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kinsey-my.sharepoint.com/personal/zach_rosenof_mckinsey_com/Documents/Desktop/experimentation/basketball/code/"/>
    </mc:Choice>
  </mc:AlternateContent>
  <xr:revisionPtr revIDLastSave="714" documentId="8_{3C048857-58E7-41FB-85FA-2F6D87EFC8A4}" xr6:coauthVersionLast="46" xr6:coauthVersionMax="46" xr10:uidLastSave="{AFBAD9B5-8E7A-447F-A16C-27905A59E0E0}"/>
  <bookViews>
    <workbookView xWindow="-110" yWindow="-110" windowWidth="19420" windowHeight="10420" firstSheet="9" activeTab="13" xr2:uid="{00000000-000D-0000-FFFF-FFFF00000000}"/>
  </bookViews>
  <sheets>
    <sheet name="Score Dashboard" sheetId="5" r:id="rId1"/>
    <sheet name="Draft Sim" sheetId="6" r:id="rId2"/>
    <sheet name="Auction Sim" sheetId="7" r:id="rId3"/>
    <sheet name="_hidden_info_draft_" sheetId="8" r:id="rId4"/>
    <sheet name="_hidden_info_auction" sheetId="13" r:id="rId5"/>
    <sheet name="_z_scores_" sheetId="11" r:id="rId6"/>
    <sheet name="_x_scores_" sheetId="10" r:id="rId7"/>
    <sheet name="_g_scores_" sheetId="9" r:id="rId8"/>
    <sheet name="_raw_predictions_" sheetId="1" r:id="rId9"/>
    <sheet name="_darko_proj_" sheetId="16" r:id="rId10"/>
    <sheet name="_scores_for_dashboard_" sheetId="3" r:id="rId11"/>
    <sheet name="_darko_1_" sheetId="14" r:id="rId12"/>
    <sheet name="_darko_2_" sheetId="15" r:id="rId13"/>
    <sheet name="_coefficients_" sheetId="2" r:id="rId14"/>
  </sheets>
  <calcPr calcId="191029"/>
  <pivotCaches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2" l="1"/>
  <c r="C23" i="2"/>
  <c r="D23" i="2"/>
  <c r="E23" i="2"/>
  <c r="F23" i="2"/>
  <c r="G23" i="2"/>
  <c r="H23" i="2"/>
  <c r="I23" i="2"/>
  <c r="J23" i="2"/>
  <c r="B24" i="2"/>
  <c r="C24" i="2"/>
  <c r="D24" i="2"/>
  <c r="E24" i="2"/>
  <c r="F24" i="2"/>
  <c r="G24" i="2"/>
  <c r="H24" i="2"/>
  <c r="I24" i="2"/>
  <c r="J24" i="2"/>
  <c r="C22" i="2"/>
  <c r="D22" i="2"/>
  <c r="E22" i="2"/>
  <c r="F22" i="2"/>
  <c r="G22" i="2"/>
  <c r="H22" i="2"/>
  <c r="I22" i="2"/>
  <c r="J22" i="2"/>
  <c r="B22" i="2"/>
  <c r="L16" i="2"/>
  <c r="L17" i="2"/>
  <c r="L15" i="2"/>
  <c r="C15" i="2"/>
  <c r="B15" i="2"/>
  <c r="B16" i="2"/>
  <c r="C16" i="2"/>
  <c r="D16" i="2"/>
  <c r="E16" i="2"/>
  <c r="F16" i="2"/>
  <c r="G16" i="2"/>
  <c r="H16" i="2"/>
  <c r="I16" i="2"/>
  <c r="J16" i="2"/>
  <c r="B17" i="2"/>
  <c r="C17" i="2"/>
  <c r="D17" i="2"/>
  <c r="E17" i="2"/>
  <c r="F17" i="2"/>
  <c r="G17" i="2"/>
  <c r="H17" i="2"/>
  <c r="I17" i="2"/>
  <c r="J17" i="2"/>
  <c r="D15" i="2"/>
  <c r="E15" i="2"/>
  <c r="F15" i="2"/>
  <c r="G15" i="2"/>
  <c r="H15" i="2"/>
  <c r="I15" i="2"/>
  <c r="J15" i="2"/>
  <c r="B3" i="11"/>
  <c r="C3" i="11"/>
  <c r="D3" i="11"/>
  <c r="E3" i="11"/>
  <c r="F3" i="11"/>
  <c r="G3" i="11"/>
  <c r="H3" i="11"/>
  <c r="I3" i="11"/>
  <c r="J3" i="11"/>
  <c r="B4" i="11"/>
  <c r="C4" i="11"/>
  <c r="D4" i="11"/>
  <c r="E4" i="11"/>
  <c r="F4" i="11"/>
  <c r="G4" i="11"/>
  <c r="H4" i="11"/>
  <c r="I4" i="11"/>
  <c r="J4" i="11"/>
  <c r="B5" i="11"/>
  <c r="C5" i="11"/>
  <c r="D5" i="11"/>
  <c r="E5" i="11"/>
  <c r="F5" i="11"/>
  <c r="G5" i="11"/>
  <c r="H5" i="11"/>
  <c r="I5" i="11"/>
  <c r="J5" i="11"/>
  <c r="B6" i="11"/>
  <c r="C6" i="11"/>
  <c r="D6" i="11"/>
  <c r="E6" i="11"/>
  <c r="F6" i="11"/>
  <c r="G6" i="11"/>
  <c r="H6" i="11"/>
  <c r="I6" i="11"/>
  <c r="J6" i="11"/>
  <c r="B7" i="11"/>
  <c r="C7" i="11"/>
  <c r="D7" i="11"/>
  <c r="E7" i="11"/>
  <c r="F7" i="11"/>
  <c r="G7" i="11"/>
  <c r="H7" i="11"/>
  <c r="I7" i="11"/>
  <c r="J7" i="11"/>
  <c r="B8" i="11"/>
  <c r="C8" i="11"/>
  <c r="D8" i="11"/>
  <c r="E8" i="11"/>
  <c r="F8" i="11"/>
  <c r="G8" i="11"/>
  <c r="H8" i="11"/>
  <c r="I8" i="11"/>
  <c r="J8" i="11"/>
  <c r="B9" i="11"/>
  <c r="C9" i="11"/>
  <c r="D9" i="11"/>
  <c r="E9" i="11"/>
  <c r="F9" i="11"/>
  <c r="G9" i="11"/>
  <c r="H9" i="11"/>
  <c r="I9" i="11"/>
  <c r="J9" i="11"/>
  <c r="B10" i="11"/>
  <c r="C10" i="11"/>
  <c r="D10" i="11"/>
  <c r="E10" i="11"/>
  <c r="F10" i="11"/>
  <c r="G10" i="11"/>
  <c r="H10" i="11"/>
  <c r="I10" i="11"/>
  <c r="J10" i="11"/>
  <c r="B11" i="11"/>
  <c r="C11" i="11"/>
  <c r="D11" i="11"/>
  <c r="E11" i="11"/>
  <c r="F11" i="11"/>
  <c r="G11" i="11"/>
  <c r="H11" i="11"/>
  <c r="I11" i="11"/>
  <c r="J11" i="11"/>
  <c r="B12" i="11"/>
  <c r="C12" i="11"/>
  <c r="D12" i="11"/>
  <c r="E12" i="11"/>
  <c r="F12" i="11"/>
  <c r="G12" i="11"/>
  <c r="H12" i="11"/>
  <c r="I12" i="11"/>
  <c r="J12" i="11"/>
  <c r="B13" i="11"/>
  <c r="C13" i="11"/>
  <c r="D13" i="11"/>
  <c r="E13" i="11"/>
  <c r="F13" i="11"/>
  <c r="G13" i="11"/>
  <c r="H13" i="11"/>
  <c r="I13" i="11"/>
  <c r="J13" i="11"/>
  <c r="B14" i="11"/>
  <c r="C14" i="11"/>
  <c r="D14" i="11"/>
  <c r="E14" i="11"/>
  <c r="F14" i="11"/>
  <c r="G14" i="11"/>
  <c r="H14" i="11"/>
  <c r="I14" i="11"/>
  <c r="J14" i="11"/>
  <c r="B15" i="11"/>
  <c r="C15" i="11"/>
  <c r="D15" i="11"/>
  <c r="E15" i="11"/>
  <c r="F15" i="11"/>
  <c r="G15" i="11"/>
  <c r="H15" i="11"/>
  <c r="I15" i="11"/>
  <c r="J15" i="11"/>
  <c r="B16" i="11"/>
  <c r="C16" i="11"/>
  <c r="D16" i="11"/>
  <c r="E16" i="11"/>
  <c r="F16" i="11"/>
  <c r="G16" i="11"/>
  <c r="H16" i="11"/>
  <c r="I16" i="11"/>
  <c r="J16" i="11"/>
  <c r="B17" i="11"/>
  <c r="C17" i="11"/>
  <c r="D17" i="11"/>
  <c r="E17" i="11"/>
  <c r="F17" i="11"/>
  <c r="G17" i="11"/>
  <c r="H17" i="11"/>
  <c r="I17" i="11"/>
  <c r="J17" i="11"/>
  <c r="B18" i="11"/>
  <c r="C18" i="11"/>
  <c r="D18" i="11"/>
  <c r="E18" i="11"/>
  <c r="F18" i="11"/>
  <c r="G18" i="11"/>
  <c r="H18" i="11"/>
  <c r="I18" i="11"/>
  <c r="J18" i="11"/>
  <c r="B19" i="11"/>
  <c r="C19" i="11"/>
  <c r="D19" i="11"/>
  <c r="E19" i="11"/>
  <c r="F19" i="11"/>
  <c r="G19" i="11"/>
  <c r="H19" i="11"/>
  <c r="I19" i="11"/>
  <c r="J19" i="11"/>
  <c r="B20" i="11"/>
  <c r="C20" i="11"/>
  <c r="D20" i="11"/>
  <c r="E20" i="11"/>
  <c r="F20" i="11"/>
  <c r="G20" i="11"/>
  <c r="H20" i="11"/>
  <c r="I20" i="11"/>
  <c r="J20" i="11"/>
  <c r="B21" i="11"/>
  <c r="C21" i="11"/>
  <c r="D21" i="11"/>
  <c r="E21" i="11"/>
  <c r="F21" i="11"/>
  <c r="G21" i="11"/>
  <c r="H21" i="11"/>
  <c r="I21" i="11"/>
  <c r="J21" i="11"/>
  <c r="B22" i="11"/>
  <c r="C22" i="11"/>
  <c r="D22" i="11"/>
  <c r="E22" i="11"/>
  <c r="F22" i="11"/>
  <c r="G22" i="11"/>
  <c r="H22" i="11"/>
  <c r="I22" i="11"/>
  <c r="J22" i="11"/>
  <c r="B23" i="11"/>
  <c r="C23" i="11"/>
  <c r="D23" i="11"/>
  <c r="E23" i="11"/>
  <c r="F23" i="11"/>
  <c r="G23" i="11"/>
  <c r="H23" i="11"/>
  <c r="I23" i="11"/>
  <c r="J23" i="11"/>
  <c r="B24" i="11"/>
  <c r="C24" i="11"/>
  <c r="D24" i="11"/>
  <c r="E24" i="11"/>
  <c r="F24" i="11"/>
  <c r="G24" i="11"/>
  <c r="H24" i="11"/>
  <c r="I24" i="11"/>
  <c r="J24" i="11"/>
  <c r="B25" i="11"/>
  <c r="C25" i="11"/>
  <c r="D25" i="11"/>
  <c r="E25" i="11"/>
  <c r="F25" i="11"/>
  <c r="G25" i="11"/>
  <c r="H25" i="11"/>
  <c r="I25" i="11"/>
  <c r="J25" i="11"/>
  <c r="B26" i="11"/>
  <c r="C26" i="11"/>
  <c r="D26" i="11"/>
  <c r="E26" i="11"/>
  <c r="F26" i="11"/>
  <c r="G26" i="11"/>
  <c r="H26" i="11"/>
  <c r="I26" i="11"/>
  <c r="J26" i="11"/>
  <c r="B27" i="11"/>
  <c r="C27" i="11"/>
  <c r="D27" i="11"/>
  <c r="E27" i="11"/>
  <c r="F27" i="11"/>
  <c r="G27" i="11"/>
  <c r="H27" i="11"/>
  <c r="I27" i="11"/>
  <c r="J27" i="11"/>
  <c r="B28" i="11"/>
  <c r="C28" i="11"/>
  <c r="D28" i="11"/>
  <c r="E28" i="11"/>
  <c r="F28" i="11"/>
  <c r="G28" i="11"/>
  <c r="H28" i="11"/>
  <c r="I28" i="11"/>
  <c r="J28" i="11"/>
  <c r="B29" i="11"/>
  <c r="C29" i="11"/>
  <c r="D29" i="11"/>
  <c r="E29" i="11"/>
  <c r="F29" i="11"/>
  <c r="G29" i="11"/>
  <c r="H29" i="11"/>
  <c r="I29" i="11"/>
  <c r="J29" i="11"/>
  <c r="B30" i="11"/>
  <c r="C30" i="11"/>
  <c r="D30" i="11"/>
  <c r="E30" i="11"/>
  <c r="F30" i="11"/>
  <c r="G30" i="11"/>
  <c r="H30" i="11"/>
  <c r="I30" i="11"/>
  <c r="J30" i="11"/>
  <c r="B31" i="11"/>
  <c r="C31" i="11"/>
  <c r="D31" i="11"/>
  <c r="E31" i="11"/>
  <c r="F31" i="11"/>
  <c r="G31" i="11"/>
  <c r="H31" i="11"/>
  <c r="I31" i="11"/>
  <c r="J31" i="11"/>
  <c r="B32" i="11"/>
  <c r="C32" i="11"/>
  <c r="D32" i="11"/>
  <c r="E32" i="11"/>
  <c r="F32" i="11"/>
  <c r="G32" i="11"/>
  <c r="H32" i="11"/>
  <c r="I32" i="11"/>
  <c r="J32" i="11"/>
  <c r="B33" i="11"/>
  <c r="C33" i="11"/>
  <c r="D33" i="11"/>
  <c r="E33" i="11"/>
  <c r="F33" i="11"/>
  <c r="G33" i="11"/>
  <c r="H33" i="11"/>
  <c r="I33" i="11"/>
  <c r="J33" i="11"/>
  <c r="B34" i="11"/>
  <c r="C34" i="11"/>
  <c r="D34" i="11"/>
  <c r="E34" i="11"/>
  <c r="F34" i="11"/>
  <c r="G34" i="11"/>
  <c r="H34" i="11"/>
  <c r="I34" i="11"/>
  <c r="J34" i="11"/>
  <c r="B35" i="11"/>
  <c r="C35" i="11"/>
  <c r="D35" i="11"/>
  <c r="E35" i="11"/>
  <c r="F35" i="11"/>
  <c r="G35" i="11"/>
  <c r="H35" i="11"/>
  <c r="I35" i="11"/>
  <c r="J35" i="11"/>
  <c r="B36" i="11"/>
  <c r="C36" i="11"/>
  <c r="D36" i="11"/>
  <c r="E36" i="11"/>
  <c r="F36" i="11"/>
  <c r="G36" i="11"/>
  <c r="H36" i="11"/>
  <c r="I36" i="11"/>
  <c r="J36" i="11"/>
  <c r="B37" i="11"/>
  <c r="C37" i="11"/>
  <c r="D37" i="11"/>
  <c r="E37" i="11"/>
  <c r="F37" i="11"/>
  <c r="G37" i="11"/>
  <c r="H37" i="11"/>
  <c r="I37" i="11"/>
  <c r="J37" i="11"/>
  <c r="B38" i="11"/>
  <c r="C38" i="11"/>
  <c r="D38" i="11"/>
  <c r="E38" i="11"/>
  <c r="F38" i="11"/>
  <c r="G38" i="11"/>
  <c r="H38" i="11"/>
  <c r="I38" i="11"/>
  <c r="J38" i="11"/>
  <c r="B39" i="11"/>
  <c r="C39" i="11"/>
  <c r="D39" i="11"/>
  <c r="E39" i="11"/>
  <c r="F39" i="11"/>
  <c r="G39" i="11"/>
  <c r="H39" i="11"/>
  <c r="I39" i="11"/>
  <c r="J39" i="11"/>
  <c r="B40" i="11"/>
  <c r="C40" i="11"/>
  <c r="D40" i="11"/>
  <c r="E40" i="11"/>
  <c r="F40" i="11"/>
  <c r="G40" i="11"/>
  <c r="H40" i="11"/>
  <c r="I40" i="11"/>
  <c r="J40" i="11"/>
  <c r="B41" i="11"/>
  <c r="C41" i="11"/>
  <c r="D41" i="11"/>
  <c r="E41" i="11"/>
  <c r="F41" i="11"/>
  <c r="G41" i="11"/>
  <c r="H41" i="11"/>
  <c r="I41" i="11"/>
  <c r="J41" i="11"/>
  <c r="B42" i="11"/>
  <c r="C42" i="11"/>
  <c r="D42" i="11"/>
  <c r="E42" i="11"/>
  <c r="F42" i="11"/>
  <c r="G42" i="11"/>
  <c r="H42" i="11"/>
  <c r="I42" i="11"/>
  <c r="J42" i="11"/>
  <c r="B43" i="11"/>
  <c r="C43" i="11"/>
  <c r="D43" i="11"/>
  <c r="E43" i="11"/>
  <c r="F43" i="11"/>
  <c r="G43" i="11"/>
  <c r="H43" i="11"/>
  <c r="I43" i="11"/>
  <c r="J43" i="11"/>
  <c r="B44" i="11"/>
  <c r="C44" i="11"/>
  <c r="D44" i="11"/>
  <c r="E44" i="11"/>
  <c r="F44" i="11"/>
  <c r="G44" i="11"/>
  <c r="H44" i="11"/>
  <c r="I44" i="11"/>
  <c r="J44" i="11"/>
  <c r="B45" i="11"/>
  <c r="C45" i="11"/>
  <c r="D45" i="11"/>
  <c r="E45" i="11"/>
  <c r="F45" i="11"/>
  <c r="G45" i="11"/>
  <c r="H45" i="11"/>
  <c r="I45" i="11"/>
  <c r="J45" i="11"/>
  <c r="B46" i="11"/>
  <c r="C46" i="11"/>
  <c r="D46" i="11"/>
  <c r="E46" i="11"/>
  <c r="F46" i="11"/>
  <c r="G46" i="11"/>
  <c r="H46" i="11"/>
  <c r="I46" i="11"/>
  <c r="J46" i="11"/>
  <c r="B47" i="11"/>
  <c r="C47" i="11"/>
  <c r="D47" i="11"/>
  <c r="E47" i="11"/>
  <c r="F47" i="11"/>
  <c r="G47" i="11"/>
  <c r="H47" i="11"/>
  <c r="I47" i="11"/>
  <c r="J47" i="11"/>
  <c r="B48" i="11"/>
  <c r="C48" i="11"/>
  <c r="D48" i="11"/>
  <c r="E48" i="11"/>
  <c r="F48" i="11"/>
  <c r="G48" i="11"/>
  <c r="H48" i="11"/>
  <c r="I48" i="11"/>
  <c r="J48" i="11"/>
  <c r="B49" i="11"/>
  <c r="C49" i="11"/>
  <c r="D49" i="11"/>
  <c r="E49" i="11"/>
  <c r="F49" i="11"/>
  <c r="G49" i="11"/>
  <c r="H49" i="11"/>
  <c r="I49" i="11"/>
  <c r="J49" i="11"/>
  <c r="B50" i="11"/>
  <c r="C50" i="11"/>
  <c r="D50" i="11"/>
  <c r="E50" i="11"/>
  <c r="F50" i="11"/>
  <c r="G50" i="11"/>
  <c r="H50" i="11"/>
  <c r="I50" i="11"/>
  <c r="J50" i="11"/>
  <c r="B51" i="11"/>
  <c r="C51" i="11"/>
  <c r="D51" i="11"/>
  <c r="E51" i="11"/>
  <c r="F51" i="11"/>
  <c r="G51" i="11"/>
  <c r="H51" i="11"/>
  <c r="I51" i="11"/>
  <c r="J51" i="11"/>
  <c r="B52" i="11"/>
  <c r="C52" i="11"/>
  <c r="D52" i="11"/>
  <c r="E52" i="11"/>
  <c r="F52" i="11"/>
  <c r="G52" i="11"/>
  <c r="H52" i="11"/>
  <c r="I52" i="11"/>
  <c r="J52" i="11"/>
  <c r="B53" i="11"/>
  <c r="C53" i="11"/>
  <c r="D53" i="11"/>
  <c r="E53" i="11"/>
  <c r="F53" i="11"/>
  <c r="G53" i="11"/>
  <c r="H53" i="11"/>
  <c r="I53" i="11"/>
  <c r="J53" i="11"/>
  <c r="B54" i="11"/>
  <c r="C54" i="11"/>
  <c r="D54" i="11"/>
  <c r="E54" i="11"/>
  <c r="F54" i="11"/>
  <c r="G54" i="11"/>
  <c r="H54" i="11"/>
  <c r="I54" i="11"/>
  <c r="J54" i="11"/>
  <c r="B55" i="11"/>
  <c r="C55" i="11"/>
  <c r="D55" i="11"/>
  <c r="E55" i="11"/>
  <c r="F55" i="11"/>
  <c r="G55" i="11"/>
  <c r="H55" i="11"/>
  <c r="I55" i="11"/>
  <c r="J55" i="11"/>
  <c r="B56" i="11"/>
  <c r="C56" i="11"/>
  <c r="D56" i="11"/>
  <c r="E56" i="11"/>
  <c r="F56" i="11"/>
  <c r="G56" i="11"/>
  <c r="H56" i="11"/>
  <c r="I56" i="11"/>
  <c r="J56" i="11"/>
  <c r="B57" i="11"/>
  <c r="C57" i="11"/>
  <c r="D57" i="11"/>
  <c r="E57" i="11"/>
  <c r="F57" i="11"/>
  <c r="G57" i="11"/>
  <c r="H57" i="11"/>
  <c r="I57" i="11"/>
  <c r="J57" i="11"/>
  <c r="B58" i="11"/>
  <c r="C58" i="11"/>
  <c r="D58" i="11"/>
  <c r="E58" i="11"/>
  <c r="F58" i="11"/>
  <c r="G58" i="11"/>
  <c r="H58" i="11"/>
  <c r="I58" i="11"/>
  <c r="J58" i="11"/>
  <c r="B59" i="11"/>
  <c r="C59" i="11"/>
  <c r="D59" i="11"/>
  <c r="E59" i="11"/>
  <c r="F59" i="11"/>
  <c r="G59" i="11"/>
  <c r="H59" i="11"/>
  <c r="I59" i="11"/>
  <c r="J59" i="11"/>
  <c r="B60" i="11"/>
  <c r="C60" i="11"/>
  <c r="D60" i="11"/>
  <c r="E60" i="11"/>
  <c r="F60" i="11"/>
  <c r="G60" i="11"/>
  <c r="H60" i="11"/>
  <c r="I60" i="11"/>
  <c r="J60" i="11"/>
  <c r="B61" i="11"/>
  <c r="C61" i="11"/>
  <c r="D61" i="11"/>
  <c r="E61" i="11"/>
  <c r="F61" i="11"/>
  <c r="G61" i="11"/>
  <c r="H61" i="11"/>
  <c r="I61" i="11"/>
  <c r="J61" i="11"/>
  <c r="B62" i="11"/>
  <c r="C62" i="11"/>
  <c r="D62" i="11"/>
  <c r="E62" i="11"/>
  <c r="F62" i="11"/>
  <c r="G62" i="11"/>
  <c r="H62" i="11"/>
  <c r="I62" i="11"/>
  <c r="J62" i="11"/>
  <c r="B63" i="11"/>
  <c r="C63" i="11"/>
  <c r="D63" i="11"/>
  <c r="E63" i="11"/>
  <c r="F63" i="11"/>
  <c r="G63" i="11"/>
  <c r="H63" i="11"/>
  <c r="I63" i="11"/>
  <c r="J63" i="11"/>
  <c r="B64" i="11"/>
  <c r="C64" i="11"/>
  <c r="D64" i="11"/>
  <c r="E64" i="11"/>
  <c r="F64" i="11"/>
  <c r="G64" i="11"/>
  <c r="H64" i="11"/>
  <c r="I64" i="11"/>
  <c r="J64" i="11"/>
  <c r="B65" i="11"/>
  <c r="C65" i="11"/>
  <c r="D65" i="11"/>
  <c r="E65" i="11"/>
  <c r="F65" i="11"/>
  <c r="G65" i="11"/>
  <c r="H65" i="11"/>
  <c r="I65" i="11"/>
  <c r="J65" i="11"/>
  <c r="B66" i="11"/>
  <c r="C66" i="11"/>
  <c r="D66" i="11"/>
  <c r="E66" i="11"/>
  <c r="F66" i="11"/>
  <c r="G66" i="11"/>
  <c r="H66" i="11"/>
  <c r="I66" i="11"/>
  <c r="J66" i="11"/>
  <c r="B67" i="11"/>
  <c r="C67" i="11"/>
  <c r="D67" i="11"/>
  <c r="E67" i="11"/>
  <c r="F67" i="11"/>
  <c r="G67" i="11"/>
  <c r="H67" i="11"/>
  <c r="I67" i="11"/>
  <c r="J67" i="11"/>
  <c r="B68" i="11"/>
  <c r="C68" i="11"/>
  <c r="D68" i="11"/>
  <c r="E68" i="11"/>
  <c r="F68" i="11"/>
  <c r="G68" i="11"/>
  <c r="H68" i="11"/>
  <c r="I68" i="11"/>
  <c r="J68" i="11"/>
  <c r="B69" i="11"/>
  <c r="C69" i="11"/>
  <c r="D69" i="11"/>
  <c r="E69" i="11"/>
  <c r="F69" i="11"/>
  <c r="G69" i="11"/>
  <c r="H69" i="11"/>
  <c r="I69" i="11"/>
  <c r="J69" i="11"/>
  <c r="B70" i="11"/>
  <c r="C70" i="11"/>
  <c r="D70" i="11"/>
  <c r="E70" i="11"/>
  <c r="F70" i="11"/>
  <c r="G70" i="11"/>
  <c r="H70" i="11"/>
  <c r="I70" i="11"/>
  <c r="J70" i="11"/>
  <c r="B71" i="11"/>
  <c r="C71" i="11"/>
  <c r="D71" i="11"/>
  <c r="E71" i="11"/>
  <c r="F71" i="11"/>
  <c r="G71" i="11"/>
  <c r="H71" i="11"/>
  <c r="I71" i="11"/>
  <c r="J71" i="11"/>
  <c r="B72" i="11"/>
  <c r="C72" i="11"/>
  <c r="D72" i="11"/>
  <c r="E72" i="11"/>
  <c r="F72" i="11"/>
  <c r="G72" i="11"/>
  <c r="H72" i="11"/>
  <c r="I72" i="11"/>
  <c r="J72" i="11"/>
  <c r="B73" i="11"/>
  <c r="C73" i="11"/>
  <c r="D73" i="11"/>
  <c r="E73" i="11"/>
  <c r="F73" i="11"/>
  <c r="G73" i="11"/>
  <c r="H73" i="11"/>
  <c r="I73" i="11"/>
  <c r="J73" i="11"/>
  <c r="B74" i="11"/>
  <c r="C74" i="11"/>
  <c r="D74" i="11"/>
  <c r="E74" i="11"/>
  <c r="F74" i="11"/>
  <c r="G74" i="11"/>
  <c r="H74" i="11"/>
  <c r="I74" i="11"/>
  <c r="J74" i="11"/>
  <c r="B75" i="11"/>
  <c r="C75" i="11"/>
  <c r="D75" i="11"/>
  <c r="E75" i="11"/>
  <c r="F75" i="11"/>
  <c r="G75" i="11"/>
  <c r="H75" i="11"/>
  <c r="I75" i="11"/>
  <c r="J75" i="11"/>
  <c r="B76" i="11"/>
  <c r="C76" i="11"/>
  <c r="D76" i="11"/>
  <c r="E76" i="11"/>
  <c r="F76" i="11"/>
  <c r="G76" i="11"/>
  <c r="H76" i="11"/>
  <c r="I76" i="11"/>
  <c r="J76" i="11"/>
  <c r="B77" i="11"/>
  <c r="C77" i="11"/>
  <c r="D77" i="11"/>
  <c r="E77" i="11"/>
  <c r="F77" i="11"/>
  <c r="G77" i="11"/>
  <c r="H77" i="11"/>
  <c r="I77" i="11"/>
  <c r="J77" i="11"/>
  <c r="B78" i="11"/>
  <c r="C78" i="11"/>
  <c r="D78" i="11"/>
  <c r="E78" i="11"/>
  <c r="F78" i="11"/>
  <c r="G78" i="11"/>
  <c r="H78" i="11"/>
  <c r="I78" i="11"/>
  <c r="J78" i="11"/>
  <c r="B79" i="11"/>
  <c r="C79" i="11"/>
  <c r="D79" i="11"/>
  <c r="E79" i="11"/>
  <c r="F79" i="11"/>
  <c r="G79" i="11"/>
  <c r="H79" i="11"/>
  <c r="I79" i="11"/>
  <c r="J79" i="11"/>
  <c r="B80" i="11"/>
  <c r="C80" i="11"/>
  <c r="D80" i="11"/>
  <c r="E80" i="11"/>
  <c r="F80" i="11"/>
  <c r="G80" i="11"/>
  <c r="H80" i="11"/>
  <c r="I80" i="11"/>
  <c r="J80" i="11"/>
  <c r="B81" i="11"/>
  <c r="C81" i="11"/>
  <c r="D81" i="11"/>
  <c r="E81" i="11"/>
  <c r="F81" i="11"/>
  <c r="G81" i="11"/>
  <c r="H81" i="11"/>
  <c r="I81" i="11"/>
  <c r="J81" i="11"/>
  <c r="B82" i="11"/>
  <c r="C82" i="11"/>
  <c r="D82" i="11"/>
  <c r="E82" i="11"/>
  <c r="F82" i="11"/>
  <c r="G82" i="11"/>
  <c r="H82" i="11"/>
  <c r="I82" i="11"/>
  <c r="J82" i="11"/>
  <c r="B83" i="11"/>
  <c r="C83" i="11"/>
  <c r="D83" i="11"/>
  <c r="E83" i="11"/>
  <c r="F83" i="11"/>
  <c r="G83" i="11"/>
  <c r="H83" i="11"/>
  <c r="I83" i="11"/>
  <c r="J83" i="11"/>
  <c r="B84" i="11"/>
  <c r="C84" i="11"/>
  <c r="D84" i="11"/>
  <c r="E84" i="11"/>
  <c r="F84" i="11"/>
  <c r="G84" i="11"/>
  <c r="H84" i="11"/>
  <c r="I84" i="11"/>
  <c r="J84" i="11"/>
  <c r="B85" i="11"/>
  <c r="C85" i="11"/>
  <c r="D85" i="11"/>
  <c r="E85" i="11"/>
  <c r="F85" i="11"/>
  <c r="G85" i="11"/>
  <c r="H85" i="11"/>
  <c r="I85" i="11"/>
  <c r="J85" i="11"/>
  <c r="B86" i="11"/>
  <c r="C86" i="11"/>
  <c r="D86" i="11"/>
  <c r="E86" i="11"/>
  <c r="F86" i="11"/>
  <c r="G86" i="11"/>
  <c r="H86" i="11"/>
  <c r="I86" i="11"/>
  <c r="J86" i="11"/>
  <c r="B87" i="11"/>
  <c r="C87" i="11"/>
  <c r="D87" i="11"/>
  <c r="E87" i="11"/>
  <c r="F87" i="11"/>
  <c r="G87" i="11"/>
  <c r="H87" i="11"/>
  <c r="I87" i="11"/>
  <c r="J87" i="11"/>
  <c r="B88" i="11"/>
  <c r="C88" i="11"/>
  <c r="D88" i="11"/>
  <c r="E88" i="11"/>
  <c r="F88" i="11"/>
  <c r="G88" i="11"/>
  <c r="H88" i="11"/>
  <c r="I88" i="11"/>
  <c r="J88" i="11"/>
  <c r="B89" i="11"/>
  <c r="C89" i="11"/>
  <c r="D89" i="11"/>
  <c r="E89" i="11"/>
  <c r="F89" i="11"/>
  <c r="G89" i="11"/>
  <c r="H89" i="11"/>
  <c r="I89" i="11"/>
  <c r="J89" i="11"/>
  <c r="B90" i="11"/>
  <c r="C90" i="11"/>
  <c r="D90" i="11"/>
  <c r="E90" i="11"/>
  <c r="F90" i="11"/>
  <c r="G90" i="11"/>
  <c r="H90" i="11"/>
  <c r="I90" i="11"/>
  <c r="J90" i="11"/>
  <c r="B91" i="11"/>
  <c r="C91" i="11"/>
  <c r="D91" i="11"/>
  <c r="E91" i="11"/>
  <c r="F91" i="11"/>
  <c r="G91" i="11"/>
  <c r="H91" i="11"/>
  <c r="I91" i="11"/>
  <c r="J91" i="11"/>
  <c r="B92" i="11"/>
  <c r="C92" i="11"/>
  <c r="D92" i="11"/>
  <c r="E92" i="11"/>
  <c r="F92" i="11"/>
  <c r="G92" i="11"/>
  <c r="H92" i="11"/>
  <c r="I92" i="11"/>
  <c r="J92" i="11"/>
  <c r="B93" i="11"/>
  <c r="C93" i="11"/>
  <c r="D93" i="11"/>
  <c r="E93" i="11"/>
  <c r="F93" i="11"/>
  <c r="G93" i="11"/>
  <c r="H93" i="11"/>
  <c r="I93" i="11"/>
  <c r="J93" i="11"/>
  <c r="B94" i="11"/>
  <c r="C94" i="11"/>
  <c r="D94" i="11"/>
  <c r="E94" i="11"/>
  <c r="F94" i="11"/>
  <c r="G94" i="11"/>
  <c r="H94" i="11"/>
  <c r="I94" i="11"/>
  <c r="J94" i="11"/>
  <c r="B95" i="11"/>
  <c r="C95" i="11"/>
  <c r="D95" i="11"/>
  <c r="E95" i="11"/>
  <c r="F95" i="11"/>
  <c r="G95" i="11"/>
  <c r="H95" i="11"/>
  <c r="I95" i="11"/>
  <c r="J95" i="11"/>
  <c r="B96" i="11"/>
  <c r="C96" i="11"/>
  <c r="D96" i="11"/>
  <c r="E96" i="11"/>
  <c r="F96" i="11"/>
  <c r="G96" i="11"/>
  <c r="H96" i="11"/>
  <c r="I96" i="11"/>
  <c r="J96" i="11"/>
  <c r="B97" i="11"/>
  <c r="C97" i="11"/>
  <c r="D97" i="11"/>
  <c r="E97" i="11"/>
  <c r="F97" i="11"/>
  <c r="G97" i="11"/>
  <c r="H97" i="11"/>
  <c r="I97" i="11"/>
  <c r="J97" i="11"/>
  <c r="B98" i="11"/>
  <c r="C98" i="11"/>
  <c r="D98" i="11"/>
  <c r="E98" i="11"/>
  <c r="F98" i="11"/>
  <c r="G98" i="11"/>
  <c r="H98" i="11"/>
  <c r="I98" i="11"/>
  <c r="J98" i="11"/>
  <c r="B99" i="11"/>
  <c r="C99" i="11"/>
  <c r="D99" i="11"/>
  <c r="E99" i="11"/>
  <c r="F99" i="11"/>
  <c r="G99" i="11"/>
  <c r="H99" i="11"/>
  <c r="I99" i="11"/>
  <c r="J99" i="11"/>
  <c r="B100" i="11"/>
  <c r="C100" i="11"/>
  <c r="D100" i="11"/>
  <c r="E100" i="11"/>
  <c r="F100" i="11"/>
  <c r="G100" i="11"/>
  <c r="H100" i="11"/>
  <c r="I100" i="11"/>
  <c r="J100" i="11"/>
  <c r="B101" i="11"/>
  <c r="C101" i="11"/>
  <c r="D101" i="11"/>
  <c r="E101" i="11"/>
  <c r="F101" i="11"/>
  <c r="G101" i="11"/>
  <c r="H101" i="11"/>
  <c r="I101" i="11"/>
  <c r="J101" i="11"/>
  <c r="B102" i="11"/>
  <c r="C102" i="11"/>
  <c r="D102" i="11"/>
  <c r="E102" i="11"/>
  <c r="F102" i="11"/>
  <c r="G102" i="11"/>
  <c r="H102" i="11"/>
  <c r="I102" i="11"/>
  <c r="J102" i="11"/>
  <c r="B103" i="11"/>
  <c r="C103" i="11"/>
  <c r="D103" i="11"/>
  <c r="E103" i="11"/>
  <c r="F103" i="11"/>
  <c r="G103" i="11"/>
  <c r="H103" i="11"/>
  <c r="I103" i="11"/>
  <c r="J103" i="11"/>
  <c r="B104" i="11"/>
  <c r="C104" i="11"/>
  <c r="D104" i="11"/>
  <c r="E104" i="11"/>
  <c r="F104" i="11"/>
  <c r="G104" i="11"/>
  <c r="H104" i="11"/>
  <c r="I104" i="11"/>
  <c r="J104" i="11"/>
  <c r="B105" i="11"/>
  <c r="C105" i="11"/>
  <c r="D105" i="11"/>
  <c r="E105" i="11"/>
  <c r="F105" i="11"/>
  <c r="G105" i="11"/>
  <c r="H105" i="11"/>
  <c r="I105" i="11"/>
  <c r="J105" i="11"/>
  <c r="B106" i="11"/>
  <c r="C106" i="11"/>
  <c r="D106" i="11"/>
  <c r="E106" i="11"/>
  <c r="F106" i="11"/>
  <c r="G106" i="11"/>
  <c r="H106" i="11"/>
  <c r="I106" i="11"/>
  <c r="J106" i="11"/>
  <c r="B107" i="11"/>
  <c r="C107" i="11"/>
  <c r="D107" i="11"/>
  <c r="E107" i="11"/>
  <c r="F107" i="11"/>
  <c r="G107" i="11"/>
  <c r="H107" i="11"/>
  <c r="I107" i="11"/>
  <c r="J107" i="11"/>
  <c r="B108" i="11"/>
  <c r="C108" i="11"/>
  <c r="D108" i="11"/>
  <c r="E108" i="11"/>
  <c r="F108" i="11"/>
  <c r="G108" i="11"/>
  <c r="H108" i="11"/>
  <c r="I108" i="11"/>
  <c r="J108" i="11"/>
  <c r="B109" i="11"/>
  <c r="C109" i="11"/>
  <c r="D109" i="11"/>
  <c r="E109" i="11"/>
  <c r="F109" i="11"/>
  <c r="G109" i="11"/>
  <c r="H109" i="11"/>
  <c r="I109" i="11"/>
  <c r="J109" i="11"/>
  <c r="B110" i="11"/>
  <c r="C110" i="11"/>
  <c r="D110" i="11"/>
  <c r="E110" i="11"/>
  <c r="F110" i="11"/>
  <c r="G110" i="11"/>
  <c r="H110" i="11"/>
  <c r="I110" i="11"/>
  <c r="J110" i="11"/>
  <c r="B111" i="11"/>
  <c r="C111" i="11"/>
  <c r="D111" i="11"/>
  <c r="E111" i="11"/>
  <c r="F111" i="11"/>
  <c r="G111" i="11"/>
  <c r="H111" i="11"/>
  <c r="I111" i="11"/>
  <c r="J111" i="11"/>
  <c r="B112" i="11"/>
  <c r="C112" i="11"/>
  <c r="D112" i="11"/>
  <c r="E112" i="11"/>
  <c r="F112" i="11"/>
  <c r="G112" i="11"/>
  <c r="H112" i="11"/>
  <c r="I112" i="11"/>
  <c r="J112" i="11"/>
  <c r="B113" i="11"/>
  <c r="C113" i="11"/>
  <c r="D113" i="11"/>
  <c r="E113" i="11"/>
  <c r="F113" i="11"/>
  <c r="G113" i="11"/>
  <c r="H113" i="11"/>
  <c r="I113" i="11"/>
  <c r="J113" i="11"/>
  <c r="B114" i="11"/>
  <c r="C114" i="11"/>
  <c r="D114" i="11"/>
  <c r="E114" i="11"/>
  <c r="F114" i="11"/>
  <c r="G114" i="11"/>
  <c r="H114" i="11"/>
  <c r="I114" i="11"/>
  <c r="J114" i="11"/>
  <c r="B115" i="11"/>
  <c r="C115" i="11"/>
  <c r="D115" i="11"/>
  <c r="E115" i="11"/>
  <c r="F115" i="11"/>
  <c r="G115" i="11"/>
  <c r="H115" i="11"/>
  <c r="I115" i="11"/>
  <c r="J115" i="11"/>
  <c r="B116" i="11"/>
  <c r="C116" i="11"/>
  <c r="D116" i="11"/>
  <c r="E116" i="11"/>
  <c r="F116" i="11"/>
  <c r="G116" i="11"/>
  <c r="H116" i="11"/>
  <c r="I116" i="11"/>
  <c r="J116" i="11"/>
  <c r="B117" i="11"/>
  <c r="C117" i="11"/>
  <c r="D117" i="11"/>
  <c r="E117" i="11"/>
  <c r="F117" i="11"/>
  <c r="G117" i="11"/>
  <c r="H117" i="11"/>
  <c r="I117" i="11"/>
  <c r="J117" i="11"/>
  <c r="B118" i="11"/>
  <c r="C118" i="11"/>
  <c r="D118" i="11"/>
  <c r="E118" i="11"/>
  <c r="F118" i="11"/>
  <c r="G118" i="11"/>
  <c r="H118" i="11"/>
  <c r="I118" i="11"/>
  <c r="J118" i="11"/>
  <c r="B119" i="11"/>
  <c r="C119" i="11"/>
  <c r="D119" i="11"/>
  <c r="E119" i="11"/>
  <c r="F119" i="11"/>
  <c r="G119" i="11"/>
  <c r="H119" i="11"/>
  <c r="I119" i="11"/>
  <c r="J119" i="11"/>
  <c r="B120" i="11"/>
  <c r="C120" i="11"/>
  <c r="D120" i="11"/>
  <c r="E120" i="11"/>
  <c r="F120" i="11"/>
  <c r="G120" i="11"/>
  <c r="H120" i="11"/>
  <c r="I120" i="11"/>
  <c r="J120" i="11"/>
  <c r="B121" i="11"/>
  <c r="C121" i="11"/>
  <c r="D121" i="11"/>
  <c r="E121" i="11"/>
  <c r="F121" i="11"/>
  <c r="G121" i="11"/>
  <c r="H121" i="11"/>
  <c r="I121" i="11"/>
  <c r="J121" i="11"/>
  <c r="B122" i="11"/>
  <c r="C122" i="11"/>
  <c r="D122" i="11"/>
  <c r="E122" i="11"/>
  <c r="F122" i="11"/>
  <c r="G122" i="11"/>
  <c r="H122" i="11"/>
  <c r="I122" i="11"/>
  <c r="J122" i="11"/>
  <c r="B123" i="11"/>
  <c r="C123" i="11"/>
  <c r="D123" i="11"/>
  <c r="E123" i="11"/>
  <c r="F123" i="11"/>
  <c r="G123" i="11"/>
  <c r="H123" i="11"/>
  <c r="I123" i="11"/>
  <c r="J123" i="11"/>
  <c r="B124" i="11"/>
  <c r="C124" i="11"/>
  <c r="D124" i="11"/>
  <c r="E124" i="11"/>
  <c r="F124" i="11"/>
  <c r="G124" i="11"/>
  <c r="H124" i="11"/>
  <c r="I124" i="11"/>
  <c r="J124" i="11"/>
  <c r="B125" i="11"/>
  <c r="C125" i="11"/>
  <c r="D125" i="11"/>
  <c r="E125" i="11"/>
  <c r="F125" i="11"/>
  <c r="G125" i="11"/>
  <c r="H125" i="11"/>
  <c r="I125" i="11"/>
  <c r="J125" i="11"/>
  <c r="B126" i="11"/>
  <c r="C126" i="11"/>
  <c r="D126" i="11"/>
  <c r="E126" i="11"/>
  <c r="F126" i="11"/>
  <c r="G126" i="11"/>
  <c r="H126" i="11"/>
  <c r="I126" i="11"/>
  <c r="J126" i="11"/>
  <c r="B127" i="11"/>
  <c r="C127" i="11"/>
  <c r="D127" i="11"/>
  <c r="E127" i="11"/>
  <c r="F127" i="11"/>
  <c r="G127" i="11"/>
  <c r="H127" i="11"/>
  <c r="I127" i="11"/>
  <c r="J127" i="11"/>
  <c r="B128" i="11"/>
  <c r="C128" i="11"/>
  <c r="D128" i="11"/>
  <c r="E128" i="11"/>
  <c r="F128" i="11"/>
  <c r="G128" i="11"/>
  <c r="H128" i="11"/>
  <c r="I128" i="11"/>
  <c r="J128" i="11"/>
  <c r="B129" i="11"/>
  <c r="C129" i="11"/>
  <c r="D129" i="11"/>
  <c r="E129" i="11"/>
  <c r="F129" i="11"/>
  <c r="G129" i="11"/>
  <c r="H129" i="11"/>
  <c r="I129" i="11"/>
  <c r="J129" i="11"/>
  <c r="B130" i="11"/>
  <c r="C130" i="11"/>
  <c r="D130" i="11"/>
  <c r="E130" i="11"/>
  <c r="F130" i="11"/>
  <c r="G130" i="11"/>
  <c r="H130" i="11"/>
  <c r="I130" i="11"/>
  <c r="J130" i="11"/>
  <c r="B131" i="11"/>
  <c r="C131" i="11"/>
  <c r="D131" i="11"/>
  <c r="E131" i="11"/>
  <c r="F131" i="11"/>
  <c r="G131" i="11"/>
  <c r="H131" i="11"/>
  <c r="I131" i="11"/>
  <c r="J131" i="11"/>
  <c r="B132" i="11"/>
  <c r="C132" i="11"/>
  <c r="D132" i="11"/>
  <c r="E132" i="11"/>
  <c r="F132" i="11"/>
  <c r="G132" i="11"/>
  <c r="H132" i="11"/>
  <c r="I132" i="11"/>
  <c r="J132" i="11"/>
  <c r="B133" i="11"/>
  <c r="C133" i="11"/>
  <c r="D133" i="11"/>
  <c r="E133" i="11"/>
  <c r="F133" i="11"/>
  <c r="G133" i="11"/>
  <c r="H133" i="11"/>
  <c r="I133" i="11"/>
  <c r="J133" i="11"/>
  <c r="B134" i="11"/>
  <c r="C134" i="11"/>
  <c r="D134" i="11"/>
  <c r="E134" i="11"/>
  <c r="F134" i="11"/>
  <c r="G134" i="11"/>
  <c r="H134" i="11"/>
  <c r="I134" i="11"/>
  <c r="J134" i="11"/>
  <c r="B135" i="11"/>
  <c r="C135" i="11"/>
  <c r="D135" i="11"/>
  <c r="E135" i="11"/>
  <c r="F135" i="11"/>
  <c r="G135" i="11"/>
  <c r="H135" i="11"/>
  <c r="I135" i="11"/>
  <c r="J135" i="11"/>
  <c r="B136" i="11"/>
  <c r="C136" i="11"/>
  <c r="D136" i="11"/>
  <c r="E136" i="11"/>
  <c r="F136" i="11"/>
  <c r="G136" i="11"/>
  <c r="H136" i="11"/>
  <c r="I136" i="11"/>
  <c r="J136" i="11"/>
  <c r="B137" i="11"/>
  <c r="C137" i="11"/>
  <c r="D137" i="11"/>
  <c r="E137" i="11"/>
  <c r="F137" i="11"/>
  <c r="G137" i="11"/>
  <c r="H137" i="11"/>
  <c r="I137" i="11"/>
  <c r="J137" i="11"/>
  <c r="B138" i="11"/>
  <c r="C138" i="11"/>
  <c r="D138" i="11"/>
  <c r="E138" i="11"/>
  <c r="F138" i="11"/>
  <c r="G138" i="11"/>
  <c r="H138" i="11"/>
  <c r="I138" i="11"/>
  <c r="J138" i="11"/>
  <c r="B139" i="11"/>
  <c r="C139" i="11"/>
  <c r="D139" i="11"/>
  <c r="E139" i="11"/>
  <c r="F139" i="11"/>
  <c r="G139" i="11"/>
  <c r="H139" i="11"/>
  <c r="I139" i="11"/>
  <c r="J139" i="11"/>
  <c r="B140" i="11"/>
  <c r="C140" i="11"/>
  <c r="D140" i="11"/>
  <c r="E140" i="11"/>
  <c r="F140" i="11"/>
  <c r="G140" i="11"/>
  <c r="H140" i="11"/>
  <c r="I140" i="11"/>
  <c r="J140" i="11"/>
  <c r="B141" i="11"/>
  <c r="C141" i="11"/>
  <c r="D141" i="11"/>
  <c r="E141" i="11"/>
  <c r="F141" i="11"/>
  <c r="G141" i="11"/>
  <c r="H141" i="11"/>
  <c r="I141" i="11"/>
  <c r="J141" i="11"/>
  <c r="B142" i="11"/>
  <c r="C142" i="11"/>
  <c r="D142" i="11"/>
  <c r="E142" i="11"/>
  <c r="F142" i="11"/>
  <c r="G142" i="11"/>
  <c r="H142" i="11"/>
  <c r="I142" i="11"/>
  <c r="J142" i="11"/>
  <c r="B143" i="11"/>
  <c r="C143" i="11"/>
  <c r="D143" i="11"/>
  <c r="E143" i="11"/>
  <c r="F143" i="11"/>
  <c r="G143" i="11"/>
  <c r="H143" i="11"/>
  <c r="I143" i="11"/>
  <c r="J143" i="11"/>
  <c r="B144" i="11"/>
  <c r="C144" i="11"/>
  <c r="D144" i="11"/>
  <c r="E144" i="11"/>
  <c r="F144" i="11"/>
  <c r="G144" i="11"/>
  <c r="H144" i="11"/>
  <c r="I144" i="11"/>
  <c r="J144" i="11"/>
  <c r="B145" i="11"/>
  <c r="C145" i="11"/>
  <c r="D145" i="11"/>
  <c r="E145" i="11"/>
  <c r="F145" i="11"/>
  <c r="G145" i="11"/>
  <c r="H145" i="11"/>
  <c r="I145" i="11"/>
  <c r="J145" i="11"/>
  <c r="B146" i="11"/>
  <c r="C146" i="11"/>
  <c r="D146" i="11"/>
  <c r="E146" i="11"/>
  <c r="F146" i="11"/>
  <c r="G146" i="11"/>
  <c r="H146" i="11"/>
  <c r="I146" i="11"/>
  <c r="J146" i="11"/>
  <c r="B147" i="11"/>
  <c r="C147" i="11"/>
  <c r="D147" i="11"/>
  <c r="E147" i="11"/>
  <c r="F147" i="11"/>
  <c r="G147" i="11"/>
  <c r="H147" i="11"/>
  <c r="I147" i="11"/>
  <c r="J147" i="11"/>
  <c r="B148" i="11"/>
  <c r="C148" i="11"/>
  <c r="D148" i="11"/>
  <c r="E148" i="11"/>
  <c r="F148" i="11"/>
  <c r="G148" i="11"/>
  <c r="H148" i="11"/>
  <c r="I148" i="11"/>
  <c r="J148" i="11"/>
  <c r="B149" i="11"/>
  <c r="C149" i="11"/>
  <c r="D149" i="11"/>
  <c r="E149" i="11"/>
  <c r="F149" i="11"/>
  <c r="G149" i="11"/>
  <c r="H149" i="11"/>
  <c r="I149" i="11"/>
  <c r="J149" i="11"/>
  <c r="B150" i="11"/>
  <c r="C150" i="11"/>
  <c r="D150" i="11"/>
  <c r="E150" i="11"/>
  <c r="F150" i="11"/>
  <c r="G150" i="11"/>
  <c r="H150" i="11"/>
  <c r="I150" i="11"/>
  <c r="J150" i="11"/>
  <c r="B151" i="11"/>
  <c r="C151" i="11"/>
  <c r="D151" i="11"/>
  <c r="E151" i="11"/>
  <c r="F151" i="11"/>
  <c r="G151" i="11"/>
  <c r="H151" i="11"/>
  <c r="I151" i="11"/>
  <c r="J151" i="11"/>
  <c r="B152" i="11"/>
  <c r="C152" i="11"/>
  <c r="D152" i="11"/>
  <c r="E152" i="11"/>
  <c r="F152" i="11"/>
  <c r="G152" i="11"/>
  <c r="H152" i="11"/>
  <c r="I152" i="11"/>
  <c r="J152" i="11"/>
  <c r="B153" i="11"/>
  <c r="C153" i="11"/>
  <c r="D153" i="11"/>
  <c r="E153" i="11"/>
  <c r="F153" i="11"/>
  <c r="G153" i="11"/>
  <c r="H153" i="11"/>
  <c r="I153" i="11"/>
  <c r="J153" i="11"/>
  <c r="B154" i="11"/>
  <c r="C154" i="11"/>
  <c r="D154" i="11"/>
  <c r="E154" i="11"/>
  <c r="F154" i="11"/>
  <c r="G154" i="11"/>
  <c r="H154" i="11"/>
  <c r="I154" i="11"/>
  <c r="J154" i="11"/>
  <c r="B155" i="11"/>
  <c r="C155" i="11"/>
  <c r="D155" i="11"/>
  <c r="E155" i="11"/>
  <c r="F155" i="11"/>
  <c r="G155" i="11"/>
  <c r="H155" i="11"/>
  <c r="I155" i="11"/>
  <c r="J155" i="11"/>
  <c r="B156" i="11"/>
  <c r="C156" i="11"/>
  <c r="D156" i="11"/>
  <c r="E156" i="11"/>
  <c r="F156" i="11"/>
  <c r="G156" i="11"/>
  <c r="H156" i="11"/>
  <c r="I156" i="11"/>
  <c r="J156" i="11"/>
  <c r="B157" i="11"/>
  <c r="C157" i="11"/>
  <c r="D157" i="11"/>
  <c r="E157" i="11"/>
  <c r="F157" i="11"/>
  <c r="G157" i="11"/>
  <c r="H157" i="11"/>
  <c r="I157" i="11"/>
  <c r="J157" i="11"/>
  <c r="B158" i="11"/>
  <c r="C158" i="11"/>
  <c r="D158" i="11"/>
  <c r="E158" i="11"/>
  <c r="F158" i="11"/>
  <c r="G158" i="11"/>
  <c r="H158" i="11"/>
  <c r="I158" i="11"/>
  <c r="J158" i="11"/>
  <c r="B159" i="11"/>
  <c r="C159" i="11"/>
  <c r="D159" i="11"/>
  <c r="E159" i="11"/>
  <c r="F159" i="11"/>
  <c r="G159" i="11"/>
  <c r="H159" i="11"/>
  <c r="I159" i="11"/>
  <c r="J159" i="11"/>
  <c r="B160" i="11"/>
  <c r="C160" i="11"/>
  <c r="D160" i="11"/>
  <c r="E160" i="11"/>
  <c r="F160" i="11"/>
  <c r="G160" i="11"/>
  <c r="H160" i="11"/>
  <c r="I160" i="11"/>
  <c r="J160" i="11"/>
  <c r="B161" i="11"/>
  <c r="C161" i="11"/>
  <c r="D161" i="11"/>
  <c r="E161" i="11"/>
  <c r="F161" i="11"/>
  <c r="G161" i="11"/>
  <c r="H161" i="11"/>
  <c r="I161" i="11"/>
  <c r="J161" i="11"/>
  <c r="B162" i="11"/>
  <c r="C162" i="11"/>
  <c r="D162" i="11"/>
  <c r="E162" i="11"/>
  <c r="F162" i="11"/>
  <c r="G162" i="11"/>
  <c r="H162" i="11"/>
  <c r="I162" i="11"/>
  <c r="J162" i="11"/>
  <c r="B163" i="11"/>
  <c r="C163" i="11"/>
  <c r="D163" i="11"/>
  <c r="E163" i="11"/>
  <c r="F163" i="11"/>
  <c r="G163" i="11"/>
  <c r="H163" i="11"/>
  <c r="I163" i="11"/>
  <c r="J163" i="11"/>
  <c r="B164" i="11"/>
  <c r="C164" i="11"/>
  <c r="D164" i="11"/>
  <c r="E164" i="11"/>
  <c r="F164" i="11"/>
  <c r="G164" i="11"/>
  <c r="H164" i="11"/>
  <c r="I164" i="11"/>
  <c r="J164" i="11"/>
  <c r="B165" i="11"/>
  <c r="C165" i="11"/>
  <c r="D165" i="11"/>
  <c r="E165" i="11"/>
  <c r="F165" i="11"/>
  <c r="G165" i="11"/>
  <c r="H165" i="11"/>
  <c r="I165" i="11"/>
  <c r="J165" i="11"/>
  <c r="B166" i="11"/>
  <c r="C166" i="11"/>
  <c r="D166" i="11"/>
  <c r="E166" i="11"/>
  <c r="F166" i="11"/>
  <c r="G166" i="11"/>
  <c r="H166" i="11"/>
  <c r="I166" i="11"/>
  <c r="J166" i="11"/>
  <c r="B167" i="11"/>
  <c r="C167" i="11"/>
  <c r="D167" i="11"/>
  <c r="E167" i="11"/>
  <c r="F167" i="11"/>
  <c r="G167" i="11"/>
  <c r="H167" i="11"/>
  <c r="I167" i="11"/>
  <c r="J167" i="11"/>
  <c r="B168" i="11"/>
  <c r="C168" i="11"/>
  <c r="D168" i="11"/>
  <c r="E168" i="11"/>
  <c r="F168" i="11"/>
  <c r="G168" i="11"/>
  <c r="H168" i="11"/>
  <c r="I168" i="11"/>
  <c r="J168" i="11"/>
  <c r="B169" i="11"/>
  <c r="C169" i="11"/>
  <c r="D169" i="11"/>
  <c r="E169" i="11"/>
  <c r="F169" i="11"/>
  <c r="G169" i="11"/>
  <c r="H169" i="11"/>
  <c r="I169" i="11"/>
  <c r="J169" i="11"/>
  <c r="B170" i="11"/>
  <c r="C170" i="11"/>
  <c r="D170" i="11"/>
  <c r="E170" i="11"/>
  <c r="F170" i="11"/>
  <c r="G170" i="11"/>
  <c r="H170" i="11"/>
  <c r="I170" i="11"/>
  <c r="J170" i="11"/>
  <c r="B171" i="11"/>
  <c r="C171" i="11"/>
  <c r="D171" i="11"/>
  <c r="E171" i="11"/>
  <c r="F171" i="11"/>
  <c r="G171" i="11"/>
  <c r="H171" i="11"/>
  <c r="I171" i="11"/>
  <c r="J171" i="11"/>
  <c r="B172" i="11"/>
  <c r="C172" i="11"/>
  <c r="D172" i="11"/>
  <c r="E172" i="11"/>
  <c r="F172" i="11"/>
  <c r="G172" i="11"/>
  <c r="H172" i="11"/>
  <c r="I172" i="11"/>
  <c r="J172" i="11"/>
  <c r="B173" i="11"/>
  <c r="C173" i="11"/>
  <c r="D173" i="11"/>
  <c r="E173" i="11"/>
  <c r="F173" i="11"/>
  <c r="G173" i="11"/>
  <c r="H173" i="11"/>
  <c r="I173" i="11"/>
  <c r="J173" i="11"/>
  <c r="B174" i="11"/>
  <c r="C174" i="11"/>
  <c r="D174" i="11"/>
  <c r="E174" i="11"/>
  <c r="F174" i="11"/>
  <c r="G174" i="11"/>
  <c r="H174" i="11"/>
  <c r="I174" i="11"/>
  <c r="J174" i="11"/>
  <c r="B175" i="11"/>
  <c r="C175" i="11"/>
  <c r="D175" i="11"/>
  <c r="E175" i="11"/>
  <c r="F175" i="11"/>
  <c r="G175" i="11"/>
  <c r="H175" i="11"/>
  <c r="I175" i="11"/>
  <c r="J175" i="11"/>
  <c r="B176" i="11"/>
  <c r="C176" i="11"/>
  <c r="D176" i="11"/>
  <c r="E176" i="11"/>
  <c r="F176" i="11"/>
  <c r="G176" i="11"/>
  <c r="H176" i="11"/>
  <c r="I176" i="11"/>
  <c r="J176" i="11"/>
  <c r="B177" i="11"/>
  <c r="C177" i="11"/>
  <c r="D177" i="11"/>
  <c r="E177" i="11"/>
  <c r="F177" i="11"/>
  <c r="G177" i="11"/>
  <c r="H177" i="11"/>
  <c r="I177" i="11"/>
  <c r="J177" i="11"/>
  <c r="B178" i="11"/>
  <c r="C178" i="11"/>
  <c r="D178" i="11"/>
  <c r="E178" i="11"/>
  <c r="F178" i="11"/>
  <c r="G178" i="11"/>
  <c r="H178" i="11"/>
  <c r="I178" i="11"/>
  <c r="J178" i="11"/>
  <c r="B179" i="11"/>
  <c r="C179" i="11"/>
  <c r="D179" i="11"/>
  <c r="E179" i="11"/>
  <c r="F179" i="11"/>
  <c r="G179" i="11"/>
  <c r="H179" i="11"/>
  <c r="I179" i="11"/>
  <c r="J179" i="11"/>
  <c r="B180" i="11"/>
  <c r="C180" i="11"/>
  <c r="D180" i="11"/>
  <c r="E180" i="11"/>
  <c r="F180" i="11"/>
  <c r="G180" i="11"/>
  <c r="H180" i="11"/>
  <c r="I180" i="11"/>
  <c r="J180" i="11"/>
  <c r="B181" i="11"/>
  <c r="C181" i="11"/>
  <c r="D181" i="11"/>
  <c r="E181" i="11"/>
  <c r="F181" i="11"/>
  <c r="G181" i="11"/>
  <c r="H181" i="11"/>
  <c r="I181" i="11"/>
  <c r="J181" i="11"/>
  <c r="B182" i="11"/>
  <c r="C182" i="11"/>
  <c r="D182" i="11"/>
  <c r="E182" i="11"/>
  <c r="F182" i="11"/>
  <c r="G182" i="11"/>
  <c r="H182" i="11"/>
  <c r="I182" i="11"/>
  <c r="J182" i="11"/>
  <c r="B183" i="11"/>
  <c r="C183" i="11"/>
  <c r="D183" i="11"/>
  <c r="E183" i="11"/>
  <c r="F183" i="11"/>
  <c r="G183" i="11"/>
  <c r="H183" i="11"/>
  <c r="I183" i="11"/>
  <c r="J183" i="11"/>
  <c r="B184" i="11"/>
  <c r="C184" i="11"/>
  <c r="D184" i="11"/>
  <c r="E184" i="11"/>
  <c r="F184" i="11"/>
  <c r="G184" i="11"/>
  <c r="H184" i="11"/>
  <c r="I184" i="11"/>
  <c r="J184" i="11"/>
  <c r="B185" i="11"/>
  <c r="C185" i="11"/>
  <c r="D185" i="11"/>
  <c r="E185" i="11"/>
  <c r="F185" i="11"/>
  <c r="G185" i="11"/>
  <c r="H185" i="11"/>
  <c r="I185" i="11"/>
  <c r="J185" i="11"/>
  <c r="B186" i="11"/>
  <c r="C186" i="11"/>
  <c r="D186" i="11"/>
  <c r="E186" i="11"/>
  <c r="F186" i="11"/>
  <c r="G186" i="11"/>
  <c r="H186" i="11"/>
  <c r="I186" i="11"/>
  <c r="J186" i="11"/>
  <c r="B187" i="11"/>
  <c r="C187" i="11"/>
  <c r="D187" i="11"/>
  <c r="E187" i="11"/>
  <c r="F187" i="11"/>
  <c r="G187" i="11"/>
  <c r="H187" i="11"/>
  <c r="I187" i="11"/>
  <c r="J187" i="11"/>
  <c r="B188" i="11"/>
  <c r="C188" i="11"/>
  <c r="D188" i="11"/>
  <c r="E188" i="11"/>
  <c r="F188" i="11"/>
  <c r="G188" i="11"/>
  <c r="H188" i="11"/>
  <c r="I188" i="11"/>
  <c r="J188" i="11"/>
  <c r="B189" i="11"/>
  <c r="C189" i="11"/>
  <c r="D189" i="11"/>
  <c r="E189" i="11"/>
  <c r="F189" i="11"/>
  <c r="G189" i="11"/>
  <c r="H189" i="11"/>
  <c r="I189" i="11"/>
  <c r="J189" i="11"/>
  <c r="B190" i="11"/>
  <c r="C190" i="11"/>
  <c r="D190" i="11"/>
  <c r="E190" i="11"/>
  <c r="F190" i="11"/>
  <c r="G190" i="11"/>
  <c r="H190" i="11"/>
  <c r="I190" i="11"/>
  <c r="J190" i="11"/>
  <c r="B191" i="11"/>
  <c r="C191" i="11"/>
  <c r="D191" i="11"/>
  <c r="E191" i="11"/>
  <c r="F191" i="11"/>
  <c r="G191" i="11"/>
  <c r="H191" i="11"/>
  <c r="I191" i="11"/>
  <c r="J191" i="11"/>
  <c r="B192" i="11"/>
  <c r="C192" i="11"/>
  <c r="D192" i="11"/>
  <c r="E192" i="11"/>
  <c r="F192" i="11"/>
  <c r="G192" i="11"/>
  <c r="H192" i="11"/>
  <c r="I192" i="11"/>
  <c r="J192" i="11"/>
  <c r="B193" i="11"/>
  <c r="C193" i="11"/>
  <c r="D193" i="11"/>
  <c r="E193" i="11"/>
  <c r="F193" i="11"/>
  <c r="G193" i="11"/>
  <c r="H193" i="11"/>
  <c r="I193" i="11"/>
  <c r="J193" i="11"/>
  <c r="B194" i="11"/>
  <c r="C194" i="11"/>
  <c r="D194" i="11"/>
  <c r="E194" i="11"/>
  <c r="F194" i="11"/>
  <c r="G194" i="11"/>
  <c r="H194" i="11"/>
  <c r="I194" i="11"/>
  <c r="J194" i="11"/>
  <c r="B195" i="11"/>
  <c r="C195" i="11"/>
  <c r="D195" i="11"/>
  <c r="E195" i="11"/>
  <c r="F195" i="11"/>
  <c r="G195" i="11"/>
  <c r="H195" i="11"/>
  <c r="I195" i="11"/>
  <c r="J195" i="11"/>
  <c r="B196" i="11"/>
  <c r="C196" i="11"/>
  <c r="D196" i="11"/>
  <c r="E196" i="11"/>
  <c r="F196" i="11"/>
  <c r="G196" i="11"/>
  <c r="H196" i="11"/>
  <c r="I196" i="11"/>
  <c r="J196" i="11"/>
  <c r="B197" i="11"/>
  <c r="C197" i="11"/>
  <c r="D197" i="11"/>
  <c r="E197" i="11"/>
  <c r="F197" i="11"/>
  <c r="G197" i="11"/>
  <c r="H197" i="11"/>
  <c r="I197" i="11"/>
  <c r="J197" i="11"/>
  <c r="B198" i="11"/>
  <c r="C198" i="11"/>
  <c r="D198" i="11"/>
  <c r="E198" i="11"/>
  <c r="F198" i="11"/>
  <c r="G198" i="11"/>
  <c r="H198" i="11"/>
  <c r="I198" i="11"/>
  <c r="J198" i="11"/>
  <c r="B199" i="11"/>
  <c r="C199" i="11"/>
  <c r="D199" i="11"/>
  <c r="E199" i="11"/>
  <c r="F199" i="11"/>
  <c r="G199" i="11"/>
  <c r="H199" i="11"/>
  <c r="I199" i="11"/>
  <c r="J199" i="11"/>
  <c r="B200" i="11"/>
  <c r="C200" i="11"/>
  <c r="D200" i="11"/>
  <c r="E200" i="11"/>
  <c r="F200" i="11"/>
  <c r="G200" i="11"/>
  <c r="H200" i="11"/>
  <c r="I200" i="11"/>
  <c r="J200" i="11"/>
  <c r="B201" i="11"/>
  <c r="C201" i="11"/>
  <c r="D201" i="11"/>
  <c r="E201" i="11"/>
  <c r="F201" i="11"/>
  <c r="G201" i="11"/>
  <c r="H201" i="11"/>
  <c r="I201" i="11"/>
  <c r="J201" i="11"/>
  <c r="B202" i="11"/>
  <c r="C202" i="11"/>
  <c r="D202" i="11"/>
  <c r="E202" i="11"/>
  <c r="F202" i="11"/>
  <c r="G202" i="11"/>
  <c r="H202" i="11"/>
  <c r="I202" i="11"/>
  <c r="J202" i="11"/>
  <c r="B203" i="11"/>
  <c r="C203" i="11"/>
  <c r="D203" i="11"/>
  <c r="E203" i="11"/>
  <c r="F203" i="11"/>
  <c r="G203" i="11"/>
  <c r="H203" i="11"/>
  <c r="I203" i="11"/>
  <c r="J203" i="11"/>
  <c r="B204" i="11"/>
  <c r="C204" i="11"/>
  <c r="D204" i="11"/>
  <c r="E204" i="11"/>
  <c r="F204" i="11"/>
  <c r="G204" i="11"/>
  <c r="H204" i="11"/>
  <c r="I204" i="11"/>
  <c r="J204" i="11"/>
  <c r="B205" i="11"/>
  <c r="C205" i="11"/>
  <c r="D205" i="11"/>
  <c r="E205" i="11"/>
  <c r="F205" i="11"/>
  <c r="G205" i="11"/>
  <c r="H205" i="11"/>
  <c r="I205" i="11"/>
  <c r="J205" i="11"/>
  <c r="B206" i="11"/>
  <c r="C206" i="11"/>
  <c r="D206" i="11"/>
  <c r="E206" i="11"/>
  <c r="F206" i="11"/>
  <c r="G206" i="11"/>
  <c r="H206" i="11"/>
  <c r="I206" i="11"/>
  <c r="J206" i="11"/>
  <c r="B207" i="11"/>
  <c r="C207" i="11"/>
  <c r="D207" i="11"/>
  <c r="E207" i="11"/>
  <c r="F207" i="11"/>
  <c r="G207" i="11"/>
  <c r="H207" i="11"/>
  <c r="I207" i="11"/>
  <c r="J207" i="11"/>
  <c r="B208" i="11"/>
  <c r="C208" i="11"/>
  <c r="D208" i="11"/>
  <c r="E208" i="11"/>
  <c r="F208" i="11"/>
  <c r="G208" i="11"/>
  <c r="H208" i="11"/>
  <c r="I208" i="11"/>
  <c r="J208" i="11"/>
  <c r="B209" i="11"/>
  <c r="C209" i="11"/>
  <c r="D209" i="11"/>
  <c r="E209" i="11"/>
  <c r="F209" i="11"/>
  <c r="G209" i="11"/>
  <c r="H209" i="11"/>
  <c r="I209" i="11"/>
  <c r="J209" i="11"/>
  <c r="B210" i="11"/>
  <c r="C210" i="11"/>
  <c r="D210" i="11"/>
  <c r="E210" i="11"/>
  <c r="F210" i="11"/>
  <c r="G210" i="11"/>
  <c r="H210" i="11"/>
  <c r="I210" i="11"/>
  <c r="J210" i="11"/>
  <c r="B211" i="11"/>
  <c r="C211" i="11"/>
  <c r="D211" i="11"/>
  <c r="E211" i="11"/>
  <c r="F211" i="11"/>
  <c r="G211" i="11"/>
  <c r="H211" i="11"/>
  <c r="I211" i="11"/>
  <c r="J211" i="11"/>
  <c r="B212" i="11"/>
  <c r="C212" i="11"/>
  <c r="D212" i="11"/>
  <c r="E212" i="11"/>
  <c r="F212" i="11"/>
  <c r="G212" i="11"/>
  <c r="H212" i="11"/>
  <c r="I212" i="11"/>
  <c r="J212" i="11"/>
  <c r="B213" i="11"/>
  <c r="C213" i="11"/>
  <c r="D213" i="11"/>
  <c r="E213" i="11"/>
  <c r="F213" i="11"/>
  <c r="G213" i="11"/>
  <c r="H213" i="11"/>
  <c r="I213" i="11"/>
  <c r="J213" i="11"/>
  <c r="B214" i="11"/>
  <c r="C214" i="11"/>
  <c r="D214" i="11"/>
  <c r="E214" i="11"/>
  <c r="F214" i="11"/>
  <c r="G214" i="11"/>
  <c r="H214" i="11"/>
  <c r="I214" i="11"/>
  <c r="J214" i="11"/>
  <c r="B215" i="11"/>
  <c r="C215" i="11"/>
  <c r="D215" i="11"/>
  <c r="E215" i="11"/>
  <c r="F215" i="11"/>
  <c r="G215" i="11"/>
  <c r="H215" i="11"/>
  <c r="I215" i="11"/>
  <c r="J215" i="11"/>
  <c r="B216" i="11"/>
  <c r="C216" i="11"/>
  <c r="D216" i="11"/>
  <c r="E216" i="11"/>
  <c r="F216" i="11"/>
  <c r="G216" i="11"/>
  <c r="H216" i="11"/>
  <c r="I216" i="11"/>
  <c r="J216" i="11"/>
  <c r="B217" i="11"/>
  <c r="C217" i="11"/>
  <c r="D217" i="11"/>
  <c r="E217" i="11"/>
  <c r="F217" i="11"/>
  <c r="G217" i="11"/>
  <c r="H217" i="11"/>
  <c r="I217" i="11"/>
  <c r="J217" i="11"/>
  <c r="B218" i="11"/>
  <c r="C218" i="11"/>
  <c r="D218" i="11"/>
  <c r="E218" i="11"/>
  <c r="F218" i="11"/>
  <c r="G218" i="11"/>
  <c r="H218" i="11"/>
  <c r="I218" i="11"/>
  <c r="J218" i="11"/>
  <c r="B219" i="11"/>
  <c r="C219" i="11"/>
  <c r="D219" i="11"/>
  <c r="E219" i="11"/>
  <c r="F219" i="11"/>
  <c r="G219" i="11"/>
  <c r="H219" i="11"/>
  <c r="I219" i="11"/>
  <c r="J219" i="11"/>
  <c r="B220" i="11"/>
  <c r="C220" i="11"/>
  <c r="D220" i="11"/>
  <c r="E220" i="11"/>
  <c r="F220" i="11"/>
  <c r="G220" i="11"/>
  <c r="H220" i="11"/>
  <c r="I220" i="11"/>
  <c r="J220" i="11"/>
  <c r="B221" i="11"/>
  <c r="C221" i="11"/>
  <c r="D221" i="11"/>
  <c r="E221" i="11"/>
  <c r="F221" i="11"/>
  <c r="G221" i="11"/>
  <c r="H221" i="11"/>
  <c r="I221" i="11"/>
  <c r="J221" i="11"/>
  <c r="B222" i="11"/>
  <c r="C222" i="11"/>
  <c r="D222" i="11"/>
  <c r="E222" i="11"/>
  <c r="F222" i="11"/>
  <c r="G222" i="11"/>
  <c r="H222" i="11"/>
  <c r="I222" i="11"/>
  <c r="J222" i="11"/>
  <c r="B223" i="11"/>
  <c r="C223" i="11"/>
  <c r="D223" i="11"/>
  <c r="E223" i="11"/>
  <c r="F223" i="11"/>
  <c r="G223" i="11"/>
  <c r="H223" i="11"/>
  <c r="I223" i="11"/>
  <c r="J223" i="11"/>
  <c r="B224" i="11"/>
  <c r="C224" i="11"/>
  <c r="D224" i="11"/>
  <c r="E224" i="11"/>
  <c r="F224" i="11"/>
  <c r="G224" i="11"/>
  <c r="H224" i="11"/>
  <c r="I224" i="11"/>
  <c r="J224" i="11"/>
  <c r="B225" i="11"/>
  <c r="C225" i="11"/>
  <c r="D225" i="11"/>
  <c r="E225" i="11"/>
  <c r="F225" i="11"/>
  <c r="G225" i="11"/>
  <c r="H225" i="11"/>
  <c r="I225" i="11"/>
  <c r="J225" i="11"/>
  <c r="B226" i="11"/>
  <c r="C226" i="11"/>
  <c r="D226" i="11"/>
  <c r="E226" i="11"/>
  <c r="F226" i="11"/>
  <c r="G226" i="11"/>
  <c r="H226" i="11"/>
  <c r="I226" i="11"/>
  <c r="J226" i="11"/>
  <c r="B227" i="11"/>
  <c r="C227" i="11"/>
  <c r="D227" i="11"/>
  <c r="E227" i="11"/>
  <c r="F227" i="11"/>
  <c r="G227" i="11"/>
  <c r="H227" i="11"/>
  <c r="I227" i="11"/>
  <c r="J227" i="11"/>
  <c r="B228" i="11"/>
  <c r="C228" i="11"/>
  <c r="D228" i="11"/>
  <c r="E228" i="11"/>
  <c r="F228" i="11"/>
  <c r="G228" i="11"/>
  <c r="H228" i="11"/>
  <c r="I228" i="11"/>
  <c r="J228" i="11"/>
  <c r="B229" i="11"/>
  <c r="C229" i="11"/>
  <c r="D229" i="11"/>
  <c r="E229" i="11"/>
  <c r="F229" i="11"/>
  <c r="G229" i="11"/>
  <c r="H229" i="11"/>
  <c r="I229" i="11"/>
  <c r="J229" i="11"/>
  <c r="B230" i="11"/>
  <c r="C230" i="11"/>
  <c r="D230" i="11"/>
  <c r="E230" i="11"/>
  <c r="F230" i="11"/>
  <c r="G230" i="11"/>
  <c r="H230" i="11"/>
  <c r="I230" i="11"/>
  <c r="J230" i="11"/>
  <c r="B231" i="11"/>
  <c r="C231" i="11"/>
  <c r="D231" i="11"/>
  <c r="E231" i="11"/>
  <c r="F231" i="11"/>
  <c r="G231" i="11"/>
  <c r="H231" i="11"/>
  <c r="I231" i="11"/>
  <c r="J231" i="11"/>
  <c r="B232" i="11"/>
  <c r="C232" i="11"/>
  <c r="D232" i="11"/>
  <c r="E232" i="11"/>
  <c r="F232" i="11"/>
  <c r="G232" i="11"/>
  <c r="H232" i="11"/>
  <c r="I232" i="11"/>
  <c r="J232" i="11"/>
  <c r="B233" i="11"/>
  <c r="C233" i="11"/>
  <c r="D233" i="11"/>
  <c r="E233" i="11"/>
  <c r="F233" i="11"/>
  <c r="G233" i="11"/>
  <c r="H233" i="11"/>
  <c r="I233" i="11"/>
  <c r="J233" i="11"/>
  <c r="B234" i="11"/>
  <c r="C234" i="11"/>
  <c r="D234" i="11"/>
  <c r="E234" i="11"/>
  <c r="F234" i="11"/>
  <c r="G234" i="11"/>
  <c r="H234" i="11"/>
  <c r="I234" i="11"/>
  <c r="J234" i="11"/>
  <c r="B235" i="11"/>
  <c r="C235" i="11"/>
  <c r="D235" i="11"/>
  <c r="E235" i="11"/>
  <c r="F235" i="11"/>
  <c r="G235" i="11"/>
  <c r="H235" i="11"/>
  <c r="I235" i="11"/>
  <c r="J235" i="11"/>
  <c r="B236" i="11"/>
  <c r="C236" i="11"/>
  <c r="D236" i="11"/>
  <c r="E236" i="11"/>
  <c r="F236" i="11"/>
  <c r="G236" i="11"/>
  <c r="H236" i="11"/>
  <c r="I236" i="11"/>
  <c r="J236" i="11"/>
  <c r="B237" i="11"/>
  <c r="C237" i="11"/>
  <c r="D237" i="11"/>
  <c r="E237" i="11"/>
  <c r="F237" i="11"/>
  <c r="G237" i="11"/>
  <c r="H237" i="11"/>
  <c r="I237" i="11"/>
  <c r="J237" i="11"/>
  <c r="B238" i="11"/>
  <c r="C238" i="11"/>
  <c r="D238" i="11"/>
  <c r="E238" i="11"/>
  <c r="F238" i="11"/>
  <c r="G238" i="11"/>
  <c r="H238" i="11"/>
  <c r="I238" i="11"/>
  <c r="J238" i="11"/>
  <c r="B239" i="11"/>
  <c r="C239" i="11"/>
  <c r="D239" i="11"/>
  <c r="E239" i="11"/>
  <c r="F239" i="11"/>
  <c r="G239" i="11"/>
  <c r="H239" i="11"/>
  <c r="I239" i="11"/>
  <c r="J239" i="11"/>
  <c r="B240" i="11"/>
  <c r="C240" i="11"/>
  <c r="D240" i="11"/>
  <c r="E240" i="11"/>
  <c r="F240" i="11"/>
  <c r="G240" i="11"/>
  <c r="H240" i="11"/>
  <c r="I240" i="11"/>
  <c r="J240" i="11"/>
  <c r="B241" i="11"/>
  <c r="C241" i="11"/>
  <c r="D241" i="11"/>
  <c r="E241" i="11"/>
  <c r="F241" i="11"/>
  <c r="G241" i="11"/>
  <c r="H241" i="11"/>
  <c r="I241" i="11"/>
  <c r="J241" i="11"/>
  <c r="B242" i="11"/>
  <c r="C242" i="11"/>
  <c r="D242" i="11"/>
  <c r="E242" i="11"/>
  <c r="F242" i="11"/>
  <c r="G242" i="11"/>
  <c r="H242" i="11"/>
  <c r="I242" i="11"/>
  <c r="J242" i="11"/>
  <c r="B243" i="11"/>
  <c r="C243" i="11"/>
  <c r="D243" i="11"/>
  <c r="E243" i="11"/>
  <c r="F243" i="11"/>
  <c r="G243" i="11"/>
  <c r="H243" i="11"/>
  <c r="I243" i="11"/>
  <c r="J243" i="11"/>
  <c r="B244" i="11"/>
  <c r="C244" i="11"/>
  <c r="D244" i="11"/>
  <c r="E244" i="11"/>
  <c r="F244" i="11"/>
  <c r="G244" i="11"/>
  <c r="H244" i="11"/>
  <c r="I244" i="11"/>
  <c r="J244" i="11"/>
  <c r="B245" i="11"/>
  <c r="C245" i="11"/>
  <c r="D245" i="11"/>
  <c r="E245" i="11"/>
  <c r="F245" i="11"/>
  <c r="G245" i="11"/>
  <c r="H245" i="11"/>
  <c r="I245" i="11"/>
  <c r="J245" i="11"/>
  <c r="B246" i="11"/>
  <c r="C246" i="11"/>
  <c r="D246" i="11"/>
  <c r="E246" i="11"/>
  <c r="F246" i="11"/>
  <c r="G246" i="11"/>
  <c r="H246" i="11"/>
  <c r="I246" i="11"/>
  <c r="J246" i="11"/>
  <c r="B247" i="11"/>
  <c r="C247" i="11"/>
  <c r="D247" i="11"/>
  <c r="E247" i="11"/>
  <c r="F247" i="11"/>
  <c r="G247" i="11"/>
  <c r="H247" i="11"/>
  <c r="I247" i="11"/>
  <c r="J247" i="11"/>
  <c r="B248" i="11"/>
  <c r="C248" i="11"/>
  <c r="D248" i="11"/>
  <c r="E248" i="11"/>
  <c r="F248" i="11"/>
  <c r="G248" i="11"/>
  <c r="H248" i="11"/>
  <c r="I248" i="11"/>
  <c r="J248" i="11"/>
  <c r="B249" i="11"/>
  <c r="C249" i="11"/>
  <c r="D249" i="11"/>
  <c r="E249" i="11"/>
  <c r="F249" i="11"/>
  <c r="G249" i="11"/>
  <c r="H249" i="11"/>
  <c r="I249" i="11"/>
  <c r="J249" i="11"/>
  <c r="B250" i="11"/>
  <c r="C250" i="11"/>
  <c r="D250" i="11"/>
  <c r="E250" i="11"/>
  <c r="F250" i="11"/>
  <c r="G250" i="11"/>
  <c r="H250" i="11"/>
  <c r="I250" i="11"/>
  <c r="J250" i="11"/>
  <c r="B251" i="11"/>
  <c r="C251" i="11"/>
  <c r="D251" i="11"/>
  <c r="E251" i="11"/>
  <c r="F251" i="11"/>
  <c r="G251" i="11"/>
  <c r="H251" i="11"/>
  <c r="I251" i="11"/>
  <c r="J251" i="11"/>
  <c r="B252" i="11"/>
  <c r="C252" i="11"/>
  <c r="D252" i="11"/>
  <c r="E252" i="11"/>
  <c r="F252" i="11"/>
  <c r="G252" i="11"/>
  <c r="H252" i="11"/>
  <c r="I252" i="11"/>
  <c r="J252" i="11"/>
  <c r="B253" i="11"/>
  <c r="C253" i="11"/>
  <c r="D253" i="11"/>
  <c r="E253" i="11"/>
  <c r="F253" i="11"/>
  <c r="G253" i="11"/>
  <c r="H253" i="11"/>
  <c r="I253" i="11"/>
  <c r="J253" i="11"/>
  <c r="B254" i="11"/>
  <c r="C254" i="11"/>
  <c r="D254" i="11"/>
  <c r="E254" i="11"/>
  <c r="F254" i="11"/>
  <c r="G254" i="11"/>
  <c r="H254" i="11"/>
  <c r="I254" i="11"/>
  <c r="J254" i="11"/>
  <c r="B255" i="11"/>
  <c r="C255" i="11"/>
  <c r="D255" i="11"/>
  <c r="E255" i="11"/>
  <c r="F255" i="11"/>
  <c r="G255" i="11"/>
  <c r="H255" i="11"/>
  <c r="I255" i="11"/>
  <c r="J255" i="11"/>
  <c r="B256" i="11"/>
  <c r="C256" i="11"/>
  <c r="D256" i="11"/>
  <c r="E256" i="11"/>
  <c r="F256" i="11"/>
  <c r="G256" i="11"/>
  <c r="H256" i="11"/>
  <c r="I256" i="11"/>
  <c r="J256" i="11"/>
  <c r="B257" i="11"/>
  <c r="C257" i="11"/>
  <c r="D257" i="11"/>
  <c r="E257" i="11"/>
  <c r="F257" i="11"/>
  <c r="G257" i="11"/>
  <c r="H257" i="11"/>
  <c r="I257" i="11"/>
  <c r="J257" i="11"/>
  <c r="B258" i="11"/>
  <c r="C258" i="11"/>
  <c r="D258" i="11"/>
  <c r="E258" i="11"/>
  <c r="F258" i="11"/>
  <c r="G258" i="11"/>
  <c r="H258" i="11"/>
  <c r="I258" i="11"/>
  <c r="J258" i="11"/>
  <c r="B259" i="11"/>
  <c r="C259" i="11"/>
  <c r="D259" i="11"/>
  <c r="E259" i="11"/>
  <c r="F259" i="11"/>
  <c r="G259" i="11"/>
  <c r="H259" i="11"/>
  <c r="I259" i="11"/>
  <c r="J259" i="11"/>
  <c r="B260" i="11"/>
  <c r="C260" i="11"/>
  <c r="D260" i="11"/>
  <c r="E260" i="11"/>
  <c r="F260" i="11"/>
  <c r="G260" i="11"/>
  <c r="H260" i="11"/>
  <c r="I260" i="11"/>
  <c r="J260" i="11"/>
  <c r="B261" i="11"/>
  <c r="C261" i="11"/>
  <c r="D261" i="11"/>
  <c r="E261" i="11"/>
  <c r="F261" i="11"/>
  <c r="G261" i="11"/>
  <c r="H261" i="11"/>
  <c r="I261" i="11"/>
  <c r="J261" i="11"/>
  <c r="B262" i="11"/>
  <c r="C262" i="11"/>
  <c r="D262" i="11"/>
  <c r="E262" i="11"/>
  <c r="F262" i="11"/>
  <c r="G262" i="11"/>
  <c r="H262" i="11"/>
  <c r="I262" i="11"/>
  <c r="J262" i="11"/>
  <c r="B263" i="11"/>
  <c r="C263" i="11"/>
  <c r="D263" i="11"/>
  <c r="E263" i="11"/>
  <c r="F263" i="11"/>
  <c r="G263" i="11"/>
  <c r="H263" i="11"/>
  <c r="I263" i="11"/>
  <c r="J263" i="11"/>
  <c r="B264" i="11"/>
  <c r="C264" i="11"/>
  <c r="D264" i="11"/>
  <c r="E264" i="11"/>
  <c r="F264" i="11"/>
  <c r="G264" i="11"/>
  <c r="H264" i="11"/>
  <c r="I264" i="11"/>
  <c r="J264" i="11"/>
  <c r="B265" i="11"/>
  <c r="C265" i="11"/>
  <c r="D265" i="11"/>
  <c r="E265" i="11"/>
  <c r="F265" i="11"/>
  <c r="G265" i="11"/>
  <c r="H265" i="11"/>
  <c r="I265" i="11"/>
  <c r="J265" i="11"/>
  <c r="B266" i="11"/>
  <c r="C266" i="11"/>
  <c r="D266" i="11"/>
  <c r="E266" i="11"/>
  <c r="F266" i="11"/>
  <c r="G266" i="11"/>
  <c r="H266" i="11"/>
  <c r="I266" i="11"/>
  <c r="J266" i="11"/>
  <c r="B267" i="11"/>
  <c r="C267" i="11"/>
  <c r="D267" i="11"/>
  <c r="E267" i="11"/>
  <c r="F267" i="11"/>
  <c r="G267" i="11"/>
  <c r="H267" i="11"/>
  <c r="I267" i="11"/>
  <c r="J267" i="11"/>
  <c r="B268" i="11"/>
  <c r="C268" i="11"/>
  <c r="D268" i="11"/>
  <c r="E268" i="11"/>
  <c r="F268" i="11"/>
  <c r="G268" i="11"/>
  <c r="H268" i="11"/>
  <c r="I268" i="11"/>
  <c r="J268" i="11"/>
  <c r="B269" i="11"/>
  <c r="C269" i="11"/>
  <c r="D269" i="11"/>
  <c r="E269" i="11"/>
  <c r="F269" i="11"/>
  <c r="G269" i="11"/>
  <c r="H269" i="11"/>
  <c r="I269" i="11"/>
  <c r="J269" i="11"/>
  <c r="B270" i="11"/>
  <c r="C270" i="11"/>
  <c r="D270" i="11"/>
  <c r="E270" i="11"/>
  <c r="F270" i="11"/>
  <c r="G270" i="11"/>
  <c r="H270" i="11"/>
  <c r="I270" i="11"/>
  <c r="J270" i="11"/>
  <c r="B271" i="11"/>
  <c r="C271" i="11"/>
  <c r="D271" i="11"/>
  <c r="E271" i="11"/>
  <c r="F271" i="11"/>
  <c r="G271" i="11"/>
  <c r="H271" i="11"/>
  <c r="I271" i="11"/>
  <c r="J271" i="11"/>
  <c r="B272" i="11"/>
  <c r="C272" i="11"/>
  <c r="D272" i="11"/>
  <c r="E272" i="11"/>
  <c r="F272" i="11"/>
  <c r="G272" i="11"/>
  <c r="H272" i="11"/>
  <c r="I272" i="11"/>
  <c r="J272" i="11"/>
  <c r="B273" i="11"/>
  <c r="C273" i="11"/>
  <c r="D273" i="11"/>
  <c r="E273" i="11"/>
  <c r="F273" i="11"/>
  <c r="G273" i="11"/>
  <c r="H273" i="11"/>
  <c r="I273" i="11"/>
  <c r="J273" i="11"/>
  <c r="B274" i="11"/>
  <c r="C274" i="11"/>
  <c r="D274" i="11"/>
  <c r="E274" i="11"/>
  <c r="F274" i="11"/>
  <c r="G274" i="11"/>
  <c r="H274" i="11"/>
  <c r="I274" i="11"/>
  <c r="J274" i="11"/>
  <c r="B275" i="11"/>
  <c r="C275" i="11"/>
  <c r="D275" i="11"/>
  <c r="E275" i="11"/>
  <c r="F275" i="11"/>
  <c r="G275" i="11"/>
  <c r="H275" i="11"/>
  <c r="I275" i="11"/>
  <c r="J275" i="11"/>
  <c r="B276" i="11"/>
  <c r="C276" i="11"/>
  <c r="D276" i="11"/>
  <c r="E276" i="11"/>
  <c r="F276" i="11"/>
  <c r="G276" i="11"/>
  <c r="H276" i="11"/>
  <c r="I276" i="11"/>
  <c r="J276" i="11"/>
  <c r="B277" i="11"/>
  <c r="C277" i="11"/>
  <c r="D277" i="11"/>
  <c r="E277" i="11"/>
  <c r="F277" i="11"/>
  <c r="G277" i="11"/>
  <c r="H277" i="11"/>
  <c r="I277" i="11"/>
  <c r="J277" i="11"/>
  <c r="B278" i="11"/>
  <c r="C278" i="11"/>
  <c r="D278" i="11"/>
  <c r="E278" i="11"/>
  <c r="F278" i="11"/>
  <c r="G278" i="11"/>
  <c r="H278" i="11"/>
  <c r="I278" i="11"/>
  <c r="J278" i="11"/>
  <c r="B279" i="11"/>
  <c r="C279" i="11"/>
  <c r="D279" i="11"/>
  <c r="E279" i="11"/>
  <c r="F279" i="11"/>
  <c r="G279" i="11"/>
  <c r="H279" i="11"/>
  <c r="I279" i="11"/>
  <c r="J279" i="11"/>
  <c r="B280" i="11"/>
  <c r="C280" i="11"/>
  <c r="D280" i="11"/>
  <c r="E280" i="11"/>
  <c r="F280" i="11"/>
  <c r="G280" i="11"/>
  <c r="H280" i="11"/>
  <c r="I280" i="11"/>
  <c r="J280" i="11"/>
  <c r="B281" i="11"/>
  <c r="C281" i="11"/>
  <c r="D281" i="11"/>
  <c r="E281" i="11"/>
  <c r="F281" i="11"/>
  <c r="G281" i="11"/>
  <c r="H281" i="11"/>
  <c r="I281" i="11"/>
  <c r="J281" i="11"/>
  <c r="B282" i="11"/>
  <c r="C282" i="11"/>
  <c r="D282" i="11"/>
  <c r="E282" i="11"/>
  <c r="F282" i="11"/>
  <c r="G282" i="11"/>
  <c r="H282" i="11"/>
  <c r="I282" i="11"/>
  <c r="J282" i="11"/>
  <c r="B283" i="11"/>
  <c r="C283" i="11"/>
  <c r="D283" i="11"/>
  <c r="E283" i="11"/>
  <c r="F283" i="11"/>
  <c r="G283" i="11"/>
  <c r="H283" i="11"/>
  <c r="I283" i="11"/>
  <c r="J283" i="11"/>
  <c r="B284" i="11"/>
  <c r="C284" i="11"/>
  <c r="D284" i="11"/>
  <c r="E284" i="11"/>
  <c r="F284" i="11"/>
  <c r="G284" i="11"/>
  <c r="H284" i="11"/>
  <c r="I284" i="11"/>
  <c r="J284" i="11"/>
  <c r="B285" i="11"/>
  <c r="C285" i="11"/>
  <c r="D285" i="11"/>
  <c r="E285" i="11"/>
  <c r="F285" i="11"/>
  <c r="G285" i="11"/>
  <c r="H285" i="11"/>
  <c r="I285" i="11"/>
  <c r="J285" i="11"/>
  <c r="B286" i="11"/>
  <c r="C286" i="11"/>
  <c r="D286" i="11"/>
  <c r="E286" i="11"/>
  <c r="F286" i="11"/>
  <c r="G286" i="11"/>
  <c r="H286" i="11"/>
  <c r="I286" i="11"/>
  <c r="J286" i="11"/>
  <c r="B287" i="11"/>
  <c r="C287" i="11"/>
  <c r="D287" i="11"/>
  <c r="E287" i="11"/>
  <c r="F287" i="11"/>
  <c r="G287" i="11"/>
  <c r="H287" i="11"/>
  <c r="I287" i="11"/>
  <c r="J287" i="11"/>
  <c r="B288" i="11"/>
  <c r="C288" i="11"/>
  <c r="D288" i="11"/>
  <c r="E288" i="11"/>
  <c r="F288" i="11"/>
  <c r="G288" i="11"/>
  <c r="H288" i="11"/>
  <c r="I288" i="11"/>
  <c r="J288" i="11"/>
  <c r="B289" i="11"/>
  <c r="C289" i="11"/>
  <c r="D289" i="11"/>
  <c r="E289" i="11"/>
  <c r="F289" i="11"/>
  <c r="G289" i="11"/>
  <c r="H289" i="11"/>
  <c r="I289" i="11"/>
  <c r="J289" i="11"/>
  <c r="B290" i="11"/>
  <c r="C290" i="11"/>
  <c r="D290" i="11"/>
  <c r="E290" i="11"/>
  <c r="F290" i="11"/>
  <c r="G290" i="11"/>
  <c r="H290" i="11"/>
  <c r="I290" i="11"/>
  <c r="J290" i="11"/>
  <c r="B291" i="11"/>
  <c r="C291" i="11"/>
  <c r="D291" i="11"/>
  <c r="E291" i="11"/>
  <c r="F291" i="11"/>
  <c r="G291" i="11"/>
  <c r="H291" i="11"/>
  <c r="I291" i="11"/>
  <c r="J291" i="11"/>
  <c r="B292" i="11"/>
  <c r="C292" i="11"/>
  <c r="D292" i="11"/>
  <c r="E292" i="11"/>
  <c r="F292" i="11"/>
  <c r="G292" i="11"/>
  <c r="H292" i="11"/>
  <c r="I292" i="11"/>
  <c r="J292" i="11"/>
  <c r="B293" i="11"/>
  <c r="C293" i="11"/>
  <c r="D293" i="11"/>
  <c r="E293" i="11"/>
  <c r="F293" i="11"/>
  <c r="G293" i="11"/>
  <c r="H293" i="11"/>
  <c r="I293" i="11"/>
  <c r="J293" i="11"/>
  <c r="B294" i="11"/>
  <c r="C294" i="11"/>
  <c r="D294" i="11"/>
  <c r="E294" i="11"/>
  <c r="F294" i="11"/>
  <c r="G294" i="11"/>
  <c r="H294" i="11"/>
  <c r="I294" i="11"/>
  <c r="J294" i="11"/>
  <c r="B295" i="11"/>
  <c r="C295" i="11"/>
  <c r="D295" i="11"/>
  <c r="E295" i="11"/>
  <c r="F295" i="11"/>
  <c r="G295" i="11"/>
  <c r="H295" i="11"/>
  <c r="I295" i="11"/>
  <c r="J295" i="11"/>
  <c r="B296" i="11"/>
  <c r="C296" i="11"/>
  <c r="D296" i="11"/>
  <c r="E296" i="11"/>
  <c r="F296" i="11"/>
  <c r="G296" i="11"/>
  <c r="H296" i="11"/>
  <c r="I296" i="11"/>
  <c r="J296" i="11"/>
  <c r="B297" i="11"/>
  <c r="C297" i="11"/>
  <c r="D297" i="11"/>
  <c r="E297" i="11"/>
  <c r="F297" i="11"/>
  <c r="G297" i="11"/>
  <c r="H297" i="11"/>
  <c r="I297" i="11"/>
  <c r="J297" i="11"/>
  <c r="B298" i="11"/>
  <c r="C298" i="11"/>
  <c r="D298" i="11"/>
  <c r="E298" i="11"/>
  <c r="F298" i="11"/>
  <c r="G298" i="11"/>
  <c r="H298" i="11"/>
  <c r="I298" i="11"/>
  <c r="J298" i="11"/>
  <c r="B299" i="11"/>
  <c r="C299" i="11"/>
  <c r="D299" i="11"/>
  <c r="E299" i="11"/>
  <c r="F299" i="11"/>
  <c r="G299" i="11"/>
  <c r="H299" i="11"/>
  <c r="I299" i="11"/>
  <c r="J299" i="11"/>
  <c r="B300" i="11"/>
  <c r="C300" i="11"/>
  <c r="D300" i="11"/>
  <c r="E300" i="11"/>
  <c r="F300" i="11"/>
  <c r="G300" i="11"/>
  <c r="H300" i="11"/>
  <c r="I300" i="11"/>
  <c r="J300" i="11"/>
  <c r="B301" i="11"/>
  <c r="C301" i="11"/>
  <c r="D301" i="11"/>
  <c r="E301" i="11"/>
  <c r="F301" i="11"/>
  <c r="G301" i="11"/>
  <c r="H301" i="11"/>
  <c r="I301" i="11"/>
  <c r="J301" i="11"/>
  <c r="B302" i="11"/>
  <c r="C302" i="11"/>
  <c r="D302" i="11"/>
  <c r="E302" i="11"/>
  <c r="F302" i="11"/>
  <c r="G302" i="11"/>
  <c r="H302" i="11"/>
  <c r="I302" i="11"/>
  <c r="J302" i="11"/>
  <c r="B303" i="11"/>
  <c r="C303" i="11"/>
  <c r="D303" i="11"/>
  <c r="E303" i="11"/>
  <c r="F303" i="11"/>
  <c r="G303" i="11"/>
  <c r="H303" i="11"/>
  <c r="I303" i="11"/>
  <c r="J303" i="11"/>
  <c r="B304" i="11"/>
  <c r="C304" i="11"/>
  <c r="D304" i="11"/>
  <c r="E304" i="11"/>
  <c r="F304" i="11"/>
  <c r="G304" i="11"/>
  <c r="H304" i="11"/>
  <c r="I304" i="11"/>
  <c r="J304" i="11"/>
  <c r="B305" i="11"/>
  <c r="C305" i="11"/>
  <c r="D305" i="11"/>
  <c r="E305" i="11"/>
  <c r="F305" i="11"/>
  <c r="G305" i="11"/>
  <c r="H305" i="11"/>
  <c r="I305" i="11"/>
  <c r="J305" i="11"/>
  <c r="B306" i="11"/>
  <c r="C306" i="11"/>
  <c r="D306" i="11"/>
  <c r="E306" i="11"/>
  <c r="F306" i="11"/>
  <c r="G306" i="11"/>
  <c r="H306" i="11"/>
  <c r="I306" i="11"/>
  <c r="J306" i="11"/>
  <c r="B307" i="11"/>
  <c r="C307" i="11"/>
  <c r="D307" i="11"/>
  <c r="E307" i="11"/>
  <c r="F307" i="11"/>
  <c r="G307" i="11"/>
  <c r="H307" i="11"/>
  <c r="I307" i="11"/>
  <c r="J307" i="11"/>
  <c r="B308" i="11"/>
  <c r="C308" i="11"/>
  <c r="D308" i="11"/>
  <c r="E308" i="11"/>
  <c r="F308" i="11"/>
  <c r="G308" i="11"/>
  <c r="H308" i="11"/>
  <c r="I308" i="11"/>
  <c r="J308" i="11"/>
  <c r="B309" i="11"/>
  <c r="C309" i="11"/>
  <c r="D309" i="11"/>
  <c r="E309" i="11"/>
  <c r="F309" i="11"/>
  <c r="G309" i="11"/>
  <c r="H309" i="11"/>
  <c r="I309" i="11"/>
  <c r="J309" i="11"/>
  <c r="B310" i="11"/>
  <c r="C310" i="11"/>
  <c r="D310" i="11"/>
  <c r="E310" i="11"/>
  <c r="F310" i="11"/>
  <c r="G310" i="11"/>
  <c r="H310" i="11"/>
  <c r="I310" i="11"/>
  <c r="J310" i="11"/>
  <c r="B311" i="11"/>
  <c r="C311" i="11"/>
  <c r="D311" i="11"/>
  <c r="E311" i="11"/>
  <c r="F311" i="11"/>
  <c r="G311" i="11"/>
  <c r="H311" i="11"/>
  <c r="I311" i="11"/>
  <c r="J311" i="11"/>
  <c r="B312" i="11"/>
  <c r="C312" i="11"/>
  <c r="D312" i="11"/>
  <c r="E312" i="11"/>
  <c r="F312" i="11"/>
  <c r="G312" i="11"/>
  <c r="H312" i="11"/>
  <c r="I312" i="11"/>
  <c r="J312" i="11"/>
  <c r="B313" i="11"/>
  <c r="C313" i="11"/>
  <c r="D313" i="11"/>
  <c r="E313" i="11"/>
  <c r="F313" i="11"/>
  <c r="G313" i="11"/>
  <c r="H313" i="11"/>
  <c r="I313" i="11"/>
  <c r="J313" i="11"/>
  <c r="B314" i="11"/>
  <c r="C314" i="11"/>
  <c r="D314" i="11"/>
  <c r="E314" i="11"/>
  <c r="F314" i="11"/>
  <c r="G314" i="11"/>
  <c r="H314" i="11"/>
  <c r="I314" i="11"/>
  <c r="J314" i="11"/>
  <c r="B315" i="11"/>
  <c r="C315" i="11"/>
  <c r="D315" i="11"/>
  <c r="E315" i="11"/>
  <c r="F315" i="11"/>
  <c r="G315" i="11"/>
  <c r="H315" i="11"/>
  <c r="I315" i="11"/>
  <c r="J315" i="11"/>
  <c r="B316" i="11"/>
  <c r="C316" i="11"/>
  <c r="D316" i="11"/>
  <c r="E316" i="11"/>
  <c r="F316" i="11"/>
  <c r="G316" i="11"/>
  <c r="H316" i="11"/>
  <c r="I316" i="11"/>
  <c r="J316" i="11"/>
  <c r="B317" i="11"/>
  <c r="C317" i="11"/>
  <c r="D317" i="11"/>
  <c r="E317" i="11"/>
  <c r="F317" i="11"/>
  <c r="G317" i="11"/>
  <c r="H317" i="11"/>
  <c r="I317" i="11"/>
  <c r="J317" i="11"/>
  <c r="B318" i="11"/>
  <c r="C318" i="11"/>
  <c r="D318" i="11"/>
  <c r="E318" i="11"/>
  <c r="F318" i="11"/>
  <c r="G318" i="11"/>
  <c r="H318" i="11"/>
  <c r="I318" i="11"/>
  <c r="J318" i="11"/>
  <c r="B319" i="11"/>
  <c r="C319" i="11"/>
  <c r="D319" i="11"/>
  <c r="E319" i="11"/>
  <c r="F319" i="11"/>
  <c r="G319" i="11"/>
  <c r="H319" i="11"/>
  <c r="I319" i="11"/>
  <c r="J319" i="11"/>
  <c r="B320" i="11"/>
  <c r="C320" i="11"/>
  <c r="D320" i="11"/>
  <c r="E320" i="11"/>
  <c r="F320" i="11"/>
  <c r="G320" i="11"/>
  <c r="H320" i="11"/>
  <c r="I320" i="11"/>
  <c r="J320" i="11"/>
  <c r="B321" i="11"/>
  <c r="C321" i="11"/>
  <c r="D321" i="11"/>
  <c r="E321" i="11"/>
  <c r="F321" i="11"/>
  <c r="G321" i="11"/>
  <c r="H321" i="11"/>
  <c r="I321" i="11"/>
  <c r="J321" i="11"/>
  <c r="B322" i="11"/>
  <c r="C322" i="11"/>
  <c r="D322" i="11"/>
  <c r="E322" i="11"/>
  <c r="F322" i="11"/>
  <c r="G322" i="11"/>
  <c r="H322" i="11"/>
  <c r="I322" i="11"/>
  <c r="J322" i="11"/>
  <c r="B323" i="11"/>
  <c r="C323" i="11"/>
  <c r="D323" i="11"/>
  <c r="E323" i="11"/>
  <c r="F323" i="11"/>
  <c r="G323" i="11"/>
  <c r="H323" i="11"/>
  <c r="I323" i="11"/>
  <c r="J323" i="11"/>
  <c r="B324" i="11"/>
  <c r="C324" i="11"/>
  <c r="D324" i="11"/>
  <c r="E324" i="11"/>
  <c r="F324" i="11"/>
  <c r="G324" i="11"/>
  <c r="H324" i="11"/>
  <c r="I324" i="11"/>
  <c r="J324" i="11"/>
  <c r="B325" i="11"/>
  <c r="C325" i="11"/>
  <c r="D325" i="11"/>
  <c r="E325" i="11"/>
  <c r="F325" i="11"/>
  <c r="G325" i="11"/>
  <c r="H325" i="11"/>
  <c r="I325" i="11"/>
  <c r="J325" i="11"/>
  <c r="B326" i="11"/>
  <c r="C326" i="11"/>
  <c r="D326" i="11"/>
  <c r="E326" i="11"/>
  <c r="F326" i="11"/>
  <c r="G326" i="11"/>
  <c r="H326" i="11"/>
  <c r="I326" i="11"/>
  <c r="J326" i="11"/>
  <c r="B327" i="11"/>
  <c r="C327" i="11"/>
  <c r="D327" i="11"/>
  <c r="E327" i="11"/>
  <c r="F327" i="11"/>
  <c r="G327" i="11"/>
  <c r="H327" i="11"/>
  <c r="I327" i="11"/>
  <c r="J327" i="11"/>
  <c r="B328" i="11"/>
  <c r="C328" i="11"/>
  <c r="D328" i="11"/>
  <c r="E328" i="11"/>
  <c r="F328" i="11"/>
  <c r="G328" i="11"/>
  <c r="H328" i="11"/>
  <c r="I328" i="11"/>
  <c r="J328" i="11"/>
  <c r="B329" i="11"/>
  <c r="C329" i="11"/>
  <c r="D329" i="11"/>
  <c r="E329" i="11"/>
  <c r="F329" i="11"/>
  <c r="G329" i="11"/>
  <c r="H329" i="11"/>
  <c r="I329" i="11"/>
  <c r="J329" i="11"/>
  <c r="B330" i="11"/>
  <c r="C330" i="11"/>
  <c r="D330" i="11"/>
  <c r="E330" i="11"/>
  <c r="F330" i="11"/>
  <c r="G330" i="11"/>
  <c r="H330" i="11"/>
  <c r="I330" i="11"/>
  <c r="J330" i="11"/>
  <c r="B331" i="11"/>
  <c r="C331" i="11"/>
  <c r="D331" i="11"/>
  <c r="E331" i="11"/>
  <c r="F331" i="11"/>
  <c r="G331" i="11"/>
  <c r="H331" i="11"/>
  <c r="I331" i="11"/>
  <c r="J331" i="11"/>
  <c r="B332" i="11"/>
  <c r="C332" i="11"/>
  <c r="D332" i="11"/>
  <c r="E332" i="11"/>
  <c r="F332" i="11"/>
  <c r="G332" i="11"/>
  <c r="H332" i="11"/>
  <c r="I332" i="11"/>
  <c r="J332" i="11"/>
  <c r="B333" i="11"/>
  <c r="C333" i="11"/>
  <c r="D333" i="11"/>
  <c r="E333" i="11"/>
  <c r="F333" i="11"/>
  <c r="G333" i="11"/>
  <c r="H333" i="11"/>
  <c r="I333" i="11"/>
  <c r="J333" i="11"/>
  <c r="B334" i="11"/>
  <c r="C334" i="11"/>
  <c r="D334" i="11"/>
  <c r="E334" i="11"/>
  <c r="F334" i="11"/>
  <c r="G334" i="11"/>
  <c r="H334" i="11"/>
  <c r="I334" i="11"/>
  <c r="J334" i="11"/>
  <c r="B335" i="11"/>
  <c r="C335" i="11"/>
  <c r="D335" i="11"/>
  <c r="E335" i="11"/>
  <c r="F335" i="11"/>
  <c r="G335" i="11"/>
  <c r="H335" i="11"/>
  <c r="I335" i="11"/>
  <c r="J335" i="11"/>
  <c r="B336" i="11"/>
  <c r="C336" i="11"/>
  <c r="D336" i="11"/>
  <c r="E336" i="11"/>
  <c r="F336" i="11"/>
  <c r="G336" i="11"/>
  <c r="H336" i="11"/>
  <c r="I336" i="11"/>
  <c r="J336" i="11"/>
  <c r="B337" i="11"/>
  <c r="C337" i="11"/>
  <c r="D337" i="11"/>
  <c r="E337" i="11"/>
  <c r="F337" i="11"/>
  <c r="G337" i="11"/>
  <c r="H337" i="11"/>
  <c r="I337" i="11"/>
  <c r="J337" i="11"/>
  <c r="B338" i="11"/>
  <c r="C338" i="11"/>
  <c r="D338" i="11"/>
  <c r="E338" i="11"/>
  <c r="F338" i="11"/>
  <c r="G338" i="11"/>
  <c r="H338" i="11"/>
  <c r="I338" i="11"/>
  <c r="J338" i="11"/>
  <c r="B339" i="11"/>
  <c r="C339" i="11"/>
  <c r="D339" i="11"/>
  <c r="E339" i="11"/>
  <c r="F339" i="11"/>
  <c r="G339" i="11"/>
  <c r="H339" i="11"/>
  <c r="I339" i="11"/>
  <c r="J339" i="11"/>
  <c r="B340" i="11"/>
  <c r="C340" i="11"/>
  <c r="D340" i="11"/>
  <c r="E340" i="11"/>
  <c r="F340" i="11"/>
  <c r="G340" i="11"/>
  <c r="H340" i="11"/>
  <c r="I340" i="11"/>
  <c r="J340" i="11"/>
  <c r="B341" i="11"/>
  <c r="C341" i="11"/>
  <c r="D341" i="11"/>
  <c r="E341" i="11"/>
  <c r="F341" i="11"/>
  <c r="G341" i="11"/>
  <c r="H341" i="11"/>
  <c r="I341" i="11"/>
  <c r="J341" i="11"/>
  <c r="B342" i="11"/>
  <c r="C342" i="11"/>
  <c r="D342" i="11"/>
  <c r="E342" i="11"/>
  <c r="F342" i="11"/>
  <c r="G342" i="11"/>
  <c r="H342" i="11"/>
  <c r="I342" i="11"/>
  <c r="J342" i="11"/>
  <c r="B343" i="11"/>
  <c r="C343" i="11"/>
  <c r="D343" i="11"/>
  <c r="E343" i="11"/>
  <c r="F343" i="11"/>
  <c r="G343" i="11"/>
  <c r="H343" i="11"/>
  <c r="I343" i="11"/>
  <c r="J343" i="11"/>
  <c r="B344" i="11"/>
  <c r="C344" i="11"/>
  <c r="D344" i="11"/>
  <c r="E344" i="11"/>
  <c r="F344" i="11"/>
  <c r="G344" i="11"/>
  <c r="H344" i="11"/>
  <c r="I344" i="11"/>
  <c r="J344" i="11"/>
  <c r="B345" i="11"/>
  <c r="C345" i="11"/>
  <c r="D345" i="11"/>
  <c r="E345" i="11"/>
  <c r="F345" i="11"/>
  <c r="G345" i="11"/>
  <c r="H345" i="11"/>
  <c r="I345" i="11"/>
  <c r="J345" i="11"/>
  <c r="B346" i="11"/>
  <c r="C346" i="11"/>
  <c r="D346" i="11"/>
  <c r="E346" i="11"/>
  <c r="F346" i="11"/>
  <c r="G346" i="11"/>
  <c r="H346" i="11"/>
  <c r="I346" i="11"/>
  <c r="J346" i="11"/>
  <c r="B347" i="11"/>
  <c r="C347" i="11"/>
  <c r="D347" i="11"/>
  <c r="E347" i="11"/>
  <c r="F347" i="11"/>
  <c r="G347" i="11"/>
  <c r="H347" i="11"/>
  <c r="I347" i="11"/>
  <c r="J347" i="11"/>
  <c r="B348" i="11"/>
  <c r="C348" i="11"/>
  <c r="D348" i="11"/>
  <c r="E348" i="11"/>
  <c r="F348" i="11"/>
  <c r="G348" i="11"/>
  <c r="H348" i="11"/>
  <c r="I348" i="11"/>
  <c r="J348" i="11"/>
  <c r="B349" i="11"/>
  <c r="C349" i="11"/>
  <c r="D349" i="11"/>
  <c r="E349" i="11"/>
  <c r="F349" i="11"/>
  <c r="G349" i="11"/>
  <c r="H349" i="11"/>
  <c r="I349" i="11"/>
  <c r="J349" i="11"/>
  <c r="B350" i="11"/>
  <c r="C350" i="11"/>
  <c r="D350" i="11"/>
  <c r="E350" i="11"/>
  <c r="F350" i="11"/>
  <c r="G350" i="11"/>
  <c r="H350" i="11"/>
  <c r="I350" i="11"/>
  <c r="J350" i="11"/>
  <c r="B351" i="11"/>
  <c r="C351" i="11"/>
  <c r="D351" i="11"/>
  <c r="E351" i="11"/>
  <c r="F351" i="11"/>
  <c r="G351" i="11"/>
  <c r="H351" i="11"/>
  <c r="I351" i="11"/>
  <c r="J351" i="11"/>
  <c r="B352" i="11"/>
  <c r="C352" i="11"/>
  <c r="D352" i="11"/>
  <c r="E352" i="11"/>
  <c r="F352" i="11"/>
  <c r="G352" i="11"/>
  <c r="H352" i="11"/>
  <c r="I352" i="11"/>
  <c r="J352" i="11"/>
  <c r="B353" i="11"/>
  <c r="C353" i="11"/>
  <c r="D353" i="11"/>
  <c r="E353" i="11"/>
  <c r="F353" i="11"/>
  <c r="G353" i="11"/>
  <c r="H353" i="11"/>
  <c r="I353" i="11"/>
  <c r="J353" i="11"/>
  <c r="B354" i="11"/>
  <c r="C354" i="11"/>
  <c r="D354" i="11"/>
  <c r="E354" i="11"/>
  <c r="F354" i="11"/>
  <c r="G354" i="11"/>
  <c r="H354" i="11"/>
  <c r="I354" i="11"/>
  <c r="J354" i="11"/>
  <c r="B355" i="11"/>
  <c r="C355" i="11"/>
  <c r="D355" i="11"/>
  <c r="E355" i="11"/>
  <c r="F355" i="11"/>
  <c r="G355" i="11"/>
  <c r="H355" i="11"/>
  <c r="I355" i="11"/>
  <c r="J355" i="11"/>
  <c r="B356" i="11"/>
  <c r="C356" i="11"/>
  <c r="D356" i="11"/>
  <c r="E356" i="11"/>
  <c r="F356" i="11"/>
  <c r="G356" i="11"/>
  <c r="H356" i="11"/>
  <c r="I356" i="11"/>
  <c r="J356" i="11"/>
  <c r="B357" i="11"/>
  <c r="C357" i="11"/>
  <c r="D357" i="11"/>
  <c r="E357" i="11"/>
  <c r="F357" i="11"/>
  <c r="G357" i="11"/>
  <c r="H357" i="11"/>
  <c r="I357" i="11"/>
  <c r="J357" i="11"/>
  <c r="B358" i="11"/>
  <c r="C358" i="11"/>
  <c r="D358" i="11"/>
  <c r="E358" i="11"/>
  <c r="F358" i="11"/>
  <c r="G358" i="11"/>
  <c r="H358" i="11"/>
  <c r="I358" i="11"/>
  <c r="J358" i="11"/>
  <c r="B359" i="11"/>
  <c r="C359" i="11"/>
  <c r="D359" i="11"/>
  <c r="E359" i="11"/>
  <c r="F359" i="11"/>
  <c r="G359" i="11"/>
  <c r="H359" i="11"/>
  <c r="I359" i="11"/>
  <c r="J359" i="11"/>
  <c r="B360" i="11"/>
  <c r="C360" i="11"/>
  <c r="D360" i="11"/>
  <c r="E360" i="11"/>
  <c r="F360" i="11"/>
  <c r="G360" i="11"/>
  <c r="H360" i="11"/>
  <c r="I360" i="11"/>
  <c r="J360" i="11"/>
  <c r="B361" i="11"/>
  <c r="C361" i="11"/>
  <c r="D361" i="11"/>
  <c r="E361" i="11"/>
  <c r="F361" i="11"/>
  <c r="G361" i="11"/>
  <c r="H361" i="11"/>
  <c r="I361" i="11"/>
  <c r="J361" i="11"/>
  <c r="B362" i="11"/>
  <c r="C362" i="11"/>
  <c r="D362" i="11"/>
  <c r="E362" i="11"/>
  <c r="F362" i="11"/>
  <c r="G362" i="11"/>
  <c r="H362" i="11"/>
  <c r="I362" i="11"/>
  <c r="J362" i="11"/>
  <c r="B363" i="11"/>
  <c r="C363" i="11"/>
  <c r="D363" i="11"/>
  <c r="E363" i="11"/>
  <c r="F363" i="11"/>
  <c r="G363" i="11"/>
  <c r="H363" i="11"/>
  <c r="I363" i="11"/>
  <c r="J363" i="11"/>
  <c r="B364" i="11"/>
  <c r="C364" i="11"/>
  <c r="D364" i="11"/>
  <c r="E364" i="11"/>
  <c r="F364" i="11"/>
  <c r="G364" i="11"/>
  <c r="H364" i="11"/>
  <c r="I364" i="11"/>
  <c r="J364" i="11"/>
  <c r="B365" i="11"/>
  <c r="C365" i="11"/>
  <c r="D365" i="11"/>
  <c r="E365" i="11"/>
  <c r="F365" i="11"/>
  <c r="G365" i="11"/>
  <c r="H365" i="11"/>
  <c r="I365" i="11"/>
  <c r="J365" i="11"/>
  <c r="B366" i="11"/>
  <c r="C366" i="11"/>
  <c r="D366" i="11"/>
  <c r="E366" i="11"/>
  <c r="F366" i="11"/>
  <c r="G366" i="11"/>
  <c r="H366" i="11"/>
  <c r="I366" i="11"/>
  <c r="J366" i="11"/>
  <c r="B367" i="11"/>
  <c r="C367" i="11"/>
  <c r="D367" i="11"/>
  <c r="E367" i="11"/>
  <c r="F367" i="11"/>
  <c r="G367" i="11"/>
  <c r="H367" i="11"/>
  <c r="I367" i="11"/>
  <c r="J367" i="11"/>
  <c r="B368" i="11"/>
  <c r="C368" i="11"/>
  <c r="D368" i="11"/>
  <c r="E368" i="11"/>
  <c r="F368" i="11"/>
  <c r="G368" i="11"/>
  <c r="H368" i="11"/>
  <c r="I368" i="11"/>
  <c r="J368" i="11"/>
  <c r="B369" i="11"/>
  <c r="C369" i="11"/>
  <c r="D369" i="11"/>
  <c r="E369" i="11"/>
  <c r="F369" i="11"/>
  <c r="G369" i="11"/>
  <c r="H369" i="11"/>
  <c r="I369" i="11"/>
  <c r="J369" i="11"/>
  <c r="B370" i="11"/>
  <c r="C370" i="11"/>
  <c r="D370" i="11"/>
  <c r="E370" i="11"/>
  <c r="F370" i="11"/>
  <c r="G370" i="11"/>
  <c r="H370" i="11"/>
  <c r="I370" i="11"/>
  <c r="J370" i="11"/>
  <c r="B371" i="11"/>
  <c r="C371" i="11"/>
  <c r="D371" i="11"/>
  <c r="E371" i="11"/>
  <c r="F371" i="11"/>
  <c r="G371" i="11"/>
  <c r="H371" i="11"/>
  <c r="I371" i="11"/>
  <c r="J371" i="11"/>
  <c r="B372" i="11"/>
  <c r="C372" i="11"/>
  <c r="D372" i="11"/>
  <c r="E372" i="11"/>
  <c r="F372" i="11"/>
  <c r="G372" i="11"/>
  <c r="H372" i="11"/>
  <c r="I372" i="11"/>
  <c r="J372" i="11"/>
  <c r="B373" i="11"/>
  <c r="C373" i="11"/>
  <c r="D373" i="11"/>
  <c r="E373" i="11"/>
  <c r="F373" i="11"/>
  <c r="G373" i="11"/>
  <c r="H373" i="11"/>
  <c r="I373" i="11"/>
  <c r="J373" i="11"/>
  <c r="B374" i="11"/>
  <c r="C374" i="11"/>
  <c r="D374" i="11"/>
  <c r="E374" i="11"/>
  <c r="F374" i="11"/>
  <c r="G374" i="11"/>
  <c r="H374" i="11"/>
  <c r="I374" i="11"/>
  <c r="J374" i="11"/>
  <c r="B375" i="11"/>
  <c r="C375" i="11"/>
  <c r="D375" i="11"/>
  <c r="E375" i="11"/>
  <c r="F375" i="11"/>
  <c r="G375" i="11"/>
  <c r="H375" i="11"/>
  <c r="I375" i="11"/>
  <c r="J375" i="11"/>
  <c r="B376" i="11"/>
  <c r="C376" i="11"/>
  <c r="D376" i="11"/>
  <c r="E376" i="11"/>
  <c r="F376" i="11"/>
  <c r="G376" i="11"/>
  <c r="H376" i="11"/>
  <c r="I376" i="11"/>
  <c r="J376" i="11"/>
  <c r="B377" i="11"/>
  <c r="C377" i="11"/>
  <c r="D377" i="11"/>
  <c r="E377" i="11"/>
  <c r="F377" i="11"/>
  <c r="G377" i="11"/>
  <c r="H377" i="11"/>
  <c r="I377" i="11"/>
  <c r="J377" i="11"/>
  <c r="B378" i="11"/>
  <c r="C378" i="11"/>
  <c r="D378" i="11"/>
  <c r="E378" i="11"/>
  <c r="F378" i="11"/>
  <c r="G378" i="11"/>
  <c r="H378" i="11"/>
  <c r="I378" i="11"/>
  <c r="J378" i="11"/>
  <c r="B379" i="11"/>
  <c r="C379" i="11"/>
  <c r="D379" i="11"/>
  <c r="E379" i="11"/>
  <c r="F379" i="11"/>
  <c r="G379" i="11"/>
  <c r="H379" i="11"/>
  <c r="I379" i="11"/>
  <c r="J379" i="11"/>
  <c r="B380" i="11"/>
  <c r="C380" i="11"/>
  <c r="D380" i="11"/>
  <c r="E380" i="11"/>
  <c r="F380" i="11"/>
  <c r="G380" i="11"/>
  <c r="H380" i="11"/>
  <c r="I380" i="11"/>
  <c r="J380" i="11"/>
  <c r="B381" i="11"/>
  <c r="C381" i="11"/>
  <c r="D381" i="11"/>
  <c r="E381" i="11"/>
  <c r="F381" i="11"/>
  <c r="G381" i="11"/>
  <c r="H381" i="11"/>
  <c r="I381" i="11"/>
  <c r="J381" i="11"/>
  <c r="B382" i="11"/>
  <c r="C382" i="11"/>
  <c r="D382" i="11"/>
  <c r="E382" i="11"/>
  <c r="F382" i="11"/>
  <c r="G382" i="11"/>
  <c r="H382" i="11"/>
  <c r="I382" i="11"/>
  <c r="J382" i="11"/>
  <c r="B383" i="11"/>
  <c r="C383" i="11"/>
  <c r="D383" i="11"/>
  <c r="E383" i="11"/>
  <c r="F383" i="11"/>
  <c r="G383" i="11"/>
  <c r="H383" i="11"/>
  <c r="I383" i="11"/>
  <c r="J383" i="11"/>
  <c r="B384" i="11"/>
  <c r="C384" i="11"/>
  <c r="D384" i="11"/>
  <c r="E384" i="11"/>
  <c r="F384" i="11"/>
  <c r="G384" i="11"/>
  <c r="H384" i="11"/>
  <c r="I384" i="11"/>
  <c r="J384" i="11"/>
  <c r="B385" i="11"/>
  <c r="C385" i="11"/>
  <c r="D385" i="11"/>
  <c r="E385" i="11"/>
  <c r="F385" i="11"/>
  <c r="G385" i="11"/>
  <c r="H385" i="11"/>
  <c r="I385" i="11"/>
  <c r="J385" i="11"/>
  <c r="B386" i="11"/>
  <c r="C386" i="11"/>
  <c r="D386" i="11"/>
  <c r="E386" i="11"/>
  <c r="F386" i="11"/>
  <c r="G386" i="11"/>
  <c r="H386" i="11"/>
  <c r="I386" i="11"/>
  <c r="J386" i="11"/>
  <c r="B387" i="11"/>
  <c r="C387" i="11"/>
  <c r="D387" i="11"/>
  <c r="E387" i="11"/>
  <c r="F387" i="11"/>
  <c r="G387" i="11"/>
  <c r="H387" i="11"/>
  <c r="I387" i="11"/>
  <c r="J387" i="11"/>
  <c r="B388" i="11"/>
  <c r="C388" i="11"/>
  <c r="D388" i="11"/>
  <c r="E388" i="11"/>
  <c r="F388" i="11"/>
  <c r="G388" i="11"/>
  <c r="H388" i="11"/>
  <c r="I388" i="11"/>
  <c r="J388" i="11"/>
  <c r="B389" i="11"/>
  <c r="C389" i="11"/>
  <c r="D389" i="11"/>
  <c r="E389" i="11"/>
  <c r="F389" i="11"/>
  <c r="G389" i="11"/>
  <c r="H389" i="11"/>
  <c r="I389" i="11"/>
  <c r="J389" i="11"/>
  <c r="B390" i="11"/>
  <c r="C390" i="11"/>
  <c r="D390" i="11"/>
  <c r="E390" i="11"/>
  <c r="F390" i="11"/>
  <c r="G390" i="11"/>
  <c r="H390" i="11"/>
  <c r="I390" i="11"/>
  <c r="J390" i="11"/>
  <c r="B391" i="11"/>
  <c r="C391" i="11"/>
  <c r="D391" i="11"/>
  <c r="E391" i="11"/>
  <c r="F391" i="11"/>
  <c r="G391" i="11"/>
  <c r="H391" i="11"/>
  <c r="I391" i="11"/>
  <c r="J391" i="11"/>
  <c r="B392" i="11"/>
  <c r="C392" i="11"/>
  <c r="D392" i="11"/>
  <c r="E392" i="11"/>
  <c r="F392" i="11"/>
  <c r="G392" i="11"/>
  <c r="H392" i="11"/>
  <c r="I392" i="11"/>
  <c r="J392" i="11"/>
  <c r="B393" i="11"/>
  <c r="C393" i="11"/>
  <c r="D393" i="11"/>
  <c r="E393" i="11"/>
  <c r="F393" i="11"/>
  <c r="G393" i="11"/>
  <c r="H393" i="11"/>
  <c r="I393" i="11"/>
  <c r="J393" i="11"/>
  <c r="B394" i="11"/>
  <c r="C394" i="11"/>
  <c r="D394" i="11"/>
  <c r="E394" i="11"/>
  <c r="F394" i="11"/>
  <c r="G394" i="11"/>
  <c r="H394" i="11"/>
  <c r="I394" i="11"/>
  <c r="J394" i="11"/>
  <c r="B395" i="11"/>
  <c r="C395" i="11"/>
  <c r="D395" i="11"/>
  <c r="E395" i="11"/>
  <c r="F395" i="11"/>
  <c r="G395" i="11"/>
  <c r="H395" i="11"/>
  <c r="I395" i="11"/>
  <c r="J395" i="11"/>
  <c r="B396" i="11"/>
  <c r="C396" i="11"/>
  <c r="D396" i="11"/>
  <c r="E396" i="11"/>
  <c r="F396" i="11"/>
  <c r="G396" i="11"/>
  <c r="H396" i="11"/>
  <c r="I396" i="11"/>
  <c r="J396" i="11"/>
  <c r="B397" i="11"/>
  <c r="C397" i="11"/>
  <c r="D397" i="11"/>
  <c r="E397" i="11"/>
  <c r="F397" i="11"/>
  <c r="G397" i="11"/>
  <c r="H397" i="11"/>
  <c r="I397" i="11"/>
  <c r="J397" i="11"/>
  <c r="B398" i="11"/>
  <c r="C398" i="11"/>
  <c r="D398" i="11"/>
  <c r="E398" i="11"/>
  <c r="F398" i="11"/>
  <c r="G398" i="11"/>
  <c r="H398" i="11"/>
  <c r="I398" i="11"/>
  <c r="J398" i="11"/>
  <c r="B399" i="11"/>
  <c r="C399" i="11"/>
  <c r="D399" i="11"/>
  <c r="E399" i="11"/>
  <c r="F399" i="11"/>
  <c r="G399" i="11"/>
  <c r="H399" i="11"/>
  <c r="I399" i="11"/>
  <c r="J399" i="11"/>
  <c r="B400" i="11"/>
  <c r="C400" i="11"/>
  <c r="D400" i="11"/>
  <c r="E400" i="11"/>
  <c r="F400" i="11"/>
  <c r="G400" i="11"/>
  <c r="H400" i="11"/>
  <c r="I400" i="11"/>
  <c r="J400" i="11"/>
  <c r="B401" i="11"/>
  <c r="C401" i="11"/>
  <c r="D401" i="11"/>
  <c r="E401" i="11"/>
  <c r="F401" i="11"/>
  <c r="G401" i="11"/>
  <c r="H401" i="11"/>
  <c r="I401" i="11"/>
  <c r="J401" i="11"/>
  <c r="B402" i="11"/>
  <c r="C402" i="11"/>
  <c r="D402" i="11"/>
  <c r="E402" i="11"/>
  <c r="F402" i="11"/>
  <c r="G402" i="11"/>
  <c r="H402" i="11"/>
  <c r="I402" i="11"/>
  <c r="J402" i="11"/>
  <c r="B403" i="11"/>
  <c r="C403" i="11"/>
  <c r="D403" i="11"/>
  <c r="E403" i="11"/>
  <c r="F403" i="11"/>
  <c r="G403" i="11"/>
  <c r="H403" i="11"/>
  <c r="I403" i="11"/>
  <c r="J403" i="11"/>
  <c r="B404" i="11"/>
  <c r="C404" i="11"/>
  <c r="D404" i="11"/>
  <c r="E404" i="11"/>
  <c r="F404" i="11"/>
  <c r="G404" i="11"/>
  <c r="H404" i="11"/>
  <c r="I404" i="11"/>
  <c r="J404" i="11"/>
  <c r="B405" i="11"/>
  <c r="C405" i="11"/>
  <c r="D405" i="11"/>
  <c r="E405" i="11"/>
  <c r="F405" i="11"/>
  <c r="G405" i="11"/>
  <c r="H405" i="11"/>
  <c r="I405" i="11"/>
  <c r="J405" i="11"/>
  <c r="B406" i="11"/>
  <c r="C406" i="11"/>
  <c r="D406" i="11"/>
  <c r="E406" i="11"/>
  <c r="F406" i="11"/>
  <c r="G406" i="11"/>
  <c r="H406" i="11"/>
  <c r="I406" i="11"/>
  <c r="J406" i="11"/>
  <c r="B407" i="11"/>
  <c r="C407" i="11"/>
  <c r="D407" i="11"/>
  <c r="E407" i="11"/>
  <c r="F407" i="11"/>
  <c r="G407" i="11"/>
  <c r="H407" i="11"/>
  <c r="I407" i="11"/>
  <c r="J407" i="11"/>
  <c r="B408" i="11"/>
  <c r="C408" i="11"/>
  <c r="D408" i="11"/>
  <c r="E408" i="11"/>
  <c r="F408" i="11"/>
  <c r="G408" i="11"/>
  <c r="H408" i="11"/>
  <c r="I408" i="11"/>
  <c r="J408" i="11"/>
  <c r="B409" i="11"/>
  <c r="C409" i="11"/>
  <c r="D409" i="11"/>
  <c r="E409" i="11"/>
  <c r="F409" i="11"/>
  <c r="G409" i="11"/>
  <c r="H409" i="11"/>
  <c r="I409" i="11"/>
  <c r="J409" i="11"/>
  <c r="B410" i="11"/>
  <c r="C410" i="11"/>
  <c r="D410" i="11"/>
  <c r="E410" i="11"/>
  <c r="F410" i="11"/>
  <c r="G410" i="11"/>
  <c r="H410" i="11"/>
  <c r="I410" i="11"/>
  <c r="J410" i="11"/>
  <c r="B411" i="11"/>
  <c r="C411" i="11"/>
  <c r="D411" i="11"/>
  <c r="E411" i="11"/>
  <c r="F411" i="11"/>
  <c r="G411" i="11"/>
  <c r="H411" i="11"/>
  <c r="I411" i="11"/>
  <c r="J411" i="11"/>
  <c r="B412" i="11"/>
  <c r="C412" i="11"/>
  <c r="D412" i="11"/>
  <c r="E412" i="11"/>
  <c r="F412" i="11"/>
  <c r="G412" i="11"/>
  <c r="H412" i="11"/>
  <c r="I412" i="11"/>
  <c r="J412" i="11"/>
  <c r="B413" i="11"/>
  <c r="C413" i="11"/>
  <c r="D413" i="11"/>
  <c r="E413" i="11"/>
  <c r="F413" i="11"/>
  <c r="G413" i="11"/>
  <c r="H413" i="11"/>
  <c r="I413" i="11"/>
  <c r="J413" i="11"/>
  <c r="B414" i="11"/>
  <c r="C414" i="11"/>
  <c r="D414" i="11"/>
  <c r="E414" i="11"/>
  <c r="F414" i="11"/>
  <c r="G414" i="11"/>
  <c r="H414" i="11"/>
  <c r="I414" i="11"/>
  <c r="J414" i="11"/>
  <c r="B415" i="11"/>
  <c r="C415" i="11"/>
  <c r="D415" i="11"/>
  <c r="E415" i="11"/>
  <c r="F415" i="11"/>
  <c r="G415" i="11"/>
  <c r="H415" i="11"/>
  <c r="I415" i="11"/>
  <c r="J415" i="11"/>
  <c r="B416" i="11"/>
  <c r="C416" i="11"/>
  <c r="D416" i="11"/>
  <c r="E416" i="11"/>
  <c r="F416" i="11"/>
  <c r="G416" i="11"/>
  <c r="H416" i="11"/>
  <c r="I416" i="11"/>
  <c r="J416" i="11"/>
  <c r="B417" i="11"/>
  <c r="C417" i="11"/>
  <c r="D417" i="11"/>
  <c r="E417" i="11"/>
  <c r="F417" i="11"/>
  <c r="G417" i="11"/>
  <c r="H417" i="11"/>
  <c r="I417" i="11"/>
  <c r="J417" i="11"/>
  <c r="B418" i="11"/>
  <c r="C418" i="11"/>
  <c r="D418" i="11"/>
  <c r="E418" i="11"/>
  <c r="F418" i="11"/>
  <c r="G418" i="11"/>
  <c r="H418" i="11"/>
  <c r="I418" i="11"/>
  <c r="J418" i="11"/>
  <c r="B419" i="11"/>
  <c r="C419" i="11"/>
  <c r="D419" i="11"/>
  <c r="E419" i="11"/>
  <c r="F419" i="11"/>
  <c r="G419" i="11"/>
  <c r="H419" i="11"/>
  <c r="I419" i="11"/>
  <c r="J419" i="11"/>
  <c r="B420" i="11"/>
  <c r="C420" i="11"/>
  <c r="D420" i="11"/>
  <c r="E420" i="11"/>
  <c r="F420" i="11"/>
  <c r="G420" i="11"/>
  <c r="H420" i="11"/>
  <c r="I420" i="11"/>
  <c r="J420" i="11"/>
  <c r="B421" i="11"/>
  <c r="C421" i="11"/>
  <c r="D421" i="11"/>
  <c r="E421" i="11"/>
  <c r="F421" i="11"/>
  <c r="G421" i="11"/>
  <c r="H421" i="11"/>
  <c r="I421" i="11"/>
  <c r="J421" i="11"/>
  <c r="B422" i="11"/>
  <c r="C422" i="11"/>
  <c r="D422" i="11"/>
  <c r="E422" i="11"/>
  <c r="F422" i="11"/>
  <c r="G422" i="11"/>
  <c r="H422" i="11"/>
  <c r="I422" i="11"/>
  <c r="J422" i="11"/>
  <c r="B423" i="11"/>
  <c r="C423" i="11"/>
  <c r="D423" i="11"/>
  <c r="E423" i="11"/>
  <c r="F423" i="11"/>
  <c r="G423" i="11"/>
  <c r="H423" i="11"/>
  <c r="I423" i="11"/>
  <c r="J423" i="11"/>
  <c r="B424" i="11"/>
  <c r="C424" i="11"/>
  <c r="D424" i="11"/>
  <c r="E424" i="11"/>
  <c r="F424" i="11"/>
  <c r="G424" i="11"/>
  <c r="H424" i="11"/>
  <c r="I424" i="11"/>
  <c r="J424" i="11"/>
  <c r="B425" i="11"/>
  <c r="C425" i="11"/>
  <c r="D425" i="11"/>
  <c r="E425" i="11"/>
  <c r="F425" i="11"/>
  <c r="G425" i="11"/>
  <c r="H425" i="11"/>
  <c r="I425" i="11"/>
  <c r="J425" i="11"/>
  <c r="B426" i="11"/>
  <c r="C426" i="11"/>
  <c r="D426" i="11"/>
  <c r="E426" i="11"/>
  <c r="F426" i="11"/>
  <c r="G426" i="11"/>
  <c r="H426" i="11"/>
  <c r="I426" i="11"/>
  <c r="J426" i="11"/>
  <c r="B427" i="11"/>
  <c r="C427" i="11"/>
  <c r="D427" i="11"/>
  <c r="E427" i="11"/>
  <c r="F427" i="11"/>
  <c r="G427" i="11"/>
  <c r="H427" i="11"/>
  <c r="I427" i="11"/>
  <c r="J427" i="11"/>
  <c r="B428" i="11"/>
  <c r="C428" i="11"/>
  <c r="D428" i="11"/>
  <c r="E428" i="11"/>
  <c r="F428" i="11"/>
  <c r="G428" i="11"/>
  <c r="H428" i="11"/>
  <c r="I428" i="11"/>
  <c r="J428" i="11"/>
  <c r="B429" i="11"/>
  <c r="C429" i="11"/>
  <c r="D429" i="11"/>
  <c r="E429" i="11"/>
  <c r="F429" i="11"/>
  <c r="G429" i="11"/>
  <c r="H429" i="11"/>
  <c r="I429" i="11"/>
  <c r="J429" i="11"/>
  <c r="B430" i="11"/>
  <c r="C430" i="11"/>
  <c r="D430" i="11"/>
  <c r="E430" i="11"/>
  <c r="F430" i="11"/>
  <c r="G430" i="11"/>
  <c r="H430" i="11"/>
  <c r="I430" i="11"/>
  <c r="J430" i="11"/>
  <c r="B431" i="11"/>
  <c r="C431" i="11"/>
  <c r="D431" i="11"/>
  <c r="E431" i="11"/>
  <c r="F431" i="11"/>
  <c r="G431" i="11"/>
  <c r="H431" i="11"/>
  <c r="I431" i="11"/>
  <c r="J431" i="11"/>
  <c r="B432" i="11"/>
  <c r="C432" i="11"/>
  <c r="D432" i="11"/>
  <c r="E432" i="11"/>
  <c r="F432" i="11"/>
  <c r="G432" i="11"/>
  <c r="H432" i="11"/>
  <c r="I432" i="11"/>
  <c r="J432" i="11"/>
  <c r="B433" i="11"/>
  <c r="C433" i="11"/>
  <c r="D433" i="11"/>
  <c r="E433" i="11"/>
  <c r="F433" i="11"/>
  <c r="G433" i="11"/>
  <c r="H433" i="11"/>
  <c r="I433" i="11"/>
  <c r="J433" i="11"/>
  <c r="B434" i="11"/>
  <c r="C434" i="11"/>
  <c r="D434" i="11"/>
  <c r="E434" i="11"/>
  <c r="F434" i="11"/>
  <c r="G434" i="11"/>
  <c r="H434" i="11"/>
  <c r="I434" i="11"/>
  <c r="J434" i="11"/>
  <c r="B435" i="11"/>
  <c r="C435" i="11"/>
  <c r="D435" i="11"/>
  <c r="E435" i="11"/>
  <c r="F435" i="11"/>
  <c r="G435" i="11"/>
  <c r="H435" i="11"/>
  <c r="I435" i="11"/>
  <c r="J435" i="11"/>
  <c r="B436" i="11"/>
  <c r="C436" i="11"/>
  <c r="D436" i="11"/>
  <c r="E436" i="11"/>
  <c r="F436" i="11"/>
  <c r="G436" i="11"/>
  <c r="H436" i="11"/>
  <c r="I436" i="11"/>
  <c r="J436" i="11"/>
  <c r="B437" i="11"/>
  <c r="C437" i="11"/>
  <c r="D437" i="11"/>
  <c r="E437" i="11"/>
  <c r="F437" i="11"/>
  <c r="G437" i="11"/>
  <c r="H437" i="11"/>
  <c r="I437" i="11"/>
  <c r="J437" i="11"/>
  <c r="B438" i="11"/>
  <c r="C438" i="11"/>
  <c r="D438" i="11"/>
  <c r="E438" i="11"/>
  <c r="F438" i="11"/>
  <c r="G438" i="11"/>
  <c r="H438" i="11"/>
  <c r="I438" i="11"/>
  <c r="J438" i="11"/>
  <c r="B439" i="11"/>
  <c r="C439" i="11"/>
  <c r="D439" i="11"/>
  <c r="E439" i="11"/>
  <c r="F439" i="11"/>
  <c r="G439" i="11"/>
  <c r="H439" i="11"/>
  <c r="I439" i="11"/>
  <c r="J439" i="11"/>
  <c r="B440" i="11"/>
  <c r="C440" i="11"/>
  <c r="D440" i="11"/>
  <c r="E440" i="11"/>
  <c r="F440" i="11"/>
  <c r="G440" i="11"/>
  <c r="H440" i="11"/>
  <c r="I440" i="11"/>
  <c r="J440" i="11"/>
  <c r="B441" i="11"/>
  <c r="C441" i="11"/>
  <c r="D441" i="11"/>
  <c r="E441" i="11"/>
  <c r="F441" i="11"/>
  <c r="G441" i="11"/>
  <c r="H441" i="11"/>
  <c r="I441" i="11"/>
  <c r="J441" i="11"/>
  <c r="B442" i="11"/>
  <c r="C442" i="11"/>
  <c r="D442" i="11"/>
  <c r="E442" i="11"/>
  <c r="F442" i="11"/>
  <c r="G442" i="11"/>
  <c r="H442" i="11"/>
  <c r="I442" i="11"/>
  <c r="J442" i="11"/>
  <c r="B443" i="11"/>
  <c r="C443" i="11"/>
  <c r="D443" i="11"/>
  <c r="E443" i="11"/>
  <c r="F443" i="11"/>
  <c r="G443" i="11"/>
  <c r="H443" i="11"/>
  <c r="I443" i="11"/>
  <c r="J443" i="11"/>
  <c r="B444" i="11"/>
  <c r="C444" i="11"/>
  <c r="D444" i="11"/>
  <c r="E444" i="11"/>
  <c r="F444" i="11"/>
  <c r="G444" i="11"/>
  <c r="H444" i="11"/>
  <c r="I444" i="11"/>
  <c r="J444" i="11"/>
  <c r="B445" i="11"/>
  <c r="C445" i="11"/>
  <c r="D445" i="11"/>
  <c r="E445" i="11"/>
  <c r="F445" i="11"/>
  <c r="G445" i="11"/>
  <c r="H445" i="11"/>
  <c r="I445" i="11"/>
  <c r="J445" i="11"/>
  <c r="B446" i="11"/>
  <c r="C446" i="11"/>
  <c r="D446" i="11"/>
  <c r="E446" i="11"/>
  <c r="F446" i="11"/>
  <c r="G446" i="11"/>
  <c r="H446" i="11"/>
  <c r="I446" i="11"/>
  <c r="J446" i="11"/>
  <c r="B447" i="11"/>
  <c r="C447" i="11"/>
  <c r="D447" i="11"/>
  <c r="E447" i="11"/>
  <c r="F447" i="11"/>
  <c r="G447" i="11"/>
  <c r="H447" i="11"/>
  <c r="I447" i="11"/>
  <c r="J447" i="11"/>
  <c r="B448" i="11"/>
  <c r="C448" i="11"/>
  <c r="D448" i="11"/>
  <c r="E448" i="11"/>
  <c r="F448" i="11"/>
  <c r="G448" i="11"/>
  <c r="H448" i="11"/>
  <c r="I448" i="11"/>
  <c r="J448" i="11"/>
  <c r="B449" i="11"/>
  <c r="C449" i="11"/>
  <c r="D449" i="11"/>
  <c r="E449" i="11"/>
  <c r="F449" i="11"/>
  <c r="G449" i="11"/>
  <c r="H449" i="11"/>
  <c r="I449" i="11"/>
  <c r="J449" i="11"/>
  <c r="B450" i="11"/>
  <c r="C450" i="11"/>
  <c r="D450" i="11"/>
  <c r="E450" i="11"/>
  <c r="F450" i="11"/>
  <c r="G450" i="11"/>
  <c r="H450" i="11"/>
  <c r="I450" i="11"/>
  <c r="J450" i="11"/>
  <c r="B451" i="11"/>
  <c r="C451" i="11"/>
  <c r="D451" i="11"/>
  <c r="E451" i="11"/>
  <c r="F451" i="11"/>
  <c r="G451" i="11"/>
  <c r="H451" i="11"/>
  <c r="I451" i="11"/>
  <c r="J451" i="11"/>
  <c r="B452" i="11"/>
  <c r="C452" i="11"/>
  <c r="D452" i="11"/>
  <c r="E452" i="11"/>
  <c r="F452" i="11"/>
  <c r="G452" i="11"/>
  <c r="H452" i="11"/>
  <c r="I452" i="11"/>
  <c r="J452" i="11"/>
  <c r="B453" i="11"/>
  <c r="C453" i="11"/>
  <c r="D453" i="11"/>
  <c r="E453" i="11"/>
  <c r="F453" i="11"/>
  <c r="G453" i="11"/>
  <c r="H453" i="11"/>
  <c r="I453" i="11"/>
  <c r="J453" i="11"/>
  <c r="B454" i="11"/>
  <c r="C454" i="11"/>
  <c r="D454" i="11"/>
  <c r="E454" i="11"/>
  <c r="F454" i="11"/>
  <c r="G454" i="11"/>
  <c r="H454" i="11"/>
  <c r="I454" i="11"/>
  <c r="J454" i="11"/>
  <c r="B455" i="11"/>
  <c r="C455" i="11"/>
  <c r="D455" i="11"/>
  <c r="E455" i="11"/>
  <c r="F455" i="11"/>
  <c r="G455" i="11"/>
  <c r="H455" i="11"/>
  <c r="I455" i="11"/>
  <c r="J455" i="11"/>
  <c r="B456" i="11"/>
  <c r="C456" i="11"/>
  <c r="D456" i="11"/>
  <c r="E456" i="11"/>
  <c r="F456" i="11"/>
  <c r="G456" i="11"/>
  <c r="H456" i="11"/>
  <c r="I456" i="11"/>
  <c r="J456" i="11"/>
  <c r="B457" i="11"/>
  <c r="C457" i="11"/>
  <c r="D457" i="11"/>
  <c r="E457" i="11"/>
  <c r="F457" i="11"/>
  <c r="G457" i="11"/>
  <c r="H457" i="11"/>
  <c r="I457" i="11"/>
  <c r="J457" i="11"/>
  <c r="B458" i="11"/>
  <c r="C458" i="11"/>
  <c r="D458" i="11"/>
  <c r="E458" i="11"/>
  <c r="F458" i="11"/>
  <c r="G458" i="11"/>
  <c r="H458" i="11"/>
  <c r="I458" i="11"/>
  <c r="J458" i="11"/>
  <c r="B459" i="11"/>
  <c r="C459" i="11"/>
  <c r="D459" i="11"/>
  <c r="E459" i="11"/>
  <c r="F459" i="11"/>
  <c r="G459" i="11"/>
  <c r="H459" i="11"/>
  <c r="I459" i="11"/>
  <c r="J459" i="11"/>
  <c r="B460" i="11"/>
  <c r="C460" i="11"/>
  <c r="D460" i="11"/>
  <c r="E460" i="11"/>
  <c r="F460" i="11"/>
  <c r="G460" i="11"/>
  <c r="H460" i="11"/>
  <c r="I460" i="11"/>
  <c r="J460" i="11"/>
  <c r="B461" i="11"/>
  <c r="C461" i="11"/>
  <c r="D461" i="11"/>
  <c r="E461" i="11"/>
  <c r="F461" i="11"/>
  <c r="G461" i="11"/>
  <c r="H461" i="11"/>
  <c r="I461" i="11"/>
  <c r="J461" i="11"/>
  <c r="B462" i="11"/>
  <c r="C462" i="11"/>
  <c r="D462" i="11"/>
  <c r="E462" i="11"/>
  <c r="F462" i="11"/>
  <c r="G462" i="11"/>
  <c r="H462" i="11"/>
  <c r="I462" i="11"/>
  <c r="J462" i="11"/>
  <c r="B463" i="11"/>
  <c r="C463" i="11"/>
  <c r="D463" i="11"/>
  <c r="E463" i="11"/>
  <c r="F463" i="11"/>
  <c r="G463" i="11"/>
  <c r="H463" i="11"/>
  <c r="I463" i="11"/>
  <c r="J463" i="11"/>
  <c r="B464" i="11"/>
  <c r="C464" i="11"/>
  <c r="D464" i="11"/>
  <c r="E464" i="11"/>
  <c r="F464" i="11"/>
  <c r="G464" i="11"/>
  <c r="H464" i="11"/>
  <c r="I464" i="11"/>
  <c r="J464" i="11"/>
  <c r="B465" i="11"/>
  <c r="C465" i="11"/>
  <c r="D465" i="11"/>
  <c r="E465" i="11"/>
  <c r="F465" i="11"/>
  <c r="G465" i="11"/>
  <c r="H465" i="11"/>
  <c r="I465" i="11"/>
  <c r="J465" i="11"/>
  <c r="B466" i="11"/>
  <c r="C466" i="11"/>
  <c r="D466" i="11"/>
  <c r="E466" i="11"/>
  <c r="F466" i="11"/>
  <c r="G466" i="11"/>
  <c r="H466" i="11"/>
  <c r="I466" i="11"/>
  <c r="J466" i="11"/>
  <c r="B467" i="11"/>
  <c r="C467" i="11"/>
  <c r="D467" i="11"/>
  <c r="E467" i="11"/>
  <c r="F467" i="11"/>
  <c r="G467" i="11"/>
  <c r="H467" i="11"/>
  <c r="I467" i="11"/>
  <c r="J467" i="11"/>
  <c r="B468" i="11"/>
  <c r="C468" i="11"/>
  <c r="D468" i="11"/>
  <c r="E468" i="11"/>
  <c r="F468" i="11"/>
  <c r="G468" i="11"/>
  <c r="H468" i="11"/>
  <c r="I468" i="11"/>
  <c r="J468" i="11"/>
  <c r="B469" i="11"/>
  <c r="C469" i="11"/>
  <c r="D469" i="11"/>
  <c r="E469" i="11"/>
  <c r="F469" i="11"/>
  <c r="G469" i="11"/>
  <c r="H469" i="11"/>
  <c r="I469" i="11"/>
  <c r="J469" i="11"/>
  <c r="B470" i="11"/>
  <c r="C470" i="11"/>
  <c r="D470" i="11"/>
  <c r="E470" i="11"/>
  <c r="F470" i="11"/>
  <c r="G470" i="11"/>
  <c r="H470" i="11"/>
  <c r="I470" i="11"/>
  <c r="J470" i="11"/>
  <c r="B471" i="11"/>
  <c r="C471" i="11"/>
  <c r="D471" i="11"/>
  <c r="E471" i="11"/>
  <c r="F471" i="11"/>
  <c r="G471" i="11"/>
  <c r="H471" i="11"/>
  <c r="I471" i="11"/>
  <c r="J471" i="11"/>
  <c r="B472" i="11"/>
  <c r="C472" i="11"/>
  <c r="D472" i="11"/>
  <c r="E472" i="11"/>
  <c r="F472" i="11"/>
  <c r="G472" i="11"/>
  <c r="H472" i="11"/>
  <c r="I472" i="11"/>
  <c r="J472" i="11"/>
  <c r="B473" i="11"/>
  <c r="C473" i="11"/>
  <c r="D473" i="11"/>
  <c r="E473" i="11"/>
  <c r="F473" i="11"/>
  <c r="G473" i="11"/>
  <c r="H473" i="11"/>
  <c r="I473" i="11"/>
  <c r="J473" i="11"/>
  <c r="B474" i="11"/>
  <c r="C474" i="11"/>
  <c r="D474" i="11"/>
  <c r="E474" i="11"/>
  <c r="F474" i="11"/>
  <c r="G474" i="11"/>
  <c r="H474" i="11"/>
  <c r="I474" i="11"/>
  <c r="J474" i="11"/>
  <c r="J2" i="11"/>
  <c r="I2" i="11"/>
  <c r="H2" i="11"/>
  <c r="G2" i="11"/>
  <c r="F2" i="11"/>
  <c r="E2" i="11"/>
  <c r="D2" i="11"/>
  <c r="C2" i="11"/>
  <c r="B2" i="11"/>
  <c r="B3" i="9"/>
  <c r="C3" i="9"/>
  <c r="D3" i="9"/>
  <c r="E3" i="9"/>
  <c r="F3" i="9"/>
  <c r="G3" i="9"/>
  <c r="H3" i="9"/>
  <c r="I3" i="9"/>
  <c r="J3" i="9"/>
  <c r="B4" i="9"/>
  <c r="C4" i="9"/>
  <c r="D4" i="9"/>
  <c r="E4" i="9"/>
  <c r="F4" i="9"/>
  <c r="G4" i="9"/>
  <c r="H4" i="9"/>
  <c r="I4" i="9"/>
  <c r="J4" i="9"/>
  <c r="B5" i="9"/>
  <c r="C5" i="9"/>
  <c r="D5" i="9"/>
  <c r="E5" i="9"/>
  <c r="F5" i="9"/>
  <c r="G5" i="9"/>
  <c r="H5" i="9"/>
  <c r="I5" i="9"/>
  <c r="J5" i="9"/>
  <c r="B6" i="9"/>
  <c r="C6" i="9"/>
  <c r="D6" i="9"/>
  <c r="E6" i="9"/>
  <c r="F6" i="9"/>
  <c r="G6" i="9"/>
  <c r="H6" i="9"/>
  <c r="I6" i="9"/>
  <c r="J6" i="9"/>
  <c r="B7" i="9"/>
  <c r="C7" i="9"/>
  <c r="D7" i="9"/>
  <c r="E7" i="9"/>
  <c r="F7" i="9"/>
  <c r="G7" i="9"/>
  <c r="H7" i="9"/>
  <c r="I7" i="9"/>
  <c r="J7" i="9"/>
  <c r="B8" i="9"/>
  <c r="C8" i="9"/>
  <c r="D8" i="9"/>
  <c r="E8" i="9"/>
  <c r="F8" i="9"/>
  <c r="G8" i="9"/>
  <c r="H8" i="9"/>
  <c r="I8" i="9"/>
  <c r="J8" i="9"/>
  <c r="B9" i="9"/>
  <c r="C9" i="9"/>
  <c r="D9" i="9"/>
  <c r="E9" i="9"/>
  <c r="F9" i="9"/>
  <c r="G9" i="9"/>
  <c r="H9" i="9"/>
  <c r="I9" i="9"/>
  <c r="J9" i="9"/>
  <c r="B10" i="9"/>
  <c r="C10" i="9"/>
  <c r="D10" i="9"/>
  <c r="E10" i="9"/>
  <c r="F10" i="9"/>
  <c r="G10" i="9"/>
  <c r="H10" i="9"/>
  <c r="I10" i="9"/>
  <c r="J10" i="9"/>
  <c r="B11" i="9"/>
  <c r="C11" i="9"/>
  <c r="D11" i="9"/>
  <c r="E11" i="9"/>
  <c r="F11" i="9"/>
  <c r="G11" i="9"/>
  <c r="H11" i="9"/>
  <c r="I11" i="9"/>
  <c r="J11" i="9"/>
  <c r="B12" i="9"/>
  <c r="C12" i="9"/>
  <c r="D12" i="9"/>
  <c r="E12" i="9"/>
  <c r="F12" i="9"/>
  <c r="G12" i="9"/>
  <c r="H12" i="9"/>
  <c r="I12" i="9"/>
  <c r="J12" i="9"/>
  <c r="B13" i="9"/>
  <c r="C13" i="9"/>
  <c r="D13" i="9"/>
  <c r="E13" i="9"/>
  <c r="F13" i="9"/>
  <c r="G13" i="9"/>
  <c r="H13" i="9"/>
  <c r="I13" i="9"/>
  <c r="J13" i="9"/>
  <c r="B14" i="9"/>
  <c r="C14" i="9"/>
  <c r="D14" i="9"/>
  <c r="E14" i="9"/>
  <c r="F14" i="9"/>
  <c r="G14" i="9"/>
  <c r="H14" i="9"/>
  <c r="I14" i="9"/>
  <c r="J14" i="9"/>
  <c r="B15" i="9"/>
  <c r="C15" i="9"/>
  <c r="D15" i="9"/>
  <c r="E15" i="9"/>
  <c r="F15" i="9"/>
  <c r="G15" i="9"/>
  <c r="H15" i="9"/>
  <c r="I15" i="9"/>
  <c r="J15" i="9"/>
  <c r="B16" i="9"/>
  <c r="C16" i="9"/>
  <c r="D16" i="9"/>
  <c r="E16" i="9"/>
  <c r="F16" i="9"/>
  <c r="G16" i="9"/>
  <c r="H16" i="9"/>
  <c r="I16" i="9"/>
  <c r="J16" i="9"/>
  <c r="B17" i="9"/>
  <c r="C17" i="9"/>
  <c r="D17" i="9"/>
  <c r="E17" i="9"/>
  <c r="F17" i="9"/>
  <c r="G17" i="9"/>
  <c r="H17" i="9"/>
  <c r="I17" i="9"/>
  <c r="J17" i="9"/>
  <c r="B18" i="9"/>
  <c r="C18" i="9"/>
  <c r="D18" i="9"/>
  <c r="E18" i="9"/>
  <c r="F18" i="9"/>
  <c r="G18" i="9"/>
  <c r="H18" i="9"/>
  <c r="I18" i="9"/>
  <c r="J18" i="9"/>
  <c r="B19" i="9"/>
  <c r="C19" i="9"/>
  <c r="D19" i="9"/>
  <c r="E19" i="9"/>
  <c r="F19" i="9"/>
  <c r="G19" i="9"/>
  <c r="H19" i="9"/>
  <c r="I19" i="9"/>
  <c r="J19" i="9"/>
  <c r="B20" i="9"/>
  <c r="C20" i="9"/>
  <c r="D20" i="9"/>
  <c r="E20" i="9"/>
  <c r="F20" i="9"/>
  <c r="G20" i="9"/>
  <c r="H20" i="9"/>
  <c r="I20" i="9"/>
  <c r="J20" i="9"/>
  <c r="B21" i="9"/>
  <c r="C21" i="9"/>
  <c r="D21" i="9"/>
  <c r="E21" i="9"/>
  <c r="F21" i="9"/>
  <c r="G21" i="9"/>
  <c r="H21" i="9"/>
  <c r="I21" i="9"/>
  <c r="J21" i="9"/>
  <c r="B22" i="9"/>
  <c r="C22" i="9"/>
  <c r="D22" i="9"/>
  <c r="E22" i="9"/>
  <c r="F22" i="9"/>
  <c r="G22" i="9"/>
  <c r="H22" i="9"/>
  <c r="I22" i="9"/>
  <c r="J22" i="9"/>
  <c r="B23" i="9"/>
  <c r="C23" i="9"/>
  <c r="D23" i="9"/>
  <c r="E23" i="9"/>
  <c r="F23" i="9"/>
  <c r="G23" i="9"/>
  <c r="H23" i="9"/>
  <c r="I23" i="9"/>
  <c r="J23" i="9"/>
  <c r="B24" i="9"/>
  <c r="C24" i="9"/>
  <c r="D24" i="9"/>
  <c r="E24" i="9"/>
  <c r="F24" i="9"/>
  <c r="G24" i="9"/>
  <c r="H24" i="9"/>
  <c r="I24" i="9"/>
  <c r="J24" i="9"/>
  <c r="B25" i="9"/>
  <c r="C25" i="9"/>
  <c r="D25" i="9"/>
  <c r="E25" i="9"/>
  <c r="F25" i="9"/>
  <c r="G25" i="9"/>
  <c r="H25" i="9"/>
  <c r="I25" i="9"/>
  <c r="J25" i="9"/>
  <c r="B26" i="9"/>
  <c r="C26" i="9"/>
  <c r="D26" i="9"/>
  <c r="E26" i="9"/>
  <c r="F26" i="9"/>
  <c r="G26" i="9"/>
  <c r="H26" i="9"/>
  <c r="I26" i="9"/>
  <c r="J26" i="9"/>
  <c r="B27" i="9"/>
  <c r="C27" i="9"/>
  <c r="D27" i="9"/>
  <c r="E27" i="9"/>
  <c r="F27" i="9"/>
  <c r="G27" i="9"/>
  <c r="H27" i="9"/>
  <c r="I27" i="9"/>
  <c r="J27" i="9"/>
  <c r="B28" i="9"/>
  <c r="C28" i="9"/>
  <c r="D28" i="9"/>
  <c r="E28" i="9"/>
  <c r="F28" i="9"/>
  <c r="G28" i="9"/>
  <c r="H28" i="9"/>
  <c r="I28" i="9"/>
  <c r="J28" i="9"/>
  <c r="B29" i="9"/>
  <c r="C29" i="9"/>
  <c r="D29" i="9"/>
  <c r="E29" i="9"/>
  <c r="F29" i="9"/>
  <c r="G29" i="9"/>
  <c r="H29" i="9"/>
  <c r="I29" i="9"/>
  <c r="J29" i="9"/>
  <c r="B30" i="9"/>
  <c r="C30" i="9"/>
  <c r="D30" i="9"/>
  <c r="E30" i="9"/>
  <c r="F30" i="9"/>
  <c r="G30" i="9"/>
  <c r="H30" i="9"/>
  <c r="I30" i="9"/>
  <c r="J30" i="9"/>
  <c r="B31" i="9"/>
  <c r="C31" i="9"/>
  <c r="D31" i="9"/>
  <c r="E31" i="9"/>
  <c r="F31" i="9"/>
  <c r="G31" i="9"/>
  <c r="H31" i="9"/>
  <c r="I31" i="9"/>
  <c r="J31" i="9"/>
  <c r="B32" i="9"/>
  <c r="C32" i="9"/>
  <c r="D32" i="9"/>
  <c r="E32" i="9"/>
  <c r="F32" i="9"/>
  <c r="G32" i="9"/>
  <c r="H32" i="9"/>
  <c r="I32" i="9"/>
  <c r="J32" i="9"/>
  <c r="B33" i="9"/>
  <c r="C33" i="9"/>
  <c r="D33" i="9"/>
  <c r="E33" i="9"/>
  <c r="F33" i="9"/>
  <c r="G33" i="9"/>
  <c r="H33" i="9"/>
  <c r="I33" i="9"/>
  <c r="J33" i="9"/>
  <c r="B34" i="9"/>
  <c r="C34" i="9"/>
  <c r="D34" i="9"/>
  <c r="E34" i="9"/>
  <c r="F34" i="9"/>
  <c r="G34" i="9"/>
  <c r="H34" i="9"/>
  <c r="I34" i="9"/>
  <c r="J34" i="9"/>
  <c r="B35" i="9"/>
  <c r="C35" i="9"/>
  <c r="D35" i="9"/>
  <c r="E35" i="9"/>
  <c r="F35" i="9"/>
  <c r="G35" i="9"/>
  <c r="H35" i="9"/>
  <c r="I35" i="9"/>
  <c r="J35" i="9"/>
  <c r="B36" i="9"/>
  <c r="C36" i="9"/>
  <c r="D36" i="9"/>
  <c r="E36" i="9"/>
  <c r="F36" i="9"/>
  <c r="G36" i="9"/>
  <c r="H36" i="9"/>
  <c r="I36" i="9"/>
  <c r="J36" i="9"/>
  <c r="B37" i="9"/>
  <c r="C37" i="9"/>
  <c r="D37" i="9"/>
  <c r="E37" i="9"/>
  <c r="F37" i="9"/>
  <c r="G37" i="9"/>
  <c r="H37" i="9"/>
  <c r="I37" i="9"/>
  <c r="J37" i="9"/>
  <c r="B38" i="9"/>
  <c r="C38" i="9"/>
  <c r="D38" i="9"/>
  <c r="E38" i="9"/>
  <c r="F38" i="9"/>
  <c r="G38" i="9"/>
  <c r="H38" i="9"/>
  <c r="I38" i="9"/>
  <c r="J38" i="9"/>
  <c r="B39" i="9"/>
  <c r="C39" i="9"/>
  <c r="D39" i="9"/>
  <c r="E39" i="9"/>
  <c r="F39" i="9"/>
  <c r="G39" i="9"/>
  <c r="H39" i="9"/>
  <c r="I39" i="9"/>
  <c r="J39" i="9"/>
  <c r="B40" i="9"/>
  <c r="C40" i="9"/>
  <c r="D40" i="9"/>
  <c r="E40" i="9"/>
  <c r="F40" i="9"/>
  <c r="G40" i="9"/>
  <c r="H40" i="9"/>
  <c r="I40" i="9"/>
  <c r="J40" i="9"/>
  <c r="B41" i="9"/>
  <c r="C41" i="9"/>
  <c r="D41" i="9"/>
  <c r="E41" i="9"/>
  <c r="F41" i="9"/>
  <c r="G41" i="9"/>
  <c r="H41" i="9"/>
  <c r="I41" i="9"/>
  <c r="J41" i="9"/>
  <c r="B42" i="9"/>
  <c r="C42" i="9"/>
  <c r="D42" i="9"/>
  <c r="E42" i="9"/>
  <c r="F42" i="9"/>
  <c r="G42" i="9"/>
  <c r="H42" i="9"/>
  <c r="I42" i="9"/>
  <c r="J42" i="9"/>
  <c r="B43" i="9"/>
  <c r="C43" i="9"/>
  <c r="D43" i="9"/>
  <c r="E43" i="9"/>
  <c r="F43" i="9"/>
  <c r="G43" i="9"/>
  <c r="H43" i="9"/>
  <c r="I43" i="9"/>
  <c r="J43" i="9"/>
  <c r="B44" i="9"/>
  <c r="C44" i="9"/>
  <c r="D44" i="9"/>
  <c r="E44" i="9"/>
  <c r="F44" i="9"/>
  <c r="G44" i="9"/>
  <c r="H44" i="9"/>
  <c r="I44" i="9"/>
  <c r="J44" i="9"/>
  <c r="B45" i="9"/>
  <c r="C45" i="9"/>
  <c r="D45" i="9"/>
  <c r="E45" i="9"/>
  <c r="F45" i="9"/>
  <c r="G45" i="9"/>
  <c r="H45" i="9"/>
  <c r="I45" i="9"/>
  <c r="J45" i="9"/>
  <c r="B46" i="9"/>
  <c r="C46" i="9"/>
  <c r="D46" i="9"/>
  <c r="E46" i="9"/>
  <c r="F46" i="9"/>
  <c r="G46" i="9"/>
  <c r="H46" i="9"/>
  <c r="I46" i="9"/>
  <c r="J46" i="9"/>
  <c r="B47" i="9"/>
  <c r="C47" i="9"/>
  <c r="D47" i="9"/>
  <c r="E47" i="9"/>
  <c r="F47" i="9"/>
  <c r="G47" i="9"/>
  <c r="H47" i="9"/>
  <c r="I47" i="9"/>
  <c r="J47" i="9"/>
  <c r="B48" i="9"/>
  <c r="C48" i="9"/>
  <c r="D48" i="9"/>
  <c r="E48" i="9"/>
  <c r="F48" i="9"/>
  <c r="G48" i="9"/>
  <c r="H48" i="9"/>
  <c r="I48" i="9"/>
  <c r="J48" i="9"/>
  <c r="B49" i="9"/>
  <c r="C49" i="9"/>
  <c r="D49" i="9"/>
  <c r="E49" i="9"/>
  <c r="F49" i="9"/>
  <c r="G49" i="9"/>
  <c r="H49" i="9"/>
  <c r="I49" i="9"/>
  <c r="J49" i="9"/>
  <c r="B50" i="9"/>
  <c r="C50" i="9"/>
  <c r="D50" i="9"/>
  <c r="E50" i="9"/>
  <c r="F50" i="9"/>
  <c r="G50" i="9"/>
  <c r="H50" i="9"/>
  <c r="I50" i="9"/>
  <c r="J50" i="9"/>
  <c r="B51" i="9"/>
  <c r="C51" i="9"/>
  <c r="D51" i="9"/>
  <c r="E51" i="9"/>
  <c r="F51" i="9"/>
  <c r="G51" i="9"/>
  <c r="H51" i="9"/>
  <c r="I51" i="9"/>
  <c r="J51" i="9"/>
  <c r="B52" i="9"/>
  <c r="C52" i="9"/>
  <c r="D52" i="9"/>
  <c r="E52" i="9"/>
  <c r="F52" i="9"/>
  <c r="G52" i="9"/>
  <c r="H52" i="9"/>
  <c r="I52" i="9"/>
  <c r="J52" i="9"/>
  <c r="B53" i="9"/>
  <c r="C53" i="9"/>
  <c r="D53" i="9"/>
  <c r="E53" i="9"/>
  <c r="F53" i="9"/>
  <c r="G53" i="9"/>
  <c r="H53" i="9"/>
  <c r="I53" i="9"/>
  <c r="J53" i="9"/>
  <c r="B54" i="9"/>
  <c r="C54" i="9"/>
  <c r="D54" i="9"/>
  <c r="E54" i="9"/>
  <c r="F54" i="9"/>
  <c r="G54" i="9"/>
  <c r="H54" i="9"/>
  <c r="I54" i="9"/>
  <c r="J54" i="9"/>
  <c r="B55" i="9"/>
  <c r="C55" i="9"/>
  <c r="D55" i="9"/>
  <c r="E55" i="9"/>
  <c r="F55" i="9"/>
  <c r="G55" i="9"/>
  <c r="H55" i="9"/>
  <c r="I55" i="9"/>
  <c r="J55" i="9"/>
  <c r="B56" i="9"/>
  <c r="C56" i="9"/>
  <c r="D56" i="9"/>
  <c r="E56" i="9"/>
  <c r="F56" i="9"/>
  <c r="G56" i="9"/>
  <c r="H56" i="9"/>
  <c r="I56" i="9"/>
  <c r="J56" i="9"/>
  <c r="B57" i="9"/>
  <c r="C57" i="9"/>
  <c r="D57" i="9"/>
  <c r="E57" i="9"/>
  <c r="F57" i="9"/>
  <c r="G57" i="9"/>
  <c r="H57" i="9"/>
  <c r="I57" i="9"/>
  <c r="J57" i="9"/>
  <c r="B58" i="9"/>
  <c r="C58" i="9"/>
  <c r="D58" i="9"/>
  <c r="E58" i="9"/>
  <c r="F58" i="9"/>
  <c r="G58" i="9"/>
  <c r="H58" i="9"/>
  <c r="I58" i="9"/>
  <c r="J58" i="9"/>
  <c r="B59" i="9"/>
  <c r="C59" i="9"/>
  <c r="D59" i="9"/>
  <c r="E59" i="9"/>
  <c r="F59" i="9"/>
  <c r="G59" i="9"/>
  <c r="H59" i="9"/>
  <c r="I59" i="9"/>
  <c r="J59" i="9"/>
  <c r="B60" i="9"/>
  <c r="C60" i="9"/>
  <c r="D60" i="9"/>
  <c r="E60" i="9"/>
  <c r="F60" i="9"/>
  <c r="G60" i="9"/>
  <c r="H60" i="9"/>
  <c r="I60" i="9"/>
  <c r="J60" i="9"/>
  <c r="B61" i="9"/>
  <c r="C61" i="9"/>
  <c r="D61" i="9"/>
  <c r="E61" i="9"/>
  <c r="F61" i="9"/>
  <c r="G61" i="9"/>
  <c r="H61" i="9"/>
  <c r="I61" i="9"/>
  <c r="J61" i="9"/>
  <c r="B62" i="9"/>
  <c r="C62" i="9"/>
  <c r="D62" i="9"/>
  <c r="E62" i="9"/>
  <c r="F62" i="9"/>
  <c r="G62" i="9"/>
  <c r="H62" i="9"/>
  <c r="I62" i="9"/>
  <c r="J62" i="9"/>
  <c r="B63" i="9"/>
  <c r="C63" i="9"/>
  <c r="D63" i="9"/>
  <c r="E63" i="9"/>
  <c r="F63" i="9"/>
  <c r="G63" i="9"/>
  <c r="H63" i="9"/>
  <c r="I63" i="9"/>
  <c r="J63" i="9"/>
  <c r="B64" i="9"/>
  <c r="C64" i="9"/>
  <c r="D64" i="9"/>
  <c r="E64" i="9"/>
  <c r="F64" i="9"/>
  <c r="G64" i="9"/>
  <c r="H64" i="9"/>
  <c r="I64" i="9"/>
  <c r="J64" i="9"/>
  <c r="B65" i="9"/>
  <c r="C65" i="9"/>
  <c r="D65" i="9"/>
  <c r="E65" i="9"/>
  <c r="F65" i="9"/>
  <c r="G65" i="9"/>
  <c r="H65" i="9"/>
  <c r="I65" i="9"/>
  <c r="J65" i="9"/>
  <c r="B66" i="9"/>
  <c r="C66" i="9"/>
  <c r="D66" i="9"/>
  <c r="E66" i="9"/>
  <c r="F66" i="9"/>
  <c r="G66" i="9"/>
  <c r="H66" i="9"/>
  <c r="I66" i="9"/>
  <c r="J66" i="9"/>
  <c r="B67" i="9"/>
  <c r="C67" i="9"/>
  <c r="D67" i="9"/>
  <c r="E67" i="9"/>
  <c r="F67" i="9"/>
  <c r="G67" i="9"/>
  <c r="H67" i="9"/>
  <c r="I67" i="9"/>
  <c r="J67" i="9"/>
  <c r="B68" i="9"/>
  <c r="C68" i="9"/>
  <c r="D68" i="9"/>
  <c r="E68" i="9"/>
  <c r="F68" i="9"/>
  <c r="G68" i="9"/>
  <c r="H68" i="9"/>
  <c r="I68" i="9"/>
  <c r="J68" i="9"/>
  <c r="B69" i="9"/>
  <c r="C69" i="9"/>
  <c r="D69" i="9"/>
  <c r="E69" i="9"/>
  <c r="F69" i="9"/>
  <c r="G69" i="9"/>
  <c r="H69" i="9"/>
  <c r="I69" i="9"/>
  <c r="J69" i="9"/>
  <c r="B70" i="9"/>
  <c r="C70" i="9"/>
  <c r="D70" i="9"/>
  <c r="E70" i="9"/>
  <c r="F70" i="9"/>
  <c r="G70" i="9"/>
  <c r="H70" i="9"/>
  <c r="I70" i="9"/>
  <c r="J70" i="9"/>
  <c r="B71" i="9"/>
  <c r="C71" i="9"/>
  <c r="D71" i="9"/>
  <c r="E71" i="9"/>
  <c r="F71" i="9"/>
  <c r="G71" i="9"/>
  <c r="H71" i="9"/>
  <c r="I71" i="9"/>
  <c r="J71" i="9"/>
  <c r="B72" i="9"/>
  <c r="C72" i="9"/>
  <c r="D72" i="9"/>
  <c r="E72" i="9"/>
  <c r="F72" i="9"/>
  <c r="G72" i="9"/>
  <c r="H72" i="9"/>
  <c r="I72" i="9"/>
  <c r="J72" i="9"/>
  <c r="B73" i="9"/>
  <c r="C73" i="9"/>
  <c r="D73" i="9"/>
  <c r="E73" i="9"/>
  <c r="F73" i="9"/>
  <c r="G73" i="9"/>
  <c r="H73" i="9"/>
  <c r="I73" i="9"/>
  <c r="J73" i="9"/>
  <c r="B74" i="9"/>
  <c r="C74" i="9"/>
  <c r="D74" i="9"/>
  <c r="E74" i="9"/>
  <c r="F74" i="9"/>
  <c r="G74" i="9"/>
  <c r="H74" i="9"/>
  <c r="I74" i="9"/>
  <c r="J74" i="9"/>
  <c r="B75" i="9"/>
  <c r="C75" i="9"/>
  <c r="D75" i="9"/>
  <c r="E75" i="9"/>
  <c r="F75" i="9"/>
  <c r="G75" i="9"/>
  <c r="H75" i="9"/>
  <c r="I75" i="9"/>
  <c r="J75" i="9"/>
  <c r="B76" i="9"/>
  <c r="C76" i="9"/>
  <c r="D76" i="9"/>
  <c r="E76" i="9"/>
  <c r="F76" i="9"/>
  <c r="G76" i="9"/>
  <c r="H76" i="9"/>
  <c r="I76" i="9"/>
  <c r="J76" i="9"/>
  <c r="B77" i="9"/>
  <c r="C77" i="9"/>
  <c r="D77" i="9"/>
  <c r="E77" i="9"/>
  <c r="F77" i="9"/>
  <c r="G77" i="9"/>
  <c r="H77" i="9"/>
  <c r="I77" i="9"/>
  <c r="J77" i="9"/>
  <c r="B78" i="9"/>
  <c r="C78" i="9"/>
  <c r="D78" i="9"/>
  <c r="E78" i="9"/>
  <c r="F78" i="9"/>
  <c r="G78" i="9"/>
  <c r="H78" i="9"/>
  <c r="I78" i="9"/>
  <c r="J78" i="9"/>
  <c r="B79" i="9"/>
  <c r="C79" i="9"/>
  <c r="D79" i="9"/>
  <c r="E79" i="9"/>
  <c r="F79" i="9"/>
  <c r="G79" i="9"/>
  <c r="H79" i="9"/>
  <c r="I79" i="9"/>
  <c r="J79" i="9"/>
  <c r="B80" i="9"/>
  <c r="C80" i="9"/>
  <c r="D80" i="9"/>
  <c r="E80" i="9"/>
  <c r="F80" i="9"/>
  <c r="G80" i="9"/>
  <c r="H80" i="9"/>
  <c r="I80" i="9"/>
  <c r="J80" i="9"/>
  <c r="B81" i="9"/>
  <c r="C81" i="9"/>
  <c r="D81" i="9"/>
  <c r="E81" i="9"/>
  <c r="F81" i="9"/>
  <c r="G81" i="9"/>
  <c r="H81" i="9"/>
  <c r="I81" i="9"/>
  <c r="J81" i="9"/>
  <c r="B82" i="9"/>
  <c r="C82" i="9"/>
  <c r="D82" i="9"/>
  <c r="E82" i="9"/>
  <c r="F82" i="9"/>
  <c r="G82" i="9"/>
  <c r="H82" i="9"/>
  <c r="I82" i="9"/>
  <c r="J82" i="9"/>
  <c r="B83" i="9"/>
  <c r="C83" i="9"/>
  <c r="D83" i="9"/>
  <c r="E83" i="9"/>
  <c r="F83" i="9"/>
  <c r="G83" i="9"/>
  <c r="H83" i="9"/>
  <c r="I83" i="9"/>
  <c r="J83" i="9"/>
  <c r="B84" i="9"/>
  <c r="C84" i="9"/>
  <c r="D84" i="9"/>
  <c r="E84" i="9"/>
  <c r="F84" i="9"/>
  <c r="G84" i="9"/>
  <c r="H84" i="9"/>
  <c r="I84" i="9"/>
  <c r="J84" i="9"/>
  <c r="B85" i="9"/>
  <c r="C85" i="9"/>
  <c r="D85" i="9"/>
  <c r="E85" i="9"/>
  <c r="F85" i="9"/>
  <c r="G85" i="9"/>
  <c r="H85" i="9"/>
  <c r="I85" i="9"/>
  <c r="J85" i="9"/>
  <c r="B86" i="9"/>
  <c r="C86" i="9"/>
  <c r="D86" i="9"/>
  <c r="E86" i="9"/>
  <c r="F86" i="9"/>
  <c r="G86" i="9"/>
  <c r="H86" i="9"/>
  <c r="I86" i="9"/>
  <c r="J86" i="9"/>
  <c r="B87" i="9"/>
  <c r="C87" i="9"/>
  <c r="D87" i="9"/>
  <c r="E87" i="9"/>
  <c r="F87" i="9"/>
  <c r="G87" i="9"/>
  <c r="H87" i="9"/>
  <c r="I87" i="9"/>
  <c r="J87" i="9"/>
  <c r="B88" i="9"/>
  <c r="C88" i="9"/>
  <c r="D88" i="9"/>
  <c r="E88" i="9"/>
  <c r="F88" i="9"/>
  <c r="G88" i="9"/>
  <c r="H88" i="9"/>
  <c r="I88" i="9"/>
  <c r="J88" i="9"/>
  <c r="B89" i="9"/>
  <c r="C89" i="9"/>
  <c r="D89" i="9"/>
  <c r="E89" i="9"/>
  <c r="F89" i="9"/>
  <c r="G89" i="9"/>
  <c r="H89" i="9"/>
  <c r="I89" i="9"/>
  <c r="J89" i="9"/>
  <c r="B90" i="9"/>
  <c r="C90" i="9"/>
  <c r="D90" i="9"/>
  <c r="E90" i="9"/>
  <c r="F90" i="9"/>
  <c r="G90" i="9"/>
  <c r="H90" i="9"/>
  <c r="I90" i="9"/>
  <c r="J90" i="9"/>
  <c r="B91" i="9"/>
  <c r="C91" i="9"/>
  <c r="D91" i="9"/>
  <c r="E91" i="9"/>
  <c r="F91" i="9"/>
  <c r="G91" i="9"/>
  <c r="H91" i="9"/>
  <c r="I91" i="9"/>
  <c r="J91" i="9"/>
  <c r="B92" i="9"/>
  <c r="C92" i="9"/>
  <c r="D92" i="9"/>
  <c r="E92" i="9"/>
  <c r="F92" i="9"/>
  <c r="G92" i="9"/>
  <c r="H92" i="9"/>
  <c r="I92" i="9"/>
  <c r="J92" i="9"/>
  <c r="B93" i="9"/>
  <c r="C93" i="9"/>
  <c r="D93" i="9"/>
  <c r="E93" i="9"/>
  <c r="F93" i="9"/>
  <c r="G93" i="9"/>
  <c r="H93" i="9"/>
  <c r="I93" i="9"/>
  <c r="J93" i="9"/>
  <c r="B94" i="9"/>
  <c r="C94" i="9"/>
  <c r="D94" i="9"/>
  <c r="E94" i="9"/>
  <c r="F94" i="9"/>
  <c r="G94" i="9"/>
  <c r="H94" i="9"/>
  <c r="I94" i="9"/>
  <c r="J94" i="9"/>
  <c r="B95" i="9"/>
  <c r="C95" i="9"/>
  <c r="D95" i="9"/>
  <c r="E95" i="9"/>
  <c r="F95" i="9"/>
  <c r="G95" i="9"/>
  <c r="H95" i="9"/>
  <c r="I95" i="9"/>
  <c r="J95" i="9"/>
  <c r="B96" i="9"/>
  <c r="C96" i="9"/>
  <c r="D96" i="9"/>
  <c r="E96" i="9"/>
  <c r="F96" i="9"/>
  <c r="G96" i="9"/>
  <c r="H96" i="9"/>
  <c r="I96" i="9"/>
  <c r="J96" i="9"/>
  <c r="B97" i="9"/>
  <c r="C97" i="9"/>
  <c r="D97" i="9"/>
  <c r="E97" i="9"/>
  <c r="F97" i="9"/>
  <c r="G97" i="9"/>
  <c r="H97" i="9"/>
  <c r="I97" i="9"/>
  <c r="J97" i="9"/>
  <c r="B98" i="9"/>
  <c r="C98" i="9"/>
  <c r="D98" i="9"/>
  <c r="E98" i="9"/>
  <c r="F98" i="9"/>
  <c r="G98" i="9"/>
  <c r="H98" i="9"/>
  <c r="I98" i="9"/>
  <c r="J98" i="9"/>
  <c r="B99" i="9"/>
  <c r="C99" i="9"/>
  <c r="D99" i="9"/>
  <c r="E99" i="9"/>
  <c r="F99" i="9"/>
  <c r="G99" i="9"/>
  <c r="H99" i="9"/>
  <c r="I99" i="9"/>
  <c r="J99" i="9"/>
  <c r="B100" i="9"/>
  <c r="C100" i="9"/>
  <c r="D100" i="9"/>
  <c r="E100" i="9"/>
  <c r="F100" i="9"/>
  <c r="G100" i="9"/>
  <c r="H100" i="9"/>
  <c r="I100" i="9"/>
  <c r="J100" i="9"/>
  <c r="B101" i="9"/>
  <c r="C101" i="9"/>
  <c r="D101" i="9"/>
  <c r="E101" i="9"/>
  <c r="F101" i="9"/>
  <c r="G101" i="9"/>
  <c r="H101" i="9"/>
  <c r="I101" i="9"/>
  <c r="J101" i="9"/>
  <c r="B102" i="9"/>
  <c r="C102" i="9"/>
  <c r="D102" i="9"/>
  <c r="E102" i="9"/>
  <c r="F102" i="9"/>
  <c r="G102" i="9"/>
  <c r="H102" i="9"/>
  <c r="I102" i="9"/>
  <c r="J102" i="9"/>
  <c r="B103" i="9"/>
  <c r="C103" i="9"/>
  <c r="D103" i="9"/>
  <c r="E103" i="9"/>
  <c r="F103" i="9"/>
  <c r="G103" i="9"/>
  <c r="H103" i="9"/>
  <c r="I103" i="9"/>
  <c r="J103" i="9"/>
  <c r="B104" i="9"/>
  <c r="C104" i="9"/>
  <c r="D104" i="9"/>
  <c r="E104" i="9"/>
  <c r="F104" i="9"/>
  <c r="G104" i="9"/>
  <c r="H104" i="9"/>
  <c r="I104" i="9"/>
  <c r="J104" i="9"/>
  <c r="B105" i="9"/>
  <c r="C105" i="9"/>
  <c r="D105" i="9"/>
  <c r="E105" i="9"/>
  <c r="F105" i="9"/>
  <c r="G105" i="9"/>
  <c r="H105" i="9"/>
  <c r="I105" i="9"/>
  <c r="J105" i="9"/>
  <c r="B106" i="9"/>
  <c r="C106" i="9"/>
  <c r="D106" i="9"/>
  <c r="E106" i="9"/>
  <c r="F106" i="9"/>
  <c r="G106" i="9"/>
  <c r="H106" i="9"/>
  <c r="I106" i="9"/>
  <c r="J106" i="9"/>
  <c r="B107" i="9"/>
  <c r="C107" i="9"/>
  <c r="D107" i="9"/>
  <c r="E107" i="9"/>
  <c r="F107" i="9"/>
  <c r="G107" i="9"/>
  <c r="H107" i="9"/>
  <c r="I107" i="9"/>
  <c r="J107" i="9"/>
  <c r="B108" i="9"/>
  <c r="C108" i="9"/>
  <c r="D108" i="9"/>
  <c r="E108" i="9"/>
  <c r="F108" i="9"/>
  <c r="G108" i="9"/>
  <c r="H108" i="9"/>
  <c r="I108" i="9"/>
  <c r="J108" i="9"/>
  <c r="B109" i="9"/>
  <c r="C109" i="9"/>
  <c r="D109" i="9"/>
  <c r="E109" i="9"/>
  <c r="F109" i="9"/>
  <c r="G109" i="9"/>
  <c r="H109" i="9"/>
  <c r="I109" i="9"/>
  <c r="J109" i="9"/>
  <c r="B110" i="9"/>
  <c r="C110" i="9"/>
  <c r="D110" i="9"/>
  <c r="E110" i="9"/>
  <c r="F110" i="9"/>
  <c r="G110" i="9"/>
  <c r="H110" i="9"/>
  <c r="I110" i="9"/>
  <c r="J110" i="9"/>
  <c r="B111" i="9"/>
  <c r="C111" i="9"/>
  <c r="D111" i="9"/>
  <c r="E111" i="9"/>
  <c r="F111" i="9"/>
  <c r="G111" i="9"/>
  <c r="H111" i="9"/>
  <c r="I111" i="9"/>
  <c r="J111" i="9"/>
  <c r="B112" i="9"/>
  <c r="C112" i="9"/>
  <c r="D112" i="9"/>
  <c r="E112" i="9"/>
  <c r="F112" i="9"/>
  <c r="G112" i="9"/>
  <c r="H112" i="9"/>
  <c r="I112" i="9"/>
  <c r="J112" i="9"/>
  <c r="B113" i="9"/>
  <c r="C113" i="9"/>
  <c r="D113" i="9"/>
  <c r="E113" i="9"/>
  <c r="F113" i="9"/>
  <c r="G113" i="9"/>
  <c r="H113" i="9"/>
  <c r="I113" i="9"/>
  <c r="J113" i="9"/>
  <c r="B114" i="9"/>
  <c r="C114" i="9"/>
  <c r="D114" i="9"/>
  <c r="E114" i="9"/>
  <c r="F114" i="9"/>
  <c r="G114" i="9"/>
  <c r="H114" i="9"/>
  <c r="I114" i="9"/>
  <c r="J114" i="9"/>
  <c r="B115" i="9"/>
  <c r="C115" i="9"/>
  <c r="D115" i="9"/>
  <c r="E115" i="9"/>
  <c r="F115" i="9"/>
  <c r="G115" i="9"/>
  <c r="H115" i="9"/>
  <c r="I115" i="9"/>
  <c r="J115" i="9"/>
  <c r="B116" i="9"/>
  <c r="C116" i="9"/>
  <c r="D116" i="9"/>
  <c r="E116" i="9"/>
  <c r="F116" i="9"/>
  <c r="G116" i="9"/>
  <c r="H116" i="9"/>
  <c r="I116" i="9"/>
  <c r="J116" i="9"/>
  <c r="B117" i="9"/>
  <c r="C117" i="9"/>
  <c r="D117" i="9"/>
  <c r="E117" i="9"/>
  <c r="F117" i="9"/>
  <c r="G117" i="9"/>
  <c r="H117" i="9"/>
  <c r="I117" i="9"/>
  <c r="J117" i="9"/>
  <c r="B118" i="9"/>
  <c r="C118" i="9"/>
  <c r="D118" i="9"/>
  <c r="E118" i="9"/>
  <c r="F118" i="9"/>
  <c r="G118" i="9"/>
  <c r="H118" i="9"/>
  <c r="I118" i="9"/>
  <c r="J118" i="9"/>
  <c r="B119" i="9"/>
  <c r="C119" i="9"/>
  <c r="D119" i="9"/>
  <c r="E119" i="9"/>
  <c r="F119" i="9"/>
  <c r="G119" i="9"/>
  <c r="H119" i="9"/>
  <c r="I119" i="9"/>
  <c r="J119" i="9"/>
  <c r="B120" i="9"/>
  <c r="C120" i="9"/>
  <c r="D120" i="9"/>
  <c r="E120" i="9"/>
  <c r="F120" i="9"/>
  <c r="G120" i="9"/>
  <c r="H120" i="9"/>
  <c r="I120" i="9"/>
  <c r="J120" i="9"/>
  <c r="B121" i="9"/>
  <c r="C121" i="9"/>
  <c r="D121" i="9"/>
  <c r="E121" i="9"/>
  <c r="F121" i="9"/>
  <c r="G121" i="9"/>
  <c r="H121" i="9"/>
  <c r="I121" i="9"/>
  <c r="J121" i="9"/>
  <c r="B122" i="9"/>
  <c r="C122" i="9"/>
  <c r="D122" i="9"/>
  <c r="E122" i="9"/>
  <c r="F122" i="9"/>
  <c r="G122" i="9"/>
  <c r="H122" i="9"/>
  <c r="I122" i="9"/>
  <c r="J122" i="9"/>
  <c r="B123" i="9"/>
  <c r="C123" i="9"/>
  <c r="D123" i="9"/>
  <c r="E123" i="9"/>
  <c r="F123" i="9"/>
  <c r="G123" i="9"/>
  <c r="H123" i="9"/>
  <c r="I123" i="9"/>
  <c r="J123" i="9"/>
  <c r="B124" i="9"/>
  <c r="C124" i="9"/>
  <c r="D124" i="9"/>
  <c r="E124" i="9"/>
  <c r="F124" i="9"/>
  <c r="G124" i="9"/>
  <c r="H124" i="9"/>
  <c r="I124" i="9"/>
  <c r="J124" i="9"/>
  <c r="B125" i="9"/>
  <c r="C125" i="9"/>
  <c r="D125" i="9"/>
  <c r="E125" i="9"/>
  <c r="F125" i="9"/>
  <c r="G125" i="9"/>
  <c r="H125" i="9"/>
  <c r="I125" i="9"/>
  <c r="J125" i="9"/>
  <c r="B126" i="9"/>
  <c r="C126" i="9"/>
  <c r="D126" i="9"/>
  <c r="E126" i="9"/>
  <c r="F126" i="9"/>
  <c r="G126" i="9"/>
  <c r="H126" i="9"/>
  <c r="I126" i="9"/>
  <c r="J126" i="9"/>
  <c r="B127" i="9"/>
  <c r="C127" i="9"/>
  <c r="D127" i="9"/>
  <c r="E127" i="9"/>
  <c r="F127" i="9"/>
  <c r="G127" i="9"/>
  <c r="H127" i="9"/>
  <c r="I127" i="9"/>
  <c r="J127" i="9"/>
  <c r="B128" i="9"/>
  <c r="C128" i="9"/>
  <c r="D128" i="9"/>
  <c r="E128" i="9"/>
  <c r="F128" i="9"/>
  <c r="G128" i="9"/>
  <c r="H128" i="9"/>
  <c r="I128" i="9"/>
  <c r="J128" i="9"/>
  <c r="B129" i="9"/>
  <c r="C129" i="9"/>
  <c r="D129" i="9"/>
  <c r="E129" i="9"/>
  <c r="F129" i="9"/>
  <c r="G129" i="9"/>
  <c r="H129" i="9"/>
  <c r="I129" i="9"/>
  <c r="J129" i="9"/>
  <c r="B130" i="9"/>
  <c r="C130" i="9"/>
  <c r="D130" i="9"/>
  <c r="E130" i="9"/>
  <c r="F130" i="9"/>
  <c r="G130" i="9"/>
  <c r="H130" i="9"/>
  <c r="I130" i="9"/>
  <c r="J130" i="9"/>
  <c r="B131" i="9"/>
  <c r="C131" i="9"/>
  <c r="D131" i="9"/>
  <c r="E131" i="9"/>
  <c r="F131" i="9"/>
  <c r="G131" i="9"/>
  <c r="H131" i="9"/>
  <c r="I131" i="9"/>
  <c r="J131" i="9"/>
  <c r="B132" i="9"/>
  <c r="C132" i="9"/>
  <c r="D132" i="9"/>
  <c r="E132" i="9"/>
  <c r="F132" i="9"/>
  <c r="G132" i="9"/>
  <c r="H132" i="9"/>
  <c r="I132" i="9"/>
  <c r="J132" i="9"/>
  <c r="B133" i="9"/>
  <c r="C133" i="9"/>
  <c r="D133" i="9"/>
  <c r="E133" i="9"/>
  <c r="F133" i="9"/>
  <c r="G133" i="9"/>
  <c r="H133" i="9"/>
  <c r="I133" i="9"/>
  <c r="J133" i="9"/>
  <c r="B134" i="9"/>
  <c r="C134" i="9"/>
  <c r="D134" i="9"/>
  <c r="E134" i="9"/>
  <c r="F134" i="9"/>
  <c r="G134" i="9"/>
  <c r="H134" i="9"/>
  <c r="I134" i="9"/>
  <c r="J134" i="9"/>
  <c r="B135" i="9"/>
  <c r="C135" i="9"/>
  <c r="D135" i="9"/>
  <c r="E135" i="9"/>
  <c r="F135" i="9"/>
  <c r="G135" i="9"/>
  <c r="H135" i="9"/>
  <c r="I135" i="9"/>
  <c r="J135" i="9"/>
  <c r="B136" i="9"/>
  <c r="C136" i="9"/>
  <c r="D136" i="9"/>
  <c r="E136" i="9"/>
  <c r="F136" i="9"/>
  <c r="G136" i="9"/>
  <c r="H136" i="9"/>
  <c r="I136" i="9"/>
  <c r="J136" i="9"/>
  <c r="B137" i="9"/>
  <c r="C137" i="9"/>
  <c r="D137" i="9"/>
  <c r="E137" i="9"/>
  <c r="F137" i="9"/>
  <c r="G137" i="9"/>
  <c r="H137" i="9"/>
  <c r="I137" i="9"/>
  <c r="J137" i="9"/>
  <c r="B138" i="9"/>
  <c r="C138" i="9"/>
  <c r="D138" i="9"/>
  <c r="E138" i="9"/>
  <c r="F138" i="9"/>
  <c r="G138" i="9"/>
  <c r="H138" i="9"/>
  <c r="I138" i="9"/>
  <c r="J138" i="9"/>
  <c r="B139" i="9"/>
  <c r="C139" i="9"/>
  <c r="D139" i="9"/>
  <c r="E139" i="9"/>
  <c r="F139" i="9"/>
  <c r="G139" i="9"/>
  <c r="H139" i="9"/>
  <c r="I139" i="9"/>
  <c r="J139" i="9"/>
  <c r="B140" i="9"/>
  <c r="C140" i="9"/>
  <c r="D140" i="9"/>
  <c r="E140" i="9"/>
  <c r="F140" i="9"/>
  <c r="G140" i="9"/>
  <c r="H140" i="9"/>
  <c r="I140" i="9"/>
  <c r="J140" i="9"/>
  <c r="B141" i="9"/>
  <c r="C141" i="9"/>
  <c r="D141" i="9"/>
  <c r="E141" i="9"/>
  <c r="F141" i="9"/>
  <c r="G141" i="9"/>
  <c r="H141" i="9"/>
  <c r="I141" i="9"/>
  <c r="J141" i="9"/>
  <c r="B142" i="9"/>
  <c r="C142" i="9"/>
  <c r="D142" i="9"/>
  <c r="E142" i="9"/>
  <c r="F142" i="9"/>
  <c r="G142" i="9"/>
  <c r="H142" i="9"/>
  <c r="I142" i="9"/>
  <c r="J142" i="9"/>
  <c r="B143" i="9"/>
  <c r="C143" i="9"/>
  <c r="D143" i="9"/>
  <c r="E143" i="9"/>
  <c r="F143" i="9"/>
  <c r="G143" i="9"/>
  <c r="H143" i="9"/>
  <c r="I143" i="9"/>
  <c r="J143" i="9"/>
  <c r="B144" i="9"/>
  <c r="C144" i="9"/>
  <c r="D144" i="9"/>
  <c r="E144" i="9"/>
  <c r="F144" i="9"/>
  <c r="G144" i="9"/>
  <c r="H144" i="9"/>
  <c r="I144" i="9"/>
  <c r="J144" i="9"/>
  <c r="B145" i="9"/>
  <c r="C145" i="9"/>
  <c r="D145" i="9"/>
  <c r="E145" i="9"/>
  <c r="F145" i="9"/>
  <c r="G145" i="9"/>
  <c r="H145" i="9"/>
  <c r="I145" i="9"/>
  <c r="J145" i="9"/>
  <c r="B146" i="9"/>
  <c r="C146" i="9"/>
  <c r="D146" i="9"/>
  <c r="E146" i="9"/>
  <c r="F146" i="9"/>
  <c r="G146" i="9"/>
  <c r="H146" i="9"/>
  <c r="I146" i="9"/>
  <c r="J146" i="9"/>
  <c r="B147" i="9"/>
  <c r="C147" i="9"/>
  <c r="D147" i="9"/>
  <c r="E147" i="9"/>
  <c r="F147" i="9"/>
  <c r="G147" i="9"/>
  <c r="H147" i="9"/>
  <c r="I147" i="9"/>
  <c r="J147" i="9"/>
  <c r="B148" i="9"/>
  <c r="C148" i="9"/>
  <c r="D148" i="9"/>
  <c r="E148" i="9"/>
  <c r="F148" i="9"/>
  <c r="G148" i="9"/>
  <c r="H148" i="9"/>
  <c r="I148" i="9"/>
  <c r="J148" i="9"/>
  <c r="B149" i="9"/>
  <c r="C149" i="9"/>
  <c r="D149" i="9"/>
  <c r="E149" i="9"/>
  <c r="F149" i="9"/>
  <c r="G149" i="9"/>
  <c r="H149" i="9"/>
  <c r="I149" i="9"/>
  <c r="J149" i="9"/>
  <c r="B150" i="9"/>
  <c r="C150" i="9"/>
  <c r="D150" i="9"/>
  <c r="E150" i="9"/>
  <c r="F150" i="9"/>
  <c r="G150" i="9"/>
  <c r="H150" i="9"/>
  <c r="I150" i="9"/>
  <c r="J150" i="9"/>
  <c r="B151" i="9"/>
  <c r="C151" i="9"/>
  <c r="D151" i="9"/>
  <c r="E151" i="9"/>
  <c r="F151" i="9"/>
  <c r="G151" i="9"/>
  <c r="H151" i="9"/>
  <c r="I151" i="9"/>
  <c r="J151" i="9"/>
  <c r="B152" i="9"/>
  <c r="C152" i="9"/>
  <c r="D152" i="9"/>
  <c r="E152" i="9"/>
  <c r="F152" i="9"/>
  <c r="G152" i="9"/>
  <c r="H152" i="9"/>
  <c r="I152" i="9"/>
  <c r="J152" i="9"/>
  <c r="B153" i="9"/>
  <c r="C153" i="9"/>
  <c r="D153" i="9"/>
  <c r="E153" i="9"/>
  <c r="F153" i="9"/>
  <c r="G153" i="9"/>
  <c r="H153" i="9"/>
  <c r="I153" i="9"/>
  <c r="J153" i="9"/>
  <c r="B154" i="9"/>
  <c r="C154" i="9"/>
  <c r="D154" i="9"/>
  <c r="E154" i="9"/>
  <c r="F154" i="9"/>
  <c r="G154" i="9"/>
  <c r="H154" i="9"/>
  <c r="I154" i="9"/>
  <c r="J154" i="9"/>
  <c r="B155" i="9"/>
  <c r="C155" i="9"/>
  <c r="D155" i="9"/>
  <c r="E155" i="9"/>
  <c r="F155" i="9"/>
  <c r="G155" i="9"/>
  <c r="H155" i="9"/>
  <c r="I155" i="9"/>
  <c r="J155" i="9"/>
  <c r="B156" i="9"/>
  <c r="C156" i="9"/>
  <c r="D156" i="9"/>
  <c r="E156" i="9"/>
  <c r="F156" i="9"/>
  <c r="G156" i="9"/>
  <c r="H156" i="9"/>
  <c r="I156" i="9"/>
  <c r="J156" i="9"/>
  <c r="B157" i="9"/>
  <c r="C157" i="9"/>
  <c r="D157" i="9"/>
  <c r="E157" i="9"/>
  <c r="F157" i="9"/>
  <c r="G157" i="9"/>
  <c r="H157" i="9"/>
  <c r="I157" i="9"/>
  <c r="J157" i="9"/>
  <c r="B158" i="9"/>
  <c r="C158" i="9"/>
  <c r="D158" i="9"/>
  <c r="E158" i="9"/>
  <c r="F158" i="9"/>
  <c r="G158" i="9"/>
  <c r="H158" i="9"/>
  <c r="I158" i="9"/>
  <c r="J158" i="9"/>
  <c r="B159" i="9"/>
  <c r="C159" i="9"/>
  <c r="D159" i="9"/>
  <c r="E159" i="9"/>
  <c r="F159" i="9"/>
  <c r="G159" i="9"/>
  <c r="H159" i="9"/>
  <c r="I159" i="9"/>
  <c r="J159" i="9"/>
  <c r="B160" i="9"/>
  <c r="C160" i="9"/>
  <c r="D160" i="9"/>
  <c r="E160" i="9"/>
  <c r="F160" i="9"/>
  <c r="G160" i="9"/>
  <c r="H160" i="9"/>
  <c r="I160" i="9"/>
  <c r="J160" i="9"/>
  <c r="B161" i="9"/>
  <c r="C161" i="9"/>
  <c r="D161" i="9"/>
  <c r="E161" i="9"/>
  <c r="F161" i="9"/>
  <c r="G161" i="9"/>
  <c r="H161" i="9"/>
  <c r="I161" i="9"/>
  <c r="J161" i="9"/>
  <c r="B162" i="9"/>
  <c r="C162" i="9"/>
  <c r="D162" i="9"/>
  <c r="E162" i="9"/>
  <c r="F162" i="9"/>
  <c r="G162" i="9"/>
  <c r="H162" i="9"/>
  <c r="I162" i="9"/>
  <c r="J162" i="9"/>
  <c r="B163" i="9"/>
  <c r="C163" i="9"/>
  <c r="D163" i="9"/>
  <c r="E163" i="9"/>
  <c r="F163" i="9"/>
  <c r="G163" i="9"/>
  <c r="H163" i="9"/>
  <c r="I163" i="9"/>
  <c r="J163" i="9"/>
  <c r="B164" i="9"/>
  <c r="C164" i="9"/>
  <c r="D164" i="9"/>
  <c r="E164" i="9"/>
  <c r="F164" i="9"/>
  <c r="G164" i="9"/>
  <c r="H164" i="9"/>
  <c r="I164" i="9"/>
  <c r="J164" i="9"/>
  <c r="B165" i="9"/>
  <c r="C165" i="9"/>
  <c r="D165" i="9"/>
  <c r="E165" i="9"/>
  <c r="F165" i="9"/>
  <c r="G165" i="9"/>
  <c r="H165" i="9"/>
  <c r="I165" i="9"/>
  <c r="J165" i="9"/>
  <c r="B166" i="9"/>
  <c r="C166" i="9"/>
  <c r="D166" i="9"/>
  <c r="E166" i="9"/>
  <c r="F166" i="9"/>
  <c r="G166" i="9"/>
  <c r="H166" i="9"/>
  <c r="I166" i="9"/>
  <c r="J166" i="9"/>
  <c r="B167" i="9"/>
  <c r="C167" i="9"/>
  <c r="D167" i="9"/>
  <c r="E167" i="9"/>
  <c r="F167" i="9"/>
  <c r="G167" i="9"/>
  <c r="H167" i="9"/>
  <c r="I167" i="9"/>
  <c r="J167" i="9"/>
  <c r="B168" i="9"/>
  <c r="C168" i="9"/>
  <c r="D168" i="9"/>
  <c r="E168" i="9"/>
  <c r="F168" i="9"/>
  <c r="G168" i="9"/>
  <c r="H168" i="9"/>
  <c r="I168" i="9"/>
  <c r="J168" i="9"/>
  <c r="B169" i="9"/>
  <c r="C169" i="9"/>
  <c r="D169" i="9"/>
  <c r="E169" i="9"/>
  <c r="F169" i="9"/>
  <c r="G169" i="9"/>
  <c r="H169" i="9"/>
  <c r="I169" i="9"/>
  <c r="J169" i="9"/>
  <c r="B170" i="9"/>
  <c r="C170" i="9"/>
  <c r="D170" i="9"/>
  <c r="E170" i="9"/>
  <c r="F170" i="9"/>
  <c r="G170" i="9"/>
  <c r="H170" i="9"/>
  <c r="I170" i="9"/>
  <c r="J170" i="9"/>
  <c r="B171" i="9"/>
  <c r="C171" i="9"/>
  <c r="D171" i="9"/>
  <c r="E171" i="9"/>
  <c r="F171" i="9"/>
  <c r="G171" i="9"/>
  <c r="H171" i="9"/>
  <c r="I171" i="9"/>
  <c r="J171" i="9"/>
  <c r="B172" i="9"/>
  <c r="C172" i="9"/>
  <c r="D172" i="9"/>
  <c r="E172" i="9"/>
  <c r="F172" i="9"/>
  <c r="G172" i="9"/>
  <c r="H172" i="9"/>
  <c r="I172" i="9"/>
  <c r="J172" i="9"/>
  <c r="B173" i="9"/>
  <c r="C173" i="9"/>
  <c r="D173" i="9"/>
  <c r="E173" i="9"/>
  <c r="F173" i="9"/>
  <c r="G173" i="9"/>
  <c r="H173" i="9"/>
  <c r="I173" i="9"/>
  <c r="J173" i="9"/>
  <c r="B174" i="9"/>
  <c r="C174" i="9"/>
  <c r="D174" i="9"/>
  <c r="E174" i="9"/>
  <c r="F174" i="9"/>
  <c r="G174" i="9"/>
  <c r="H174" i="9"/>
  <c r="I174" i="9"/>
  <c r="J174" i="9"/>
  <c r="B175" i="9"/>
  <c r="C175" i="9"/>
  <c r="D175" i="9"/>
  <c r="E175" i="9"/>
  <c r="F175" i="9"/>
  <c r="G175" i="9"/>
  <c r="H175" i="9"/>
  <c r="I175" i="9"/>
  <c r="J175" i="9"/>
  <c r="B176" i="9"/>
  <c r="C176" i="9"/>
  <c r="D176" i="9"/>
  <c r="E176" i="9"/>
  <c r="F176" i="9"/>
  <c r="G176" i="9"/>
  <c r="H176" i="9"/>
  <c r="I176" i="9"/>
  <c r="J176" i="9"/>
  <c r="B177" i="9"/>
  <c r="C177" i="9"/>
  <c r="D177" i="9"/>
  <c r="E177" i="9"/>
  <c r="F177" i="9"/>
  <c r="G177" i="9"/>
  <c r="H177" i="9"/>
  <c r="I177" i="9"/>
  <c r="J177" i="9"/>
  <c r="B178" i="9"/>
  <c r="C178" i="9"/>
  <c r="D178" i="9"/>
  <c r="E178" i="9"/>
  <c r="F178" i="9"/>
  <c r="G178" i="9"/>
  <c r="H178" i="9"/>
  <c r="I178" i="9"/>
  <c r="J178" i="9"/>
  <c r="B179" i="9"/>
  <c r="C179" i="9"/>
  <c r="D179" i="9"/>
  <c r="E179" i="9"/>
  <c r="F179" i="9"/>
  <c r="G179" i="9"/>
  <c r="H179" i="9"/>
  <c r="I179" i="9"/>
  <c r="J179" i="9"/>
  <c r="B180" i="9"/>
  <c r="C180" i="9"/>
  <c r="D180" i="9"/>
  <c r="E180" i="9"/>
  <c r="F180" i="9"/>
  <c r="G180" i="9"/>
  <c r="H180" i="9"/>
  <c r="I180" i="9"/>
  <c r="J180" i="9"/>
  <c r="B181" i="9"/>
  <c r="C181" i="9"/>
  <c r="D181" i="9"/>
  <c r="E181" i="9"/>
  <c r="F181" i="9"/>
  <c r="G181" i="9"/>
  <c r="H181" i="9"/>
  <c r="I181" i="9"/>
  <c r="J181" i="9"/>
  <c r="B182" i="9"/>
  <c r="C182" i="9"/>
  <c r="D182" i="9"/>
  <c r="E182" i="9"/>
  <c r="F182" i="9"/>
  <c r="G182" i="9"/>
  <c r="H182" i="9"/>
  <c r="I182" i="9"/>
  <c r="J182" i="9"/>
  <c r="B183" i="9"/>
  <c r="C183" i="9"/>
  <c r="D183" i="9"/>
  <c r="E183" i="9"/>
  <c r="F183" i="9"/>
  <c r="G183" i="9"/>
  <c r="H183" i="9"/>
  <c r="I183" i="9"/>
  <c r="J183" i="9"/>
  <c r="B184" i="9"/>
  <c r="C184" i="9"/>
  <c r="D184" i="9"/>
  <c r="E184" i="9"/>
  <c r="F184" i="9"/>
  <c r="G184" i="9"/>
  <c r="H184" i="9"/>
  <c r="I184" i="9"/>
  <c r="J184" i="9"/>
  <c r="B185" i="9"/>
  <c r="C185" i="9"/>
  <c r="D185" i="9"/>
  <c r="E185" i="9"/>
  <c r="F185" i="9"/>
  <c r="G185" i="9"/>
  <c r="H185" i="9"/>
  <c r="I185" i="9"/>
  <c r="J185" i="9"/>
  <c r="B186" i="9"/>
  <c r="C186" i="9"/>
  <c r="D186" i="9"/>
  <c r="E186" i="9"/>
  <c r="F186" i="9"/>
  <c r="G186" i="9"/>
  <c r="H186" i="9"/>
  <c r="I186" i="9"/>
  <c r="J186" i="9"/>
  <c r="B187" i="9"/>
  <c r="C187" i="9"/>
  <c r="D187" i="9"/>
  <c r="E187" i="9"/>
  <c r="F187" i="9"/>
  <c r="G187" i="9"/>
  <c r="H187" i="9"/>
  <c r="I187" i="9"/>
  <c r="J187" i="9"/>
  <c r="B188" i="9"/>
  <c r="C188" i="9"/>
  <c r="D188" i="9"/>
  <c r="E188" i="9"/>
  <c r="F188" i="9"/>
  <c r="G188" i="9"/>
  <c r="H188" i="9"/>
  <c r="I188" i="9"/>
  <c r="J188" i="9"/>
  <c r="B189" i="9"/>
  <c r="C189" i="9"/>
  <c r="D189" i="9"/>
  <c r="E189" i="9"/>
  <c r="F189" i="9"/>
  <c r="G189" i="9"/>
  <c r="H189" i="9"/>
  <c r="I189" i="9"/>
  <c r="J189" i="9"/>
  <c r="B190" i="9"/>
  <c r="C190" i="9"/>
  <c r="D190" i="9"/>
  <c r="E190" i="9"/>
  <c r="F190" i="9"/>
  <c r="G190" i="9"/>
  <c r="H190" i="9"/>
  <c r="I190" i="9"/>
  <c r="J190" i="9"/>
  <c r="B191" i="9"/>
  <c r="C191" i="9"/>
  <c r="D191" i="9"/>
  <c r="E191" i="9"/>
  <c r="F191" i="9"/>
  <c r="G191" i="9"/>
  <c r="H191" i="9"/>
  <c r="I191" i="9"/>
  <c r="J191" i="9"/>
  <c r="B192" i="9"/>
  <c r="C192" i="9"/>
  <c r="D192" i="9"/>
  <c r="E192" i="9"/>
  <c r="F192" i="9"/>
  <c r="G192" i="9"/>
  <c r="H192" i="9"/>
  <c r="I192" i="9"/>
  <c r="J192" i="9"/>
  <c r="B193" i="9"/>
  <c r="C193" i="9"/>
  <c r="D193" i="9"/>
  <c r="E193" i="9"/>
  <c r="F193" i="9"/>
  <c r="G193" i="9"/>
  <c r="H193" i="9"/>
  <c r="I193" i="9"/>
  <c r="J193" i="9"/>
  <c r="B194" i="9"/>
  <c r="C194" i="9"/>
  <c r="D194" i="9"/>
  <c r="E194" i="9"/>
  <c r="F194" i="9"/>
  <c r="G194" i="9"/>
  <c r="H194" i="9"/>
  <c r="I194" i="9"/>
  <c r="J194" i="9"/>
  <c r="B195" i="9"/>
  <c r="C195" i="9"/>
  <c r="D195" i="9"/>
  <c r="E195" i="9"/>
  <c r="F195" i="9"/>
  <c r="G195" i="9"/>
  <c r="H195" i="9"/>
  <c r="I195" i="9"/>
  <c r="J195" i="9"/>
  <c r="B196" i="9"/>
  <c r="C196" i="9"/>
  <c r="D196" i="9"/>
  <c r="E196" i="9"/>
  <c r="F196" i="9"/>
  <c r="G196" i="9"/>
  <c r="H196" i="9"/>
  <c r="I196" i="9"/>
  <c r="J196" i="9"/>
  <c r="B197" i="9"/>
  <c r="C197" i="9"/>
  <c r="D197" i="9"/>
  <c r="E197" i="9"/>
  <c r="F197" i="9"/>
  <c r="G197" i="9"/>
  <c r="H197" i="9"/>
  <c r="I197" i="9"/>
  <c r="J197" i="9"/>
  <c r="B198" i="9"/>
  <c r="C198" i="9"/>
  <c r="D198" i="9"/>
  <c r="E198" i="9"/>
  <c r="F198" i="9"/>
  <c r="G198" i="9"/>
  <c r="H198" i="9"/>
  <c r="I198" i="9"/>
  <c r="J198" i="9"/>
  <c r="B199" i="9"/>
  <c r="C199" i="9"/>
  <c r="D199" i="9"/>
  <c r="E199" i="9"/>
  <c r="F199" i="9"/>
  <c r="G199" i="9"/>
  <c r="H199" i="9"/>
  <c r="I199" i="9"/>
  <c r="J199" i="9"/>
  <c r="B200" i="9"/>
  <c r="C200" i="9"/>
  <c r="D200" i="9"/>
  <c r="E200" i="9"/>
  <c r="F200" i="9"/>
  <c r="G200" i="9"/>
  <c r="H200" i="9"/>
  <c r="I200" i="9"/>
  <c r="J200" i="9"/>
  <c r="B201" i="9"/>
  <c r="C201" i="9"/>
  <c r="D201" i="9"/>
  <c r="E201" i="9"/>
  <c r="F201" i="9"/>
  <c r="G201" i="9"/>
  <c r="H201" i="9"/>
  <c r="I201" i="9"/>
  <c r="J201" i="9"/>
  <c r="B202" i="9"/>
  <c r="C202" i="9"/>
  <c r="D202" i="9"/>
  <c r="E202" i="9"/>
  <c r="F202" i="9"/>
  <c r="G202" i="9"/>
  <c r="H202" i="9"/>
  <c r="I202" i="9"/>
  <c r="J202" i="9"/>
  <c r="B203" i="9"/>
  <c r="C203" i="9"/>
  <c r="D203" i="9"/>
  <c r="E203" i="9"/>
  <c r="F203" i="9"/>
  <c r="G203" i="9"/>
  <c r="H203" i="9"/>
  <c r="I203" i="9"/>
  <c r="J203" i="9"/>
  <c r="B204" i="9"/>
  <c r="C204" i="9"/>
  <c r="D204" i="9"/>
  <c r="E204" i="9"/>
  <c r="F204" i="9"/>
  <c r="G204" i="9"/>
  <c r="H204" i="9"/>
  <c r="I204" i="9"/>
  <c r="J204" i="9"/>
  <c r="B205" i="9"/>
  <c r="C205" i="9"/>
  <c r="D205" i="9"/>
  <c r="E205" i="9"/>
  <c r="F205" i="9"/>
  <c r="G205" i="9"/>
  <c r="H205" i="9"/>
  <c r="I205" i="9"/>
  <c r="J205" i="9"/>
  <c r="B206" i="9"/>
  <c r="C206" i="9"/>
  <c r="D206" i="9"/>
  <c r="E206" i="9"/>
  <c r="F206" i="9"/>
  <c r="G206" i="9"/>
  <c r="H206" i="9"/>
  <c r="I206" i="9"/>
  <c r="J206" i="9"/>
  <c r="B207" i="9"/>
  <c r="C207" i="9"/>
  <c r="D207" i="9"/>
  <c r="E207" i="9"/>
  <c r="F207" i="9"/>
  <c r="G207" i="9"/>
  <c r="H207" i="9"/>
  <c r="I207" i="9"/>
  <c r="J207" i="9"/>
  <c r="B208" i="9"/>
  <c r="C208" i="9"/>
  <c r="D208" i="9"/>
  <c r="E208" i="9"/>
  <c r="F208" i="9"/>
  <c r="G208" i="9"/>
  <c r="H208" i="9"/>
  <c r="I208" i="9"/>
  <c r="J208" i="9"/>
  <c r="B209" i="9"/>
  <c r="C209" i="9"/>
  <c r="D209" i="9"/>
  <c r="E209" i="9"/>
  <c r="F209" i="9"/>
  <c r="G209" i="9"/>
  <c r="H209" i="9"/>
  <c r="I209" i="9"/>
  <c r="J209" i="9"/>
  <c r="B210" i="9"/>
  <c r="C210" i="9"/>
  <c r="D210" i="9"/>
  <c r="E210" i="9"/>
  <c r="F210" i="9"/>
  <c r="G210" i="9"/>
  <c r="H210" i="9"/>
  <c r="I210" i="9"/>
  <c r="J210" i="9"/>
  <c r="B211" i="9"/>
  <c r="C211" i="9"/>
  <c r="D211" i="9"/>
  <c r="E211" i="9"/>
  <c r="F211" i="9"/>
  <c r="G211" i="9"/>
  <c r="H211" i="9"/>
  <c r="I211" i="9"/>
  <c r="J211" i="9"/>
  <c r="B212" i="9"/>
  <c r="C212" i="9"/>
  <c r="D212" i="9"/>
  <c r="E212" i="9"/>
  <c r="F212" i="9"/>
  <c r="G212" i="9"/>
  <c r="H212" i="9"/>
  <c r="I212" i="9"/>
  <c r="J212" i="9"/>
  <c r="B213" i="9"/>
  <c r="C213" i="9"/>
  <c r="D213" i="9"/>
  <c r="E213" i="9"/>
  <c r="F213" i="9"/>
  <c r="G213" i="9"/>
  <c r="H213" i="9"/>
  <c r="I213" i="9"/>
  <c r="J213" i="9"/>
  <c r="B214" i="9"/>
  <c r="C214" i="9"/>
  <c r="D214" i="9"/>
  <c r="E214" i="9"/>
  <c r="F214" i="9"/>
  <c r="G214" i="9"/>
  <c r="H214" i="9"/>
  <c r="I214" i="9"/>
  <c r="J214" i="9"/>
  <c r="B215" i="9"/>
  <c r="C215" i="9"/>
  <c r="D215" i="9"/>
  <c r="E215" i="9"/>
  <c r="F215" i="9"/>
  <c r="G215" i="9"/>
  <c r="H215" i="9"/>
  <c r="I215" i="9"/>
  <c r="J215" i="9"/>
  <c r="B216" i="9"/>
  <c r="C216" i="9"/>
  <c r="D216" i="9"/>
  <c r="E216" i="9"/>
  <c r="F216" i="9"/>
  <c r="G216" i="9"/>
  <c r="H216" i="9"/>
  <c r="I216" i="9"/>
  <c r="J216" i="9"/>
  <c r="B217" i="9"/>
  <c r="C217" i="9"/>
  <c r="D217" i="9"/>
  <c r="E217" i="9"/>
  <c r="F217" i="9"/>
  <c r="G217" i="9"/>
  <c r="H217" i="9"/>
  <c r="I217" i="9"/>
  <c r="J217" i="9"/>
  <c r="B218" i="9"/>
  <c r="C218" i="9"/>
  <c r="D218" i="9"/>
  <c r="E218" i="9"/>
  <c r="F218" i="9"/>
  <c r="G218" i="9"/>
  <c r="H218" i="9"/>
  <c r="I218" i="9"/>
  <c r="J218" i="9"/>
  <c r="B219" i="9"/>
  <c r="C219" i="9"/>
  <c r="D219" i="9"/>
  <c r="E219" i="9"/>
  <c r="F219" i="9"/>
  <c r="G219" i="9"/>
  <c r="H219" i="9"/>
  <c r="I219" i="9"/>
  <c r="J219" i="9"/>
  <c r="B220" i="9"/>
  <c r="C220" i="9"/>
  <c r="D220" i="9"/>
  <c r="E220" i="9"/>
  <c r="F220" i="9"/>
  <c r="G220" i="9"/>
  <c r="H220" i="9"/>
  <c r="I220" i="9"/>
  <c r="J220" i="9"/>
  <c r="B221" i="9"/>
  <c r="C221" i="9"/>
  <c r="D221" i="9"/>
  <c r="E221" i="9"/>
  <c r="F221" i="9"/>
  <c r="G221" i="9"/>
  <c r="H221" i="9"/>
  <c r="I221" i="9"/>
  <c r="J221" i="9"/>
  <c r="B222" i="9"/>
  <c r="C222" i="9"/>
  <c r="D222" i="9"/>
  <c r="E222" i="9"/>
  <c r="F222" i="9"/>
  <c r="G222" i="9"/>
  <c r="H222" i="9"/>
  <c r="I222" i="9"/>
  <c r="J222" i="9"/>
  <c r="B223" i="9"/>
  <c r="C223" i="9"/>
  <c r="D223" i="9"/>
  <c r="E223" i="9"/>
  <c r="F223" i="9"/>
  <c r="G223" i="9"/>
  <c r="H223" i="9"/>
  <c r="I223" i="9"/>
  <c r="J223" i="9"/>
  <c r="B224" i="9"/>
  <c r="C224" i="9"/>
  <c r="D224" i="9"/>
  <c r="E224" i="9"/>
  <c r="F224" i="9"/>
  <c r="G224" i="9"/>
  <c r="H224" i="9"/>
  <c r="I224" i="9"/>
  <c r="J224" i="9"/>
  <c r="B225" i="9"/>
  <c r="C225" i="9"/>
  <c r="D225" i="9"/>
  <c r="E225" i="9"/>
  <c r="F225" i="9"/>
  <c r="G225" i="9"/>
  <c r="H225" i="9"/>
  <c r="I225" i="9"/>
  <c r="J225" i="9"/>
  <c r="B226" i="9"/>
  <c r="C226" i="9"/>
  <c r="D226" i="9"/>
  <c r="E226" i="9"/>
  <c r="F226" i="9"/>
  <c r="G226" i="9"/>
  <c r="H226" i="9"/>
  <c r="I226" i="9"/>
  <c r="J226" i="9"/>
  <c r="B227" i="9"/>
  <c r="C227" i="9"/>
  <c r="D227" i="9"/>
  <c r="E227" i="9"/>
  <c r="F227" i="9"/>
  <c r="G227" i="9"/>
  <c r="H227" i="9"/>
  <c r="I227" i="9"/>
  <c r="J227" i="9"/>
  <c r="B228" i="9"/>
  <c r="C228" i="9"/>
  <c r="D228" i="9"/>
  <c r="E228" i="9"/>
  <c r="F228" i="9"/>
  <c r="G228" i="9"/>
  <c r="H228" i="9"/>
  <c r="I228" i="9"/>
  <c r="J228" i="9"/>
  <c r="B229" i="9"/>
  <c r="C229" i="9"/>
  <c r="D229" i="9"/>
  <c r="E229" i="9"/>
  <c r="F229" i="9"/>
  <c r="G229" i="9"/>
  <c r="H229" i="9"/>
  <c r="I229" i="9"/>
  <c r="J229" i="9"/>
  <c r="B230" i="9"/>
  <c r="C230" i="9"/>
  <c r="D230" i="9"/>
  <c r="E230" i="9"/>
  <c r="F230" i="9"/>
  <c r="G230" i="9"/>
  <c r="H230" i="9"/>
  <c r="I230" i="9"/>
  <c r="J230" i="9"/>
  <c r="B231" i="9"/>
  <c r="C231" i="9"/>
  <c r="D231" i="9"/>
  <c r="E231" i="9"/>
  <c r="F231" i="9"/>
  <c r="G231" i="9"/>
  <c r="H231" i="9"/>
  <c r="I231" i="9"/>
  <c r="J231" i="9"/>
  <c r="B232" i="9"/>
  <c r="C232" i="9"/>
  <c r="D232" i="9"/>
  <c r="E232" i="9"/>
  <c r="F232" i="9"/>
  <c r="G232" i="9"/>
  <c r="H232" i="9"/>
  <c r="I232" i="9"/>
  <c r="J232" i="9"/>
  <c r="B233" i="9"/>
  <c r="C233" i="9"/>
  <c r="D233" i="9"/>
  <c r="E233" i="9"/>
  <c r="F233" i="9"/>
  <c r="G233" i="9"/>
  <c r="H233" i="9"/>
  <c r="I233" i="9"/>
  <c r="J233" i="9"/>
  <c r="B234" i="9"/>
  <c r="C234" i="9"/>
  <c r="D234" i="9"/>
  <c r="E234" i="9"/>
  <c r="F234" i="9"/>
  <c r="G234" i="9"/>
  <c r="H234" i="9"/>
  <c r="I234" i="9"/>
  <c r="J234" i="9"/>
  <c r="B235" i="9"/>
  <c r="C235" i="9"/>
  <c r="D235" i="9"/>
  <c r="E235" i="9"/>
  <c r="F235" i="9"/>
  <c r="G235" i="9"/>
  <c r="H235" i="9"/>
  <c r="I235" i="9"/>
  <c r="J235" i="9"/>
  <c r="B236" i="9"/>
  <c r="C236" i="9"/>
  <c r="D236" i="9"/>
  <c r="E236" i="9"/>
  <c r="F236" i="9"/>
  <c r="G236" i="9"/>
  <c r="H236" i="9"/>
  <c r="I236" i="9"/>
  <c r="J236" i="9"/>
  <c r="B237" i="9"/>
  <c r="C237" i="9"/>
  <c r="D237" i="9"/>
  <c r="E237" i="9"/>
  <c r="F237" i="9"/>
  <c r="G237" i="9"/>
  <c r="H237" i="9"/>
  <c r="I237" i="9"/>
  <c r="J237" i="9"/>
  <c r="B238" i="9"/>
  <c r="C238" i="9"/>
  <c r="D238" i="9"/>
  <c r="E238" i="9"/>
  <c r="F238" i="9"/>
  <c r="G238" i="9"/>
  <c r="H238" i="9"/>
  <c r="I238" i="9"/>
  <c r="J238" i="9"/>
  <c r="B239" i="9"/>
  <c r="C239" i="9"/>
  <c r="D239" i="9"/>
  <c r="E239" i="9"/>
  <c r="F239" i="9"/>
  <c r="G239" i="9"/>
  <c r="H239" i="9"/>
  <c r="I239" i="9"/>
  <c r="J239" i="9"/>
  <c r="B240" i="9"/>
  <c r="C240" i="9"/>
  <c r="D240" i="9"/>
  <c r="E240" i="9"/>
  <c r="F240" i="9"/>
  <c r="G240" i="9"/>
  <c r="H240" i="9"/>
  <c r="I240" i="9"/>
  <c r="J240" i="9"/>
  <c r="B241" i="9"/>
  <c r="C241" i="9"/>
  <c r="D241" i="9"/>
  <c r="E241" i="9"/>
  <c r="F241" i="9"/>
  <c r="G241" i="9"/>
  <c r="H241" i="9"/>
  <c r="I241" i="9"/>
  <c r="J241" i="9"/>
  <c r="B242" i="9"/>
  <c r="C242" i="9"/>
  <c r="D242" i="9"/>
  <c r="E242" i="9"/>
  <c r="F242" i="9"/>
  <c r="G242" i="9"/>
  <c r="H242" i="9"/>
  <c r="I242" i="9"/>
  <c r="J242" i="9"/>
  <c r="B243" i="9"/>
  <c r="C243" i="9"/>
  <c r="D243" i="9"/>
  <c r="E243" i="9"/>
  <c r="F243" i="9"/>
  <c r="G243" i="9"/>
  <c r="H243" i="9"/>
  <c r="I243" i="9"/>
  <c r="J243" i="9"/>
  <c r="B244" i="9"/>
  <c r="C244" i="9"/>
  <c r="D244" i="9"/>
  <c r="E244" i="9"/>
  <c r="F244" i="9"/>
  <c r="G244" i="9"/>
  <c r="H244" i="9"/>
  <c r="I244" i="9"/>
  <c r="J244" i="9"/>
  <c r="B245" i="9"/>
  <c r="C245" i="9"/>
  <c r="D245" i="9"/>
  <c r="E245" i="9"/>
  <c r="F245" i="9"/>
  <c r="G245" i="9"/>
  <c r="H245" i="9"/>
  <c r="I245" i="9"/>
  <c r="J245" i="9"/>
  <c r="B246" i="9"/>
  <c r="C246" i="9"/>
  <c r="D246" i="9"/>
  <c r="E246" i="9"/>
  <c r="F246" i="9"/>
  <c r="G246" i="9"/>
  <c r="H246" i="9"/>
  <c r="I246" i="9"/>
  <c r="J246" i="9"/>
  <c r="B247" i="9"/>
  <c r="C247" i="9"/>
  <c r="D247" i="9"/>
  <c r="E247" i="9"/>
  <c r="F247" i="9"/>
  <c r="G247" i="9"/>
  <c r="H247" i="9"/>
  <c r="I247" i="9"/>
  <c r="J247" i="9"/>
  <c r="B248" i="9"/>
  <c r="C248" i="9"/>
  <c r="D248" i="9"/>
  <c r="E248" i="9"/>
  <c r="F248" i="9"/>
  <c r="G248" i="9"/>
  <c r="H248" i="9"/>
  <c r="I248" i="9"/>
  <c r="J248" i="9"/>
  <c r="B249" i="9"/>
  <c r="C249" i="9"/>
  <c r="D249" i="9"/>
  <c r="E249" i="9"/>
  <c r="F249" i="9"/>
  <c r="G249" i="9"/>
  <c r="H249" i="9"/>
  <c r="I249" i="9"/>
  <c r="J249" i="9"/>
  <c r="B250" i="9"/>
  <c r="C250" i="9"/>
  <c r="D250" i="9"/>
  <c r="E250" i="9"/>
  <c r="F250" i="9"/>
  <c r="G250" i="9"/>
  <c r="H250" i="9"/>
  <c r="I250" i="9"/>
  <c r="J250" i="9"/>
  <c r="B251" i="9"/>
  <c r="C251" i="9"/>
  <c r="D251" i="9"/>
  <c r="E251" i="9"/>
  <c r="F251" i="9"/>
  <c r="G251" i="9"/>
  <c r="H251" i="9"/>
  <c r="I251" i="9"/>
  <c r="J251" i="9"/>
  <c r="B252" i="9"/>
  <c r="C252" i="9"/>
  <c r="D252" i="9"/>
  <c r="E252" i="9"/>
  <c r="F252" i="9"/>
  <c r="G252" i="9"/>
  <c r="H252" i="9"/>
  <c r="I252" i="9"/>
  <c r="J252" i="9"/>
  <c r="B253" i="9"/>
  <c r="C253" i="9"/>
  <c r="D253" i="9"/>
  <c r="E253" i="9"/>
  <c r="F253" i="9"/>
  <c r="G253" i="9"/>
  <c r="H253" i="9"/>
  <c r="I253" i="9"/>
  <c r="J253" i="9"/>
  <c r="B254" i="9"/>
  <c r="C254" i="9"/>
  <c r="D254" i="9"/>
  <c r="E254" i="9"/>
  <c r="F254" i="9"/>
  <c r="G254" i="9"/>
  <c r="H254" i="9"/>
  <c r="I254" i="9"/>
  <c r="J254" i="9"/>
  <c r="B255" i="9"/>
  <c r="C255" i="9"/>
  <c r="D255" i="9"/>
  <c r="E255" i="9"/>
  <c r="F255" i="9"/>
  <c r="G255" i="9"/>
  <c r="H255" i="9"/>
  <c r="I255" i="9"/>
  <c r="J255" i="9"/>
  <c r="B256" i="9"/>
  <c r="C256" i="9"/>
  <c r="D256" i="9"/>
  <c r="E256" i="9"/>
  <c r="F256" i="9"/>
  <c r="G256" i="9"/>
  <c r="H256" i="9"/>
  <c r="I256" i="9"/>
  <c r="J256" i="9"/>
  <c r="B257" i="9"/>
  <c r="C257" i="9"/>
  <c r="D257" i="9"/>
  <c r="E257" i="9"/>
  <c r="F257" i="9"/>
  <c r="G257" i="9"/>
  <c r="H257" i="9"/>
  <c r="I257" i="9"/>
  <c r="J257" i="9"/>
  <c r="B258" i="9"/>
  <c r="C258" i="9"/>
  <c r="D258" i="9"/>
  <c r="E258" i="9"/>
  <c r="F258" i="9"/>
  <c r="G258" i="9"/>
  <c r="H258" i="9"/>
  <c r="I258" i="9"/>
  <c r="J258" i="9"/>
  <c r="B259" i="9"/>
  <c r="C259" i="9"/>
  <c r="D259" i="9"/>
  <c r="E259" i="9"/>
  <c r="F259" i="9"/>
  <c r="G259" i="9"/>
  <c r="H259" i="9"/>
  <c r="I259" i="9"/>
  <c r="J259" i="9"/>
  <c r="B260" i="9"/>
  <c r="C260" i="9"/>
  <c r="D260" i="9"/>
  <c r="E260" i="9"/>
  <c r="F260" i="9"/>
  <c r="G260" i="9"/>
  <c r="H260" i="9"/>
  <c r="I260" i="9"/>
  <c r="J260" i="9"/>
  <c r="B261" i="9"/>
  <c r="C261" i="9"/>
  <c r="D261" i="9"/>
  <c r="E261" i="9"/>
  <c r="F261" i="9"/>
  <c r="G261" i="9"/>
  <c r="H261" i="9"/>
  <c r="I261" i="9"/>
  <c r="J261" i="9"/>
  <c r="B262" i="9"/>
  <c r="C262" i="9"/>
  <c r="D262" i="9"/>
  <c r="E262" i="9"/>
  <c r="F262" i="9"/>
  <c r="G262" i="9"/>
  <c r="H262" i="9"/>
  <c r="I262" i="9"/>
  <c r="J262" i="9"/>
  <c r="B263" i="9"/>
  <c r="C263" i="9"/>
  <c r="D263" i="9"/>
  <c r="E263" i="9"/>
  <c r="F263" i="9"/>
  <c r="G263" i="9"/>
  <c r="H263" i="9"/>
  <c r="I263" i="9"/>
  <c r="J263" i="9"/>
  <c r="B264" i="9"/>
  <c r="C264" i="9"/>
  <c r="D264" i="9"/>
  <c r="E264" i="9"/>
  <c r="F264" i="9"/>
  <c r="G264" i="9"/>
  <c r="H264" i="9"/>
  <c r="I264" i="9"/>
  <c r="J264" i="9"/>
  <c r="B265" i="9"/>
  <c r="C265" i="9"/>
  <c r="D265" i="9"/>
  <c r="E265" i="9"/>
  <c r="F265" i="9"/>
  <c r="G265" i="9"/>
  <c r="H265" i="9"/>
  <c r="I265" i="9"/>
  <c r="J265" i="9"/>
  <c r="B266" i="9"/>
  <c r="C266" i="9"/>
  <c r="D266" i="9"/>
  <c r="E266" i="9"/>
  <c r="F266" i="9"/>
  <c r="G266" i="9"/>
  <c r="H266" i="9"/>
  <c r="I266" i="9"/>
  <c r="J266" i="9"/>
  <c r="B267" i="9"/>
  <c r="C267" i="9"/>
  <c r="D267" i="9"/>
  <c r="E267" i="9"/>
  <c r="F267" i="9"/>
  <c r="G267" i="9"/>
  <c r="H267" i="9"/>
  <c r="I267" i="9"/>
  <c r="J267" i="9"/>
  <c r="B268" i="9"/>
  <c r="C268" i="9"/>
  <c r="D268" i="9"/>
  <c r="E268" i="9"/>
  <c r="F268" i="9"/>
  <c r="G268" i="9"/>
  <c r="H268" i="9"/>
  <c r="I268" i="9"/>
  <c r="J268" i="9"/>
  <c r="B269" i="9"/>
  <c r="C269" i="9"/>
  <c r="D269" i="9"/>
  <c r="E269" i="9"/>
  <c r="F269" i="9"/>
  <c r="G269" i="9"/>
  <c r="H269" i="9"/>
  <c r="I269" i="9"/>
  <c r="J269" i="9"/>
  <c r="B270" i="9"/>
  <c r="C270" i="9"/>
  <c r="D270" i="9"/>
  <c r="E270" i="9"/>
  <c r="F270" i="9"/>
  <c r="G270" i="9"/>
  <c r="H270" i="9"/>
  <c r="I270" i="9"/>
  <c r="J270" i="9"/>
  <c r="B271" i="9"/>
  <c r="C271" i="9"/>
  <c r="D271" i="9"/>
  <c r="E271" i="9"/>
  <c r="F271" i="9"/>
  <c r="G271" i="9"/>
  <c r="H271" i="9"/>
  <c r="I271" i="9"/>
  <c r="J271" i="9"/>
  <c r="B272" i="9"/>
  <c r="C272" i="9"/>
  <c r="D272" i="9"/>
  <c r="E272" i="9"/>
  <c r="F272" i="9"/>
  <c r="G272" i="9"/>
  <c r="H272" i="9"/>
  <c r="I272" i="9"/>
  <c r="J272" i="9"/>
  <c r="B273" i="9"/>
  <c r="C273" i="9"/>
  <c r="D273" i="9"/>
  <c r="E273" i="9"/>
  <c r="F273" i="9"/>
  <c r="G273" i="9"/>
  <c r="H273" i="9"/>
  <c r="I273" i="9"/>
  <c r="J273" i="9"/>
  <c r="B274" i="9"/>
  <c r="C274" i="9"/>
  <c r="D274" i="9"/>
  <c r="E274" i="9"/>
  <c r="F274" i="9"/>
  <c r="G274" i="9"/>
  <c r="H274" i="9"/>
  <c r="I274" i="9"/>
  <c r="J274" i="9"/>
  <c r="B275" i="9"/>
  <c r="C275" i="9"/>
  <c r="D275" i="9"/>
  <c r="E275" i="9"/>
  <c r="F275" i="9"/>
  <c r="G275" i="9"/>
  <c r="H275" i="9"/>
  <c r="I275" i="9"/>
  <c r="J275" i="9"/>
  <c r="B276" i="9"/>
  <c r="C276" i="9"/>
  <c r="D276" i="9"/>
  <c r="E276" i="9"/>
  <c r="F276" i="9"/>
  <c r="G276" i="9"/>
  <c r="H276" i="9"/>
  <c r="I276" i="9"/>
  <c r="J276" i="9"/>
  <c r="B277" i="9"/>
  <c r="C277" i="9"/>
  <c r="D277" i="9"/>
  <c r="E277" i="9"/>
  <c r="F277" i="9"/>
  <c r="G277" i="9"/>
  <c r="H277" i="9"/>
  <c r="I277" i="9"/>
  <c r="J277" i="9"/>
  <c r="B278" i="9"/>
  <c r="C278" i="9"/>
  <c r="D278" i="9"/>
  <c r="E278" i="9"/>
  <c r="F278" i="9"/>
  <c r="G278" i="9"/>
  <c r="H278" i="9"/>
  <c r="I278" i="9"/>
  <c r="J278" i="9"/>
  <c r="B279" i="9"/>
  <c r="C279" i="9"/>
  <c r="D279" i="9"/>
  <c r="E279" i="9"/>
  <c r="F279" i="9"/>
  <c r="G279" i="9"/>
  <c r="H279" i="9"/>
  <c r="I279" i="9"/>
  <c r="J279" i="9"/>
  <c r="B280" i="9"/>
  <c r="C280" i="9"/>
  <c r="D280" i="9"/>
  <c r="E280" i="9"/>
  <c r="F280" i="9"/>
  <c r="G280" i="9"/>
  <c r="H280" i="9"/>
  <c r="I280" i="9"/>
  <c r="J280" i="9"/>
  <c r="B281" i="9"/>
  <c r="C281" i="9"/>
  <c r="D281" i="9"/>
  <c r="E281" i="9"/>
  <c r="F281" i="9"/>
  <c r="G281" i="9"/>
  <c r="H281" i="9"/>
  <c r="I281" i="9"/>
  <c r="J281" i="9"/>
  <c r="B282" i="9"/>
  <c r="C282" i="9"/>
  <c r="D282" i="9"/>
  <c r="E282" i="9"/>
  <c r="F282" i="9"/>
  <c r="G282" i="9"/>
  <c r="H282" i="9"/>
  <c r="I282" i="9"/>
  <c r="J282" i="9"/>
  <c r="B283" i="9"/>
  <c r="C283" i="9"/>
  <c r="D283" i="9"/>
  <c r="E283" i="9"/>
  <c r="F283" i="9"/>
  <c r="G283" i="9"/>
  <c r="H283" i="9"/>
  <c r="I283" i="9"/>
  <c r="J283" i="9"/>
  <c r="B284" i="9"/>
  <c r="C284" i="9"/>
  <c r="D284" i="9"/>
  <c r="E284" i="9"/>
  <c r="F284" i="9"/>
  <c r="G284" i="9"/>
  <c r="H284" i="9"/>
  <c r="I284" i="9"/>
  <c r="J284" i="9"/>
  <c r="B285" i="9"/>
  <c r="C285" i="9"/>
  <c r="D285" i="9"/>
  <c r="E285" i="9"/>
  <c r="F285" i="9"/>
  <c r="G285" i="9"/>
  <c r="H285" i="9"/>
  <c r="I285" i="9"/>
  <c r="J285" i="9"/>
  <c r="B286" i="9"/>
  <c r="C286" i="9"/>
  <c r="D286" i="9"/>
  <c r="E286" i="9"/>
  <c r="F286" i="9"/>
  <c r="G286" i="9"/>
  <c r="H286" i="9"/>
  <c r="I286" i="9"/>
  <c r="J286" i="9"/>
  <c r="B287" i="9"/>
  <c r="C287" i="9"/>
  <c r="D287" i="9"/>
  <c r="E287" i="9"/>
  <c r="F287" i="9"/>
  <c r="G287" i="9"/>
  <c r="H287" i="9"/>
  <c r="I287" i="9"/>
  <c r="J287" i="9"/>
  <c r="B288" i="9"/>
  <c r="C288" i="9"/>
  <c r="D288" i="9"/>
  <c r="E288" i="9"/>
  <c r="F288" i="9"/>
  <c r="G288" i="9"/>
  <c r="H288" i="9"/>
  <c r="I288" i="9"/>
  <c r="J288" i="9"/>
  <c r="B289" i="9"/>
  <c r="C289" i="9"/>
  <c r="D289" i="9"/>
  <c r="E289" i="9"/>
  <c r="F289" i="9"/>
  <c r="G289" i="9"/>
  <c r="H289" i="9"/>
  <c r="I289" i="9"/>
  <c r="J289" i="9"/>
  <c r="B290" i="9"/>
  <c r="C290" i="9"/>
  <c r="D290" i="9"/>
  <c r="E290" i="9"/>
  <c r="F290" i="9"/>
  <c r="G290" i="9"/>
  <c r="H290" i="9"/>
  <c r="I290" i="9"/>
  <c r="J290" i="9"/>
  <c r="B291" i="9"/>
  <c r="C291" i="9"/>
  <c r="D291" i="9"/>
  <c r="E291" i="9"/>
  <c r="F291" i="9"/>
  <c r="G291" i="9"/>
  <c r="H291" i="9"/>
  <c r="I291" i="9"/>
  <c r="J291" i="9"/>
  <c r="B292" i="9"/>
  <c r="C292" i="9"/>
  <c r="D292" i="9"/>
  <c r="E292" i="9"/>
  <c r="F292" i="9"/>
  <c r="G292" i="9"/>
  <c r="H292" i="9"/>
  <c r="I292" i="9"/>
  <c r="J292" i="9"/>
  <c r="B293" i="9"/>
  <c r="C293" i="9"/>
  <c r="D293" i="9"/>
  <c r="E293" i="9"/>
  <c r="F293" i="9"/>
  <c r="G293" i="9"/>
  <c r="H293" i="9"/>
  <c r="I293" i="9"/>
  <c r="J293" i="9"/>
  <c r="B294" i="9"/>
  <c r="C294" i="9"/>
  <c r="D294" i="9"/>
  <c r="E294" i="9"/>
  <c r="F294" i="9"/>
  <c r="G294" i="9"/>
  <c r="H294" i="9"/>
  <c r="I294" i="9"/>
  <c r="J294" i="9"/>
  <c r="B295" i="9"/>
  <c r="C295" i="9"/>
  <c r="D295" i="9"/>
  <c r="E295" i="9"/>
  <c r="F295" i="9"/>
  <c r="G295" i="9"/>
  <c r="H295" i="9"/>
  <c r="I295" i="9"/>
  <c r="J295" i="9"/>
  <c r="B296" i="9"/>
  <c r="C296" i="9"/>
  <c r="D296" i="9"/>
  <c r="E296" i="9"/>
  <c r="F296" i="9"/>
  <c r="G296" i="9"/>
  <c r="H296" i="9"/>
  <c r="I296" i="9"/>
  <c r="J296" i="9"/>
  <c r="B297" i="9"/>
  <c r="C297" i="9"/>
  <c r="D297" i="9"/>
  <c r="E297" i="9"/>
  <c r="F297" i="9"/>
  <c r="G297" i="9"/>
  <c r="H297" i="9"/>
  <c r="I297" i="9"/>
  <c r="J297" i="9"/>
  <c r="B298" i="9"/>
  <c r="C298" i="9"/>
  <c r="D298" i="9"/>
  <c r="E298" i="9"/>
  <c r="F298" i="9"/>
  <c r="G298" i="9"/>
  <c r="H298" i="9"/>
  <c r="I298" i="9"/>
  <c r="J298" i="9"/>
  <c r="B299" i="9"/>
  <c r="C299" i="9"/>
  <c r="D299" i="9"/>
  <c r="E299" i="9"/>
  <c r="F299" i="9"/>
  <c r="G299" i="9"/>
  <c r="H299" i="9"/>
  <c r="I299" i="9"/>
  <c r="J299" i="9"/>
  <c r="B300" i="9"/>
  <c r="C300" i="9"/>
  <c r="D300" i="9"/>
  <c r="E300" i="9"/>
  <c r="F300" i="9"/>
  <c r="G300" i="9"/>
  <c r="H300" i="9"/>
  <c r="I300" i="9"/>
  <c r="J300" i="9"/>
  <c r="B301" i="9"/>
  <c r="C301" i="9"/>
  <c r="D301" i="9"/>
  <c r="E301" i="9"/>
  <c r="F301" i="9"/>
  <c r="G301" i="9"/>
  <c r="H301" i="9"/>
  <c r="I301" i="9"/>
  <c r="J301" i="9"/>
  <c r="B302" i="9"/>
  <c r="C302" i="9"/>
  <c r="D302" i="9"/>
  <c r="E302" i="9"/>
  <c r="F302" i="9"/>
  <c r="G302" i="9"/>
  <c r="H302" i="9"/>
  <c r="I302" i="9"/>
  <c r="J302" i="9"/>
  <c r="B303" i="9"/>
  <c r="C303" i="9"/>
  <c r="D303" i="9"/>
  <c r="E303" i="9"/>
  <c r="F303" i="9"/>
  <c r="G303" i="9"/>
  <c r="H303" i="9"/>
  <c r="I303" i="9"/>
  <c r="J303" i="9"/>
  <c r="B304" i="9"/>
  <c r="C304" i="9"/>
  <c r="D304" i="9"/>
  <c r="E304" i="9"/>
  <c r="F304" i="9"/>
  <c r="G304" i="9"/>
  <c r="H304" i="9"/>
  <c r="I304" i="9"/>
  <c r="J304" i="9"/>
  <c r="B305" i="9"/>
  <c r="C305" i="9"/>
  <c r="D305" i="9"/>
  <c r="E305" i="9"/>
  <c r="F305" i="9"/>
  <c r="G305" i="9"/>
  <c r="H305" i="9"/>
  <c r="I305" i="9"/>
  <c r="J305" i="9"/>
  <c r="B306" i="9"/>
  <c r="C306" i="9"/>
  <c r="D306" i="9"/>
  <c r="E306" i="9"/>
  <c r="F306" i="9"/>
  <c r="G306" i="9"/>
  <c r="H306" i="9"/>
  <c r="I306" i="9"/>
  <c r="J306" i="9"/>
  <c r="B307" i="9"/>
  <c r="C307" i="9"/>
  <c r="D307" i="9"/>
  <c r="E307" i="9"/>
  <c r="F307" i="9"/>
  <c r="G307" i="9"/>
  <c r="H307" i="9"/>
  <c r="I307" i="9"/>
  <c r="J307" i="9"/>
  <c r="B308" i="9"/>
  <c r="C308" i="9"/>
  <c r="D308" i="9"/>
  <c r="E308" i="9"/>
  <c r="F308" i="9"/>
  <c r="G308" i="9"/>
  <c r="H308" i="9"/>
  <c r="I308" i="9"/>
  <c r="J308" i="9"/>
  <c r="B309" i="9"/>
  <c r="C309" i="9"/>
  <c r="D309" i="9"/>
  <c r="E309" i="9"/>
  <c r="F309" i="9"/>
  <c r="G309" i="9"/>
  <c r="H309" i="9"/>
  <c r="I309" i="9"/>
  <c r="J309" i="9"/>
  <c r="B310" i="9"/>
  <c r="C310" i="9"/>
  <c r="D310" i="9"/>
  <c r="E310" i="9"/>
  <c r="F310" i="9"/>
  <c r="G310" i="9"/>
  <c r="H310" i="9"/>
  <c r="I310" i="9"/>
  <c r="J310" i="9"/>
  <c r="B311" i="9"/>
  <c r="C311" i="9"/>
  <c r="D311" i="9"/>
  <c r="E311" i="9"/>
  <c r="F311" i="9"/>
  <c r="G311" i="9"/>
  <c r="H311" i="9"/>
  <c r="I311" i="9"/>
  <c r="J311" i="9"/>
  <c r="B312" i="9"/>
  <c r="C312" i="9"/>
  <c r="D312" i="9"/>
  <c r="E312" i="9"/>
  <c r="F312" i="9"/>
  <c r="G312" i="9"/>
  <c r="H312" i="9"/>
  <c r="I312" i="9"/>
  <c r="J312" i="9"/>
  <c r="B313" i="9"/>
  <c r="C313" i="9"/>
  <c r="D313" i="9"/>
  <c r="E313" i="9"/>
  <c r="F313" i="9"/>
  <c r="G313" i="9"/>
  <c r="H313" i="9"/>
  <c r="I313" i="9"/>
  <c r="J313" i="9"/>
  <c r="B314" i="9"/>
  <c r="C314" i="9"/>
  <c r="D314" i="9"/>
  <c r="E314" i="9"/>
  <c r="F314" i="9"/>
  <c r="G314" i="9"/>
  <c r="H314" i="9"/>
  <c r="I314" i="9"/>
  <c r="J314" i="9"/>
  <c r="B315" i="9"/>
  <c r="C315" i="9"/>
  <c r="D315" i="9"/>
  <c r="E315" i="9"/>
  <c r="F315" i="9"/>
  <c r="G315" i="9"/>
  <c r="H315" i="9"/>
  <c r="I315" i="9"/>
  <c r="J315" i="9"/>
  <c r="B316" i="9"/>
  <c r="C316" i="9"/>
  <c r="D316" i="9"/>
  <c r="E316" i="9"/>
  <c r="F316" i="9"/>
  <c r="G316" i="9"/>
  <c r="H316" i="9"/>
  <c r="I316" i="9"/>
  <c r="J316" i="9"/>
  <c r="B317" i="9"/>
  <c r="C317" i="9"/>
  <c r="D317" i="9"/>
  <c r="E317" i="9"/>
  <c r="F317" i="9"/>
  <c r="G317" i="9"/>
  <c r="H317" i="9"/>
  <c r="I317" i="9"/>
  <c r="J317" i="9"/>
  <c r="B318" i="9"/>
  <c r="C318" i="9"/>
  <c r="D318" i="9"/>
  <c r="E318" i="9"/>
  <c r="F318" i="9"/>
  <c r="G318" i="9"/>
  <c r="H318" i="9"/>
  <c r="I318" i="9"/>
  <c r="J318" i="9"/>
  <c r="B319" i="9"/>
  <c r="C319" i="9"/>
  <c r="D319" i="9"/>
  <c r="E319" i="9"/>
  <c r="F319" i="9"/>
  <c r="G319" i="9"/>
  <c r="H319" i="9"/>
  <c r="I319" i="9"/>
  <c r="J319" i="9"/>
  <c r="B320" i="9"/>
  <c r="C320" i="9"/>
  <c r="D320" i="9"/>
  <c r="E320" i="9"/>
  <c r="F320" i="9"/>
  <c r="G320" i="9"/>
  <c r="H320" i="9"/>
  <c r="I320" i="9"/>
  <c r="J320" i="9"/>
  <c r="B321" i="9"/>
  <c r="C321" i="9"/>
  <c r="D321" i="9"/>
  <c r="E321" i="9"/>
  <c r="F321" i="9"/>
  <c r="G321" i="9"/>
  <c r="H321" i="9"/>
  <c r="I321" i="9"/>
  <c r="J321" i="9"/>
  <c r="B322" i="9"/>
  <c r="C322" i="9"/>
  <c r="D322" i="9"/>
  <c r="E322" i="9"/>
  <c r="F322" i="9"/>
  <c r="G322" i="9"/>
  <c r="H322" i="9"/>
  <c r="I322" i="9"/>
  <c r="J322" i="9"/>
  <c r="B323" i="9"/>
  <c r="C323" i="9"/>
  <c r="D323" i="9"/>
  <c r="E323" i="9"/>
  <c r="F323" i="9"/>
  <c r="G323" i="9"/>
  <c r="H323" i="9"/>
  <c r="I323" i="9"/>
  <c r="J323" i="9"/>
  <c r="B324" i="9"/>
  <c r="C324" i="9"/>
  <c r="D324" i="9"/>
  <c r="E324" i="9"/>
  <c r="F324" i="9"/>
  <c r="G324" i="9"/>
  <c r="H324" i="9"/>
  <c r="I324" i="9"/>
  <c r="J324" i="9"/>
  <c r="B325" i="9"/>
  <c r="C325" i="9"/>
  <c r="D325" i="9"/>
  <c r="E325" i="9"/>
  <c r="F325" i="9"/>
  <c r="G325" i="9"/>
  <c r="H325" i="9"/>
  <c r="I325" i="9"/>
  <c r="J325" i="9"/>
  <c r="B326" i="9"/>
  <c r="C326" i="9"/>
  <c r="D326" i="9"/>
  <c r="E326" i="9"/>
  <c r="F326" i="9"/>
  <c r="G326" i="9"/>
  <c r="H326" i="9"/>
  <c r="I326" i="9"/>
  <c r="J326" i="9"/>
  <c r="B327" i="9"/>
  <c r="C327" i="9"/>
  <c r="D327" i="9"/>
  <c r="E327" i="9"/>
  <c r="F327" i="9"/>
  <c r="G327" i="9"/>
  <c r="H327" i="9"/>
  <c r="I327" i="9"/>
  <c r="J327" i="9"/>
  <c r="B328" i="9"/>
  <c r="C328" i="9"/>
  <c r="D328" i="9"/>
  <c r="E328" i="9"/>
  <c r="F328" i="9"/>
  <c r="G328" i="9"/>
  <c r="H328" i="9"/>
  <c r="I328" i="9"/>
  <c r="J328" i="9"/>
  <c r="B329" i="9"/>
  <c r="C329" i="9"/>
  <c r="D329" i="9"/>
  <c r="E329" i="9"/>
  <c r="F329" i="9"/>
  <c r="G329" i="9"/>
  <c r="H329" i="9"/>
  <c r="I329" i="9"/>
  <c r="J329" i="9"/>
  <c r="B330" i="9"/>
  <c r="C330" i="9"/>
  <c r="D330" i="9"/>
  <c r="E330" i="9"/>
  <c r="F330" i="9"/>
  <c r="G330" i="9"/>
  <c r="H330" i="9"/>
  <c r="I330" i="9"/>
  <c r="J330" i="9"/>
  <c r="B331" i="9"/>
  <c r="C331" i="9"/>
  <c r="D331" i="9"/>
  <c r="E331" i="9"/>
  <c r="F331" i="9"/>
  <c r="G331" i="9"/>
  <c r="H331" i="9"/>
  <c r="I331" i="9"/>
  <c r="J331" i="9"/>
  <c r="B332" i="9"/>
  <c r="C332" i="9"/>
  <c r="D332" i="9"/>
  <c r="E332" i="9"/>
  <c r="F332" i="9"/>
  <c r="G332" i="9"/>
  <c r="H332" i="9"/>
  <c r="I332" i="9"/>
  <c r="J332" i="9"/>
  <c r="B333" i="9"/>
  <c r="C333" i="9"/>
  <c r="D333" i="9"/>
  <c r="E333" i="9"/>
  <c r="F333" i="9"/>
  <c r="G333" i="9"/>
  <c r="H333" i="9"/>
  <c r="I333" i="9"/>
  <c r="J333" i="9"/>
  <c r="B334" i="9"/>
  <c r="C334" i="9"/>
  <c r="D334" i="9"/>
  <c r="E334" i="9"/>
  <c r="F334" i="9"/>
  <c r="G334" i="9"/>
  <c r="H334" i="9"/>
  <c r="I334" i="9"/>
  <c r="J334" i="9"/>
  <c r="B335" i="9"/>
  <c r="C335" i="9"/>
  <c r="D335" i="9"/>
  <c r="E335" i="9"/>
  <c r="F335" i="9"/>
  <c r="G335" i="9"/>
  <c r="H335" i="9"/>
  <c r="I335" i="9"/>
  <c r="J335" i="9"/>
  <c r="B336" i="9"/>
  <c r="C336" i="9"/>
  <c r="D336" i="9"/>
  <c r="E336" i="9"/>
  <c r="F336" i="9"/>
  <c r="G336" i="9"/>
  <c r="H336" i="9"/>
  <c r="I336" i="9"/>
  <c r="J336" i="9"/>
  <c r="B337" i="9"/>
  <c r="C337" i="9"/>
  <c r="D337" i="9"/>
  <c r="E337" i="9"/>
  <c r="F337" i="9"/>
  <c r="G337" i="9"/>
  <c r="H337" i="9"/>
  <c r="I337" i="9"/>
  <c r="J337" i="9"/>
  <c r="B338" i="9"/>
  <c r="C338" i="9"/>
  <c r="D338" i="9"/>
  <c r="E338" i="9"/>
  <c r="F338" i="9"/>
  <c r="G338" i="9"/>
  <c r="H338" i="9"/>
  <c r="I338" i="9"/>
  <c r="J338" i="9"/>
  <c r="B339" i="9"/>
  <c r="C339" i="9"/>
  <c r="D339" i="9"/>
  <c r="E339" i="9"/>
  <c r="F339" i="9"/>
  <c r="G339" i="9"/>
  <c r="H339" i="9"/>
  <c r="I339" i="9"/>
  <c r="J339" i="9"/>
  <c r="B340" i="9"/>
  <c r="C340" i="9"/>
  <c r="D340" i="9"/>
  <c r="E340" i="9"/>
  <c r="F340" i="9"/>
  <c r="G340" i="9"/>
  <c r="H340" i="9"/>
  <c r="I340" i="9"/>
  <c r="J340" i="9"/>
  <c r="B341" i="9"/>
  <c r="C341" i="9"/>
  <c r="D341" i="9"/>
  <c r="E341" i="9"/>
  <c r="F341" i="9"/>
  <c r="G341" i="9"/>
  <c r="H341" i="9"/>
  <c r="I341" i="9"/>
  <c r="J341" i="9"/>
  <c r="B342" i="9"/>
  <c r="C342" i="9"/>
  <c r="D342" i="9"/>
  <c r="E342" i="9"/>
  <c r="F342" i="9"/>
  <c r="G342" i="9"/>
  <c r="H342" i="9"/>
  <c r="I342" i="9"/>
  <c r="J342" i="9"/>
  <c r="B343" i="9"/>
  <c r="C343" i="9"/>
  <c r="D343" i="9"/>
  <c r="E343" i="9"/>
  <c r="F343" i="9"/>
  <c r="G343" i="9"/>
  <c r="H343" i="9"/>
  <c r="I343" i="9"/>
  <c r="J343" i="9"/>
  <c r="B344" i="9"/>
  <c r="C344" i="9"/>
  <c r="D344" i="9"/>
  <c r="E344" i="9"/>
  <c r="F344" i="9"/>
  <c r="G344" i="9"/>
  <c r="H344" i="9"/>
  <c r="I344" i="9"/>
  <c r="J344" i="9"/>
  <c r="B345" i="9"/>
  <c r="C345" i="9"/>
  <c r="D345" i="9"/>
  <c r="E345" i="9"/>
  <c r="F345" i="9"/>
  <c r="G345" i="9"/>
  <c r="H345" i="9"/>
  <c r="I345" i="9"/>
  <c r="J345" i="9"/>
  <c r="B346" i="9"/>
  <c r="C346" i="9"/>
  <c r="D346" i="9"/>
  <c r="E346" i="9"/>
  <c r="F346" i="9"/>
  <c r="G346" i="9"/>
  <c r="H346" i="9"/>
  <c r="I346" i="9"/>
  <c r="J346" i="9"/>
  <c r="B347" i="9"/>
  <c r="C347" i="9"/>
  <c r="D347" i="9"/>
  <c r="E347" i="9"/>
  <c r="F347" i="9"/>
  <c r="G347" i="9"/>
  <c r="H347" i="9"/>
  <c r="I347" i="9"/>
  <c r="J347" i="9"/>
  <c r="B348" i="9"/>
  <c r="C348" i="9"/>
  <c r="D348" i="9"/>
  <c r="E348" i="9"/>
  <c r="F348" i="9"/>
  <c r="G348" i="9"/>
  <c r="H348" i="9"/>
  <c r="I348" i="9"/>
  <c r="J348" i="9"/>
  <c r="B349" i="9"/>
  <c r="C349" i="9"/>
  <c r="D349" i="9"/>
  <c r="E349" i="9"/>
  <c r="F349" i="9"/>
  <c r="G349" i="9"/>
  <c r="H349" i="9"/>
  <c r="I349" i="9"/>
  <c r="J349" i="9"/>
  <c r="B350" i="9"/>
  <c r="C350" i="9"/>
  <c r="D350" i="9"/>
  <c r="E350" i="9"/>
  <c r="F350" i="9"/>
  <c r="G350" i="9"/>
  <c r="H350" i="9"/>
  <c r="I350" i="9"/>
  <c r="J350" i="9"/>
  <c r="B351" i="9"/>
  <c r="C351" i="9"/>
  <c r="D351" i="9"/>
  <c r="E351" i="9"/>
  <c r="F351" i="9"/>
  <c r="G351" i="9"/>
  <c r="H351" i="9"/>
  <c r="I351" i="9"/>
  <c r="J351" i="9"/>
  <c r="B352" i="9"/>
  <c r="C352" i="9"/>
  <c r="D352" i="9"/>
  <c r="E352" i="9"/>
  <c r="F352" i="9"/>
  <c r="G352" i="9"/>
  <c r="H352" i="9"/>
  <c r="I352" i="9"/>
  <c r="J352" i="9"/>
  <c r="B353" i="9"/>
  <c r="C353" i="9"/>
  <c r="D353" i="9"/>
  <c r="E353" i="9"/>
  <c r="F353" i="9"/>
  <c r="G353" i="9"/>
  <c r="H353" i="9"/>
  <c r="I353" i="9"/>
  <c r="J353" i="9"/>
  <c r="B354" i="9"/>
  <c r="C354" i="9"/>
  <c r="D354" i="9"/>
  <c r="E354" i="9"/>
  <c r="F354" i="9"/>
  <c r="G354" i="9"/>
  <c r="H354" i="9"/>
  <c r="I354" i="9"/>
  <c r="J354" i="9"/>
  <c r="B355" i="9"/>
  <c r="C355" i="9"/>
  <c r="D355" i="9"/>
  <c r="E355" i="9"/>
  <c r="F355" i="9"/>
  <c r="G355" i="9"/>
  <c r="H355" i="9"/>
  <c r="I355" i="9"/>
  <c r="J355" i="9"/>
  <c r="B356" i="9"/>
  <c r="C356" i="9"/>
  <c r="D356" i="9"/>
  <c r="E356" i="9"/>
  <c r="F356" i="9"/>
  <c r="G356" i="9"/>
  <c r="H356" i="9"/>
  <c r="I356" i="9"/>
  <c r="J356" i="9"/>
  <c r="B357" i="9"/>
  <c r="C357" i="9"/>
  <c r="D357" i="9"/>
  <c r="E357" i="9"/>
  <c r="F357" i="9"/>
  <c r="G357" i="9"/>
  <c r="H357" i="9"/>
  <c r="I357" i="9"/>
  <c r="J357" i="9"/>
  <c r="B358" i="9"/>
  <c r="C358" i="9"/>
  <c r="D358" i="9"/>
  <c r="E358" i="9"/>
  <c r="F358" i="9"/>
  <c r="G358" i="9"/>
  <c r="H358" i="9"/>
  <c r="I358" i="9"/>
  <c r="J358" i="9"/>
  <c r="B359" i="9"/>
  <c r="C359" i="9"/>
  <c r="D359" i="9"/>
  <c r="E359" i="9"/>
  <c r="F359" i="9"/>
  <c r="G359" i="9"/>
  <c r="H359" i="9"/>
  <c r="I359" i="9"/>
  <c r="J359" i="9"/>
  <c r="B360" i="9"/>
  <c r="C360" i="9"/>
  <c r="D360" i="9"/>
  <c r="E360" i="9"/>
  <c r="F360" i="9"/>
  <c r="G360" i="9"/>
  <c r="H360" i="9"/>
  <c r="I360" i="9"/>
  <c r="J360" i="9"/>
  <c r="B361" i="9"/>
  <c r="C361" i="9"/>
  <c r="D361" i="9"/>
  <c r="E361" i="9"/>
  <c r="F361" i="9"/>
  <c r="G361" i="9"/>
  <c r="H361" i="9"/>
  <c r="I361" i="9"/>
  <c r="J361" i="9"/>
  <c r="B362" i="9"/>
  <c r="C362" i="9"/>
  <c r="D362" i="9"/>
  <c r="E362" i="9"/>
  <c r="F362" i="9"/>
  <c r="G362" i="9"/>
  <c r="H362" i="9"/>
  <c r="I362" i="9"/>
  <c r="J362" i="9"/>
  <c r="B363" i="9"/>
  <c r="C363" i="9"/>
  <c r="D363" i="9"/>
  <c r="E363" i="9"/>
  <c r="F363" i="9"/>
  <c r="G363" i="9"/>
  <c r="H363" i="9"/>
  <c r="I363" i="9"/>
  <c r="J363" i="9"/>
  <c r="B364" i="9"/>
  <c r="C364" i="9"/>
  <c r="D364" i="9"/>
  <c r="E364" i="9"/>
  <c r="F364" i="9"/>
  <c r="G364" i="9"/>
  <c r="H364" i="9"/>
  <c r="I364" i="9"/>
  <c r="J364" i="9"/>
  <c r="B365" i="9"/>
  <c r="C365" i="9"/>
  <c r="D365" i="9"/>
  <c r="E365" i="9"/>
  <c r="F365" i="9"/>
  <c r="G365" i="9"/>
  <c r="H365" i="9"/>
  <c r="I365" i="9"/>
  <c r="J365" i="9"/>
  <c r="B366" i="9"/>
  <c r="C366" i="9"/>
  <c r="D366" i="9"/>
  <c r="E366" i="9"/>
  <c r="F366" i="9"/>
  <c r="G366" i="9"/>
  <c r="H366" i="9"/>
  <c r="I366" i="9"/>
  <c r="J366" i="9"/>
  <c r="B367" i="9"/>
  <c r="C367" i="9"/>
  <c r="D367" i="9"/>
  <c r="E367" i="9"/>
  <c r="F367" i="9"/>
  <c r="G367" i="9"/>
  <c r="H367" i="9"/>
  <c r="I367" i="9"/>
  <c r="J367" i="9"/>
  <c r="B368" i="9"/>
  <c r="C368" i="9"/>
  <c r="D368" i="9"/>
  <c r="E368" i="9"/>
  <c r="F368" i="9"/>
  <c r="G368" i="9"/>
  <c r="H368" i="9"/>
  <c r="I368" i="9"/>
  <c r="J368" i="9"/>
  <c r="B369" i="9"/>
  <c r="C369" i="9"/>
  <c r="D369" i="9"/>
  <c r="E369" i="9"/>
  <c r="F369" i="9"/>
  <c r="G369" i="9"/>
  <c r="H369" i="9"/>
  <c r="I369" i="9"/>
  <c r="J369" i="9"/>
  <c r="B370" i="9"/>
  <c r="C370" i="9"/>
  <c r="D370" i="9"/>
  <c r="E370" i="9"/>
  <c r="F370" i="9"/>
  <c r="G370" i="9"/>
  <c r="H370" i="9"/>
  <c r="I370" i="9"/>
  <c r="J370" i="9"/>
  <c r="B371" i="9"/>
  <c r="C371" i="9"/>
  <c r="D371" i="9"/>
  <c r="E371" i="9"/>
  <c r="F371" i="9"/>
  <c r="G371" i="9"/>
  <c r="H371" i="9"/>
  <c r="I371" i="9"/>
  <c r="J371" i="9"/>
  <c r="B372" i="9"/>
  <c r="C372" i="9"/>
  <c r="D372" i="9"/>
  <c r="E372" i="9"/>
  <c r="F372" i="9"/>
  <c r="G372" i="9"/>
  <c r="H372" i="9"/>
  <c r="I372" i="9"/>
  <c r="J372" i="9"/>
  <c r="B373" i="9"/>
  <c r="C373" i="9"/>
  <c r="D373" i="9"/>
  <c r="E373" i="9"/>
  <c r="F373" i="9"/>
  <c r="G373" i="9"/>
  <c r="H373" i="9"/>
  <c r="I373" i="9"/>
  <c r="J373" i="9"/>
  <c r="B374" i="9"/>
  <c r="C374" i="9"/>
  <c r="D374" i="9"/>
  <c r="E374" i="9"/>
  <c r="F374" i="9"/>
  <c r="G374" i="9"/>
  <c r="H374" i="9"/>
  <c r="I374" i="9"/>
  <c r="J374" i="9"/>
  <c r="B375" i="9"/>
  <c r="C375" i="9"/>
  <c r="D375" i="9"/>
  <c r="E375" i="9"/>
  <c r="F375" i="9"/>
  <c r="G375" i="9"/>
  <c r="H375" i="9"/>
  <c r="I375" i="9"/>
  <c r="J375" i="9"/>
  <c r="B376" i="9"/>
  <c r="C376" i="9"/>
  <c r="D376" i="9"/>
  <c r="E376" i="9"/>
  <c r="F376" i="9"/>
  <c r="G376" i="9"/>
  <c r="H376" i="9"/>
  <c r="I376" i="9"/>
  <c r="J376" i="9"/>
  <c r="B377" i="9"/>
  <c r="C377" i="9"/>
  <c r="D377" i="9"/>
  <c r="E377" i="9"/>
  <c r="F377" i="9"/>
  <c r="G377" i="9"/>
  <c r="H377" i="9"/>
  <c r="I377" i="9"/>
  <c r="J377" i="9"/>
  <c r="B378" i="9"/>
  <c r="C378" i="9"/>
  <c r="D378" i="9"/>
  <c r="E378" i="9"/>
  <c r="F378" i="9"/>
  <c r="G378" i="9"/>
  <c r="H378" i="9"/>
  <c r="I378" i="9"/>
  <c r="J378" i="9"/>
  <c r="B379" i="9"/>
  <c r="C379" i="9"/>
  <c r="D379" i="9"/>
  <c r="E379" i="9"/>
  <c r="F379" i="9"/>
  <c r="G379" i="9"/>
  <c r="H379" i="9"/>
  <c r="I379" i="9"/>
  <c r="J379" i="9"/>
  <c r="B380" i="9"/>
  <c r="C380" i="9"/>
  <c r="D380" i="9"/>
  <c r="E380" i="9"/>
  <c r="F380" i="9"/>
  <c r="G380" i="9"/>
  <c r="H380" i="9"/>
  <c r="I380" i="9"/>
  <c r="J380" i="9"/>
  <c r="B381" i="9"/>
  <c r="C381" i="9"/>
  <c r="D381" i="9"/>
  <c r="E381" i="9"/>
  <c r="F381" i="9"/>
  <c r="G381" i="9"/>
  <c r="H381" i="9"/>
  <c r="I381" i="9"/>
  <c r="J381" i="9"/>
  <c r="B382" i="9"/>
  <c r="C382" i="9"/>
  <c r="D382" i="9"/>
  <c r="E382" i="9"/>
  <c r="F382" i="9"/>
  <c r="G382" i="9"/>
  <c r="H382" i="9"/>
  <c r="I382" i="9"/>
  <c r="J382" i="9"/>
  <c r="B383" i="9"/>
  <c r="C383" i="9"/>
  <c r="D383" i="9"/>
  <c r="E383" i="9"/>
  <c r="F383" i="9"/>
  <c r="G383" i="9"/>
  <c r="H383" i="9"/>
  <c r="I383" i="9"/>
  <c r="J383" i="9"/>
  <c r="B384" i="9"/>
  <c r="C384" i="9"/>
  <c r="D384" i="9"/>
  <c r="E384" i="9"/>
  <c r="F384" i="9"/>
  <c r="G384" i="9"/>
  <c r="H384" i="9"/>
  <c r="I384" i="9"/>
  <c r="J384" i="9"/>
  <c r="B385" i="9"/>
  <c r="C385" i="9"/>
  <c r="D385" i="9"/>
  <c r="E385" i="9"/>
  <c r="F385" i="9"/>
  <c r="G385" i="9"/>
  <c r="H385" i="9"/>
  <c r="I385" i="9"/>
  <c r="J385" i="9"/>
  <c r="B386" i="9"/>
  <c r="C386" i="9"/>
  <c r="D386" i="9"/>
  <c r="E386" i="9"/>
  <c r="F386" i="9"/>
  <c r="G386" i="9"/>
  <c r="H386" i="9"/>
  <c r="I386" i="9"/>
  <c r="J386" i="9"/>
  <c r="B387" i="9"/>
  <c r="C387" i="9"/>
  <c r="D387" i="9"/>
  <c r="E387" i="9"/>
  <c r="F387" i="9"/>
  <c r="G387" i="9"/>
  <c r="H387" i="9"/>
  <c r="I387" i="9"/>
  <c r="J387" i="9"/>
  <c r="B388" i="9"/>
  <c r="C388" i="9"/>
  <c r="D388" i="9"/>
  <c r="E388" i="9"/>
  <c r="F388" i="9"/>
  <c r="G388" i="9"/>
  <c r="H388" i="9"/>
  <c r="I388" i="9"/>
  <c r="J388" i="9"/>
  <c r="B389" i="9"/>
  <c r="C389" i="9"/>
  <c r="D389" i="9"/>
  <c r="E389" i="9"/>
  <c r="F389" i="9"/>
  <c r="G389" i="9"/>
  <c r="H389" i="9"/>
  <c r="I389" i="9"/>
  <c r="J389" i="9"/>
  <c r="B390" i="9"/>
  <c r="C390" i="9"/>
  <c r="D390" i="9"/>
  <c r="E390" i="9"/>
  <c r="F390" i="9"/>
  <c r="G390" i="9"/>
  <c r="H390" i="9"/>
  <c r="I390" i="9"/>
  <c r="J390" i="9"/>
  <c r="B391" i="9"/>
  <c r="C391" i="9"/>
  <c r="D391" i="9"/>
  <c r="E391" i="9"/>
  <c r="F391" i="9"/>
  <c r="G391" i="9"/>
  <c r="H391" i="9"/>
  <c r="I391" i="9"/>
  <c r="J391" i="9"/>
  <c r="B392" i="9"/>
  <c r="C392" i="9"/>
  <c r="D392" i="9"/>
  <c r="E392" i="9"/>
  <c r="F392" i="9"/>
  <c r="G392" i="9"/>
  <c r="H392" i="9"/>
  <c r="I392" i="9"/>
  <c r="J392" i="9"/>
  <c r="B393" i="9"/>
  <c r="C393" i="9"/>
  <c r="D393" i="9"/>
  <c r="E393" i="9"/>
  <c r="F393" i="9"/>
  <c r="G393" i="9"/>
  <c r="H393" i="9"/>
  <c r="I393" i="9"/>
  <c r="J393" i="9"/>
  <c r="B394" i="9"/>
  <c r="C394" i="9"/>
  <c r="D394" i="9"/>
  <c r="E394" i="9"/>
  <c r="F394" i="9"/>
  <c r="G394" i="9"/>
  <c r="H394" i="9"/>
  <c r="I394" i="9"/>
  <c r="J394" i="9"/>
  <c r="B395" i="9"/>
  <c r="C395" i="9"/>
  <c r="D395" i="9"/>
  <c r="E395" i="9"/>
  <c r="F395" i="9"/>
  <c r="G395" i="9"/>
  <c r="H395" i="9"/>
  <c r="I395" i="9"/>
  <c r="J395" i="9"/>
  <c r="B396" i="9"/>
  <c r="C396" i="9"/>
  <c r="D396" i="9"/>
  <c r="E396" i="9"/>
  <c r="F396" i="9"/>
  <c r="G396" i="9"/>
  <c r="H396" i="9"/>
  <c r="I396" i="9"/>
  <c r="J396" i="9"/>
  <c r="B397" i="9"/>
  <c r="C397" i="9"/>
  <c r="D397" i="9"/>
  <c r="E397" i="9"/>
  <c r="F397" i="9"/>
  <c r="G397" i="9"/>
  <c r="H397" i="9"/>
  <c r="I397" i="9"/>
  <c r="J397" i="9"/>
  <c r="B398" i="9"/>
  <c r="C398" i="9"/>
  <c r="D398" i="9"/>
  <c r="E398" i="9"/>
  <c r="F398" i="9"/>
  <c r="G398" i="9"/>
  <c r="H398" i="9"/>
  <c r="I398" i="9"/>
  <c r="J398" i="9"/>
  <c r="B399" i="9"/>
  <c r="C399" i="9"/>
  <c r="D399" i="9"/>
  <c r="E399" i="9"/>
  <c r="F399" i="9"/>
  <c r="G399" i="9"/>
  <c r="H399" i="9"/>
  <c r="I399" i="9"/>
  <c r="J399" i="9"/>
  <c r="B400" i="9"/>
  <c r="C400" i="9"/>
  <c r="D400" i="9"/>
  <c r="E400" i="9"/>
  <c r="F400" i="9"/>
  <c r="G400" i="9"/>
  <c r="H400" i="9"/>
  <c r="I400" i="9"/>
  <c r="J400" i="9"/>
  <c r="B401" i="9"/>
  <c r="C401" i="9"/>
  <c r="D401" i="9"/>
  <c r="E401" i="9"/>
  <c r="F401" i="9"/>
  <c r="G401" i="9"/>
  <c r="H401" i="9"/>
  <c r="I401" i="9"/>
  <c r="J401" i="9"/>
  <c r="B402" i="9"/>
  <c r="C402" i="9"/>
  <c r="D402" i="9"/>
  <c r="E402" i="9"/>
  <c r="F402" i="9"/>
  <c r="G402" i="9"/>
  <c r="H402" i="9"/>
  <c r="I402" i="9"/>
  <c r="J402" i="9"/>
  <c r="B403" i="9"/>
  <c r="C403" i="9"/>
  <c r="D403" i="9"/>
  <c r="E403" i="9"/>
  <c r="F403" i="9"/>
  <c r="G403" i="9"/>
  <c r="H403" i="9"/>
  <c r="I403" i="9"/>
  <c r="J403" i="9"/>
  <c r="B404" i="9"/>
  <c r="C404" i="9"/>
  <c r="D404" i="9"/>
  <c r="E404" i="9"/>
  <c r="F404" i="9"/>
  <c r="G404" i="9"/>
  <c r="H404" i="9"/>
  <c r="I404" i="9"/>
  <c r="J404" i="9"/>
  <c r="B405" i="9"/>
  <c r="C405" i="9"/>
  <c r="D405" i="9"/>
  <c r="E405" i="9"/>
  <c r="F405" i="9"/>
  <c r="G405" i="9"/>
  <c r="H405" i="9"/>
  <c r="I405" i="9"/>
  <c r="J405" i="9"/>
  <c r="B406" i="9"/>
  <c r="C406" i="9"/>
  <c r="D406" i="9"/>
  <c r="E406" i="9"/>
  <c r="F406" i="9"/>
  <c r="G406" i="9"/>
  <c r="H406" i="9"/>
  <c r="I406" i="9"/>
  <c r="J406" i="9"/>
  <c r="B407" i="9"/>
  <c r="C407" i="9"/>
  <c r="D407" i="9"/>
  <c r="E407" i="9"/>
  <c r="F407" i="9"/>
  <c r="G407" i="9"/>
  <c r="H407" i="9"/>
  <c r="I407" i="9"/>
  <c r="J407" i="9"/>
  <c r="B408" i="9"/>
  <c r="C408" i="9"/>
  <c r="D408" i="9"/>
  <c r="E408" i="9"/>
  <c r="F408" i="9"/>
  <c r="G408" i="9"/>
  <c r="H408" i="9"/>
  <c r="I408" i="9"/>
  <c r="J408" i="9"/>
  <c r="B409" i="9"/>
  <c r="C409" i="9"/>
  <c r="D409" i="9"/>
  <c r="E409" i="9"/>
  <c r="F409" i="9"/>
  <c r="G409" i="9"/>
  <c r="H409" i="9"/>
  <c r="I409" i="9"/>
  <c r="J409" i="9"/>
  <c r="B410" i="9"/>
  <c r="C410" i="9"/>
  <c r="D410" i="9"/>
  <c r="E410" i="9"/>
  <c r="F410" i="9"/>
  <c r="G410" i="9"/>
  <c r="H410" i="9"/>
  <c r="I410" i="9"/>
  <c r="J410" i="9"/>
  <c r="B411" i="9"/>
  <c r="C411" i="9"/>
  <c r="D411" i="9"/>
  <c r="E411" i="9"/>
  <c r="F411" i="9"/>
  <c r="G411" i="9"/>
  <c r="H411" i="9"/>
  <c r="I411" i="9"/>
  <c r="J411" i="9"/>
  <c r="B412" i="9"/>
  <c r="C412" i="9"/>
  <c r="D412" i="9"/>
  <c r="E412" i="9"/>
  <c r="F412" i="9"/>
  <c r="G412" i="9"/>
  <c r="H412" i="9"/>
  <c r="I412" i="9"/>
  <c r="J412" i="9"/>
  <c r="B413" i="9"/>
  <c r="C413" i="9"/>
  <c r="D413" i="9"/>
  <c r="E413" i="9"/>
  <c r="F413" i="9"/>
  <c r="G413" i="9"/>
  <c r="H413" i="9"/>
  <c r="I413" i="9"/>
  <c r="J413" i="9"/>
  <c r="B414" i="9"/>
  <c r="C414" i="9"/>
  <c r="D414" i="9"/>
  <c r="E414" i="9"/>
  <c r="F414" i="9"/>
  <c r="G414" i="9"/>
  <c r="H414" i="9"/>
  <c r="I414" i="9"/>
  <c r="J414" i="9"/>
  <c r="B415" i="9"/>
  <c r="C415" i="9"/>
  <c r="D415" i="9"/>
  <c r="E415" i="9"/>
  <c r="F415" i="9"/>
  <c r="G415" i="9"/>
  <c r="H415" i="9"/>
  <c r="I415" i="9"/>
  <c r="J415" i="9"/>
  <c r="B416" i="9"/>
  <c r="C416" i="9"/>
  <c r="D416" i="9"/>
  <c r="E416" i="9"/>
  <c r="F416" i="9"/>
  <c r="G416" i="9"/>
  <c r="H416" i="9"/>
  <c r="I416" i="9"/>
  <c r="J416" i="9"/>
  <c r="B417" i="9"/>
  <c r="C417" i="9"/>
  <c r="D417" i="9"/>
  <c r="E417" i="9"/>
  <c r="F417" i="9"/>
  <c r="G417" i="9"/>
  <c r="H417" i="9"/>
  <c r="I417" i="9"/>
  <c r="J417" i="9"/>
  <c r="B418" i="9"/>
  <c r="C418" i="9"/>
  <c r="D418" i="9"/>
  <c r="E418" i="9"/>
  <c r="F418" i="9"/>
  <c r="G418" i="9"/>
  <c r="H418" i="9"/>
  <c r="I418" i="9"/>
  <c r="J418" i="9"/>
  <c r="B419" i="9"/>
  <c r="C419" i="9"/>
  <c r="D419" i="9"/>
  <c r="E419" i="9"/>
  <c r="F419" i="9"/>
  <c r="G419" i="9"/>
  <c r="H419" i="9"/>
  <c r="I419" i="9"/>
  <c r="J419" i="9"/>
  <c r="B420" i="9"/>
  <c r="C420" i="9"/>
  <c r="D420" i="9"/>
  <c r="E420" i="9"/>
  <c r="F420" i="9"/>
  <c r="G420" i="9"/>
  <c r="H420" i="9"/>
  <c r="I420" i="9"/>
  <c r="J420" i="9"/>
  <c r="B421" i="9"/>
  <c r="C421" i="9"/>
  <c r="D421" i="9"/>
  <c r="E421" i="9"/>
  <c r="F421" i="9"/>
  <c r="G421" i="9"/>
  <c r="H421" i="9"/>
  <c r="I421" i="9"/>
  <c r="J421" i="9"/>
  <c r="B422" i="9"/>
  <c r="C422" i="9"/>
  <c r="D422" i="9"/>
  <c r="E422" i="9"/>
  <c r="F422" i="9"/>
  <c r="G422" i="9"/>
  <c r="H422" i="9"/>
  <c r="I422" i="9"/>
  <c r="J422" i="9"/>
  <c r="B423" i="9"/>
  <c r="C423" i="9"/>
  <c r="D423" i="9"/>
  <c r="E423" i="9"/>
  <c r="F423" i="9"/>
  <c r="G423" i="9"/>
  <c r="H423" i="9"/>
  <c r="I423" i="9"/>
  <c r="J423" i="9"/>
  <c r="B424" i="9"/>
  <c r="C424" i="9"/>
  <c r="D424" i="9"/>
  <c r="E424" i="9"/>
  <c r="F424" i="9"/>
  <c r="G424" i="9"/>
  <c r="H424" i="9"/>
  <c r="I424" i="9"/>
  <c r="J424" i="9"/>
  <c r="B425" i="9"/>
  <c r="C425" i="9"/>
  <c r="D425" i="9"/>
  <c r="E425" i="9"/>
  <c r="F425" i="9"/>
  <c r="G425" i="9"/>
  <c r="H425" i="9"/>
  <c r="I425" i="9"/>
  <c r="J425" i="9"/>
  <c r="B426" i="9"/>
  <c r="C426" i="9"/>
  <c r="D426" i="9"/>
  <c r="E426" i="9"/>
  <c r="F426" i="9"/>
  <c r="G426" i="9"/>
  <c r="H426" i="9"/>
  <c r="I426" i="9"/>
  <c r="J426" i="9"/>
  <c r="B427" i="9"/>
  <c r="C427" i="9"/>
  <c r="D427" i="9"/>
  <c r="E427" i="9"/>
  <c r="F427" i="9"/>
  <c r="G427" i="9"/>
  <c r="H427" i="9"/>
  <c r="I427" i="9"/>
  <c r="J427" i="9"/>
  <c r="B428" i="9"/>
  <c r="C428" i="9"/>
  <c r="D428" i="9"/>
  <c r="E428" i="9"/>
  <c r="F428" i="9"/>
  <c r="G428" i="9"/>
  <c r="H428" i="9"/>
  <c r="I428" i="9"/>
  <c r="J428" i="9"/>
  <c r="B429" i="9"/>
  <c r="C429" i="9"/>
  <c r="D429" i="9"/>
  <c r="E429" i="9"/>
  <c r="F429" i="9"/>
  <c r="G429" i="9"/>
  <c r="H429" i="9"/>
  <c r="I429" i="9"/>
  <c r="J429" i="9"/>
  <c r="B430" i="9"/>
  <c r="C430" i="9"/>
  <c r="D430" i="9"/>
  <c r="E430" i="9"/>
  <c r="F430" i="9"/>
  <c r="G430" i="9"/>
  <c r="H430" i="9"/>
  <c r="I430" i="9"/>
  <c r="J430" i="9"/>
  <c r="B431" i="9"/>
  <c r="C431" i="9"/>
  <c r="D431" i="9"/>
  <c r="E431" i="9"/>
  <c r="F431" i="9"/>
  <c r="G431" i="9"/>
  <c r="H431" i="9"/>
  <c r="I431" i="9"/>
  <c r="J431" i="9"/>
  <c r="B432" i="9"/>
  <c r="C432" i="9"/>
  <c r="D432" i="9"/>
  <c r="E432" i="9"/>
  <c r="F432" i="9"/>
  <c r="G432" i="9"/>
  <c r="H432" i="9"/>
  <c r="I432" i="9"/>
  <c r="J432" i="9"/>
  <c r="B433" i="9"/>
  <c r="C433" i="9"/>
  <c r="D433" i="9"/>
  <c r="E433" i="9"/>
  <c r="F433" i="9"/>
  <c r="G433" i="9"/>
  <c r="H433" i="9"/>
  <c r="I433" i="9"/>
  <c r="J433" i="9"/>
  <c r="B434" i="9"/>
  <c r="C434" i="9"/>
  <c r="D434" i="9"/>
  <c r="E434" i="9"/>
  <c r="F434" i="9"/>
  <c r="G434" i="9"/>
  <c r="H434" i="9"/>
  <c r="I434" i="9"/>
  <c r="J434" i="9"/>
  <c r="B435" i="9"/>
  <c r="C435" i="9"/>
  <c r="D435" i="9"/>
  <c r="E435" i="9"/>
  <c r="F435" i="9"/>
  <c r="G435" i="9"/>
  <c r="H435" i="9"/>
  <c r="I435" i="9"/>
  <c r="J435" i="9"/>
  <c r="B436" i="9"/>
  <c r="C436" i="9"/>
  <c r="D436" i="9"/>
  <c r="E436" i="9"/>
  <c r="F436" i="9"/>
  <c r="G436" i="9"/>
  <c r="H436" i="9"/>
  <c r="I436" i="9"/>
  <c r="J436" i="9"/>
  <c r="B437" i="9"/>
  <c r="C437" i="9"/>
  <c r="D437" i="9"/>
  <c r="E437" i="9"/>
  <c r="F437" i="9"/>
  <c r="G437" i="9"/>
  <c r="H437" i="9"/>
  <c r="I437" i="9"/>
  <c r="J437" i="9"/>
  <c r="B438" i="9"/>
  <c r="C438" i="9"/>
  <c r="D438" i="9"/>
  <c r="E438" i="9"/>
  <c r="F438" i="9"/>
  <c r="G438" i="9"/>
  <c r="H438" i="9"/>
  <c r="I438" i="9"/>
  <c r="J438" i="9"/>
  <c r="B439" i="9"/>
  <c r="C439" i="9"/>
  <c r="D439" i="9"/>
  <c r="E439" i="9"/>
  <c r="F439" i="9"/>
  <c r="G439" i="9"/>
  <c r="H439" i="9"/>
  <c r="I439" i="9"/>
  <c r="J439" i="9"/>
  <c r="B440" i="9"/>
  <c r="C440" i="9"/>
  <c r="D440" i="9"/>
  <c r="E440" i="9"/>
  <c r="F440" i="9"/>
  <c r="G440" i="9"/>
  <c r="H440" i="9"/>
  <c r="I440" i="9"/>
  <c r="J440" i="9"/>
  <c r="B441" i="9"/>
  <c r="C441" i="9"/>
  <c r="D441" i="9"/>
  <c r="E441" i="9"/>
  <c r="F441" i="9"/>
  <c r="G441" i="9"/>
  <c r="H441" i="9"/>
  <c r="I441" i="9"/>
  <c r="J441" i="9"/>
  <c r="B442" i="9"/>
  <c r="C442" i="9"/>
  <c r="D442" i="9"/>
  <c r="E442" i="9"/>
  <c r="F442" i="9"/>
  <c r="G442" i="9"/>
  <c r="H442" i="9"/>
  <c r="I442" i="9"/>
  <c r="J442" i="9"/>
  <c r="B443" i="9"/>
  <c r="C443" i="9"/>
  <c r="D443" i="9"/>
  <c r="E443" i="9"/>
  <c r="F443" i="9"/>
  <c r="G443" i="9"/>
  <c r="H443" i="9"/>
  <c r="I443" i="9"/>
  <c r="J443" i="9"/>
  <c r="B444" i="9"/>
  <c r="C444" i="9"/>
  <c r="D444" i="9"/>
  <c r="E444" i="9"/>
  <c r="F444" i="9"/>
  <c r="G444" i="9"/>
  <c r="H444" i="9"/>
  <c r="I444" i="9"/>
  <c r="J444" i="9"/>
  <c r="B445" i="9"/>
  <c r="C445" i="9"/>
  <c r="D445" i="9"/>
  <c r="E445" i="9"/>
  <c r="F445" i="9"/>
  <c r="G445" i="9"/>
  <c r="H445" i="9"/>
  <c r="I445" i="9"/>
  <c r="J445" i="9"/>
  <c r="B446" i="9"/>
  <c r="C446" i="9"/>
  <c r="D446" i="9"/>
  <c r="E446" i="9"/>
  <c r="F446" i="9"/>
  <c r="G446" i="9"/>
  <c r="H446" i="9"/>
  <c r="I446" i="9"/>
  <c r="J446" i="9"/>
  <c r="B447" i="9"/>
  <c r="C447" i="9"/>
  <c r="D447" i="9"/>
  <c r="E447" i="9"/>
  <c r="F447" i="9"/>
  <c r="G447" i="9"/>
  <c r="H447" i="9"/>
  <c r="I447" i="9"/>
  <c r="J447" i="9"/>
  <c r="B448" i="9"/>
  <c r="C448" i="9"/>
  <c r="D448" i="9"/>
  <c r="E448" i="9"/>
  <c r="F448" i="9"/>
  <c r="G448" i="9"/>
  <c r="H448" i="9"/>
  <c r="I448" i="9"/>
  <c r="J448" i="9"/>
  <c r="B449" i="9"/>
  <c r="C449" i="9"/>
  <c r="D449" i="9"/>
  <c r="E449" i="9"/>
  <c r="F449" i="9"/>
  <c r="G449" i="9"/>
  <c r="H449" i="9"/>
  <c r="I449" i="9"/>
  <c r="J449" i="9"/>
  <c r="B450" i="9"/>
  <c r="C450" i="9"/>
  <c r="D450" i="9"/>
  <c r="E450" i="9"/>
  <c r="F450" i="9"/>
  <c r="G450" i="9"/>
  <c r="H450" i="9"/>
  <c r="I450" i="9"/>
  <c r="J450" i="9"/>
  <c r="B451" i="9"/>
  <c r="C451" i="9"/>
  <c r="D451" i="9"/>
  <c r="E451" i="9"/>
  <c r="F451" i="9"/>
  <c r="G451" i="9"/>
  <c r="H451" i="9"/>
  <c r="I451" i="9"/>
  <c r="J451" i="9"/>
  <c r="B452" i="9"/>
  <c r="C452" i="9"/>
  <c r="D452" i="9"/>
  <c r="E452" i="9"/>
  <c r="F452" i="9"/>
  <c r="G452" i="9"/>
  <c r="H452" i="9"/>
  <c r="I452" i="9"/>
  <c r="J452" i="9"/>
  <c r="B453" i="9"/>
  <c r="C453" i="9"/>
  <c r="D453" i="9"/>
  <c r="E453" i="9"/>
  <c r="F453" i="9"/>
  <c r="G453" i="9"/>
  <c r="H453" i="9"/>
  <c r="I453" i="9"/>
  <c r="J453" i="9"/>
  <c r="B454" i="9"/>
  <c r="C454" i="9"/>
  <c r="D454" i="9"/>
  <c r="E454" i="9"/>
  <c r="F454" i="9"/>
  <c r="G454" i="9"/>
  <c r="H454" i="9"/>
  <c r="I454" i="9"/>
  <c r="J454" i="9"/>
  <c r="B455" i="9"/>
  <c r="C455" i="9"/>
  <c r="D455" i="9"/>
  <c r="E455" i="9"/>
  <c r="F455" i="9"/>
  <c r="G455" i="9"/>
  <c r="H455" i="9"/>
  <c r="I455" i="9"/>
  <c r="J455" i="9"/>
  <c r="B456" i="9"/>
  <c r="C456" i="9"/>
  <c r="D456" i="9"/>
  <c r="E456" i="9"/>
  <c r="F456" i="9"/>
  <c r="G456" i="9"/>
  <c r="H456" i="9"/>
  <c r="I456" i="9"/>
  <c r="J456" i="9"/>
  <c r="B457" i="9"/>
  <c r="C457" i="9"/>
  <c r="D457" i="9"/>
  <c r="E457" i="9"/>
  <c r="F457" i="9"/>
  <c r="G457" i="9"/>
  <c r="H457" i="9"/>
  <c r="I457" i="9"/>
  <c r="J457" i="9"/>
  <c r="B458" i="9"/>
  <c r="C458" i="9"/>
  <c r="D458" i="9"/>
  <c r="E458" i="9"/>
  <c r="F458" i="9"/>
  <c r="G458" i="9"/>
  <c r="H458" i="9"/>
  <c r="I458" i="9"/>
  <c r="J458" i="9"/>
  <c r="B459" i="9"/>
  <c r="C459" i="9"/>
  <c r="D459" i="9"/>
  <c r="E459" i="9"/>
  <c r="F459" i="9"/>
  <c r="G459" i="9"/>
  <c r="H459" i="9"/>
  <c r="I459" i="9"/>
  <c r="J459" i="9"/>
  <c r="B460" i="9"/>
  <c r="C460" i="9"/>
  <c r="D460" i="9"/>
  <c r="E460" i="9"/>
  <c r="F460" i="9"/>
  <c r="G460" i="9"/>
  <c r="H460" i="9"/>
  <c r="I460" i="9"/>
  <c r="J460" i="9"/>
  <c r="B461" i="9"/>
  <c r="C461" i="9"/>
  <c r="D461" i="9"/>
  <c r="E461" i="9"/>
  <c r="F461" i="9"/>
  <c r="G461" i="9"/>
  <c r="H461" i="9"/>
  <c r="I461" i="9"/>
  <c r="J461" i="9"/>
  <c r="B462" i="9"/>
  <c r="C462" i="9"/>
  <c r="D462" i="9"/>
  <c r="E462" i="9"/>
  <c r="F462" i="9"/>
  <c r="G462" i="9"/>
  <c r="H462" i="9"/>
  <c r="I462" i="9"/>
  <c r="J462" i="9"/>
  <c r="B463" i="9"/>
  <c r="C463" i="9"/>
  <c r="D463" i="9"/>
  <c r="E463" i="9"/>
  <c r="F463" i="9"/>
  <c r="G463" i="9"/>
  <c r="H463" i="9"/>
  <c r="I463" i="9"/>
  <c r="J463" i="9"/>
  <c r="B464" i="9"/>
  <c r="C464" i="9"/>
  <c r="D464" i="9"/>
  <c r="E464" i="9"/>
  <c r="F464" i="9"/>
  <c r="G464" i="9"/>
  <c r="H464" i="9"/>
  <c r="I464" i="9"/>
  <c r="J464" i="9"/>
  <c r="B465" i="9"/>
  <c r="C465" i="9"/>
  <c r="D465" i="9"/>
  <c r="E465" i="9"/>
  <c r="F465" i="9"/>
  <c r="G465" i="9"/>
  <c r="H465" i="9"/>
  <c r="I465" i="9"/>
  <c r="J465" i="9"/>
  <c r="B466" i="9"/>
  <c r="C466" i="9"/>
  <c r="D466" i="9"/>
  <c r="E466" i="9"/>
  <c r="F466" i="9"/>
  <c r="G466" i="9"/>
  <c r="H466" i="9"/>
  <c r="I466" i="9"/>
  <c r="J466" i="9"/>
  <c r="B467" i="9"/>
  <c r="C467" i="9"/>
  <c r="D467" i="9"/>
  <c r="E467" i="9"/>
  <c r="F467" i="9"/>
  <c r="G467" i="9"/>
  <c r="H467" i="9"/>
  <c r="I467" i="9"/>
  <c r="J467" i="9"/>
  <c r="B468" i="9"/>
  <c r="C468" i="9"/>
  <c r="D468" i="9"/>
  <c r="E468" i="9"/>
  <c r="F468" i="9"/>
  <c r="G468" i="9"/>
  <c r="H468" i="9"/>
  <c r="I468" i="9"/>
  <c r="J468" i="9"/>
  <c r="B469" i="9"/>
  <c r="C469" i="9"/>
  <c r="D469" i="9"/>
  <c r="E469" i="9"/>
  <c r="F469" i="9"/>
  <c r="G469" i="9"/>
  <c r="H469" i="9"/>
  <c r="I469" i="9"/>
  <c r="J469" i="9"/>
  <c r="B470" i="9"/>
  <c r="C470" i="9"/>
  <c r="D470" i="9"/>
  <c r="E470" i="9"/>
  <c r="F470" i="9"/>
  <c r="G470" i="9"/>
  <c r="H470" i="9"/>
  <c r="I470" i="9"/>
  <c r="J470" i="9"/>
  <c r="B471" i="9"/>
  <c r="C471" i="9"/>
  <c r="D471" i="9"/>
  <c r="E471" i="9"/>
  <c r="F471" i="9"/>
  <c r="G471" i="9"/>
  <c r="H471" i="9"/>
  <c r="I471" i="9"/>
  <c r="J471" i="9"/>
  <c r="B472" i="9"/>
  <c r="C472" i="9"/>
  <c r="D472" i="9"/>
  <c r="E472" i="9"/>
  <c r="F472" i="9"/>
  <c r="G472" i="9"/>
  <c r="H472" i="9"/>
  <c r="I472" i="9"/>
  <c r="J472" i="9"/>
  <c r="B473" i="9"/>
  <c r="C473" i="9"/>
  <c r="D473" i="9"/>
  <c r="E473" i="9"/>
  <c r="F473" i="9"/>
  <c r="G473" i="9"/>
  <c r="H473" i="9"/>
  <c r="I473" i="9"/>
  <c r="J473" i="9"/>
  <c r="B474" i="9"/>
  <c r="C474" i="9"/>
  <c r="D474" i="9"/>
  <c r="E474" i="9"/>
  <c r="F474" i="9"/>
  <c r="G474" i="9"/>
  <c r="H474" i="9"/>
  <c r="I474" i="9"/>
  <c r="J474" i="9"/>
  <c r="B3" i="10"/>
  <c r="C3" i="10"/>
  <c r="D3" i="10"/>
  <c r="E3" i="10"/>
  <c r="F3" i="10"/>
  <c r="G3" i="10"/>
  <c r="H3" i="10"/>
  <c r="I3" i="10"/>
  <c r="J3" i="10"/>
  <c r="B4" i="10"/>
  <c r="C4" i="10"/>
  <c r="D4" i="10"/>
  <c r="E4" i="10"/>
  <c r="F4" i="10"/>
  <c r="G4" i="10"/>
  <c r="H4" i="10"/>
  <c r="I4" i="10"/>
  <c r="J4" i="10"/>
  <c r="B5" i="10"/>
  <c r="C5" i="10"/>
  <c r="D5" i="10"/>
  <c r="E5" i="10"/>
  <c r="F5" i="10"/>
  <c r="G5" i="10"/>
  <c r="H5" i="10"/>
  <c r="I5" i="10"/>
  <c r="J5" i="10"/>
  <c r="B6" i="10"/>
  <c r="C6" i="10"/>
  <c r="D6" i="10"/>
  <c r="E6" i="10"/>
  <c r="F6" i="10"/>
  <c r="G6" i="10"/>
  <c r="H6" i="10"/>
  <c r="I6" i="10"/>
  <c r="J6" i="10"/>
  <c r="B7" i="10"/>
  <c r="C7" i="10"/>
  <c r="D7" i="10"/>
  <c r="E7" i="10"/>
  <c r="F7" i="10"/>
  <c r="G7" i="10"/>
  <c r="H7" i="10"/>
  <c r="I7" i="10"/>
  <c r="J7" i="10"/>
  <c r="B8" i="10"/>
  <c r="C8" i="10"/>
  <c r="D8" i="10"/>
  <c r="E8" i="10"/>
  <c r="F8" i="10"/>
  <c r="G8" i="10"/>
  <c r="H8" i="10"/>
  <c r="I8" i="10"/>
  <c r="J8" i="10"/>
  <c r="B9" i="10"/>
  <c r="C9" i="10"/>
  <c r="D9" i="10"/>
  <c r="E9" i="10"/>
  <c r="F9" i="10"/>
  <c r="G9" i="10"/>
  <c r="H9" i="10"/>
  <c r="I9" i="10"/>
  <c r="J9" i="10"/>
  <c r="B10" i="10"/>
  <c r="C10" i="10"/>
  <c r="D10" i="10"/>
  <c r="E10" i="10"/>
  <c r="F10" i="10"/>
  <c r="G10" i="10"/>
  <c r="H10" i="10"/>
  <c r="I10" i="10"/>
  <c r="J10" i="10"/>
  <c r="B11" i="10"/>
  <c r="C11" i="10"/>
  <c r="D11" i="10"/>
  <c r="E11" i="10"/>
  <c r="F11" i="10"/>
  <c r="G11" i="10"/>
  <c r="H11" i="10"/>
  <c r="I11" i="10"/>
  <c r="J11" i="10"/>
  <c r="B12" i="10"/>
  <c r="C12" i="10"/>
  <c r="D12" i="10"/>
  <c r="E12" i="10"/>
  <c r="F12" i="10"/>
  <c r="G12" i="10"/>
  <c r="H12" i="10"/>
  <c r="I12" i="10"/>
  <c r="J12" i="10"/>
  <c r="B13" i="10"/>
  <c r="C13" i="10"/>
  <c r="D13" i="10"/>
  <c r="E13" i="10"/>
  <c r="F13" i="10"/>
  <c r="G13" i="10"/>
  <c r="H13" i="10"/>
  <c r="I13" i="10"/>
  <c r="J13" i="10"/>
  <c r="B14" i="10"/>
  <c r="C14" i="10"/>
  <c r="D14" i="10"/>
  <c r="E14" i="10"/>
  <c r="F14" i="10"/>
  <c r="G14" i="10"/>
  <c r="H14" i="10"/>
  <c r="I14" i="10"/>
  <c r="J14" i="10"/>
  <c r="B15" i="10"/>
  <c r="C15" i="10"/>
  <c r="D15" i="10"/>
  <c r="E15" i="10"/>
  <c r="F15" i="10"/>
  <c r="G15" i="10"/>
  <c r="H15" i="10"/>
  <c r="I15" i="10"/>
  <c r="J15" i="10"/>
  <c r="B16" i="10"/>
  <c r="C16" i="10"/>
  <c r="D16" i="10"/>
  <c r="E16" i="10"/>
  <c r="F16" i="10"/>
  <c r="G16" i="10"/>
  <c r="H16" i="10"/>
  <c r="I16" i="10"/>
  <c r="J16" i="10"/>
  <c r="B17" i="10"/>
  <c r="C17" i="10"/>
  <c r="D17" i="10"/>
  <c r="E17" i="10"/>
  <c r="F17" i="10"/>
  <c r="G17" i="10"/>
  <c r="H17" i="10"/>
  <c r="I17" i="10"/>
  <c r="J17" i="10"/>
  <c r="B18" i="10"/>
  <c r="C18" i="10"/>
  <c r="D18" i="10"/>
  <c r="E18" i="10"/>
  <c r="F18" i="10"/>
  <c r="G18" i="10"/>
  <c r="H18" i="10"/>
  <c r="I18" i="10"/>
  <c r="J18" i="10"/>
  <c r="B19" i="10"/>
  <c r="C19" i="10"/>
  <c r="D19" i="10"/>
  <c r="E19" i="10"/>
  <c r="F19" i="10"/>
  <c r="G19" i="10"/>
  <c r="H19" i="10"/>
  <c r="I19" i="10"/>
  <c r="J19" i="10"/>
  <c r="B20" i="10"/>
  <c r="C20" i="10"/>
  <c r="D20" i="10"/>
  <c r="E20" i="10"/>
  <c r="F20" i="10"/>
  <c r="G20" i="10"/>
  <c r="H20" i="10"/>
  <c r="I20" i="10"/>
  <c r="J20" i="10"/>
  <c r="B21" i="10"/>
  <c r="C21" i="10"/>
  <c r="D21" i="10"/>
  <c r="E21" i="10"/>
  <c r="F21" i="10"/>
  <c r="G21" i="10"/>
  <c r="H21" i="10"/>
  <c r="I21" i="10"/>
  <c r="J21" i="10"/>
  <c r="B22" i="10"/>
  <c r="C22" i="10"/>
  <c r="D22" i="10"/>
  <c r="E22" i="10"/>
  <c r="F22" i="10"/>
  <c r="G22" i="10"/>
  <c r="H22" i="10"/>
  <c r="I22" i="10"/>
  <c r="J22" i="10"/>
  <c r="B23" i="10"/>
  <c r="C23" i="10"/>
  <c r="D23" i="10"/>
  <c r="E23" i="10"/>
  <c r="F23" i="10"/>
  <c r="G23" i="10"/>
  <c r="H23" i="10"/>
  <c r="I23" i="10"/>
  <c r="J23" i="10"/>
  <c r="B24" i="10"/>
  <c r="C24" i="10"/>
  <c r="D24" i="10"/>
  <c r="E24" i="10"/>
  <c r="F24" i="10"/>
  <c r="G24" i="10"/>
  <c r="H24" i="10"/>
  <c r="I24" i="10"/>
  <c r="J24" i="10"/>
  <c r="B25" i="10"/>
  <c r="C25" i="10"/>
  <c r="D25" i="10"/>
  <c r="E25" i="10"/>
  <c r="F25" i="10"/>
  <c r="G25" i="10"/>
  <c r="H25" i="10"/>
  <c r="I25" i="10"/>
  <c r="J25" i="10"/>
  <c r="B26" i="10"/>
  <c r="C26" i="10"/>
  <c r="D26" i="10"/>
  <c r="E26" i="10"/>
  <c r="F26" i="10"/>
  <c r="G26" i="10"/>
  <c r="H26" i="10"/>
  <c r="I26" i="10"/>
  <c r="J26" i="10"/>
  <c r="B27" i="10"/>
  <c r="C27" i="10"/>
  <c r="D27" i="10"/>
  <c r="E27" i="10"/>
  <c r="F27" i="10"/>
  <c r="G27" i="10"/>
  <c r="H27" i="10"/>
  <c r="I27" i="10"/>
  <c r="J27" i="10"/>
  <c r="B28" i="10"/>
  <c r="C28" i="10"/>
  <c r="D28" i="10"/>
  <c r="E28" i="10"/>
  <c r="F28" i="10"/>
  <c r="G28" i="10"/>
  <c r="H28" i="10"/>
  <c r="I28" i="10"/>
  <c r="J28" i="10"/>
  <c r="B29" i="10"/>
  <c r="C29" i="10"/>
  <c r="D29" i="10"/>
  <c r="E29" i="10"/>
  <c r="F29" i="10"/>
  <c r="G29" i="10"/>
  <c r="H29" i="10"/>
  <c r="I29" i="10"/>
  <c r="J29" i="10"/>
  <c r="B30" i="10"/>
  <c r="C30" i="10"/>
  <c r="D30" i="10"/>
  <c r="E30" i="10"/>
  <c r="F30" i="10"/>
  <c r="G30" i="10"/>
  <c r="H30" i="10"/>
  <c r="I30" i="10"/>
  <c r="J30" i="10"/>
  <c r="B31" i="10"/>
  <c r="C31" i="10"/>
  <c r="D31" i="10"/>
  <c r="E31" i="10"/>
  <c r="F31" i="10"/>
  <c r="G31" i="10"/>
  <c r="H31" i="10"/>
  <c r="I31" i="10"/>
  <c r="J31" i="10"/>
  <c r="B32" i="10"/>
  <c r="C32" i="10"/>
  <c r="D32" i="10"/>
  <c r="E32" i="10"/>
  <c r="F32" i="10"/>
  <c r="G32" i="10"/>
  <c r="H32" i="10"/>
  <c r="I32" i="10"/>
  <c r="J32" i="10"/>
  <c r="B33" i="10"/>
  <c r="C33" i="10"/>
  <c r="D33" i="10"/>
  <c r="E33" i="10"/>
  <c r="F33" i="10"/>
  <c r="G33" i="10"/>
  <c r="H33" i="10"/>
  <c r="I33" i="10"/>
  <c r="J33" i="10"/>
  <c r="B34" i="10"/>
  <c r="C34" i="10"/>
  <c r="D34" i="10"/>
  <c r="E34" i="10"/>
  <c r="F34" i="10"/>
  <c r="G34" i="10"/>
  <c r="H34" i="10"/>
  <c r="I34" i="10"/>
  <c r="J34" i="10"/>
  <c r="B35" i="10"/>
  <c r="C35" i="10"/>
  <c r="D35" i="10"/>
  <c r="E35" i="10"/>
  <c r="F35" i="10"/>
  <c r="G35" i="10"/>
  <c r="H35" i="10"/>
  <c r="I35" i="10"/>
  <c r="J35" i="10"/>
  <c r="B36" i="10"/>
  <c r="C36" i="10"/>
  <c r="D36" i="10"/>
  <c r="E36" i="10"/>
  <c r="F36" i="10"/>
  <c r="G36" i="10"/>
  <c r="H36" i="10"/>
  <c r="I36" i="10"/>
  <c r="J36" i="10"/>
  <c r="B37" i="10"/>
  <c r="C37" i="10"/>
  <c r="D37" i="10"/>
  <c r="E37" i="10"/>
  <c r="F37" i="10"/>
  <c r="G37" i="10"/>
  <c r="H37" i="10"/>
  <c r="I37" i="10"/>
  <c r="J37" i="10"/>
  <c r="B38" i="10"/>
  <c r="C38" i="10"/>
  <c r="D38" i="10"/>
  <c r="E38" i="10"/>
  <c r="F38" i="10"/>
  <c r="G38" i="10"/>
  <c r="H38" i="10"/>
  <c r="I38" i="10"/>
  <c r="J38" i="10"/>
  <c r="B39" i="10"/>
  <c r="C39" i="10"/>
  <c r="D39" i="10"/>
  <c r="E39" i="10"/>
  <c r="F39" i="10"/>
  <c r="G39" i="10"/>
  <c r="H39" i="10"/>
  <c r="I39" i="10"/>
  <c r="J39" i="10"/>
  <c r="B40" i="10"/>
  <c r="C40" i="10"/>
  <c r="D40" i="10"/>
  <c r="E40" i="10"/>
  <c r="F40" i="10"/>
  <c r="G40" i="10"/>
  <c r="H40" i="10"/>
  <c r="I40" i="10"/>
  <c r="J40" i="10"/>
  <c r="B41" i="10"/>
  <c r="C41" i="10"/>
  <c r="D41" i="10"/>
  <c r="E41" i="10"/>
  <c r="F41" i="10"/>
  <c r="G41" i="10"/>
  <c r="H41" i="10"/>
  <c r="I41" i="10"/>
  <c r="J41" i="10"/>
  <c r="B42" i="10"/>
  <c r="C42" i="10"/>
  <c r="D42" i="10"/>
  <c r="E42" i="10"/>
  <c r="F42" i="10"/>
  <c r="G42" i="10"/>
  <c r="H42" i="10"/>
  <c r="I42" i="10"/>
  <c r="J42" i="10"/>
  <c r="B43" i="10"/>
  <c r="C43" i="10"/>
  <c r="D43" i="10"/>
  <c r="E43" i="10"/>
  <c r="F43" i="10"/>
  <c r="G43" i="10"/>
  <c r="H43" i="10"/>
  <c r="I43" i="10"/>
  <c r="J43" i="10"/>
  <c r="B44" i="10"/>
  <c r="C44" i="10"/>
  <c r="D44" i="10"/>
  <c r="E44" i="10"/>
  <c r="F44" i="10"/>
  <c r="G44" i="10"/>
  <c r="H44" i="10"/>
  <c r="I44" i="10"/>
  <c r="J44" i="10"/>
  <c r="B45" i="10"/>
  <c r="C45" i="10"/>
  <c r="D45" i="10"/>
  <c r="E45" i="10"/>
  <c r="F45" i="10"/>
  <c r="G45" i="10"/>
  <c r="H45" i="10"/>
  <c r="I45" i="10"/>
  <c r="J45" i="10"/>
  <c r="B46" i="10"/>
  <c r="C46" i="10"/>
  <c r="D46" i="10"/>
  <c r="E46" i="10"/>
  <c r="F46" i="10"/>
  <c r="G46" i="10"/>
  <c r="H46" i="10"/>
  <c r="I46" i="10"/>
  <c r="J46" i="10"/>
  <c r="B47" i="10"/>
  <c r="C47" i="10"/>
  <c r="D47" i="10"/>
  <c r="E47" i="10"/>
  <c r="F47" i="10"/>
  <c r="G47" i="10"/>
  <c r="H47" i="10"/>
  <c r="I47" i="10"/>
  <c r="J47" i="10"/>
  <c r="B48" i="10"/>
  <c r="C48" i="10"/>
  <c r="D48" i="10"/>
  <c r="E48" i="10"/>
  <c r="F48" i="10"/>
  <c r="G48" i="10"/>
  <c r="H48" i="10"/>
  <c r="I48" i="10"/>
  <c r="J48" i="10"/>
  <c r="B49" i="10"/>
  <c r="C49" i="10"/>
  <c r="D49" i="10"/>
  <c r="E49" i="10"/>
  <c r="F49" i="10"/>
  <c r="G49" i="10"/>
  <c r="H49" i="10"/>
  <c r="I49" i="10"/>
  <c r="J49" i="10"/>
  <c r="B50" i="10"/>
  <c r="C50" i="10"/>
  <c r="D50" i="10"/>
  <c r="E50" i="10"/>
  <c r="F50" i="10"/>
  <c r="G50" i="10"/>
  <c r="H50" i="10"/>
  <c r="I50" i="10"/>
  <c r="J50" i="10"/>
  <c r="B51" i="10"/>
  <c r="C51" i="10"/>
  <c r="D51" i="10"/>
  <c r="E51" i="10"/>
  <c r="F51" i="10"/>
  <c r="G51" i="10"/>
  <c r="H51" i="10"/>
  <c r="I51" i="10"/>
  <c r="J51" i="10"/>
  <c r="B52" i="10"/>
  <c r="C52" i="10"/>
  <c r="D52" i="10"/>
  <c r="E52" i="10"/>
  <c r="F52" i="10"/>
  <c r="G52" i="10"/>
  <c r="H52" i="10"/>
  <c r="I52" i="10"/>
  <c r="J52" i="10"/>
  <c r="B53" i="10"/>
  <c r="C53" i="10"/>
  <c r="D53" i="10"/>
  <c r="E53" i="10"/>
  <c r="F53" i="10"/>
  <c r="G53" i="10"/>
  <c r="H53" i="10"/>
  <c r="I53" i="10"/>
  <c r="J53" i="10"/>
  <c r="B54" i="10"/>
  <c r="C54" i="10"/>
  <c r="D54" i="10"/>
  <c r="E54" i="10"/>
  <c r="F54" i="10"/>
  <c r="G54" i="10"/>
  <c r="H54" i="10"/>
  <c r="I54" i="10"/>
  <c r="J54" i="10"/>
  <c r="B55" i="10"/>
  <c r="C55" i="10"/>
  <c r="D55" i="10"/>
  <c r="E55" i="10"/>
  <c r="F55" i="10"/>
  <c r="G55" i="10"/>
  <c r="H55" i="10"/>
  <c r="I55" i="10"/>
  <c r="J55" i="10"/>
  <c r="B56" i="10"/>
  <c r="C56" i="10"/>
  <c r="D56" i="10"/>
  <c r="E56" i="10"/>
  <c r="F56" i="10"/>
  <c r="G56" i="10"/>
  <c r="H56" i="10"/>
  <c r="I56" i="10"/>
  <c r="J56" i="10"/>
  <c r="B57" i="10"/>
  <c r="C57" i="10"/>
  <c r="D57" i="10"/>
  <c r="E57" i="10"/>
  <c r="F57" i="10"/>
  <c r="G57" i="10"/>
  <c r="H57" i="10"/>
  <c r="I57" i="10"/>
  <c r="J57" i="10"/>
  <c r="B58" i="10"/>
  <c r="C58" i="10"/>
  <c r="D58" i="10"/>
  <c r="E58" i="10"/>
  <c r="F58" i="10"/>
  <c r="G58" i="10"/>
  <c r="H58" i="10"/>
  <c r="I58" i="10"/>
  <c r="J58" i="10"/>
  <c r="B59" i="10"/>
  <c r="C59" i="10"/>
  <c r="D59" i="10"/>
  <c r="E59" i="10"/>
  <c r="F59" i="10"/>
  <c r="G59" i="10"/>
  <c r="H59" i="10"/>
  <c r="I59" i="10"/>
  <c r="J59" i="10"/>
  <c r="B60" i="10"/>
  <c r="C60" i="10"/>
  <c r="D60" i="10"/>
  <c r="E60" i="10"/>
  <c r="F60" i="10"/>
  <c r="G60" i="10"/>
  <c r="H60" i="10"/>
  <c r="I60" i="10"/>
  <c r="J60" i="10"/>
  <c r="B61" i="10"/>
  <c r="C61" i="10"/>
  <c r="D61" i="10"/>
  <c r="E61" i="10"/>
  <c r="F61" i="10"/>
  <c r="G61" i="10"/>
  <c r="H61" i="10"/>
  <c r="I61" i="10"/>
  <c r="J61" i="10"/>
  <c r="B62" i="10"/>
  <c r="C62" i="10"/>
  <c r="D62" i="10"/>
  <c r="E62" i="10"/>
  <c r="F62" i="10"/>
  <c r="G62" i="10"/>
  <c r="H62" i="10"/>
  <c r="I62" i="10"/>
  <c r="J62" i="10"/>
  <c r="B63" i="10"/>
  <c r="C63" i="10"/>
  <c r="D63" i="10"/>
  <c r="E63" i="10"/>
  <c r="F63" i="10"/>
  <c r="G63" i="10"/>
  <c r="H63" i="10"/>
  <c r="I63" i="10"/>
  <c r="J63" i="10"/>
  <c r="B64" i="10"/>
  <c r="C64" i="10"/>
  <c r="D64" i="10"/>
  <c r="E64" i="10"/>
  <c r="F64" i="10"/>
  <c r="G64" i="10"/>
  <c r="H64" i="10"/>
  <c r="I64" i="10"/>
  <c r="J64" i="10"/>
  <c r="B65" i="10"/>
  <c r="C65" i="10"/>
  <c r="D65" i="10"/>
  <c r="E65" i="10"/>
  <c r="F65" i="10"/>
  <c r="G65" i="10"/>
  <c r="H65" i="10"/>
  <c r="I65" i="10"/>
  <c r="J65" i="10"/>
  <c r="B66" i="10"/>
  <c r="C66" i="10"/>
  <c r="D66" i="10"/>
  <c r="E66" i="10"/>
  <c r="F66" i="10"/>
  <c r="G66" i="10"/>
  <c r="H66" i="10"/>
  <c r="I66" i="10"/>
  <c r="J66" i="10"/>
  <c r="B67" i="10"/>
  <c r="C67" i="10"/>
  <c r="D67" i="10"/>
  <c r="E67" i="10"/>
  <c r="F67" i="10"/>
  <c r="G67" i="10"/>
  <c r="H67" i="10"/>
  <c r="I67" i="10"/>
  <c r="J67" i="10"/>
  <c r="B68" i="10"/>
  <c r="C68" i="10"/>
  <c r="D68" i="10"/>
  <c r="E68" i="10"/>
  <c r="F68" i="10"/>
  <c r="G68" i="10"/>
  <c r="H68" i="10"/>
  <c r="I68" i="10"/>
  <c r="J68" i="10"/>
  <c r="B69" i="10"/>
  <c r="C69" i="10"/>
  <c r="D69" i="10"/>
  <c r="E69" i="10"/>
  <c r="F69" i="10"/>
  <c r="G69" i="10"/>
  <c r="H69" i="10"/>
  <c r="I69" i="10"/>
  <c r="J69" i="10"/>
  <c r="B70" i="10"/>
  <c r="C70" i="10"/>
  <c r="D70" i="10"/>
  <c r="E70" i="10"/>
  <c r="F70" i="10"/>
  <c r="G70" i="10"/>
  <c r="H70" i="10"/>
  <c r="I70" i="10"/>
  <c r="J70" i="10"/>
  <c r="B71" i="10"/>
  <c r="C71" i="10"/>
  <c r="D71" i="10"/>
  <c r="E71" i="10"/>
  <c r="F71" i="10"/>
  <c r="G71" i="10"/>
  <c r="H71" i="10"/>
  <c r="I71" i="10"/>
  <c r="J71" i="10"/>
  <c r="B72" i="10"/>
  <c r="C72" i="10"/>
  <c r="D72" i="10"/>
  <c r="E72" i="10"/>
  <c r="F72" i="10"/>
  <c r="G72" i="10"/>
  <c r="H72" i="10"/>
  <c r="I72" i="10"/>
  <c r="J72" i="10"/>
  <c r="B73" i="10"/>
  <c r="C73" i="10"/>
  <c r="D73" i="10"/>
  <c r="E73" i="10"/>
  <c r="F73" i="10"/>
  <c r="G73" i="10"/>
  <c r="H73" i="10"/>
  <c r="I73" i="10"/>
  <c r="J73" i="10"/>
  <c r="B74" i="10"/>
  <c r="C74" i="10"/>
  <c r="D74" i="10"/>
  <c r="E74" i="10"/>
  <c r="F74" i="10"/>
  <c r="G74" i="10"/>
  <c r="H74" i="10"/>
  <c r="I74" i="10"/>
  <c r="J74" i="10"/>
  <c r="B75" i="10"/>
  <c r="C75" i="10"/>
  <c r="D75" i="10"/>
  <c r="E75" i="10"/>
  <c r="F75" i="10"/>
  <c r="G75" i="10"/>
  <c r="H75" i="10"/>
  <c r="I75" i="10"/>
  <c r="J75" i="10"/>
  <c r="B76" i="10"/>
  <c r="C76" i="10"/>
  <c r="D76" i="10"/>
  <c r="E76" i="10"/>
  <c r="F76" i="10"/>
  <c r="G76" i="10"/>
  <c r="H76" i="10"/>
  <c r="I76" i="10"/>
  <c r="J76" i="10"/>
  <c r="B77" i="10"/>
  <c r="C77" i="10"/>
  <c r="D77" i="10"/>
  <c r="E77" i="10"/>
  <c r="F77" i="10"/>
  <c r="G77" i="10"/>
  <c r="H77" i="10"/>
  <c r="I77" i="10"/>
  <c r="J77" i="10"/>
  <c r="B78" i="10"/>
  <c r="C78" i="10"/>
  <c r="D78" i="10"/>
  <c r="E78" i="10"/>
  <c r="F78" i="10"/>
  <c r="G78" i="10"/>
  <c r="H78" i="10"/>
  <c r="I78" i="10"/>
  <c r="J78" i="10"/>
  <c r="B79" i="10"/>
  <c r="C79" i="10"/>
  <c r="D79" i="10"/>
  <c r="E79" i="10"/>
  <c r="F79" i="10"/>
  <c r="G79" i="10"/>
  <c r="H79" i="10"/>
  <c r="I79" i="10"/>
  <c r="J79" i="10"/>
  <c r="B80" i="10"/>
  <c r="C80" i="10"/>
  <c r="D80" i="10"/>
  <c r="E80" i="10"/>
  <c r="F80" i="10"/>
  <c r="G80" i="10"/>
  <c r="H80" i="10"/>
  <c r="I80" i="10"/>
  <c r="J80" i="10"/>
  <c r="B81" i="10"/>
  <c r="C81" i="10"/>
  <c r="D81" i="10"/>
  <c r="E81" i="10"/>
  <c r="F81" i="10"/>
  <c r="G81" i="10"/>
  <c r="H81" i="10"/>
  <c r="I81" i="10"/>
  <c r="J81" i="10"/>
  <c r="B82" i="10"/>
  <c r="C82" i="10"/>
  <c r="D82" i="10"/>
  <c r="E82" i="10"/>
  <c r="F82" i="10"/>
  <c r="G82" i="10"/>
  <c r="H82" i="10"/>
  <c r="I82" i="10"/>
  <c r="J82" i="10"/>
  <c r="B83" i="10"/>
  <c r="C83" i="10"/>
  <c r="D83" i="10"/>
  <c r="E83" i="10"/>
  <c r="F83" i="10"/>
  <c r="G83" i="10"/>
  <c r="H83" i="10"/>
  <c r="I83" i="10"/>
  <c r="J83" i="10"/>
  <c r="B84" i="10"/>
  <c r="C84" i="10"/>
  <c r="D84" i="10"/>
  <c r="E84" i="10"/>
  <c r="F84" i="10"/>
  <c r="G84" i="10"/>
  <c r="H84" i="10"/>
  <c r="I84" i="10"/>
  <c r="J84" i="10"/>
  <c r="B85" i="10"/>
  <c r="C85" i="10"/>
  <c r="D85" i="10"/>
  <c r="E85" i="10"/>
  <c r="F85" i="10"/>
  <c r="G85" i="10"/>
  <c r="H85" i="10"/>
  <c r="I85" i="10"/>
  <c r="J85" i="10"/>
  <c r="B86" i="10"/>
  <c r="C86" i="10"/>
  <c r="D86" i="10"/>
  <c r="E86" i="10"/>
  <c r="F86" i="10"/>
  <c r="G86" i="10"/>
  <c r="H86" i="10"/>
  <c r="I86" i="10"/>
  <c r="J86" i="10"/>
  <c r="B87" i="10"/>
  <c r="C87" i="10"/>
  <c r="D87" i="10"/>
  <c r="E87" i="10"/>
  <c r="F87" i="10"/>
  <c r="G87" i="10"/>
  <c r="H87" i="10"/>
  <c r="I87" i="10"/>
  <c r="J87" i="10"/>
  <c r="B88" i="10"/>
  <c r="C88" i="10"/>
  <c r="D88" i="10"/>
  <c r="E88" i="10"/>
  <c r="F88" i="10"/>
  <c r="G88" i="10"/>
  <c r="H88" i="10"/>
  <c r="I88" i="10"/>
  <c r="J88" i="10"/>
  <c r="B89" i="10"/>
  <c r="C89" i="10"/>
  <c r="D89" i="10"/>
  <c r="E89" i="10"/>
  <c r="F89" i="10"/>
  <c r="G89" i="10"/>
  <c r="H89" i="10"/>
  <c r="I89" i="10"/>
  <c r="J89" i="10"/>
  <c r="B90" i="10"/>
  <c r="C90" i="10"/>
  <c r="D90" i="10"/>
  <c r="E90" i="10"/>
  <c r="F90" i="10"/>
  <c r="G90" i="10"/>
  <c r="H90" i="10"/>
  <c r="I90" i="10"/>
  <c r="J90" i="10"/>
  <c r="B91" i="10"/>
  <c r="C91" i="10"/>
  <c r="D91" i="10"/>
  <c r="E91" i="10"/>
  <c r="F91" i="10"/>
  <c r="G91" i="10"/>
  <c r="H91" i="10"/>
  <c r="I91" i="10"/>
  <c r="J91" i="10"/>
  <c r="B92" i="10"/>
  <c r="C92" i="10"/>
  <c r="D92" i="10"/>
  <c r="E92" i="10"/>
  <c r="F92" i="10"/>
  <c r="G92" i="10"/>
  <c r="H92" i="10"/>
  <c r="I92" i="10"/>
  <c r="J92" i="10"/>
  <c r="B93" i="10"/>
  <c r="C93" i="10"/>
  <c r="D93" i="10"/>
  <c r="E93" i="10"/>
  <c r="F93" i="10"/>
  <c r="G93" i="10"/>
  <c r="H93" i="10"/>
  <c r="I93" i="10"/>
  <c r="J93" i="10"/>
  <c r="B94" i="10"/>
  <c r="C94" i="10"/>
  <c r="D94" i="10"/>
  <c r="E94" i="10"/>
  <c r="F94" i="10"/>
  <c r="G94" i="10"/>
  <c r="H94" i="10"/>
  <c r="I94" i="10"/>
  <c r="J94" i="10"/>
  <c r="B95" i="10"/>
  <c r="C95" i="10"/>
  <c r="D95" i="10"/>
  <c r="E95" i="10"/>
  <c r="F95" i="10"/>
  <c r="G95" i="10"/>
  <c r="H95" i="10"/>
  <c r="I95" i="10"/>
  <c r="J95" i="10"/>
  <c r="B96" i="10"/>
  <c r="C96" i="10"/>
  <c r="D96" i="10"/>
  <c r="E96" i="10"/>
  <c r="F96" i="10"/>
  <c r="G96" i="10"/>
  <c r="H96" i="10"/>
  <c r="I96" i="10"/>
  <c r="J96" i="10"/>
  <c r="B97" i="10"/>
  <c r="C97" i="10"/>
  <c r="D97" i="10"/>
  <c r="E97" i="10"/>
  <c r="F97" i="10"/>
  <c r="G97" i="10"/>
  <c r="H97" i="10"/>
  <c r="I97" i="10"/>
  <c r="J97" i="10"/>
  <c r="B98" i="10"/>
  <c r="C98" i="10"/>
  <c r="D98" i="10"/>
  <c r="E98" i="10"/>
  <c r="F98" i="10"/>
  <c r="G98" i="10"/>
  <c r="H98" i="10"/>
  <c r="I98" i="10"/>
  <c r="J98" i="10"/>
  <c r="B99" i="10"/>
  <c r="C99" i="10"/>
  <c r="D99" i="10"/>
  <c r="E99" i="10"/>
  <c r="F99" i="10"/>
  <c r="G99" i="10"/>
  <c r="H99" i="10"/>
  <c r="I99" i="10"/>
  <c r="J99" i="10"/>
  <c r="B100" i="10"/>
  <c r="C100" i="10"/>
  <c r="D100" i="10"/>
  <c r="E100" i="10"/>
  <c r="F100" i="10"/>
  <c r="G100" i="10"/>
  <c r="H100" i="10"/>
  <c r="I100" i="10"/>
  <c r="J100" i="10"/>
  <c r="B101" i="10"/>
  <c r="C101" i="10"/>
  <c r="D101" i="10"/>
  <c r="E101" i="10"/>
  <c r="F101" i="10"/>
  <c r="G101" i="10"/>
  <c r="H101" i="10"/>
  <c r="I101" i="10"/>
  <c r="J101" i="10"/>
  <c r="B102" i="10"/>
  <c r="C102" i="10"/>
  <c r="D102" i="10"/>
  <c r="E102" i="10"/>
  <c r="F102" i="10"/>
  <c r="G102" i="10"/>
  <c r="H102" i="10"/>
  <c r="I102" i="10"/>
  <c r="J102" i="10"/>
  <c r="B103" i="10"/>
  <c r="C103" i="10"/>
  <c r="D103" i="10"/>
  <c r="E103" i="10"/>
  <c r="F103" i="10"/>
  <c r="G103" i="10"/>
  <c r="H103" i="10"/>
  <c r="I103" i="10"/>
  <c r="J103" i="10"/>
  <c r="B104" i="10"/>
  <c r="C104" i="10"/>
  <c r="D104" i="10"/>
  <c r="E104" i="10"/>
  <c r="F104" i="10"/>
  <c r="G104" i="10"/>
  <c r="H104" i="10"/>
  <c r="I104" i="10"/>
  <c r="J104" i="10"/>
  <c r="B105" i="10"/>
  <c r="C105" i="10"/>
  <c r="D105" i="10"/>
  <c r="E105" i="10"/>
  <c r="F105" i="10"/>
  <c r="G105" i="10"/>
  <c r="H105" i="10"/>
  <c r="I105" i="10"/>
  <c r="J105" i="10"/>
  <c r="B106" i="10"/>
  <c r="C106" i="10"/>
  <c r="D106" i="10"/>
  <c r="E106" i="10"/>
  <c r="F106" i="10"/>
  <c r="G106" i="10"/>
  <c r="H106" i="10"/>
  <c r="I106" i="10"/>
  <c r="J106" i="10"/>
  <c r="B107" i="10"/>
  <c r="C107" i="10"/>
  <c r="D107" i="10"/>
  <c r="E107" i="10"/>
  <c r="F107" i="10"/>
  <c r="G107" i="10"/>
  <c r="H107" i="10"/>
  <c r="I107" i="10"/>
  <c r="J107" i="10"/>
  <c r="B108" i="10"/>
  <c r="C108" i="10"/>
  <c r="D108" i="10"/>
  <c r="E108" i="10"/>
  <c r="F108" i="10"/>
  <c r="G108" i="10"/>
  <c r="H108" i="10"/>
  <c r="I108" i="10"/>
  <c r="J108" i="10"/>
  <c r="B109" i="10"/>
  <c r="C109" i="10"/>
  <c r="D109" i="10"/>
  <c r="E109" i="10"/>
  <c r="F109" i="10"/>
  <c r="G109" i="10"/>
  <c r="H109" i="10"/>
  <c r="I109" i="10"/>
  <c r="J109" i="10"/>
  <c r="B110" i="10"/>
  <c r="C110" i="10"/>
  <c r="D110" i="10"/>
  <c r="E110" i="10"/>
  <c r="F110" i="10"/>
  <c r="G110" i="10"/>
  <c r="H110" i="10"/>
  <c r="I110" i="10"/>
  <c r="J110" i="10"/>
  <c r="B111" i="10"/>
  <c r="C111" i="10"/>
  <c r="D111" i="10"/>
  <c r="E111" i="10"/>
  <c r="F111" i="10"/>
  <c r="G111" i="10"/>
  <c r="H111" i="10"/>
  <c r="I111" i="10"/>
  <c r="J111" i="10"/>
  <c r="B112" i="10"/>
  <c r="C112" i="10"/>
  <c r="D112" i="10"/>
  <c r="E112" i="10"/>
  <c r="F112" i="10"/>
  <c r="G112" i="10"/>
  <c r="H112" i="10"/>
  <c r="I112" i="10"/>
  <c r="J112" i="10"/>
  <c r="B113" i="10"/>
  <c r="C113" i="10"/>
  <c r="D113" i="10"/>
  <c r="E113" i="10"/>
  <c r="F113" i="10"/>
  <c r="G113" i="10"/>
  <c r="H113" i="10"/>
  <c r="I113" i="10"/>
  <c r="J113" i="10"/>
  <c r="B114" i="10"/>
  <c r="C114" i="10"/>
  <c r="D114" i="10"/>
  <c r="E114" i="10"/>
  <c r="F114" i="10"/>
  <c r="G114" i="10"/>
  <c r="H114" i="10"/>
  <c r="I114" i="10"/>
  <c r="J114" i="10"/>
  <c r="B115" i="10"/>
  <c r="C115" i="10"/>
  <c r="D115" i="10"/>
  <c r="E115" i="10"/>
  <c r="F115" i="10"/>
  <c r="G115" i="10"/>
  <c r="H115" i="10"/>
  <c r="I115" i="10"/>
  <c r="J115" i="10"/>
  <c r="B116" i="10"/>
  <c r="C116" i="10"/>
  <c r="D116" i="10"/>
  <c r="E116" i="10"/>
  <c r="F116" i="10"/>
  <c r="G116" i="10"/>
  <c r="H116" i="10"/>
  <c r="I116" i="10"/>
  <c r="J116" i="10"/>
  <c r="B117" i="10"/>
  <c r="C117" i="10"/>
  <c r="D117" i="10"/>
  <c r="E117" i="10"/>
  <c r="F117" i="10"/>
  <c r="G117" i="10"/>
  <c r="H117" i="10"/>
  <c r="I117" i="10"/>
  <c r="J117" i="10"/>
  <c r="B118" i="10"/>
  <c r="C118" i="10"/>
  <c r="D118" i="10"/>
  <c r="E118" i="10"/>
  <c r="F118" i="10"/>
  <c r="G118" i="10"/>
  <c r="H118" i="10"/>
  <c r="I118" i="10"/>
  <c r="J118" i="10"/>
  <c r="B119" i="10"/>
  <c r="C119" i="10"/>
  <c r="D119" i="10"/>
  <c r="E119" i="10"/>
  <c r="F119" i="10"/>
  <c r="G119" i="10"/>
  <c r="H119" i="10"/>
  <c r="I119" i="10"/>
  <c r="J119" i="10"/>
  <c r="B120" i="10"/>
  <c r="C120" i="10"/>
  <c r="D120" i="10"/>
  <c r="E120" i="10"/>
  <c r="F120" i="10"/>
  <c r="G120" i="10"/>
  <c r="H120" i="10"/>
  <c r="I120" i="10"/>
  <c r="J120" i="10"/>
  <c r="B121" i="10"/>
  <c r="C121" i="10"/>
  <c r="D121" i="10"/>
  <c r="E121" i="10"/>
  <c r="F121" i="10"/>
  <c r="G121" i="10"/>
  <c r="H121" i="10"/>
  <c r="I121" i="10"/>
  <c r="J121" i="10"/>
  <c r="B122" i="10"/>
  <c r="C122" i="10"/>
  <c r="D122" i="10"/>
  <c r="E122" i="10"/>
  <c r="F122" i="10"/>
  <c r="G122" i="10"/>
  <c r="H122" i="10"/>
  <c r="I122" i="10"/>
  <c r="J122" i="10"/>
  <c r="B123" i="10"/>
  <c r="C123" i="10"/>
  <c r="D123" i="10"/>
  <c r="E123" i="10"/>
  <c r="F123" i="10"/>
  <c r="G123" i="10"/>
  <c r="H123" i="10"/>
  <c r="I123" i="10"/>
  <c r="J123" i="10"/>
  <c r="B124" i="10"/>
  <c r="C124" i="10"/>
  <c r="D124" i="10"/>
  <c r="E124" i="10"/>
  <c r="F124" i="10"/>
  <c r="G124" i="10"/>
  <c r="H124" i="10"/>
  <c r="I124" i="10"/>
  <c r="J124" i="10"/>
  <c r="B125" i="10"/>
  <c r="C125" i="10"/>
  <c r="D125" i="10"/>
  <c r="E125" i="10"/>
  <c r="F125" i="10"/>
  <c r="G125" i="10"/>
  <c r="H125" i="10"/>
  <c r="I125" i="10"/>
  <c r="J125" i="10"/>
  <c r="B126" i="10"/>
  <c r="C126" i="10"/>
  <c r="D126" i="10"/>
  <c r="E126" i="10"/>
  <c r="F126" i="10"/>
  <c r="G126" i="10"/>
  <c r="H126" i="10"/>
  <c r="I126" i="10"/>
  <c r="J126" i="10"/>
  <c r="B127" i="10"/>
  <c r="C127" i="10"/>
  <c r="D127" i="10"/>
  <c r="E127" i="10"/>
  <c r="F127" i="10"/>
  <c r="G127" i="10"/>
  <c r="H127" i="10"/>
  <c r="I127" i="10"/>
  <c r="J127" i="10"/>
  <c r="B128" i="10"/>
  <c r="C128" i="10"/>
  <c r="D128" i="10"/>
  <c r="E128" i="10"/>
  <c r="F128" i="10"/>
  <c r="G128" i="10"/>
  <c r="H128" i="10"/>
  <c r="I128" i="10"/>
  <c r="J128" i="10"/>
  <c r="B129" i="10"/>
  <c r="C129" i="10"/>
  <c r="D129" i="10"/>
  <c r="E129" i="10"/>
  <c r="F129" i="10"/>
  <c r="G129" i="10"/>
  <c r="H129" i="10"/>
  <c r="I129" i="10"/>
  <c r="J129" i="10"/>
  <c r="B130" i="10"/>
  <c r="C130" i="10"/>
  <c r="D130" i="10"/>
  <c r="E130" i="10"/>
  <c r="F130" i="10"/>
  <c r="G130" i="10"/>
  <c r="H130" i="10"/>
  <c r="I130" i="10"/>
  <c r="J130" i="10"/>
  <c r="B131" i="10"/>
  <c r="C131" i="10"/>
  <c r="D131" i="10"/>
  <c r="E131" i="10"/>
  <c r="F131" i="10"/>
  <c r="G131" i="10"/>
  <c r="H131" i="10"/>
  <c r="I131" i="10"/>
  <c r="J131" i="10"/>
  <c r="B132" i="10"/>
  <c r="C132" i="10"/>
  <c r="D132" i="10"/>
  <c r="E132" i="10"/>
  <c r="F132" i="10"/>
  <c r="G132" i="10"/>
  <c r="H132" i="10"/>
  <c r="I132" i="10"/>
  <c r="J132" i="10"/>
  <c r="B133" i="10"/>
  <c r="C133" i="10"/>
  <c r="D133" i="10"/>
  <c r="E133" i="10"/>
  <c r="F133" i="10"/>
  <c r="G133" i="10"/>
  <c r="H133" i="10"/>
  <c r="I133" i="10"/>
  <c r="J133" i="10"/>
  <c r="B134" i="10"/>
  <c r="C134" i="10"/>
  <c r="D134" i="10"/>
  <c r="E134" i="10"/>
  <c r="F134" i="10"/>
  <c r="G134" i="10"/>
  <c r="H134" i="10"/>
  <c r="I134" i="10"/>
  <c r="J134" i="10"/>
  <c r="B135" i="10"/>
  <c r="C135" i="10"/>
  <c r="D135" i="10"/>
  <c r="E135" i="10"/>
  <c r="F135" i="10"/>
  <c r="G135" i="10"/>
  <c r="H135" i="10"/>
  <c r="I135" i="10"/>
  <c r="J135" i="10"/>
  <c r="B136" i="10"/>
  <c r="C136" i="10"/>
  <c r="D136" i="10"/>
  <c r="E136" i="10"/>
  <c r="F136" i="10"/>
  <c r="G136" i="10"/>
  <c r="H136" i="10"/>
  <c r="I136" i="10"/>
  <c r="J136" i="10"/>
  <c r="B137" i="10"/>
  <c r="C137" i="10"/>
  <c r="D137" i="10"/>
  <c r="E137" i="10"/>
  <c r="F137" i="10"/>
  <c r="G137" i="10"/>
  <c r="H137" i="10"/>
  <c r="I137" i="10"/>
  <c r="J137" i="10"/>
  <c r="B138" i="10"/>
  <c r="C138" i="10"/>
  <c r="D138" i="10"/>
  <c r="E138" i="10"/>
  <c r="F138" i="10"/>
  <c r="G138" i="10"/>
  <c r="H138" i="10"/>
  <c r="I138" i="10"/>
  <c r="J138" i="10"/>
  <c r="B139" i="10"/>
  <c r="C139" i="10"/>
  <c r="D139" i="10"/>
  <c r="E139" i="10"/>
  <c r="F139" i="10"/>
  <c r="G139" i="10"/>
  <c r="H139" i="10"/>
  <c r="I139" i="10"/>
  <c r="J139" i="10"/>
  <c r="B140" i="10"/>
  <c r="C140" i="10"/>
  <c r="D140" i="10"/>
  <c r="E140" i="10"/>
  <c r="F140" i="10"/>
  <c r="G140" i="10"/>
  <c r="H140" i="10"/>
  <c r="I140" i="10"/>
  <c r="J140" i="10"/>
  <c r="B141" i="10"/>
  <c r="C141" i="10"/>
  <c r="D141" i="10"/>
  <c r="E141" i="10"/>
  <c r="F141" i="10"/>
  <c r="G141" i="10"/>
  <c r="H141" i="10"/>
  <c r="I141" i="10"/>
  <c r="J141" i="10"/>
  <c r="B142" i="10"/>
  <c r="C142" i="10"/>
  <c r="D142" i="10"/>
  <c r="E142" i="10"/>
  <c r="F142" i="10"/>
  <c r="G142" i="10"/>
  <c r="H142" i="10"/>
  <c r="I142" i="10"/>
  <c r="J142" i="10"/>
  <c r="B143" i="10"/>
  <c r="C143" i="10"/>
  <c r="D143" i="10"/>
  <c r="E143" i="10"/>
  <c r="F143" i="10"/>
  <c r="G143" i="10"/>
  <c r="H143" i="10"/>
  <c r="I143" i="10"/>
  <c r="J143" i="10"/>
  <c r="B144" i="10"/>
  <c r="C144" i="10"/>
  <c r="D144" i="10"/>
  <c r="E144" i="10"/>
  <c r="F144" i="10"/>
  <c r="G144" i="10"/>
  <c r="H144" i="10"/>
  <c r="I144" i="10"/>
  <c r="J144" i="10"/>
  <c r="B145" i="10"/>
  <c r="C145" i="10"/>
  <c r="D145" i="10"/>
  <c r="E145" i="10"/>
  <c r="F145" i="10"/>
  <c r="G145" i="10"/>
  <c r="H145" i="10"/>
  <c r="I145" i="10"/>
  <c r="J145" i="10"/>
  <c r="B146" i="10"/>
  <c r="C146" i="10"/>
  <c r="D146" i="10"/>
  <c r="E146" i="10"/>
  <c r="F146" i="10"/>
  <c r="G146" i="10"/>
  <c r="H146" i="10"/>
  <c r="I146" i="10"/>
  <c r="J146" i="10"/>
  <c r="B147" i="10"/>
  <c r="C147" i="10"/>
  <c r="D147" i="10"/>
  <c r="E147" i="10"/>
  <c r="F147" i="10"/>
  <c r="G147" i="10"/>
  <c r="H147" i="10"/>
  <c r="I147" i="10"/>
  <c r="J147" i="10"/>
  <c r="B148" i="10"/>
  <c r="C148" i="10"/>
  <c r="D148" i="10"/>
  <c r="E148" i="10"/>
  <c r="F148" i="10"/>
  <c r="G148" i="10"/>
  <c r="H148" i="10"/>
  <c r="I148" i="10"/>
  <c r="J148" i="10"/>
  <c r="B149" i="10"/>
  <c r="C149" i="10"/>
  <c r="D149" i="10"/>
  <c r="E149" i="10"/>
  <c r="F149" i="10"/>
  <c r="G149" i="10"/>
  <c r="H149" i="10"/>
  <c r="I149" i="10"/>
  <c r="J149" i="10"/>
  <c r="B150" i="10"/>
  <c r="C150" i="10"/>
  <c r="D150" i="10"/>
  <c r="E150" i="10"/>
  <c r="F150" i="10"/>
  <c r="G150" i="10"/>
  <c r="H150" i="10"/>
  <c r="I150" i="10"/>
  <c r="J150" i="10"/>
  <c r="B151" i="10"/>
  <c r="C151" i="10"/>
  <c r="D151" i="10"/>
  <c r="E151" i="10"/>
  <c r="F151" i="10"/>
  <c r="G151" i="10"/>
  <c r="H151" i="10"/>
  <c r="I151" i="10"/>
  <c r="J151" i="10"/>
  <c r="B152" i="10"/>
  <c r="C152" i="10"/>
  <c r="D152" i="10"/>
  <c r="E152" i="10"/>
  <c r="F152" i="10"/>
  <c r="G152" i="10"/>
  <c r="H152" i="10"/>
  <c r="I152" i="10"/>
  <c r="J152" i="10"/>
  <c r="B153" i="10"/>
  <c r="C153" i="10"/>
  <c r="D153" i="10"/>
  <c r="E153" i="10"/>
  <c r="F153" i="10"/>
  <c r="G153" i="10"/>
  <c r="H153" i="10"/>
  <c r="I153" i="10"/>
  <c r="J153" i="10"/>
  <c r="B154" i="10"/>
  <c r="C154" i="10"/>
  <c r="D154" i="10"/>
  <c r="E154" i="10"/>
  <c r="F154" i="10"/>
  <c r="G154" i="10"/>
  <c r="H154" i="10"/>
  <c r="I154" i="10"/>
  <c r="J154" i="10"/>
  <c r="B155" i="10"/>
  <c r="C155" i="10"/>
  <c r="D155" i="10"/>
  <c r="E155" i="10"/>
  <c r="F155" i="10"/>
  <c r="G155" i="10"/>
  <c r="H155" i="10"/>
  <c r="I155" i="10"/>
  <c r="J155" i="10"/>
  <c r="B156" i="10"/>
  <c r="C156" i="10"/>
  <c r="D156" i="10"/>
  <c r="E156" i="10"/>
  <c r="F156" i="10"/>
  <c r="G156" i="10"/>
  <c r="H156" i="10"/>
  <c r="I156" i="10"/>
  <c r="J156" i="10"/>
  <c r="B157" i="10"/>
  <c r="C157" i="10"/>
  <c r="D157" i="10"/>
  <c r="E157" i="10"/>
  <c r="F157" i="10"/>
  <c r="G157" i="10"/>
  <c r="H157" i="10"/>
  <c r="I157" i="10"/>
  <c r="J157" i="10"/>
  <c r="B158" i="10"/>
  <c r="C158" i="10"/>
  <c r="D158" i="10"/>
  <c r="E158" i="10"/>
  <c r="F158" i="10"/>
  <c r="G158" i="10"/>
  <c r="H158" i="10"/>
  <c r="I158" i="10"/>
  <c r="J158" i="10"/>
  <c r="B159" i="10"/>
  <c r="C159" i="10"/>
  <c r="D159" i="10"/>
  <c r="E159" i="10"/>
  <c r="F159" i="10"/>
  <c r="G159" i="10"/>
  <c r="H159" i="10"/>
  <c r="I159" i="10"/>
  <c r="J159" i="10"/>
  <c r="B160" i="10"/>
  <c r="C160" i="10"/>
  <c r="D160" i="10"/>
  <c r="E160" i="10"/>
  <c r="F160" i="10"/>
  <c r="G160" i="10"/>
  <c r="H160" i="10"/>
  <c r="I160" i="10"/>
  <c r="J160" i="10"/>
  <c r="B161" i="10"/>
  <c r="C161" i="10"/>
  <c r="D161" i="10"/>
  <c r="E161" i="10"/>
  <c r="F161" i="10"/>
  <c r="G161" i="10"/>
  <c r="H161" i="10"/>
  <c r="I161" i="10"/>
  <c r="J161" i="10"/>
  <c r="B162" i="10"/>
  <c r="C162" i="10"/>
  <c r="D162" i="10"/>
  <c r="E162" i="10"/>
  <c r="F162" i="10"/>
  <c r="G162" i="10"/>
  <c r="H162" i="10"/>
  <c r="I162" i="10"/>
  <c r="J162" i="10"/>
  <c r="B163" i="10"/>
  <c r="C163" i="10"/>
  <c r="D163" i="10"/>
  <c r="E163" i="10"/>
  <c r="F163" i="10"/>
  <c r="G163" i="10"/>
  <c r="H163" i="10"/>
  <c r="I163" i="10"/>
  <c r="J163" i="10"/>
  <c r="B164" i="10"/>
  <c r="C164" i="10"/>
  <c r="D164" i="10"/>
  <c r="E164" i="10"/>
  <c r="F164" i="10"/>
  <c r="G164" i="10"/>
  <c r="H164" i="10"/>
  <c r="I164" i="10"/>
  <c r="J164" i="10"/>
  <c r="B165" i="10"/>
  <c r="C165" i="10"/>
  <c r="D165" i="10"/>
  <c r="E165" i="10"/>
  <c r="F165" i="10"/>
  <c r="G165" i="10"/>
  <c r="H165" i="10"/>
  <c r="I165" i="10"/>
  <c r="J165" i="10"/>
  <c r="B166" i="10"/>
  <c r="C166" i="10"/>
  <c r="D166" i="10"/>
  <c r="E166" i="10"/>
  <c r="F166" i="10"/>
  <c r="G166" i="10"/>
  <c r="H166" i="10"/>
  <c r="I166" i="10"/>
  <c r="J166" i="10"/>
  <c r="B167" i="10"/>
  <c r="C167" i="10"/>
  <c r="D167" i="10"/>
  <c r="E167" i="10"/>
  <c r="F167" i="10"/>
  <c r="G167" i="10"/>
  <c r="H167" i="10"/>
  <c r="I167" i="10"/>
  <c r="J167" i="10"/>
  <c r="B168" i="10"/>
  <c r="C168" i="10"/>
  <c r="D168" i="10"/>
  <c r="E168" i="10"/>
  <c r="F168" i="10"/>
  <c r="G168" i="10"/>
  <c r="H168" i="10"/>
  <c r="I168" i="10"/>
  <c r="J168" i="10"/>
  <c r="B169" i="10"/>
  <c r="C169" i="10"/>
  <c r="D169" i="10"/>
  <c r="E169" i="10"/>
  <c r="F169" i="10"/>
  <c r="G169" i="10"/>
  <c r="H169" i="10"/>
  <c r="I169" i="10"/>
  <c r="J169" i="10"/>
  <c r="B170" i="10"/>
  <c r="C170" i="10"/>
  <c r="D170" i="10"/>
  <c r="E170" i="10"/>
  <c r="F170" i="10"/>
  <c r="G170" i="10"/>
  <c r="H170" i="10"/>
  <c r="I170" i="10"/>
  <c r="J170" i="10"/>
  <c r="B171" i="10"/>
  <c r="C171" i="10"/>
  <c r="D171" i="10"/>
  <c r="E171" i="10"/>
  <c r="F171" i="10"/>
  <c r="G171" i="10"/>
  <c r="H171" i="10"/>
  <c r="I171" i="10"/>
  <c r="J171" i="10"/>
  <c r="B172" i="10"/>
  <c r="C172" i="10"/>
  <c r="D172" i="10"/>
  <c r="E172" i="10"/>
  <c r="F172" i="10"/>
  <c r="G172" i="10"/>
  <c r="H172" i="10"/>
  <c r="I172" i="10"/>
  <c r="J172" i="10"/>
  <c r="B173" i="10"/>
  <c r="C173" i="10"/>
  <c r="D173" i="10"/>
  <c r="E173" i="10"/>
  <c r="F173" i="10"/>
  <c r="G173" i="10"/>
  <c r="H173" i="10"/>
  <c r="I173" i="10"/>
  <c r="J173" i="10"/>
  <c r="B174" i="10"/>
  <c r="C174" i="10"/>
  <c r="D174" i="10"/>
  <c r="E174" i="10"/>
  <c r="F174" i="10"/>
  <c r="G174" i="10"/>
  <c r="H174" i="10"/>
  <c r="I174" i="10"/>
  <c r="J174" i="10"/>
  <c r="B175" i="10"/>
  <c r="C175" i="10"/>
  <c r="D175" i="10"/>
  <c r="E175" i="10"/>
  <c r="F175" i="10"/>
  <c r="G175" i="10"/>
  <c r="H175" i="10"/>
  <c r="I175" i="10"/>
  <c r="J175" i="10"/>
  <c r="B176" i="10"/>
  <c r="C176" i="10"/>
  <c r="D176" i="10"/>
  <c r="E176" i="10"/>
  <c r="F176" i="10"/>
  <c r="G176" i="10"/>
  <c r="H176" i="10"/>
  <c r="I176" i="10"/>
  <c r="J176" i="10"/>
  <c r="B177" i="10"/>
  <c r="C177" i="10"/>
  <c r="D177" i="10"/>
  <c r="E177" i="10"/>
  <c r="F177" i="10"/>
  <c r="G177" i="10"/>
  <c r="H177" i="10"/>
  <c r="I177" i="10"/>
  <c r="J177" i="10"/>
  <c r="B178" i="10"/>
  <c r="C178" i="10"/>
  <c r="D178" i="10"/>
  <c r="E178" i="10"/>
  <c r="F178" i="10"/>
  <c r="G178" i="10"/>
  <c r="H178" i="10"/>
  <c r="I178" i="10"/>
  <c r="J178" i="10"/>
  <c r="B179" i="10"/>
  <c r="C179" i="10"/>
  <c r="D179" i="10"/>
  <c r="E179" i="10"/>
  <c r="F179" i="10"/>
  <c r="G179" i="10"/>
  <c r="H179" i="10"/>
  <c r="I179" i="10"/>
  <c r="J179" i="10"/>
  <c r="B180" i="10"/>
  <c r="C180" i="10"/>
  <c r="D180" i="10"/>
  <c r="E180" i="10"/>
  <c r="F180" i="10"/>
  <c r="G180" i="10"/>
  <c r="H180" i="10"/>
  <c r="I180" i="10"/>
  <c r="J180" i="10"/>
  <c r="B181" i="10"/>
  <c r="C181" i="10"/>
  <c r="D181" i="10"/>
  <c r="E181" i="10"/>
  <c r="F181" i="10"/>
  <c r="G181" i="10"/>
  <c r="H181" i="10"/>
  <c r="I181" i="10"/>
  <c r="J181" i="10"/>
  <c r="B182" i="10"/>
  <c r="C182" i="10"/>
  <c r="D182" i="10"/>
  <c r="E182" i="10"/>
  <c r="F182" i="10"/>
  <c r="G182" i="10"/>
  <c r="H182" i="10"/>
  <c r="I182" i="10"/>
  <c r="J182" i="10"/>
  <c r="B183" i="10"/>
  <c r="C183" i="10"/>
  <c r="D183" i="10"/>
  <c r="E183" i="10"/>
  <c r="F183" i="10"/>
  <c r="G183" i="10"/>
  <c r="H183" i="10"/>
  <c r="I183" i="10"/>
  <c r="J183" i="10"/>
  <c r="B184" i="10"/>
  <c r="C184" i="10"/>
  <c r="D184" i="10"/>
  <c r="E184" i="10"/>
  <c r="F184" i="10"/>
  <c r="G184" i="10"/>
  <c r="H184" i="10"/>
  <c r="I184" i="10"/>
  <c r="J184" i="10"/>
  <c r="B185" i="10"/>
  <c r="C185" i="10"/>
  <c r="D185" i="10"/>
  <c r="E185" i="10"/>
  <c r="F185" i="10"/>
  <c r="G185" i="10"/>
  <c r="H185" i="10"/>
  <c r="I185" i="10"/>
  <c r="J185" i="10"/>
  <c r="B186" i="10"/>
  <c r="C186" i="10"/>
  <c r="D186" i="10"/>
  <c r="E186" i="10"/>
  <c r="F186" i="10"/>
  <c r="G186" i="10"/>
  <c r="H186" i="10"/>
  <c r="I186" i="10"/>
  <c r="J186" i="10"/>
  <c r="B187" i="10"/>
  <c r="C187" i="10"/>
  <c r="D187" i="10"/>
  <c r="E187" i="10"/>
  <c r="F187" i="10"/>
  <c r="G187" i="10"/>
  <c r="H187" i="10"/>
  <c r="I187" i="10"/>
  <c r="J187" i="10"/>
  <c r="B188" i="10"/>
  <c r="C188" i="10"/>
  <c r="D188" i="10"/>
  <c r="E188" i="10"/>
  <c r="F188" i="10"/>
  <c r="G188" i="10"/>
  <c r="H188" i="10"/>
  <c r="I188" i="10"/>
  <c r="J188" i="10"/>
  <c r="B189" i="10"/>
  <c r="C189" i="10"/>
  <c r="D189" i="10"/>
  <c r="E189" i="10"/>
  <c r="F189" i="10"/>
  <c r="G189" i="10"/>
  <c r="H189" i="10"/>
  <c r="I189" i="10"/>
  <c r="J189" i="10"/>
  <c r="B190" i="10"/>
  <c r="C190" i="10"/>
  <c r="D190" i="10"/>
  <c r="E190" i="10"/>
  <c r="F190" i="10"/>
  <c r="G190" i="10"/>
  <c r="H190" i="10"/>
  <c r="I190" i="10"/>
  <c r="J190" i="10"/>
  <c r="B191" i="10"/>
  <c r="C191" i="10"/>
  <c r="D191" i="10"/>
  <c r="E191" i="10"/>
  <c r="F191" i="10"/>
  <c r="G191" i="10"/>
  <c r="H191" i="10"/>
  <c r="I191" i="10"/>
  <c r="J191" i="10"/>
  <c r="B192" i="10"/>
  <c r="C192" i="10"/>
  <c r="D192" i="10"/>
  <c r="E192" i="10"/>
  <c r="F192" i="10"/>
  <c r="G192" i="10"/>
  <c r="H192" i="10"/>
  <c r="I192" i="10"/>
  <c r="J192" i="10"/>
  <c r="B193" i="10"/>
  <c r="C193" i="10"/>
  <c r="D193" i="10"/>
  <c r="E193" i="10"/>
  <c r="F193" i="10"/>
  <c r="G193" i="10"/>
  <c r="H193" i="10"/>
  <c r="I193" i="10"/>
  <c r="J193" i="10"/>
  <c r="B194" i="10"/>
  <c r="C194" i="10"/>
  <c r="D194" i="10"/>
  <c r="E194" i="10"/>
  <c r="F194" i="10"/>
  <c r="G194" i="10"/>
  <c r="H194" i="10"/>
  <c r="I194" i="10"/>
  <c r="J194" i="10"/>
  <c r="B195" i="10"/>
  <c r="C195" i="10"/>
  <c r="D195" i="10"/>
  <c r="E195" i="10"/>
  <c r="F195" i="10"/>
  <c r="G195" i="10"/>
  <c r="H195" i="10"/>
  <c r="I195" i="10"/>
  <c r="J195" i="10"/>
  <c r="B196" i="10"/>
  <c r="C196" i="10"/>
  <c r="D196" i="10"/>
  <c r="E196" i="10"/>
  <c r="F196" i="10"/>
  <c r="G196" i="10"/>
  <c r="H196" i="10"/>
  <c r="I196" i="10"/>
  <c r="J196" i="10"/>
  <c r="B197" i="10"/>
  <c r="C197" i="10"/>
  <c r="D197" i="10"/>
  <c r="E197" i="10"/>
  <c r="F197" i="10"/>
  <c r="G197" i="10"/>
  <c r="H197" i="10"/>
  <c r="I197" i="10"/>
  <c r="J197" i="10"/>
  <c r="B198" i="10"/>
  <c r="C198" i="10"/>
  <c r="D198" i="10"/>
  <c r="E198" i="10"/>
  <c r="F198" i="10"/>
  <c r="G198" i="10"/>
  <c r="H198" i="10"/>
  <c r="I198" i="10"/>
  <c r="J198" i="10"/>
  <c r="B199" i="10"/>
  <c r="C199" i="10"/>
  <c r="D199" i="10"/>
  <c r="E199" i="10"/>
  <c r="F199" i="10"/>
  <c r="G199" i="10"/>
  <c r="H199" i="10"/>
  <c r="I199" i="10"/>
  <c r="J199" i="10"/>
  <c r="B200" i="10"/>
  <c r="C200" i="10"/>
  <c r="D200" i="10"/>
  <c r="E200" i="10"/>
  <c r="F200" i="10"/>
  <c r="G200" i="10"/>
  <c r="H200" i="10"/>
  <c r="I200" i="10"/>
  <c r="J200" i="10"/>
  <c r="B201" i="10"/>
  <c r="C201" i="10"/>
  <c r="D201" i="10"/>
  <c r="E201" i="10"/>
  <c r="F201" i="10"/>
  <c r="G201" i="10"/>
  <c r="H201" i="10"/>
  <c r="I201" i="10"/>
  <c r="J201" i="10"/>
  <c r="B202" i="10"/>
  <c r="C202" i="10"/>
  <c r="D202" i="10"/>
  <c r="E202" i="10"/>
  <c r="F202" i="10"/>
  <c r="G202" i="10"/>
  <c r="H202" i="10"/>
  <c r="I202" i="10"/>
  <c r="J202" i="10"/>
  <c r="B203" i="10"/>
  <c r="C203" i="10"/>
  <c r="D203" i="10"/>
  <c r="E203" i="10"/>
  <c r="F203" i="10"/>
  <c r="G203" i="10"/>
  <c r="H203" i="10"/>
  <c r="I203" i="10"/>
  <c r="J203" i="10"/>
  <c r="B204" i="10"/>
  <c r="C204" i="10"/>
  <c r="D204" i="10"/>
  <c r="E204" i="10"/>
  <c r="F204" i="10"/>
  <c r="G204" i="10"/>
  <c r="H204" i="10"/>
  <c r="I204" i="10"/>
  <c r="J204" i="10"/>
  <c r="B205" i="10"/>
  <c r="C205" i="10"/>
  <c r="D205" i="10"/>
  <c r="E205" i="10"/>
  <c r="F205" i="10"/>
  <c r="G205" i="10"/>
  <c r="H205" i="10"/>
  <c r="I205" i="10"/>
  <c r="J205" i="10"/>
  <c r="B206" i="10"/>
  <c r="C206" i="10"/>
  <c r="D206" i="10"/>
  <c r="E206" i="10"/>
  <c r="F206" i="10"/>
  <c r="G206" i="10"/>
  <c r="H206" i="10"/>
  <c r="I206" i="10"/>
  <c r="J206" i="10"/>
  <c r="B207" i="10"/>
  <c r="C207" i="10"/>
  <c r="D207" i="10"/>
  <c r="E207" i="10"/>
  <c r="F207" i="10"/>
  <c r="G207" i="10"/>
  <c r="H207" i="10"/>
  <c r="I207" i="10"/>
  <c r="J207" i="10"/>
  <c r="B208" i="10"/>
  <c r="C208" i="10"/>
  <c r="D208" i="10"/>
  <c r="E208" i="10"/>
  <c r="F208" i="10"/>
  <c r="G208" i="10"/>
  <c r="H208" i="10"/>
  <c r="I208" i="10"/>
  <c r="J208" i="10"/>
  <c r="B209" i="10"/>
  <c r="C209" i="10"/>
  <c r="D209" i="10"/>
  <c r="E209" i="10"/>
  <c r="F209" i="10"/>
  <c r="G209" i="10"/>
  <c r="H209" i="10"/>
  <c r="I209" i="10"/>
  <c r="J209" i="10"/>
  <c r="B210" i="10"/>
  <c r="C210" i="10"/>
  <c r="D210" i="10"/>
  <c r="E210" i="10"/>
  <c r="F210" i="10"/>
  <c r="G210" i="10"/>
  <c r="H210" i="10"/>
  <c r="I210" i="10"/>
  <c r="J210" i="10"/>
  <c r="B211" i="10"/>
  <c r="C211" i="10"/>
  <c r="D211" i="10"/>
  <c r="E211" i="10"/>
  <c r="F211" i="10"/>
  <c r="G211" i="10"/>
  <c r="H211" i="10"/>
  <c r="I211" i="10"/>
  <c r="J211" i="10"/>
  <c r="B212" i="10"/>
  <c r="C212" i="10"/>
  <c r="D212" i="10"/>
  <c r="E212" i="10"/>
  <c r="F212" i="10"/>
  <c r="G212" i="10"/>
  <c r="H212" i="10"/>
  <c r="I212" i="10"/>
  <c r="J212" i="10"/>
  <c r="B213" i="10"/>
  <c r="C213" i="10"/>
  <c r="D213" i="10"/>
  <c r="E213" i="10"/>
  <c r="F213" i="10"/>
  <c r="G213" i="10"/>
  <c r="H213" i="10"/>
  <c r="I213" i="10"/>
  <c r="J213" i="10"/>
  <c r="B214" i="10"/>
  <c r="C214" i="10"/>
  <c r="D214" i="10"/>
  <c r="E214" i="10"/>
  <c r="F214" i="10"/>
  <c r="G214" i="10"/>
  <c r="H214" i="10"/>
  <c r="I214" i="10"/>
  <c r="J214" i="10"/>
  <c r="B215" i="10"/>
  <c r="C215" i="10"/>
  <c r="D215" i="10"/>
  <c r="E215" i="10"/>
  <c r="F215" i="10"/>
  <c r="G215" i="10"/>
  <c r="H215" i="10"/>
  <c r="I215" i="10"/>
  <c r="J215" i="10"/>
  <c r="B216" i="10"/>
  <c r="C216" i="10"/>
  <c r="D216" i="10"/>
  <c r="E216" i="10"/>
  <c r="F216" i="10"/>
  <c r="G216" i="10"/>
  <c r="H216" i="10"/>
  <c r="I216" i="10"/>
  <c r="J216" i="10"/>
  <c r="B217" i="10"/>
  <c r="C217" i="10"/>
  <c r="D217" i="10"/>
  <c r="E217" i="10"/>
  <c r="F217" i="10"/>
  <c r="G217" i="10"/>
  <c r="H217" i="10"/>
  <c r="I217" i="10"/>
  <c r="J217" i="10"/>
  <c r="B218" i="10"/>
  <c r="C218" i="10"/>
  <c r="D218" i="10"/>
  <c r="E218" i="10"/>
  <c r="F218" i="10"/>
  <c r="G218" i="10"/>
  <c r="H218" i="10"/>
  <c r="I218" i="10"/>
  <c r="J218" i="10"/>
  <c r="B219" i="10"/>
  <c r="C219" i="10"/>
  <c r="D219" i="10"/>
  <c r="E219" i="10"/>
  <c r="F219" i="10"/>
  <c r="G219" i="10"/>
  <c r="H219" i="10"/>
  <c r="I219" i="10"/>
  <c r="J219" i="10"/>
  <c r="B220" i="10"/>
  <c r="C220" i="10"/>
  <c r="D220" i="10"/>
  <c r="E220" i="10"/>
  <c r="F220" i="10"/>
  <c r="G220" i="10"/>
  <c r="H220" i="10"/>
  <c r="I220" i="10"/>
  <c r="J220" i="10"/>
  <c r="B221" i="10"/>
  <c r="C221" i="10"/>
  <c r="D221" i="10"/>
  <c r="E221" i="10"/>
  <c r="F221" i="10"/>
  <c r="G221" i="10"/>
  <c r="H221" i="10"/>
  <c r="I221" i="10"/>
  <c r="J221" i="10"/>
  <c r="B222" i="10"/>
  <c r="C222" i="10"/>
  <c r="D222" i="10"/>
  <c r="E222" i="10"/>
  <c r="F222" i="10"/>
  <c r="G222" i="10"/>
  <c r="H222" i="10"/>
  <c r="I222" i="10"/>
  <c r="J222" i="10"/>
  <c r="B223" i="10"/>
  <c r="C223" i="10"/>
  <c r="D223" i="10"/>
  <c r="E223" i="10"/>
  <c r="F223" i="10"/>
  <c r="G223" i="10"/>
  <c r="H223" i="10"/>
  <c r="I223" i="10"/>
  <c r="J223" i="10"/>
  <c r="B224" i="10"/>
  <c r="C224" i="10"/>
  <c r="D224" i="10"/>
  <c r="E224" i="10"/>
  <c r="F224" i="10"/>
  <c r="G224" i="10"/>
  <c r="H224" i="10"/>
  <c r="I224" i="10"/>
  <c r="J224" i="10"/>
  <c r="B225" i="10"/>
  <c r="C225" i="10"/>
  <c r="D225" i="10"/>
  <c r="E225" i="10"/>
  <c r="F225" i="10"/>
  <c r="G225" i="10"/>
  <c r="H225" i="10"/>
  <c r="I225" i="10"/>
  <c r="J225" i="10"/>
  <c r="B226" i="10"/>
  <c r="C226" i="10"/>
  <c r="D226" i="10"/>
  <c r="E226" i="10"/>
  <c r="F226" i="10"/>
  <c r="G226" i="10"/>
  <c r="H226" i="10"/>
  <c r="I226" i="10"/>
  <c r="J226" i="10"/>
  <c r="B227" i="10"/>
  <c r="C227" i="10"/>
  <c r="D227" i="10"/>
  <c r="E227" i="10"/>
  <c r="F227" i="10"/>
  <c r="G227" i="10"/>
  <c r="H227" i="10"/>
  <c r="I227" i="10"/>
  <c r="J227" i="10"/>
  <c r="B228" i="10"/>
  <c r="C228" i="10"/>
  <c r="D228" i="10"/>
  <c r="E228" i="10"/>
  <c r="F228" i="10"/>
  <c r="G228" i="10"/>
  <c r="H228" i="10"/>
  <c r="I228" i="10"/>
  <c r="J228" i="10"/>
  <c r="B229" i="10"/>
  <c r="C229" i="10"/>
  <c r="D229" i="10"/>
  <c r="E229" i="10"/>
  <c r="F229" i="10"/>
  <c r="G229" i="10"/>
  <c r="H229" i="10"/>
  <c r="I229" i="10"/>
  <c r="J229" i="10"/>
  <c r="B230" i="10"/>
  <c r="C230" i="10"/>
  <c r="D230" i="10"/>
  <c r="E230" i="10"/>
  <c r="F230" i="10"/>
  <c r="G230" i="10"/>
  <c r="H230" i="10"/>
  <c r="I230" i="10"/>
  <c r="J230" i="10"/>
  <c r="B231" i="10"/>
  <c r="C231" i="10"/>
  <c r="D231" i="10"/>
  <c r="E231" i="10"/>
  <c r="F231" i="10"/>
  <c r="G231" i="10"/>
  <c r="H231" i="10"/>
  <c r="I231" i="10"/>
  <c r="J231" i="10"/>
  <c r="B232" i="10"/>
  <c r="C232" i="10"/>
  <c r="D232" i="10"/>
  <c r="E232" i="10"/>
  <c r="F232" i="10"/>
  <c r="G232" i="10"/>
  <c r="H232" i="10"/>
  <c r="I232" i="10"/>
  <c r="J232" i="10"/>
  <c r="B233" i="10"/>
  <c r="C233" i="10"/>
  <c r="D233" i="10"/>
  <c r="E233" i="10"/>
  <c r="F233" i="10"/>
  <c r="G233" i="10"/>
  <c r="H233" i="10"/>
  <c r="I233" i="10"/>
  <c r="J233" i="10"/>
  <c r="B234" i="10"/>
  <c r="C234" i="10"/>
  <c r="D234" i="10"/>
  <c r="E234" i="10"/>
  <c r="F234" i="10"/>
  <c r="G234" i="10"/>
  <c r="H234" i="10"/>
  <c r="I234" i="10"/>
  <c r="J234" i="10"/>
  <c r="B235" i="10"/>
  <c r="C235" i="10"/>
  <c r="D235" i="10"/>
  <c r="E235" i="10"/>
  <c r="F235" i="10"/>
  <c r="G235" i="10"/>
  <c r="H235" i="10"/>
  <c r="I235" i="10"/>
  <c r="J235" i="10"/>
  <c r="B236" i="10"/>
  <c r="C236" i="10"/>
  <c r="D236" i="10"/>
  <c r="E236" i="10"/>
  <c r="F236" i="10"/>
  <c r="G236" i="10"/>
  <c r="H236" i="10"/>
  <c r="I236" i="10"/>
  <c r="J236" i="10"/>
  <c r="B237" i="10"/>
  <c r="C237" i="10"/>
  <c r="D237" i="10"/>
  <c r="E237" i="10"/>
  <c r="F237" i="10"/>
  <c r="G237" i="10"/>
  <c r="H237" i="10"/>
  <c r="I237" i="10"/>
  <c r="J237" i="10"/>
  <c r="B238" i="10"/>
  <c r="C238" i="10"/>
  <c r="D238" i="10"/>
  <c r="E238" i="10"/>
  <c r="F238" i="10"/>
  <c r="G238" i="10"/>
  <c r="H238" i="10"/>
  <c r="I238" i="10"/>
  <c r="J238" i="10"/>
  <c r="B239" i="10"/>
  <c r="C239" i="10"/>
  <c r="D239" i="10"/>
  <c r="E239" i="10"/>
  <c r="F239" i="10"/>
  <c r="G239" i="10"/>
  <c r="H239" i="10"/>
  <c r="I239" i="10"/>
  <c r="J239" i="10"/>
  <c r="B240" i="10"/>
  <c r="C240" i="10"/>
  <c r="D240" i="10"/>
  <c r="E240" i="10"/>
  <c r="F240" i="10"/>
  <c r="G240" i="10"/>
  <c r="H240" i="10"/>
  <c r="I240" i="10"/>
  <c r="J240" i="10"/>
  <c r="B241" i="10"/>
  <c r="C241" i="10"/>
  <c r="D241" i="10"/>
  <c r="E241" i="10"/>
  <c r="F241" i="10"/>
  <c r="G241" i="10"/>
  <c r="H241" i="10"/>
  <c r="I241" i="10"/>
  <c r="J241" i="10"/>
  <c r="B242" i="10"/>
  <c r="C242" i="10"/>
  <c r="D242" i="10"/>
  <c r="E242" i="10"/>
  <c r="F242" i="10"/>
  <c r="G242" i="10"/>
  <c r="H242" i="10"/>
  <c r="I242" i="10"/>
  <c r="J242" i="10"/>
  <c r="B243" i="10"/>
  <c r="C243" i="10"/>
  <c r="D243" i="10"/>
  <c r="E243" i="10"/>
  <c r="F243" i="10"/>
  <c r="G243" i="10"/>
  <c r="H243" i="10"/>
  <c r="I243" i="10"/>
  <c r="J243" i="10"/>
  <c r="B244" i="10"/>
  <c r="C244" i="10"/>
  <c r="D244" i="10"/>
  <c r="E244" i="10"/>
  <c r="F244" i="10"/>
  <c r="G244" i="10"/>
  <c r="H244" i="10"/>
  <c r="I244" i="10"/>
  <c r="J244" i="10"/>
  <c r="B245" i="10"/>
  <c r="C245" i="10"/>
  <c r="D245" i="10"/>
  <c r="E245" i="10"/>
  <c r="F245" i="10"/>
  <c r="G245" i="10"/>
  <c r="H245" i="10"/>
  <c r="I245" i="10"/>
  <c r="J245" i="10"/>
  <c r="B246" i="10"/>
  <c r="C246" i="10"/>
  <c r="D246" i="10"/>
  <c r="E246" i="10"/>
  <c r="F246" i="10"/>
  <c r="G246" i="10"/>
  <c r="H246" i="10"/>
  <c r="I246" i="10"/>
  <c r="J246" i="10"/>
  <c r="B247" i="10"/>
  <c r="C247" i="10"/>
  <c r="D247" i="10"/>
  <c r="E247" i="10"/>
  <c r="F247" i="10"/>
  <c r="G247" i="10"/>
  <c r="H247" i="10"/>
  <c r="I247" i="10"/>
  <c r="J247" i="10"/>
  <c r="B248" i="10"/>
  <c r="C248" i="10"/>
  <c r="D248" i="10"/>
  <c r="E248" i="10"/>
  <c r="F248" i="10"/>
  <c r="G248" i="10"/>
  <c r="H248" i="10"/>
  <c r="I248" i="10"/>
  <c r="J248" i="10"/>
  <c r="B249" i="10"/>
  <c r="C249" i="10"/>
  <c r="D249" i="10"/>
  <c r="E249" i="10"/>
  <c r="F249" i="10"/>
  <c r="G249" i="10"/>
  <c r="H249" i="10"/>
  <c r="I249" i="10"/>
  <c r="J249" i="10"/>
  <c r="B250" i="10"/>
  <c r="C250" i="10"/>
  <c r="D250" i="10"/>
  <c r="E250" i="10"/>
  <c r="F250" i="10"/>
  <c r="G250" i="10"/>
  <c r="H250" i="10"/>
  <c r="I250" i="10"/>
  <c r="J250" i="10"/>
  <c r="B251" i="10"/>
  <c r="C251" i="10"/>
  <c r="D251" i="10"/>
  <c r="E251" i="10"/>
  <c r="F251" i="10"/>
  <c r="G251" i="10"/>
  <c r="H251" i="10"/>
  <c r="I251" i="10"/>
  <c r="J251" i="10"/>
  <c r="B252" i="10"/>
  <c r="C252" i="10"/>
  <c r="D252" i="10"/>
  <c r="E252" i="10"/>
  <c r="F252" i="10"/>
  <c r="G252" i="10"/>
  <c r="H252" i="10"/>
  <c r="I252" i="10"/>
  <c r="J252" i="10"/>
  <c r="B253" i="10"/>
  <c r="C253" i="10"/>
  <c r="D253" i="10"/>
  <c r="E253" i="10"/>
  <c r="F253" i="10"/>
  <c r="G253" i="10"/>
  <c r="H253" i="10"/>
  <c r="I253" i="10"/>
  <c r="J253" i="10"/>
  <c r="B254" i="10"/>
  <c r="C254" i="10"/>
  <c r="D254" i="10"/>
  <c r="E254" i="10"/>
  <c r="F254" i="10"/>
  <c r="G254" i="10"/>
  <c r="H254" i="10"/>
  <c r="I254" i="10"/>
  <c r="J254" i="10"/>
  <c r="B255" i="10"/>
  <c r="C255" i="10"/>
  <c r="D255" i="10"/>
  <c r="E255" i="10"/>
  <c r="F255" i="10"/>
  <c r="G255" i="10"/>
  <c r="H255" i="10"/>
  <c r="I255" i="10"/>
  <c r="J255" i="10"/>
  <c r="B256" i="10"/>
  <c r="C256" i="10"/>
  <c r="D256" i="10"/>
  <c r="E256" i="10"/>
  <c r="F256" i="10"/>
  <c r="G256" i="10"/>
  <c r="H256" i="10"/>
  <c r="I256" i="10"/>
  <c r="J256" i="10"/>
  <c r="B257" i="10"/>
  <c r="C257" i="10"/>
  <c r="D257" i="10"/>
  <c r="E257" i="10"/>
  <c r="F257" i="10"/>
  <c r="G257" i="10"/>
  <c r="H257" i="10"/>
  <c r="I257" i="10"/>
  <c r="J257" i="10"/>
  <c r="B258" i="10"/>
  <c r="C258" i="10"/>
  <c r="D258" i="10"/>
  <c r="E258" i="10"/>
  <c r="F258" i="10"/>
  <c r="G258" i="10"/>
  <c r="H258" i="10"/>
  <c r="I258" i="10"/>
  <c r="J258" i="10"/>
  <c r="B259" i="10"/>
  <c r="C259" i="10"/>
  <c r="D259" i="10"/>
  <c r="E259" i="10"/>
  <c r="F259" i="10"/>
  <c r="G259" i="10"/>
  <c r="H259" i="10"/>
  <c r="I259" i="10"/>
  <c r="J259" i="10"/>
  <c r="B260" i="10"/>
  <c r="C260" i="10"/>
  <c r="D260" i="10"/>
  <c r="E260" i="10"/>
  <c r="F260" i="10"/>
  <c r="G260" i="10"/>
  <c r="H260" i="10"/>
  <c r="I260" i="10"/>
  <c r="J260" i="10"/>
  <c r="B261" i="10"/>
  <c r="C261" i="10"/>
  <c r="D261" i="10"/>
  <c r="E261" i="10"/>
  <c r="F261" i="10"/>
  <c r="G261" i="10"/>
  <c r="H261" i="10"/>
  <c r="I261" i="10"/>
  <c r="J261" i="10"/>
  <c r="B262" i="10"/>
  <c r="C262" i="10"/>
  <c r="D262" i="10"/>
  <c r="E262" i="10"/>
  <c r="F262" i="10"/>
  <c r="G262" i="10"/>
  <c r="H262" i="10"/>
  <c r="I262" i="10"/>
  <c r="J262" i="10"/>
  <c r="B263" i="10"/>
  <c r="C263" i="10"/>
  <c r="D263" i="10"/>
  <c r="E263" i="10"/>
  <c r="F263" i="10"/>
  <c r="G263" i="10"/>
  <c r="H263" i="10"/>
  <c r="I263" i="10"/>
  <c r="J263" i="10"/>
  <c r="B264" i="10"/>
  <c r="C264" i="10"/>
  <c r="D264" i="10"/>
  <c r="E264" i="10"/>
  <c r="F264" i="10"/>
  <c r="G264" i="10"/>
  <c r="H264" i="10"/>
  <c r="I264" i="10"/>
  <c r="J264" i="10"/>
  <c r="B265" i="10"/>
  <c r="C265" i="10"/>
  <c r="D265" i="10"/>
  <c r="E265" i="10"/>
  <c r="F265" i="10"/>
  <c r="G265" i="10"/>
  <c r="H265" i="10"/>
  <c r="I265" i="10"/>
  <c r="J265" i="10"/>
  <c r="B266" i="10"/>
  <c r="C266" i="10"/>
  <c r="D266" i="10"/>
  <c r="E266" i="10"/>
  <c r="F266" i="10"/>
  <c r="G266" i="10"/>
  <c r="H266" i="10"/>
  <c r="I266" i="10"/>
  <c r="J266" i="10"/>
  <c r="B267" i="10"/>
  <c r="C267" i="10"/>
  <c r="D267" i="10"/>
  <c r="E267" i="10"/>
  <c r="F267" i="10"/>
  <c r="G267" i="10"/>
  <c r="H267" i="10"/>
  <c r="I267" i="10"/>
  <c r="J267" i="10"/>
  <c r="B268" i="10"/>
  <c r="C268" i="10"/>
  <c r="D268" i="10"/>
  <c r="E268" i="10"/>
  <c r="F268" i="10"/>
  <c r="G268" i="10"/>
  <c r="H268" i="10"/>
  <c r="I268" i="10"/>
  <c r="J268" i="10"/>
  <c r="B269" i="10"/>
  <c r="C269" i="10"/>
  <c r="D269" i="10"/>
  <c r="E269" i="10"/>
  <c r="F269" i="10"/>
  <c r="G269" i="10"/>
  <c r="H269" i="10"/>
  <c r="I269" i="10"/>
  <c r="J269" i="10"/>
  <c r="B270" i="10"/>
  <c r="C270" i="10"/>
  <c r="D270" i="10"/>
  <c r="E270" i="10"/>
  <c r="F270" i="10"/>
  <c r="G270" i="10"/>
  <c r="H270" i="10"/>
  <c r="I270" i="10"/>
  <c r="J270" i="10"/>
  <c r="B271" i="10"/>
  <c r="C271" i="10"/>
  <c r="D271" i="10"/>
  <c r="E271" i="10"/>
  <c r="F271" i="10"/>
  <c r="G271" i="10"/>
  <c r="H271" i="10"/>
  <c r="I271" i="10"/>
  <c r="J271" i="10"/>
  <c r="B272" i="10"/>
  <c r="C272" i="10"/>
  <c r="D272" i="10"/>
  <c r="E272" i="10"/>
  <c r="F272" i="10"/>
  <c r="G272" i="10"/>
  <c r="H272" i="10"/>
  <c r="I272" i="10"/>
  <c r="J272" i="10"/>
  <c r="B273" i="10"/>
  <c r="C273" i="10"/>
  <c r="D273" i="10"/>
  <c r="E273" i="10"/>
  <c r="F273" i="10"/>
  <c r="G273" i="10"/>
  <c r="H273" i="10"/>
  <c r="I273" i="10"/>
  <c r="J273" i="10"/>
  <c r="B274" i="10"/>
  <c r="C274" i="10"/>
  <c r="D274" i="10"/>
  <c r="E274" i="10"/>
  <c r="F274" i="10"/>
  <c r="G274" i="10"/>
  <c r="H274" i="10"/>
  <c r="I274" i="10"/>
  <c r="J274" i="10"/>
  <c r="B275" i="10"/>
  <c r="C275" i="10"/>
  <c r="D275" i="10"/>
  <c r="E275" i="10"/>
  <c r="F275" i="10"/>
  <c r="G275" i="10"/>
  <c r="H275" i="10"/>
  <c r="I275" i="10"/>
  <c r="J275" i="10"/>
  <c r="B276" i="10"/>
  <c r="C276" i="10"/>
  <c r="D276" i="10"/>
  <c r="E276" i="10"/>
  <c r="F276" i="10"/>
  <c r="G276" i="10"/>
  <c r="H276" i="10"/>
  <c r="I276" i="10"/>
  <c r="J276" i="10"/>
  <c r="B277" i="10"/>
  <c r="C277" i="10"/>
  <c r="D277" i="10"/>
  <c r="E277" i="10"/>
  <c r="F277" i="10"/>
  <c r="G277" i="10"/>
  <c r="H277" i="10"/>
  <c r="I277" i="10"/>
  <c r="J277" i="10"/>
  <c r="B278" i="10"/>
  <c r="C278" i="10"/>
  <c r="D278" i="10"/>
  <c r="E278" i="10"/>
  <c r="F278" i="10"/>
  <c r="G278" i="10"/>
  <c r="H278" i="10"/>
  <c r="I278" i="10"/>
  <c r="J278" i="10"/>
  <c r="B279" i="10"/>
  <c r="C279" i="10"/>
  <c r="D279" i="10"/>
  <c r="E279" i="10"/>
  <c r="F279" i="10"/>
  <c r="G279" i="10"/>
  <c r="H279" i="10"/>
  <c r="I279" i="10"/>
  <c r="J279" i="10"/>
  <c r="B280" i="10"/>
  <c r="C280" i="10"/>
  <c r="D280" i="10"/>
  <c r="E280" i="10"/>
  <c r="F280" i="10"/>
  <c r="G280" i="10"/>
  <c r="H280" i="10"/>
  <c r="I280" i="10"/>
  <c r="J280" i="10"/>
  <c r="B281" i="10"/>
  <c r="C281" i="10"/>
  <c r="D281" i="10"/>
  <c r="E281" i="10"/>
  <c r="F281" i="10"/>
  <c r="G281" i="10"/>
  <c r="H281" i="10"/>
  <c r="I281" i="10"/>
  <c r="J281" i="10"/>
  <c r="B282" i="10"/>
  <c r="C282" i="10"/>
  <c r="D282" i="10"/>
  <c r="E282" i="10"/>
  <c r="F282" i="10"/>
  <c r="G282" i="10"/>
  <c r="H282" i="10"/>
  <c r="I282" i="10"/>
  <c r="J282" i="10"/>
  <c r="B283" i="10"/>
  <c r="C283" i="10"/>
  <c r="D283" i="10"/>
  <c r="E283" i="10"/>
  <c r="F283" i="10"/>
  <c r="G283" i="10"/>
  <c r="H283" i="10"/>
  <c r="I283" i="10"/>
  <c r="J283" i="10"/>
  <c r="B284" i="10"/>
  <c r="C284" i="10"/>
  <c r="D284" i="10"/>
  <c r="E284" i="10"/>
  <c r="F284" i="10"/>
  <c r="G284" i="10"/>
  <c r="H284" i="10"/>
  <c r="I284" i="10"/>
  <c r="J284" i="10"/>
  <c r="B285" i="10"/>
  <c r="C285" i="10"/>
  <c r="D285" i="10"/>
  <c r="E285" i="10"/>
  <c r="F285" i="10"/>
  <c r="G285" i="10"/>
  <c r="H285" i="10"/>
  <c r="I285" i="10"/>
  <c r="J285" i="10"/>
  <c r="B286" i="10"/>
  <c r="C286" i="10"/>
  <c r="D286" i="10"/>
  <c r="E286" i="10"/>
  <c r="F286" i="10"/>
  <c r="G286" i="10"/>
  <c r="H286" i="10"/>
  <c r="I286" i="10"/>
  <c r="J286" i="10"/>
  <c r="B287" i="10"/>
  <c r="C287" i="10"/>
  <c r="D287" i="10"/>
  <c r="E287" i="10"/>
  <c r="F287" i="10"/>
  <c r="G287" i="10"/>
  <c r="H287" i="10"/>
  <c r="I287" i="10"/>
  <c r="J287" i="10"/>
  <c r="B288" i="10"/>
  <c r="C288" i="10"/>
  <c r="D288" i="10"/>
  <c r="E288" i="10"/>
  <c r="F288" i="10"/>
  <c r="G288" i="10"/>
  <c r="H288" i="10"/>
  <c r="I288" i="10"/>
  <c r="J288" i="10"/>
  <c r="B289" i="10"/>
  <c r="C289" i="10"/>
  <c r="D289" i="10"/>
  <c r="E289" i="10"/>
  <c r="F289" i="10"/>
  <c r="G289" i="10"/>
  <c r="H289" i="10"/>
  <c r="I289" i="10"/>
  <c r="J289" i="10"/>
  <c r="B290" i="10"/>
  <c r="C290" i="10"/>
  <c r="D290" i="10"/>
  <c r="E290" i="10"/>
  <c r="F290" i="10"/>
  <c r="G290" i="10"/>
  <c r="H290" i="10"/>
  <c r="I290" i="10"/>
  <c r="J290" i="10"/>
  <c r="B291" i="10"/>
  <c r="C291" i="10"/>
  <c r="D291" i="10"/>
  <c r="E291" i="10"/>
  <c r="F291" i="10"/>
  <c r="G291" i="10"/>
  <c r="H291" i="10"/>
  <c r="I291" i="10"/>
  <c r="J291" i="10"/>
  <c r="B292" i="10"/>
  <c r="C292" i="10"/>
  <c r="D292" i="10"/>
  <c r="E292" i="10"/>
  <c r="F292" i="10"/>
  <c r="G292" i="10"/>
  <c r="H292" i="10"/>
  <c r="I292" i="10"/>
  <c r="J292" i="10"/>
  <c r="B293" i="10"/>
  <c r="C293" i="10"/>
  <c r="D293" i="10"/>
  <c r="E293" i="10"/>
  <c r="F293" i="10"/>
  <c r="G293" i="10"/>
  <c r="H293" i="10"/>
  <c r="I293" i="10"/>
  <c r="J293" i="10"/>
  <c r="B294" i="10"/>
  <c r="C294" i="10"/>
  <c r="D294" i="10"/>
  <c r="E294" i="10"/>
  <c r="F294" i="10"/>
  <c r="G294" i="10"/>
  <c r="H294" i="10"/>
  <c r="I294" i="10"/>
  <c r="J294" i="10"/>
  <c r="B295" i="10"/>
  <c r="C295" i="10"/>
  <c r="D295" i="10"/>
  <c r="E295" i="10"/>
  <c r="F295" i="10"/>
  <c r="G295" i="10"/>
  <c r="H295" i="10"/>
  <c r="I295" i="10"/>
  <c r="J295" i="10"/>
  <c r="B296" i="10"/>
  <c r="C296" i="10"/>
  <c r="D296" i="10"/>
  <c r="E296" i="10"/>
  <c r="F296" i="10"/>
  <c r="G296" i="10"/>
  <c r="H296" i="10"/>
  <c r="I296" i="10"/>
  <c r="J296" i="10"/>
  <c r="B297" i="10"/>
  <c r="C297" i="10"/>
  <c r="D297" i="10"/>
  <c r="E297" i="10"/>
  <c r="F297" i="10"/>
  <c r="G297" i="10"/>
  <c r="H297" i="10"/>
  <c r="I297" i="10"/>
  <c r="J297" i="10"/>
  <c r="B298" i="10"/>
  <c r="C298" i="10"/>
  <c r="D298" i="10"/>
  <c r="E298" i="10"/>
  <c r="F298" i="10"/>
  <c r="G298" i="10"/>
  <c r="H298" i="10"/>
  <c r="I298" i="10"/>
  <c r="J298" i="10"/>
  <c r="B299" i="10"/>
  <c r="C299" i="10"/>
  <c r="D299" i="10"/>
  <c r="E299" i="10"/>
  <c r="F299" i="10"/>
  <c r="G299" i="10"/>
  <c r="H299" i="10"/>
  <c r="I299" i="10"/>
  <c r="J299" i="10"/>
  <c r="B300" i="10"/>
  <c r="C300" i="10"/>
  <c r="D300" i="10"/>
  <c r="E300" i="10"/>
  <c r="F300" i="10"/>
  <c r="G300" i="10"/>
  <c r="H300" i="10"/>
  <c r="I300" i="10"/>
  <c r="J300" i="10"/>
  <c r="B301" i="10"/>
  <c r="C301" i="10"/>
  <c r="D301" i="10"/>
  <c r="E301" i="10"/>
  <c r="F301" i="10"/>
  <c r="G301" i="10"/>
  <c r="H301" i="10"/>
  <c r="I301" i="10"/>
  <c r="J301" i="10"/>
  <c r="B302" i="10"/>
  <c r="C302" i="10"/>
  <c r="D302" i="10"/>
  <c r="E302" i="10"/>
  <c r="F302" i="10"/>
  <c r="G302" i="10"/>
  <c r="H302" i="10"/>
  <c r="I302" i="10"/>
  <c r="J302" i="10"/>
  <c r="B303" i="10"/>
  <c r="C303" i="10"/>
  <c r="D303" i="10"/>
  <c r="E303" i="10"/>
  <c r="F303" i="10"/>
  <c r="G303" i="10"/>
  <c r="H303" i="10"/>
  <c r="I303" i="10"/>
  <c r="J303" i="10"/>
  <c r="B304" i="10"/>
  <c r="C304" i="10"/>
  <c r="D304" i="10"/>
  <c r="E304" i="10"/>
  <c r="F304" i="10"/>
  <c r="G304" i="10"/>
  <c r="H304" i="10"/>
  <c r="I304" i="10"/>
  <c r="J304" i="10"/>
  <c r="B305" i="10"/>
  <c r="C305" i="10"/>
  <c r="D305" i="10"/>
  <c r="E305" i="10"/>
  <c r="F305" i="10"/>
  <c r="G305" i="10"/>
  <c r="H305" i="10"/>
  <c r="I305" i="10"/>
  <c r="J305" i="10"/>
  <c r="B306" i="10"/>
  <c r="C306" i="10"/>
  <c r="D306" i="10"/>
  <c r="E306" i="10"/>
  <c r="F306" i="10"/>
  <c r="G306" i="10"/>
  <c r="H306" i="10"/>
  <c r="I306" i="10"/>
  <c r="J306" i="10"/>
  <c r="B307" i="10"/>
  <c r="C307" i="10"/>
  <c r="D307" i="10"/>
  <c r="E307" i="10"/>
  <c r="F307" i="10"/>
  <c r="G307" i="10"/>
  <c r="H307" i="10"/>
  <c r="I307" i="10"/>
  <c r="J307" i="10"/>
  <c r="B308" i="10"/>
  <c r="C308" i="10"/>
  <c r="D308" i="10"/>
  <c r="E308" i="10"/>
  <c r="F308" i="10"/>
  <c r="G308" i="10"/>
  <c r="H308" i="10"/>
  <c r="I308" i="10"/>
  <c r="J308" i="10"/>
  <c r="B309" i="10"/>
  <c r="C309" i="10"/>
  <c r="D309" i="10"/>
  <c r="E309" i="10"/>
  <c r="F309" i="10"/>
  <c r="G309" i="10"/>
  <c r="H309" i="10"/>
  <c r="I309" i="10"/>
  <c r="J309" i="10"/>
  <c r="B310" i="10"/>
  <c r="C310" i="10"/>
  <c r="D310" i="10"/>
  <c r="E310" i="10"/>
  <c r="F310" i="10"/>
  <c r="G310" i="10"/>
  <c r="H310" i="10"/>
  <c r="I310" i="10"/>
  <c r="J310" i="10"/>
  <c r="B311" i="10"/>
  <c r="C311" i="10"/>
  <c r="D311" i="10"/>
  <c r="E311" i="10"/>
  <c r="F311" i="10"/>
  <c r="G311" i="10"/>
  <c r="H311" i="10"/>
  <c r="I311" i="10"/>
  <c r="J311" i="10"/>
  <c r="B312" i="10"/>
  <c r="C312" i="10"/>
  <c r="D312" i="10"/>
  <c r="E312" i="10"/>
  <c r="F312" i="10"/>
  <c r="G312" i="10"/>
  <c r="H312" i="10"/>
  <c r="I312" i="10"/>
  <c r="J312" i="10"/>
  <c r="B313" i="10"/>
  <c r="C313" i="10"/>
  <c r="D313" i="10"/>
  <c r="E313" i="10"/>
  <c r="F313" i="10"/>
  <c r="G313" i="10"/>
  <c r="H313" i="10"/>
  <c r="I313" i="10"/>
  <c r="J313" i="10"/>
  <c r="B314" i="10"/>
  <c r="C314" i="10"/>
  <c r="D314" i="10"/>
  <c r="E314" i="10"/>
  <c r="F314" i="10"/>
  <c r="G314" i="10"/>
  <c r="H314" i="10"/>
  <c r="I314" i="10"/>
  <c r="J314" i="10"/>
  <c r="B315" i="10"/>
  <c r="C315" i="10"/>
  <c r="D315" i="10"/>
  <c r="E315" i="10"/>
  <c r="F315" i="10"/>
  <c r="G315" i="10"/>
  <c r="H315" i="10"/>
  <c r="I315" i="10"/>
  <c r="J315" i="10"/>
  <c r="B316" i="10"/>
  <c r="C316" i="10"/>
  <c r="D316" i="10"/>
  <c r="E316" i="10"/>
  <c r="F316" i="10"/>
  <c r="G316" i="10"/>
  <c r="H316" i="10"/>
  <c r="I316" i="10"/>
  <c r="J316" i="10"/>
  <c r="B317" i="10"/>
  <c r="C317" i="10"/>
  <c r="D317" i="10"/>
  <c r="E317" i="10"/>
  <c r="F317" i="10"/>
  <c r="G317" i="10"/>
  <c r="H317" i="10"/>
  <c r="I317" i="10"/>
  <c r="J317" i="10"/>
  <c r="B318" i="10"/>
  <c r="C318" i="10"/>
  <c r="D318" i="10"/>
  <c r="E318" i="10"/>
  <c r="F318" i="10"/>
  <c r="G318" i="10"/>
  <c r="H318" i="10"/>
  <c r="I318" i="10"/>
  <c r="J318" i="10"/>
  <c r="B319" i="10"/>
  <c r="C319" i="10"/>
  <c r="D319" i="10"/>
  <c r="E319" i="10"/>
  <c r="F319" i="10"/>
  <c r="G319" i="10"/>
  <c r="H319" i="10"/>
  <c r="I319" i="10"/>
  <c r="J319" i="10"/>
  <c r="B320" i="10"/>
  <c r="C320" i="10"/>
  <c r="D320" i="10"/>
  <c r="E320" i="10"/>
  <c r="F320" i="10"/>
  <c r="G320" i="10"/>
  <c r="H320" i="10"/>
  <c r="I320" i="10"/>
  <c r="J320" i="10"/>
  <c r="B321" i="10"/>
  <c r="C321" i="10"/>
  <c r="D321" i="10"/>
  <c r="E321" i="10"/>
  <c r="F321" i="10"/>
  <c r="G321" i="10"/>
  <c r="H321" i="10"/>
  <c r="I321" i="10"/>
  <c r="J321" i="10"/>
  <c r="B322" i="10"/>
  <c r="C322" i="10"/>
  <c r="D322" i="10"/>
  <c r="E322" i="10"/>
  <c r="F322" i="10"/>
  <c r="G322" i="10"/>
  <c r="H322" i="10"/>
  <c r="I322" i="10"/>
  <c r="J322" i="10"/>
  <c r="B323" i="10"/>
  <c r="C323" i="10"/>
  <c r="D323" i="10"/>
  <c r="E323" i="10"/>
  <c r="F323" i="10"/>
  <c r="G323" i="10"/>
  <c r="H323" i="10"/>
  <c r="I323" i="10"/>
  <c r="J323" i="10"/>
  <c r="B324" i="10"/>
  <c r="C324" i="10"/>
  <c r="D324" i="10"/>
  <c r="E324" i="10"/>
  <c r="F324" i="10"/>
  <c r="G324" i="10"/>
  <c r="H324" i="10"/>
  <c r="I324" i="10"/>
  <c r="J324" i="10"/>
  <c r="B325" i="10"/>
  <c r="C325" i="10"/>
  <c r="D325" i="10"/>
  <c r="E325" i="10"/>
  <c r="F325" i="10"/>
  <c r="G325" i="10"/>
  <c r="H325" i="10"/>
  <c r="I325" i="10"/>
  <c r="J325" i="10"/>
  <c r="B326" i="10"/>
  <c r="C326" i="10"/>
  <c r="D326" i="10"/>
  <c r="E326" i="10"/>
  <c r="F326" i="10"/>
  <c r="G326" i="10"/>
  <c r="H326" i="10"/>
  <c r="I326" i="10"/>
  <c r="J326" i="10"/>
  <c r="B327" i="10"/>
  <c r="C327" i="10"/>
  <c r="D327" i="10"/>
  <c r="E327" i="10"/>
  <c r="F327" i="10"/>
  <c r="G327" i="10"/>
  <c r="H327" i="10"/>
  <c r="I327" i="10"/>
  <c r="J327" i="10"/>
  <c r="B328" i="10"/>
  <c r="C328" i="10"/>
  <c r="D328" i="10"/>
  <c r="E328" i="10"/>
  <c r="F328" i="10"/>
  <c r="G328" i="10"/>
  <c r="H328" i="10"/>
  <c r="I328" i="10"/>
  <c r="J328" i="10"/>
  <c r="B329" i="10"/>
  <c r="C329" i="10"/>
  <c r="D329" i="10"/>
  <c r="E329" i="10"/>
  <c r="F329" i="10"/>
  <c r="G329" i="10"/>
  <c r="H329" i="10"/>
  <c r="I329" i="10"/>
  <c r="J329" i="10"/>
  <c r="B330" i="10"/>
  <c r="C330" i="10"/>
  <c r="D330" i="10"/>
  <c r="E330" i="10"/>
  <c r="F330" i="10"/>
  <c r="G330" i="10"/>
  <c r="H330" i="10"/>
  <c r="I330" i="10"/>
  <c r="J330" i="10"/>
  <c r="B331" i="10"/>
  <c r="C331" i="10"/>
  <c r="D331" i="10"/>
  <c r="E331" i="10"/>
  <c r="F331" i="10"/>
  <c r="G331" i="10"/>
  <c r="H331" i="10"/>
  <c r="I331" i="10"/>
  <c r="J331" i="10"/>
  <c r="B332" i="10"/>
  <c r="C332" i="10"/>
  <c r="D332" i="10"/>
  <c r="E332" i="10"/>
  <c r="F332" i="10"/>
  <c r="G332" i="10"/>
  <c r="H332" i="10"/>
  <c r="I332" i="10"/>
  <c r="J332" i="10"/>
  <c r="B333" i="10"/>
  <c r="C333" i="10"/>
  <c r="D333" i="10"/>
  <c r="E333" i="10"/>
  <c r="F333" i="10"/>
  <c r="G333" i="10"/>
  <c r="H333" i="10"/>
  <c r="I333" i="10"/>
  <c r="J333" i="10"/>
  <c r="B334" i="10"/>
  <c r="C334" i="10"/>
  <c r="D334" i="10"/>
  <c r="E334" i="10"/>
  <c r="F334" i="10"/>
  <c r="G334" i="10"/>
  <c r="H334" i="10"/>
  <c r="I334" i="10"/>
  <c r="J334" i="10"/>
  <c r="B335" i="10"/>
  <c r="C335" i="10"/>
  <c r="D335" i="10"/>
  <c r="E335" i="10"/>
  <c r="F335" i="10"/>
  <c r="G335" i="10"/>
  <c r="H335" i="10"/>
  <c r="I335" i="10"/>
  <c r="J335" i="10"/>
  <c r="B336" i="10"/>
  <c r="C336" i="10"/>
  <c r="D336" i="10"/>
  <c r="E336" i="10"/>
  <c r="F336" i="10"/>
  <c r="G336" i="10"/>
  <c r="H336" i="10"/>
  <c r="I336" i="10"/>
  <c r="J336" i="10"/>
  <c r="B337" i="10"/>
  <c r="C337" i="10"/>
  <c r="D337" i="10"/>
  <c r="E337" i="10"/>
  <c r="F337" i="10"/>
  <c r="G337" i="10"/>
  <c r="H337" i="10"/>
  <c r="I337" i="10"/>
  <c r="J337" i="10"/>
  <c r="B338" i="10"/>
  <c r="C338" i="10"/>
  <c r="D338" i="10"/>
  <c r="E338" i="10"/>
  <c r="F338" i="10"/>
  <c r="G338" i="10"/>
  <c r="H338" i="10"/>
  <c r="I338" i="10"/>
  <c r="J338" i="10"/>
  <c r="B339" i="10"/>
  <c r="C339" i="10"/>
  <c r="D339" i="10"/>
  <c r="E339" i="10"/>
  <c r="F339" i="10"/>
  <c r="G339" i="10"/>
  <c r="H339" i="10"/>
  <c r="I339" i="10"/>
  <c r="J339" i="10"/>
  <c r="B340" i="10"/>
  <c r="C340" i="10"/>
  <c r="D340" i="10"/>
  <c r="E340" i="10"/>
  <c r="F340" i="10"/>
  <c r="G340" i="10"/>
  <c r="H340" i="10"/>
  <c r="I340" i="10"/>
  <c r="J340" i="10"/>
  <c r="B341" i="10"/>
  <c r="C341" i="10"/>
  <c r="D341" i="10"/>
  <c r="E341" i="10"/>
  <c r="F341" i="10"/>
  <c r="G341" i="10"/>
  <c r="H341" i="10"/>
  <c r="I341" i="10"/>
  <c r="J341" i="10"/>
  <c r="B342" i="10"/>
  <c r="C342" i="10"/>
  <c r="D342" i="10"/>
  <c r="E342" i="10"/>
  <c r="F342" i="10"/>
  <c r="G342" i="10"/>
  <c r="H342" i="10"/>
  <c r="I342" i="10"/>
  <c r="J342" i="10"/>
  <c r="B343" i="10"/>
  <c r="C343" i="10"/>
  <c r="D343" i="10"/>
  <c r="E343" i="10"/>
  <c r="F343" i="10"/>
  <c r="G343" i="10"/>
  <c r="H343" i="10"/>
  <c r="I343" i="10"/>
  <c r="J343" i="10"/>
  <c r="B344" i="10"/>
  <c r="C344" i="10"/>
  <c r="D344" i="10"/>
  <c r="E344" i="10"/>
  <c r="F344" i="10"/>
  <c r="G344" i="10"/>
  <c r="H344" i="10"/>
  <c r="I344" i="10"/>
  <c r="J344" i="10"/>
  <c r="B345" i="10"/>
  <c r="C345" i="10"/>
  <c r="D345" i="10"/>
  <c r="E345" i="10"/>
  <c r="F345" i="10"/>
  <c r="G345" i="10"/>
  <c r="H345" i="10"/>
  <c r="I345" i="10"/>
  <c r="J345" i="10"/>
  <c r="B346" i="10"/>
  <c r="C346" i="10"/>
  <c r="D346" i="10"/>
  <c r="E346" i="10"/>
  <c r="F346" i="10"/>
  <c r="G346" i="10"/>
  <c r="H346" i="10"/>
  <c r="I346" i="10"/>
  <c r="J346" i="10"/>
  <c r="B347" i="10"/>
  <c r="C347" i="10"/>
  <c r="D347" i="10"/>
  <c r="E347" i="10"/>
  <c r="F347" i="10"/>
  <c r="G347" i="10"/>
  <c r="H347" i="10"/>
  <c r="I347" i="10"/>
  <c r="J347" i="10"/>
  <c r="B348" i="10"/>
  <c r="C348" i="10"/>
  <c r="D348" i="10"/>
  <c r="E348" i="10"/>
  <c r="F348" i="10"/>
  <c r="G348" i="10"/>
  <c r="H348" i="10"/>
  <c r="I348" i="10"/>
  <c r="J348" i="10"/>
  <c r="B349" i="10"/>
  <c r="C349" i="10"/>
  <c r="D349" i="10"/>
  <c r="E349" i="10"/>
  <c r="F349" i="10"/>
  <c r="G349" i="10"/>
  <c r="H349" i="10"/>
  <c r="I349" i="10"/>
  <c r="J349" i="10"/>
  <c r="B350" i="10"/>
  <c r="C350" i="10"/>
  <c r="D350" i="10"/>
  <c r="E350" i="10"/>
  <c r="F350" i="10"/>
  <c r="G350" i="10"/>
  <c r="H350" i="10"/>
  <c r="I350" i="10"/>
  <c r="J350" i="10"/>
  <c r="B351" i="10"/>
  <c r="C351" i="10"/>
  <c r="D351" i="10"/>
  <c r="E351" i="10"/>
  <c r="F351" i="10"/>
  <c r="G351" i="10"/>
  <c r="H351" i="10"/>
  <c r="I351" i="10"/>
  <c r="J351" i="10"/>
  <c r="B352" i="10"/>
  <c r="C352" i="10"/>
  <c r="D352" i="10"/>
  <c r="E352" i="10"/>
  <c r="F352" i="10"/>
  <c r="G352" i="10"/>
  <c r="H352" i="10"/>
  <c r="I352" i="10"/>
  <c r="J352" i="10"/>
  <c r="B353" i="10"/>
  <c r="C353" i="10"/>
  <c r="D353" i="10"/>
  <c r="E353" i="10"/>
  <c r="F353" i="10"/>
  <c r="G353" i="10"/>
  <c r="H353" i="10"/>
  <c r="I353" i="10"/>
  <c r="J353" i="10"/>
  <c r="B354" i="10"/>
  <c r="C354" i="10"/>
  <c r="D354" i="10"/>
  <c r="E354" i="10"/>
  <c r="F354" i="10"/>
  <c r="G354" i="10"/>
  <c r="H354" i="10"/>
  <c r="I354" i="10"/>
  <c r="J354" i="10"/>
  <c r="B355" i="10"/>
  <c r="C355" i="10"/>
  <c r="D355" i="10"/>
  <c r="E355" i="10"/>
  <c r="F355" i="10"/>
  <c r="G355" i="10"/>
  <c r="H355" i="10"/>
  <c r="I355" i="10"/>
  <c r="J355" i="10"/>
  <c r="B356" i="10"/>
  <c r="C356" i="10"/>
  <c r="D356" i="10"/>
  <c r="E356" i="10"/>
  <c r="F356" i="10"/>
  <c r="G356" i="10"/>
  <c r="H356" i="10"/>
  <c r="I356" i="10"/>
  <c r="J356" i="10"/>
  <c r="B357" i="10"/>
  <c r="C357" i="10"/>
  <c r="D357" i="10"/>
  <c r="E357" i="10"/>
  <c r="F357" i="10"/>
  <c r="G357" i="10"/>
  <c r="H357" i="10"/>
  <c r="I357" i="10"/>
  <c r="J357" i="10"/>
  <c r="B358" i="10"/>
  <c r="C358" i="10"/>
  <c r="D358" i="10"/>
  <c r="E358" i="10"/>
  <c r="F358" i="10"/>
  <c r="G358" i="10"/>
  <c r="H358" i="10"/>
  <c r="I358" i="10"/>
  <c r="J358" i="10"/>
  <c r="B359" i="10"/>
  <c r="C359" i="10"/>
  <c r="D359" i="10"/>
  <c r="E359" i="10"/>
  <c r="F359" i="10"/>
  <c r="G359" i="10"/>
  <c r="H359" i="10"/>
  <c r="I359" i="10"/>
  <c r="J359" i="10"/>
  <c r="B360" i="10"/>
  <c r="C360" i="10"/>
  <c r="D360" i="10"/>
  <c r="E360" i="10"/>
  <c r="F360" i="10"/>
  <c r="G360" i="10"/>
  <c r="H360" i="10"/>
  <c r="I360" i="10"/>
  <c r="J360" i="10"/>
  <c r="B361" i="10"/>
  <c r="C361" i="10"/>
  <c r="D361" i="10"/>
  <c r="E361" i="10"/>
  <c r="F361" i="10"/>
  <c r="G361" i="10"/>
  <c r="H361" i="10"/>
  <c r="I361" i="10"/>
  <c r="J361" i="10"/>
  <c r="B362" i="10"/>
  <c r="C362" i="10"/>
  <c r="D362" i="10"/>
  <c r="E362" i="10"/>
  <c r="F362" i="10"/>
  <c r="G362" i="10"/>
  <c r="H362" i="10"/>
  <c r="I362" i="10"/>
  <c r="J362" i="10"/>
  <c r="B363" i="10"/>
  <c r="C363" i="10"/>
  <c r="D363" i="10"/>
  <c r="E363" i="10"/>
  <c r="F363" i="10"/>
  <c r="G363" i="10"/>
  <c r="H363" i="10"/>
  <c r="I363" i="10"/>
  <c r="J363" i="10"/>
  <c r="B364" i="10"/>
  <c r="C364" i="10"/>
  <c r="D364" i="10"/>
  <c r="E364" i="10"/>
  <c r="F364" i="10"/>
  <c r="G364" i="10"/>
  <c r="H364" i="10"/>
  <c r="I364" i="10"/>
  <c r="J364" i="10"/>
  <c r="B365" i="10"/>
  <c r="C365" i="10"/>
  <c r="D365" i="10"/>
  <c r="E365" i="10"/>
  <c r="F365" i="10"/>
  <c r="G365" i="10"/>
  <c r="H365" i="10"/>
  <c r="I365" i="10"/>
  <c r="J365" i="10"/>
  <c r="B366" i="10"/>
  <c r="C366" i="10"/>
  <c r="D366" i="10"/>
  <c r="E366" i="10"/>
  <c r="F366" i="10"/>
  <c r="G366" i="10"/>
  <c r="H366" i="10"/>
  <c r="I366" i="10"/>
  <c r="J366" i="10"/>
  <c r="B367" i="10"/>
  <c r="C367" i="10"/>
  <c r="D367" i="10"/>
  <c r="E367" i="10"/>
  <c r="F367" i="10"/>
  <c r="G367" i="10"/>
  <c r="H367" i="10"/>
  <c r="I367" i="10"/>
  <c r="J367" i="10"/>
  <c r="B368" i="10"/>
  <c r="C368" i="10"/>
  <c r="D368" i="10"/>
  <c r="E368" i="10"/>
  <c r="F368" i="10"/>
  <c r="G368" i="10"/>
  <c r="H368" i="10"/>
  <c r="I368" i="10"/>
  <c r="J368" i="10"/>
  <c r="B369" i="10"/>
  <c r="C369" i="10"/>
  <c r="D369" i="10"/>
  <c r="E369" i="10"/>
  <c r="F369" i="10"/>
  <c r="G369" i="10"/>
  <c r="H369" i="10"/>
  <c r="I369" i="10"/>
  <c r="J369" i="10"/>
  <c r="B370" i="10"/>
  <c r="C370" i="10"/>
  <c r="D370" i="10"/>
  <c r="E370" i="10"/>
  <c r="F370" i="10"/>
  <c r="G370" i="10"/>
  <c r="H370" i="10"/>
  <c r="I370" i="10"/>
  <c r="J370" i="10"/>
  <c r="B371" i="10"/>
  <c r="C371" i="10"/>
  <c r="D371" i="10"/>
  <c r="E371" i="10"/>
  <c r="F371" i="10"/>
  <c r="G371" i="10"/>
  <c r="H371" i="10"/>
  <c r="I371" i="10"/>
  <c r="J371" i="10"/>
  <c r="B372" i="10"/>
  <c r="C372" i="10"/>
  <c r="D372" i="10"/>
  <c r="E372" i="10"/>
  <c r="F372" i="10"/>
  <c r="G372" i="10"/>
  <c r="H372" i="10"/>
  <c r="I372" i="10"/>
  <c r="J372" i="10"/>
  <c r="B373" i="10"/>
  <c r="C373" i="10"/>
  <c r="D373" i="10"/>
  <c r="E373" i="10"/>
  <c r="F373" i="10"/>
  <c r="G373" i="10"/>
  <c r="H373" i="10"/>
  <c r="I373" i="10"/>
  <c r="J373" i="10"/>
  <c r="B374" i="10"/>
  <c r="C374" i="10"/>
  <c r="D374" i="10"/>
  <c r="E374" i="10"/>
  <c r="F374" i="10"/>
  <c r="G374" i="10"/>
  <c r="H374" i="10"/>
  <c r="I374" i="10"/>
  <c r="J374" i="10"/>
  <c r="B375" i="10"/>
  <c r="C375" i="10"/>
  <c r="D375" i="10"/>
  <c r="E375" i="10"/>
  <c r="F375" i="10"/>
  <c r="G375" i="10"/>
  <c r="H375" i="10"/>
  <c r="I375" i="10"/>
  <c r="J375" i="10"/>
  <c r="B376" i="10"/>
  <c r="C376" i="10"/>
  <c r="D376" i="10"/>
  <c r="E376" i="10"/>
  <c r="F376" i="10"/>
  <c r="G376" i="10"/>
  <c r="H376" i="10"/>
  <c r="I376" i="10"/>
  <c r="J376" i="10"/>
  <c r="B377" i="10"/>
  <c r="C377" i="10"/>
  <c r="D377" i="10"/>
  <c r="E377" i="10"/>
  <c r="F377" i="10"/>
  <c r="G377" i="10"/>
  <c r="H377" i="10"/>
  <c r="I377" i="10"/>
  <c r="J377" i="10"/>
  <c r="B378" i="10"/>
  <c r="C378" i="10"/>
  <c r="D378" i="10"/>
  <c r="E378" i="10"/>
  <c r="F378" i="10"/>
  <c r="G378" i="10"/>
  <c r="H378" i="10"/>
  <c r="I378" i="10"/>
  <c r="J378" i="10"/>
  <c r="B379" i="10"/>
  <c r="C379" i="10"/>
  <c r="D379" i="10"/>
  <c r="E379" i="10"/>
  <c r="F379" i="10"/>
  <c r="G379" i="10"/>
  <c r="H379" i="10"/>
  <c r="I379" i="10"/>
  <c r="J379" i="10"/>
  <c r="B380" i="10"/>
  <c r="C380" i="10"/>
  <c r="D380" i="10"/>
  <c r="E380" i="10"/>
  <c r="F380" i="10"/>
  <c r="G380" i="10"/>
  <c r="H380" i="10"/>
  <c r="I380" i="10"/>
  <c r="J380" i="10"/>
  <c r="B381" i="10"/>
  <c r="C381" i="10"/>
  <c r="D381" i="10"/>
  <c r="E381" i="10"/>
  <c r="F381" i="10"/>
  <c r="G381" i="10"/>
  <c r="H381" i="10"/>
  <c r="I381" i="10"/>
  <c r="J381" i="10"/>
  <c r="B382" i="10"/>
  <c r="C382" i="10"/>
  <c r="D382" i="10"/>
  <c r="E382" i="10"/>
  <c r="F382" i="10"/>
  <c r="G382" i="10"/>
  <c r="H382" i="10"/>
  <c r="I382" i="10"/>
  <c r="J382" i="10"/>
  <c r="B383" i="10"/>
  <c r="C383" i="10"/>
  <c r="D383" i="10"/>
  <c r="E383" i="10"/>
  <c r="F383" i="10"/>
  <c r="G383" i="10"/>
  <c r="H383" i="10"/>
  <c r="I383" i="10"/>
  <c r="J383" i="10"/>
  <c r="B384" i="10"/>
  <c r="C384" i="10"/>
  <c r="D384" i="10"/>
  <c r="E384" i="10"/>
  <c r="F384" i="10"/>
  <c r="G384" i="10"/>
  <c r="H384" i="10"/>
  <c r="I384" i="10"/>
  <c r="J384" i="10"/>
  <c r="B385" i="10"/>
  <c r="C385" i="10"/>
  <c r="D385" i="10"/>
  <c r="E385" i="10"/>
  <c r="F385" i="10"/>
  <c r="G385" i="10"/>
  <c r="H385" i="10"/>
  <c r="I385" i="10"/>
  <c r="J385" i="10"/>
  <c r="B386" i="10"/>
  <c r="C386" i="10"/>
  <c r="D386" i="10"/>
  <c r="E386" i="10"/>
  <c r="F386" i="10"/>
  <c r="G386" i="10"/>
  <c r="H386" i="10"/>
  <c r="I386" i="10"/>
  <c r="J386" i="10"/>
  <c r="B387" i="10"/>
  <c r="C387" i="10"/>
  <c r="D387" i="10"/>
  <c r="E387" i="10"/>
  <c r="F387" i="10"/>
  <c r="G387" i="10"/>
  <c r="H387" i="10"/>
  <c r="I387" i="10"/>
  <c r="J387" i="10"/>
  <c r="B388" i="10"/>
  <c r="C388" i="10"/>
  <c r="D388" i="10"/>
  <c r="E388" i="10"/>
  <c r="F388" i="10"/>
  <c r="G388" i="10"/>
  <c r="H388" i="10"/>
  <c r="I388" i="10"/>
  <c r="J388" i="10"/>
  <c r="B389" i="10"/>
  <c r="C389" i="10"/>
  <c r="D389" i="10"/>
  <c r="E389" i="10"/>
  <c r="F389" i="10"/>
  <c r="G389" i="10"/>
  <c r="H389" i="10"/>
  <c r="I389" i="10"/>
  <c r="J389" i="10"/>
  <c r="B390" i="10"/>
  <c r="C390" i="10"/>
  <c r="D390" i="10"/>
  <c r="E390" i="10"/>
  <c r="F390" i="10"/>
  <c r="G390" i="10"/>
  <c r="H390" i="10"/>
  <c r="I390" i="10"/>
  <c r="J390" i="10"/>
  <c r="B391" i="10"/>
  <c r="C391" i="10"/>
  <c r="D391" i="10"/>
  <c r="E391" i="10"/>
  <c r="F391" i="10"/>
  <c r="G391" i="10"/>
  <c r="H391" i="10"/>
  <c r="I391" i="10"/>
  <c r="J391" i="10"/>
  <c r="B392" i="10"/>
  <c r="C392" i="10"/>
  <c r="D392" i="10"/>
  <c r="E392" i="10"/>
  <c r="F392" i="10"/>
  <c r="G392" i="10"/>
  <c r="H392" i="10"/>
  <c r="I392" i="10"/>
  <c r="J392" i="10"/>
  <c r="B393" i="10"/>
  <c r="C393" i="10"/>
  <c r="D393" i="10"/>
  <c r="E393" i="10"/>
  <c r="F393" i="10"/>
  <c r="G393" i="10"/>
  <c r="H393" i="10"/>
  <c r="I393" i="10"/>
  <c r="J393" i="10"/>
  <c r="B394" i="10"/>
  <c r="C394" i="10"/>
  <c r="D394" i="10"/>
  <c r="E394" i="10"/>
  <c r="F394" i="10"/>
  <c r="G394" i="10"/>
  <c r="H394" i="10"/>
  <c r="I394" i="10"/>
  <c r="J394" i="10"/>
  <c r="B395" i="10"/>
  <c r="C395" i="10"/>
  <c r="D395" i="10"/>
  <c r="E395" i="10"/>
  <c r="F395" i="10"/>
  <c r="G395" i="10"/>
  <c r="H395" i="10"/>
  <c r="I395" i="10"/>
  <c r="J395" i="10"/>
  <c r="B396" i="10"/>
  <c r="C396" i="10"/>
  <c r="D396" i="10"/>
  <c r="E396" i="10"/>
  <c r="F396" i="10"/>
  <c r="G396" i="10"/>
  <c r="H396" i="10"/>
  <c r="I396" i="10"/>
  <c r="J396" i="10"/>
  <c r="B397" i="10"/>
  <c r="C397" i="10"/>
  <c r="D397" i="10"/>
  <c r="E397" i="10"/>
  <c r="F397" i="10"/>
  <c r="G397" i="10"/>
  <c r="H397" i="10"/>
  <c r="I397" i="10"/>
  <c r="J397" i="10"/>
  <c r="B398" i="10"/>
  <c r="C398" i="10"/>
  <c r="D398" i="10"/>
  <c r="E398" i="10"/>
  <c r="F398" i="10"/>
  <c r="G398" i="10"/>
  <c r="H398" i="10"/>
  <c r="I398" i="10"/>
  <c r="J398" i="10"/>
  <c r="B399" i="10"/>
  <c r="C399" i="10"/>
  <c r="D399" i="10"/>
  <c r="E399" i="10"/>
  <c r="F399" i="10"/>
  <c r="G399" i="10"/>
  <c r="H399" i="10"/>
  <c r="I399" i="10"/>
  <c r="J399" i="10"/>
  <c r="B400" i="10"/>
  <c r="C400" i="10"/>
  <c r="D400" i="10"/>
  <c r="E400" i="10"/>
  <c r="F400" i="10"/>
  <c r="G400" i="10"/>
  <c r="H400" i="10"/>
  <c r="I400" i="10"/>
  <c r="J400" i="10"/>
  <c r="B401" i="10"/>
  <c r="C401" i="10"/>
  <c r="D401" i="10"/>
  <c r="E401" i="10"/>
  <c r="F401" i="10"/>
  <c r="G401" i="10"/>
  <c r="H401" i="10"/>
  <c r="I401" i="10"/>
  <c r="J401" i="10"/>
  <c r="B402" i="10"/>
  <c r="C402" i="10"/>
  <c r="D402" i="10"/>
  <c r="E402" i="10"/>
  <c r="F402" i="10"/>
  <c r="G402" i="10"/>
  <c r="H402" i="10"/>
  <c r="I402" i="10"/>
  <c r="J402" i="10"/>
  <c r="B403" i="10"/>
  <c r="C403" i="10"/>
  <c r="D403" i="10"/>
  <c r="E403" i="10"/>
  <c r="F403" i="10"/>
  <c r="G403" i="10"/>
  <c r="H403" i="10"/>
  <c r="I403" i="10"/>
  <c r="J403" i="10"/>
  <c r="B404" i="10"/>
  <c r="C404" i="10"/>
  <c r="D404" i="10"/>
  <c r="E404" i="10"/>
  <c r="F404" i="10"/>
  <c r="G404" i="10"/>
  <c r="H404" i="10"/>
  <c r="I404" i="10"/>
  <c r="J404" i="10"/>
  <c r="B405" i="10"/>
  <c r="C405" i="10"/>
  <c r="D405" i="10"/>
  <c r="E405" i="10"/>
  <c r="F405" i="10"/>
  <c r="G405" i="10"/>
  <c r="H405" i="10"/>
  <c r="I405" i="10"/>
  <c r="J405" i="10"/>
  <c r="B406" i="10"/>
  <c r="C406" i="10"/>
  <c r="D406" i="10"/>
  <c r="E406" i="10"/>
  <c r="F406" i="10"/>
  <c r="G406" i="10"/>
  <c r="H406" i="10"/>
  <c r="I406" i="10"/>
  <c r="J406" i="10"/>
  <c r="B407" i="10"/>
  <c r="C407" i="10"/>
  <c r="D407" i="10"/>
  <c r="E407" i="10"/>
  <c r="F407" i="10"/>
  <c r="G407" i="10"/>
  <c r="H407" i="10"/>
  <c r="I407" i="10"/>
  <c r="J407" i="10"/>
  <c r="B408" i="10"/>
  <c r="C408" i="10"/>
  <c r="D408" i="10"/>
  <c r="E408" i="10"/>
  <c r="F408" i="10"/>
  <c r="G408" i="10"/>
  <c r="H408" i="10"/>
  <c r="I408" i="10"/>
  <c r="J408" i="10"/>
  <c r="B409" i="10"/>
  <c r="C409" i="10"/>
  <c r="D409" i="10"/>
  <c r="E409" i="10"/>
  <c r="F409" i="10"/>
  <c r="G409" i="10"/>
  <c r="H409" i="10"/>
  <c r="I409" i="10"/>
  <c r="J409" i="10"/>
  <c r="B410" i="10"/>
  <c r="C410" i="10"/>
  <c r="D410" i="10"/>
  <c r="E410" i="10"/>
  <c r="F410" i="10"/>
  <c r="G410" i="10"/>
  <c r="H410" i="10"/>
  <c r="I410" i="10"/>
  <c r="J410" i="10"/>
  <c r="B411" i="10"/>
  <c r="C411" i="10"/>
  <c r="D411" i="10"/>
  <c r="E411" i="10"/>
  <c r="F411" i="10"/>
  <c r="G411" i="10"/>
  <c r="H411" i="10"/>
  <c r="I411" i="10"/>
  <c r="J411" i="10"/>
  <c r="B412" i="10"/>
  <c r="C412" i="10"/>
  <c r="D412" i="10"/>
  <c r="E412" i="10"/>
  <c r="F412" i="10"/>
  <c r="G412" i="10"/>
  <c r="H412" i="10"/>
  <c r="I412" i="10"/>
  <c r="J412" i="10"/>
  <c r="B413" i="10"/>
  <c r="C413" i="10"/>
  <c r="D413" i="10"/>
  <c r="E413" i="10"/>
  <c r="F413" i="10"/>
  <c r="G413" i="10"/>
  <c r="H413" i="10"/>
  <c r="I413" i="10"/>
  <c r="J413" i="10"/>
  <c r="B414" i="10"/>
  <c r="C414" i="10"/>
  <c r="D414" i="10"/>
  <c r="E414" i="10"/>
  <c r="F414" i="10"/>
  <c r="G414" i="10"/>
  <c r="H414" i="10"/>
  <c r="I414" i="10"/>
  <c r="J414" i="10"/>
  <c r="B415" i="10"/>
  <c r="C415" i="10"/>
  <c r="D415" i="10"/>
  <c r="E415" i="10"/>
  <c r="F415" i="10"/>
  <c r="G415" i="10"/>
  <c r="H415" i="10"/>
  <c r="I415" i="10"/>
  <c r="J415" i="10"/>
  <c r="B416" i="10"/>
  <c r="C416" i="10"/>
  <c r="D416" i="10"/>
  <c r="E416" i="10"/>
  <c r="F416" i="10"/>
  <c r="G416" i="10"/>
  <c r="H416" i="10"/>
  <c r="I416" i="10"/>
  <c r="J416" i="10"/>
  <c r="B417" i="10"/>
  <c r="C417" i="10"/>
  <c r="D417" i="10"/>
  <c r="E417" i="10"/>
  <c r="F417" i="10"/>
  <c r="G417" i="10"/>
  <c r="H417" i="10"/>
  <c r="I417" i="10"/>
  <c r="J417" i="10"/>
  <c r="B418" i="10"/>
  <c r="C418" i="10"/>
  <c r="D418" i="10"/>
  <c r="E418" i="10"/>
  <c r="F418" i="10"/>
  <c r="G418" i="10"/>
  <c r="H418" i="10"/>
  <c r="I418" i="10"/>
  <c r="J418" i="10"/>
  <c r="B419" i="10"/>
  <c r="C419" i="10"/>
  <c r="D419" i="10"/>
  <c r="E419" i="10"/>
  <c r="F419" i="10"/>
  <c r="G419" i="10"/>
  <c r="H419" i="10"/>
  <c r="I419" i="10"/>
  <c r="J419" i="10"/>
  <c r="B420" i="10"/>
  <c r="C420" i="10"/>
  <c r="D420" i="10"/>
  <c r="E420" i="10"/>
  <c r="F420" i="10"/>
  <c r="G420" i="10"/>
  <c r="H420" i="10"/>
  <c r="I420" i="10"/>
  <c r="J420" i="10"/>
  <c r="B421" i="10"/>
  <c r="C421" i="10"/>
  <c r="D421" i="10"/>
  <c r="E421" i="10"/>
  <c r="F421" i="10"/>
  <c r="G421" i="10"/>
  <c r="H421" i="10"/>
  <c r="I421" i="10"/>
  <c r="J421" i="10"/>
  <c r="B422" i="10"/>
  <c r="C422" i="10"/>
  <c r="D422" i="10"/>
  <c r="E422" i="10"/>
  <c r="F422" i="10"/>
  <c r="G422" i="10"/>
  <c r="H422" i="10"/>
  <c r="I422" i="10"/>
  <c r="J422" i="10"/>
  <c r="B423" i="10"/>
  <c r="C423" i="10"/>
  <c r="D423" i="10"/>
  <c r="E423" i="10"/>
  <c r="F423" i="10"/>
  <c r="G423" i="10"/>
  <c r="H423" i="10"/>
  <c r="I423" i="10"/>
  <c r="J423" i="10"/>
  <c r="B424" i="10"/>
  <c r="C424" i="10"/>
  <c r="D424" i="10"/>
  <c r="E424" i="10"/>
  <c r="F424" i="10"/>
  <c r="G424" i="10"/>
  <c r="H424" i="10"/>
  <c r="I424" i="10"/>
  <c r="J424" i="10"/>
  <c r="B425" i="10"/>
  <c r="C425" i="10"/>
  <c r="D425" i="10"/>
  <c r="E425" i="10"/>
  <c r="F425" i="10"/>
  <c r="G425" i="10"/>
  <c r="H425" i="10"/>
  <c r="I425" i="10"/>
  <c r="J425" i="10"/>
  <c r="B426" i="10"/>
  <c r="C426" i="10"/>
  <c r="D426" i="10"/>
  <c r="E426" i="10"/>
  <c r="F426" i="10"/>
  <c r="G426" i="10"/>
  <c r="H426" i="10"/>
  <c r="I426" i="10"/>
  <c r="J426" i="10"/>
  <c r="B427" i="10"/>
  <c r="C427" i="10"/>
  <c r="D427" i="10"/>
  <c r="E427" i="10"/>
  <c r="F427" i="10"/>
  <c r="G427" i="10"/>
  <c r="H427" i="10"/>
  <c r="I427" i="10"/>
  <c r="J427" i="10"/>
  <c r="B428" i="10"/>
  <c r="C428" i="10"/>
  <c r="D428" i="10"/>
  <c r="E428" i="10"/>
  <c r="F428" i="10"/>
  <c r="G428" i="10"/>
  <c r="H428" i="10"/>
  <c r="I428" i="10"/>
  <c r="J428" i="10"/>
  <c r="B429" i="10"/>
  <c r="C429" i="10"/>
  <c r="D429" i="10"/>
  <c r="E429" i="10"/>
  <c r="F429" i="10"/>
  <c r="G429" i="10"/>
  <c r="H429" i="10"/>
  <c r="I429" i="10"/>
  <c r="J429" i="10"/>
  <c r="B430" i="10"/>
  <c r="C430" i="10"/>
  <c r="D430" i="10"/>
  <c r="E430" i="10"/>
  <c r="F430" i="10"/>
  <c r="G430" i="10"/>
  <c r="H430" i="10"/>
  <c r="I430" i="10"/>
  <c r="J430" i="10"/>
  <c r="B431" i="10"/>
  <c r="C431" i="10"/>
  <c r="D431" i="10"/>
  <c r="E431" i="10"/>
  <c r="F431" i="10"/>
  <c r="G431" i="10"/>
  <c r="H431" i="10"/>
  <c r="I431" i="10"/>
  <c r="J431" i="10"/>
  <c r="B432" i="10"/>
  <c r="C432" i="10"/>
  <c r="D432" i="10"/>
  <c r="E432" i="10"/>
  <c r="F432" i="10"/>
  <c r="G432" i="10"/>
  <c r="H432" i="10"/>
  <c r="I432" i="10"/>
  <c r="J432" i="10"/>
  <c r="B433" i="10"/>
  <c r="C433" i="10"/>
  <c r="D433" i="10"/>
  <c r="E433" i="10"/>
  <c r="F433" i="10"/>
  <c r="G433" i="10"/>
  <c r="H433" i="10"/>
  <c r="I433" i="10"/>
  <c r="J433" i="10"/>
  <c r="B434" i="10"/>
  <c r="C434" i="10"/>
  <c r="D434" i="10"/>
  <c r="E434" i="10"/>
  <c r="F434" i="10"/>
  <c r="G434" i="10"/>
  <c r="H434" i="10"/>
  <c r="I434" i="10"/>
  <c r="J434" i="10"/>
  <c r="B435" i="10"/>
  <c r="C435" i="10"/>
  <c r="D435" i="10"/>
  <c r="E435" i="10"/>
  <c r="F435" i="10"/>
  <c r="G435" i="10"/>
  <c r="H435" i="10"/>
  <c r="I435" i="10"/>
  <c r="J435" i="10"/>
  <c r="B436" i="10"/>
  <c r="C436" i="10"/>
  <c r="D436" i="10"/>
  <c r="E436" i="10"/>
  <c r="F436" i="10"/>
  <c r="G436" i="10"/>
  <c r="H436" i="10"/>
  <c r="I436" i="10"/>
  <c r="J436" i="10"/>
  <c r="B437" i="10"/>
  <c r="C437" i="10"/>
  <c r="D437" i="10"/>
  <c r="E437" i="10"/>
  <c r="F437" i="10"/>
  <c r="G437" i="10"/>
  <c r="H437" i="10"/>
  <c r="I437" i="10"/>
  <c r="J437" i="10"/>
  <c r="B438" i="10"/>
  <c r="C438" i="10"/>
  <c r="D438" i="10"/>
  <c r="E438" i="10"/>
  <c r="F438" i="10"/>
  <c r="G438" i="10"/>
  <c r="H438" i="10"/>
  <c r="I438" i="10"/>
  <c r="J438" i="10"/>
  <c r="B439" i="10"/>
  <c r="C439" i="10"/>
  <c r="D439" i="10"/>
  <c r="E439" i="10"/>
  <c r="F439" i="10"/>
  <c r="G439" i="10"/>
  <c r="H439" i="10"/>
  <c r="I439" i="10"/>
  <c r="J439" i="10"/>
  <c r="B440" i="10"/>
  <c r="C440" i="10"/>
  <c r="D440" i="10"/>
  <c r="E440" i="10"/>
  <c r="F440" i="10"/>
  <c r="G440" i="10"/>
  <c r="H440" i="10"/>
  <c r="I440" i="10"/>
  <c r="J440" i="10"/>
  <c r="B441" i="10"/>
  <c r="C441" i="10"/>
  <c r="D441" i="10"/>
  <c r="E441" i="10"/>
  <c r="F441" i="10"/>
  <c r="G441" i="10"/>
  <c r="H441" i="10"/>
  <c r="I441" i="10"/>
  <c r="J441" i="10"/>
  <c r="B442" i="10"/>
  <c r="C442" i="10"/>
  <c r="D442" i="10"/>
  <c r="E442" i="10"/>
  <c r="F442" i="10"/>
  <c r="G442" i="10"/>
  <c r="H442" i="10"/>
  <c r="I442" i="10"/>
  <c r="J442" i="10"/>
  <c r="B443" i="10"/>
  <c r="C443" i="10"/>
  <c r="D443" i="10"/>
  <c r="E443" i="10"/>
  <c r="F443" i="10"/>
  <c r="G443" i="10"/>
  <c r="H443" i="10"/>
  <c r="I443" i="10"/>
  <c r="J443" i="10"/>
  <c r="B444" i="10"/>
  <c r="C444" i="10"/>
  <c r="D444" i="10"/>
  <c r="E444" i="10"/>
  <c r="F444" i="10"/>
  <c r="G444" i="10"/>
  <c r="H444" i="10"/>
  <c r="I444" i="10"/>
  <c r="J444" i="10"/>
  <c r="B445" i="10"/>
  <c r="C445" i="10"/>
  <c r="D445" i="10"/>
  <c r="E445" i="10"/>
  <c r="F445" i="10"/>
  <c r="G445" i="10"/>
  <c r="H445" i="10"/>
  <c r="I445" i="10"/>
  <c r="J445" i="10"/>
  <c r="B446" i="10"/>
  <c r="C446" i="10"/>
  <c r="D446" i="10"/>
  <c r="E446" i="10"/>
  <c r="F446" i="10"/>
  <c r="G446" i="10"/>
  <c r="H446" i="10"/>
  <c r="I446" i="10"/>
  <c r="J446" i="10"/>
  <c r="B447" i="10"/>
  <c r="C447" i="10"/>
  <c r="D447" i="10"/>
  <c r="E447" i="10"/>
  <c r="F447" i="10"/>
  <c r="G447" i="10"/>
  <c r="H447" i="10"/>
  <c r="I447" i="10"/>
  <c r="J447" i="10"/>
  <c r="B448" i="10"/>
  <c r="C448" i="10"/>
  <c r="D448" i="10"/>
  <c r="E448" i="10"/>
  <c r="F448" i="10"/>
  <c r="G448" i="10"/>
  <c r="H448" i="10"/>
  <c r="I448" i="10"/>
  <c r="J448" i="10"/>
  <c r="B449" i="10"/>
  <c r="C449" i="10"/>
  <c r="D449" i="10"/>
  <c r="E449" i="10"/>
  <c r="F449" i="10"/>
  <c r="G449" i="10"/>
  <c r="H449" i="10"/>
  <c r="I449" i="10"/>
  <c r="J449" i="10"/>
  <c r="B450" i="10"/>
  <c r="C450" i="10"/>
  <c r="D450" i="10"/>
  <c r="E450" i="10"/>
  <c r="F450" i="10"/>
  <c r="G450" i="10"/>
  <c r="H450" i="10"/>
  <c r="I450" i="10"/>
  <c r="J450" i="10"/>
  <c r="B451" i="10"/>
  <c r="C451" i="10"/>
  <c r="D451" i="10"/>
  <c r="E451" i="10"/>
  <c r="F451" i="10"/>
  <c r="G451" i="10"/>
  <c r="H451" i="10"/>
  <c r="I451" i="10"/>
  <c r="J451" i="10"/>
  <c r="B452" i="10"/>
  <c r="C452" i="10"/>
  <c r="D452" i="10"/>
  <c r="E452" i="10"/>
  <c r="F452" i="10"/>
  <c r="G452" i="10"/>
  <c r="H452" i="10"/>
  <c r="I452" i="10"/>
  <c r="J452" i="10"/>
  <c r="B453" i="10"/>
  <c r="C453" i="10"/>
  <c r="D453" i="10"/>
  <c r="E453" i="10"/>
  <c r="F453" i="10"/>
  <c r="G453" i="10"/>
  <c r="H453" i="10"/>
  <c r="I453" i="10"/>
  <c r="J453" i="10"/>
  <c r="B454" i="10"/>
  <c r="C454" i="10"/>
  <c r="D454" i="10"/>
  <c r="E454" i="10"/>
  <c r="F454" i="10"/>
  <c r="G454" i="10"/>
  <c r="H454" i="10"/>
  <c r="I454" i="10"/>
  <c r="J454" i="10"/>
  <c r="B455" i="10"/>
  <c r="C455" i="10"/>
  <c r="D455" i="10"/>
  <c r="E455" i="10"/>
  <c r="F455" i="10"/>
  <c r="G455" i="10"/>
  <c r="H455" i="10"/>
  <c r="I455" i="10"/>
  <c r="J455" i="10"/>
  <c r="B456" i="10"/>
  <c r="C456" i="10"/>
  <c r="D456" i="10"/>
  <c r="E456" i="10"/>
  <c r="F456" i="10"/>
  <c r="G456" i="10"/>
  <c r="H456" i="10"/>
  <c r="I456" i="10"/>
  <c r="J456" i="10"/>
  <c r="B457" i="10"/>
  <c r="C457" i="10"/>
  <c r="D457" i="10"/>
  <c r="E457" i="10"/>
  <c r="F457" i="10"/>
  <c r="G457" i="10"/>
  <c r="H457" i="10"/>
  <c r="I457" i="10"/>
  <c r="J457" i="10"/>
  <c r="B458" i="10"/>
  <c r="C458" i="10"/>
  <c r="D458" i="10"/>
  <c r="E458" i="10"/>
  <c r="F458" i="10"/>
  <c r="G458" i="10"/>
  <c r="H458" i="10"/>
  <c r="I458" i="10"/>
  <c r="J458" i="10"/>
  <c r="B459" i="10"/>
  <c r="C459" i="10"/>
  <c r="D459" i="10"/>
  <c r="E459" i="10"/>
  <c r="F459" i="10"/>
  <c r="G459" i="10"/>
  <c r="H459" i="10"/>
  <c r="I459" i="10"/>
  <c r="J459" i="10"/>
  <c r="B460" i="10"/>
  <c r="C460" i="10"/>
  <c r="D460" i="10"/>
  <c r="E460" i="10"/>
  <c r="F460" i="10"/>
  <c r="G460" i="10"/>
  <c r="H460" i="10"/>
  <c r="I460" i="10"/>
  <c r="J460" i="10"/>
  <c r="B461" i="10"/>
  <c r="C461" i="10"/>
  <c r="D461" i="10"/>
  <c r="E461" i="10"/>
  <c r="F461" i="10"/>
  <c r="G461" i="10"/>
  <c r="H461" i="10"/>
  <c r="I461" i="10"/>
  <c r="J461" i="10"/>
  <c r="B462" i="10"/>
  <c r="C462" i="10"/>
  <c r="D462" i="10"/>
  <c r="E462" i="10"/>
  <c r="F462" i="10"/>
  <c r="G462" i="10"/>
  <c r="H462" i="10"/>
  <c r="I462" i="10"/>
  <c r="J462" i="10"/>
  <c r="B463" i="10"/>
  <c r="C463" i="10"/>
  <c r="D463" i="10"/>
  <c r="E463" i="10"/>
  <c r="F463" i="10"/>
  <c r="G463" i="10"/>
  <c r="H463" i="10"/>
  <c r="I463" i="10"/>
  <c r="J463" i="10"/>
  <c r="B464" i="10"/>
  <c r="C464" i="10"/>
  <c r="D464" i="10"/>
  <c r="E464" i="10"/>
  <c r="F464" i="10"/>
  <c r="G464" i="10"/>
  <c r="H464" i="10"/>
  <c r="I464" i="10"/>
  <c r="J464" i="10"/>
  <c r="B465" i="10"/>
  <c r="C465" i="10"/>
  <c r="D465" i="10"/>
  <c r="E465" i="10"/>
  <c r="F465" i="10"/>
  <c r="G465" i="10"/>
  <c r="H465" i="10"/>
  <c r="I465" i="10"/>
  <c r="J465" i="10"/>
  <c r="B466" i="10"/>
  <c r="C466" i="10"/>
  <c r="D466" i="10"/>
  <c r="E466" i="10"/>
  <c r="F466" i="10"/>
  <c r="G466" i="10"/>
  <c r="H466" i="10"/>
  <c r="I466" i="10"/>
  <c r="J466" i="10"/>
  <c r="B467" i="10"/>
  <c r="C467" i="10"/>
  <c r="D467" i="10"/>
  <c r="E467" i="10"/>
  <c r="F467" i="10"/>
  <c r="G467" i="10"/>
  <c r="H467" i="10"/>
  <c r="I467" i="10"/>
  <c r="J467" i="10"/>
  <c r="B468" i="10"/>
  <c r="C468" i="10"/>
  <c r="D468" i="10"/>
  <c r="E468" i="10"/>
  <c r="F468" i="10"/>
  <c r="G468" i="10"/>
  <c r="H468" i="10"/>
  <c r="I468" i="10"/>
  <c r="J468" i="10"/>
  <c r="B469" i="10"/>
  <c r="C469" i="10"/>
  <c r="D469" i="10"/>
  <c r="E469" i="10"/>
  <c r="F469" i="10"/>
  <c r="G469" i="10"/>
  <c r="H469" i="10"/>
  <c r="I469" i="10"/>
  <c r="J469" i="10"/>
  <c r="B470" i="10"/>
  <c r="C470" i="10"/>
  <c r="D470" i="10"/>
  <c r="E470" i="10"/>
  <c r="F470" i="10"/>
  <c r="G470" i="10"/>
  <c r="H470" i="10"/>
  <c r="I470" i="10"/>
  <c r="J470" i="10"/>
  <c r="B471" i="10"/>
  <c r="C471" i="10"/>
  <c r="D471" i="10"/>
  <c r="E471" i="10"/>
  <c r="F471" i="10"/>
  <c r="G471" i="10"/>
  <c r="H471" i="10"/>
  <c r="I471" i="10"/>
  <c r="J471" i="10"/>
  <c r="B472" i="10"/>
  <c r="C472" i="10"/>
  <c r="D472" i="10"/>
  <c r="E472" i="10"/>
  <c r="F472" i="10"/>
  <c r="G472" i="10"/>
  <c r="H472" i="10"/>
  <c r="I472" i="10"/>
  <c r="J472" i="10"/>
  <c r="B473" i="10"/>
  <c r="C473" i="10"/>
  <c r="D473" i="10"/>
  <c r="E473" i="10"/>
  <c r="F473" i="10"/>
  <c r="G473" i="10"/>
  <c r="H473" i="10"/>
  <c r="I473" i="10"/>
  <c r="J473" i="10"/>
  <c r="B474" i="10"/>
  <c r="C474" i="10"/>
  <c r="D474" i="10"/>
  <c r="E474" i="10"/>
  <c r="F474" i="10"/>
  <c r="G474" i="10"/>
  <c r="H474" i="10"/>
  <c r="I474" i="10"/>
  <c r="J474" i="10"/>
  <c r="J2" i="10"/>
  <c r="I2" i="10"/>
  <c r="H2" i="10"/>
  <c r="G2" i="10"/>
  <c r="F2" i="10"/>
  <c r="E2" i="10"/>
  <c r="D2" i="10"/>
  <c r="C2" i="10"/>
  <c r="J2" i="9"/>
  <c r="I2" i="9"/>
  <c r="B3" i="3"/>
  <c r="C3" i="3"/>
  <c r="D3" i="3"/>
  <c r="E3" i="3"/>
  <c r="F3" i="3"/>
  <c r="G3" i="3"/>
  <c r="H3" i="3"/>
  <c r="I3" i="3"/>
  <c r="J3" i="3"/>
  <c r="B4" i="3"/>
  <c r="C4" i="3"/>
  <c r="D4" i="3"/>
  <c r="E4" i="3"/>
  <c r="F4" i="3"/>
  <c r="G4" i="3"/>
  <c r="H4" i="3"/>
  <c r="I4" i="3"/>
  <c r="J4" i="3"/>
  <c r="B5" i="3"/>
  <c r="C5" i="3"/>
  <c r="D5" i="3"/>
  <c r="E5" i="3"/>
  <c r="F5" i="3"/>
  <c r="G5" i="3"/>
  <c r="H5" i="3"/>
  <c r="I5" i="3"/>
  <c r="J5" i="3"/>
  <c r="B6" i="3"/>
  <c r="C6" i="3"/>
  <c r="D6" i="3"/>
  <c r="E6" i="3"/>
  <c r="F6" i="3"/>
  <c r="G6" i="3"/>
  <c r="H6" i="3"/>
  <c r="I6" i="3"/>
  <c r="J6" i="3"/>
  <c r="B7" i="3"/>
  <c r="C7" i="3"/>
  <c r="D7" i="3"/>
  <c r="E7" i="3"/>
  <c r="F7" i="3"/>
  <c r="G7" i="3"/>
  <c r="H7" i="3"/>
  <c r="I7" i="3"/>
  <c r="J7" i="3"/>
  <c r="B8" i="3"/>
  <c r="C8" i="3"/>
  <c r="D8" i="3"/>
  <c r="E8" i="3"/>
  <c r="F8" i="3"/>
  <c r="G8" i="3"/>
  <c r="H8" i="3"/>
  <c r="I8" i="3"/>
  <c r="J8" i="3"/>
  <c r="B9" i="3"/>
  <c r="C9" i="3"/>
  <c r="D9" i="3"/>
  <c r="E9" i="3"/>
  <c r="F9" i="3"/>
  <c r="G9" i="3"/>
  <c r="H9" i="3"/>
  <c r="I9" i="3"/>
  <c r="J9" i="3"/>
  <c r="B10" i="3"/>
  <c r="C10" i="3"/>
  <c r="D10" i="3"/>
  <c r="E10" i="3"/>
  <c r="F10" i="3"/>
  <c r="G10" i="3"/>
  <c r="H10" i="3"/>
  <c r="I10" i="3"/>
  <c r="J10" i="3"/>
  <c r="B11" i="3"/>
  <c r="C11" i="3"/>
  <c r="D11" i="3"/>
  <c r="E11" i="3"/>
  <c r="F11" i="3"/>
  <c r="G11" i="3"/>
  <c r="H11" i="3"/>
  <c r="I11" i="3"/>
  <c r="J11" i="3"/>
  <c r="B12" i="3"/>
  <c r="C12" i="3"/>
  <c r="D12" i="3"/>
  <c r="E12" i="3"/>
  <c r="F12" i="3"/>
  <c r="G12" i="3"/>
  <c r="H12" i="3"/>
  <c r="I12" i="3"/>
  <c r="J12" i="3"/>
  <c r="B13" i="3"/>
  <c r="C13" i="3"/>
  <c r="D13" i="3"/>
  <c r="E13" i="3"/>
  <c r="F13" i="3"/>
  <c r="G13" i="3"/>
  <c r="H13" i="3"/>
  <c r="I13" i="3"/>
  <c r="J13" i="3"/>
  <c r="B14" i="3"/>
  <c r="C14" i="3"/>
  <c r="D14" i="3"/>
  <c r="E14" i="3"/>
  <c r="F14" i="3"/>
  <c r="G14" i="3"/>
  <c r="H14" i="3"/>
  <c r="I14" i="3"/>
  <c r="J14" i="3"/>
  <c r="B15" i="3"/>
  <c r="C15" i="3"/>
  <c r="D15" i="3"/>
  <c r="E15" i="3"/>
  <c r="F15" i="3"/>
  <c r="G15" i="3"/>
  <c r="H15" i="3"/>
  <c r="I15" i="3"/>
  <c r="J15" i="3"/>
  <c r="B16" i="3"/>
  <c r="C16" i="3"/>
  <c r="D16" i="3"/>
  <c r="E16" i="3"/>
  <c r="F16" i="3"/>
  <c r="G16" i="3"/>
  <c r="H16" i="3"/>
  <c r="I16" i="3"/>
  <c r="J16" i="3"/>
  <c r="B17" i="3"/>
  <c r="C17" i="3"/>
  <c r="D17" i="3"/>
  <c r="E17" i="3"/>
  <c r="F17" i="3"/>
  <c r="G17" i="3"/>
  <c r="H17" i="3"/>
  <c r="I17" i="3"/>
  <c r="J17" i="3"/>
  <c r="B18" i="3"/>
  <c r="C18" i="3"/>
  <c r="D18" i="3"/>
  <c r="E18" i="3"/>
  <c r="F18" i="3"/>
  <c r="G18" i="3"/>
  <c r="H18" i="3"/>
  <c r="I18" i="3"/>
  <c r="J18" i="3"/>
  <c r="B19" i="3"/>
  <c r="C19" i="3"/>
  <c r="D19" i="3"/>
  <c r="E19" i="3"/>
  <c r="F19" i="3"/>
  <c r="G19" i="3"/>
  <c r="H19" i="3"/>
  <c r="I19" i="3"/>
  <c r="J19" i="3"/>
  <c r="B20" i="3"/>
  <c r="C20" i="3"/>
  <c r="D20" i="3"/>
  <c r="E20" i="3"/>
  <c r="F20" i="3"/>
  <c r="G20" i="3"/>
  <c r="H20" i="3"/>
  <c r="I20" i="3"/>
  <c r="J20" i="3"/>
  <c r="B21" i="3"/>
  <c r="C21" i="3"/>
  <c r="D21" i="3"/>
  <c r="E21" i="3"/>
  <c r="F21" i="3"/>
  <c r="G21" i="3"/>
  <c r="H21" i="3"/>
  <c r="I21" i="3"/>
  <c r="J21" i="3"/>
  <c r="B22" i="3"/>
  <c r="C22" i="3"/>
  <c r="D22" i="3"/>
  <c r="E22" i="3"/>
  <c r="F22" i="3"/>
  <c r="G22" i="3"/>
  <c r="H22" i="3"/>
  <c r="I22" i="3"/>
  <c r="J22" i="3"/>
  <c r="B23" i="3"/>
  <c r="C23" i="3"/>
  <c r="D23" i="3"/>
  <c r="E23" i="3"/>
  <c r="F23" i="3"/>
  <c r="G23" i="3"/>
  <c r="H23" i="3"/>
  <c r="I23" i="3"/>
  <c r="J23" i="3"/>
  <c r="B24" i="3"/>
  <c r="C24" i="3"/>
  <c r="D24" i="3"/>
  <c r="E24" i="3"/>
  <c r="F24" i="3"/>
  <c r="G24" i="3"/>
  <c r="H24" i="3"/>
  <c r="I24" i="3"/>
  <c r="J24" i="3"/>
  <c r="B25" i="3"/>
  <c r="C25" i="3"/>
  <c r="D25" i="3"/>
  <c r="E25" i="3"/>
  <c r="F25" i="3"/>
  <c r="G25" i="3"/>
  <c r="H25" i="3"/>
  <c r="I25" i="3"/>
  <c r="J25" i="3"/>
  <c r="B26" i="3"/>
  <c r="C26" i="3"/>
  <c r="D26" i="3"/>
  <c r="E26" i="3"/>
  <c r="F26" i="3"/>
  <c r="G26" i="3"/>
  <c r="H26" i="3"/>
  <c r="I26" i="3"/>
  <c r="J26" i="3"/>
  <c r="B27" i="3"/>
  <c r="C27" i="3"/>
  <c r="D27" i="3"/>
  <c r="E27" i="3"/>
  <c r="F27" i="3"/>
  <c r="G27" i="3"/>
  <c r="H27" i="3"/>
  <c r="I27" i="3"/>
  <c r="J27" i="3"/>
  <c r="B28" i="3"/>
  <c r="C28" i="3"/>
  <c r="D28" i="3"/>
  <c r="E28" i="3"/>
  <c r="F28" i="3"/>
  <c r="G28" i="3"/>
  <c r="H28" i="3"/>
  <c r="I28" i="3"/>
  <c r="J28" i="3"/>
  <c r="B29" i="3"/>
  <c r="C29" i="3"/>
  <c r="D29" i="3"/>
  <c r="E29" i="3"/>
  <c r="F29" i="3"/>
  <c r="G29" i="3"/>
  <c r="H29" i="3"/>
  <c r="I29" i="3"/>
  <c r="J29" i="3"/>
  <c r="B30" i="3"/>
  <c r="C30" i="3"/>
  <c r="D30" i="3"/>
  <c r="E30" i="3"/>
  <c r="F30" i="3"/>
  <c r="G30" i="3"/>
  <c r="H30" i="3"/>
  <c r="I30" i="3"/>
  <c r="J30" i="3"/>
  <c r="B31" i="3"/>
  <c r="C31" i="3"/>
  <c r="D31" i="3"/>
  <c r="E31" i="3"/>
  <c r="F31" i="3"/>
  <c r="G31" i="3"/>
  <c r="H31" i="3"/>
  <c r="I31" i="3"/>
  <c r="J31" i="3"/>
  <c r="B32" i="3"/>
  <c r="C32" i="3"/>
  <c r="D32" i="3"/>
  <c r="E32" i="3"/>
  <c r="F32" i="3"/>
  <c r="G32" i="3"/>
  <c r="H32" i="3"/>
  <c r="I32" i="3"/>
  <c r="J32" i="3"/>
  <c r="B33" i="3"/>
  <c r="C33" i="3"/>
  <c r="D33" i="3"/>
  <c r="E33" i="3"/>
  <c r="F33" i="3"/>
  <c r="G33" i="3"/>
  <c r="H33" i="3"/>
  <c r="I33" i="3"/>
  <c r="J33" i="3"/>
  <c r="B34" i="3"/>
  <c r="C34" i="3"/>
  <c r="D34" i="3"/>
  <c r="E34" i="3"/>
  <c r="F34" i="3"/>
  <c r="G34" i="3"/>
  <c r="H34" i="3"/>
  <c r="I34" i="3"/>
  <c r="J34" i="3"/>
  <c r="B35" i="3"/>
  <c r="C35" i="3"/>
  <c r="D35" i="3"/>
  <c r="E35" i="3"/>
  <c r="F35" i="3"/>
  <c r="G35" i="3"/>
  <c r="H35" i="3"/>
  <c r="I35" i="3"/>
  <c r="J35" i="3"/>
  <c r="B36" i="3"/>
  <c r="C36" i="3"/>
  <c r="D36" i="3"/>
  <c r="E36" i="3"/>
  <c r="F36" i="3"/>
  <c r="G36" i="3"/>
  <c r="H36" i="3"/>
  <c r="I36" i="3"/>
  <c r="J36" i="3"/>
  <c r="B37" i="3"/>
  <c r="C37" i="3"/>
  <c r="D37" i="3"/>
  <c r="E37" i="3"/>
  <c r="F37" i="3"/>
  <c r="G37" i="3"/>
  <c r="H37" i="3"/>
  <c r="I37" i="3"/>
  <c r="J37" i="3"/>
  <c r="B38" i="3"/>
  <c r="C38" i="3"/>
  <c r="D38" i="3"/>
  <c r="E38" i="3"/>
  <c r="F38" i="3"/>
  <c r="G38" i="3"/>
  <c r="H38" i="3"/>
  <c r="I38" i="3"/>
  <c r="J38" i="3"/>
  <c r="B39" i="3"/>
  <c r="C39" i="3"/>
  <c r="D39" i="3"/>
  <c r="E39" i="3"/>
  <c r="F39" i="3"/>
  <c r="G39" i="3"/>
  <c r="H39" i="3"/>
  <c r="I39" i="3"/>
  <c r="J39" i="3"/>
  <c r="B40" i="3"/>
  <c r="C40" i="3"/>
  <c r="D40" i="3"/>
  <c r="E40" i="3"/>
  <c r="F40" i="3"/>
  <c r="G40" i="3"/>
  <c r="H40" i="3"/>
  <c r="I40" i="3"/>
  <c r="J40" i="3"/>
  <c r="B41" i="3"/>
  <c r="C41" i="3"/>
  <c r="D41" i="3"/>
  <c r="E41" i="3"/>
  <c r="F41" i="3"/>
  <c r="G41" i="3"/>
  <c r="H41" i="3"/>
  <c r="I41" i="3"/>
  <c r="J41" i="3"/>
  <c r="B42" i="3"/>
  <c r="C42" i="3"/>
  <c r="D42" i="3"/>
  <c r="E42" i="3"/>
  <c r="F42" i="3"/>
  <c r="G42" i="3"/>
  <c r="H42" i="3"/>
  <c r="I42" i="3"/>
  <c r="J42" i="3"/>
  <c r="B43" i="3"/>
  <c r="C43" i="3"/>
  <c r="D43" i="3"/>
  <c r="E43" i="3"/>
  <c r="F43" i="3"/>
  <c r="G43" i="3"/>
  <c r="H43" i="3"/>
  <c r="I43" i="3"/>
  <c r="J43" i="3"/>
  <c r="B44" i="3"/>
  <c r="C44" i="3"/>
  <c r="D44" i="3"/>
  <c r="E44" i="3"/>
  <c r="F44" i="3"/>
  <c r="G44" i="3"/>
  <c r="H44" i="3"/>
  <c r="I44" i="3"/>
  <c r="J44" i="3"/>
  <c r="B45" i="3"/>
  <c r="C45" i="3"/>
  <c r="D45" i="3"/>
  <c r="E45" i="3"/>
  <c r="F45" i="3"/>
  <c r="G45" i="3"/>
  <c r="H45" i="3"/>
  <c r="I45" i="3"/>
  <c r="J45" i="3"/>
  <c r="B46" i="3"/>
  <c r="C46" i="3"/>
  <c r="D46" i="3"/>
  <c r="E46" i="3"/>
  <c r="F46" i="3"/>
  <c r="G46" i="3"/>
  <c r="H46" i="3"/>
  <c r="I46" i="3"/>
  <c r="J46" i="3"/>
  <c r="B47" i="3"/>
  <c r="C47" i="3"/>
  <c r="D47" i="3"/>
  <c r="E47" i="3"/>
  <c r="F47" i="3"/>
  <c r="G47" i="3"/>
  <c r="H47" i="3"/>
  <c r="I47" i="3"/>
  <c r="J47" i="3"/>
  <c r="B48" i="3"/>
  <c r="C48" i="3"/>
  <c r="D48" i="3"/>
  <c r="E48" i="3"/>
  <c r="F48" i="3"/>
  <c r="G48" i="3"/>
  <c r="H48" i="3"/>
  <c r="I48" i="3"/>
  <c r="J48" i="3"/>
  <c r="B49" i="3"/>
  <c r="C49" i="3"/>
  <c r="D49" i="3"/>
  <c r="E49" i="3"/>
  <c r="F49" i="3"/>
  <c r="G49" i="3"/>
  <c r="H49" i="3"/>
  <c r="I49" i="3"/>
  <c r="J49" i="3"/>
  <c r="B50" i="3"/>
  <c r="C50" i="3"/>
  <c r="D50" i="3"/>
  <c r="E50" i="3"/>
  <c r="F50" i="3"/>
  <c r="G50" i="3"/>
  <c r="H50" i="3"/>
  <c r="I50" i="3"/>
  <c r="J50" i="3"/>
  <c r="B51" i="3"/>
  <c r="C51" i="3"/>
  <c r="D51" i="3"/>
  <c r="E51" i="3"/>
  <c r="F51" i="3"/>
  <c r="G51" i="3"/>
  <c r="H51" i="3"/>
  <c r="I51" i="3"/>
  <c r="J51" i="3"/>
  <c r="B52" i="3"/>
  <c r="C52" i="3"/>
  <c r="D52" i="3"/>
  <c r="E52" i="3"/>
  <c r="F52" i="3"/>
  <c r="G52" i="3"/>
  <c r="H52" i="3"/>
  <c r="I52" i="3"/>
  <c r="J52" i="3"/>
  <c r="B53" i="3"/>
  <c r="C53" i="3"/>
  <c r="D53" i="3"/>
  <c r="E53" i="3"/>
  <c r="F53" i="3"/>
  <c r="G53" i="3"/>
  <c r="H53" i="3"/>
  <c r="I53" i="3"/>
  <c r="J53" i="3"/>
  <c r="B54" i="3"/>
  <c r="C54" i="3"/>
  <c r="D54" i="3"/>
  <c r="E54" i="3"/>
  <c r="F54" i="3"/>
  <c r="G54" i="3"/>
  <c r="H54" i="3"/>
  <c r="I54" i="3"/>
  <c r="J54" i="3"/>
  <c r="B55" i="3"/>
  <c r="C55" i="3"/>
  <c r="D55" i="3"/>
  <c r="E55" i="3"/>
  <c r="F55" i="3"/>
  <c r="G55" i="3"/>
  <c r="H55" i="3"/>
  <c r="I55" i="3"/>
  <c r="J55" i="3"/>
  <c r="B56" i="3"/>
  <c r="C56" i="3"/>
  <c r="D56" i="3"/>
  <c r="E56" i="3"/>
  <c r="F56" i="3"/>
  <c r="G56" i="3"/>
  <c r="H56" i="3"/>
  <c r="I56" i="3"/>
  <c r="J56" i="3"/>
  <c r="B57" i="3"/>
  <c r="C57" i="3"/>
  <c r="D57" i="3"/>
  <c r="E57" i="3"/>
  <c r="F57" i="3"/>
  <c r="G57" i="3"/>
  <c r="H57" i="3"/>
  <c r="I57" i="3"/>
  <c r="J57" i="3"/>
  <c r="B58" i="3"/>
  <c r="C58" i="3"/>
  <c r="D58" i="3"/>
  <c r="E58" i="3"/>
  <c r="F58" i="3"/>
  <c r="G58" i="3"/>
  <c r="H58" i="3"/>
  <c r="I58" i="3"/>
  <c r="J58" i="3"/>
  <c r="B59" i="3"/>
  <c r="C59" i="3"/>
  <c r="D59" i="3"/>
  <c r="E59" i="3"/>
  <c r="F59" i="3"/>
  <c r="G59" i="3"/>
  <c r="H59" i="3"/>
  <c r="I59" i="3"/>
  <c r="J59" i="3"/>
  <c r="B60" i="3"/>
  <c r="C60" i="3"/>
  <c r="D60" i="3"/>
  <c r="E60" i="3"/>
  <c r="F60" i="3"/>
  <c r="G60" i="3"/>
  <c r="H60" i="3"/>
  <c r="I60" i="3"/>
  <c r="J60" i="3"/>
  <c r="B61" i="3"/>
  <c r="C61" i="3"/>
  <c r="D61" i="3"/>
  <c r="E61" i="3"/>
  <c r="F61" i="3"/>
  <c r="G61" i="3"/>
  <c r="H61" i="3"/>
  <c r="I61" i="3"/>
  <c r="J61" i="3"/>
  <c r="B62" i="3"/>
  <c r="C62" i="3"/>
  <c r="D62" i="3"/>
  <c r="E62" i="3"/>
  <c r="F62" i="3"/>
  <c r="G62" i="3"/>
  <c r="H62" i="3"/>
  <c r="I62" i="3"/>
  <c r="J62" i="3"/>
  <c r="B63" i="3"/>
  <c r="C63" i="3"/>
  <c r="D63" i="3"/>
  <c r="E63" i="3"/>
  <c r="F63" i="3"/>
  <c r="G63" i="3"/>
  <c r="H63" i="3"/>
  <c r="I63" i="3"/>
  <c r="J63" i="3"/>
  <c r="B64" i="3"/>
  <c r="C64" i="3"/>
  <c r="D64" i="3"/>
  <c r="E64" i="3"/>
  <c r="F64" i="3"/>
  <c r="G64" i="3"/>
  <c r="H64" i="3"/>
  <c r="I64" i="3"/>
  <c r="J64" i="3"/>
  <c r="B65" i="3"/>
  <c r="C65" i="3"/>
  <c r="D65" i="3"/>
  <c r="E65" i="3"/>
  <c r="F65" i="3"/>
  <c r="G65" i="3"/>
  <c r="H65" i="3"/>
  <c r="I65" i="3"/>
  <c r="J65" i="3"/>
  <c r="B66" i="3"/>
  <c r="C66" i="3"/>
  <c r="D66" i="3"/>
  <c r="E66" i="3"/>
  <c r="F66" i="3"/>
  <c r="G66" i="3"/>
  <c r="H66" i="3"/>
  <c r="I66" i="3"/>
  <c r="J66" i="3"/>
  <c r="B67" i="3"/>
  <c r="C67" i="3"/>
  <c r="D67" i="3"/>
  <c r="E67" i="3"/>
  <c r="F67" i="3"/>
  <c r="G67" i="3"/>
  <c r="H67" i="3"/>
  <c r="I67" i="3"/>
  <c r="J67" i="3"/>
  <c r="B68" i="3"/>
  <c r="C68" i="3"/>
  <c r="D68" i="3"/>
  <c r="E68" i="3"/>
  <c r="F68" i="3"/>
  <c r="G68" i="3"/>
  <c r="H68" i="3"/>
  <c r="I68" i="3"/>
  <c r="J68" i="3"/>
  <c r="B69" i="3"/>
  <c r="C69" i="3"/>
  <c r="D69" i="3"/>
  <c r="E69" i="3"/>
  <c r="F69" i="3"/>
  <c r="G69" i="3"/>
  <c r="H69" i="3"/>
  <c r="I69" i="3"/>
  <c r="J69" i="3"/>
  <c r="B70" i="3"/>
  <c r="C70" i="3"/>
  <c r="D70" i="3"/>
  <c r="E70" i="3"/>
  <c r="F70" i="3"/>
  <c r="G70" i="3"/>
  <c r="H70" i="3"/>
  <c r="I70" i="3"/>
  <c r="J70" i="3"/>
  <c r="B71" i="3"/>
  <c r="C71" i="3"/>
  <c r="D71" i="3"/>
  <c r="E71" i="3"/>
  <c r="F71" i="3"/>
  <c r="G71" i="3"/>
  <c r="H71" i="3"/>
  <c r="I71" i="3"/>
  <c r="J71" i="3"/>
  <c r="B72" i="3"/>
  <c r="C72" i="3"/>
  <c r="D72" i="3"/>
  <c r="E72" i="3"/>
  <c r="F72" i="3"/>
  <c r="G72" i="3"/>
  <c r="H72" i="3"/>
  <c r="I72" i="3"/>
  <c r="J72" i="3"/>
  <c r="B73" i="3"/>
  <c r="C73" i="3"/>
  <c r="D73" i="3"/>
  <c r="E73" i="3"/>
  <c r="F73" i="3"/>
  <c r="G73" i="3"/>
  <c r="H73" i="3"/>
  <c r="I73" i="3"/>
  <c r="J73" i="3"/>
  <c r="B74" i="3"/>
  <c r="C74" i="3"/>
  <c r="D74" i="3"/>
  <c r="E74" i="3"/>
  <c r="F74" i="3"/>
  <c r="G74" i="3"/>
  <c r="H74" i="3"/>
  <c r="I74" i="3"/>
  <c r="J74" i="3"/>
  <c r="B75" i="3"/>
  <c r="C75" i="3"/>
  <c r="D75" i="3"/>
  <c r="E75" i="3"/>
  <c r="F75" i="3"/>
  <c r="G75" i="3"/>
  <c r="H75" i="3"/>
  <c r="I75" i="3"/>
  <c r="J75" i="3"/>
  <c r="B76" i="3"/>
  <c r="C76" i="3"/>
  <c r="D76" i="3"/>
  <c r="E76" i="3"/>
  <c r="F76" i="3"/>
  <c r="G76" i="3"/>
  <c r="H76" i="3"/>
  <c r="I76" i="3"/>
  <c r="J76" i="3"/>
  <c r="B77" i="3"/>
  <c r="C77" i="3"/>
  <c r="D77" i="3"/>
  <c r="E77" i="3"/>
  <c r="F77" i="3"/>
  <c r="G77" i="3"/>
  <c r="H77" i="3"/>
  <c r="I77" i="3"/>
  <c r="J77" i="3"/>
  <c r="B78" i="3"/>
  <c r="C78" i="3"/>
  <c r="D78" i="3"/>
  <c r="E78" i="3"/>
  <c r="F78" i="3"/>
  <c r="G78" i="3"/>
  <c r="H78" i="3"/>
  <c r="I78" i="3"/>
  <c r="J78" i="3"/>
  <c r="B79" i="3"/>
  <c r="C79" i="3"/>
  <c r="D79" i="3"/>
  <c r="E79" i="3"/>
  <c r="F79" i="3"/>
  <c r="G79" i="3"/>
  <c r="H79" i="3"/>
  <c r="I79" i="3"/>
  <c r="J79" i="3"/>
  <c r="B80" i="3"/>
  <c r="C80" i="3"/>
  <c r="D80" i="3"/>
  <c r="E80" i="3"/>
  <c r="F80" i="3"/>
  <c r="G80" i="3"/>
  <c r="H80" i="3"/>
  <c r="I80" i="3"/>
  <c r="J80" i="3"/>
  <c r="B81" i="3"/>
  <c r="C81" i="3"/>
  <c r="D81" i="3"/>
  <c r="E81" i="3"/>
  <c r="F81" i="3"/>
  <c r="G81" i="3"/>
  <c r="H81" i="3"/>
  <c r="I81" i="3"/>
  <c r="J81" i="3"/>
  <c r="B82" i="3"/>
  <c r="C82" i="3"/>
  <c r="D82" i="3"/>
  <c r="E82" i="3"/>
  <c r="F82" i="3"/>
  <c r="G82" i="3"/>
  <c r="H82" i="3"/>
  <c r="I82" i="3"/>
  <c r="J82" i="3"/>
  <c r="B83" i="3"/>
  <c r="C83" i="3"/>
  <c r="D83" i="3"/>
  <c r="E83" i="3"/>
  <c r="F83" i="3"/>
  <c r="G83" i="3"/>
  <c r="H83" i="3"/>
  <c r="I83" i="3"/>
  <c r="J83" i="3"/>
  <c r="B84" i="3"/>
  <c r="C84" i="3"/>
  <c r="D84" i="3"/>
  <c r="E84" i="3"/>
  <c r="F84" i="3"/>
  <c r="G84" i="3"/>
  <c r="H84" i="3"/>
  <c r="I84" i="3"/>
  <c r="J84" i="3"/>
  <c r="B85" i="3"/>
  <c r="C85" i="3"/>
  <c r="D85" i="3"/>
  <c r="E85" i="3"/>
  <c r="F85" i="3"/>
  <c r="G85" i="3"/>
  <c r="H85" i="3"/>
  <c r="I85" i="3"/>
  <c r="J85" i="3"/>
  <c r="B86" i="3"/>
  <c r="C86" i="3"/>
  <c r="D86" i="3"/>
  <c r="E86" i="3"/>
  <c r="F86" i="3"/>
  <c r="G86" i="3"/>
  <c r="H86" i="3"/>
  <c r="I86" i="3"/>
  <c r="J86" i="3"/>
  <c r="B87" i="3"/>
  <c r="C87" i="3"/>
  <c r="D87" i="3"/>
  <c r="E87" i="3"/>
  <c r="F87" i="3"/>
  <c r="G87" i="3"/>
  <c r="H87" i="3"/>
  <c r="I87" i="3"/>
  <c r="J87" i="3"/>
  <c r="B88" i="3"/>
  <c r="C88" i="3"/>
  <c r="D88" i="3"/>
  <c r="E88" i="3"/>
  <c r="F88" i="3"/>
  <c r="G88" i="3"/>
  <c r="H88" i="3"/>
  <c r="I88" i="3"/>
  <c r="J88" i="3"/>
  <c r="B89" i="3"/>
  <c r="C89" i="3"/>
  <c r="D89" i="3"/>
  <c r="E89" i="3"/>
  <c r="F89" i="3"/>
  <c r="G89" i="3"/>
  <c r="H89" i="3"/>
  <c r="I89" i="3"/>
  <c r="J89" i="3"/>
  <c r="B90" i="3"/>
  <c r="C90" i="3"/>
  <c r="D90" i="3"/>
  <c r="E90" i="3"/>
  <c r="F90" i="3"/>
  <c r="G90" i="3"/>
  <c r="H90" i="3"/>
  <c r="I90" i="3"/>
  <c r="J90" i="3"/>
  <c r="B91" i="3"/>
  <c r="C91" i="3"/>
  <c r="D91" i="3"/>
  <c r="E91" i="3"/>
  <c r="F91" i="3"/>
  <c r="G91" i="3"/>
  <c r="H91" i="3"/>
  <c r="I91" i="3"/>
  <c r="J91" i="3"/>
  <c r="B92" i="3"/>
  <c r="C92" i="3"/>
  <c r="D92" i="3"/>
  <c r="E92" i="3"/>
  <c r="F92" i="3"/>
  <c r="G92" i="3"/>
  <c r="H92" i="3"/>
  <c r="I92" i="3"/>
  <c r="J92" i="3"/>
  <c r="B93" i="3"/>
  <c r="C93" i="3"/>
  <c r="D93" i="3"/>
  <c r="E93" i="3"/>
  <c r="F93" i="3"/>
  <c r="G93" i="3"/>
  <c r="H93" i="3"/>
  <c r="I93" i="3"/>
  <c r="J93" i="3"/>
  <c r="B94" i="3"/>
  <c r="C94" i="3"/>
  <c r="D94" i="3"/>
  <c r="E94" i="3"/>
  <c r="F94" i="3"/>
  <c r="G94" i="3"/>
  <c r="H94" i="3"/>
  <c r="I94" i="3"/>
  <c r="J94" i="3"/>
  <c r="B95" i="3"/>
  <c r="C95" i="3"/>
  <c r="D95" i="3"/>
  <c r="E95" i="3"/>
  <c r="F95" i="3"/>
  <c r="G95" i="3"/>
  <c r="H95" i="3"/>
  <c r="I95" i="3"/>
  <c r="J95" i="3"/>
  <c r="B96" i="3"/>
  <c r="C96" i="3"/>
  <c r="D96" i="3"/>
  <c r="E96" i="3"/>
  <c r="F96" i="3"/>
  <c r="G96" i="3"/>
  <c r="H96" i="3"/>
  <c r="I96" i="3"/>
  <c r="J96" i="3"/>
  <c r="B97" i="3"/>
  <c r="C97" i="3"/>
  <c r="D97" i="3"/>
  <c r="E97" i="3"/>
  <c r="F97" i="3"/>
  <c r="G97" i="3"/>
  <c r="H97" i="3"/>
  <c r="I97" i="3"/>
  <c r="J97" i="3"/>
  <c r="B98" i="3"/>
  <c r="C98" i="3"/>
  <c r="D98" i="3"/>
  <c r="E98" i="3"/>
  <c r="F98" i="3"/>
  <c r="G98" i="3"/>
  <c r="H98" i="3"/>
  <c r="I98" i="3"/>
  <c r="J98" i="3"/>
  <c r="B99" i="3"/>
  <c r="C99" i="3"/>
  <c r="D99" i="3"/>
  <c r="E99" i="3"/>
  <c r="F99" i="3"/>
  <c r="G99" i="3"/>
  <c r="H99" i="3"/>
  <c r="I99" i="3"/>
  <c r="J99" i="3"/>
  <c r="B100" i="3"/>
  <c r="C100" i="3"/>
  <c r="D100" i="3"/>
  <c r="E100" i="3"/>
  <c r="F100" i="3"/>
  <c r="G100" i="3"/>
  <c r="H100" i="3"/>
  <c r="I100" i="3"/>
  <c r="J100" i="3"/>
  <c r="B101" i="3"/>
  <c r="C101" i="3"/>
  <c r="D101" i="3"/>
  <c r="E101" i="3"/>
  <c r="F101" i="3"/>
  <c r="G101" i="3"/>
  <c r="H101" i="3"/>
  <c r="I101" i="3"/>
  <c r="J101" i="3"/>
  <c r="B102" i="3"/>
  <c r="C102" i="3"/>
  <c r="D102" i="3"/>
  <c r="E102" i="3"/>
  <c r="F102" i="3"/>
  <c r="G102" i="3"/>
  <c r="H102" i="3"/>
  <c r="I102" i="3"/>
  <c r="J102" i="3"/>
  <c r="B103" i="3"/>
  <c r="C103" i="3"/>
  <c r="D103" i="3"/>
  <c r="E103" i="3"/>
  <c r="F103" i="3"/>
  <c r="G103" i="3"/>
  <c r="H103" i="3"/>
  <c r="I103" i="3"/>
  <c r="J103" i="3"/>
  <c r="B104" i="3"/>
  <c r="C104" i="3"/>
  <c r="D104" i="3"/>
  <c r="E104" i="3"/>
  <c r="F104" i="3"/>
  <c r="G104" i="3"/>
  <c r="H104" i="3"/>
  <c r="I104" i="3"/>
  <c r="J104" i="3"/>
  <c r="B105" i="3"/>
  <c r="C105" i="3"/>
  <c r="D105" i="3"/>
  <c r="E105" i="3"/>
  <c r="F105" i="3"/>
  <c r="G105" i="3"/>
  <c r="H105" i="3"/>
  <c r="I105" i="3"/>
  <c r="J105" i="3"/>
  <c r="B106" i="3"/>
  <c r="C106" i="3"/>
  <c r="D106" i="3"/>
  <c r="E106" i="3"/>
  <c r="F106" i="3"/>
  <c r="G106" i="3"/>
  <c r="H106" i="3"/>
  <c r="I106" i="3"/>
  <c r="J106" i="3"/>
  <c r="B107" i="3"/>
  <c r="C107" i="3"/>
  <c r="D107" i="3"/>
  <c r="E107" i="3"/>
  <c r="F107" i="3"/>
  <c r="G107" i="3"/>
  <c r="H107" i="3"/>
  <c r="I107" i="3"/>
  <c r="J107" i="3"/>
  <c r="B108" i="3"/>
  <c r="C108" i="3"/>
  <c r="D108" i="3"/>
  <c r="E108" i="3"/>
  <c r="F108" i="3"/>
  <c r="G108" i="3"/>
  <c r="H108" i="3"/>
  <c r="I108" i="3"/>
  <c r="J108" i="3"/>
  <c r="B109" i="3"/>
  <c r="C109" i="3"/>
  <c r="D109" i="3"/>
  <c r="E109" i="3"/>
  <c r="F109" i="3"/>
  <c r="G109" i="3"/>
  <c r="H109" i="3"/>
  <c r="I109" i="3"/>
  <c r="J109" i="3"/>
  <c r="B110" i="3"/>
  <c r="C110" i="3"/>
  <c r="D110" i="3"/>
  <c r="E110" i="3"/>
  <c r="F110" i="3"/>
  <c r="G110" i="3"/>
  <c r="H110" i="3"/>
  <c r="I110" i="3"/>
  <c r="J110" i="3"/>
  <c r="B111" i="3"/>
  <c r="C111" i="3"/>
  <c r="D111" i="3"/>
  <c r="E111" i="3"/>
  <c r="F111" i="3"/>
  <c r="G111" i="3"/>
  <c r="H111" i="3"/>
  <c r="I111" i="3"/>
  <c r="J111" i="3"/>
  <c r="B112" i="3"/>
  <c r="C112" i="3"/>
  <c r="D112" i="3"/>
  <c r="E112" i="3"/>
  <c r="F112" i="3"/>
  <c r="G112" i="3"/>
  <c r="H112" i="3"/>
  <c r="I112" i="3"/>
  <c r="J112" i="3"/>
  <c r="B113" i="3"/>
  <c r="C113" i="3"/>
  <c r="D113" i="3"/>
  <c r="E113" i="3"/>
  <c r="F113" i="3"/>
  <c r="G113" i="3"/>
  <c r="H113" i="3"/>
  <c r="I113" i="3"/>
  <c r="J113" i="3"/>
  <c r="B114" i="3"/>
  <c r="C114" i="3"/>
  <c r="D114" i="3"/>
  <c r="E114" i="3"/>
  <c r="F114" i="3"/>
  <c r="G114" i="3"/>
  <c r="H114" i="3"/>
  <c r="I114" i="3"/>
  <c r="J114" i="3"/>
  <c r="B115" i="3"/>
  <c r="C115" i="3"/>
  <c r="D115" i="3"/>
  <c r="E115" i="3"/>
  <c r="F115" i="3"/>
  <c r="G115" i="3"/>
  <c r="H115" i="3"/>
  <c r="I115" i="3"/>
  <c r="J115" i="3"/>
  <c r="B116" i="3"/>
  <c r="C116" i="3"/>
  <c r="D116" i="3"/>
  <c r="E116" i="3"/>
  <c r="F116" i="3"/>
  <c r="G116" i="3"/>
  <c r="H116" i="3"/>
  <c r="I116" i="3"/>
  <c r="J116" i="3"/>
  <c r="B117" i="3"/>
  <c r="C117" i="3"/>
  <c r="D117" i="3"/>
  <c r="E117" i="3"/>
  <c r="F117" i="3"/>
  <c r="G117" i="3"/>
  <c r="H117" i="3"/>
  <c r="I117" i="3"/>
  <c r="J117" i="3"/>
  <c r="B118" i="3"/>
  <c r="C118" i="3"/>
  <c r="D118" i="3"/>
  <c r="E118" i="3"/>
  <c r="F118" i="3"/>
  <c r="G118" i="3"/>
  <c r="H118" i="3"/>
  <c r="I118" i="3"/>
  <c r="J118" i="3"/>
  <c r="B119" i="3"/>
  <c r="C119" i="3"/>
  <c r="D119" i="3"/>
  <c r="E119" i="3"/>
  <c r="F119" i="3"/>
  <c r="G119" i="3"/>
  <c r="H119" i="3"/>
  <c r="I119" i="3"/>
  <c r="J119" i="3"/>
  <c r="B120" i="3"/>
  <c r="C120" i="3"/>
  <c r="D120" i="3"/>
  <c r="E120" i="3"/>
  <c r="F120" i="3"/>
  <c r="G120" i="3"/>
  <c r="H120" i="3"/>
  <c r="I120" i="3"/>
  <c r="J120" i="3"/>
  <c r="B121" i="3"/>
  <c r="C121" i="3"/>
  <c r="D121" i="3"/>
  <c r="E121" i="3"/>
  <c r="F121" i="3"/>
  <c r="G121" i="3"/>
  <c r="H121" i="3"/>
  <c r="I121" i="3"/>
  <c r="J121" i="3"/>
  <c r="B122" i="3"/>
  <c r="C122" i="3"/>
  <c r="D122" i="3"/>
  <c r="E122" i="3"/>
  <c r="F122" i="3"/>
  <c r="G122" i="3"/>
  <c r="H122" i="3"/>
  <c r="I122" i="3"/>
  <c r="J122" i="3"/>
  <c r="B123" i="3"/>
  <c r="C123" i="3"/>
  <c r="D123" i="3"/>
  <c r="E123" i="3"/>
  <c r="F123" i="3"/>
  <c r="G123" i="3"/>
  <c r="H123" i="3"/>
  <c r="I123" i="3"/>
  <c r="J123" i="3"/>
  <c r="B124" i="3"/>
  <c r="C124" i="3"/>
  <c r="D124" i="3"/>
  <c r="E124" i="3"/>
  <c r="F124" i="3"/>
  <c r="G124" i="3"/>
  <c r="H124" i="3"/>
  <c r="I124" i="3"/>
  <c r="J124" i="3"/>
  <c r="B125" i="3"/>
  <c r="C125" i="3"/>
  <c r="D125" i="3"/>
  <c r="E125" i="3"/>
  <c r="F125" i="3"/>
  <c r="G125" i="3"/>
  <c r="H125" i="3"/>
  <c r="I125" i="3"/>
  <c r="J125" i="3"/>
  <c r="B126" i="3"/>
  <c r="C126" i="3"/>
  <c r="D126" i="3"/>
  <c r="E126" i="3"/>
  <c r="F126" i="3"/>
  <c r="G126" i="3"/>
  <c r="H126" i="3"/>
  <c r="I126" i="3"/>
  <c r="J126" i="3"/>
  <c r="B127" i="3"/>
  <c r="C127" i="3"/>
  <c r="D127" i="3"/>
  <c r="E127" i="3"/>
  <c r="F127" i="3"/>
  <c r="G127" i="3"/>
  <c r="H127" i="3"/>
  <c r="I127" i="3"/>
  <c r="J127" i="3"/>
  <c r="B128" i="3"/>
  <c r="C128" i="3"/>
  <c r="D128" i="3"/>
  <c r="E128" i="3"/>
  <c r="F128" i="3"/>
  <c r="G128" i="3"/>
  <c r="H128" i="3"/>
  <c r="I128" i="3"/>
  <c r="J128" i="3"/>
  <c r="B129" i="3"/>
  <c r="C129" i="3"/>
  <c r="D129" i="3"/>
  <c r="E129" i="3"/>
  <c r="F129" i="3"/>
  <c r="G129" i="3"/>
  <c r="H129" i="3"/>
  <c r="I129" i="3"/>
  <c r="J129" i="3"/>
  <c r="B130" i="3"/>
  <c r="C130" i="3"/>
  <c r="D130" i="3"/>
  <c r="E130" i="3"/>
  <c r="F130" i="3"/>
  <c r="G130" i="3"/>
  <c r="H130" i="3"/>
  <c r="I130" i="3"/>
  <c r="J130" i="3"/>
  <c r="B131" i="3"/>
  <c r="C131" i="3"/>
  <c r="D131" i="3"/>
  <c r="E131" i="3"/>
  <c r="F131" i="3"/>
  <c r="G131" i="3"/>
  <c r="H131" i="3"/>
  <c r="I131" i="3"/>
  <c r="J131" i="3"/>
  <c r="B132" i="3"/>
  <c r="C132" i="3"/>
  <c r="D132" i="3"/>
  <c r="E132" i="3"/>
  <c r="F132" i="3"/>
  <c r="G132" i="3"/>
  <c r="H132" i="3"/>
  <c r="I132" i="3"/>
  <c r="J132" i="3"/>
  <c r="B133" i="3"/>
  <c r="C133" i="3"/>
  <c r="D133" i="3"/>
  <c r="E133" i="3"/>
  <c r="F133" i="3"/>
  <c r="G133" i="3"/>
  <c r="H133" i="3"/>
  <c r="I133" i="3"/>
  <c r="J133" i="3"/>
  <c r="B134" i="3"/>
  <c r="C134" i="3"/>
  <c r="D134" i="3"/>
  <c r="E134" i="3"/>
  <c r="F134" i="3"/>
  <c r="G134" i="3"/>
  <c r="H134" i="3"/>
  <c r="I134" i="3"/>
  <c r="J134" i="3"/>
  <c r="B135" i="3"/>
  <c r="C135" i="3"/>
  <c r="D135" i="3"/>
  <c r="E135" i="3"/>
  <c r="F135" i="3"/>
  <c r="G135" i="3"/>
  <c r="H135" i="3"/>
  <c r="I135" i="3"/>
  <c r="J135" i="3"/>
  <c r="B136" i="3"/>
  <c r="C136" i="3"/>
  <c r="D136" i="3"/>
  <c r="E136" i="3"/>
  <c r="F136" i="3"/>
  <c r="G136" i="3"/>
  <c r="H136" i="3"/>
  <c r="I136" i="3"/>
  <c r="J136" i="3"/>
  <c r="B137" i="3"/>
  <c r="C137" i="3"/>
  <c r="D137" i="3"/>
  <c r="E137" i="3"/>
  <c r="F137" i="3"/>
  <c r="G137" i="3"/>
  <c r="H137" i="3"/>
  <c r="I137" i="3"/>
  <c r="J137" i="3"/>
  <c r="B138" i="3"/>
  <c r="C138" i="3"/>
  <c r="D138" i="3"/>
  <c r="E138" i="3"/>
  <c r="F138" i="3"/>
  <c r="G138" i="3"/>
  <c r="H138" i="3"/>
  <c r="I138" i="3"/>
  <c r="J138" i="3"/>
  <c r="B139" i="3"/>
  <c r="C139" i="3"/>
  <c r="D139" i="3"/>
  <c r="E139" i="3"/>
  <c r="F139" i="3"/>
  <c r="G139" i="3"/>
  <c r="H139" i="3"/>
  <c r="I139" i="3"/>
  <c r="J139" i="3"/>
  <c r="B140" i="3"/>
  <c r="C140" i="3"/>
  <c r="D140" i="3"/>
  <c r="E140" i="3"/>
  <c r="F140" i="3"/>
  <c r="G140" i="3"/>
  <c r="H140" i="3"/>
  <c r="I140" i="3"/>
  <c r="J140" i="3"/>
  <c r="B141" i="3"/>
  <c r="C141" i="3"/>
  <c r="D141" i="3"/>
  <c r="E141" i="3"/>
  <c r="F141" i="3"/>
  <c r="G141" i="3"/>
  <c r="H141" i="3"/>
  <c r="I141" i="3"/>
  <c r="J141" i="3"/>
  <c r="B142" i="3"/>
  <c r="C142" i="3"/>
  <c r="D142" i="3"/>
  <c r="E142" i="3"/>
  <c r="F142" i="3"/>
  <c r="G142" i="3"/>
  <c r="H142" i="3"/>
  <c r="I142" i="3"/>
  <c r="J142" i="3"/>
  <c r="B143" i="3"/>
  <c r="C143" i="3"/>
  <c r="D143" i="3"/>
  <c r="E143" i="3"/>
  <c r="F143" i="3"/>
  <c r="G143" i="3"/>
  <c r="H143" i="3"/>
  <c r="I143" i="3"/>
  <c r="J143" i="3"/>
  <c r="B144" i="3"/>
  <c r="C144" i="3"/>
  <c r="D144" i="3"/>
  <c r="E144" i="3"/>
  <c r="F144" i="3"/>
  <c r="G144" i="3"/>
  <c r="H144" i="3"/>
  <c r="I144" i="3"/>
  <c r="J144" i="3"/>
  <c r="B145" i="3"/>
  <c r="C145" i="3"/>
  <c r="D145" i="3"/>
  <c r="E145" i="3"/>
  <c r="F145" i="3"/>
  <c r="G145" i="3"/>
  <c r="H145" i="3"/>
  <c r="I145" i="3"/>
  <c r="J145" i="3"/>
  <c r="B146" i="3"/>
  <c r="C146" i="3"/>
  <c r="D146" i="3"/>
  <c r="E146" i="3"/>
  <c r="F146" i="3"/>
  <c r="G146" i="3"/>
  <c r="H146" i="3"/>
  <c r="I146" i="3"/>
  <c r="J146" i="3"/>
  <c r="B147" i="3"/>
  <c r="C147" i="3"/>
  <c r="D147" i="3"/>
  <c r="E147" i="3"/>
  <c r="F147" i="3"/>
  <c r="G147" i="3"/>
  <c r="H147" i="3"/>
  <c r="I147" i="3"/>
  <c r="J147" i="3"/>
  <c r="B148" i="3"/>
  <c r="C148" i="3"/>
  <c r="D148" i="3"/>
  <c r="E148" i="3"/>
  <c r="F148" i="3"/>
  <c r="G148" i="3"/>
  <c r="H148" i="3"/>
  <c r="I148" i="3"/>
  <c r="J148" i="3"/>
  <c r="B149" i="3"/>
  <c r="C149" i="3"/>
  <c r="D149" i="3"/>
  <c r="E149" i="3"/>
  <c r="F149" i="3"/>
  <c r="G149" i="3"/>
  <c r="H149" i="3"/>
  <c r="I149" i="3"/>
  <c r="J149" i="3"/>
  <c r="B150" i="3"/>
  <c r="C150" i="3"/>
  <c r="D150" i="3"/>
  <c r="E150" i="3"/>
  <c r="F150" i="3"/>
  <c r="G150" i="3"/>
  <c r="H150" i="3"/>
  <c r="I150" i="3"/>
  <c r="J150" i="3"/>
  <c r="B151" i="3"/>
  <c r="C151" i="3"/>
  <c r="D151" i="3"/>
  <c r="E151" i="3"/>
  <c r="F151" i="3"/>
  <c r="G151" i="3"/>
  <c r="H151" i="3"/>
  <c r="I151" i="3"/>
  <c r="J151" i="3"/>
  <c r="B152" i="3"/>
  <c r="C152" i="3"/>
  <c r="D152" i="3"/>
  <c r="E152" i="3"/>
  <c r="F152" i="3"/>
  <c r="G152" i="3"/>
  <c r="H152" i="3"/>
  <c r="I152" i="3"/>
  <c r="J152" i="3"/>
  <c r="B153" i="3"/>
  <c r="C153" i="3"/>
  <c r="D153" i="3"/>
  <c r="E153" i="3"/>
  <c r="F153" i="3"/>
  <c r="G153" i="3"/>
  <c r="H153" i="3"/>
  <c r="I153" i="3"/>
  <c r="J153" i="3"/>
  <c r="B154" i="3"/>
  <c r="C154" i="3"/>
  <c r="D154" i="3"/>
  <c r="E154" i="3"/>
  <c r="F154" i="3"/>
  <c r="G154" i="3"/>
  <c r="H154" i="3"/>
  <c r="I154" i="3"/>
  <c r="J154" i="3"/>
  <c r="B155" i="3"/>
  <c r="C155" i="3"/>
  <c r="D155" i="3"/>
  <c r="E155" i="3"/>
  <c r="F155" i="3"/>
  <c r="G155" i="3"/>
  <c r="H155" i="3"/>
  <c r="I155" i="3"/>
  <c r="J155" i="3"/>
  <c r="B156" i="3"/>
  <c r="C156" i="3"/>
  <c r="D156" i="3"/>
  <c r="E156" i="3"/>
  <c r="F156" i="3"/>
  <c r="G156" i="3"/>
  <c r="H156" i="3"/>
  <c r="I156" i="3"/>
  <c r="J156" i="3"/>
  <c r="B157" i="3"/>
  <c r="C157" i="3"/>
  <c r="D157" i="3"/>
  <c r="E157" i="3"/>
  <c r="F157" i="3"/>
  <c r="G157" i="3"/>
  <c r="H157" i="3"/>
  <c r="I157" i="3"/>
  <c r="J157" i="3"/>
  <c r="B158" i="3"/>
  <c r="C158" i="3"/>
  <c r="D158" i="3"/>
  <c r="E158" i="3"/>
  <c r="F158" i="3"/>
  <c r="G158" i="3"/>
  <c r="H158" i="3"/>
  <c r="I158" i="3"/>
  <c r="J158" i="3"/>
  <c r="B159" i="3"/>
  <c r="C159" i="3"/>
  <c r="D159" i="3"/>
  <c r="E159" i="3"/>
  <c r="F159" i="3"/>
  <c r="G159" i="3"/>
  <c r="H159" i="3"/>
  <c r="I159" i="3"/>
  <c r="J159" i="3"/>
  <c r="B160" i="3"/>
  <c r="C160" i="3"/>
  <c r="D160" i="3"/>
  <c r="E160" i="3"/>
  <c r="F160" i="3"/>
  <c r="G160" i="3"/>
  <c r="H160" i="3"/>
  <c r="I160" i="3"/>
  <c r="J160" i="3"/>
  <c r="B161" i="3"/>
  <c r="C161" i="3"/>
  <c r="D161" i="3"/>
  <c r="E161" i="3"/>
  <c r="F161" i="3"/>
  <c r="G161" i="3"/>
  <c r="H161" i="3"/>
  <c r="I161" i="3"/>
  <c r="J161" i="3"/>
  <c r="B162" i="3"/>
  <c r="C162" i="3"/>
  <c r="D162" i="3"/>
  <c r="E162" i="3"/>
  <c r="F162" i="3"/>
  <c r="G162" i="3"/>
  <c r="H162" i="3"/>
  <c r="I162" i="3"/>
  <c r="J162" i="3"/>
  <c r="B163" i="3"/>
  <c r="C163" i="3"/>
  <c r="D163" i="3"/>
  <c r="E163" i="3"/>
  <c r="F163" i="3"/>
  <c r="G163" i="3"/>
  <c r="H163" i="3"/>
  <c r="I163" i="3"/>
  <c r="J163" i="3"/>
  <c r="B164" i="3"/>
  <c r="C164" i="3"/>
  <c r="D164" i="3"/>
  <c r="E164" i="3"/>
  <c r="F164" i="3"/>
  <c r="G164" i="3"/>
  <c r="H164" i="3"/>
  <c r="I164" i="3"/>
  <c r="J164" i="3"/>
  <c r="B165" i="3"/>
  <c r="C165" i="3"/>
  <c r="D165" i="3"/>
  <c r="E165" i="3"/>
  <c r="F165" i="3"/>
  <c r="G165" i="3"/>
  <c r="H165" i="3"/>
  <c r="I165" i="3"/>
  <c r="J165" i="3"/>
  <c r="B166" i="3"/>
  <c r="C166" i="3"/>
  <c r="D166" i="3"/>
  <c r="E166" i="3"/>
  <c r="F166" i="3"/>
  <c r="G166" i="3"/>
  <c r="H166" i="3"/>
  <c r="I166" i="3"/>
  <c r="J166" i="3"/>
  <c r="B167" i="3"/>
  <c r="C167" i="3"/>
  <c r="D167" i="3"/>
  <c r="E167" i="3"/>
  <c r="F167" i="3"/>
  <c r="G167" i="3"/>
  <c r="H167" i="3"/>
  <c r="I167" i="3"/>
  <c r="J167" i="3"/>
  <c r="B168" i="3"/>
  <c r="C168" i="3"/>
  <c r="D168" i="3"/>
  <c r="E168" i="3"/>
  <c r="F168" i="3"/>
  <c r="G168" i="3"/>
  <c r="H168" i="3"/>
  <c r="I168" i="3"/>
  <c r="J168" i="3"/>
  <c r="B169" i="3"/>
  <c r="C169" i="3"/>
  <c r="D169" i="3"/>
  <c r="E169" i="3"/>
  <c r="F169" i="3"/>
  <c r="G169" i="3"/>
  <c r="H169" i="3"/>
  <c r="I169" i="3"/>
  <c r="J169" i="3"/>
  <c r="B170" i="3"/>
  <c r="C170" i="3"/>
  <c r="D170" i="3"/>
  <c r="E170" i="3"/>
  <c r="F170" i="3"/>
  <c r="G170" i="3"/>
  <c r="H170" i="3"/>
  <c r="I170" i="3"/>
  <c r="J170" i="3"/>
  <c r="B171" i="3"/>
  <c r="C171" i="3"/>
  <c r="D171" i="3"/>
  <c r="E171" i="3"/>
  <c r="F171" i="3"/>
  <c r="G171" i="3"/>
  <c r="H171" i="3"/>
  <c r="I171" i="3"/>
  <c r="J171" i="3"/>
  <c r="B172" i="3"/>
  <c r="C172" i="3"/>
  <c r="D172" i="3"/>
  <c r="E172" i="3"/>
  <c r="F172" i="3"/>
  <c r="G172" i="3"/>
  <c r="H172" i="3"/>
  <c r="I172" i="3"/>
  <c r="J172" i="3"/>
  <c r="B173" i="3"/>
  <c r="C173" i="3"/>
  <c r="D173" i="3"/>
  <c r="E173" i="3"/>
  <c r="F173" i="3"/>
  <c r="G173" i="3"/>
  <c r="H173" i="3"/>
  <c r="I173" i="3"/>
  <c r="J173" i="3"/>
  <c r="B174" i="3"/>
  <c r="C174" i="3"/>
  <c r="D174" i="3"/>
  <c r="E174" i="3"/>
  <c r="F174" i="3"/>
  <c r="G174" i="3"/>
  <c r="H174" i="3"/>
  <c r="I174" i="3"/>
  <c r="J174" i="3"/>
  <c r="B175" i="3"/>
  <c r="C175" i="3"/>
  <c r="D175" i="3"/>
  <c r="E175" i="3"/>
  <c r="F175" i="3"/>
  <c r="G175" i="3"/>
  <c r="H175" i="3"/>
  <c r="I175" i="3"/>
  <c r="J175" i="3"/>
  <c r="B176" i="3"/>
  <c r="C176" i="3"/>
  <c r="D176" i="3"/>
  <c r="E176" i="3"/>
  <c r="F176" i="3"/>
  <c r="G176" i="3"/>
  <c r="H176" i="3"/>
  <c r="I176" i="3"/>
  <c r="J176" i="3"/>
  <c r="B177" i="3"/>
  <c r="C177" i="3"/>
  <c r="D177" i="3"/>
  <c r="E177" i="3"/>
  <c r="F177" i="3"/>
  <c r="G177" i="3"/>
  <c r="H177" i="3"/>
  <c r="I177" i="3"/>
  <c r="J177" i="3"/>
  <c r="B178" i="3"/>
  <c r="C178" i="3"/>
  <c r="D178" i="3"/>
  <c r="E178" i="3"/>
  <c r="F178" i="3"/>
  <c r="G178" i="3"/>
  <c r="H178" i="3"/>
  <c r="I178" i="3"/>
  <c r="J178" i="3"/>
  <c r="B179" i="3"/>
  <c r="C179" i="3"/>
  <c r="D179" i="3"/>
  <c r="E179" i="3"/>
  <c r="F179" i="3"/>
  <c r="G179" i="3"/>
  <c r="H179" i="3"/>
  <c r="I179" i="3"/>
  <c r="J179" i="3"/>
  <c r="B180" i="3"/>
  <c r="C180" i="3"/>
  <c r="D180" i="3"/>
  <c r="E180" i="3"/>
  <c r="F180" i="3"/>
  <c r="G180" i="3"/>
  <c r="H180" i="3"/>
  <c r="I180" i="3"/>
  <c r="J180" i="3"/>
  <c r="B181" i="3"/>
  <c r="C181" i="3"/>
  <c r="D181" i="3"/>
  <c r="E181" i="3"/>
  <c r="F181" i="3"/>
  <c r="G181" i="3"/>
  <c r="H181" i="3"/>
  <c r="I181" i="3"/>
  <c r="J181" i="3"/>
  <c r="B182" i="3"/>
  <c r="C182" i="3"/>
  <c r="D182" i="3"/>
  <c r="E182" i="3"/>
  <c r="F182" i="3"/>
  <c r="G182" i="3"/>
  <c r="H182" i="3"/>
  <c r="I182" i="3"/>
  <c r="J182" i="3"/>
  <c r="B183" i="3"/>
  <c r="C183" i="3"/>
  <c r="D183" i="3"/>
  <c r="E183" i="3"/>
  <c r="F183" i="3"/>
  <c r="G183" i="3"/>
  <c r="H183" i="3"/>
  <c r="I183" i="3"/>
  <c r="J183" i="3"/>
  <c r="B184" i="3"/>
  <c r="C184" i="3"/>
  <c r="D184" i="3"/>
  <c r="E184" i="3"/>
  <c r="F184" i="3"/>
  <c r="G184" i="3"/>
  <c r="H184" i="3"/>
  <c r="I184" i="3"/>
  <c r="J184" i="3"/>
  <c r="B185" i="3"/>
  <c r="C185" i="3"/>
  <c r="D185" i="3"/>
  <c r="E185" i="3"/>
  <c r="F185" i="3"/>
  <c r="G185" i="3"/>
  <c r="H185" i="3"/>
  <c r="I185" i="3"/>
  <c r="J185" i="3"/>
  <c r="B186" i="3"/>
  <c r="C186" i="3"/>
  <c r="D186" i="3"/>
  <c r="E186" i="3"/>
  <c r="F186" i="3"/>
  <c r="G186" i="3"/>
  <c r="H186" i="3"/>
  <c r="I186" i="3"/>
  <c r="J186" i="3"/>
  <c r="B187" i="3"/>
  <c r="C187" i="3"/>
  <c r="D187" i="3"/>
  <c r="E187" i="3"/>
  <c r="F187" i="3"/>
  <c r="G187" i="3"/>
  <c r="H187" i="3"/>
  <c r="I187" i="3"/>
  <c r="J187" i="3"/>
  <c r="B188" i="3"/>
  <c r="C188" i="3"/>
  <c r="D188" i="3"/>
  <c r="E188" i="3"/>
  <c r="F188" i="3"/>
  <c r="G188" i="3"/>
  <c r="H188" i="3"/>
  <c r="I188" i="3"/>
  <c r="J188" i="3"/>
  <c r="B189" i="3"/>
  <c r="C189" i="3"/>
  <c r="D189" i="3"/>
  <c r="E189" i="3"/>
  <c r="F189" i="3"/>
  <c r="G189" i="3"/>
  <c r="H189" i="3"/>
  <c r="I189" i="3"/>
  <c r="J189" i="3"/>
  <c r="B190" i="3"/>
  <c r="C190" i="3"/>
  <c r="D190" i="3"/>
  <c r="E190" i="3"/>
  <c r="F190" i="3"/>
  <c r="G190" i="3"/>
  <c r="H190" i="3"/>
  <c r="I190" i="3"/>
  <c r="J190" i="3"/>
  <c r="B191" i="3"/>
  <c r="C191" i="3"/>
  <c r="D191" i="3"/>
  <c r="E191" i="3"/>
  <c r="F191" i="3"/>
  <c r="G191" i="3"/>
  <c r="H191" i="3"/>
  <c r="I191" i="3"/>
  <c r="J191" i="3"/>
  <c r="B192" i="3"/>
  <c r="C192" i="3"/>
  <c r="D192" i="3"/>
  <c r="E192" i="3"/>
  <c r="F192" i="3"/>
  <c r="G192" i="3"/>
  <c r="H192" i="3"/>
  <c r="I192" i="3"/>
  <c r="J192" i="3"/>
  <c r="B193" i="3"/>
  <c r="C193" i="3"/>
  <c r="D193" i="3"/>
  <c r="E193" i="3"/>
  <c r="F193" i="3"/>
  <c r="G193" i="3"/>
  <c r="H193" i="3"/>
  <c r="I193" i="3"/>
  <c r="J193" i="3"/>
  <c r="B194" i="3"/>
  <c r="C194" i="3"/>
  <c r="D194" i="3"/>
  <c r="E194" i="3"/>
  <c r="F194" i="3"/>
  <c r="G194" i="3"/>
  <c r="H194" i="3"/>
  <c r="I194" i="3"/>
  <c r="J194" i="3"/>
  <c r="B195" i="3"/>
  <c r="C195" i="3"/>
  <c r="D195" i="3"/>
  <c r="E195" i="3"/>
  <c r="F195" i="3"/>
  <c r="G195" i="3"/>
  <c r="H195" i="3"/>
  <c r="I195" i="3"/>
  <c r="J195" i="3"/>
  <c r="B196" i="3"/>
  <c r="C196" i="3"/>
  <c r="D196" i="3"/>
  <c r="E196" i="3"/>
  <c r="F196" i="3"/>
  <c r="G196" i="3"/>
  <c r="H196" i="3"/>
  <c r="I196" i="3"/>
  <c r="J196" i="3"/>
  <c r="B197" i="3"/>
  <c r="C197" i="3"/>
  <c r="D197" i="3"/>
  <c r="E197" i="3"/>
  <c r="F197" i="3"/>
  <c r="G197" i="3"/>
  <c r="H197" i="3"/>
  <c r="I197" i="3"/>
  <c r="J197" i="3"/>
  <c r="B198" i="3"/>
  <c r="C198" i="3"/>
  <c r="D198" i="3"/>
  <c r="E198" i="3"/>
  <c r="F198" i="3"/>
  <c r="G198" i="3"/>
  <c r="H198" i="3"/>
  <c r="I198" i="3"/>
  <c r="J198" i="3"/>
  <c r="B199" i="3"/>
  <c r="C199" i="3"/>
  <c r="D199" i="3"/>
  <c r="E199" i="3"/>
  <c r="F199" i="3"/>
  <c r="G199" i="3"/>
  <c r="H199" i="3"/>
  <c r="I199" i="3"/>
  <c r="J199" i="3"/>
  <c r="B200" i="3"/>
  <c r="C200" i="3"/>
  <c r="D200" i="3"/>
  <c r="E200" i="3"/>
  <c r="F200" i="3"/>
  <c r="G200" i="3"/>
  <c r="H200" i="3"/>
  <c r="I200" i="3"/>
  <c r="J200" i="3"/>
  <c r="B201" i="3"/>
  <c r="C201" i="3"/>
  <c r="D201" i="3"/>
  <c r="E201" i="3"/>
  <c r="F201" i="3"/>
  <c r="G201" i="3"/>
  <c r="H201" i="3"/>
  <c r="I201" i="3"/>
  <c r="J201" i="3"/>
  <c r="B202" i="3"/>
  <c r="C202" i="3"/>
  <c r="D202" i="3"/>
  <c r="E202" i="3"/>
  <c r="F202" i="3"/>
  <c r="G202" i="3"/>
  <c r="H202" i="3"/>
  <c r="I202" i="3"/>
  <c r="J202" i="3"/>
  <c r="B203" i="3"/>
  <c r="C203" i="3"/>
  <c r="D203" i="3"/>
  <c r="E203" i="3"/>
  <c r="F203" i="3"/>
  <c r="G203" i="3"/>
  <c r="H203" i="3"/>
  <c r="I203" i="3"/>
  <c r="J203" i="3"/>
  <c r="B204" i="3"/>
  <c r="C204" i="3"/>
  <c r="D204" i="3"/>
  <c r="E204" i="3"/>
  <c r="F204" i="3"/>
  <c r="G204" i="3"/>
  <c r="H204" i="3"/>
  <c r="I204" i="3"/>
  <c r="J204" i="3"/>
  <c r="B205" i="3"/>
  <c r="C205" i="3"/>
  <c r="D205" i="3"/>
  <c r="E205" i="3"/>
  <c r="F205" i="3"/>
  <c r="G205" i="3"/>
  <c r="H205" i="3"/>
  <c r="I205" i="3"/>
  <c r="J205" i="3"/>
  <c r="B206" i="3"/>
  <c r="C206" i="3"/>
  <c r="D206" i="3"/>
  <c r="E206" i="3"/>
  <c r="F206" i="3"/>
  <c r="G206" i="3"/>
  <c r="H206" i="3"/>
  <c r="I206" i="3"/>
  <c r="J206" i="3"/>
  <c r="B207" i="3"/>
  <c r="C207" i="3"/>
  <c r="D207" i="3"/>
  <c r="E207" i="3"/>
  <c r="F207" i="3"/>
  <c r="G207" i="3"/>
  <c r="H207" i="3"/>
  <c r="I207" i="3"/>
  <c r="J207" i="3"/>
  <c r="B208" i="3"/>
  <c r="C208" i="3"/>
  <c r="D208" i="3"/>
  <c r="E208" i="3"/>
  <c r="F208" i="3"/>
  <c r="G208" i="3"/>
  <c r="H208" i="3"/>
  <c r="I208" i="3"/>
  <c r="J208" i="3"/>
  <c r="B209" i="3"/>
  <c r="C209" i="3"/>
  <c r="D209" i="3"/>
  <c r="E209" i="3"/>
  <c r="F209" i="3"/>
  <c r="G209" i="3"/>
  <c r="H209" i="3"/>
  <c r="I209" i="3"/>
  <c r="J209" i="3"/>
  <c r="B210" i="3"/>
  <c r="C210" i="3"/>
  <c r="D210" i="3"/>
  <c r="E210" i="3"/>
  <c r="F210" i="3"/>
  <c r="G210" i="3"/>
  <c r="H210" i="3"/>
  <c r="I210" i="3"/>
  <c r="J210" i="3"/>
  <c r="B211" i="3"/>
  <c r="C211" i="3"/>
  <c r="D211" i="3"/>
  <c r="E211" i="3"/>
  <c r="F211" i="3"/>
  <c r="G211" i="3"/>
  <c r="H211" i="3"/>
  <c r="I211" i="3"/>
  <c r="J211" i="3"/>
  <c r="B212" i="3"/>
  <c r="C212" i="3"/>
  <c r="D212" i="3"/>
  <c r="E212" i="3"/>
  <c r="F212" i="3"/>
  <c r="G212" i="3"/>
  <c r="H212" i="3"/>
  <c r="I212" i="3"/>
  <c r="J212" i="3"/>
  <c r="B213" i="3"/>
  <c r="C213" i="3"/>
  <c r="D213" i="3"/>
  <c r="E213" i="3"/>
  <c r="F213" i="3"/>
  <c r="G213" i="3"/>
  <c r="H213" i="3"/>
  <c r="I213" i="3"/>
  <c r="J213" i="3"/>
  <c r="B214" i="3"/>
  <c r="C214" i="3"/>
  <c r="D214" i="3"/>
  <c r="E214" i="3"/>
  <c r="F214" i="3"/>
  <c r="G214" i="3"/>
  <c r="H214" i="3"/>
  <c r="I214" i="3"/>
  <c r="J214" i="3"/>
  <c r="B215" i="3"/>
  <c r="C215" i="3"/>
  <c r="D215" i="3"/>
  <c r="E215" i="3"/>
  <c r="F215" i="3"/>
  <c r="G215" i="3"/>
  <c r="H215" i="3"/>
  <c r="I215" i="3"/>
  <c r="J215" i="3"/>
  <c r="B216" i="3"/>
  <c r="C216" i="3"/>
  <c r="D216" i="3"/>
  <c r="E216" i="3"/>
  <c r="F216" i="3"/>
  <c r="G216" i="3"/>
  <c r="H216" i="3"/>
  <c r="I216" i="3"/>
  <c r="J216" i="3"/>
  <c r="B217" i="3"/>
  <c r="C217" i="3"/>
  <c r="D217" i="3"/>
  <c r="E217" i="3"/>
  <c r="F217" i="3"/>
  <c r="G217" i="3"/>
  <c r="H217" i="3"/>
  <c r="I217" i="3"/>
  <c r="J217" i="3"/>
  <c r="B218" i="3"/>
  <c r="C218" i="3"/>
  <c r="D218" i="3"/>
  <c r="E218" i="3"/>
  <c r="F218" i="3"/>
  <c r="G218" i="3"/>
  <c r="H218" i="3"/>
  <c r="I218" i="3"/>
  <c r="J218" i="3"/>
  <c r="B219" i="3"/>
  <c r="C219" i="3"/>
  <c r="D219" i="3"/>
  <c r="E219" i="3"/>
  <c r="F219" i="3"/>
  <c r="G219" i="3"/>
  <c r="H219" i="3"/>
  <c r="I219" i="3"/>
  <c r="J219" i="3"/>
  <c r="B220" i="3"/>
  <c r="C220" i="3"/>
  <c r="D220" i="3"/>
  <c r="E220" i="3"/>
  <c r="F220" i="3"/>
  <c r="G220" i="3"/>
  <c r="H220" i="3"/>
  <c r="I220" i="3"/>
  <c r="J220" i="3"/>
  <c r="B221" i="3"/>
  <c r="C221" i="3"/>
  <c r="D221" i="3"/>
  <c r="E221" i="3"/>
  <c r="F221" i="3"/>
  <c r="G221" i="3"/>
  <c r="H221" i="3"/>
  <c r="I221" i="3"/>
  <c r="J221" i="3"/>
  <c r="B222" i="3"/>
  <c r="C222" i="3"/>
  <c r="D222" i="3"/>
  <c r="E222" i="3"/>
  <c r="F222" i="3"/>
  <c r="G222" i="3"/>
  <c r="H222" i="3"/>
  <c r="I222" i="3"/>
  <c r="J222" i="3"/>
  <c r="B223" i="3"/>
  <c r="C223" i="3"/>
  <c r="D223" i="3"/>
  <c r="E223" i="3"/>
  <c r="F223" i="3"/>
  <c r="G223" i="3"/>
  <c r="H223" i="3"/>
  <c r="I223" i="3"/>
  <c r="J223" i="3"/>
  <c r="B224" i="3"/>
  <c r="C224" i="3"/>
  <c r="D224" i="3"/>
  <c r="E224" i="3"/>
  <c r="F224" i="3"/>
  <c r="G224" i="3"/>
  <c r="H224" i="3"/>
  <c r="I224" i="3"/>
  <c r="J224" i="3"/>
  <c r="B225" i="3"/>
  <c r="C225" i="3"/>
  <c r="D225" i="3"/>
  <c r="E225" i="3"/>
  <c r="F225" i="3"/>
  <c r="G225" i="3"/>
  <c r="H225" i="3"/>
  <c r="I225" i="3"/>
  <c r="J225" i="3"/>
  <c r="B226" i="3"/>
  <c r="C226" i="3"/>
  <c r="D226" i="3"/>
  <c r="E226" i="3"/>
  <c r="F226" i="3"/>
  <c r="G226" i="3"/>
  <c r="H226" i="3"/>
  <c r="I226" i="3"/>
  <c r="J226" i="3"/>
  <c r="B227" i="3"/>
  <c r="C227" i="3"/>
  <c r="D227" i="3"/>
  <c r="E227" i="3"/>
  <c r="F227" i="3"/>
  <c r="G227" i="3"/>
  <c r="H227" i="3"/>
  <c r="I227" i="3"/>
  <c r="J227" i="3"/>
  <c r="B228" i="3"/>
  <c r="C228" i="3"/>
  <c r="D228" i="3"/>
  <c r="E228" i="3"/>
  <c r="F228" i="3"/>
  <c r="G228" i="3"/>
  <c r="H228" i="3"/>
  <c r="I228" i="3"/>
  <c r="J228" i="3"/>
  <c r="B229" i="3"/>
  <c r="C229" i="3"/>
  <c r="D229" i="3"/>
  <c r="E229" i="3"/>
  <c r="F229" i="3"/>
  <c r="G229" i="3"/>
  <c r="H229" i="3"/>
  <c r="I229" i="3"/>
  <c r="J229" i="3"/>
  <c r="B230" i="3"/>
  <c r="C230" i="3"/>
  <c r="D230" i="3"/>
  <c r="E230" i="3"/>
  <c r="F230" i="3"/>
  <c r="G230" i="3"/>
  <c r="H230" i="3"/>
  <c r="I230" i="3"/>
  <c r="J230" i="3"/>
  <c r="B231" i="3"/>
  <c r="C231" i="3"/>
  <c r="D231" i="3"/>
  <c r="E231" i="3"/>
  <c r="F231" i="3"/>
  <c r="G231" i="3"/>
  <c r="H231" i="3"/>
  <c r="I231" i="3"/>
  <c r="J231" i="3"/>
  <c r="B232" i="3"/>
  <c r="C232" i="3"/>
  <c r="D232" i="3"/>
  <c r="E232" i="3"/>
  <c r="F232" i="3"/>
  <c r="G232" i="3"/>
  <c r="H232" i="3"/>
  <c r="I232" i="3"/>
  <c r="J232" i="3"/>
  <c r="B233" i="3"/>
  <c r="C233" i="3"/>
  <c r="D233" i="3"/>
  <c r="E233" i="3"/>
  <c r="F233" i="3"/>
  <c r="G233" i="3"/>
  <c r="H233" i="3"/>
  <c r="I233" i="3"/>
  <c r="J233" i="3"/>
  <c r="B234" i="3"/>
  <c r="C234" i="3"/>
  <c r="D234" i="3"/>
  <c r="E234" i="3"/>
  <c r="F234" i="3"/>
  <c r="G234" i="3"/>
  <c r="H234" i="3"/>
  <c r="I234" i="3"/>
  <c r="J234" i="3"/>
  <c r="B235" i="3"/>
  <c r="C235" i="3"/>
  <c r="D235" i="3"/>
  <c r="E235" i="3"/>
  <c r="F235" i="3"/>
  <c r="G235" i="3"/>
  <c r="H235" i="3"/>
  <c r="I235" i="3"/>
  <c r="J235" i="3"/>
  <c r="B236" i="3"/>
  <c r="C236" i="3"/>
  <c r="D236" i="3"/>
  <c r="E236" i="3"/>
  <c r="F236" i="3"/>
  <c r="G236" i="3"/>
  <c r="H236" i="3"/>
  <c r="I236" i="3"/>
  <c r="J236" i="3"/>
  <c r="B237" i="3"/>
  <c r="C237" i="3"/>
  <c r="D237" i="3"/>
  <c r="E237" i="3"/>
  <c r="F237" i="3"/>
  <c r="G237" i="3"/>
  <c r="H237" i="3"/>
  <c r="I237" i="3"/>
  <c r="J237" i="3"/>
  <c r="B238" i="3"/>
  <c r="C238" i="3"/>
  <c r="D238" i="3"/>
  <c r="E238" i="3"/>
  <c r="F238" i="3"/>
  <c r="G238" i="3"/>
  <c r="H238" i="3"/>
  <c r="I238" i="3"/>
  <c r="J238" i="3"/>
  <c r="B239" i="3"/>
  <c r="C239" i="3"/>
  <c r="D239" i="3"/>
  <c r="E239" i="3"/>
  <c r="F239" i="3"/>
  <c r="G239" i="3"/>
  <c r="H239" i="3"/>
  <c r="I239" i="3"/>
  <c r="J239" i="3"/>
  <c r="B240" i="3"/>
  <c r="C240" i="3"/>
  <c r="D240" i="3"/>
  <c r="E240" i="3"/>
  <c r="F240" i="3"/>
  <c r="G240" i="3"/>
  <c r="H240" i="3"/>
  <c r="I240" i="3"/>
  <c r="J240" i="3"/>
  <c r="B241" i="3"/>
  <c r="C241" i="3"/>
  <c r="D241" i="3"/>
  <c r="E241" i="3"/>
  <c r="F241" i="3"/>
  <c r="G241" i="3"/>
  <c r="H241" i="3"/>
  <c r="I241" i="3"/>
  <c r="J241" i="3"/>
  <c r="B242" i="3"/>
  <c r="C242" i="3"/>
  <c r="D242" i="3"/>
  <c r="E242" i="3"/>
  <c r="F242" i="3"/>
  <c r="G242" i="3"/>
  <c r="H242" i="3"/>
  <c r="I242" i="3"/>
  <c r="J242" i="3"/>
  <c r="B243" i="3"/>
  <c r="C243" i="3"/>
  <c r="D243" i="3"/>
  <c r="E243" i="3"/>
  <c r="F243" i="3"/>
  <c r="G243" i="3"/>
  <c r="H243" i="3"/>
  <c r="I243" i="3"/>
  <c r="J243" i="3"/>
  <c r="B244" i="3"/>
  <c r="C244" i="3"/>
  <c r="D244" i="3"/>
  <c r="E244" i="3"/>
  <c r="F244" i="3"/>
  <c r="G244" i="3"/>
  <c r="H244" i="3"/>
  <c r="I244" i="3"/>
  <c r="J244" i="3"/>
  <c r="B245" i="3"/>
  <c r="C245" i="3"/>
  <c r="D245" i="3"/>
  <c r="E245" i="3"/>
  <c r="F245" i="3"/>
  <c r="G245" i="3"/>
  <c r="H245" i="3"/>
  <c r="I245" i="3"/>
  <c r="J245" i="3"/>
  <c r="B246" i="3"/>
  <c r="C246" i="3"/>
  <c r="D246" i="3"/>
  <c r="E246" i="3"/>
  <c r="F246" i="3"/>
  <c r="G246" i="3"/>
  <c r="H246" i="3"/>
  <c r="I246" i="3"/>
  <c r="J246" i="3"/>
  <c r="B247" i="3"/>
  <c r="C247" i="3"/>
  <c r="D247" i="3"/>
  <c r="E247" i="3"/>
  <c r="F247" i="3"/>
  <c r="G247" i="3"/>
  <c r="H247" i="3"/>
  <c r="I247" i="3"/>
  <c r="J247" i="3"/>
  <c r="B248" i="3"/>
  <c r="C248" i="3"/>
  <c r="D248" i="3"/>
  <c r="E248" i="3"/>
  <c r="F248" i="3"/>
  <c r="G248" i="3"/>
  <c r="H248" i="3"/>
  <c r="I248" i="3"/>
  <c r="J248" i="3"/>
  <c r="B249" i="3"/>
  <c r="C249" i="3"/>
  <c r="D249" i="3"/>
  <c r="E249" i="3"/>
  <c r="F249" i="3"/>
  <c r="G249" i="3"/>
  <c r="H249" i="3"/>
  <c r="I249" i="3"/>
  <c r="J249" i="3"/>
  <c r="B250" i="3"/>
  <c r="C250" i="3"/>
  <c r="D250" i="3"/>
  <c r="E250" i="3"/>
  <c r="F250" i="3"/>
  <c r="G250" i="3"/>
  <c r="H250" i="3"/>
  <c r="I250" i="3"/>
  <c r="J250" i="3"/>
  <c r="B251" i="3"/>
  <c r="C251" i="3"/>
  <c r="D251" i="3"/>
  <c r="E251" i="3"/>
  <c r="F251" i="3"/>
  <c r="G251" i="3"/>
  <c r="H251" i="3"/>
  <c r="I251" i="3"/>
  <c r="J251" i="3"/>
  <c r="B252" i="3"/>
  <c r="C252" i="3"/>
  <c r="D252" i="3"/>
  <c r="E252" i="3"/>
  <c r="F252" i="3"/>
  <c r="G252" i="3"/>
  <c r="H252" i="3"/>
  <c r="I252" i="3"/>
  <c r="J252" i="3"/>
  <c r="B253" i="3"/>
  <c r="C253" i="3"/>
  <c r="D253" i="3"/>
  <c r="E253" i="3"/>
  <c r="F253" i="3"/>
  <c r="G253" i="3"/>
  <c r="H253" i="3"/>
  <c r="I253" i="3"/>
  <c r="J253" i="3"/>
  <c r="B254" i="3"/>
  <c r="C254" i="3"/>
  <c r="D254" i="3"/>
  <c r="E254" i="3"/>
  <c r="F254" i="3"/>
  <c r="G254" i="3"/>
  <c r="H254" i="3"/>
  <c r="I254" i="3"/>
  <c r="J254" i="3"/>
  <c r="B255" i="3"/>
  <c r="C255" i="3"/>
  <c r="D255" i="3"/>
  <c r="E255" i="3"/>
  <c r="F255" i="3"/>
  <c r="G255" i="3"/>
  <c r="H255" i="3"/>
  <c r="I255" i="3"/>
  <c r="J255" i="3"/>
  <c r="B256" i="3"/>
  <c r="C256" i="3"/>
  <c r="D256" i="3"/>
  <c r="E256" i="3"/>
  <c r="F256" i="3"/>
  <c r="G256" i="3"/>
  <c r="H256" i="3"/>
  <c r="I256" i="3"/>
  <c r="J256" i="3"/>
  <c r="B257" i="3"/>
  <c r="C257" i="3"/>
  <c r="D257" i="3"/>
  <c r="E257" i="3"/>
  <c r="F257" i="3"/>
  <c r="G257" i="3"/>
  <c r="H257" i="3"/>
  <c r="I257" i="3"/>
  <c r="J257" i="3"/>
  <c r="B258" i="3"/>
  <c r="C258" i="3"/>
  <c r="D258" i="3"/>
  <c r="E258" i="3"/>
  <c r="F258" i="3"/>
  <c r="G258" i="3"/>
  <c r="H258" i="3"/>
  <c r="I258" i="3"/>
  <c r="J258" i="3"/>
  <c r="B259" i="3"/>
  <c r="C259" i="3"/>
  <c r="D259" i="3"/>
  <c r="E259" i="3"/>
  <c r="F259" i="3"/>
  <c r="G259" i="3"/>
  <c r="H259" i="3"/>
  <c r="I259" i="3"/>
  <c r="J259" i="3"/>
  <c r="B260" i="3"/>
  <c r="C260" i="3"/>
  <c r="D260" i="3"/>
  <c r="E260" i="3"/>
  <c r="F260" i="3"/>
  <c r="G260" i="3"/>
  <c r="H260" i="3"/>
  <c r="I260" i="3"/>
  <c r="J260" i="3"/>
  <c r="B261" i="3"/>
  <c r="C261" i="3"/>
  <c r="D261" i="3"/>
  <c r="E261" i="3"/>
  <c r="F261" i="3"/>
  <c r="G261" i="3"/>
  <c r="H261" i="3"/>
  <c r="I261" i="3"/>
  <c r="J261" i="3"/>
  <c r="B262" i="3"/>
  <c r="C262" i="3"/>
  <c r="D262" i="3"/>
  <c r="E262" i="3"/>
  <c r="F262" i="3"/>
  <c r="G262" i="3"/>
  <c r="H262" i="3"/>
  <c r="I262" i="3"/>
  <c r="J262" i="3"/>
  <c r="B263" i="3"/>
  <c r="C263" i="3"/>
  <c r="D263" i="3"/>
  <c r="E263" i="3"/>
  <c r="F263" i="3"/>
  <c r="G263" i="3"/>
  <c r="H263" i="3"/>
  <c r="I263" i="3"/>
  <c r="J263" i="3"/>
  <c r="B264" i="3"/>
  <c r="C264" i="3"/>
  <c r="D264" i="3"/>
  <c r="E264" i="3"/>
  <c r="F264" i="3"/>
  <c r="G264" i="3"/>
  <c r="H264" i="3"/>
  <c r="I264" i="3"/>
  <c r="J264" i="3"/>
  <c r="B265" i="3"/>
  <c r="C265" i="3"/>
  <c r="D265" i="3"/>
  <c r="E265" i="3"/>
  <c r="F265" i="3"/>
  <c r="G265" i="3"/>
  <c r="H265" i="3"/>
  <c r="I265" i="3"/>
  <c r="J265" i="3"/>
  <c r="B266" i="3"/>
  <c r="C266" i="3"/>
  <c r="D266" i="3"/>
  <c r="E266" i="3"/>
  <c r="F266" i="3"/>
  <c r="G266" i="3"/>
  <c r="H266" i="3"/>
  <c r="I266" i="3"/>
  <c r="J266" i="3"/>
  <c r="B267" i="3"/>
  <c r="C267" i="3"/>
  <c r="D267" i="3"/>
  <c r="E267" i="3"/>
  <c r="F267" i="3"/>
  <c r="G267" i="3"/>
  <c r="H267" i="3"/>
  <c r="I267" i="3"/>
  <c r="J267" i="3"/>
  <c r="B268" i="3"/>
  <c r="C268" i="3"/>
  <c r="D268" i="3"/>
  <c r="E268" i="3"/>
  <c r="F268" i="3"/>
  <c r="G268" i="3"/>
  <c r="H268" i="3"/>
  <c r="I268" i="3"/>
  <c r="J268" i="3"/>
  <c r="B269" i="3"/>
  <c r="C269" i="3"/>
  <c r="D269" i="3"/>
  <c r="E269" i="3"/>
  <c r="F269" i="3"/>
  <c r="G269" i="3"/>
  <c r="H269" i="3"/>
  <c r="I269" i="3"/>
  <c r="J269" i="3"/>
  <c r="B270" i="3"/>
  <c r="C270" i="3"/>
  <c r="D270" i="3"/>
  <c r="E270" i="3"/>
  <c r="F270" i="3"/>
  <c r="G270" i="3"/>
  <c r="H270" i="3"/>
  <c r="I270" i="3"/>
  <c r="J270" i="3"/>
  <c r="B271" i="3"/>
  <c r="C271" i="3"/>
  <c r="D271" i="3"/>
  <c r="E271" i="3"/>
  <c r="F271" i="3"/>
  <c r="G271" i="3"/>
  <c r="H271" i="3"/>
  <c r="I271" i="3"/>
  <c r="J271" i="3"/>
  <c r="B272" i="3"/>
  <c r="C272" i="3"/>
  <c r="D272" i="3"/>
  <c r="E272" i="3"/>
  <c r="F272" i="3"/>
  <c r="G272" i="3"/>
  <c r="H272" i="3"/>
  <c r="I272" i="3"/>
  <c r="J272" i="3"/>
  <c r="B273" i="3"/>
  <c r="C273" i="3"/>
  <c r="D273" i="3"/>
  <c r="E273" i="3"/>
  <c r="F273" i="3"/>
  <c r="G273" i="3"/>
  <c r="H273" i="3"/>
  <c r="I273" i="3"/>
  <c r="J273" i="3"/>
  <c r="B274" i="3"/>
  <c r="C274" i="3"/>
  <c r="D274" i="3"/>
  <c r="E274" i="3"/>
  <c r="F274" i="3"/>
  <c r="G274" i="3"/>
  <c r="H274" i="3"/>
  <c r="I274" i="3"/>
  <c r="J274" i="3"/>
  <c r="B275" i="3"/>
  <c r="C275" i="3"/>
  <c r="D275" i="3"/>
  <c r="E275" i="3"/>
  <c r="F275" i="3"/>
  <c r="G275" i="3"/>
  <c r="H275" i="3"/>
  <c r="I275" i="3"/>
  <c r="J275" i="3"/>
  <c r="B276" i="3"/>
  <c r="C276" i="3"/>
  <c r="D276" i="3"/>
  <c r="E276" i="3"/>
  <c r="F276" i="3"/>
  <c r="G276" i="3"/>
  <c r="H276" i="3"/>
  <c r="I276" i="3"/>
  <c r="J276" i="3"/>
  <c r="B277" i="3"/>
  <c r="C277" i="3"/>
  <c r="D277" i="3"/>
  <c r="E277" i="3"/>
  <c r="F277" i="3"/>
  <c r="G277" i="3"/>
  <c r="H277" i="3"/>
  <c r="I277" i="3"/>
  <c r="J277" i="3"/>
  <c r="B278" i="3"/>
  <c r="C278" i="3"/>
  <c r="D278" i="3"/>
  <c r="E278" i="3"/>
  <c r="F278" i="3"/>
  <c r="G278" i="3"/>
  <c r="H278" i="3"/>
  <c r="I278" i="3"/>
  <c r="J278" i="3"/>
  <c r="B279" i="3"/>
  <c r="C279" i="3"/>
  <c r="D279" i="3"/>
  <c r="E279" i="3"/>
  <c r="F279" i="3"/>
  <c r="G279" i="3"/>
  <c r="H279" i="3"/>
  <c r="I279" i="3"/>
  <c r="J279" i="3"/>
  <c r="B280" i="3"/>
  <c r="C280" i="3"/>
  <c r="D280" i="3"/>
  <c r="E280" i="3"/>
  <c r="F280" i="3"/>
  <c r="G280" i="3"/>
  <c r="H280" i="3"/>
  <c r="I280" i="3"/>
  <c r="J280" i="3"/>
  <c r="B281" i="3"/>
  <c r="C281" i="3"/>
  <c r="D281" i="3"/>
  <c r="E281" i="3"/>
  <c r="F281" i="3"/>
  <c r="G281" i="3"/>
  <c r="H281" i="3"/>
  <c r="I281" i="3"/>
  <c r="J281" i="3"/>
  <c r="B282" i="3"/>
  <c r="C282" i="3"/>
  <c r="D282" i="3"/>
  <c r="E282" i="3"/>
  <c r="F282" i="3"/>
  <c r="G282" i="3"/>
  <c r="H282" i="3"/>
  <c r="I282" i="3"/>
  <c r="J282" i="3"/>
  <c r="B283" i="3"/>
  <c r="C283" i="3"/>
  <c r="D283" i="3"/>
  <c r="E283" i="3"/>
  <c r="F283" i="3"/>
  <c r="G283" i="3"/>
  <c r="H283" i="3"/>
  <c r="I283" i="3"/>
  <c r="J283" i="3"/>
  <c r="B284" i="3"/>
  <c r="C284" i="3"/>
  <c r="D284" i="3"/>
  <c r="E284" i="3"/>
  <c r="F284" i="3"/>
  <c r="G284" i="3"/>
  <c r="H284" i="3"/>
  <c r="I284" i="3"/>
  <c r="J284" i="3"/>
  <c r="B285" i="3"/>
  <c r="C285" i="3"/>
  <c r="D285" i="3"/>
  <c r="E285" i="3"/>
  <c r="F285" i="3"/>
  <c r="G285" i="3"/>
  <c r="H285" i="3"/>
  <c r="I285" i="3"/>
  <c r="J285" i="3"/>
  <c r="B286" i="3"/>
  <c r="C286" i="3"/>
  <c r="D286" i="3"/>
  <c r="E286" i="3"/>
  <c r="F286" i="3"/>
  <c r="G286" i="3"/>
  <c r="H286" i="3"/>
  <c r="I286" i="3"/>
  <c r="J286" i="3"/>
  <c r="B287" i="3"/>
  <c r="C287" i="3"/>
  <c r="D287" i="3"/>
  <c r="E287" i="3"/>
  <c r="F287" i="3"/>
  <c r="G287" i="3"/>
  <c r="H287" i="3"/>
  <c r="I287" i="3"/>
  <c r="J287" i="3"/>
  <c r="B288" i="3"/>
  <c r="C288" i="3"/>
  <c r="D288" i="3"/>
  <c r="E288" i="3"/>
  <c r="F288" i="3"/>
  <c r="G288" i="3"/>
  <c r="H288" i="3"/>
  <c r="I288" i="3"/>
  <c r="J288" i="3"/>
  <c r="B289" i="3"/>
  <c r="C289" i="3"/>
  <c r="D289" i="3"/>
  <c r="E289" i="3"/>
  <c r="F289" i="3"/>
  <c r="G289" i="3"/>
  <c r="H289" i="3"/>
  <c r="I289" i="3"/>
  <c r="J289" i="3"/>
  <c r="B290" i="3"/>
  <c r="C290" i="3"/>
  <c r="D290" i="3"/>
  <c r="E290" i="3"/>
  <c r="F290" i="3"/>
  <c r="G290" i="3"/>
  <c r="H290" i="3"/>
  <c r="I290" i="3"/>
  <c r="J290" i="3"/>
  <c r="B291" i="3"/>
  <c r="C291" i="3"/>
  <c r="D291" i="3"/>
  <c r="E291" i="3"/>
  <c r="F291" i="3"/>
  <c r="G291" i="3"/>
  <c r="H291" i="3"/>
  <c r="I291" i="3"/>
  <c r="J291" i="3"/>
  <c r="B292" i="3"/>
  <c r="C292" i="3"/>
  <c r="D292" i="3"/>
  <c r="E292" i="3"/>
  <c r="F292" i="3"/>
  <c r="G292" i="3"/>
  <c r="H292" i="3"/>
  <c r="I292" i="3"/>
  <c r="J292" i="3"/>
  <c r="B293" i="3"/>
  <c r="C293" i="3"/>
  <c r="D293" i="3"/>
  <c r="E293" i="3"/>
  <c r="F293" i="3"/>
  <c r="G293" i="3"/>
  <c r="H293" i="3"/>
  <c r="I293" i="3"/>
  <c r="J293" i="3"/>
  <c r="B294" i="3"/>
  <c r="C294" i="3"/>
  <c r="D294" i="3"/>
  <c r="E294" i="3"/>
  <c r="F294" i="3"/>
  <c r="G294" i="3"/>
  <c r="H294" i="3"/>
  <c r="I294" i="3"/>
  <c r="J294" i="3"/>
  <c r="B295" i="3"/>
  <c r="C295" i="3"/>
  <c r="D295" i="3"/>
  <c r="E295" i="3"/>
  <c r="F295" i="3"/>
  <c r="G295" i="3"/>
  <c r="H295" i="3"/>
  <c r="I295" i="3"/>
  <c r="J295" i="3"/>
  <c r="B296" i="3"/>
  <c r="C296" i="3"/>
  <c r="D296" i="3"/>
  <c r="E296" i="3"/>
  <c r="F296" i="3"/>
  <c r="G296" i="3"/>
  <c r="H296" i="3"/>
  <c r="I296" i="3"/>
  <c r="J296" i="3"/>
  <c r="B297" i="3"/>
  <c r="C297" i="3"/>
  <c r="D297" i="3"/>
  <c r="E297" i="3"/>
  <c r="F297" i="3"/>
  <c r="G297" i="3"/>
  <c r="H297" i="3"/>
  <c r="I297" i="3"/>
  <c r="J297" i="3"/>
  <c r="B298" i="3"/>
  <c r="C298" i="3"/>
  <c r="D298" i="3"/>
  <c r="E298" i="3"/>
  <c r="F298" i="3"/>
  <c r="G298" i="3"/>
  <c r="H298" i="3"/>
  <c r="I298" i="3"/>
  <c r="J298" i="3"/>
  <c r="B299" i="3"/>
  <c r="C299" i="3"/>
  <c r="D299" i="3"/>
  <c r="E299" i="3"/>
  <c r="F299" i="3"/>
  <c r="G299" i="3"/>
  <c r="H299" i="3"/>
  <c r="I299" i="3"/>
  <c r="J299" i="3"/>
  <c r="B300" i="3"/>
  <c r="C300" i="3"/>
  <c r="D300" i="3"/>
  <c r="E300" i="3"/>
  <c r="F300" i="3"/>
  <c r="G300" i="3"/>
  <c r="H300" i="3"/>
  <c r="I300" i="3"/>
  <c r="J300" i="3"/>
  <c r="B301" i="3"/>
  <c r="C301" i="3"/>
  <c r="D301" i="3"/>
  <c r="E301" i="3"/>
  <c r="F301" i="3"/>
  <c r="G301" i="3"/>
  <c r="H301" i="3"/>
  <c r="I301" i="3"/>
  <c r="J301" i="3"/>
  <c r="B302" i="3"/>
  <c r="C302" i="3"/>
  <c r="D302" i="3"/>
  <c r="E302" i="3"/>
  <c r="F302" i="3"/>
  <c r="G302" i="3"/>
  <c r="H302" i="3"/>
  <c r="I302" i="3"/>
  <c r="J302" i="3"/>
  <c r="B303" i="3"/>
  <c r="C303" i="3"/>
  <c r="D303" i="3"/>
  <c r="E303" i="3"/>
  <c r="F303" i="3"/>
  <c r="G303" i="3"/>
  <c r="H303" i="3"/>
  <c r="I303" i="3"/>
  <c r="J303" i="3"/>
  <c r="B304" i="3"/>
  <c r="C304" i="3"/>
  <c r="D304" i="3"/>
  <c r="E304" i="3"/>
  <c r="F304" i="3"/>
  <c r="G304" i="3"/>
  <c r="H304" i="3"/>
  <c r="I304" i="3"/>
  <c r="J304" i="3"/>
  <c r="B305" i="3"/>
  <c r="C305" i="3"/>
  <c r="D305" i="3"/>
  <c r="E305" i="3"/>
  <c r="F305" i="3"/>
  <c r="G305" i="3"/>
  <c r="H305" i="3"/>
  <c r="I305" i="3"/>
  <c r="J305" i="3"/>
  <c r="B306" i="3"/>
  <c r="C306" i="3"/>
  <c r="D306" i="3"/>
  <c r="E306" i="3"/>
  <c r="F306" i="3"/>
  <c r="G306" i="3"/>
  <c r="H306" i="3"/>
  <c r="I306" i="3"/>
  <c r="J306" i="3"/>
  <c r="B307" i="3"/>
  <c r="C307" i="3"/>
  <c r="D307" i="3"/>
  <c r="E307" i="3"/>
  <c r="F307" i="3"/>
  <c r="G307" i="3"/>
  <c r="H307" i="3"/>
  <c r="I307" i="3"/>
  <c r="J307" i="3"/>
  <c r="B308" i="3"/>
  <c r="C308" i="3"/>
  <c r="D308" i="3"/>
  <c r="E308" i="3"/>
  <c r="F308" i="3"/>
  <c r="G308" i="3"/>
  <c r="H308" i="3"/>
  <c r="I308" i="3"/>
  <c r="J308" i="3"/>
  <c r="B309" i="3"/>
  <c r="C309" i="3"/>
  <c r="D309" i="3"/>
  <c r="E309" i="3"/>
  <c r="F309" i="3"/>
  <c r="G309" i="3"/>
  <c r="H309" i="3"/>
  <c r="I309" i="3"/>
  <c r="J309" i="3"/>
  <c r="B310" i="3"/>
  <c r="C310" i="3"/>
  <c r="D310" i="3"/>
  <c r="E310" i="3"/>
  <c r="F310" i="3"/>
  <c r="G310" i="3"/>
  <c r="H310" i="3"/>
  <c r="I310" i="3"/>
  <c r="J310" i="3"/>
  <c r="B311" i="3"/>
  <c r="C311" i="3"/>
  <c r="D311" i="3"/>
  <c r="E311" i="3"/>
  <c r="F311" i="3"/>
  <c r="G311" i="3"/>
  <c r="H311" i="3"/>
  <c r="I311" i="3"/>
  <c r="J311" i="3"/>
  <c r="B312" i="3"/>
  <c r="C312" i="3"/>
  <c r="D312" i="3"/>
  <c r="E312" i="3"/>
  <c r="F312" i="3"/>
  <c r="G312" i="3"/>
  <c r="H312" i="3"/>
  <c r="I312" i="3"/>
  <c r="J312" i="3"/>
  <c r="B313" i="3"/>
  <c r="C313" i="3"/>
  <c r="D313" i="3"/>
  <c r="E313" i="3"/>
  <c r="F313" i="3"/>
  <c r="G313" i="3"/>
  <c r="H313" i="3"/>
  <c r="I313" i="3"/>
  <c r="J313" i="3"/>
  <c r="B314" i="3"/>
  <c r="C314" i="3"/>
  <c r="D314" i="3"/>
  <c r="E314" i="3"/>
  <c r="F314" i="3"/>
  <c r="G314" i="3"/>
  <c r="H314" i="3"/>
  <c r="I314" i="3"/>
  <c r="J314" i="3"/>
  <c r="B315" i="3"/>
  <c r="C315" i="3"/>
  <c r="D315" i="3"/>
  <c r="E315" i="3"/>
  <c r="F315" i="3"/>
  <c r="G315" i="3"/>
  <c r="H315" i="3"/>
  <c r="I315" i="3"/>
  <c r="J315" i="3"/>
  <c r="B316" i="3"/>
  <c r="C316" i="3"/>
  <c r="D316" i="3"/>
  <c r="E316" i="3"/>
  <c r="F316" i="3"/>
  <c r="G316" i="3"/>
  <c r="H316" i="3"/>
  <c r="I316" i="3"/>
  <c r="J316" i="3"/>
  <c r="B317" i="3"/>
  <c r="C317" i="3"/>
  <c r="D317" i="3"/>
  <c r="E317" i="3"/>
  <c r="F317" i="3"/>
  <c r="G317" i="3"/>
  <c r="H317" i="3"/>
  <c r="I317" i="3"/>
  <c r="J317" i="3"/>
  <c r="B318" i="3"/>
  <c r="C318" i="3"/>
  <c r="D318" i="3"/>
  <c r="E318" i="3"/>
  <c r="F318" i="3"/>
  <c r="G318" i="3"/>
  <c r="H318" i="3"/>
  <c r="I318" i="3"/>
  <c r="J318" i="3"/>
  <c r="B319" i="3"/>
  <c r="C319" i="3"/>
  <c r="D319" i="3"/>
  <c r="E319" i="3"/>
  <c r="F319" i="3"/>
  <c r="G319" i="3"/>
  <c r="H319" i="3"/>
  <c r="I319" i="3"/>
  <c r="J319" i="3"/>
  <c r="B320" i="3"/>
  <c r="C320" i="3"/>
  <c r="D320" i="3"/>
  <c r="E320" i="3"/>
  <c r="F320" i="3"/>
  <c r="G320" i="3"/>
  <c r="H320" i="3"/>
  <c r="I320" i="3"/>
  <c r="J320" i="3"/>
  <c r="B321" i="3"/>
  <c r="C321" i="3"/>
  <c r="D321" i="3"/>
  <c r="E321" i="3"/>
  <c r="F321" i="3"/>
  <c r="G321" i="3"/>
  <c r="H321" i="3"/>
  <c r="I321" i="3"/>
  <c r="J321" i="3"/>
  <c r="B322" i="3"/>
  <c r="C322" i="3"/>
  <c r="D322" i="3"/>
  <c r="E322" i="3"/>
  <c r="F322" i="3"/>
  <c r="G322" i="3"/>
  <c r="H322" i="3"/>
  <c r="I322" i="3"/>
  <c r="J322" i="3"/>
  <c r="B323" i="3"/>
  <c r="C323" i="3"/>
  <c r="D323" i="3"/>
  <c r="E323" i="3"/>
  <c r="F323" i="3"/>
  <c r="G323" i="3"/>
  <c r="H323" i="3"/>
  <c r="I323" i="3"/>
  <c r="J323" i="3"/>
  <c r="B324" i="3"/>
  <c r="C324" i="3"/>
  <c r="D324" i="3"/>
  <c r="E324" i="3"/>
  <c r="F324" i="3"/>
  <c r="G324" i="3"/>
  <c r="H324" i="3"/>
  <c r="I324" i="3"/>
  <c r="J324" i="3"/>
  <c r="B325" i="3"/>
  <c r="C325" i="3"/>
  <c r="D325" i="3"/>
  <c r="E325" i="3"/>
  <c r="F325" i="3"/>
  <c r="G325" i="3"/>
  <c r="H325" i="3"/>
  <c r="I325" i="3"/>
  <c r="J325" i="3"/>
  <c r="B326" i="3"/>
  <c r="C326" i="3"/>
  <c r="D326" i="3"/>
  <c r="E326" i="3"/>
  <c r="F326" i="3"/>
  <c r="G326" i="3"/>
  <c r="H326" i="3"/>
  <c r="I326" i="3"/>
  <c r="J326" i="3"/>
  <c r="B327" i="3"/>
  <c r="C327" i="3"/>
  <c r="D327" i="3"/>
  <c r="E327" i="3"/>
  <c r="F327" i="3"/>
  <c r="G327" i="3"/>
  <c r="H327" i="3"/>
  <c r="I327" i="3"/>
  <c r="J327" i="3"/>
  <c r="B328" i="3"/>
  <c r="C328" i="3"/>
  <c r="D328" i="3"/>
  <c r="E328" i="3"/>
  <c r="F328" i="3"/>
  <c r="G328" i="3"/>
  <c r="H328" i="3"/>
  <c r="I328" i="3"/>
  <c r="J328" i="3"/>
  <c r="B329" i="3"/>
  <c r="C329" i="3"/>
  <c r="D329" i="3"/>
  <c r="E329" i="3"/>
  <c r="F329" i="3"/>
  <c r="G329" i="3"/>
  <c r="H329" i="3"/>
  <c r="I329" i="3"/>
  <c r="J329" i="3"/>
  <c r="B330" i="3"/>
  <c r="C330" i="3"/>
  <c r="D330" i="3"/>
  <c r="E330" i="3"/>
  <c r="F330" i="3"/>
  <c r="G330" i="3"/>
  <c r="H330" i="3"/>
  <c r="I330" i="3"/>
  <c r="J330" i="3"/>
  <c r="B331" i="3"/>
  <c r="C331" i="3"/>
  <c r="D331" i="3"/>
  <c r="E331" i="3"/>
  <c r="F331" i="3"/>
  <c r="G331" i="3"/>
  <c r="H331" i="3"/>
  <c r="I331" i="3"/>
  <c r="J331" i="3"/>
  <c r="B332" i="3"/>
  <c r="C332" i="3"/>
  <c r="D332" i="3"/>
  <c r="E332" i="3"/>
  <c r="F332" i="3"/>
  <c r="G332" i="3"/>
  <c r="H332" i="3"/>
  <c r="I332" i="3"/>
  <c r="J332" i="3"/>
  <c r="B333" i="3"/>
  <c r="C333" i="3"/>
  <c r="D333" i="3"/>
  <c r="E333" i="3"/>
  <c r="F333" i="3"/>
  <c r="G333" i="3"/>
  <c r="H333" i="3"/>
  <c r="I333" i="3"/>
  <c r="J333" i="3"/>
  <c r="B334" i="3"/>
  <c r="C334" i="3"/>
  <c r="D334" i="3"/>
  <c r="E334" i="3"/>
  <c r="F334" i="3"/>
  <c r="G334" i="3"/>
  <c r="H334" i="3"/>
  <c r="I334" i="3"/>
  <c r="J334" i="3"/>
  <c r="B335" i="3"/>
  <c r="C335" i="3"/>
  <c r="D335" i="3"/>
  <c r="E335" i="3"/>
  <c r="F335" i="3"/>
  <c r="G335" i="3"/>
  <c r="H335" i="3"/>
  <c r="I335" i="3"/>
  <c r="J335" i="3"/>
  <c r="B336" i="3"/>
  <c r="C336" i="3"/>
  <c r="D336" i="3"/>
  <c r="E336" i="3"/>
  <c r="F336" i="3"/>
  <c r="G336" i="3"/>
  <c r="H336" i="3"/>
  <c r="I336" i="3"/>
  <c r="J336" i="3"/>
  <c r="B337" i="3"/>
  <c r="C337" i="3"/>
  <c r="D337" i="3"/>
  <c r="E337" i="3"/>
  <c r="F337" i="3"/>
  <c r="G337" i="3"/>
  <c r="H337" i="3"/>
  <c r="I337" i="3"/>
  <c r="J337" i="3"/>
  <c r="B338" i="3"/>
  <c r="C338" i="3"/>
  <c r="D338" i="3"/>
  <c r="E338" i="3"/>
  <c r="F338" i="3"/>
  <c r="G338" i="3"/>
  <c r="H338" i="3"/>
  <c r="I338" i="3"/>
  <c r="J338" i="3"/>
  <c r="B339" i="3"/>
  <c r="C339" i="3"/>
  <c r="D339" i="3"/>
  <c r="E339" i="3"/>
  <c r="F339" i="3"/>
  <c r="G339" i="3"/>
  <c r="H339" i="3"/>
  <c r="I339" i="3"/>
  <c r="J339" i="3"/>
  <c r="B340" i="3"/>
  <c r="C340" i="3"/>
  <c r="D340" i="3"/>
  <c r="E340" i="3"/>
  <c r="F340" i="3"/>
  <c r="G340" i="3"/>
  <c r="H340" i="3"/>
  <c r="I340" i="3"/>
  <c r="J340" i="3"/>
  <c r="B341" i="3"/>
  <c r="C341" i="3"/>
  <c r="D341" i="3"/>
  <c r="E341" i="3"/>
  <c r="F341" i="3"/>
  <c r="G341" i="3"/>
  <c r="H341" i="3"/>
  <c r="I341" i="3"/>
  <c r="J341" i="3"/>
  <c r="B342" i="3"/>
  <c r="C342" i="3"/>
  <c r="D342" i="3"/>
  <c r="E342" i="3"/>
  <c r="F342" i="3"/>
  <c r="G342" i="3"/>
  <c r="H342" i="3"/>
  <c r="I342" i="3"/>
  <c r="J342" i="3"/>
  <c r="B343" i="3"/>
  <c r="C343" i="3"/>
  <c r="D343" i="3"/>
  <c r="E343" i="3"/>
  <c r="F343" i="3"/>
  <c r="G343" i="3"/>
  <c r="H343" i="3"/>
  <c r="I343" i="3"/>
  <c r="J343" i="3"/>
  <c r="B344" i="3"/>
  <c r="C344" i="3"/>
  <c r="D344" i="3"/>
  <c r="E344" i="3"/>
  <c r="F344" i="3"/>
  <c r="G344" i="3"/>
  <c r="H344" i="3"/>
  <c r="I344" i="3"/>
  <c r="J344" i="3"/>
  <c r="B345" i="3"/>
  <c r="C345" i="3"/>
  <c r="D345" i="3"/>
  <c r="E345" i="3"/>
  <c r="F345" i="3"/>
  <c r="G345" i="3"/>
  <c r="H345" i="3"/>
  <c r="I345" i="3"/>
  <c r="J345" i="3"/>
  <c r="B346" i="3"/>
  <c r="C346" i="3"/>
  <c r="D346" i="3"/>
  <c r="E346" i="3"/>
  <c r="F346" i="3"/>
  <c r="G346" i="3"/>
  <c r="H346" i="3"/>
  <c r="I346" i="3"/>
  <c r="J346" i="3"/>
  <c r="B347" i="3"/>
  <c r="C347" i="3"/>
  <c r="D347" i="3"/>
  <c r="E347" i="3"/>
  <c r="F347" i="3"/>
  <c r="G347" i="3"/>
  <c r="H347" i="3"/>
  <c r="I347" i="3"/>
  <c r="J347" i="3"/>
  <c r="B348" i="3"/>
  <c r="C348" i="3"/>
  <c r="D348" i="3"/>
  <c r="E348" i="3"/>
  <c r="F348" i="3"/>
  <c r="G348" i="3"/>
  <c r="H348" i="3"/>
  <c r="I348" i="3"/>
  <c r="J348" i="3"/>
  <c r="B349" i="3"/>
  <c r="C349" i="3"/>
  <c r="D349" i="3"/>
  <c r="E349" i="3"/>
  <c r="F349" i="3"/>
  <c r="G349" i="3"/>
  <c r="H349" i="3"/>
  <c r="I349" i="3"/>
  <c r="J349" i="3"/>
  <c r="B350" i="3"/>
  <c r="C350" i="3"/>
  <c r="D350" i="3"/>
  <c r="E350" i="3"/>
  <c r="F350" i="3"/>
  <c r="G350" i="3"/>
  <c r="H350" i="3"/>
  <c r="I350" i="3"/>
  <c r="J350" i="3"/>
  <c r="B351" i="3"/>
  <c r="C351" i="3"/>
  <c r="D351" i="3"/>
  <c r="E351" i="3"/>
  <c r="F351" i="3"/>
  <c r="G351" i="3"/>
  <c r="H351" i="3"/>
  <c r="I351" i="3"/>
  <c r="J351" i="3"/>
  <c r="B352" i="3"/>
  <c r="C352" i="3"/>
  <c r="D352" i="3"/>
  <c r="E352" i="3"/>
  <c r="F352" i="3"/>
  <c r="G352" i="3"/>
  <c r="H352" i="3"/>
  <c r="I352" i="3"/>
  <c r="J352" i="3"/>
  <c r="B353" i="3"/>
  <c r="C353" i="3"/>
  <c r="D353" i="3"/>
  <c r="E353" i="3"/>
  <c r="F353" i="3"/>
  <c r="G353" i="3"/>
  <c r="H353" i="3"/>
  <c r="I353" i="3"/>
  <c r="J353" i="3"/>
  <c r="B354" i="3"/>
  <c r="C354" i="3"/>
  <c r="D354" i="3"/>
  <c r="E354" i="3"/>
  <c r="F354" i="3"/>
  <c r="G354" i="3"/>
  <c r="H354" i="3"/>
  <c r="I354" i="3"/>
  <c r="J354" i="3"/>
  <c r="B355" i="3"/>
  <c r="C355" i="3"/>
  <c r="D355" i="3"/>
  <c r="E355" i="3"/>
  <c r="F355" i="3"/>
  <c r="G355" i="3"/>
  <c r="H355" i="3"/>
  <c r="I355" i="3"/>
  <c r="J355" i="3"/>
  <c r="B356" i="3"/>
  <c r="C356" i="3"/>
  <c r="D356" i="3"/>
  <c r="E356" i="3"/>
  <c r="F356" i="3"/>
  <c r="G356" i="3"/>
  <c r="H356" i="3"/>
  <c r="I356" i="3"/>
  <c r="J356" i="3"/>
  <c r="B357" i="3"/>
  <c r="C357" i="3"/>
  <c r="D357" i="3"/>
  <c r="E357" i="3"/>
  <c r="F357" i="3"/>
  <c r="G357" i="3"/>
  <c r="H357" i="3"/>
  <c r="I357" i="3"/>
  <c r="J357" i="3"/>
  <c r="B358" i="3"/>
  <c r="C358" i="3"/>
  <c r="D358" i="3"/>
  <c r="E358" i="3"/>
  <c r="F358" i="3"/>
  <c r="G358" i="3"/>
  <c r="H358" i="3"/>
  <c r="I358" i="3"/>
  <c r="J358" i="3"/>
  <c r="B359" i="3"/>
  <c r="C359" i="3"/>
  <c r="D359" i="3"/>
  <c r="E359" i="3"/>
  <c r="F359" i="3"/>
  <c r="G359" i="3"/>
  <c r="H359" i="3"/>
  <c r="I359" i="3"/>
  <c r="J359" i="3"/>
  <c r="B360" i="3"/>
  <c r="C360" i="3"/>
  <c r="D360" i="3"/>
  <c r="E360" i="3"/>
  <c r="F360" i="3"/>
  <c r="G360" i="3"/>
  <c r="H360" i="3"/>
  <c r="I360" i="3"/>
  <c r="J360" i="3"/>
  <c r="B361" i="3"/>
  <c r="C361" i="3"/>
  <c r="D361" i="3"/>
  <c r="E361" i="3"/>
  <c r="F361" i="3"/>
  <c r="G361" i="3"/>
  <c r="H361" i="3"/>
  <c r="I361" i="3"/>
  <c r="J361" i="3"/>
  <c r="B362" i="3"/>
  <c r="C362" i="3"/>
  <c r="D362" i="3"/>
  <c r="E362" i="3"/>
  <c r="F362" i="3"/>
  <c r="G362" i="3"/>
  <c r="H362" i="3"/>
  <c r="I362" i="3"/>
  <c r="J362" i="3"/>
  <c r="B363" i="3"/>
  <c r="C363" i="3"/>
  <c r="D363" i="3"/>
  <c r="E363" i="3"/>
  <c r="F363" i="3"/>
  <c r="G363" i="3"/>
  <c r="H363" i="3"/>
  <c r="I363" i="3"/>
  <c r="J363" i="3"/>
  <c r="B364" i="3"/>
  <c r="C364" i="3"/>
  <c r="D364" i="3"/>
  <c r="E364" i="3"/>
  <c r="F364" i="3"/>
  <c r="G364" i="3"/>
  <c r="H364" i="3"/>
  <c r="I364" i="3"/>
  <c r="J364" i="3"/>
  <c r="B365" i="3"/>
  <c r="C365" i="3"/>
  <c r="D365" i="3"/>
  <c r="E365" i="3"/>
  <c r="F365" i="3"/>
  <c r="G365" i="3"/>
  <c r="H365" i="3"/>
  <c r="I365" i="3"/>
  <c r="J365" i="3"/>
  <c r="B366" i="3"/>
  <c r="C366" i="3"/>
  <c r="D366" i="3"/>
  <c r="E366" i="3"/>
  <c r="F366" i="3"/>
  <c r="G366" i="3"/>
  <c r="H366" i="3"/>
  <c r="I366" i="3"/>
  <c r="J366" i="3"/>
  <c r="B367" i="3"/>
  <c r="C367" i="3"/>
  <c r="D367" i="3"/>
  <c r="E367" i="3"/>
  <c r="F367" i="3"/>
  <c r="G367" i="3"/>
  <c r="H367" i="3"/>
  <c r="I367" i="3"/>
  <c r="J367" i="3"/>
  <c r="B368" i="3"/>
  <c r="C368" i="3"/>
  <c r="D368" i="3"/>
  <c r="E368" i="3"/>
  <c r="F368" i="3"/>
  <c r="G368" i="3"/>
  <c r="H368" i="3"/>
  <c r="I368" i="3"/>
  <c r="J368" i="3"/>
  <c r="B369" i="3"/>
  <c r="C369" i="3"/>
  <c r="D369" i="3"/>
  <c r="E369" i="3"/>
  <c r="F369" i="3"/>
  <c r="G369" i="3"/>
  <c r="H369" i="3"/>
  <c r="I369" i="3"/>
  <c r="J369" i="3"/>
  <c r="B370" i="3"/>
  <c r="C370" i="3"/>
  <c r="D370" i="3"/>
  <c r="E370" i="3"/>
  <c r="F370" i="3"/>
  <c r="G370" i="3"/>
  <c r="H370" i="3"/>
  <c r="I370" i="3"/>
  <c r="J370" i="3"/>
  <c r="B371" i="3"/>
  <c r="C371" i="3"/>
  <c r="D371" i="3"/>
  <c r="E371" i="3"/>
  <c r="F371" i="3"/>
  <c r="G371" i="3"/>
  <c r="H371" i="3"/>
  <c r="I371" i="3"/>
  <c r="J371" i="3"/>
  <c r="B372" i="3"/>
  <c r="C372" i="3"/>
  <c r="D372" i="3"/>
  <c r="E372" i="3"/>
  <c r="F372" i="3"/>
  <c r="G372" i="3"/>
  <c r="H372" i="3"/>
  <c r="I372" i="3"/>
  <c r="J372" i="3"/>
  <c r="B373" i="3"/>
  <c r="C373" i="3"/>
  <c r="D373" i="3"/>
  <c r="E373" i="3"/>
  <c r="F373" i="3"/>
  <c r="G373" i="3"/>
  <c r="H373" i="3"/>
  <c r="I373" i="3"/>
  <c r="J373" i="3"/>
  <c r="B374" i="3"/>
  <c r="C374" i="3"/>
  <c r="D374" i="3"/>
  <c r="E374" i="3"/>
  <c r="F374" i="3"/>
  <c r="G374" i="3"/>
  <c r="H374" i="3"/>
  <c r="I374" i="3"/>
  <c r="J374" i="3"/>
  <c r="B375" i="3"/>
  <c r="C375" i="3"/>
  <c r="D375" i="3"/>
  <c r="E375" i="3"/>
  <c r="F375" i="3"/>
  <c r="G375" i="3"/>
  <c r="H375" i="3"/>
  <c r="I375" i="3"/>
  <c r="J375" i="3"/>
  <c r="B376" i="3"/>
  <c r="C376" i="3"/>
  <c r="D376" i="3"/>
  <c r="E376" i="3"/>
  <c r="F376" i="3"/>
  <c r="G376" i="3"/>
  <c r="H376" i="3"/>
  <c r="I376" i="3"/>
  <c r="J376" i="3"/>
  <c r="B377" i="3"/>
  <c r="C377" i="3"/>
  <c r="D377" i="3"/>
  <c r="E377" i="3"/>
  <c r="F377" i="3"/>
  <c r="G377" i="3"/>
  <c r="H377" i="3"/>
  <c r="I377" i="3"/>
  <c r="J377" i="3"/>
  <c r="B378" i="3"/>
  <c r="C378" i="3"/>
  <c r="D378" i="3"/>
  <c r="E378" i="3"/>
  <c r="F378" i="3"/>
  <c r="G378" i="3"/>
  <c r="H378" i="3"/>
  <c r="I378" i="3"/>
  <c r="J378" i="3"/>
  <c r="B379" i="3"/>
  <c r="C379" i="3"/>
  <c r="D379" i="3"/>
  <c r="E379" i="3"/>
  <c r="F379" i="3"/>
  <c r="G379" i="3"/>
  <c r="H379" i="3"/>
  <c r="I379" i="3"/>
  <c r="J379" i="3"/>
  <c r="B380" i="3"/>
  <c r="C380" i="3"/>
  <c r="D380" i="3"/>
  <c r="E380" i="3"/>
  <c r="F380" i="3"/>
  <c r="G380" i="3"/>
  <c r="H380" i="3"/>
  <c r="I380" i="3"/>
  <c r="J380" i="3"/>
  <c r="B381" i="3"/>
  <c r="C381" i="3"/>
  <c r="D381" i="3"/>
  <c r="E381" i="3"/>
  <c r="F381" i="3"/>
  <c r="G381" i="3"/>
  <c r="H381" i="3"/>
  <c r="I381" i="3"/>
  <c r="J381" i="3"/>
  <c r="B382" i="3"/>
  <c r="C382" i="3"/>
  <c r="D382" i="3"/>
  <c r="E382" i="3"/>
  <c r="F382" i="3"/>
  <c r="G382" i="3"/>
  <c r="H382" i="3"/>
  <c r="I382" i="3"/>
  <c r="J382" i="3"/>
  <c r="B383" i="3"/>
  <c r="C383" i="3"/>
  <c r="D383" i="3"/>
  <c r="E383" i="3"/>
  <c r="F383" i="3"/>
  <c r="G383" i="3"/>
  <c r="H383" i="3"/>
  <c r="I383" i="3"/>
  <c r="J383" i="3"/>
  <c r="B384" i="3"/>
  <c r="C384" i="3"/>
  <c r="D384" i="3"/>
  <c r="E384" i="3"/>
  <c r="F384" i="3"/>
  <c r="G384" i="3"/>
  <c r="H384" i="3"/>
  <c r="I384" i="3"/>
  <c r="J384" i="3"/>
  <c r="B385" i="3"/>
  <c r="C385" i="3"/>
  <c r="D385" i="3"/>
  <c r="E385" i="3"/>
  <c r="F385" i="3"/>
  <c r="G385" i="3"/>
  <c r="H385" i="3"/>
  <c r="I385" i="3"/>
  <c r="J385" i="3"/>
  <c r="B386" i="3"/>
  <c r="C386" i="3"/>
  <c r="D386" i="3"/>
  <c r="E386" i="3"/>
  <c r="F386" i="3"/>
  <c r="G386" i="3"/>
  <c r="H386" i="3"/>
  <c r="I386" i="3"/>
  <c r="J386" i="3"/>
  <c r="B387" i="3"/>
  <c r="C387" i="3"/>
  <c r="D387" i="3"/>
  <c r="E387" i="3"/>
  <c r="F387" i="3"/>
  <c r="G387" i="3"/>
  <c r="H387" i="3"/>
  <c r="I387" i="3"/>
  <c r="J387" i="3"/>
  <c r="B388" i="3"/>
  <c r="C388" i="3"/>
  <c r="D388" i="3"/>
  <c r="E388" i="3"/>
  <c r="F388" i="3"/>
  <c r="G388" i="3"/>
  <c r="H388" i="3"/>
  <c r="I388" i="3"/>
  <c r="J388" i="3"/>
  <c r="B389" i="3"/>
  <c r="C389" i="3"/>
  <c r="D389" i="3"/>
  <c r="E389" i="3"/>
  <c r="F389" i="3"/>
  <c r="G389" i="3"/>
  <c r="H389" i="3"/>
  <c r="I389" i="3"/>
  <c r="J389" i="3"/>
  <c r="B390" i="3"/>
  <c r="C390" i="3"/>
  <c r="D390" i="3"/>
  <c r="E390" i="3"/>
  <c r="F390" i="3"/>
  <c r="G390" i="3"/>
  <c r="H390" i="3"/>
  <c r="I390" i="3"/>
  <c r="J390" i="3"/>
  <c r="B391" i="3"/>
  <c r="C391" i="3"/>
  <c r="D391" i="3"/>
  <c r="E391" i="3"/>
  <c r="F391" i="3"/>
  <c r="G391" i="3"/>
  <c r="H391" i="3"/>
  <c r="I391" i="3"/>
  <c r="J391" i="3"/>
  <c r="B392" i="3"/>
  <c r="C392" i="3"/>
  <c r="D392" i="3"/>
  <c r="E392" i="3"/>
  <c r="F392" i="3"/>
  <c r="G392" i="3"/>
  <c r="H392" i="3"/>
  <c r="I392" i="3"/>
  <c r="J392" i="3"/>
  <c r="B393" i="3"/>
  <c r="C393" i="3"/>
  <c r="D393" i="3"/>
  <c r="E393" i="3"/>
  <c r="F393" i="3"/>
  <c r="G393" i="3"/>
  <c r="H393" i="3"/>
  <c r="I393" i="3"/>
  <c r="J393" i="3"/>
  <c r="B394" i="3"/>
  <c r="C394" i="3"/>
  <c r="D394" i="3"/>
  <c r="E394" i="3"/>
  <c r="F394" i="3"/>
  <c r="G394" i="3"/>
  <c r="H394" i="3"/>
  <c r="I394" i="3"/>
  <c r="J394" i="3"/>
  <c r="B395" i="3"/>
  <c r="C395" i="3"/>
  <c r="D395" i="3"/>
  <c r="E395" i="3"/>
  <c r="F395" i="3"/>
  <c r="G395" i="3"/>
  <c r="H395" i="3"/>
  <c r="I395" i="3"/>
  <c r="J395" i="3"/>
  <c r="B396" i="3"/>
  <c r="C396" i="3"/>
  <c r="D396" i="3"/>
  <c r="E396" i="3"/>
  <c r="F396" i="3"/>
  <c r="G396" i="3"/>
  <c r="H396" i="3"/>
  <c r="I396" i="3"/>
  <c r="J396" i="3"/>
  <c r="B397" i="3"/>
  <c r="C397" i="3"/>
  <c r="D397" i="3"/>
  <c r="E397" i="3"/>
  <c r="F397" i="3"/>
  <c r="G397" i="3"/>
  <c r="H397" i="3"/>
  <c r="I397" i="3"/>
  <c r="J397" i="3"/>
  <c r="B398" i="3"/>
  <c r="C398" i="3"/>
  <c r="D398" i="3"/>
  <c r="E398" i="3"/>
  <c r="F398" i="3"/>
  <c r="G398" i="3"/>
  <c r="H398" i="3"/>
  <c r="I398" i="3"/>
  <c r="J398" i="3"/>
  <c r="B399" i="3"/>
  <c r="C399" i="3"/>
  <c r="D399" i="3"/>
  <c r="E399" i="3"/>
  <c r="F399" i="3"/>
  <c r="G399" i="3"/>
  <c r="H399" i="3"/>
  <c r="I399" i="3"/>
  <c r="J399" i="3"/>
  <c r="B400" i="3"/>
  <c r="C400" i="3"/>
  <c r="D400" i="3"/>
  <c r="E400" i="3"/>
  <c r="F400" i="3"/>
  <c r="G400" i="3"/>
  <c r="H400" i="3"/>
  <c r="I400" i="3"/>
  <c r="J400" i="3"/>
  <c r="B401" i="3"/>
  <c r="C401" i="3"/>
  <c r="D401" i="3"/>
  <c r="E401" i="3"/>
  <c r="F401" i="3"/>
  <c r="G401" i="3"/>
  <c r="H401" i="3"/>
  <c r="I401" i="3"/>
  <c r="J401" i="3"/>
  <c r="B402" i="3"/>
  <c r="C402" i="3"/>
  <c r="D402" i="3"/>
  <c r="E402" i="3"/>
  <c r="F402" i="3"/>
  <c r="G402" i="3"/>
  <c r="H402" i="3"/>
  <c r="I402" i="3"/>
  <c r="J402" i="3"/>
  <c r="B403" i="3"/>
  <c r="C403" i="3"/>
  <c r="D403" i="3"/>
  <c r="E403" i="3"/>
  <c r="F403" i="3"/>
  <c r="G403" i="3"/>
  <c r="H403" i="3"/>
  <c r="I403" i="3"/>
  <c r="J403" i="3"/>
  <c r="B404" i="3"/>
  <c r="C404" i="3"/>
  <c r="D404" i="3"/>
  <c r="E404" i="3"/>
  <c r="F404" i="3"/>
  <c r="G404" i="3"/>
  <c r="H404" i="3"/>
  <c r="I404" i="3"/>
  <c r="J404" i="3"/>
  <c r="B405" i="3"/>
  <c r="C405" i="3"/>
  <c r="D405" i="3"/>
  <c r="E405" i="3"/>
  <c r="F405" i="3"/>
  <c r="G405" i="3"/>
  <c r="H405" i="3"/>
  <c r="I405" i="3"/>
  <c r="J405" i="3"/>
  <c r="B406" i="3"/>
  <c r="C406" i="3"/>
  <c r="D406" i="3"/>
  <c r="E406" i="3"/>
  <c r="F406" i="3"/>
  <c r="G406" i="3"/>
  <c r="H406" i="3"/>
  <c r="I406" i="3"/>
  <c r="J406" i="3"/>
  <c r="B407" i="3"/>
  <c r="C407" i="3"/>
  <c r="D407" i="3"/>
  <c r="E407" i="3"/>
  <c r="F407" i="3"/>
  <c r="G407" i="3"/>
  <c r="H407" i="3"/>
  <c r="I407" i="3"/>
  <c r="J407" i="3"/>
  <c r="B408" i="3"/>
  <c r="C408" i="3"/>
  <c r="D408" i="3"/>
  <c r="E408" i="3"/>
  <c r="F408" i="3"/>
  <c r="G408" i="3"/>
  <c r="H408" i="3"/>
  <c r="I408" i="3"/>
  <c r="J408" i="3"/>
  <c r="B409" i="3"/>
  <c r="C409" i="3"/>
  <c r="D409" i="3"/>
  <c r="E409" i="3"/>
  <c r="F409" i="3"/>
  <c r="G409" i="3"/>
  <c r="H409" i="3"/>
  <c r="I409" i="3"/>
  <c r="J409" i="3"/>
  <c r="B410" i="3"/>
  <c r="C410" i="3"/>
  <c r="D410" i="3"/>
  <c r="E410" i="3"/>
  <c r="F410" i="3"/>
  <c r="G410" i="3"/>
  <c r="H410" i="3"/>
  <c r="I410" i="3"/>
  <c r="J410" i="3"/>
  <c r="B411" i="3"/>
  <c r="C411" i="3"/>
  <c r="D411" i="3"/>
  <c r="E411" i="3"/>
  <c r="F411" i="3"/>
  <c r="G411" i="3"/>
  <c r="H411" i="3"/>
  <c r="I411" i="3"/>
  <c r="J411" i="3"/>
  <c r="B412" i="3"/>
  <c r="C412" i="3"/>
  <c r="D412" i="3"/>
  <c r="E412" i="3"/>
  <c r="F412" i="3"/>
  <c r="G412" i="3"/>
  <c r="H412" i="3"/>
  <c r="I412" i="3"/>
  <c r="J412" i="3"/>
  <c r="B413" i="3"/>
  <c r="C413" i="3"/>
  <c r="D413" i="3"/>
  <c r="E413" i="3"/>
  <c r="F413" i="3"/>
  <c r="G413" i="3"/>
  <c r="H413" i="3"/>
  <c r="I413" i="3"/>
  <c r="J413" i="3"/>
  <c r="B414" i="3"/>
  <c r="C414" i="3"/>
  <c r="D414" i="3"/>
  <c r="E414" i="3"/>
  <c r="F414" i="3"/>
  <c r="G414" i="3"/>
  <c r="H414" i="3"/>
  <c r="I414" i="3"/>
  <c r="J414" i="3"/>
  <c r="B415" i="3"/>
  <c r="C415" i="3"/>
  <c r="D415" i="3"/>
  <c r="E415" i="3"/>
  <c r="F415" i="3"/>
  <c r="G415" i="3"/>
  <c r="H415" i="3"/>
  <c r="I415" i="3"/>
  <c r="J415" i="3"/>
  <c r="B416" i="3"/>
  <c r="C416" i="3"/>
  <c r="D416" i="3"/>
  <c r="E416" i="3"/>
  <c r="F416" i="3"/>
  <c r="G416" i="3"/>
  <c r="H416" i="3"/>
  <c r="I416" i="3"/>
  <c r="J416" i="3"/>
  <c r="B417" i="3"/>
  <c r="C417" i="3"/>
  <c r="D417" i="3"/>
  <c r="E417" i="3"/>
  <c r="F417" i="3"/>
  <c r="G417" i="3"/>
  <c r="H417" i="3"/>
  <c r="I417" i="3"/>
  <c r="J417" i="3"/>
  <c r="B418" i="3"/>
  <c r="C418" i="3"/>
  <c r="D418" i="3"/>
  <c r="E418" i="3"/>
  <c r="F418" i="3"/>
  <c r="G418" i="3"/>
  <c r="H418" i="3"/>
  <c r="I418" i="3"/>
  <c r="J418" i="3"/>
  <c r="B419" i="3"/>
  <c r="C419" i="3"/>
  <c r="D419" i="3"/>
  <c r="E419" i="3"/>
  <c r="F419" i="3"/>
  <c r="G419" i="3"/>
  <c r="H419" i="3"/>
  <c r="I419" i="3"/>
  <c r="J419" i="3"/>
  <c r="B420" i="3"/>
  <c r="C420" i="3"/>
  <c r="D420" i="3"/>
  <c r="E420" i="3"/>
  <c r="F420" i="3"/>
  <c r="G420" i="3"/>
  <c r="H420" i="3"/>
  <c r="I420" i="3"/>
  <c r="J420" i="3"/>
  <c r="B421" i="3"/>
  <c r="C421" i="3"/>
  <c r="D421" i="3"/>
  <c r="E421" i="3"/>
  <c r="F421" i="3"/>
  <c r="G421" i="3"/>
  <c r="H421" i="3"/>
  <c r="I421" i="3"/>
  <c r="J421" i="3"/>
  <c r="B422" i="3"/>
  <c r="C422" i="3"/>
  <c r="D422" i="3"/>
  <c r="E422" i="3"/>
  <c r="F422" i="3"/>
  <c r="G422" i="3"/>
  <c r="H422" i="3"/>
  <c r="I422" i="3"/>
  <c r="J422" i="3"/>
  <c r="B423" i="3"/>
  <c r="C423" i="3"/>
  <c r="D423" i="3"/>
  <c r="E423" i="3"/>
  <c r="F423" i="3"/>
  <c r="G423" i="3"/>
  <c r="H423" i="3"/>
  <c r="I423" i="3"/>
  <c r="J423" i="3"/>
  <c r="B424" i="3"/>
  <c r="C424" i="3"/>
  <c r="D424" i="3"/>
  <c r="E424" i="3"/>
  <c r="F424" i="3"/>
  <c r="G424" i="3"/>
  <c r="H424" i="3"/>
  <c r="I424" i="3"/>
  <c r="J424" i="3"/>
  <c r="B425" i="3"/>
  <c r="C425" i="3"/>
  <c r="D425" i="3"/>
  <c r="E425" i="3"/>
  <c r="F425" i="3"/>
  <c r="G425" i="3"/>
  <c r="H425" i="3"/>
  <c r="I425" i="3"/>
  <c r="J425" i="3"/>
  <c r="B426" i="3"/>
  <c r="C426" i="3"/>
  <c r="D426" i="3"/>
  <c r="E426" i="3"/>
  <c r="F426" i="3"/>
  <c r="G426" i="3"/>
  <c r="H426" i="3"/>
  <c r="I426" i="3"/>
  <c r="J426" i="3"/>
  <c r="B427" i="3"/>
  <c r="C427" i="3"/>
  <c r="D427" i="3"/>
  <c r="E427" i="3"/>
  <c r="F427" i="3"/>
  <c r="G427" i="3"/>
  <c r="H427" i="3"/>
  <c r="I427" i="3"/>
  <c r="J427" i="3"/>
  <c r="B428" i="3"/>
  <c r="C428" i="3"/>
  <c r="D428" i="3"/>
  <c r="E428" i="3"/>
  <c r="F428" i="3"/>
  <c r="G428" i="3"/>
  <c r="H428" i="3"/>
  <c r="I428" i="3"/>
  <c r="J428" i="3"/>
  <c r="B429" i="3"/>
  <c r="C429" i="3"/>
  <c r="D429" i="3"/>
  <c r="E429" i="3"/>
  <c r="F429" i="3"/>
  <c r="G429" i="3"/>
  <c r="H429" i="3"/>
  <c r="I429" i="3"/>
  <c r="J429" i="3"/>
  <c r="B430" i="3"/>
  <c r="C430" i="3"/>
  <c r="D430" i="3"/>
  <c r="E430" i="3"/>
  <c r="F430" i="3"/>
  <c r="G430" i="3"/>
  <c r="H430" i="3"/>
  <c r="I430" i="3"/>
  <c r="J430" i="3"/>
  <c r="B431" i="3"/>
  <c r="C431" i="3"/>
  <c r="D431" i="3"/>
  <c r="E431" i="3"/>
  <c r="F431" i="3"/>
  <c r="G431" i="3"/>
  <c r="H431" i="3"/>
  <c r="I431" i="3"/>
  <c r="J431" i="3"/>
  <c r="B432" i="3"/>
  <c r="C432" i="3"/>
  <c r="D432" i="3"/>
  <c r="E432" i="3"/>
  <c r="F432" i="3"/>
  <c r="G432" i="3"/>
  <c r="H432" i="3"/>
  <c r="I432" i="3"/>
  <c r="J432" i="3"/>
  <c r="B433" i="3"/>
  <c r="C433" i="3"/>
  <c r="D433" i="3"/>
  <c r="E433" i="3"/>
  <c r="F433" i="3"/>
  <c r="G433" i="3"/>
  <c r="H433" i="3"/>
  <c r="I433" i="3"/>
  <c r="J433" i="3"/>
  <c r="B434" i="3"/>
  <c r="C434" i="3"/>
  <c r="D434" i="3"/>
  <c r="E434" i="3"/>
  <c r="F434" i="3"/>
  <c r="G434" i="3"/>
  <c r="H434" i="3"/>
  <c r="I434" i="3"/>
  <c r="J434" i="3"/>
  <c r="B435" i="3"/>
  <c r="C435" i="3"/>
  <c r="D435" i="3"/>
  <c r="E435" i="3"/>
  <c r="F435" i="3"/>
  <c r="G435" i="3"/>
  <c r="H435" i="3"/>
  <c r="I435" i="3"/>
  <c r="J435" i="3"/>
  <c r="B436" i="3"/>
  <c r="C436" i="3"/>
  <c r="D436" i="3"/>
  <c r="E436" i="3"/>
  <c r="F436" i="3"/>
  <c r="G436" i="3"/>
  <c r="H436" i="3"/>
  <c r="I436" i="3"/>
  <c r="J436" i="3"/>
  <c r="B437" i="3"/>
  <c r="C437" i="3"/>
  <c r="D437" i="3"/>
  <c r="E437" i="3"/>
  <c r="F437" i="3"/>
  <c r="G437" i="3"/>
  <c r="H437" i="3"/>
  <c r="I437" i="3"/>
  <c r="J437" i="3"/>
  <c r="B438" i="3"/>
  <c r="C438" i="3"/>
  <c r="D438" i="3"/>
  <c r="E438" i="3"/>
  <c r="F438" i="3"/>
  <c r="G438" i="3"/>
  <c r="H438" i="3"/>
  <c r="I438" i="3"/>
  <c r="J438" i="3"/>
  <c r="B439" i="3"/>
  <c r="C439" i="3"/>
  <c r="D439" i="3"/>
  <c r="E439" i="3"/>
  <c r="F439" i="3"/>
  <c r="G439" i="3"/>
  <c r="H439" i="3"/>
  <c r="I439" i="3"/>
  <c r="J439" i="3"/>
  <c r="B440" i="3"/>
  <c r="C440" i="3"/>
  <c r="D440" i="3"/>
  <c r="E440" i="3"/>
  <c r="F440" i="3"/>
  <c r="G440" i="3"/>
  <c r="H440" i="3"/>
  <c r="I440" i="3"/>
  <c r="J440" i="3"/>
  <c r="B441" i="3"/>
  <c r="C441" i="3"/>
  <c r="D441" i="3"/>
  <c r="E441" i="3"/>
  <c r="F441" i="3"/>
  <c r="G441" i="3"/>
  <c r="H441" i="3"/>
  <c r="I441" i="3"/>
  <c r="J441" i="3"/>
  <c r="B442" i="3"/>
  <c r="C442" i="3"/>
  <c r="D442" i="3"/>
  <c r="E442" i="3"/>
  <c r="F442" i="3"/>
  <c r="G442" i="3"/>
  <c r="H442" i="3"/>
  <c r="I442" i="3"/>
  <c r="J442" i="3"/>
  <c r="B443" i="3"/>
  <c r="C443" i="3"/>
  <c r="D443" i="3"/>
  <c r="E443" i="3"/>
  <c r="F443" i="3"/>
  <c r="G443" i="3"/>
  <c r="H443" i="3"/>
  <c r="I443" i="3"/>
  <c r="J443" i="3"/>
  <c r="B444" i="3"/>
  <c r="C444" i="3"/>
  <c r="D444" i="3"/>
  <c r="E444" i="3"/>
  <c r="F444" i="3"/>
  <c r="G444" i="3"/>
  <c r="H444" i="3"/>
  <c r="I444" i="3"/>
  <c r="J444" i="3"/>
  <c r="B445" i="3"/>
  <c r="C445" i="3"/>
  <c r="D445" i="3"/>
  <c r="E445" i="3"/>
  <c r="F445" i="3"/>
  <c r="G445" i="3"/>
  <c r="H445" i="3"/>
  <c r="I445" i="3"/>
  <c r="J445" i="3"/>
  <c r="B446" i="3"/>
  <c r="C446" i="3"/>
  <c r="D446" i="3"/>
  <c r="E446" i="3"/>
  <c r="F446" i="3"/>
  <c r="G446" i="3"/>
  <c r="H446" i="3"/>
  <c r="I446" i="3"/>
  <c r="J446" i="3"/>
  <c r="B447" i="3"/>
  <c r="C447" i="3"/>
  <c r="D447" i="3"/>
  <c r="E447" i="3"/>
  <c r="F447" i="3"/>
  <c r="G447" i="3"/>
  <c r="H447" i="3"/>
  <c r="I447" i="3"/>
  <c r="J447" i="3"/>
  <c r="B448" i="3"/>
  <c r="C448" i="3"/>
  <c r="D448" i="3"/>
  <c r="E448" i="3"/>
  <c r="F448" i="3"/>
  <c r="G448" i="3"/>
  <c r="H448" i="3"/>
  <c r="I448" i="3"/>
  <c r="J448" i="3"/>
  <c r="B449" i="3"/>
  <c r="C449" i="3"/>
  <c r="D449" i="3"/>
  <c r="E449" i="3"/>
  <c r="F449" i="3"/>
  <c r="G449" i="3"/>
  <c r="H449" i="3"/>
  <c r="I449" i="3"/>
  <c r="J449" i="3"/>
  <c r="B450" i="3"/>
  <c r="C450" i="3"/>
  <c r="D450" i="3"/>
  <c r="E450" i="3"/>
  <c r="F450" i="3"/>
  <c r="G450" i="3"/>
  <c r="H450" i="3"/>
  <c r="I450" i="3"/>
  <c r="J450" i="3"/>
  <c r="B451" i="3"/>
  <c r="C451" i="3"/>
  <c r="D451" i="3"/>
  <c r="E451" i="3"/>
  <c r="F451" i="3"/>
  <c r="G451" i="3"/>
  <c r="H451" i="3"/>
  <c r="I451" i="3"/>
  <c r="J451" i="3"/>
  <c r="B452" i="3"/>
  <c r="C452" i="3"/>
  <c r="D452" i="3"/>
  <c r="E452" i="3"/>
  <c r="F452" i="3"/>
  <c r="G452" i="3"/>
  <c r="H452" i="3"/>
  <c r="I452" i="3"/>
  <c r="J452" i="3"/>
  <c r="B453" i="3"/>
  <c r="C453" i="3"/>
  <c r="D453" i="3"/>
  <c r="E453" i="3"/>
  <c r="F453" i="3"/>
  <c r="G453" i="3"/>
  <c r="H453" i="3"/>
  <c r="I453" i="3"/>
  <c r="J453" i="3"/>
  <c r="B454" i="3"/>
  <c r="C454" i="3"/>
  <c r="D454" i="3"/>
  <c r="E454" i="3"/>
  <c r="F454" i="3"/>
  <c r="G454" i="3"/>
  <c r="H454" i="3"/>
  <c r="I454" i="3"/>
  <c r="J454" i="3"/>
  <c r="B455" i="3"/>
  <c r="C455" i="3"/>
  <c r="D455" i="3"/>
  <c r="E455" i="3"/>
  <c r="F455" i="3"/>
  <c r="G455" i="3"/>
  <c r="H455" i="3"/>
  <c r="I455" i="3"/>
  <c r="J455" i="3"/>
  <c r="B456" i="3"/>
  <c r="C456" i="3"/>
  <c r="D456" i="3"/>
  <c r="E456" i="3"/>
  <c r="F456" i="3"/>
  <c r="G456" i="3"/>
  <c r="H456" i="3"/>
  <c r="I456" i="3"/>
  <c r="J456" i="3"/>
  <c r="B457" i="3"/>
  <c r="C457" i="3"/>
  <c r="D457" i="3"/>
  <c r="E457" i="3"/>
  <c r="F457" i="3"/>
  <c r="G457" i="3"/>
  <c r="H457" i="3"/>
  <c r="I457" i="3"/>
  <c r="J457" i="3"/>
  <c r="B458" i="3"/>
  <c r="C458" i="3"/>
  <c r="D458" i="3"/>
  <c r="E458" i="3"/>
  <c r="F458" i="3"/>
  <c r="G458" i="3"/>
  <c r="H458" i="3"/>
  <c r="I458" i="3"/>
  <c r="J458" i="3"/>
  <c r="B459" i="3"/>
  <c r="C459" i="3"/>
  <c r="D459" i="3"/>
  <c r="E459" i="3"/>
  <c r="F459" i="3"/>
  <c r="G459" i="3"/>
  <c r="H459" i="3"/>
  <c r="I459" i="3"/>
  <c r="J459" i="3"/>
  <c r="B460" i="3"/>
  <c r="C460" i="3"/>
  <c r="D460" i="3"/>
  <c r="E460" i="3"/>
  <c r="F460" i="3"/>
  <c r="G460" i="3"/>
  <c r="H460" i="3"/>
  <c r="I460" i="3"/>
  <c r="J460" i="3"/>
  <c r="B461" i="3"/>
  <c r="C461" i="3"/>
  <c r="D461" i="3"/>
  <c r="E461" i="3"/>
  <c r="F461" i="3"/>
  <c r="G461" i="3"/>
  <c r="H461" i="3"/>
  <c r="I461" i="3"/>
  <c r="J461" i="3"/>
  <c r="B462" i="3"/>
  <c r="C462" i="3"/>
  <c r="D462" i="3"/>
  <c r="E462" i="3"/>
  <c r="F462" i="3"/>
  <c r="G462" i="3"/>
  <c r="H462" i="3"/>
  <c r="I462" i="3"/>
  <c r="J462" i="3"/>
  <c r="B463" i="3"/>
  <c r="C463" i="3"/>
  <c r="D463" i="3"/>
  <c r="E463" i="3"/>
  <c r="F463" i="3"/>
  <c r="G463" i="3"/>
  <c r="H463" i="3"/>
  <c r="I463" i="3"/>
  <c r="J463" i="3"/>
  <c r="B464" i="3"/>
  <c r="C464" i="3"/>
  <c r="D464" i="3"/>
  <c r="E464" i="3"/>
  <c r="F464" i="3"/>
  <c r="G464" i="3"/>
  <c r="H464" i="3"/>
  <c r="I464" i="3"/>
  <c r="J464" i="3"/>
  <c r="B465" i="3"/>
  <c r="C465" i="3"/>
  <c r="D465" i="3"/>
  <c r="E465" i="3"/>
  <c r="F465" i="3"/>
  <c r="G465" i="3"/>
  <c r="H465" i="3"/>
  <c r="I465" i="3"/>
  <c r="J465" i="3"/>
  <c r="B466" i="3"/>
  <c r="C466" i="3"/>
  <c r="D466" i="3"/>
  <c r="E466" i="3"/>
  <c r="F466" i="3"/>
  <c r="G466" i="3"/>
  <c r="H466" i="3"/>
  <c r="I466" i="3"/>
  <c r="J466" i="3"/>
  <c r="B467" i="3"/>
  <c r="C467" i="3"/>
  <c r="D467" i="3"/>
  <c r="E467" i="3"/>
  <c r="F467" i="3"/>
  <c r="G467" i="3"/>
  <c r="H467" i="3"/>
  <c r="I467" i="3"/>
  <c r="J467" i="3"/>
  <c r="B468" i="3"/>
  <c r="C468" i="3"/>
  <c r="D468" i="3"/>
  <c r="E468" i="3"/>
  <c r="F468" i="3"/>
  <c r="G468" i="3"/>
  <c r="H468" i="3"/>
  <c r="I468" i="3"/>
  <c r="J468" i="3"/>
  <c r="B469" i="3"/>
  <c r="C469" i="3"/>
  <c r="D469" i="3"/>
  <c r="E469" i="3"/>
  <c r="F469" i="3"/>
  <c r="G469" i="3"/>
  <c r="H469" i="3"/>
  <c r="I469" i="3"/>
  <c r="J469" i="3"/>
  <c r="B470" i="3"/>
  <c r="C470" i="3"/>
  <c r="D470" i="3"/>
  <c r="E470" i="3"/>
  <c r="F470" i="3"/>
  <c r="G470" i="3"/>
  <c r="H470" i="3"/>
  <c r="I470" i="3"/>
  <c r="J470" i="3"/>
  <c r="B471" i="3"/>
  <c r="C471" i="3"/>
  <c r="D471" i="3"/>
  <c r="E471" i="3"/>
  <c r="F471" i="3"/>
  <c r="G471" i="3"/>
  <c r="H471" i="3"/>
  <c r="I471" i="3"/>
  <c r="J471" i="3"/>
  <c r="B472" i="3"/>
  <c r="C472" i="3"/>
  <c r="D472" i="3"/>
  <c r="E472" i="3"/>
  <c r="F472" i="3"/>
  <c r="G472" i="3"/>
  <c r="H472" i="3"/>
  <c r="I472" i="3"/>
  <c r="J472" i="3"/>
  <c r="B473" i="3"/>
  <c r="C473" i="3"/>
  <c r="D473" i="3"/>
  <c r="E473" i="3"/>
  <c r="F473" i="3"/>
  <c r="G473" i="3"/>
  <c r="H473" i="3"/>
  <c r="I473" i="3"/>
  <c r="J473" i="3"/>
  <c r="B474" i="3"/>
  <c r="C474" i="3"/>
  <c r="D474" i="3"/>
  <c r="E474" i="3"/>
  <c r="F474" i="3"/>
  <c r="G474" i="3"/>
  <c r="H474" i="3"/>
  <c r="I474" i="3"/>
  <c r="J474" i="3"/>
  <c r="J2" i="3"/>
  <c r="I2" i="3"/>
  <c r="H2" i="3"/>
  <c r="G2" i="3"/>
  <c r="F2" i="3"/>
  <c r="E2" i="3"/>
  <c r="D2" i="3"/>
  <c r="C2" i="3"/>
  <c r="B2" i="3"/>
  <c r="B2" i="9"/>
  <c r="B12" i="2"/>
  <c r="H2" i="9"/>
  <c r="G2" i="9"/>
  <c r="F2" i="9"/>
  <c r="E2" i="9"/>
  <c r="D2" i="9"/>
  <c r="C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2" i="9"/>
  <c r="J2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2" i="16"/>
  <c r="A3" i="16"/>
  <c r="B3" i="16"/>
  <c r="C3" i="16"/>
  <c r="D3" i="16"/>
  <c r="E3" i="16"/>
  <c r="F3" i="16"/>
  <c r="G3" i="16"/>
  <c r="H3" i="16"/>
  <c r="I3" i="16"/>
  <c r="K3" i="16"/>
  <c r="A4" i="16"/>
  <c r="B4" i="16"/>
  <c r="C4" i="16"/>
  <c r="D4" i="16"/>
  <c r="E4" i="16"/>
  <c r="F4" i="16"/>
  <c r="G4" i="16"/>
  <c r="H4" i="16"/>
  <c r="I4" i="16"/>
  <c r="K4" i="16"/>
  <c r="A5" i="16"/>
  <c r="B5" i="16"/>
  <c r="C5" i="16"/>
  <c r="D5" i="16"/>
  <c r="E5" i="16"/>
  <c r="F5" i="16"/>
  <c r="G5" i="16"/>
  <c r="H5" i="16"/>
  <c r="I5" i="16"/>
  <c r="K5" i="16"/>
  <c r="A6" i="16"/>
  <c r="B6" i="16"/>
  <c r="C6" i="16"/>
  <c r="D6" i="16"/>
  <c r="E6" i="16"/>
  <c r="F6" i="16"/>
  <c r="G6" i="16"/>
  <c r="H6" i="16"/>
  <c r="I6" i="16"/>
  <c r="K6" i="16"/>
  <c r="A7" i="16"/>
  <c r="B7" i="16"/>
  <c r="C7" i="16"/>
  <c r="D7" i="16"/>
  <c r="E7" i="16"/>
  <c r="F7" i="16"/>
  <c r="G7" i="16"/>
  <c r="H7" i="16"/>
  <c r="I7" i="16"/>
  <c r="K7" i="16"/>
  <c r="A8" i="16"/>
  <c r="B8" i="16"/>
  <c r="C8" i="16"/>
  <c r="D8" i="16"/>
  <c r="E8" i="16"/>
  <c r="F8" i="16"/>
  <c r="G8" i="16"/>
  <c r="H8" i="16"/>
  <c r="I8" i="16"/>
  <c r="K8" i="16"/>
  <c r="A9" i="16"/>
  <c r="B9" i="16"/>
  <c r="C9" i="16"/>
  <c r="D9" i="16"/>
  <c r="E9" i="16"/>
  <c r="F9" i="16"/>
  <c r="G9" i="16"/>
  <c r="H9" i="16"/>
  <c r="I9" i="16"/>
  <c r="K9" i="16"/>
  <c r="A10" i="16"/>
  <c r="B10" i="16"/>
  <c r="C10" i="16"/>
  <c r="D10" i="16"/>
  <c r="E10" i="16"/>
  <c r="F10" i="16"/>
  <c r="G10" i="16"/>
  <c r="H10" i="16"/>
  <c r="I10" i="16"/>
  <c r="K10" i="16"/>
  <c r="A11" i="16"/>
  <c r="B11" i="16"/>
  <c r="C11" i="16"/>
  <c r="D11" i="16"/>
  <c r="E11" i="16"/>
  <c r="F11" i="16"/>
  <c r="G11" i="16"/>
  <c r="H11" i="16"/>
  <c r="I11" i="16"/>
  <c r="K11" i="16"/>
  <c r="A12" i="16"/>
  <c r="B12" i="16"/>
  <c r="C12" i="16"/>
  <c r="D12" i="16"/>
  <c r="E12" i="16"/>
  <c r="F12" i="16"/>
  <c r="G12" i="16"/>
  <c r="H12" i="16"/>
  <c r="I12" i="16"/>
  <c r="K12" i="16"/>
  <c r="A13" i="16"/>
  <c r="B13" i="16"/>
  <c r="C13" i="16"/>
  <c r="D13" i="16"/>
  <c r="E13" i="16"/>
  <c r="F13" i="16"/>
  <c r="G13" i="16"/>
  <c r="H13" i="16"/>
  <c r="I13" i="16"/>
  <c r="K13" i="16"/>
  <c r="A14" i="16"/>
  <c r="B14" i="16"/>
  <c r="C14" i="16"/>
  <c r="D14" i="16"/>
  <c r="E14" i="16"/>
  <c r="F14" i="16"/>
  <c r="G14" i="16"/>
  <c r="H14" i="16"/>
  <c r="I14" i="16"/>
  <c r="K14" i="16"/>
  <c r="A15" i="16"/>
  <c r="B15" i="16"/>
  <c r="C15" i="16"/>
  <c r="D15" i="16"/>
  <c r="E15" i="16"/>
  <c r="F15" i="16"/>
  <c r="G15" i="16"/>
  <c r="H15" i="16"/>
  <c r="I15" i="16"/>
  <c r="K15" i="16"/>
  <c r="A16" i="16"/>
  <c r="B16" i="16"/>
  <c r="C16" i="16"/>
  <c r="D16" i="16"/>
  <c r="E16" i="16"/>
  <c r="F16" i="16"/>
  <c r="G16" i="16"/>
  <c r="H16" i="16"/>
  <c r="I16" i="16"/>
  <c r="K16" i="16"/>
  <c r="A17" i="16"/>
  <c r="B17" i="16"/>
  <c r="C17" i="16"/>
  <c r="D17" i="16"/>
  <c r="E17" i="16"/>
  <c r="F17" i="16"/>
  <c r="G17" i="16"/>
  <c r="H17" i="16"/>
  <c r="I17" i="16"/>
  <c r="K17" i="16"/>
  <c r="A18" i="16"/>
  <c r="B18" i="16"/>
  <c r="C18" i="16"/>
  <c r="D18" i="16"/>
  <c r="E18" i="16"/>
  <c r="F18" i="16"/>
  <c r="G18" i="16"/>
  <c r="H18" i="16"/>
  <c r="I18" i="16"/>
  <c r="K18" i="16"/>
  <c r="A19" i="16"/>
  <c r="B19" i="16"/>
  <c r="C19" i="16"/>
  <c r="D19" i="16"/>
  <c r="E19" i="16"/>
  <c r="F19" i="16"/>
  <c r="G19" i="16"/>
  <c r="H19" i="16"/>
  <c r="I19" i="16"/>
  <c r="K19" i="16"/>
  <c r="A20" i="16"/>
  <c r="B20" i="16"/>
  <c r="C20" i="16"/>
  <c r="D20" i="16"/>
  <c r="E20" i="16"/>
  <c r="F20" i="16"/>
  <c r="G20" i="16"/>
  <c r="H20" i="16"/>
  <c r="I20" i="16"/>
  <c r="K20" i="16"/>
  <c r="A21" i="16"/>
  <c r="B21" i="16"/>
  <c r="C21" i="16"/>
  <c r="D21" i="16"/>
  <c r="E21" i="16"/>
  <c r="F21" i="16"/>
  <c r="G21" i="16"/>
  <c r="H21" i="16"/>
  <c r="I21" i="16"/>
  <c r="K21" i="16"/>
  <c r="A22" i="16"/>
  <c r="B22" i="16"/>
  <c r="C22" i="16"/>
  <c r="D22" i="16"/>
  <c r="E22" i="16"/>
  <c r="F22" i="16"/>
  <c r="G22" i="16"/>
  <c r="H22" i="16"/>
  <c r="I22" i="16"/>
  <c r="K22" i="16"/>
  <c r="A23" i="16"/>
  <c r="B23" i="16"/>
  <c r="C23" i="16"/>
  <c r="D23" i="16"/>
  <c r="E23" i="16"/>
  <c r="F23" i="16"/>
  <c r="G23" i="16"/>
  <c r="H23" i="16"/>
  <c r="I23" i="16"/>
  <c r="K23" i="16"/>
  <c r="A24" i="16"/>
  <c r="B24" i="16"/>
  <c r="C24" i="16"/>
  <c r="D24" i="16"/>
  <c r="E24" i="16"/>
  <c r="F24" i="16"/>
  <c r="G24" i="16"/>
  <c r="H24" i="16"/>
  <c r="I24" i="16"/>
  <c r="K24" i="16"/>
  <c r="A25" i="16"/>
  <c r="B25" i="16"/>
  <c r="C25" i="16"/>
  <c r="D25" i="16"/>
  <c r="E25" i="16"/>
  <c r="F25" i="16"/>
  <c r="G25" i="16"/>
  <c r="H25" i="16"/>
  <c r="I25" i="16"/>
  <c r="K25" i="16"/>
  <c r="A26" i="16"/>
  <c r="B26" i="16"/>
  <c r="C26" i="16"/>
  <c r="D26" i="16"/>
  <c r="E26" i="16"/>
  <c r="F26" i="16"/>
  <c r="G26" i="16"/>
  <c r="H26" i="16"/>
  <c r="I26" i="16"/>
  <c r="K26" i="16"/>
  <c r="A27" i="16"/>
  <c r="B27" i="16"/>
  <c r="C27" i="16"/>
  <c r="D27" i="16"/>
  <c r="E27" i="16"/>
  <c r="F27" i="16"/>
  <c r="G27" i="16"/>
  <c r="H27" i="16"/>
  <c r="I27" i="16"/>
  <c r="K27" i="16"/>
  <c r="A28" i="16"/>
  <c r="B28" i="16"/>
  <c r="C28" i="16"/>
  <c r="D28" i="16"/>
  <c r="E28" i="16"/>
  <c r="F28" i="16"/>
  <c r="G28" i="16"/>
  <c r="H28" i="16"/>
  <c r="I28" i="16"/>
  <c r="K28" i="16"/>
  <c r="A29" i="16"/>
  <c r="B29" i="16"/>
  <c r="C29" i="16"/>
  <c r="D29" i="16"/>
  <c r="E29" i="16"/>
  <c r="F29" i="16"/>
  <c r="G29" i="16"/>
  <c r="H29" i="16"/>
  <c r="I29" i="16"/>
  <c r="K29" i="16"/>
  <c r="A30" i="16"/>
  <c r="B30" i="16"/>
  <c r="C30" i="16"/>
  <c r="D30" i="16"/>
  <c r="E30" i="16"/>
  <c r="F30" i="16"/>
  <c r="G30" i="16"/>
  <c r="H30" i="16"/>
  <c r="I30" i="16"/>
  <c r="K30" i="16"/>
  <c r="A31" i="16"/>
  <c r="B31" i="16"/>
  <c r="C31" i="16"/>
  <c r="D31" i="16"/>
  <c r="E31" i="16"/>
  <c r="F31" i="16"/>
  <c r="G31" i="16"/>
  <c r="H31" i="16"/>
  <c r="I31" i="16"/>
  <c r="K31" i="16"/>
  <c r="A32" i="16"/>
  <c r="B32" i="16"/>
  <c r="C32" i="16"/>
  <c r="D32" i="16"/>
  <c r="E32" i="16"/>
  <c r="F32" i="16"/>
  <c r="G32" i="16"/>
  <c r="H32" i="16"/>
  <c r="I32" i="16"/>
  <c r="K32" i="16"/>
  <c r="A33" i="16"/>
  <c r="B33" i="16"/>
  <c r="C33" i="16"/>
  <c r="D33" i="16"/>
  <c r="E33" i="16"/>
  <c r="F33" i="16"/>
  <c r="G33" i="16"/>
  <c r="H33" i="16"/>
  <c r="I33" i="16"/>
  <c r="K33" i="16"/>
  <c r="A34" i="16"/>
  <c r="B34" i="16"/>
  <c r="C34" i="16"/>
  <c r="D34" i="16"/>
  <c r="E34" i="16"/>
  <c r="F34" i="16"/>
  <c r="G34" i="16"/>
  <c r="H34" i="16"/>
  <c r="I34" i="16"/>
  <c r="K34" i="16"/>
  <c r="A35" i="16"/>
  <c r="B35" i="16"/>
  <c r="C35" i="16"/>
  <c r="D35" i="16"/>
  <c r="E35" i="16"/>
  <c r="F35" i="16"/>
  <c r="G35" i="16"/>
  <c r="H35" i="16"/>
  <c r="I35" i="16"/>
  <c r="K35" i="16"/>
  <c r="A36" i="16"/>
  <c r="B36" i="16"/>
  <c r="C36" i="16"/>
  <c r="D36" i="16"/>
  <c r="E36" i="16"/>
  <c r="F36" i="16"/>
  <c r="G36" i="16"/>
  <c r="H36" i="16"/>
  <c r="I36" i="16"/>
  <c r="K36" i="16"/>
  <c r="A37" i="16"/>
  <c r="B37" i="16"/>
  <c r="C37" i="16"/>
  <c r="D37" i="16"/>
  <c r="E37" i="16"/>
  <c r="F37" i="16"/>
  <c r="G37" i="16"/>
  <c r="H37" i="16"/>
  <c r="I37" i="16"/>
  <c r="K37" i="16"/>
  <c r="A38" i="16"/>
  <c r="B38" i="16"/>
  <c r="C38" i="16"/>
  <c r="D38" i="16"/>
  <c r="E38" i="16"/>
  <c r="F38" i="16"/>
  <c r="G38" i="16"/>
  <c r="H38" i="16"/>
  <c r="I38" i="16"/>
  <c r="K38" i="16"/>
  <c r="A39" i="16"/>
  <c r="B39" i="16"/>
  <c r="C39" i="16"/>
  <c r="D39" i="16"/>
  <c r="E39" i="16"/>
  <c r="F39" i="16"/>
  <c r="G39" i="16"/>
  <c r="H39" i="16"/>
  <c r="I39" i="16"/>
  <c r="K39" i="16"/>
  <c r="A40" i="16"/>
  <c r="B40" i="16"/>
  <c r="C40" i="16"/>
  <c r="D40" i="16"/>
  <c r="E40" i="16"/>
  <c r="F40" i="16"/>
  <c r="G40" i="16"/>
  <c r="H40" i="16"/>
  <c r="I40" i="16"/>
  <c r="K40" i="16"/>
  <c r="A41" i="16"/>
  <c r="B41" i="16"/>
  <c r="C41" i="16"/>
  <c r="D41" i="16"/>
  <c r="E41" i="16"/>
  <c r="F41" i="16"/>
  <c r="G41" i="16"/>
  <c r="H41" i="16"/>
  <c r="I41" i="16"/>
  <c r="K41" i="16"/>
  <c r="A42" i="16"/>
  <c r="B42" i="16"/>
  <c r="C42" i="16"/>
  <c r="D42" i="16"/>
  <c r="E42" i="16"/>
  <c r="F42" i="16"/>
  <c r="G42" i="16"/>
  <c r="H42" i="16"/>
  <c r="I42" i="16"/>
  <c r="K42" i="16"/>
  <c r="A43" i="16"/>
  <c r="B43" i="16"/>
  <c r="C43" i="16"/>
  <c r="D43" i="16"/>
  <c r="E43" i="16"/>
  <c r="F43" i="16"/>
  <c r="G43" i="16"/>
  <c r="H43" i="16"/>
  <c r="I43" i="16"/>
  <c r="K43" i="16"/>
  <c r="A44" i="16"/>
  <c r="B44" i="16"/>
  <c r="C44" i="16"/>
  <c r="D44" i="16"/>
  <c r="E44" i="16"/>
  <c r="F44" i="16"/>
  <c r="G44" i="16"/>
  <c r="H44" i="16"/>
  <c r="I44" i="16"/>
  <c r="K44" i="16"/>
  <c r="A45" i="16"/>
  <c r="B45" i="16"/>
  <c r="C45" i="16"/>
  <c r="D45" i="16"/>
  <c r="E45" i="16"/>
  <c r="F45" i="16"/>
  <c r="G45" i="16"/>
  <c r="H45" i="16"/>
  <c r="I45" i="16"/>
  <c r="K45" i="16"/>
  <c r="A46" i="16"/>
  <c r="B46" i="16"/>
  <c r="C46" i="16"/>
  <c r="D46" i="16"/>
  <c r="E46" i="16"/>
  <c r="F46" i="16"/>
  <c r="G46" i="16"/>
  <c r="H46" i="16"/>
  <c r="I46" i="16"/>
  <c r="K46" i="16"/>
  <c r="A47" i="16"/>
  <c r="B47" i="16"/>
  <c r="C47" i="16"/>
  <c r="D47" i="16"/>
  <c r="E47" i="16"/>
  <c r="F47" i="16"/>
  <c r="G47" i="16"/>
  <c r="H47" i="16"/>
  <c r="I47" i="16"/>
  <c r="K47" i="16"/>
  <c r="A48" i="16"/>
  <c r="B48" i="16"/>
  <c r="C48" i="16"/>
  <c r="D48" i="16"/>
  <c r="E48" i="16"/>
  <c r="F48" i="16"/>
  <c r="G48" i="16"/>
  <c r="H48" i="16"/>
  <c r="I48" i="16"/>
  <c r="K48" i="16"/>
  <c r="A49" i="16"/>
  <c r="B49" i="16"/>
  <c r="C49" i="16"/>
  <c r="D49" i="16"/>
  <c r="E49" i="16"/>
  <c r="F49" i="16"/>
  <c r="G49" i="16"/>
  <c r="H49" i="16"/>
  <c r="I49" i="16"/>
  <c r="K49" i="16"/>
  <c r="A50" i="16"/>
  <c r="B50" i="16"/>
  <c r="C50" i="16"/>
  <c r="D50" i="16"/>
  <c r="E50" i="16"/>
  <c r="F50" i="16"/>
  <c r="G50" i="16"/>
  <c r="H50" i="16"/>
  <c r="I50" i="16"/>
  <c r="K50" i="16"/>
  <c r="A51" i="16"/>
  <c r="B51" i="16"/>
  <c r="C51" i="16"/>
  <c r="D51" i="16"/>
  <c r="E51" i="16"/>
  <c r="F51" i="16"/>
  <c r="G51" i="16"/>
  <c r="H51" i="16"/>
  <c r="I51" i="16"/>
  <c r="K51" i="16"/>
  <c r="A52" i="16"/>
  <c r="B52" i="16"/>
  <c r="C52" i="16"/>
  <c r="D52" i="16"/>
  <c r="E52" i="16"/>
  <c r="F52" i="16"/>
  <c r="G52" i="16"/>
  <c r="H52" i="16"/>
  <c r="I52" i="16"/>
  <c r="K52" i="16"/>
  <c r="A53" i="16"/>
  <c r="B53" i="16"/>
  <c r="C53" i="16"/>
  <c r="D53" i="16"/>
  <c r="E53" i="16"/>
  <c r="F53" i="16"/>
  <c r="G53" i="16"/>
  <c r="H53" i="16"/>
  <c r="I53" i="16"/>
  <c r="K53" i="16"/>
  <c r="A54" i="16"/>
  <c r="B54" i="16"/>
  <c r="C54" i="16"/>
  <c r="D54" i="16"/>
  <c r="E54" i="16"/>
  <c r="F54" i="16"/>
  <c r="G54" i="16"/>
  <c r="H54" i="16"/>
  <c r="I54" i="16"/>
  <c r="K54" i="16"/>
  <c r="A55" i="16"/>
  <c r="B55" i="16"/>
  <c r="C55" i="16"/>
  <c r="D55" i="16"/>
  <c r="E55" i="16"/>
  <c r="F55" i="16"/>
  <c r="G55" i="16"/>
  <c r="H55" i="16"/>
  <c r="I55" i="16"/>
  <c r="K55" i="16"/>
  <c r="A56" i="16"/>
  <c r="B56" i="16"/>
  <c r="C56" i="16"/>
  <c r="D56" i="16"/>
  <c r="E56" i="16"/>
  <c r="F56" i="16"/>
  <c r="G56" i="16"/>
  <c r="H56" i="16"/>
  <c r="I56" i="16"/>
  <c r="K56" i="16"/>
  <c r="A57" i="16"/>
  <c r="B57" i="16"/>
  <c r="C57" i="16"/>
  <c r="D57" i="16"/>
  <c r="E57" i="16"/>
  <c r="F57" i="16"/>
  <c r="G57" i="16"/>
  <c r="H57" i="16"/>
  <c r="I57" i="16"/>
  <c r="K57" i="16"/>
  <c r="A58" i="16"/>
  <c r="B58" i="16"/>
  <c r="C58" i="16"/>
  <c r="D58" i="16"/>
  <c r="E58" i="16"/>
  <c r="F58" i="16"/>
  <c r="G58" i="16"/>
  <c r="H58" i="16"/>
  <c r="I58" i="16"/>
  <c r="K58" i="16"/>
  <c r="A59" i="16"/>
  <c r="B59" i="16"/>
  <c r="C59" i="16"/>
  <c r="D59" i="16"/>
  <c r="E59" i="16"/>
  <c r="F59" i="16"/>
  <c r="G59" i="16"/>
  <c r="H59" i="16"/>
  <c r="I59" i="16"/>
  <c r="K59" i="16"/>
  <c r="A60" i="16"/>
  <c r="B60" i="16"/>
  <c r="C60" i="16"/>
  <c r="D60" i="16"/>
  <c r="E60" i="16"/>
  <c r="F60" i="16"/>
  <c r="G60" i="16"/>
  <c r="H60" i="16"/>
  <c r="I60" i="16"/>
  <c r="K60" i="16"/>
  <c r="A61" i="16"/>
  <c r="B61" i="16"/>
  <c r="C61" i="16"/>
  <c r="D61" i="16"/>
  <c r="E61" i="16"/>
  <c r="F61" i="16"/>
  <c r="G61" i="16"/>
  <c r="H61" i="16"/>
  <c r="I61" i="16"/>
  <c r="K61" i="16"/>
  <c r="A62" i="16"/>
  <c r="B62" i="16"/>
  <c r="C62" i="16"/>
  <c r="D62" i="16"/>
  <c r="E62" i="16"/>
  <c r="F62" i="16"/>
  <c r="G62" i="16"/>
  <c r="H62" i="16"/>
  <c r="I62" i="16"/>
  <c r="K62" i="16"/>
  <c r="A63" i="16"/>
  <c r="B63" i="16"/>
  <c r="C63" i="16"/>
  <c r="D63" i="16"/>
  <c r="E63" i="16"/>
  <c r="F63" i="16"/>
  <c r="G63" i="16"/>
  <c r="H63" i="16"/>
  <c r="I63" i="16"/>
  <c r="K63" i="16"/>
  <c r="A64" i="16"/>
  <c r="B64" i="16"/>
  <c r="C64" i="16"/>
  <c r="D64" i="16"/>
  <c r="E64" i="16"/>
  <c r="F64" i="16"/>
  <c r="G64" i="16"/>
  <c r="H64" i="16"/>
  <c r="I64" i="16"/>
  <c r="K64" i="16"/>
  <c r="A65" i="16"/>
  <c r="B65" i="16"/>
  <c r="C65" i="16"/>
  <c r="D65" i="16"/>
  <c r="E65" i="16"/>
  <c r="F65" i="16"/>
  <c r="G65" i="16"/>
  <c r="H65" i="16"/>
  <c r="I65" i="16"/>
  <c r="K65" i="16"/>
  <c r="A66" i="16"/>
  <c r="B66" i="16"/>
  <c r="C66" i="16"/>
  <c r="D66" i="16"/>
  <c r="E66" i="16"/>
  <c r="F66" i="16"/>
  <c r="G66" i="16"/>
  <c r="H66" i="16"/>
  <c r="I66" i="16"/>
  <c r="K66" i="16"/>
  <c r="A67" i="16"/>
  <c r="B67" i="16"/>
  <c r="C67" i="16"/>
  <c r="D67" i="16"/>
  <c r="E67" i="16"/>
  <c r="F67" i="16"/>
  <c r="G67" i="16"/>
  <c r="H67" i="16"/>
  <c r="I67" i="16"/>
  <c r="K67" i="16"/>
  <c r="A68" i="16"/>
  <c r="B68" i="16"/>
  <c r="C68" i="16"/>
  <c r="D68" i="16"/>
  <c r="E68" i="16"/>
  <c r="F68" i="16"/>
  <c r="G68" i="16"/>
  <c r="H68" i="16"/>
  <c r="I68" i="16"/>
  <c r="K68" i="16"/>
  <c r="A69" i="16"/>
  <c r="B69" i="16"/>
  <c r="C69" i="16"/>
  <c r="D69" i="16"/>
  <c r="E69" i="16"/>
  <c r="F69" i="16"/>
  <c r="G69" i="16"/>
  <c r="H69" i="16"/>
  <c r="I69" i="16"/>
  <c r="K69" i="16"/>
  <c r="A70" i="16"/>
  <c r="B70" i="16"/>
  <c r="C70" i="16"/>
  <c r="D70" i="16"/>
  <c r="E70" i="16"/>
  <c r="F70" i="16"/>
  <c r="G70" i="16"/>
  <c r="H70" i="16"/>
  <c r="I70" i="16"/>
  <c r="K70" i="16"/>
  <c r="A71" i="16"/>
  <c r="B71" i="16"/>
  <c r="C71" i="16"/>
  <c r="D71" i="16"/>
  <c r="E71" i="16"/>
  <c r="F71" i="16"/>
  <c r="G71" i="16"/>
  <c r="H71" i="16"/>
  <c r="I71" i="16"/>
  <c r="K71" i="16"/>
  <c r="A72" i="16"/>
  <c r="B72" i="16"/>
  <c r="C72" i="16"/>
  <c r="D72" i="16"/>
  <c r="E72" i="16"/>
  <c r="F72" i="16"/>
  <c r="G72" i="16"/>
  <c r="H72" i="16"/>
  <c r="I72" i="16"/>
  <c r="K72" i="16"/>
  <c r="A73" i="16"/>
  <c r="B73" i="16"/>
  <c r="C73" i="16"/>
  <c r="D73" i="16"/>
  <c r="E73" i="16"/>
  <c r="F73" i="16"/>
  <c r="G73" i="16"/>
  <c r="H73" i="16"/>
  <c r="I73" i="16"/>
  <c r="K73" i="16"/>
  <c r="A74" i="16"/>
  <c r="B74" i="16"/>
  <c r="C74" i="16"/>
  <c r="D74" i="16"/>
  <c r="E74" i="16"/>
  <c r="F74" i="16"/>
  <c r="G74" i="16"/>
  <c r="H74" i="16"/>
  <c r="I74" i="16"/>
  <c r="K74" i="16"/>
  <c r="A75" i="16"/>
  <c r="B75" i="16"/>
  <c r="C75" i="16"/>
  <c r="D75" i="16"/>
  <c r="E75" i="16"/>
  <c r="F75" i="16"/>
  <c r="G75" i="16"/>
  <c r="H75" i="16"/>
  <c r="I75" i="16"/>
  <c r="K75" i="16"/>
  <c r="A76" i="16"/>
  <c r="B76" i="16"/>
  <c r="C76" i="16"/>
  <c r="D76" i="16"/>
  <c r="E76" i="16"/>
  <c r="F76" i="16"/>
  <c r="G76" i="16"/>
  <c r="H76" i="16"/>
  <c r="I76" i="16"/>
  <c r="K76" i="16"/>
  <c r="A77" i="16"/>
  <c r="B77" i="16"/>
  <c r="C77" i="16"/>
  <c r="D77" i="16"/>
  <c r="E77" i="16"/>
  <c r="F77" i="16"/>
  <c r="G77" i="16"/>
  <c r="H77" i="16"/>
  <c r="I77" i="16"/>
  <c r="K77" i="16"/>
  <c r="A78" i="16"/>
  <c r="B78" i="16"/>
  <c r="C78" i="16"/>
  <c r="D78" i="16"/>
  <c r="E78" i="16"/>
  <c r="F78" i="16"/>
  <c r="G78" i="16"/>
  <c r="H78" i="16"/>
  <c r="I78" i="16"/>
  <c r="K78" i="16"/>
  <c r="A79" i="16"/>
  <c r="B79" i="16"/>
  <c r="C79" i="16"/>
  <c r="D79" i="16"/>
  <c r="E79" i="16"/>
  <c r="F79" i="16"/>
  <c r="G79" i="16"/>
  <c r="H79" i="16"/>
  <c r="I79" i="16"/>
  <c r="K79" i="16"/>
  <c r="A80" i="16"/>
  <c r="B80" i="16"/>
  <c r="C80" i="16"/>
  <c r="D80" i="16"/>
  <c r="E80" i="16"/>
  <c r="F80" i="16"/>
  <c r="G80" i="16"/>
  <c r="H80" i="16"/>
  <c r="I80" i="16"/>
  <c r="K80" i="16"/>
  <c r="A81" i="16"/>
  <c r="B81" i="16"/>
  <c r="C81" i="16"/>
  <c r="D81" i="16"/>
  <c r="E81" i="16"/>
  <c r="F81" i="16"/>
  <c r="G81" i="16"/>
  <c r="H81" i="16"/>
  <c r="I81" i="16"/>
  <c r="K81" i="16"/>
  <c r="A82" i="16"/>
  <c r="B82" i="16"/>
  <c r="C82" i="16"/>
  <c r="D82" i="16"/>
  <c r="E82" i="16"/>
  <c r="F82" i="16"/>
  <c r="G82" i="16"/>
  <c r="H82" i="16"/>
  <c r="I82" i="16"/>
  <c r="K82" i="16"/>
  <c r="A83" i="16"/>
  <c r="B83" i="16"/>
  <c r="C83" i="16"/>
  <c r="D83" i="16"/>
  <c r="E83" i="16"/>
  <c r="F83" i="16"/>
  <c r="G83" i="16"/>
  <c r="H83" i="16"/>
  <c r="I83" i="16"/>
  <c r="K83" i="16"/>
  <c r="A84" i="16"/>
  <c r="B84" i="16"/>
  <c r="C84" i="16"/>
  <c r="D84" i="16"/>
  <c r="E84" i="16"/>
  <c r="F84" i="16"/>
  <c r="G84" i="16"/>
  <c r="H84" i="16"/>
  <c r="I84" i="16"/>
  <c r="K84" i="16"/>
  <c r="A85" i="16"/>
  <c r="B85" i="16"/>
  <c r="C85" i="16"/>
  <c r="D85" i="16"/>
  <c r="E85" i="16"/>
  <c r="F85" i="16"/>
  <c r="G85" i="16"/>
  <c r="H85" i="16"/>
  <c r="I85" i="16"/>
  <c r="K85" i="16"/>
  <c r="A86" i="16"/>
  <c r="B86" i="16"/>
  <c r="C86" i="16"/>
  <c r="D86" i="16"/>
  <c r="E86" i="16"/>
  <c r="F86" i="16"/>
  <c r="G86" i="16"/>
  <c r="H86" i="16"/>
  <c r="I86" i="16"/>
  <c r="K86" i="16"/>
  <c r="A87" i="16"/>
  <c r="B87" i="16"/>
  <c r="C87" i="16"/>
  <c r="D87" i="16"/>
  <c r="E87" i="16"/>
  <c r="F87" i="16"/>
  <c r="G87" i="16"/>
  <c r="H87" i="16"/>
  <c r="I87" i="16"/>
  <c r="K87" i="16"/>
  <c r="A88" i="16"/>
  <c r="B88" i="16"/>
  <c r="C88" i="16"/>
  <c r="D88" i="16"/>
  <c r="E88" i="16"/>
  <c r="F88" i="16"/>
  <c r="G88" i="16"/>
  <c r="H88" i="16"/>
  <c r="I88" i="16"/>
  <c r="K88" i="16"/>
  <c r="A89" i="16"/>
  <c r="B89" i="16"/>
  <c r="C89" i="16"/>
  <c r="D89" i="16"/>
  <c r="E89" i="16"/>
  <c r="F89" i="16"/>
  <c r="G89" i="16"/>
  <c r="H89" i="16"/>
  <c r="I89" i="16"/>
  <c r="K89" i="16"/>
  <c r="A90" i="16"/>
  <c r="B90" i="16"/>
  <c r="C90" i="16"/>
  <c r="D90" i="16"/>
  <c r="E90" i="16"/>
  <c r="F90" i="16"/>
  <c r="G90" i="16"/>
  <c r="H90" i="16"/>
  <c r="I90" i="16"/>
  <c r="K90" i="16"/>
  <c r="A91" i="16"/>
  <c r="B91" i="16"/>
  <c r="C91" i="16"/>
  <c r="D91" i="16"/>
  <c r="E91" i="16"/>
  <c r="F91" i="16"/>
  <c r="G91" i="16"/>
  <c r="H91" i="16"/>
  <c r="I91" i="16"/>
  <c r="K91" i="16"/>
  <c r="A92" i="16"/>
  <c r="B92" i="16"/>
  <c r="C92" i="16"/>
  <c r="D92" i="16"/>
  <c r="E92" i="16"/>
  <c r="F92" i="16"/>
  <c r="G92" i="16"/>
  <c r="H92" i="16"/>
  <c r="I92" i="16"/>
  <c r="K92" i="16"/>
  <c r="A93" i="16"/>
  <c r="B93" i="16"/>
  <c r="C93" i="16"/>
  <c r="D93" i="16"/>
  <c r="E93" i="16"/>
  <c r="F93" i="16"/>
  <c r="G93" i="16"/>
  <c r="H93" i="16"/>
  <c r="I93" i="16"/>
  <c r="K93" i="16"/>
  <c r="A94" i="16"/>
  <c r="B94" i="16"/>
  <c r="C94" i="16"/>
  <c r="D94" i="16"/>
  <c r="E94" i="16"/>
  <c r="F94" i="16"/>
  <c r="G94" i="16"/>
  <c r="H94" i="16"/>
  <c r="I94" i="16"/>
  <c r="K94" i="16"/>
  <c r="A95" i="16"/>
  <c r="B95" i="16"/>
  <c r="C95" i="16"/>
  <c r="D95" i="16"/>
  <c r="E95" i="16"/>
  <c r="F95" i="16"/>
  <c r="G95" i="16"/>
  <c r="H95" i="16"/>
  <c r="I95" i="16"/>
  <c r="K95" i="16"/>
  <c r="A96" i="16"/>
  <c r="B96" i="16"/>
  <c r="C96" i="16"/>
  <c r="D96" i="16"/>
  <c r="E96" i="16"/>
  <c r="F96" i="16"/>
  <c r="G96" i="16"/>
  <c r="H96" i="16"/>
  <c r="I96" i="16"/>
  <c r="K96" i="16"/>
  <c r="A97" i="16"/>
  <c r="B97" i="16"/>
  <c r="C97" i="16"/>
  <c r="D97" i="16"/>
  <c r="E97" i="16"/>
  <c r="F97" i="16"/>
  <c r="G97" i="16"/>
  <c r="H97" i="16"/>
  <c r="I97" i="16"/>
  <c r="K97" i="16"/>
  <c r="A98" i="16"/>
  <c r="B98" i="16"/>
  <c r="C98" i="16"/>
  <c r="D98" i="16"/>
  <c r="E98" i="16"/>
  <c r="F98" i="16"/>
  <c r="G98" i="16"/>
  <c r="H98" i="16"/>
  <c r="I98" i="16"/>
  <c r="K98" i="16"/>
  <c r="A99" i="16"/>
  <c r="B99" i="16"/>
  <c r="C99" i="16"/>
  <c r="D99" i="16"/>
  <c r="E99" i="16"/>
  <c r="F99" i="16"/>
  <c r="G99" i="16"/>
  <c r="H99" i="16"/>
  <c r="I99" i="16"/>
  <c r="K99" i="16"/>
  <c r="A100" i="16"/>
  <c r="B100" i="16"/>
  <c r="C100" i="16"/>
  <c r="D100" i="16"/>
  <c r="E100" i="16"/>
  <c r="F100" i="16"/>
  <c r="G100" i="16"/>
  <c r="H100" i="16"/>
  <c r="I100" i="16"/>
  <c r="K100" i="16"/>
  <c r="A101" i="16"/>
  <c r="B101" i="16"/>
  <c r="C101" i="16"/>
  <c r="D101" i="16"/>
  <c r="E101" i="16"/>
  <c r="F101" i="16"/>
  <c r="G101" i="16"/>
  <c r="H101" i="16"/>
  <c r="I101" i="16"/>
  <c r="K101" i="16"/>
  <c r="A102" i="16"/>
  <c r="B102" i="16"/>
  <c r="C102" i="16"/>
  <c r="D102" i="16"/>
  <c r="E102" i="16"/>
  <c r="F102" i="16"/>
  <c r="G102" i="16"/>
  <c r="H102" i="16"/>
  <c r="I102" i="16"/>
  <c r="K102" i="16"/>
  <c r="A103" i="16"/>
  <c r="B103" i="16"/>
  <c r="C103" i="16"/>
  <c r="D103" i="16"/>
  <c r="E103" i="16"/>
  <c r="F103" i="16"/>
  <c r="G103" i="16"/>
  <c r="H103" i="16"/>
  <c r="I103" i="16"/>
  <c r="K103" i="16"/>
  <c r="A104" i="16"/>
  <c r="B104" i="16"/>
  <c r="C104" i="16"/>
  <c r="D104" i="16"/>
  <c r="E104" i="16"/>
  <c r="F104" i="16"/>
  <c r="G104" i="16"/>
  <c r="H104" i="16"/>
  <c r="I104" i="16"/>
  <c r="K104" i="16"/>
  <c r="A105" i="16"/>
  <c r="B105" i="16"/>
  <c r="C105" i="16"/>
  <c r="D105" i="16"/>
  <c r="E105" i="16"/>
  <c r="F105" i="16"/>
  <c r="G105" i="16"/>
  <c r="H105" i="16"/>
  <c r="I105" i="16"/>
  <c r="K105" i="16"/>
  <c r="A106" i="16"/>
  <c r="B106" i="16"/>
  <c r="C106" i="16"/>
  <c r="D106" i="16"/>
  <c r="E106" i="16"/>
  <c r="F106" i="16"/>
  <c r="G106" i="16"/>
  <c r="H106" i="16"/>
  <c r="I106" i="16"/>
  <c r="K106" i="16"/>
  <c r="A107" i="16"/>
  <c r="B107" i="16"/>
  <c r="C107" i="16"/>
  <c r="D107" i="16"/>
  <c r="E107" i="16"/>
  <c r="F107" i="16"/>
  <c r="G107" i="16"/>
  <c r="H107" i="16"/>
  <c r="I107" i="16"/>
  <c r="K107" i="16"/>
  <c r="A108" i="16"/>
  <c r="B108" i="16"/>
  <c r="C108" i="16"/>
  <c r="D108" i="16"/>
  <c r="E108" i="16"/>
  <c r="F108" i="16"/>
  <c r="G108" i="16"/>
  <c r="H108" i="16"/>
  <c r="I108" i="16"/>
  <c r="K108" i="16"/>
  <c r="A109" i="16"/>
  <c r="B109" i="16"/>
  <c r="C109" i="16"/>
  <c r="D109" i="16"/>
  <c r="E109" i="16"/>
  <c r="F109" i="16"/>
  <c r="G109" i="16"/>
  <c r="H109" i="16"/>
  <c r="I109" i="16"/>
  <c r="K109" i="16"/>
  <c r="A110" i="16"/>
  <c r="B110" i="16"/>
  <c r="C110" i="16"/>
  <c r="D110" i="16"/>
  <c r="E110" i="16"/>
  <c r="F110" i="16"/>
  <c r="G110" i="16"/>
  <c r="H110" i="16"/>
  <c r="I110" i="16"/>
  <c r="K110" i="16"/>
  <c r="A111" i="16"/>
  <c r="B111" i="16"/>
  <c r="C111" i="16"/>
  <c r="D111" i="16"/>
  <c r="E111" i="16"/>
  <c r="F111" i="16"/>
  <c r="G111" i="16"/>
  <c r="H111" i="16"/>
  <c r="I111" i="16"/>
  <c r="K111" i="16"/>
  <c r="A112" i="16"/>
  <c r="B112" i="16"/>
  <c r="C112" i="16"/>
  <c r="D112" i="16"/>
  <c r="E112" i="16"/>
  <c r="F112" i="16"/>
  <c r="G112" i="16"/>
  <c r="H112" i="16"/>
  <c r="I112" i="16"/>
  <c r="K112" i="16"/>
  <c r="A113" i="16"/>
  <c r="B113" i="16"/>
  <c r="C113" i="16"/>
  <c r="D113" i="16"/>
  <c r="E113" i="16"/>
  <c r="F113" i="16"/>
  <c r="G113" i="16"/>
  <c r="H113" i="16"/>
  <c r="I113" i="16"/>
  <c r="K113" i="16"/>
  <c r="A114" i="16"/>
  <c r="B114" i="16"/>
  <c r="C114" i="16"/>
  <c r="D114" i="16"/>
  <c r="E114" i="16"/>
  <c r="F114" i="16"/>
  <c r="G114" i="16"/>
  <c r="H114" i="16"/>
  <c r="I114" i="16"/>
  <c r="K114" i="16"/>
  <c r="A115" i="16"/>
  <c r="B115" i="16"/>
  <c r="C115" i="16"/>
  <c r="D115" i="16"/>
  <c r="E115" i="16"/>
  <c r="F115" i="16"/>
  <c r="G115" i="16"/>
  <c r="H115" i="16"/>
  <c r="I115" i="16"/>
  <c r="K115" i="16"/>
  <c r="A116" i="16"/>
  <c r="B116" i="16"/>
  <c r="C116" i="16"/>
  <c r="D116" i="16"/>
  <c r="E116" i="16"/>
  <c r="F116" i="16"/>
  <c r="G116" i="16"/>
  <c r="H116" i="16"/>
  <c r="I116" i="16"/>
  <c r="K116" i="16"/>
  <c r="A117" i="16"/>
  <c r="B117" i="16"/>
  <c r="C117" i="16"/>
  <c r="D117" i="16"/>
  <c r="E117" i="16"/>
  <c r="F117" i="16"/>
  <c r="G117" i="16"/>
  <c r="H117" i="16"/>
  <c r="I117" i="16"/>
  <c r="K117" i="16"/>
  <c r="A118" i="16"/>
  <c r="B118" i="16"/>
  <c r="C118" i="16"/>
  <c r="D118" i="16"/>
  <c r="E118" i="16"/>
  <c r="F118" i="16"/>
  <c r="G118" i="16"/>
  <c r="H118" i="16"/>
  <c r="I118" i="16"/>
  <c r="K118" i="16"/>
  <c r="A119" i="16"/>
  <c r="B119" i="16"/>
  <c r="C119" i="16"/>
  <c r="D119" i="16"/>
  <c r="E119" i="16"/>
  <c r="F119" i="16"/>
  <c r="G119" i="16"/>
  <c r="H119" i="16"/>
  <c r="I119" i="16"/>
  <c r="K119" i="16"/>
  <c r="A120" i="16"/>
  <c r="B120" i="16"/>
  <c r="C120" i="16"/>
  <c r="D120" i="16"/>
  <c r="E120" i="16"/>
  <c r="F120" i="16"/>
  <c r="G120" i="16"/>
  <c r="H120" i="16"/>
  <c r="I120" i="16"/>
  <c r="K120" i="16"/>
  <c r="A121" i="16"/>
  <c r="B121" i="16"/>
  <c r="C121" i="16"/>
  <c r="D121" i="16"/>
  <c r="E121" i="16"/>
  <c r="F121" i="16"/>
  <c r="G121" i="16"/>
  <c r="H121" i="16"/>
  <c r="I121" i="16"/>
  <c r="K121" i="16"/>
  <c r="A122" i="16"/>
  <c r="B122" i="16"/>
  <c r="C122" i="16"/>
  <c r="D122" i="16"/>
  <c r="E122" i="16"/>
  <c r="F122" i="16"/>
  <c r="G122" i="16"/>
  <c r="H122" i="16"/>
  <c r="I122" i="16"/>
  <c r="K122" i="16"/>
  <c r="A123" i="16"/>
  <c r="B123" i="16"/>
  <c r="C123" i="16"/>
  <c r="D123" i="16"/>
  <c r="E123" i="16"/>
  <c r="F123" i="16"/>
  <c r="G123" i="16"/>
  <c r="H123" i="16"/>
  <c r="I123" i="16"/>
  <c r="K123" i="16"/>
  <c r="A124" i="16"/>
  <c r="B124" i="16"/>
  <c r="C124" i="16"/>
  <c r="D124" i="16"/>
  <c r="E124" i="16"/>
  <c r="F124" i="16"/>
  <c r="G124" i="16"/>
  <c r="H124" i="16"/>
  <c r="I124" i="16"/>
  <c r="K124" i="16"/>
  <c r="A125" i="16"/>
  <c r="B125" i="16"/>
  <c r="C125" i="16"/>
  <c r="D125" i="16"/>
  <c r="E125" i="16"/>
  <c r="F125" i="16"/>
  <c r="G125" i="16"/>
  <c r="H125" i="16"/>
  <c r="I125" i="16"/>
  <c r="K125" i="16"/>
  <c r="A126" i="16"/>
  <c r="B126" i="16"/>
  <c r="C126" i="16"/>
  <c r="D126" i="16"/>
  <c r="E126" i="16"/>
  <c r="F126" i="16"/>
  <c r="G126" i="16"/>
  <c r="H126" i="16"/>
  <c r="I126" i="16"/>
  <c r="K126" i="16"/>
  <c r="A127" i="16"/>
  <c r="B127" i="16"/>
  <c r="C127" i="16"/>
  <c r="D127" i="16"/>
  <c r="E127" i="16"/>
  <c r="F127" i="16"/>
  <c r="G127" i="16"/>
  <c r="H127" i="16"/>
  <c r="I127" i="16"/>
  <c r="K127" i="16"/>
  <c r="A128" i="16"/>
  <c r="B128" i="16"/>
  <c r="C128" i="16"/>
  <c r="D128" i="16"/>
  <c r="E128" i="16"/>
  <c r="F128" i="16"/>
  <c r="G128" i="16"/>
  <c r="H128" i="16"/>
  <c r="I128" i="16"/>
  <c r="K128" i="16"/>
  <c r="A129" i="16"/>
  <c r="B129" i="16"/>
  <c r="C129" i="16"/>
  <c r="D129" i="16"/>
  <c r="E129" i="16"/>
  <c r="F129" i="16"/>
  <c r="G129" i="16"/>
  <c r="H129" i="16"/>
  <c r="I129" i="16"/>
  <c r="K129" i="16"/>
  <c r="A130" i="16"/>
  <c r="B130" i="16"/>
  <c r="C130" i="16"/>
  <c r="D130" i="16"/>
  <c r="E130" i="16"/>
  <c r="F130" i="16"/>
  <c r="G130" i="16"/>
  <c r="H130" i="16"/>
  <c r="I130" i="16"/>
  <c r="K130" i="16"/>
  <c r="A131" i="16"/>
  <c r="B131" i="16"/>
  <c r="C131" i="16"/>
  <c r="D131" i="16"/>
  <c r="E131" i="16"/>
  <c r="F131" i="16"/>
  <c r="G131" i="16"/>
  <c r="H131" i="16"/>
  <c r="I131" i="16"/>
  <c r="K131" i="16"/>
  <c r="A132" i="16"/>
  <c r="B132" i="16"/>
  <c r="C132" i="16"/>
  <c r="D132" i="16"/>
  <c r="E132" i="16"/>
  <c r="F132" i="16"/>
  <c r="G132" i="16"/>
  <c r="H132" i="16"/>
  <c r="I132" i="16"/>
  <c r="K132" i="16"/>
  <c r="A133" i="16"/>
  <c r="B133" i="16"/>
  <c r="C133" i="16"/>
  <c r="D133" i="16"/>
  <c r="E133" i="16"/>
  <c r="F133" i="16"/>
  <c r="G133" i="16"/>
  <c r="H133" i="16"/>
  <c r="I133" i="16"/>
  <c r="K133" i="16"/>
  <c r="A134" i="16"/>
  <c r="B134" i="16"/>
  <c r="C134" i="16"/>
  <c r="D134" i="16"/>
  <c r="E134" i="16"/>
  <c r="F134" i="16"/>
  <c r="G134" i="16"/>
  <c r="H134" i="16"/>
  <c r="I134" i="16"/>
  <c r="K134" i="16"/>
  <c r="A135" i="16"/>
  <c r="B135" i="16"/>
  <c r="C135" i="16"/>
  <c r="D135" i="16"/>
  <c r="E135" i="16"/>
  <c r="F135" i="16"/>
  <c r="G135" i="16"/>
  <c r="H135" i="16"/>
  <c r="I135" i="16"/>
  <c r="K135" i="16"/>
  <c r="A136" i="16"/>
  <c r="B136" i="16"/>
  <c r="C136" i="16"/>
  <c r="D136" i="16"/>
  <c r="E136" i="16"/>
  <c r="F136" i="16"/>
  <c r="G136" i="16"/>
  <c r="H136" i="16"/>
  <c r="I136" i="16"/>
  <c r="K136" i="16"/>
  <c r="A137" i="16"/>
  <c r="B137" i="16"/>
  <c r="C137" i="16"/>
  <c r="D137" i="16"/>
  <c r="E137" i="16"/>
  <c r="F137" i="16"/>
  <c r="G137" i="16"/>
  <c r="H137" i="16"/>
  <c r="I137" i="16"/>
  <c r="K137" i="16"/>
  <c r="A138" i="16"/>
  <c r="B138" i="16"/>
  <c r="C138" i="16"/>
  <c r="D138" i="16"/>
  <c r="E138" i="16"/>
  <c r="F138" i="16"/>
  <c r="G138" i="16"/>
  <c r="H138" i="16"/>
  <c r="I138" i="16"/>
  <c r="K138" i="16"/>
  <c r="A139" i="16"/>
  <c r="B139" i="16"/>
  <c r="C139" i="16"/>
  <c r="D139" i="16"/>
  <c r="E139" i="16"/>
  <c r="F139" i="16"/>
  <c r="G139" i="16"/>
  <c r="H139" i="16"/>
  <c r="I139" i="16"/>
  <c r="K139" i="16"/>
  <c r="A140" i="16"/>
  <c r="B140" i="16"/>
  <c r="C140" i="16"/>
  <c r="D140" i="16"/>
  <c r="E140" i="16"/>
  <c r="F140" i="16"/>
  <c r="G140" i="16"/>
  <c r="H140" i="16"/>
  <c r="I140" i="16"/>
  <c r="K140" i="16"/>
  <c r="A141" i="16"/>
  <c r="B141" i="16"/>
  <c r="C141" i="16"/>
  <c r="D141" i="16"/>
  <c r="E141" i="16"/>
  <c r="F141" i="16"/>
  <c r="G141" i="16"/>
  <c r="H141" i="16"/>
  <c r="I141" i="16"/>
  <c r="K141" i="16"/>
  <c r="A142" i="16"/>
  <c r="B142" i="16"/>
  <c r="C142" i="16"/>
  <c r="D142" i="16"/>
  <c r="E142" i="16"/>
  <c r="F142" i="16"/>
  <c r="G142" i="16"/>
  <c r="H142" i="16"/>
  <c r="I142" i="16"/>
  <c r="K142" i="16"/>
  <c r="A143" i="16"/>
  <c r="B143" i="16"/>
  <c r="C143" i="16"/>
  <c r="D143" i="16"/>
  <c r="E143" i="16"/>
  <c r="F143" i="16"/>
  <c r="G143" i="16"/>
  <c r="H143" i="16"/>
  <c r="I143" i="16"/>
  <c r="K143" i="16"/>
  <c r="A144" i="16"/>
  <c r="B144" i="16"/>
  <c r="C144" i="16"/>
  <c r="D144" i="16"/>
  <c r="E144" i="16"/>
  <c r="F144" i="16"/>
  <c r="G144" i="16"/>
  <c r="H144" i="16"/>
  <c r="I144" i="16"/>
  <c r="K144" i="16"/>
  <c r="A145" i="16"/>
  <c r="B145" i="16"/>
  <c r="C145" i="16"/>
  <c r="D145" i="16"/>
  <c r="E145" i="16"/>
  <c r="F145" i="16"/>
  <c r="G145" i="16"/>
  <c r="H145" i="16"/>
  <c r="I145" i="16"/>
  <c r="K145" i="16"/>
  <c r="A146" i="16"/>
  <c r="B146" i="16"/>
  <c r="C146" i="16"/>
  <c r="D146" i="16"/>
  <c r="E146" i="16"/>
  <c r="F146" i="16"/>
  <c r="G146" i="16"/>
  <c r="H146" i="16"/>
  <c r="I146" i="16"/>
  <c r="K146" i="16"/>
  <c r="A147" i="16"/>
  <c r="B147" i="16"/>
  <c r="C147" i="16"/>
  <c r="D147" i="16"/>
  <c r="E147" i="16"/>
  <c r="F147" i="16"/>
  <c r="G147" i="16"/>
  <c r="H147" i="16"/>
  <c r="I147" i="16"/>
  <c r="K147" i="16"/>
  <c r="A148" i="16"/>
  <c r="B148" i="16"/>
  <c r="C148" i="16"/>
  <c r="D148" i="16"/>
  <c r="E148" i="16"/>
  <c r="F148" i="16"/>
  <c r="G148" i="16"/>
  <c r="H148" i="16"/>
  <c r="I148" i="16"/>
  <c r="K148" i="16"/>
  <c r="A149" i="16"/>
  <c r="B149" i="16"/>
  <c r="C149" i="16"/>
  <c r="D149" i="16"/>
  <c r="E149" i="16"/>
  <c r="F149" i="16"/>
  <c r="G149" i="16"/>
  <c r="H149" i="16"/>
  <c r="I149" i="16"/>
  <c r="K149" i="16"/>
  <c r="A150" i="16"/>
  <c r="B150" i="16"/>
  <c r="C150" i="16"/>
  <c r="D150" i="16"/>
  <c r="E150" i="16"/>
  <c r="F150" i="16"/>
  <c r="G150" i="16"/>
  <c r="H150" i="16"/>
  <c r="I150" i="16"/>
  <c r="K150" i="16"/>
  <c r="A151" i="16"/>
  <c r="B151" i="16"/>
  <c r="C151" i="16"/>
  <c r="D151" i="16"/>
  <c r="E151" i="16"/>
  <c r="F151" i="16"/>
  <c r="G151" i="16"/>
  <c r="H151" i="16"/>
  <c r="I151" i="16"/>
  <c r="K151" i="16"/>
  <c r="A152" i="16"/>
  <c r="B152" i="16"/>
  <c r="C152" i="16"/>
  <c r="D152" i="16"/>
  <c r="E152" i="16"/>
  <c r="F152" i="16"/>
  <c r="G152" i="16"/>
  <c r="H152" i="16"/>
  <c r="I152" i="16"/>
  <c r="K152" i="16"/>
  <c r="A153" i="16"/>
  <c r="B153" i="16"/>
  <c r="C153" i="16"/>
  <c r="D153" i="16"/>
  <c r="E153" i="16"/>
  <c r="F153" i="16"/>
  <c r="G153" i="16"/>
  <c r="H153" i="16"/>
  <c r="I153" i="16"/>
  <c r="K153" i="16"/>
  <c r="A154" i="16"/>
  <c r="B154" i="16"/>
  <c r="C154" i="16"/>
  <c r="D154" i="16"/>
  <c r="E154" i="16"/>
  <c r="F154" i="16"/>
  <c r="G154" i="16"/>
  <c r="H154" i="16"/>
  <c r="I154" i="16"/>
  <c r="K154" i="16"/>
  <c r="A155" i="16"/>
  <c r="B155" i="16"/>
  <c r="C155" i="16"/>
  <c r="D155" i="16"/>
  <c r="E155" i="16"/>
  <c r="F155" i="16"/>
  <c r="G155" i="16"/>
  <c r="H155" i="16"/>
  <c r="I155" i="16"/>
  <c r="K155" i="16"/>
  <c r="A156" i="16"/>
  <c r="B156" i="16"/>
  <c r="C156" i="16"/>
  <c r="D156" i="16"/>
  <c r="E156" i="16"/>
  <c r="F156" i="16"/>
  <c r="G156" i="16"/>
  <c r="H156" i="16"/>
  <c r="I156" i="16"/>
  <c r="K156" i="16"/>
  <c r="A157" i="16"/>
  <c r="B157" i="16"/>
  <c r="C157" i="16"/>
  <c r="D157" i="16"/>
  <c r="E157" i="16"/>
  <c r="F157" i="16"/>
  <c r="G157" i="16"/>
  <c r="H157" i="16"/>
  <c r="I157" i="16"/>
  <c r="K157" i="16"/>
  <c r="A158" i="16"/>
  <c r="B158" i="16"/>
  <c r="C158" i="16"/>
  <c r="D158" i="16"/>
  <c r="E158" i="16"/>
  <c r="F158" i="16"/>
  <c r="G158" i="16"/>
  <c r="H158" i="16"/>
  <c r="I158" i="16"/>
  <c r="K158" i="16"/>
  <c r="A159" i="16"/>
  <c r="B159" i="16"/>
  <c r="C159" i="16"/>
  <c r="D159" i="16"/>
  <c r="E159" i="16"/>
  <c r="F159" i="16"/>
  <c r="G159" i="16"/>
  <c r="H159" i="16"/>
  <c r="I159" i="16"/>
  <c r="K159" i="16"/>
  <c r="A160" i="16"/>
  <c r="B160" i="16"/>
  <c r="C160" i="16"/>
  <c r="D160" i="16"/>
  <c r="E160" i="16"/>
  <c r="F160" i="16"/>
  <c r="G160" i="16"/>
  <c r="H160" i="16"/>
  <c r="I160" i="16"/>
  <c r="K160" i="16"/>
  <c r="A161" i="16"/>
  <c r="B161" i="16"/>
  <c r="C161" i="16"/>
  <c r="D161" i="16"/>
  <c r="E161" i="16"/>
  <c r="F161" i="16"/>
  <c r="G161" i="16"/>
  <c r="H161" i="16"/>
  <c r="I161" i="16"/>
  <c r="K161" i="16"/>
  <c r="A162" i="16"/>
  <c r="B162" i="16"/>
  <c r="C162" i="16"/>
  <c r="D162" i="16"/>
  <c r="E162" i="16"/>
  <c r="F162" i="16"/>
  <c r="G162" i="16"/>
  <c r="H162" i="16"/>
  <c r="I162" i="16"/>
  <c r="K162" i="16"/>
  <c r="A163" i="16"/>
  <c r="B163" i="16"/>
  <c r="C163" i="16"/>
  <c r="D163" i="16"/>
  <c r="E163" i="16"/>
  <c r="F163" i="16"/>
  <c r="G163" i="16"/>
  <c r="H163" i="16"/>
  <c r="I163" i="16"/>
  <c r="K163" i="16"/>
  <c r="A164" i="16"/>
  <c r="B164" i="16"/>
  <c r="C164" i="16"/>
  <c r="D164" i="16"/>
  <c r="E164" i="16"/>
  <c r="F164" i="16"/>
  <c r="G164" i="16"/>
  <c r="H164" i="16"/>
  <c r="I164" i="16"/>
  <c r="K164" i="16"/>
  <c r="A165" i="16"/>
  <c r="B165" i="16"/>
  <c r="C165" i="16"/>
  <c r="D165" i="16"/>
  <c r="E165" i="16"/>
  <c r="F165" i="16"/>
  <c r="G165" i="16"/>
  <c r="H165" i="16"/>
  <c r="I165" i="16"/>
  <c r="K165" i="16"/>
  <c r="A166" i="16"/>
  <c r="B166" i="16"/>
  <c r="C166" i="16"/>
  <c r="D166" i="16"/>
  <c r="E166" i="16"/>
  <c r="F166" i="16"/>
  <c r="G166" i="16"/>
  <c r="H166" i="16"/>
  <c r="I166" i="16"/>
  <c r="K166" i="16"/>
  <c r="A167" i="16"/>
  <c r="B167" i="16"/>
  <c r="C167" i="16"/>
  <c r="D167" i="16"/>
  <c r="E167" i="16"/>
  <c r="F167" i="16"/>
  <c r="G167" i="16"/>
  <c r="H167" i="16"/>
  <c r="I167" i="16"/>
  <c r="K167" i="16"/>
  <c r="A168" i="16"/>
  <c r="B168" i="16"/>
  <c r="C168" i="16"/>
  <c r="D168" i="16"/>
  <c r="E168" i="16"/>
  <c r="F168" i="16"/>
  <c r="G168" i="16"/>
  <c r="H168" i="16"/>
  <c r="I168" i="16"/>
  <c r="K168" i="16"/>
  <c r="A169" i="16"/>
  <c r="B169" i="16"/>
  <c r="C169" i="16"/>
  <c r="D169" i="16"/>
  <c r="E169" i="16"/>
  <c r="F169" i="16"/>
  <c r="G169" i="16"/>
  <c r="H169" i="16"/>
  <c r="I169" i="16"/>
  <c r="K169" i="16"/>
  <c r="A170" i="16"/>
  <c r="B170" i="16"/>
  <c r="C170" i="16"/>
  <c r="D170" i="16"/>
  <c r="E170" i="16"/>
  <c r="F170" i="16"/>
  <c r="G170" i="16"/>
  <c r="H170" i="16"/>
  <c r="I170" i="16"/>
  <c r="K170" i="16"/>
  <c r="A171" i="16"/>
  <c r="B171" i="16"/>
  <c r="C171" i="16"/>
  <c r="D171" i="16"/>
  <c r="E171" i="16"/>
  <c r="F171" i="16"/>
  <c r="G171" i="16"/>
  <c r="H171" i="16"/>
  <c r="I171" i="16"/>
  <c r="K171" i="16"/>
  <c r="A172" i="16"/>
  <c r="B172" i="16"/>
  <c r="C172" i="16"/>
  <c r="D172" i="16"/>
  <c r="E172" i="16"/>
  <c r="F172" i="16"/>
  <c r="G172" i="16"/>
  <c r="H172" i="16"/>
  <c r="I172" i="16"/>
  <c r="K172" i="16"/>
  <c r="A173" i="16"/>
  <c r="B173" i="16"/>
  <c r="C173" i="16"/>
  <c r="D173" i="16"/>
  <c r="E173" i="16"/>
  <c r="F173" i="16"/>
  <c r="G173" i="16"/>
  <c r="H173" i="16"/>
  <c r="I173" i="16"/>
  <c r="K173" i="16"/>
  <c r="A174" i="16"/>
  <c r="B174" i="16"/>
  <c r="C174" i="16"/>
  <c r="D174" i="16"/>
  <c r="E174" i="16"/>
  <c r="F174" i="16"/>
  <c r="G174" i="16"/>
  <c r="H174" i="16"/>
  <c r="I174" i="16"/>
  <c r="K174" i="16"/>
  <c r="A175" i="16"/>
  <c r="B175" i="16"/>
  <c r="C175" i="16"/>
  <c r="D175" i="16"/>
  <c r="E175" i="16"/>
  <c r="F175" i="16"/>
  <c r="G175" i="16"/>
  <c r="H175" i="16"/>
  <c r="I175" i="16"/>
  <c r="K175" i="16"/>
  <c r="A176" i="16"/>
  <c r="B176" i="16"/>
  <c r="C176" i="16"/>
  <c r="D176" i="16"/>
  <c r="E176" i="16"/>
  <c r="F176" i="16"/>
  <c r="G176" i="16"/>
  <c r="H176" i="16"/>
  <c r="I176" i="16"/>
  <c r="K176" i="16"/>
  <c r="A177" i="16"/>
  <c r="B177" i="16"/>
  <c r="C177" i="16"/>
  <c r="D177" i="16"/>
  <c r="E177" i="16"/>
  <c r="F177" i="16"/>
  <c r="G177" i="16"/>
  <c r="H177" i="16"/>
  <c r="I177" i="16"/>
  <c r="K177" i="16"/>
  <c r="A178" i="16"/>
  <c r="B178" i="16"/>
  <c r="C178" i="16"/>
  <c r="D178" i="16"/>
  <c r="E178" i="16"/>
  <c r="F178" i="16"/>
  <c r="G178" i="16"/>
  <c r="H178" i="16"/>
  <c r="I178" i="16"/>
  <c r="K178" i="16"/>
  <c r="A179" i="16"/>
  <c r="B179" i="16"/>
  <c r="C179" i="16"/>
  <c r="D179" i="16"/>
  <c r="E179" i="16"/>
  <c r="F179" i="16"/>
  <c r="G179" i="16"/>
  <c r="H179" i="16"/>
  <c r="I179" i="16"/>
  <c r="K179" i="16"/>
  <c r="A180" i="16"/>
  <c r="B180" i="16"/>
  <c r="C180" i="16"/>
  <c r="D180" i="16"/>
  <c r="E180" i="16"/>
  <c r="F180" i="16"/>
  <c r="G180" i="16"/>
  <c r="H180" i="16"/>
  <c r="I180" i="16"/>
  <c r="K180" i="16"/>
  <c r="A181" i="16"/>
  <c r="B181" i="16"/>
  <c r="C181" i="16"/>
  <c r="D181" i="16"/>
  <c r="E181" i="16"/>
  <c r="F181" i="16"/>
  <c r="G181" i="16"/>
  <c r="H181" i="16"/>
  <c r="I181" i="16"/>
  <c r="K181" i="16"/>
  <c r="A182" i="16"/>
  <c r="B182" i="16"/>
  <c r="C182" i="16"/>
  <c r="D182" i="16"/>
  <c r="E182" i="16"/>
  <c r="F182" i="16"/>
  <c r="G182" i="16"/>
  <c r="H182" i="16"/>
  <c r="I182" i="16"/>
  <c r="K182" i="16"/>
  <c r="A183" i="16"/>
  <c r="B183" i="16"/>
  <c r="C183" i="16"/>
  <c r="D183" i="16"/>
  <c r="E183" i="16"/>
  <c r="F183" i="16"/>
  <c r="G183" i="16"/>
  <c r="H183" i="16"/>
  <c r="I183" i="16"/>
  <c r="K183" i="16"/>
  <c r="A184" i="16"/>
  <c r="B184" i="16"/>
  <c r="C184" i="16"/>
  <c r="D184" i="16"/>
  <c r="E184" i="16"/>
  <c r="F184" i="16"/>
  <c r="G184" i="16"/>
  <c r="H184" i="16"/>
  <c r="I184" i="16"/>
  <c r="K184" i="16"/>
  <c r="A185" i="16"/>
  <c r="B185" i="16"/>
  <c r="C185" i="16"/>
  <c r="D185" i="16"/>
  <c r="E185" i="16"/>
  <c r="F185" i="16"/>
  <c r="G185" i="16"/>
  <c r="H185" i="16"/>
  <c r="I185" i="16"/>
  <c r="K185" i="16"/>
  <c r="A186" i="16"/>
  <c r="B186" i="16"/>
  <c r="C186" i="16"/>
  <c r="D186" i="16"/>
  <c r="E186" i="16"/>
  <c r="F186" i="16"/>
  <c r="G186" i="16"/>
  <c r="H186" i="16"/>
  <c r="I186" i="16"/>
  <c r="K186" i="16"/>
  <c r="A187" i="16"/>
  <c r="B187" i="16"/>
  <c r="C187" i="16"/>
  <c r="D187" i="16"/>
  <c r="E187" i="16"/>
  <c r="F187" i="16"/>
  <c r="G187" i="16"/>
  <c r="H187" i="16"/>
  <c r="I187" i="16"/>
  <c r="K187" i="16"/>
  <c r="A188" i="16"/>
  <c r="B188" i="16"/>
  <c r="C188" i="16"/>
  <c r="D188" i="16"/>
  <c r="E188" i="16"/>
  <c r="F188" i="16"/>
  <c r="G188" i="16"/>
  <c r="H188" i="16"/>
  <c r="I188" i="16"/>
  <c r="K188" i="16"/>
  <c r="A189" i="16"/>
  <c r="B189" i="16"/>
  <c r="C189" i="16"/>
  <c r="D189" i="16"/>
  <c r="E189" i="16"/>
  <c r="F189" i="16"/>
  <c r="G189" i="16"/>
  <c r="H189" i="16"/>
  <c r="I189" i="16"/>
  <c r="K189" i="16"/>
  <c r="A190" i="16"/>
  <c r="B190" i="16"/>
  <c r="C190" i="16"/>
  <c r="D190" i="16"/>
  <c r="E190" i="16"/>
  <c r="F190" i="16"/>
  <c r="G190" i="16"/>
  <c r="H190" i="16"/>
  <c r="I190" i="16"/>
  <c r="K190" i="16"/>
  <c r="A191" i="16"/>
  <c r="B191" i="16"/>
  <c r="C191" i="16"/>
  <c r="D191" i="16"/>
  <c r="E191" i="16"/>
  <c r="F191" i="16"/>
  <c r="G191" i="16"/>
  <c r="H191" i="16"/>
  <c r="I191" i="16"/>
  <c r="K191" i="16"/>
  <c r="A192" i="16"/>
  <c r="B192" i="16"/>
  <c r="C192" i="16"/>
  <c r="D192" i="16"/>
  <c r="E192" i="16"/>
  <c r="F192" i="16"/>
  <c r="G192" i="16"/>
  <c r="H192" i="16"/>
  <c r="I192" i="16"/>
  <c r="K192" i="16"/>
  <c r="A193" i="16"/>
  <c r="B193" i="16"/>
  <c r="C193" i="16"/>
  <c r="D193" i="16"/>
  <c r="E193" i="16"/>
  <c r="F193" i="16"/>
  <c r="G193" i="16"/>
  <c r="H193" i="16"/>
  <c r="I193" i="16"/>
  <c r="K193" i="16"/>
  <c r="A194" i="16"/>
  <c r="B194" i="16"/>
  <c r="C194" i="16"/>
  <c r="D194" i="16"/>
  <c r="E194" i="16"/>
  <c r="F194" i="16"/>
  <c r="G194" i="16"/>
  <c r="H194" i="16"/>
  <c r="I194" i="16"/>
  <c r="K194" i="16"/>
  <c r="A195" i="16"/>
  <c r="B195" i="16"/>
  <c r="C195" i="16"/>
  <c r="D195" i="16"/>
  <c r="E195" i="16"/>
  <c r="F195" i="16"/>
  <c r="G195" i="16"/>
  <c r="H195" i="16"/>
  <c r="I195" i="16"/>
  <c r="K195" i="16"/>
  <c r="A196" i="16"/>
  <c r="B196" i="16"/>
  <c r="C196" i="16"/>
  <c r="D196" i="16"/>
  <c r="E196" i="16"/>
  <c r="F196" i="16"/>
  <c r="G196" i="16"/>
  <c r="H196" i="16"/>
  <c r="I196" i="16"/>
  <c r="K196" i="16"/>
  <c r="A197" i="16"/>
  <c r="B197" i="16"/>
  <c r="C197" i="16"/>
  <c r="D197" i="16"/>
  <c r="E197" i="16"/>
  <c r="F197" i="16"/>
  <c r="G197" i="16"/>
  <c r="H197" i="16"/>
  <c r="I197" i="16"/>
  <c r="K197" i="16"/>
  <c r="A198" i="16"/>
  <c r="B198" i="16"/>
  <c r="C198" i="16"/>
  <c r="D198" i="16"/>
  <c r="E198" i="16"/>
  <c r="F198" i="16"/>
  <c r="G198" i="16"/>
  <c r="H198" i="16"/>
  <c r="I198" i="16"/>
  <c r="K198" i="16"/>
  <c r="A199" i="16"/>
  <c r="B199" i="16"/>
  <c r="C199" i="16"/>
  <c r="D199" i="16"/>
  <c r="E199" i="16"/>
  <c r="F199" i="16"/>
  <c r="G199" i="16"/>
  <c r="H199" i="16"/>
  <c r="I199" i="16"/>
  <c r="K199" i="16"/>
  <c r="A200" i="16"/>
  <c r="B200" i="16"/>
  <c r="C200" i="16"/>
  <c r="D200" i="16"/>
  <c r="E200" i="16"/>
  <c r="F200" i="16"/>
  <c r="G200" i="16"/>
  <c r="H200" i="16"/>
  <c r="I200" i="16"/>
  <c r="K200" i="16"/>
  <c r="A201" i="16"/>
  <c r="B201" i="16"/>
  <c r="C201" i="16"/>
  <c r="D201" i="16"/>
  <c r="E201" i="16"/>
  <c r="F201" i="16"/>
  <c r="G201" i="16"/>
  <c r="H201" i="16"/>
  <c r="I201" i="16"/>
  <c r="K201" i="16"/>
  <c r="A202" i="16"/>
  <c r="B202" i="16"/>
  <c r="C202" i="16"/>
  <c r="D202" i="16"/>
  <c r="E202" i="16"/>
  <c r="F202" i="16"/>
  <c r="G202" i="16"/>
  <c r="H202" i="16"/>
  <c r="I202" i="16"/>
  <c r="K202" i="16"/>
  <c r="A203" i="16"/>
  <c r="B203" i="16"/>
  <c r="C203" i="16"/>
  <c r="D203" i="16"/>
  <c r="E203" i="16"/>
  <c r="F203" i="16"/>
  <c r="G203" i="16"/>
  <c r="H203" i="16"/>
  <c r="I203" i="16"/>
  <c r="K203" i="16"/>
  <c r="A204" i="16"/>
  <c r="B204" i="16"/>
  <c r="C204" i="16"/>
  <c r="D204" i="16"/>
  <c r="E204" i="16"/>
  <c r="F204" i="16"/>
  <c r="G204" i="16"/>
  <c r="H204" i="16"/>
  <c r="I204" i="16"/>
  <c r="K204" i="16"/>
  <c r="A205" i="16"/>
  <c r="B205" i="16"/>
  <c r="C205" i="16"/>
  <c r="D205" i="16"/>
  <c r="E205" i="16"/>
  <c r="F205" i="16"/>
  <c r="G205" i="16"/>
  <c r="H205" i="16"/>
  <c r="I205" i="16"/>
  <c r="K205" i="16"/>
  <c r="A206" i="16"/>
  <c r="B206" i="16"/>
  <c r="C206" i="16"/>
  <c r="D206" i="16"/>
  <c r="E206" i="16"/>
  <c r="F206" i="16"/>
  <c r="G206" i="16"/>
  <c r="H206" i="16"/>
  <c r="I206" i="16"/>
  <c r="K206" i="16"/>
  <c r="A207" i="16"/>
  <c r="B207" i="16"/>
  <c r="C207" i="16"/>
  <c r="D207" i="16"/>
  <c r="E207" i="16"/>
  <c r="F207" i="16"/>
  <c r="G207" i="16"/>
  <c r="H207" i="16"/>
  <c r="I207" i="16"/>
  <c r="K207" i="16"/>
  <c r="A208" i="16"/>
  <c r="B208" i="16"/>
  <c r="C208" i="16"/>
  <c r="D208" i="16"/>
  <c r="E208" i="16"/>
  <c r="F208" i="16"/>
  <c r="G208" i="16"/>
  <c r="H208" i="16"/>
  <c r="I208" i="16"/>
  <c r="K208" i="16"/>
  <c r="A209" i="16"/>
  <c r="B209" i="16"/>
  <c r="C209" i="16"/>
  <c r="D209" i="16"/>
  <c r="E209" i="16"/>
  <c r="F209" i="16"/>
  <c r="G209" i="16"/>
  <c r="H209" i="16"/>
  <c r="I209" i="16"/>
  <c r="K209" i="16"/>
  <c r="A210" i="16"/>
  <c r="B210" i="16"/>
  <c r="C210" i="16"/>
  <c r="D210" i="16"/>
  <c r="E210" i="16"/>
  <c r="F210" i="16"/>
  <c r="G210" i="16"/>
  <c r="H210" i="16"/>
  <c r="I210" i="16"/>
  <c r="K210" i="16"/>
  <c r="A211" i="16"/>
  <c r="B211" i="16"/>
  <c r="C211" i="16"/>
  <c r="D211" i="16"/>
  <c r="E211" i="16"/>
  <c r="F211" i="16"/>
  <c r="G211" i="16"/>
  <c r="H211" i="16"/>
  <c r="I211" i="16"/>
  <c r="K211" i="16"/>
  <c r="A212" i="16"/>
  <c r="B212" i="16"/>
  <c r="C212" i="16"/>
  <c r="D212" i="16"/>
  <c r="E212" i="16"/>
  <c r="F212" i="16"/>
  <c r="G212" i="16"/>
  <c r="H212" i="16"/>
  <c r="I212" i="16"/>
  <c r="K212" i="16"/>
  <c r="A213" i="16"/>
  <c r="B213" i="16"/>
  <c r="C213" i="16"/>
  <c r="D213" i="16"/>
  <c r="E213" i="16"/>
  <c r="F213" i="16"/>
  <c r="G213" i="16"/>
  <c r="H213" i="16"/>
  <c r="I213" i="16"/>
  <c r="K213" i="16"/>
  <c r="A214" i="16"/>
  <c r="B214" i="16"/>
  <c r="C214" i="16"/>
  <c r="D214" i="16"/>
  <c r="E214" i="16"/>
  <c r="F214" i="16"/>
  <c r="G214" i="16"/>
  <c r="H214" i="16"/>
  <c r="I214" i="16"/>
  <c r="K214" i="16"/>
  <c r="A215" i="16"/>
  <c r="B215" i="16"/>
  <c r="C215" i="16"/>
  <c r="D215" i="16"/>
  <c r="E215" i="16"/>
  <c r="F215" i="16"/>
  <c r="G215" i="16"/>
  <c r="H215" i="16"/>
  <c r="I215" i="16"/>
  <c r="K215" i="16"/>
  <c r="A216" i="16"/>
  <c r="B216" i="16"/>
  <c r="C216" i="16"/>
  <c r="D216" i="16"/>
  <c r="E216" i="16"/>
  <c r="F216" i="16"/>
  <c r="G216" i="16"/>
  <c r="H216" i="16"/>
  <c r="I216" i="16"/>
  <c r="K216" i="16"/>
  <c r="A217" i="16"/>
  <c r="B217" i="16"/>
  <c r="C217" i="16"/>
  <c r="D217" i="16"/>
  <c r="E217" i="16"/>
  <c r="F217" i="16"/>
  <c r="G217" i="16"/>
  <c r="H217" i="16"/>
  <c r="I217" i="16"/>
  <c r="K217" i="16"/>
  <c r="A218" i="16"/>
  <c r="B218" i="16"/>
  <c r="C218" i="16"/>
  <c r="D218" i="16"/>
  <c r="E218" i="16"/>
  <c r="F218" i="16"/>
  <c r="G218" i="16"/>
  <c r="H218" i="16"/>
  <c r="I218" i="16"/>
  <c r="K218" i="16"/>
  <c r="A219" i="16"/>
  <c r="B219" i="16"/>
  <c r="C219" i="16"/>
  <c r="D219" i="16"/>
  <c r="E219" i="16"/>
  <c r="F219" i="16"/>
  <c r="G219" i="16"/>
  <c r="H219" i="16"/>
  <c r="I219" i="16"/>
  <c r="K219" i="16"/>
  <c r="A220" i="16"/>
  <c r="B220" i="16"/>
  <c r="C220" i="16"/>
  <c r="D220" i="16"/>
  <c r="E220" i="16"/>
  <c r="F220" i="16"/>
  <c r="G220" i="16"/>
  <c r="H220" i="16"/>
  <c r="I220" i="16"/>
  <c r="K220" i="16"/>
  <c r="A221" i="16"/>
  <c r="B221" i="16"/>
  <c r="C221" i="16"/>
  <c r="D221" i="16"/>
  <c r="E221" i="16"/>
  <c r="F221" i="16"/>
  <c r="G221" i="16"/>
  <c r="H221" i="16"/>
  <c r="I221" i="16"/>
  <c r="K221" i="16"/>
  <c r="A222" i="16"/>
  <c r="B222" i="16"/>
  <c r="C222" i="16"/>
  <c r="D222" i="16"/>
  <c r="E222" i="16"/>
  <c r="F222" i="16"/>
  <c r="G222" i="16"/>
  <c r="H222" i="16"/>
  <c r="I222" i="16"/>
  <c r="K222" i="16"/>
  <c r="A223" i="16"/>
  <c r="B223" i="16"/>
  <c r="C223" i="16"/>
  <c r="D223" i="16"/>
  <c r="E223" i="16"/>
  <c r="F223" i="16"/>
  <c r="G223" i="16"/>
  <c r="H223" i="16"/>
  <c r="I223" i="16"/>
  <c r="K223" i="16"/>
  <c r="A224" i="16"/>
  <c r="B224" i="16"/>
  <c r="C224" i="16"/>
  <c r="D224" i="16"/>
  <c r="E224" i="16"/>
  <c r="F224" i="16"/>
  <c r="G224" i="16"/>
  <c r="H224" i="16"/>
  <c r="I224" i="16"/>
  <c r="K224" i="16"/>
  <c r="A225" i="16"/>
  <c r="B225" i="16"/>
  <c r="C225" i="16"/>
  <c r="D225" i="16"/>
  <c r="E225" i="16"/>
  <c r="F225" i="16"/>
  <c r="G225" i="16"/>
  <c r="H225" i="16"/>
  <c r="I225" i="16"/>
  <c r="K225" i="16"/>
  <c r="A226" i="16"/>
  <c r="B226" i="16"/>
  <c r="C226" i="16"/>
  <c r="D226" i="16"/>
  <c r="E226" i="16"/>
  <c r="F226" i="16"/>
  <c r="G226" i="16"/>
  <c r="H226" i="16"/>
  <c r="I226" i="16"/>
  <c r="K226" i="16"/>
  <c r="A227" i="16"/>
  <c r="B227" i="16"/>
  <c r="C227" i="16"/>
  <c r="D227" i="16"/>
  <c r="E227" i="16"/>
  <c r="F227" i="16"/>
  <c r="G227" i="16"/>
  <c r="H227" i="16"/>
  <c r="I227" i="16"/>
  <c r="K227" i="16"/>
  <c r="A228" i="16"/>
  <c r="B228" i="16"/>
  <c r="C228" i="16"/>
  <c r="D228" i="16"/>
  <c r="E228" i="16"/>
  <c r="F228" i="16"/>
  <c r="G228" i="16"/>
  <c r="H228" i="16"/>
  <c r="I228" i="16"/>
  <c r="K228" i="16"/>
  <c r="A229" i="16"/>
  <c r="B229" i="16"/>
  <c r="C229" i="16"/>
  <c r="D229" i="16"/>
  <c r="E229" i="16"/>
  <c r="F229" i="16"/>
  <c r="G229" i="16"/>
  <c r="H229" i="16"/>
  <c r="I229" i="16"/>
  <c r="K229" i="16"/>
  <c r="A230" i="16"/>
  <c r="B230" i="16"/>
  <c r="C230" i="16"/>
  <c r="D230" i="16"/>
  <c r="E230" i="16"/>
  <c r="F230" i="16"/>
  <c r="G230" i="16"/>
  <c r="H230" i="16"/>
  <c r="I230" i="16"/>
  <c r="K230" i="16"/>
  <c r="A231" i="16"/>
  <c r="B231" i="16"/>
  <c r="C231" i="16"/>
  <c r="D231" i="16"/>
  <c r="E231" i="16"/>
  <c r="F231" i="16"/>
  <c r="G231" i="16"/>
  <c r="H231" i="16"/>
  <c r="I231" i="16"/>
  <c r="K231" i="16"/>
  <c r="A232" i="16"/>
  <c r="B232" i="16"/>
  <c r="C232" i="16"/>
  <c r="D232" i="16"/>
  <c r="E232" i="16"/>
  <c r="F232" i="16"/>
  <c r="G232" i="16"/>
  <c r="H232" i="16"/>
  <c r="I232" i="16"/>
  <c r="K232" i="16"/>
  <c r="A233" i="16"/>
  <c r="B233" i="16"/>
  <c r="C233" i="16"/>
  <c r="D233" i="16"/>
  <c r="E233" i="16"/>
  <c r="F233" i="16"/>
  <c r="G233" i="16"/>
  <c r="H233" i="16"/>
  <c r="I233" i="16"/>
  <c r="K233" i="16"/>
  <c r="A234" i="16"/>
  <c r="B234" i="16"/>
  <c r="C234" i="16"/>
  <c r="D234" i="16"/>
  <c r="E234" i="16"/>
  <c r="F234" i="16"/>
  <c r="G234" i="16"/>
  <c r="H234" i="16"/>
  <c r="I234" i="16"/>
  <c r="K234" i="16"/>
  <c r="A235" i="16"/>
  <c r="B235" i="16"/>
  <c r="C235" i="16"/>
  <c r="D235" i="16"/>
  <c r="E235" i="16"/>
  <c r="F235" i="16"/>
  <c r="G235" i="16"/>
  <c r="H235" i="16"/>
  <c r="I235" i="16"/>
  <c r="K235" i="16"/>
  <c r="A236" i="16"/>
  <c r="B236" i="16"/>
  <c r="C236" i="16"/>
  <c r="D236" i="16"/>
  <c r="E236" i="16"/>
  <c r="F236" i="16"/>
  <c r="G236" i="16"/>
  <c r="H236" i="16"/>
  <c r="I236" i="16"/>
  <c r="K236" i="16"/>
  <c r="A237" i="16"/>
  <c r="B237" i="16"/>
  <c r="C237" i="16"/>
  <c r="D237" i="16"/>
  <c r="E237" i="16"/>
  <c r="F237" i="16"/>
  <c r="G237" i="16"/>
  <c r="H237" i="16"/>
  <c r="I237" i="16"/>
  <c r="K237" i="16"/>
  <c r="A238" i="16"/>
  <c r="B238" i="16"/>
  <c r="C238" i="16"/>
  <c r="D238" i="16"/>
  <c r="E238" i="16"/>
  <c r="F238" i="16"/>
  <c r="G238" i="16"/>
  <c r="H238" i="16"/>
  <c r="I238" i="16"/>
  <c r="K238" i="16"/>
  <c r="A239" i="16"/>
  <c r="B239" i="16"/>
  <c r="C239" i="16"/>
  <c r="D239" i="16"/>
  <c r="E239" i="16"/>
  <c r="F239" i="16"/>
  <c r="G239" i="16"/>
  <c r="H239" i="16"/>
  <c r="I239" i="16"/>
  <c r="K239" i="16"/>
  <c r="A240" i="16"/>
  <c r="B240" i="16"/>
  <c r="C240" i="16"/>
  <c r="D240" i="16"/>
  <c r="E240" i="16"/>
  <c r="F240" i="16"/>
  <c r="G240" i="16"/>
  <c r="H240" i="16"/>
  <c r="I240" i="16"/>
  <c r="K240" i="16"/>
  <c r="A241" i="16"/>
  <c r="B241" i="16"/>
  <c r="C241" i="16"/>
  <c r="D241" i="16"/>
  <c r="E241" i="16"/>
  <c r="F241" i="16"/>
  <c r="G241" i="16"/>
  <c r="H241" i="16"/>
  <c r="I241" i="16"/>
  <c r="K241" i="16"/>
  <c r="A242" i="16"/>
  <c r="B242" i="16"/>
  <c r="C242" i="16"/>
  <c r="D242" i="16"/>
  <c r="E242" i="16"/>
  <c r="F242" i="16"/>
  <c r="G242" i="16"/>
  <c r="H242" i="16"/>
  <c r="I242" i="16"/>
  <c r="K242" i="16"/>
  <c r="A243" i="16"/>
  <c r="B243" i="16"/>
  <c r="C243" i="16"/>
  <c r="D243" i="16"/>
  <c r="E243" i="16"/>
  <c r="F243" i="16"/>
  <c r="G243" i="16"/>
  <c r="H243" i="16"/>
  <c r="I243" i="16"/>
  <c r="K243" i="16"/>
  <c r="A244" i="16"/>
  <c r="B244" i="16"/>
  <c r="C244" i="16"/>
  <c r="D244" i="16"/>
  <c r="E244" i="16"/>
  <c r="F244" i="16"/>
  <c r="G244" i="16"/>
  <c r="H244" i="16"/>
  <c r="I244" i="16"/>
  <c r="K244" i="16"/>
  <c r="A245" i="16"/>
  <c r="B245" i="16"/>
  <c r="C245" i="16"/>
  <c r="D245" i="16"/>
  <c r="E245" i="16"/>
  <c r="F245" i="16"/>
  <c r="G245" i="16"/>
  <c r="H245" i="16"/>
  <c r="I245" i="16"/>
  <c r="K245" i="16"/>
  <c r="A246" i="16"/>
  <c r="B246" i="16"/>
  <c r="C246" i="16"/>
  <c r="D246" i="16"/>
  <c r="E246" i="16"/>
  <c r="F246" i="16"/>
  <c r="G246" i="16"/>
  <c r="H246" i="16"/>
  <c r="I246" i="16"/>
  <c r="K246" i="16"/>
  <c r="A247" i="16"/>
  <c r="B247" i="16"/>
  <c r="C247" i="16"/>
  <c r="D247" i="16"/>
  <c r="E247" i="16"/>
  <c r="F247" i="16"/>
  <c r="G247" i="16"/>
  <c r="H247" i="16"/>
  <c r="I247" i="16"/>
  <c r="K247" i="16"/>
  <c r="A248" i="16"/>
  <c r="B248" i="16"/>
  <c r="C248" i="16"/>
  <c r="D248" i="16"/>
  <c r="E248" i="16"/>
  <c r="F248" i="16"/>
  <c r="G248" i="16"/>
  <c r="H248" i="16"/>
  <c r="I248" i="16"/>
  <c r="K248" i="16"/>
  <c r="A249" i="16"/>
  <c r="B249" i="16"/>
  <c r="C249" i="16"/>
  <c r="D249" i="16"/>
  <c r="E249" i="16"/>
  <c r="F249" i="16"/>
  <c r="G249" i="16"/>
  <c r="H249" i="16"/>
  <c r="I249" i="16"/>
  <c r="K249" i="16"/>
  <c r="A250" i="16"/>
  <c r="B250" i="16"/>
  <c r="C250" i="16"/>
  <c r="D250" i="16"/>
  <c r="E250" i="16"/>
  <c r="F250" i="16"/>
  <c r="G250" i="16"/>
  <c r="H250" i="16"/>
  <c r="I250" i="16"/>
  <c r="K250" i="16"/>
  <c r="A251" i="16"/>
  <c r="B251" i="16"/>
  <c r="C251" i="16"/>
  <c r="D251" i="16"/>
  <c r="E251" i="16"/>
  <c r="F251" i="16"/>
  <c r="G251" i="16"/>
  <c r="H251" i="16"/>
  <c r="I251" i="16"/>
  <c r="K251" i="16"/>
  <c r="A252" i="16"/>
  <c r="B252" i="16"/>
  <c r="C252" i="16"/>
  <c r="D252" i="16"/>
  <c r="E252" i="16"/>
  <c r="F252" i="16"/>
  <c r="G252" i="16"/>
  <c r="H252" i="16"/>
  <c r="I252" i="16"/>
  <c r="K252" i="16"/>
  <c r="A253" i="16"/>
  <c r="B253" i="16"/>
  <c r="C253" i="16"/>
  <c r="D253" i="16"/>
  <c r="E253" i="16"/>
  <c r="F253" i="16"/>
  <c r="G253" i="16"/>
  <c r="H253" i="16"/>
  <c r="I253" i="16"/>
  <c r="K253" i="16"/>
  <c r="A254" i="16"/>
  <c r="B254" i="16"/>
  <c r="C254" i="16"/>
  <c r="D254" i="16"/>
  <c r="E254" i="16"/>
  <c r="F254" i="16"/>
  <c r="G254" i="16"/>
  <c r="H254" i="16"/>
  <c r="I254" i="16"/>
  <c r="K254" i="16"/>
  <c r="A255" i="16"/>
  <c r="B255" i="16"/>
  <c r="C255" i="16"/>
  <c r="D255" i="16"/>
  <c r="E255" i="16"/>
  <c r="F255" i="16"/>
  <c r="G255" i="16"/>
  <c r="H255" i="16"/>
  <c r="I255" i="16"/>
  <c r="K255" i="16"/>
  <c r="A256" i="16"/>
  <c r="B256" i="16"/>
  <c r="C256" i="16"/>
  <c r="D256" i="16"/>
  <c r="E256" i="16"/>
  <c r="F256" i="16"/>
  <c r="G256" i="16"/>
  <c r="H256" i="16"/>
  <c r="I256" i="16"/>
  <c r="K256" i="16"/>
  <c r="A257" i="16"/>
  <c r="B257" i="16"/>
  <c r="C257" i="16"/>
  <c r="D257" i="16"/>
  <c r="E257" i="16"/>
  <c r="F257" i="16"/>
  <c r="G257" i="16"/>
  <c r="H257" i="16"/>
  <c r="I257" i="16"/>
  <c r="K257" i="16"/>
  <c r="A258" i="16"/>
  <c r="B258" i="16"/>
  <c r="C258" i="16"/>
  <c r="D258" i="16"/>
  <c r="E258" i="16"/>
  <c r="F258" i="16"/>
  <c r="G258" i="16"/>
  <c r="H258" i="16"/>
  <c r="I258" i="16"/>
  <c r="K258" i="16"/>
  <c r="A259" i="16"/>
  <c r="B259" i="16"/>
  <c r="C259" i="16"/>
  <c r="D259" i="16"/>
  <c r="E259" i="16"/>
  <c r="F259" i="16"/>
  <c r="G259" i="16"/>
  <c r="H259" i="16"/>
  <c r="I259" i="16"/>
  <c r="K259" i="16"/>
  <c r="A260" i="16"/>
  <c r="B260" i="16"/>
  <c r="C260" i="16"/>
  <c r="D260" i="16"/>
  <c r="E260" i="16"/>
  <c r="F260" i="16"/>
  <c r="G260" i="16"/>
  <c r="H260" i="16"/>
  <c r="I260" i="16"/>
  <c r="K260" i="16"/>
  <c r="A261" i="16"/>
  <c r="B261" i="16"/>
  <c r="C261" i="16"/>
  <c r="D261" i="16"/>
  <c r="E261" i="16"/>
  <c r="F261" i="16"/>
  <c r="G261" i="16"/>
  <c r="H261" i="16"/>
  <c r="I261" i="16"/>
  <c r="K261" i="16"/>
  <c r="A262" i="16"/>
  <c r="B262" i="16"/>
  <c r="C262" i="16"/>
  <c r="D262" i="16"/>
  <c r="E262" i="16"/>
  <c r="F262" i="16"/>
  <c r="G262" i="16"/>
  <c r="H262" i="16"/>
  <c r="I262" i="16"/>
  <c r="K262" i="16"/>
  <c r="A263" i="16"/>
  <c r="B263" i="16"/>
  <c r="C263" i="16"/>
  <c r="D263" i="16"/>
  <c r="E263" i="16"/>
  <c r="F263" i="16"/>
  <c r="G263" i="16"/>
  <c r="H263" i="16"/>
  <c r="I263" i="16"/>
  <c r="K263" i="16"/>
  <c r="A264" i="16"/>
  <c r="B264" i="16"/>
  <c r="C264" i="16"/>
  <c r="D264" i="16"/>
  <c r="E264" i="16"/>
  <c r="F264" i="16"/>
  <c r="G264" i="16"/>
  <c r="H264" i="16"/>
  <c r="I264" i="16"/>
  <c r="K264" i="16"/>
  <c r="A265" i="16"/>
  <c r="B265" i="16"/>
  <c r="C265" i="16"/>
  <c r="D265" i="16"/>
  <c r="E265" i="16"/>
  <c r="F265" i="16"/>
  <c r="G265" i="16"/>
  <c r="H265" i="16"/>
  <c r="I265" i="16"/>
  <c r="K265" i="16"/>
  <c r="A266" i="16"/>
  <c r="B266" i="16"/>
  <c r="C266" i="16"/>
  <c r="D266" i="16"/>
  <c r="E266" i="16"/>
  <c r="F266" i="16"/>
  <c r="G266" i="16"/>
  <c r="H266" i="16"/>
  <c r="I266" i="16"/>
  <c r="K266" i="16"/>
  <c r="A267" i="16"/>
  <c r="B267" i="16"/>
  <c r="C267" i="16"/>
  <c r="D267" i="16"/>
  <c r="E267" i="16"/>
  <c r="F267" i="16"/>
  <c r="G267" i="16"/>
  <c r="H267" i="16"/>
  <c r="I267" i="16"/>
  <c r="K267" i="16"/>
  <c r="A268" i="16"/>
  <c r="B268" i="16"/>
  <c r="C268" i="16"/>
  <c r="D268" i="16"/>
  <c r="E268" i="16"/>
  <c r="F268" i="16"/>
  <c r="G268" i="16"/>
  <c r="H268" i="16"/>
  <c r="I268" i="16"/>
  <c r="K268" i="16"/>
  <c r="A269" i="16"/>
  <c r="B269" i="16"/>
  <c r="C269" i="16"/>
  <c r="D269" i="16"/>
  <c r="E269" i="16"/>
  <c r="F269" i="16"/>
  <c r="G269" i="16"/>
  <c r="H269" i="16"/>
  <c r="I269" i="16"/>
  <c r="K269" i="16"/>
  <c r="A270" i="16"/>
  <c r="B270" i="16"/>
  <c r="C270" i="16"/>
  <c r="D270" i="16"/>
  <c r="E270" i="16"/>
  <c r="F270" i="16"/>
  <c r="G270" i="16"/>
  <c r="H270" i="16"/>
  <c r="I270" i="16"/>
  <c r="K270" i="16"/>
  <c r="A271" i="16"/>
  <c r="B271" i="16"/>
  <c r="C271" i="16"/>
  <c r="D271" i="16"/>
  <c r="E271" i="16"/>
  <c r="F271" i="16"/>
  <c r="G271" i="16"/>
  <c r="H271" i="16"/>
  <c r="I271" i="16"/>
  <c r="K271" i="16"/>
  <c r="A272" i="16"/>
  <c r="B272" i="16"/>
  <c r="C272" i="16"/>
  <c r="D272" i="16"/>
  <c r="E272" i="16"/>
  <c r="F272" i="16"/>
  <c r="G272" i="16"/>
  <c r="H272" i="16"/>
  <c r="I272" i="16"/>
  <c r="K272" i="16"/>
  <c r="A273" i="16"/>
  <c r="B273" i="16"/>
  <c r="C273" i="16"/>
  <c r="D273" i="16"/>
  <c r="E273" i="16"/>
  <c r="F273" i="16"/>
  <c r="G273" i="16"/>
  <c r="H273" i="16"/>
  <c r="I273" i="16"/>
  <c r="K273" i="16"/>
  <c r="A274" i="16"/>
  <c r="B274" i="16"/>
  <c r="C274" i="16"/>
  <c r="D274" i="16"/>
  <c r="E274" i="16"/>
  <c r="F274" i="16"/>
  <c r="G274" i="16"/>
  <c r="H274" i="16"/>
  <c r="I274" i="16"/>
  <c r="K274" i="16"/>
  <c r="A275" i="16"/>
  <c r="B275" i="16"/>
  <c r="C275" i="16"/>
  <c r="D275" i="16"/>
  <c r="E275" i="16"/>
  <c r="F275" i="16"/>
  <c r="G275" i="16"/>
  <c r="H275" i="16"/>
  <c r="I275" i="16"/>
  <c r="K275" i="16"/>
  <c r="A276" i="16"/>
  <c r="B276" i="16"/>
  <c r="C276" i="16"/>
  <c r="D276" i="16"/>
  <c r="E276" i="16"/>
  <c r="F276" i="16"/>
  <c r="G276" i="16"/>
  <c r="H276" i="16"/>
  <c r="I276" i="16"/>
  <c r="K276" i="16"/>
  <c r="A277" i="16"/>
  <c r="B277" i="16"/>
  <c r="C277" i="16"/>
  <c r="D277" i="16"/>
  <c r="E277" i="16"/>
  <c r="F277" i="16"/>
  <c r="G277" i="16"/>
  <c r="H277" i="16"/>
  <c r="I277" i="16"/>
  <c r="K277" i="16"/>
  <c r="A278" i="16"/>
  <c r="B278" i="16"/>
  <c r="C278" i="16"/>
  <c r="D278" i="16"/>
  <c r="E278" i="16"/>
  <c r="F278" i="16"/>
  <c r="G278" i="16"/>
  <c r="H278" i="16"/>
  <c r="I278" i="16"/>
  <c r="K278" i="16"/>
  <c r="A279" i="16"/>
  <c r="B279" i="16"/>
  <c r="C279" i="16"/>
  <c r="D279" i="16"/>
  <c r="E279" i="16"/>
  <c r="F279" i="16"/>
  <c r="G279" i="16"/>
  <c r="H279" i="16"/>
  <c r="I279" i="16"/>
  <c r="K279" i="16"/>
  <c r="A280" i="16"/>
  <c r="B280" i="16"/>
  <c r="C280" i="16"/>
  <c r="D280" i="16"/>
  <c r="E280" i="16"/>
  <c r="F280" i="16"/>
  <c r="G280" i="16"/>
  <c r="H280" i="16"/>
  <c r="I280" i="16"/>
  <c r="K280" i="16"/>
  <c r="A281" i="16"/>
  <c r="B281" i="16"/>
  <c r="C281" i="16"/>
  <c r="D281" i="16"/>
  <c r="E281" i="16"/>
  <c r="F281" i="16"/>
  <c r="G281" i="16"/>
  <c r="H281" i="16"/>
  <c r="I281" i="16"/>
  <c r="K281" i="16"/>
  <c r="A282" i="16"/>
  <c r="B282" i="16"/>
  <c r="C282" i="16"/>
  <c r="D282" i="16"/>
  <c r="E282" i="16"/>
  <c r="F282" i="16"/>
  <c r="G282" i="16"/>
  <c r="H282" i="16"/>
  <c r="I282" i="16"/>
  <c r="K282" i="16"/>
  <c r="A283" i="16"/>
  <c r="B283" i="16"/>
  <c r="C283" i="16"/>
  <c r="D283" i="16"/>
  <c r="E283" i="16"/>
  <c r="F283" i="16"/>
  <c r="G283" i="16"/>
  <c r="H283" i="16"/>
  <c r="I283" i="16"/>
  <c r="K283" i="16"/>
  <c r="A284" i="16"/>
  <c r="B284" i="16"/>
  <c r="C284" i="16"/>
  <c r="D284" i="16"/>
  <c r="E284" i="16"/>
  <c r="F284" i="16"/>
  <c r="G284" i="16"/>
  <c r="H284" i="16"/>
  <c r="I284" i="16"/>
  <c r="K284" i="16"/>
  <c r="A285" i="16"/>
  <c r="B285" i="16"/>
  <c r="C285" i="16"/>
  <c r="D285" i="16"/>
  <c r="E285" i="16"/>
  <c r="F285" i="16"/>
  <c r="G285" i="16"/>
  <c r="H285" i="16"/>
  <c r="I285" i="16"/>
  <c r="K285" i="16"/>
  <c r="A286" i="16"/>
  <c r="B286" i="16"/>
  <c r="C286" i="16"/>
  <c r="D286" i="16"/>
  <c r="E286" i="16"/>
  <c r="F286" i="16"/>
  <c r="G286" i="16"/>
  <c r="H286" i="16"/>
  <c r="I286" i="16"/>
  <c r="K286" i="16"/>
  <c r="A287" i="16"/>
  <c r="B287" i="16"/>
  <c r="C287" i="16"/>
  <c r="D287" i="16"/>
  <c r="E287" i="16"/>
  <c r="F287" i="16"/>
  <c r="G287" i="16"/>
  <c r="H287" i="16"/>
  <c r="I287" i="16"/>
  <c r="K287" i="16"/>
  <c r="A288" i="16"/>
  <c r="B288" i="16"/>
  <c r="C288" i="16"/>
  <c r="D288" i="16"/>
  <c r="E288" i="16"/>
  <c r="F288" i="16"/>
  <c r="G288" i="16"/>
  <c r="H288" i="16"/>
  <c r="I288" i="16"/>
  <c r="K288" i="16"/>
  <c r="A289" i="16"/>
  <c r="B289" i="16"/>
  <c r="C289" i="16"/>
  <c r="D289" i="16"/>
  <c r="E289" i="16"/>
  <c r="F289" i="16"/>
  <c r="G289" i="16"/>
  <c r="H289" i="16"/>
  <c r="I289" i="16"/>
  <c r="K289" i="16"/>
  <c r="A290" i="16"/>
  <c r="B290" i="16"/>
  <c r="C290" i="16"/>
  <c r="D290" i="16"/>
  <c r="E290" i="16"/>
  <c r="F290" i="16"/>
  <c r="G290" i="16"/>
  <c r="H290" i="16"/>
  <c r="I290" i="16"/>
  <c r="K290" i="16"/>
  <c r="A291" i="16"/>
  <c r="B291" i="16"/>
  <c r="C291" i="16"/>
  <c r="D291" i="16"/>
  <c r="E291" i="16"/>
  <c r="F291" i="16"/>
  <c r="G291" i="16"/>
  <c r="H291" i="16"/>
  <c r="I291" i="16"/>
  <c r="K291" i="16"/>
  <c r="A292" i="16"/>
  <c r="B292" i="16"/>
  <c r="C292" i="16"/>
  <c r="D292" i="16"/>
  <c r="E292" i="16"/>
  <c r="F292" i="16"/>
  <c r="G292" i="16"/>
  <c r="H292" i="16"/>
  <c r="I292" i="16"/>
  <c r="K292" i="16"/>
  <c r="A293" i="16"/>
  <c r="B293" i="16"/>
  <c r="C293" i="16"/>
  <c r="D293" i="16"/>
  <c r="E293" i="16"/>
  <c r="F293" i="16"/>
  <c r="G293" i="16"/>
  <c r="H293" i="16"/>
  <c r="I293" i="16"/>
  <c r="K293" i="16"/>
  <c r="A294" i="16"/>
  <c r="B294" i="16"/>
  <c r="C294" i="16"/>
  <c r="D294" i="16"/>
  <c r="E294" i="16"/>
  <c r="F294" i="16"/>
  <c r="G294" i="16"/>
  <c r="H294" i="16"/>
  <c r="I294" i="16"/>
  <c r="K294" i="16"/>
  <c r="A295" i="16"/>
  <c r="B295" i="16"/>
  <c r="C295" i="16"/>
  <c r="D295" i="16"/>
  <c r="E295" i="16"/>
  <c r="F295" i="16"/>
  <c r="G295" i="16"/>
  <c r="H295" i="16"/>
  <c r="I295" i="16"/>
  <c r="K295" i="16"/>
  <c r="A296" i="16"/>
  <c r="B296" i="16"/>
  <c r="C296" i="16"/>
  <c r="D296" i="16"/>
  <c r="E296" i="16"/>
  <c r="F296" i="16"/>
  <c r="G296" i="16"/>
  <c r="H296" i="16"/>
  <c r="I296" i="16"/>
  <c r="K296" i="16"/>
  <c r="A297" i="16"/>
  <c r="B297" i="16"/>
  <c r="C297" i="16"/>
  <c r="D297" i="16"/>
  <c r="E297" i="16"/>
  <c r="F297" i="16"/>
  <c r="G297" i="16"/>
  <c r="H297" i="16"/>
  <c r="I297" i="16"/>
  <c r="K297" i="16"/>
  <c r="A298" i="16"/>
  <c r="B298" i="16"/>
  <c r="C298" i="16"/>
  <c r="D298" i="16"/>
  <c r="E298" i="16"/>
  <c r="F298" i="16"/>
  <c r="G298" i="16"/>
  <c r="H298" i="16"/>
  <c r="I298" i="16"/>
  <c r="K298" i="16"/>
  <c r="A299" i="16"/>
  <c r="B299" i="16"/>
  <c r="C299" i="16"/>
  <c r="D299" i="16"/>
  <c r="E299" i="16"/>
  <c r="F299" i="16"/>
  <c r="G299" i="16"/>
  <c r="H299" i="16"/>
  <c r="I299" i="16"/>
  <c r="K299" i="16"/>
  <c r="A300" i="16"/>
  <c r="B300" i="16"/>
  <c r="C300" i="16"/>
  <c r="D300" i="16"/>
  <c r="E300" i="16"/>
  <c r="F300" i="16"/>
  <c r="G300" i="16"/>
  <c r="H300" i="16"/>
  <c r="I300" i="16"/>
  <c r="K300" i="16"/>
  <c r="A301" i="16"/>
  <c r="B301" i="16"/>
  <c r="C301" i="16"/>
  <c r="D301" i="16"/>
  <c r="E301" i="16"/>
  <c r="F301" i="16"/>
  <c r="G301" i="16"/>
  <c r="H301" i="16"/>
  <c r="I301" i="16"/>
  <c r="K301" i="16"/>
  <c r="A302" i="16"/>
  <c r="B302" i="16"/>
  <c r="C302" i="16"/>
  <c r="D302" i="16"/>
  <c r="E302" i="16"/>
  <c r="F302" i="16"/>
  <c r="G302" i="16"/>
  <c r="H302" i="16"/>
  <c r="I302" i="16"/>
  <c r="K302" i="16"/>
  <c r="A303" i="16"/>
  <c r="B303" i="16"/>
  <c r="C303" i="16"/>
  <c r="D303" i="16"/>
  <c r="E303" i="16"/>
  <c r="F303" i="16"/>
  <c r="G303" i="16"/>
  <c r="H303" i="16"/>
  <c r="I303" i="16"/>
  <c r="K303" i="16"/>
  <c r="A304" i="16"/>
  <c r="B304" i="16"/>
  <c r="C304" i="16"/>
  <c r="D304" i="16"/>
  <c r="E304" i="16"/>
  <c r="F304" i="16"/>
  <c r="G304" i="16"/>
  <c r="H304" i="16"/>
  <c r="I304" i="16"/>
  <c r="K304" i="16"/>
  <c r="A305" i="16"/>
  <c r="B305" i="16"/>
  <c r="C305" i="16"/>
  <c r="D305" i="16"/>
  <c r="E305" i="16"/>
  <c r="F305" i="16"/>
  <c r="G305" i="16"/>
  <c r="H305" i="16"/>
  <c r="I305" i="16"/>
  <c r="K305" i="16"/>
  <c r="A306" i="16"/>
  <c r="B306" i="16"/>
  <c r="C306" i="16"/>
  <c r="D306" i="16"/>
  <c r="E306" i="16"/>
  <c r="F306" i="16"/>
  <c r="G306" i="16"/>
  <c r="H306" i="16"/>
  <c r="I306" i="16"/>
  <c r="K306" i="16"/>
  <c r="A307" i="16"/>
  <c r="B307" i="16"/>
  <c r="C307" i="16"/>
  <c r="D307" i="16"/>
  <c r="E307" i="16"/>
  <c r="F307" i="16"/>
  <c r="G307" i="16"/>
  <c r="H307" i="16"/>
  <c r="I307" i="16"/>
  <c r="K307" i="16"/>
  <c r="A308" i="16"/>
  <c r="B308" i="16"/>
  <c r="C308" i="16"/>
  <c r="D308" i="16"/>
  <c r="E308" i="16"/>
  <c r="F308" i="16"/>
  <c r="G308" i="16"/>
  <c r="H308" i="16"/>
  <c r="I308" i="16"/>
  <c r="K308" i="16"/>
  <c r="A309" i="16"/>
  <c r="B309" i="16"/>
  <c r="C309" i="16"/>
  <c r="D309" i="16"/>
  <c r="E309" i="16"/>
  <c r="F309" i="16"/>
  <c r="G309" i="16"/>
  <c r="H309" i="16"/>
  <c r="I309" i="16"/>
  <c r="K309" i="16"/>
  <c r="A310" i="16"/>
  <c r="B310" i="16"/>
  <c r="C310" i="16"/>
  <c r="D310" i="16"/>
  <c r="E310" i="16"/>
  <c r="F310" i="16"/>
  <c r="G310" i="16"/>
  <c r="H310" i="16"/>
  <c r="I310" i="16"/>
  <c r="K310" i="16"/>
  <c r="A311" i="16"/>
  <c r="B311" i="16"/>
  <c r="C311" i="16"/>
  <c r="D311" i="16"/>
  <c r="E311" i="16"/>
  <c r="F311" i="16"/>
  <c r="G311" i="16"/>
  <c r="H311" i="16"/>
  <c r="I311" i="16"/>
  <c r="K311" i="16"/>
  <c r="A312" i="16"/>
  <c r="B312" i="16"/>
  <c r="C312" i="16"/>
  <c r="D312" i="16"/>
  <c r="E312" i="16"/>
  <c r="F312" i="16"/>
  <c r="G312" i="16"/>
  <c r="H312" i="16"/>
  <c r="I312" i="16"/>
  <c r="K312" i="16"/>
  <c r="A313" i="16"/>
  <c r="B313" i="16"/>
  <c r="C313" i="16"/>
  <c r="D313" i="16"/>
  <c r="E313" i="16"/>
  <c r="F313" i="16"/>
  <c r="G313" i="16"/>
  <c r="H313" i="16"/>
  <c r="I313" i="16"/>
  <c r="K313" i="16"/>
  <c r="A314" i="16"/>
  <c r="B314" i="16"/>
  <c r="C314" i="16"/>
  <c r="D314" i="16"/>
  <c r="E314" i="16"/>
  <c r="F314" i="16"/>
  <c r="G314" i="16"/>
  <c r="H314" i="16"/>
  <c r="I314" i="16"/>
  <c r="K314" i="16"/>
  <c r="A315" i="16"/>
  <c r="B315" i="16"/>
  <c r="C315" i="16"/>
  <c r="D315" i="16"/>
  <c r="E315" i="16"/>
  <c r="F315" i="16"/>
  <c r="G315" i="16"/>
  <c r="H315" i="16"/>
  <c r="I315" i="16"/>
  <c r="K315" i="16"/>
  <c r="A316" i="16"/>
  <c r="B316" i="16"/>
  <c r="C316" i="16"/>
  <c r="D316" i="16"/>
  <c r="E316" i="16"/>
  <c r="F316" i="16"/>
  <c r="G316" i="16"/>
  <c r="H316" i="16"/>
  <c r="I316" i="16"/>
  <c r="K316" i="16"/>
  <c r="A317" i="16"/>
  <c r="B317" i="16"/>
  <c r="C317" i="16"/>
  <c r="D317" i="16"/>
  <c r="E317" i="16"/>
  <c r="F317" i="16"/>
  <c r="G317" i="16"/>
  <c r="H317" i="16"/>
  <c r="I317" i="16"/>
  <c r="K317" i="16"/>
  <c r="A318" i="16"/>
  <c r="B318" i="16"/>
  <c r="C318" i="16"/>
  <c r="D318" i="16"/>
  <c r="E318" i="16"/>
  <c r="F318" i="16"/>
  <c r="G318" i="16"/>
  <c r="H318" i="16"/>
  <c r="I318" i="16"/>
  <c r="K318" i="16"/>
  <c r="A319" i="16"/>
  <c r="B319" i="16"/>
  <c r="C319" i="16"/>
  <c r="D319" i="16"/>
  <c r="E319" i="16"/>
  <c r="F319" i="16"/>
  <c r="G319" i="16"/>
  <c r="H319" i="16"/>
  <c r="I319" i="16"/>
  <c r="K319" i="16"/>
  <c r="A320" i="16"/>
  <c r="B320" i="16"/>
  <c r="C320" i="16"/>
  <c r="D320" i="16"/>
  <c r="E320" i="16"/>
  <c r="F320" i="16"/>
  <c r="G320" i="16"/>
  <c r="H320" i="16"/>
  <c r="I320" i="16"/>
  <c r="K320" i="16"/>
  <c r="A321" i="16"/>
  <c r="B321" i="16"/>
  <c r="C321" i="16"/>
  <c r="D321" i="16"/>
  <c r="E321" i="16"/>
  <c r="F321" i="16"/>
  <c r="G321" i="16"/>
  <c r="H321" i="16"/>
  <c r="I321" i="16"/>
  <c r="K321" i="16"/>
  <c r="A322" i="16"/>
  <c r="B322" i="16"/>
  <c r="C322" i="16"/>
  <c r="D322" i="16"/>
  <c r="E322" i="16"/>
  <c r="F322" i="16"/>
  <c r="G322" i="16"/>
  <c r="H322" i="16"/>
  <c r="I322" i="16"/>
  <c r="K322" i="16"/>
  <c r="A323" i="16"/>
  <c r="B323" i="16"/>
  <c r="C323" i="16"/>
  <c r="D323" i="16"/>
  <c r="E323" i="16"/>
  <c r="F323" i="16"/>
  <c r="G323" i="16"/>
  <c r="H323" i="16"/>
  <c r="I323" i="16"/>
  <c r="K323" i="16"/>
  <c r="A324" i="16"/>
  <c r="B324" i="16"/>
  <c r="C324" i="16"/>
  <c r="D324" i="16"/>
  <c r="E324" i="16"/>
  <c r="F324" i="16"/>
  <c r="G324" i="16"/>
  <c r="H324" i="16"/>
  <c r="I324" i="16"/>
  <c r="K324" i="16"/>
  <c r="A325" i="16"/>
  <c r="B325" i="16"/>
  <c r="C325" i="16"/>
  <c r="D325" i="16"/>
  <c r="E325" i="16"/>
  <c r="F325" i="16"/>
  <c r="G325" i="16"/>
  <c r="H325" i="16"/>
  <c r="I325" i="16"/>
  <c r="K325" i="16"/>
  <c r="A326" i="16"/>
  <c r="B326" i="16"/>
  <c r="C326" i="16"/>
  <c r="D326" i="16"/>
  <c r="E326" i="16"/>
  <c r="F326" i="16"/>
  <c r="G326" i="16"/>
  <c r="H326" i="16"/>
  <c r="I326" i="16"/>
  <c r="K326" i="16"/>
  <c r="A327" i="16"/>
  <c r="B327" i="16"/>
  <c r="C327" i="16"/>
  <c r="D327" i="16"/>
  <c r="E327" i="16"/>
  <c r="F327" i="16"/>
  <c r="G327" i="16"/>
  <c r="H327" i="16"/>
  <c r="I327" i="16"/>
  <c r="K327" i="16"/>
  <c r="A328" i="16"/>
  <c r="B328" i="16"/>
  <c r="C328" i="16"/>
  <c r="D328" i="16"/>
  <c r="E328" i="16"/>
  <c r="F328" i="16"/>
  <c r="G328" i="16"/>
  <c r="H328" i="16"/>
  <c r="I328" i="16"/>
  <c r="K328" i="16"/>
  <c r="A329" i="16"/>
  <c r="B329" i="16"/>
  <c r="C329" i="16"/>
  <c r="D329" i="16"/>
  <c r="E329" i="16"/>
  <c r="F329" i="16"/>
  <c r="G329" i="16"/>
  <c r="H329" i="16"/>
  <c r="I329" i="16"/>
  <c r="K329" i="16"/>
  <c r="A330" i="16"/>
  <c r="B330" i="16"/>
  <c r="C330" i="16"/>
  <c r="D330" i="16"/>
  <c r="E330" i="16"/>
  <c r="F330" i="16"/>
  <c r="G330" i="16"/>
  <c r="H330" i="16"/>
  <c r="I330" i="16"/>
  <c r="K330" i="16"/>
  <c r="A331" i="16"/>
  <c r="B331" i="16"/>
  <c r="C331" i="16"/>
  <c r="D331" i="16"/>
  <c r="E331" i="16"/>
  <c r="F331" i="16"/>
  <c r="G331" i="16"/>
  <c r="H331" i="16"/>
  <c r="I331" i="16"/>
  <c r="K331" i="16"/>
  <c r="A332" i="16"/>
  <c r="B332" i="16"/>
  <c r="C332" i="16"/>
  <c r="D332" i="16"/>
  <c r="E332" i="16"/>
  <c r="F332" i="16"/>
  <c r="G332" i="16"/>
  <c r="H332" i="16"/>
  <c r="I332" i="16"/>
  <c r="K332" i="16"/>
  <c r="A333" i="16"/>
  <c r="B333" i="16"/>
  <c r="C333" i="16"/>
  <c r="D333" i="16"/>
  <c r="E333" i="16"/>
  <c r="F333" i="16"/>
  <c r="G333" i="16"/>
  <c r="H333" i="16"/>
  <c r="I333" i="16"/>
  <c r="K333" i="16"/>
  <c r="A334" i="16"/>
  <c r="B334" i="16"/>
  <c r="C334" i="16"/>
  <c r="D334" i="16"/>
  <c r="E334" i="16"/>
  <c r="F334" i="16"/>
  <c r="G334" i="16"/>
  <c r="H334" i="16"/>
  <c r="I334" i="16"/>
  <c r="K334" i="16"/>
  <c r="A335" i="16"/>
  <c r="B335" i="16"/>
  <c r="C335" i="16"/>
  <c r="D335" i="16"/>
  <c r="E335" i="16"/>
  <c r="F335" i="16"/>
  <c r="G335" i="16"/>
  <c r="H335" i="16"/>
  <c r="I335" i="16"/>
  <c r="K335" i="16"/>
  <c r="A336" i="16"/>
  <c r="B336" i="16"/>
  <c r="C336" i="16"/>
  <c r="D336" i="16"/>
  <c r="E336" i="16"/>
  <c r="F336" i="16"/>
  <c r="G336" i="16"/>
  <c r="H336" i="16"/>
  <c r="I336" i="16"/>
  <c r="K336" i="16"/>
  <c r="A337" i="16"/>
  <c r="B337" i="16"/>
  <c r="C337" i="16"/>
  <c r="D337" i="16"/>
  <c r="E337" i="16"/>
  <c r="F337" i="16"/>
  <c r="G337" i="16"/>
  <c r="H337" i="16"/>
  <c r="I337" i="16"/>
  <c r="K337" i="16"/>
  <c r="A338" i="16"/>
  <c r="B338" i="16"/>
  <c r="C338" i="16"/>
  <c r="D338" i="16"/>
  <c r="E338" i="16"/>
  <c r="F338" i="16"/>
  <c r="G338" i="16"/>
  <c r="H338" i="16"/>
  <c r="I338" i="16"/>
  <c r="K338" i="16"/>
  <c r="A339" i="16"/>
  <c r="B339" i="16"/>
  <c r="C339" i="16"/>
  <c r="D339" i="16"/>
  <c r="E339" i="16"/>
  <c r="F339" i="16"/>
  <c r="G339" i="16"/>
  <c r="H339" i="16"/>
  <c r="I339" i="16"/>
  <c r="K339" i="16"/>
  <c r="A340" i="16"/>
  <c r="B340" i="16"/>
  <c r="C340" i="16"/>
  <c r="D340" i="16"/>
  <c r="E340" i="16"/>
  <c r="F340" i="16"/>
  <c r="G340" i="16"/>
  <c r="H340" i="16"/>
  <c r="I340" i="16"/>
  <c r="K340" i="16"/>
  <c r="A341" i="16"/>
  <c r="B341" i="16"/>
  <c r="C341" i="16"/>
  <c r="D341" i="16"/>
  <c r="E341" i="16"/>
  <c r="F341" i="16"/>
  <c r="G341" i="16"/>
  <c r="H341" i="16"/>
  <c r="I341" i="16"/>
  <c r="K341" i="16"/>
  <c r="A342" i="16"/>
  <c r="B342" i="16"/>
  <c r="C342" i="16"/>
  <c r="D342" i="16"/>
  <c r="E342" i="16"/>
  <c r="F342" i="16"/>
  <c r="G342" i="16"/>
  <c r="H342" i="16"/>
  <c r="I342" i="16"/>
  <c r="K342" i="16"/>
  <c r="A343" i="16"/>
  <c r="B343" i="16"/>
  <c r="C343" i="16"/>
  <c r="D343" i="16"/>
  <c r="E343" i="16"/>
  <c r="F343" i="16"/>
  <c r="G343" i="16"/>
  <c r="H343" i="16"/>
  <c r="I343" i="16"/>
  <c r="K343" i="16"/>
  <c r="A344" i="16"/>
  <c r="B344" i="16"/>
  <c r="C344" i="16"/>
  <c r="D344" i="16"/>
  <c r="E344" i="16"/>
  <c r="F344" i="16"/>
  <c r="G344" i="16"/>
  <c r="H344" i="16"/>
  <c r="I344" i="16"/>
  <c r="K344" i="16"/>
  <c r="A345" i="16"/>
  <c r="B345" i="16"/>
  <c r="C345" i="16"/>
  <c r="D345" i="16"/>
  <c r="E345" i="16"/>
  <c r="F345" i="16"/>
  <c r="G345" i="16"/>
  <c r="H345" i="16"/>
  <c r="I345" i="16"/>
  <c r="K345" i="16"/>
  <c r="A346" i="16"/>
  <c r="B346" i="16"/>
  <c r="C346" i="16"/>
  <c r="D346" i="16"/>
  <c r="E346" i="16"/>
  <c r="F346" i="16"/>
  <c r="G346" i="16"/>
  <c r="H346" i="16"/>
  <c r="I346" i="16"/>
  <c r="K346" i="16"/>
  <c r="A347" i="16"/>
  <c r="B347" i="16"/>
  <c r="C347" i="16"/>
  <c r="D347" i="16"/>
  <c r="E347" i="16"/>
  <c r="F347" i="16"/>
  <c r="G347" i="16"/>
  <c r="H347" i="16"/>
  <c r="I347" i="16"/>
  <c r="K347" i="16"/>
  <c r="A348" i="16"/>
  <c r="B348" i="16"/>
  <c r="C348" i="16"/>
  <c r="D348" i="16"/>
  <c r="E348" i="16"/>
  <c r="F348" i="16"/>
  <c r="G348" i="16"/>
  <c r="H348" i="16"/>
  <c r="I348" i="16"/>
  <c r="K348" i="16"/>
  <c r="A349" i="16"/>
  <c r="B349" i="16"/>
  <c r="C349" i="16"/>
  <c r="D349" i="16"/>
  <c r="E349" i="16"/>
  <c r="F349" i="16"/>
  <c r="G349" i="16"/>
  <c r="H349" i="16"/>
  <c r="I349" i="16"/>
  <c r="K349" i="16"/>
  <c r="A350" i="16"/>
  <c r="B350" i="16"/>
  <c r="C350" i="16"/>
  <c r="D350" i="16"/>
  <c r="E350" i="16"/>
  <c r="F350" i="16"/>
  <c r="G350" i="16"/>
  <c r="H350" i="16"/>
  <c r="I350" i="16"/>
  <c r="K350" i="16"/>
  <c r="A351" i="16"/>
  <c r="B351" i="16"/>
  <c r="C351" i="16"/>
  <c r="D351" i="16"/>
  <c r="E351" i="16"/>
  <c r="F351" i="16"/>
  <c r="G351" i="16"/>
  <c r="H351" i="16"/>
  <c r="I351" i="16"/>
  <c r="K351" i="16"/>
  <c r="A352" i="16"/>
  <c r="B352" i="16"/>
  <c r="C352" i="16"/>
  <c r="D352" i="16"/>
  <c r="E352" i="16"/>
  <c r="F352" i="16"/>
  <c r="G352" i="16"/>
  <c r="H352" i="16"/>
  <c r="I352" i="16"/>
  <c r="K352" i="16"/>
  <c r="A353" i="16"/>
  <c r="B353" i="16"/>
  <c r="C353" i="16"/>
  <c r="D353" i="16"/>
  <c r="E353" i="16"/>
  <c r="F353" i="16"/>
  <c r="G353" i="16"/>
  <c r="H353" i="16"/>
  <c r="I353" i="16"/>
  <c r="K353" i="16"/>
  <c r="A354" i="16"/>
  <c r="B354" i="16"/>
  <c r="C354" i="16"/>
  <c r="D354" i="16"/>
  <c r="E354" i="16"/>
  <c r="F354" i="16"/>
  <c r="G354" i="16"/>
  <c r="H354" i="16"/>
  <c r="I354" i="16"/>
  <c r="K354" i="16"/>
  <c r="A355" i="16"/>
  <c r="B355" i="16"/>
  <c r="C355" i="16"/>
  <c r="D355" i="16"/>
  <c r="E355" i="16"/>
  <c r="F355" i="16"/>
  <c r="G355" i="16"/>
  <c r="H355" i="16"/>
  <c r="I355" i="16"/>
  <c r="K355" i="16"/>
  <c r="A356" i="16"/>
  <c r="B356" i="16"/>
  <c r="C356" i="16"/>
  <c r="D356" i="16"/>
  <c r="E356" i="16"/>
  <c r="F356" i="16"/>
  <c r="G356" i="16"/>
  <c r="H356" i="16"/>
  <c r="I356" i="16"/>
  <c r="K356" i="16"/>
  <c r="A357" i="16"/>
  <c r="B357" i="16"/>
  <c r="C357" i="16"/>
  <c r="D357" i="16"/>
  <c r="E357" i="16"/>
  <c r="F357" i="16"/>
  <c r="G357" i="16"/>
  <c r="H357" i="16"/>
  <c r="I357" i="16"/>
  <c r="K357" i="16"/>
  <c r="A358" i="16"/>
  <c r="B358" i="16"/>
  <c r="C358" i="16"/>
  <c r="D358" i="16"/>
  <c r="E358" i="16"/>
  <c r="F358" i="16"/>
  <c r="G358" i="16"/>
  <c r="H358" i="16"/>
  <c r="I358" i="16"/>
  <c r="K358" i="16"/>
  <c r="A359" i="16"/>
  <c r="B359" i="16"/>
  <c r="C359" i="16"/>
  <c r="D359" i="16"/>
  <c r="E359" i="16"/>
  <c r="F359" i="16"/>
  <c r="G359" i="16"/>
  <c r="H359" i="16"/>
  <c r="I359" i="16"/>
  <c r="K359" i="16"/>
  <c r="A360" i="16"/>
  <c r="B360" i="16"/>
  <c r="C360" i="16"/>
  <c r="D360" i="16"/>
  <c r="E360" i="16"/>
  <c r="F360" i="16"/>
  <c r="G360" i="16"/>
  <c r="H360" i="16"/>
  <c r="I360" i="16"/>
  <c r="K360" i="16"/>
  <c r="A361" i="16"/>
  <c r="B361" i="16"/>
  <c r="C361" i="16"/>
  <c r="D361" i="16"/>
  <c r="E361" i="16"/>
  <c r="F361" i="16"/>
  <c r="G361" i="16"/>
  <c r="H361" i="16"/>
  <c r="I361" i="16"/>
  <c r="K361" i="16"/>
  <c r="A362" i="16"/>
  <c r="B362" i="16"/>
  <c r="C362" i="16"/>
  <c r="D362" i="16"/>
  <c r="E362" i="16"/>
  <c r="F362" i="16"/>
  <c r="G362" i="16"/>
  <c r="H362" i="16"/>
  <c r="I362" i="16"/>
  <c r="K362" i="16"/>
  <c r="A363" i="16"/>
  <c r="B363" i="16"/>
  <c r="C363" i="16"/>
  <c r="D363" i="16"/>
  <c r="E363" i="16"/>
  <c r="F363" i="16"/>
  <c r="G363" i="16"/>
  <c r="H363" i="16"/>
  <c r="I363" i="16"/>
  <c r="K363" i="16"/>
  <c r="A364" i="16"/>
  <c r="B364" i="16"/>
  <c r="C364" i="16"/>
  <c r="D364" i="16"/>
  <c r="E364" i="16"/>
  <c r="F364" i="16"/>
  <c r="G364" i="16"/>
  <c r="H364" i="16"/>
  <c r="I364" i="16"/>
  <c r="K364" i="16"/>
  <c r="A365" i="16"/>
  <c r="B365" i="16"/>
  <c r="C365" i="16"/>
  <c r="D365" i="16"/>
  <c r="E365" i="16"/>
  <c r="F365" i="16"/>
  <c r="G365" i="16"/>
  <c r="H365" i="16"/>
  <c r="I365" i="16"/>
  <c r="K365" i="16"/>
  <c r="A366" i="16"/>
  <c r="B366" i="16"/>
  <c r="C366" i="16"/>
  <c r="D366" i="16"/>
  <c r="E366" i="16"/>
  <c r="F366" i="16"/>
  <c r="G366" i="16"/>
  <c r="H366" i="16"/>
  <c r="I366" i="16"/>
  <c r="K366" i="16"/>
  <c r="A367" i="16"/>
  <c r="B367" i="16"/>
  <c r="C367" i="16"/>
  <c r="D367" i="16"/>
  <c r="E367" i="16"/>
  <c r="F367" i="16"/>
  <c r="G367" i="16"/>
  <c r="H367" i="16"/>
  <c r="I367" i="16"/>
  <c r="K367" i="16"/>
  <c r="A368" i="16"/>
  <c r="B368" i="16"/>
  <c r="C368" i="16"/>
  <c r="D368" i="16"/>
  <c r="E368" i="16"/>
  <c r="F368" i="16"/>
  <c r="G368" i="16"/>
  <c r="H368" i="16"/>
  <c r="I368" i="16"/>
  <c r="K368" i="16"/>
  <c r="A369" i="16"/>
  <c r="B369" i="16"/>
  <c r="C369" i="16"/>
  <c r="D369" i="16"/>
  <c r="E369" i="16"/>
  <c r="F369" i="16"/>
  <c r="G369" i="16"/>
  <c r="H369" i="16"/>
  <c r="I369" i="16"/>
  <c r="K369" i="16"/>
  <c r="A370" i="16"/>
  <c r="B370" i="16"/>
  <c r="C370" i="16"/>
  <c r="D370" i="16"/>
  <c r="E370" i="16"/>
  <c r="F370" i="16"/>
  <c r="G370" i="16"/>
  <c r="H370" i="16"/>
  <c r="I370" i="16"/>
  <c r="K370" i="16"/>
  <c r="A371" i="16"/>
  <c r="B371" i="16"/>
  <c r="C371" i="16"/>
  <c r="D371" i="16"/>
  <c r="E371" i="16"/>
  <c r="F371" i="16"/>
  <c r="G371" i="16"/>
  <c r="H371" i="16"/>
  <c r="I371" i="16"/>
  <c r="K371" i="16"/>
  <c r="A372" i="16"/>
  <c r="B372" i="16"/>
  <c r="C372" i="16"/>
  <c r="D372" i="16"/>
  <c r="E372" i="16"/>
  <c r="F372" i="16"/>
  <c r="G372" i="16"/>
  <c r="H372" i="16"/>
  <c r="I372" i="16"/>
  <c r="K372" i="16"/>
  <c r="A373" i="16"/>
  <c r="B373" i="16"/>
  <c r="C373" i="16"/>
  <c r="D373" i="16"/>
  <c r="E373" i="16"/>
  <c r="F373" i="16"/>
  <c r="G373" i="16"/>
  <c r="H373" i="16"/>
  <c r="I373" i="16"/>
  <c r="K373" i="16"/>
  <c r="A374" i="16"/>
  <c r="B374" i="16"/>
  <c r="C374" i="16"/>
  <c r="D374" i="16"/>
  <c r="E374" i="16"/>
  <c r="F374" i="16"/>
  <c r="G374" i="16"/>
  <c r="H374" i="16"/>
  <c r="I374" i="16"/>
  <c r="K374" i="16"/>
  <c r="A375" i="16"/>
  <c r="B375" i="16"/>
  <c r="C375" i="16"/>
  <c r="D375" i="16"/>
  <c r="E375" i="16"/>
  <c r="F375" i="16"/>
  <c r="G375" i="16"/>
  <c r="H375" i="16"/>
  <c r="I375" i="16"/>
  <c r="K375" i="16"/>
  <c r="A376" i="16"/>
  <c r="B376" i="16"/>
  <c r="C376" i="16"/>
  <c r="D376" i="16"/>
  <c r="E376" i="16"/>
  <c r="F376" i="16"/>
  <c r="G376" i="16"/>
  <c r="H376" i="16"/>
  <c r="I376" i="16"/>
  <c r="K376" i="16"/>
  <c r="A377" i="16"/>
  <c r="B377" i="16"/>
  <c r="C377" i="16"/>
  <c r="D377" i="16"/>
  <c r="E377" i="16"/>
  <c r="F377" i="16"/>
  <c r="G377" i="16"/>
  <c r="H377" i="16"/>
  <c r="I377" i="16"/>
  <c r="K377" i="16"/>
  <c r="A378" i="16"/>
  <c r="B378" i="16"/>
  <c r="C378" i="16"/>
  <c r="D378" i="16"/>
  <c r="E378" i="16"/>
  <c r="F378" i="16"/>
  <c r="G378" i="16"/>
  <c r="H378" i="16"/>
  <c r="I378" i="16"/>
  <c r="K378" i="16"/>
  <c r="A379" i="16"/>
  <c r="B379" i="16"/>
  <c r="C379" i="16"/>
  <c r="D379" i="16"/>
  <c r="E379" i="16"/>
  <c r="F379" i="16"/>
  <c r="G379" i="16"/>
  <c r="H379" i="16"/>
  <c r="I379" i="16"/>
  <c r="K379" i="16"/>
  <c r="A380" i="16"/>
  <c r="B380" i="16"/>
  <c r="C380" i="16"/>
  <c r="D380" i="16"/>
  <c r="E380" i="16"/>
  <c r="F380" i="16"/>
  <c r="G380" i="16"/>
  <c r="H380" i="16"/>
  <c r="I380" i="16"/>
  <c r="K380" i="16"/>
  <c r="A381" i="16"/>
  <c r="B381" i="16"/>
  <c r="C381" i="16"/>
  <c r="D381" i="16"/>
  <c r="E381" i="16"/>
  <c r="F381" i="16"/>
  <c r="G381" i="16"/>
  <c r="H381" i="16"/>
  <c r="I381" i="16"/>
  <c r="K381" i="16"/>
  <c r="A382" i="16"/>
  <c r="B382" i="16"/>
  <c r="C382" i="16"/>
  <c r="D382" i="16"/>
  <c r="E382" i="16"/>
  <c r="F382" i="16"/>
  <c r="G382" i="16"/>
  <c r="H382" i="16"/>
  <c r="I382" i="16"/>
  <c r="K382" i="16"/>
  <c r="A383" i="16"/>
  <c r="B383" i="16"/>
  <c r="C383" i="16"/>
  <c r="D383" i="16"/>
  <c r="E383" i="16"/>
  <c r="F383" i="16"/>
  <c r="G383" i="16"/>
  <c r="H383" i="16"/>
  <c r="I383" i="16"/>
  <c r="K383" i="16"/>
  <c r="A384" i="16"/>
  <c r="B384" i="16"/>
  <c r="C384" i="16"/>
  <c r="D384" i="16"/>
  <c r="E384" i="16"/>
  <c r="F384" i="16"/>
  <c r="G384" i="16"/>
  <c r="H384" i="16"/>
  <c r="I384" i="16"/>
  <c r="K384" i="16"/>
  <c r="A385" i="16"/>
  <c r="B385" i="16"/>
  <c r="C385" i="16"/>
  <c r="D385" i="16"/>
  <c r="E385" i="16"/>
  <c r="F385" i="16"/>
  <c r="G385" i="16"/>
  <c r="H385" i="16"/>
  <c r="I385" i="16"/>
  <c r="K385" i="16"/>
  <c r="A386" i="16"/>
  <c r="B386" i="16"/>
  <c r="C386" i="16"/>
  <c r="D386" i="16"/>
  <c r="E386" i="16"/>
  <c r="F386" i="16"/>
  <c r="G386" i="16"/>
  <c r="H386" i="16"/>
  <c r="I386" i="16"/>
  <c r="K386" i="16"/>
  <c r="A387" i="16"/>
  <c r="B387" i="16"/>
  <c r="C387" i="16"/>
  <c r="D387" i="16"/>
  <c r="E387" i="16"/>
  <c r="F387" i="16"/>
  <c r="G387" i="16"/>
  <c r="H387" i="16"/>
  <c r="I387" i="16"/>
  <c r="K387" i="16"/>
  <c r="A388" i="16"/>
  <c r="B388" i="16"/>
  <c r="C388" i="16"/>
  <c r="D388" i="16"/>
  <c r="E388" i="16"/>
  <c r="F388" i="16"/>
  <c r="G388" i="16"/>
  <c r="H388" i="16"/>
  <c r="I388" i="16"/>
  <c r="K388" i="16"/>
  <c r="A389" i="16"/>
  <c r="B389" i="16"/>
  <c r="C389" i="16"/>
  <c r="D389" i="16"/>
  <c r="E389" i="16"/>
  <c r="F389" i="16"/>
  <c r="G389" i="16"/>
  <c r="H389" i="16"/>
  <c r="I389" i="16"/>
  <c r="K389" i="16"/>
  <c r="A390" i="16"/>
  <c r="B390" i="16"/>
  <c r="C390" i="16"/>
  <c r="D390" i="16"/>
  <c r="E390" i="16"/>
  <c r="F390" i="16"/>
  <c r="G390" i="16"/>
  <c r="H390" i="16"/>
  <c r="I390" i="16"/>
  <c r="K390" i="16"/>
  <c r="A391" i="16"/>
  <c r="B391" i="16"/>
  <c r="C391" i="16"/>
  <c r="D391" i="16"/>
  <c r="E391" i="16"/>
  <c r="F391" i="16"/>
  <c r="G391" i="16"/>
  <c r="H391" i="16"/>
  <c r="I391" i="16"/>
  <c r="K391" i="16"/>
  <c r="A392" i="16"/>
  <c r="B392" i="16"/>
  <c r="C392" i="16"/>
  <c r="D392" i="16"/>
  <c r="E392" i="16"/>
  <c r="F392" i="16"/>
  <c r="G392" i="16"/>
  <c r="H392" i="16"/>
  <c r="I392" i="16"/>
  <c r="K392" i="16"/>
  <c r="A393" i="16"/>
  <c r="B393" i="16"/>
  <c r="C393" i="16"/>
  <c r="D393" i="16"/>
  <c r="E393" i="16"/>
  <c r="F393" i="16"/>
  <c r="G393" i="16"/>
  <c r="H393" i="16"/>
  <c r="I393" i="16"/>
  <c r="K393" i="16"/>
  <c r="A394" i="16"/>
  <c r="B394" i="16"/>
  <c r="C394" i="16"/>
  <c r="D394" i="16"/>
  <c r="E394" i="16"/>
  <c r="F394" i="16"/>
  <c r="G394" i="16"/>
  <c r="H394" i="16"/>
  <c r="I394" i="16"/>
  <c r="K394" i="16"/>
  <c r="A395" i="16"/>
  <c r="B395" i="16"/>
  <c r="C395" i="16"/>
  <c r="D395" i="16"/>
  <c r="E395" i="16"/>
  <c r="F395" i="16"/>
  <c r="G395" i="16"/>
  <c r="H395" i="16"/>
  <c r="I395" i="16"/>
  <c r="K395" i="16"/>
  <c r="A396" i="16"/>
  <c r="B396" i="16"/>
  <c r="C396" i="16"/>
  <c r="D396" i="16"/>
  <c r="E396" i="16"/>
  <c r="F396" i="16"/>
  <c r="G396" i="16"/>
  <c r="H396" i="16"/>
  <c r="I396" i="16"/>
  <c r="K396" i="16"/>
  <c r="A397" i="16"/>
  <c r="B397" i="16"/>
  <c r="C397" i="16"/>
  <c r="D397" i="16"/>
  <c r="E397" i="16"/>
  <c r="F397" i="16"/>
  <c r="G397" i="16"/>
  <c r="H397" i="16"/>
  <c r="I397" i="16"/>
  <c r="K397" i="16"/>
  <c r="A398" i="16"/>
  <c r="B398" i="16"/>
  <c r="C398" i="16"/>
  <c r="D398" i="16"/>
  <c r="E398" i="16"/>
  <c r="F398" i="16"/>
  <c r="G398" i="16"/>
  <c r="H398" i="16"/>
  <c r="I398" i="16"/>
  <c r="K398" i="16"/>
  <c r="A399" i="16"/>
  <c r="B399" i="16"/>
  <c r="C399" i="16"/>
  <c r="D399" i="16"/>
  <c r="E399" i="16"/>
  <c r="F399" i="16"/>
  <c r="G399" i="16"/>
  <c r="H399" i="16"/>
  <c r="I399" i="16"/>
  <c r="K399" i="16"/>
  <c r="A400" i="16"/>
  <c r="B400" i="16"/>
  <c r="C400" i="16"/>
  <c r="D400" i="16"/>
  <c r="E400" i="16"/>
  <c r="F400" i="16"/>
  <c r="G400" i="16"/>
  <c r="H400" i="16"/>
  <c r="I400" i="16"/>
  <c r="K400" i="16"/>
  <c r="A401" i="16"/>
  <c r="B401" i="16"/>
  <c r="C401" i="16"/>
  <c r="D401" i="16"/>
  <c r="E401" i="16"/>
  <c r="F401" i="16"/>
  <c r="G401" i="16"/>
  <c r="H401" i="16"/>
  <c r="I401" i="16"/>
  <c r="K401" i="16"/>
  <c r="A402" i="16"/>
  <c r="B402" i="16"/>
  <c r="C402" i="16"/>
  <c r="D402" i="16"/>
  <c r="E402" i="16"/>
  <c r="F402" i="16"/>
  <c r="G402" i="16"/>
  <c r="H402" i="16"/>
  <c r="I402" i="16"/>
  <c r="K402" i="16"/>
  <c r="A403" i="16"/>
  <c r="B403" i="16"/>
  <c r="C403" i="16"/>
  <c r="D403" i="16"/>
  <c r="E403" i="16"/>
  <c r="F403" i="16"/>
  <c r="G403" i="16"/>
  <c r="H403" i="16"/>
  <c r="I403" i="16"/>
  <c r="K403" i="16"/>
  <c r="A404" i="16"/>
  <c r="B404" i="16"/>
  <c r="C404" i="16"/>
  <c r="D404" i="16"/>
  <c r="E404" i="16"/>
  <c r="F404" i="16"/>
  <c r="G404" i="16"/>
  <c r="H404" i="16"/>
  <c r="I404" i="16"/>
  <c r="K404" i="16"/>
  <c r="A405" i="16"/>
  <c r="B405" i="16"/>
  <c r="C405" i="16"/>
  <c r="D405" i="16"/>
  <c r="E405" i="16"/>
  <c r="F405" i="16"/>
  <c r="G405" i="16"/>
  <c r="H405" i="16"/>
  <c r="I405" i="16"/>
  <c r="K405" i="16"/>
  <c r="A406" i="16"/>
  <c r="B406" i="16"/>
  <c r="C406" i="16"/>
  <c r="D406" i="16"/>
  <c r="E406" i="16"/>
  <c r="F406" i="16"/>
  <c r="G406" i="16"/>
  <c r="H406" i="16"/>
  <c r="I406" i="16"/>
  <c r="K406" i="16"/>
  <c r="A407" i="16"/>
  <c r="B407" i="16"/>
  <c r="C407" i="16"/>
  <c r="D407" i="16"/>
  <c r="E407" i="16"/>
  <c r="F407" i="16"/>
  <c r="G407" i="16"/>
  <c r="H407" i="16"/>
  <c r="I407" i="16"/>
  <c r="K407" i="16"/>
  <c r="A408" i="16"/>
  <c r="B408" i="16"/>
  <c r="C408" i="16"/>
  <c r="D408" i="16"/>
  <c r="E408" i="16"/>
  <c r="F408" i="16"/>
  <c r="G408" i="16"/>
  <c r="H408" i="16"/>
  <c r="I408" i="16"/>
  <c r="K408" i="16"/>
  <c r="A409" i="16"/>
  <c r="B409" i="16"/>
  <c r="C409" i="16"/>
  <c r="D409" i="16"/>
  <c r="E409" i="16"/>
  <c r="F409" i="16"/>
  <c r="G409" i="16"/>
  <c r="H409" i="16"/>
  <c r="I409" i="16"/>
  <c r="K409" i="16"/>
  <c r="A410" i="16"/>
  <c r="B410" i="16"/>
  <c r="C410" i="16"/>
  <c r="D410" i="16"/>
  <c r="E410" i="16"/>
  <c r="F410" i="16"/>
  <c r="G410" i="16"/>
  <c r="H410" i="16"/>
  <c r="I410" i="16"/>
  <c r="K410" i="16"/>
  <c r="A411" i="16"/>
  <c r="B411" i="16"/>
  <c r="C411" i="16"/>
  <c r="D411" i="16"/>
  <c r="E411" i="16"/>
  <c r="F411" i="16"/>
  <c r="G411" i="16"/>
  <c r="H411" i="16"/>
  <c r="I411" i="16"/>
  <c r="K411" i="16"/>
  <c r="A412" i="16"/>
  <c r="B412" i="16"/>
  <c r="C412" i="16"/>
  <c r="D412" i="16"/>
  <c r="E412" i="16"/>
  <c r="F412" i="16"/>
  <c r="G412" i="16"/>
  <c r="H412" i="16"/>
  <c r="I412" i="16"/>
  <c r="K412" i="16"/>
  <c r="A413" i="16"/>
  <c r="B413" i="16"/>
  <c r="C413" i="16"/>
  <c r="D413" i="16"/>
  <c r="E413" i="16"/>
  <c r="F413" i="16"/>
  <c r="G413" i="16"/>
  <c r="H413" i="16"/>
  <c r="I413" i="16"/>
  <c r="K413" i="16"/>
  <c r="A414" i="16"/>
  <c r="B414" i="16"/>
  <c r="C414" i="16"/>
  <c r="D414" i="16"/>
  <c r="E414" i="16"/>
  <c r="F414" i="16"/>
  <c r="G414" i="16"/>
  <c r="H414" i="16"/>
  <c r="I414" i="16"/>
  <c r="K414" i="16"/>
  <c r="A415" i="16"/>
  <c r="B415" i="16"/>
  <c r="C415" i="16"/>
  <c r="D415" i="16"/>
  <c r="E415" i="16"/>
  <c r="F415" i="16"/>
  <c r="G415" i="16"/>
  <c r="H415" i="16"/>
  <c r="I415" i="16"/>
  <c r="K415" i="16"/>
  <c r="A416" i="16"/>
  <c r="B416" i="16"/>
  <c r="C416" i="16"/>
  <c r="D416" i="16"/>
  <c r="E416" i="16"/>
  <c r="F416" i="16"/>
  <c r="G416" i="16"/>
  <c r="H416" i="16"/>
  <c r="I416" i="16"/>
  <c r="K416" i="16"/>
  <c r="A417" i="16"/>
  <c r="B417" i="16"/>
  <c r="C417" i="16"/>
  <c r="D417" i="16"/>
  <c r="E417" i="16"/>
  <c r="F417" i="16"/>
  <c r="G417" i="16"/>
  <c r="H417" i="16"/>
  <c r="I417" i="16"/>
  <c r="K417" i="16"/>
  <c r="A418" i="16"/>
  <c r="B418" i="16"/>
  <c r="C418" i="16"/>
  <c r="D418" i="16"/>
  <c r="E418" i="16"/>
  <c r="F418" i="16"/>
  <c r="G418" i="16"/>
  <c r="H418" i="16"/>
  <c r="I418" i="16"/>
  <c r="K418" i="16"/>
  <c r="A419" i="16"/>
  <c r="B419" i="16"/>
  <c r="C419" i="16"/>
  <c r="D419" i="16"/>
  <c r="E419" i="16"/>
  <c r="F419" i="16"/>
  <c r="G419" i="16"/>
  <c r="H419" i="16"/>
  <c r="I419" i="16"/>
  <c r="K419" i="16"/>
  <c r="A420" i="16"/>
  <c r="B420" i="16"/>
  <c r="C420" i="16"/>
  <c r="D420" i="16"/>
  <c r="E420" i="16"/>
  <c r="F420" i="16"/>
  <c r="G420" i="16"/>
  <c r="H420" i="16"/>
  <c r="I420" i="16"/>
  <c r="K420" i="16"/>
  <c r="A421" i="16"/>
  <c r="B421" i="16"/>
  <c r="C421" i="16"/>
  <c r="D421" i="16"/>
  <c r="E421" i="16"/>
  <c r="F421" i="16"/>
  <c r="G421" i="16"/>
  <c r="H421" i="16"/>
  <c r="I421" i="16"/>
  <c r="K421" i="16"/>
  <c r="A422" i="16"/>
  <c r="B422" i="16"/>
  <c r="C422" i="16"/>
  <c r="D422" i="16"/>
  <c r="E422" i="16"/>
  <c r="F422" i="16"/>
  <c r="G422" i="16"/>
  <c r="H422" i="16"/>
  <c r="I422" i="16"/>
  <c r="K422" i="16"/>
  <c r="A423" i="16"/>
  <c r="B423" i="16"/>
  <c r="C423" i="16"/>
  <c r="D423" i="16"/>
  <c r="E423" i="16"/>
  <c r="F423" i="16"/>
  <c r="G423" i="16"/>
  <c r="H423" i="16"/>
  <c r="I423" i="16"/>
  <c r="K423" i="16"/>
  <c r="A424" i="16"/>
  <c r="B424" i="16"/>
  <c r="C424" i="16"/>
  <c r="D424" i="16"/>
  <c r="E424" i="16"/>
  <c r="F424" i="16"/>
  <c r="G424" i="16"/>
  <c r="H424" i="16"/>
  <c r="I424" i="16"/>
  <c r="K424" i="16"/>
  <c r="A425" i="16"/>
  <c r="B425" i="16"/>
  <c r="C425" i="16"/>
  <c r="D425" i="16"/>
  <c r="E425" i="16"/>
  <c r="F425" i="16"/>
  <c r="G425" i="16"/>
  <c r="H425" i="16"/>
  <c r="I425" i="16"/>
  <c r="K425" i="16"/>
  <c r="A426" i="16"/>
  <c r="B426" i="16"/>
  <c r="C426" i="16"/>
  <c r="D426" i="16"/>
  <c r="E426" i="16"/>
  <c r="F426" i="16"/>
  <c r="G426" i="16"/>
  <c r="H426" i="16"/>
  <c r="I426" i="16"/>
  <c r="K426" i="16"/>
  <c r="A427" i="16"/>
  <c r="B427" i="16"/>
  <c r="C427" i="16"/>
  <c r="D427" i="16"/>
  <c r="E427" i="16"/>
  <c r="F427" i="16"/>
  <c r="G427" i="16"/>
  <c r="H427" i="16"/>
  <c r="I427" i="16"/>
  <c r="K427" i="16"/>
  <c r="A428" i="16"/>
  <c r="B428" i="16"/>
  <c r="C428" i="16"/>
  <c r="D428" i="16"/>
  <c r="E428" i="16"/>
  <c r="F428" i="16"/>
  <c r="G428" i="16"/>
  <c r="H428" i="16"/>
  <c r="I428" i="16"/>
  <c r="K428" i="16"/>
  <c r="A429" i="16"/>
  <c r="B429" i="16"/>
  <c r="C429" i="16"/>
  <c r="D429" i="16"/>
  <c r="E429" i="16"/>
  <c r="F429" i="16"/>
  <c r="G429" i="16"/>
  <c r="H429" i="16"/>
  <c r="I429" i="16"/>
  <c r="K429" i="16"/>
  <c r="A430" i="16"/>
  <c r="B430" i="16"/>
  <c r="C430" i="16"/>
  <c r="D430" i="16"/>
  <c r="E430" i="16"/>
  <c r="F430" i="16"/>
  <c r="G430" i="16"/>
  <c r="H430" i="16"/>
  <c r="I430" i="16"/>
  <c r="K430" i="16"/>
  <c r="A431" i="16"/>
  <c r="B431" i="16"/>
  <c r="C431" i="16"/>
  <c r="D431" i="16"/>
  <c r="E431" i="16"/>
  <c r="F431" i="16"/>
  <c r="G431" i="16"/>
  <c r="H431" i="16"/>
  <c r="I431" i="16"/>
  <c r="K431" i="16"/>
  <c r="A432" i="16"/>
  <c r="B432" i="16"/>
  <c r="C432" i="16"/>
  <c r="D432" i="16"/>
  <c r="E432" i="16"/>
  <c r="F432" i="16"/>
  <c r="G432" i="16"/>
  <c r="H432" i="16"/>
  <c r="I432" i="16"/>
  <c r="K432" i="16"/>
  <c r="A433" i="16"/>
  <c r="B433" i="16"/>
  <c r="C433" i="16"/>
  <c r="D433" i="16"/>
  <c r="E433" i="16"/>
  <c r="F433" i="16"/>
  <c r="G433" i="16"/>
  <c r="H433" i="16"/>
  <c r="I433" i="16"/>
  <c r="K433" i="16"/>
  <c r="A434" i="16"/>
  <c r="B434" i="16"/>
  <c r="C434" i="16"/>
  <c r="D434" i="16"/>
  <c r="E434" i="16"/>
  <c r="F434" i="16"/>
  <c r="G434" i="16"/>
  <c r="H434" i="16"/>
  <c r="I434" i="16"/>
  <c r="K434" i="16"/>
  <c r="A435" i="16"/>
  <c r="B435" i="16"/>
  <c r="C435" i="16"/>
  <c r="D435" i="16"/>
  <c r="E435" i="16"/>
  <c r="F435" i="16"/>
  <c r="G435" i="16"/>
  <c r="H435" i="16"/>
  <c r="I435" i="16"/>
  <c r="K435" i="16"/>
  <c r="A436" i="16"/>
  <c r="B436" i="16"/>
  <c r="C436" i="16"/>
  <c r="D436" i="16"/>
  <c r="E436" i="16"/>
  <c r="F436" i="16"/>
  <c r="G436" i="16"/>
  <c r="H436" i="16"/>
  <c r="I436" i="16"/>
  <c r="K436" i="16"/>
  <c r="A437" i="16"/>
  <c r="B437" i="16"/>
  <c r="C437" i="16"/>
  <c r="D437" i="16"/>
  <c r="E437" i="16"/>
  <c r="F437" i="16"/>
  <c r="G437" i="16"/>
  <c r="H437" i="16"/>
  <c r="I437" i="16"/>
  <c r="K437" i="16"/>
  <c r="A438" i="16"/>
  <c r="B438" i="16"/>
  <c r="C438" i="16"/>
  <c r="D438" i="16"/>
  <c r="E438" i="16"/>
  <c r="F438" i="16"/>
  <c r="G438" i="16"/>
  <c r="H438" i="16"/>
  <c r="I438" i="16"/>
  <c r="K438" i="16"/>
  <c r="A439" i="16"/>
  <c r="B439" i="16"/>
  <c r="C439" i="16"/>
  <c r="D439" i="16"/>
  <c r="E439" i="16"/>
  <c r="F439" i="16"/>
  <c r="G439" i="16"/>
  <c r="H439" i="16"/>
  <c r="I439" i="16"/>
  <c r="K439" i="16"/>
  <c r="A440" i="16"/>
  <c r="B440" i="16"/>
  <c r="C440" i="16"/>
  <c r="D440" i="16"/>
  <c r="E440" i="16"/>
  <c r="F440" i="16"/>
  <c r="G440" i="16"/>
  <c r="H440" i="16"/>
  <c r="I440" i="16"/>
  <c r="K440" i="16"/>
  <c r="A441" i="16"/>
  <c r="B441" i="16"/>
  <c r="C441" i="16"/>
  <c r="D441" i="16"/>
  <c r="E441" i="16"/>
  <c r="F441" i="16"/>
  <c r="G441" i="16"/>
  <c r="H441" i="16"/>
  <c r="I441" i="16"/>
  <c r="K441" i="16"/>
  <c r="A442" i="16"/>
  <c r="B442" i="16"/>
  <c r="C442" i="16"/>
  <c r="D442" i="16"/>
  <c r="E442" i="16"/>
  <c r="F442" i="16"/>
  <c r="G442" i="16"/>
  <c r="H442" i="16"/>
  <c r="I442" i="16"/>
  <c r="K442" i="16"/>
  <c r="A443" i="16"/>
  <c r="B443" i="16"/>
  <c r="C443" i="16"/>
  <c r="D443" i="16"/>
  <c r="E443" i="16"/>
  <c r="F443" i="16"/>
  <c r="G443" i="16"/>
  <c r="H443" i="16"/>
  <c r="I443" i="16"/>
  <c r="K443" i="16"/>
  <c r="A444" i="16"/>
  <c r="B444" i="16"/>
  <c r="C444" i="16"/>
  <c r="D444" i="16"/>
  <c r="E444" i="16"/>
  <c r="F444" i="16"/>
  <c r="G444" i="16"/>
  <c r="H444" i="16"/>
  <c r="I444" i="16"/>
  <c r="K444" i="16"/>
  <c r="A445" i="16"/>
  <c r="B445" i="16"/>
  <c r="C445" i="16"/>
  <c r="D445" i="16"/>
  <c r="E445" i="16"/>
  <c r="F445" i="16"/>
  <c r="G445" i="16"/>
  <c r="H445" i="16"/>
  <c r="I445" i="16"/>
  <c r="K445" i="16"/>
  <c r="A446" i="16"/>
  <c r="B446" i="16"/>
  <c r="C446" i="16"/>
  <c r="D446" i="16"/>
  <c r="E446" i="16"/>
  <c r="F446" i="16"/>
  <c r="G446" i="16"/>
  <c r="H446" i="16"/>
  <c r="I446" i="16"/>
  <c r="K446" i="16"/>
  <c r="A447" i="16"/>
  <c r="B447" i="16"/>
  <c r="C447" i="16"/>
  <c r="D447" i="16"/>
  <c r="E447" i="16"/>
  <c r="F447" i="16"/>
  <c r="G447" i="16"/>
  <c r="H447" i="16"/>
  <c r="I447" i="16"/>
  <c r="K447" i="16"/>
  <c r="A448" i="16"/>
  <c r="B448" i="16"/>
  <c r="C448" i="16"/>
  <c r="D448" i="16"/>
  <c r="E448" i="16"/>
  <c r="F448" i="16"/>
  <c r="G448" i="16"/>
  <c r="H448" i="16"/>
  <c r="I448" i="16"/>
  <c r="K448" i="16"/>
  <c r="A449" i="16"/>
  <c r="B449" i="16"/>
  <c r="C449" i="16"/>
  <c r="D449" i="16"/>
  <c r="E449" i="16"/>
  <c r="F449" i="16"/>
  <c r="G449" i="16"/>
  <c r="H449" i="16"/>
  <c r="I449" i="16"/>
  <c r="K449" i="16"/>
  <c r="A450" i="16"/>
  <c r="B450" i="16"/>
  <c r="C450" i="16"/>
  <c r="D450" i="16"/>
  <c r="E450" i="16"/>
  <c r="F450" i="16"/>
  <c r="G450" i="16"/>
  <c r="H450" i="16"/>
  <c r="I450" i="16"/>
  <c r="K450" i="16"/>
  <c r="A451" i="16"/>
  <c r="B451" i="16"/>
  <c r="C451" i="16"/>
  <c r="D451" i="16"/>
  <c r="E451" i="16"/>
  <c r="F451" i="16"/>
  <c r="G451" i="16"/>
  <c r="H451" i="16"/>
  <c r="I451" i="16"/>
  <c r="K451" i="16"/>
  <c r="A452" i="16"/>
  <c r="B452" i="16"/>
  <c r="C452" i="16"/>
  <c r="D452" i="16"/>
  <c r="E452" i="16"/>
  <c r="F452" i="16"/>
  <c r="G452" i="16"/>
  <c r="H452" i="16"/>
  <c r="I452" i="16"/>
  <c r="K452" i="16"/>
  <c r="A453" i="16"/>
  <c r="B453" i="16"/>
  <c r="C453" i="16"/>
  <c r="D453" i="16"/>
  <c r="E453" i="16"/>
  <c r="F453" i="16"/>
  <c r="G453" i="16"/>
  <c r="H453" i="16"/>
  <c r="I453" i="16"/>
  <c r="K453" i="16"/>
  <c r="A454" i="16"/>
  <c r="B454" i="16"/>
  <c r="C454" i="16"/>
  <c r="D454" i="16"/>
  <c r="E454" i="16"/>
  <c r="F454" i="16"/>
  <c r="G454" i="16"/>
  <c r="H454" i="16"/>
  <c r="I454" i="16"/>
  <c r="K454" i="16"/>
  <c r="A455" i="16"/>
  <c r="B455" i="16"/>
  <c r="C455" i="16"/>
  <c r="D455" i="16"/>
  <c r="E455" i="16"/>
  <c r="F455" i="16"/>
  <c r="G455" i="16"/>
  <c r="H455" i="16"/>
  <c r="I455" i="16"/>
  <c r="K455" i="16"/>
  <c r="A456" i="16"/>
  <c r="B456" i="16"/>
  <c r="C456" i="16"/>
  <c r="D456" i="16"/>
  <c r="E456" i="16"/>
  <c r="F456" i="16"/>
  <c r="G456" i="16"/>
  <c r="H456" i="16"/>
  <c r="I456" i="16"/>
  <c r="K456" i="16"/>
  <c r="A457" i="16"/>
  <c r="B457" i="16"/>
  <c r="C457" i="16"/>
  <c r="D457" i="16"/>
  <c r="E457" i="16"/>
  <c r="F457" i="16"/>
  <c r="G457" i="16"/>
  <c r="H457" i="16"/>
  <c r="I457" i="16"/>
  <c r="K457" i="16"/>
  <c r="A458" i="16"/>
  <c r="B458" i="16"/>
  <c r="C458" i="16"/>
  <c r="D458" i="16"/>
  <c r="E458" i="16"/>
  <c r="F458" i="16"/>
  <c r="G458" i="16"/>
  <c r="H458" i="16"/>
  <c r="I458" i="16"/>
  <c r="K458" i="16"/>
  <c r="A459" i="16"/>
  <c r="B459" i="16"/>
  <c r="C459" i="16"/>
  <c r="D459" i="16"/>
  <c r="E459" i="16"/>
  <c r="F459" i="16"/>
  <c r="G459" i="16"/>
  <c r="H459" i="16"/>
  <c r="I459" i="16"/>
  <c r="K459" i="16"/>
  <c r="A460" i="16"/>
  <c r="B460" i="16"/>
  <c r="C460" i="16"/>
  <c r="D460" i="16"/>
  <c r="E460" i="16"/>
  <c r="F460" i="16"/>
  <c r="G460" i="16"/>
  <c r="H460" i="16"/>
  <c r="I460" i="16"/>
  <c r="K460" i="16"/>
  <c r="A461" i="16"/>
  <c r="B461" i="16"/>
  <c r="C461" i="16"/>
  <c r="D461" i="16"/>
  <c r="E461" i="16"/>
  <c r="F461" i="16"/>
  <c r="G461" i="16"/>
  <c r="H461" i="16"/>
  <c r="I461" i="16"/>
  <c r="K461" i="16"/>
  <c r="A462" i="16"/>
  <c r="B462" i="16"/>
  <c r="C462" i="16"/>
  <c r="D462" i="16"/>
  <c r="E462" i="16"/>
  <c r="F462" i="16"/>
  <c r="G462" i="16"/>
  <c r="H462" i="16"/>
  <c r="I462" i="16"/>
  <c r="K462" i="16"/>
  <c r="A463" i="16"/>
  <c r="B463" i="16"/>
  <c r="C463" i="16"/>
  <c r="D463" i="16"/>
  <c r="E463" i="16"/>
  <c r="F463" i="16"/>
  <c r="G463" i="16"/>
  <c r="H463" i="16"/>
  <c r="I463" i="16"/>
  <c r="K463" i="16"/>
  <c r="A464" i="16"/>
  <c r="B464" i="16"/>
  <c r="C464" i="16"/>
  <c r="D464" i="16"/>
  <c r="E464" i="16"/>
  <c r="F464" i="16"/>
  <c r="G464" i="16"/>
  <c r="H464" i="16"/>
  <c r="I464" i="16"/>
  <c r="K464" i="16"/>
  <c r="A465" i="16"/>
  <c r="B465" i="16"/>
  <c r="C465" i="16"/>
  <c r="D465" i="16"/>
  <c r="E465" i="16"/>
  <c r="F465" i="16"/>
  <c r="G465" i="16"/>
  <c r="H465" i="16"/>
  <c r="I465" i="16"/>
  <c r="K465" i="16"/>
  <c r="A466" i="16"/>
  <c r="B466" i="16"/>
  <c r="C466" i="16"/>
  <c r="D466" i="16"/>
  <c r="E466" i="16"/>
  <c r="F466" i="16"/>
  <c r="G466" i="16"/>
  <c r="H466" i="16"/>
  <c r="I466" i="16"/>
  <c r="K466" i="16"/>
  <c r="A467" i="16"/>
  <c r="B467" i="16"/>
  <c r="C467" i="16"/>
  <c r="D467" i="16"/>
  <c r="E467" i="16"/>
  <c r="F467" i="16"/>
  <c r="G467" i="16"/>
  <c r="H467" i="16"/>
  <c r="I467" i="16"/>
  <c r="K467" i="16"/>
  <c r="A468" i="16"/>
  <c r="B468" i="16"/>
  <c r="C468" i="16"/>
  <c r="D468" i="16"/>
  <c r="E468" i="16"/>
  <c r="F468" i="16"/>
  <c r="G468" i="16"/>
  <c r="H468" i="16"/>
  <c r="I468" i="16"/>
  <c r="K468" i="16"/>
  <c r="A469" i="16"/>
  <c r="B469" i="16"/>
  <c r="C469" i="16"/>
  <c r="D469" i="16"/>
  <c r="E469" i="16"/>
  <c r="F469" i="16"/>
  <c r="G469" i="16"/>
  <c r="H469" i="16"/>
  <c r="I469" i="16"/>
  <c r="K469" i="16"/>
  <c r="A470" i="16"/>
  <c r="B470" i="16"/>
  <c r="C470" i="16"/>
  <c r="D470" i="16"/>
  <c r="E470" i="16"/>
  <c r="F470" i="16"/>
  <c r="G470" i="16"/>
  <c r="H470" i="16"/>
  <c r="I470" i="16"/>
  <c r="K470" i="16"/>
  <c r="A471" i="16"/>
  <c r="B471" i="16"/>
  <c r="C471" i="16"/>
  <c r="D471" i="16"/>
  <c r="E471" i="16"/>
  <c r="F471" i="16"/>
  <c r="G471" i="16"/>
  <c r="H471" i="16"/>
  <c r="I471" i="16"/>
  <c r="K471" i="16"/>
  <c r="A472" i="16"/>
  <c r="B472" i="16"/>
  <c r="C472" i="16"/>
  <c r="D472" i="16"/>
  <c r="E472" i="16"/>
  <c r="F472" i="16"/>
  <c r="G472" i="16"/>
  <c r="H472" i="16"/>
  <c r="I472" i="16"/>
  <c r="K472" i="16"/>
  <c r="A473" i="16"/>
  <c r="B473" i="16"/>
  <c r="C473" i="16"/>
  <c r="D473" i="16"/>
  <c r="E473" i="16"/>
  <c r="F473" i="16"/>
  <c r="G473" i="16"/>
  <c r="H473" i="16"/>
  <c r="I473" i="16"/>
  <c r="K473" i="16"/>
  <c r="A474" i="16"/>
  <c r="B474" i="16"/>
  <c r="C474" i="16"/>
  <c r="D474" i="16"/>
  <c r="E474" i="16"/>
  <c r="F474" i="16"/>
  <c r="G474" i="16"/>
  <c r="H474" i="16"/>
  <c r="I474" i="16"/>
  <c r="K474" i="16"/>
  <c r="A475" i="16"/>
  <c r="B475" i="16"/>
  <c r="C475" i="16"/>
  <c r="D475" i="16"/>
  <c r="E475" i="16"/>
  <c r="F475" i="16"/>
  <c r="G475" i="16"/>
  <c r="H475" i="16"/>
  <c r="I475" i="16"/>
  <c r="K475" i="16"/>
  <c r="A476" i="16"/>
  <c r="B476" i="16"/>
  <c r="C476" i="16"/>
  <c r="D476" i="16"/>
  <c r="E476" i="16"/>
  <c r="F476" i="16"/>
  <c r="G476" i="16"/>
  <c r="H476" i="16"/>
  <c r="I476" i="16"/>
  <c r="K476" i="16"/>
  <c r="A477" i="16"/>
  <c r="B477" i="16"/>
  <c r="C477" i="16"/>
  <c r="D477" i="16"/>
  <c r="E477" i="16"/>
  <c r="F477" i="16"/>
  <c r="G477" i="16"/>
  <c r="H477" i="16"/>
  <c r="I477" i="16"/>
  <c r="K477" i="16"/>
  <c r="A478" i="16"/>
  <c r="B478" i="16"/>
  <c r="C478" i="16"/>
  <c r="D478" i="16"/>
  <c r="E478" i="16"/>
  <c r="F478" i="16"/>
  <c r="G478" i="16"/>
  <c r="H478" i="16"/>
  <c r="I478" i="16"/>
  <c r="K478" i="16"/>
  <c r="A479" i="16"/>
  <c r="B479" i="16"/>
  <c r="C479" i="16"/>
  <c r="D479" i="16"/>
  <c r="E479" i="16"/>
  <c r="F479" i="16"/>
  <c r="G479" i="16"/>
  <c r="H479" i="16"/>
  <c r="I479" i="16"/>
  <c r="K479" i="16"/>
  <c r="A480" i="16"/>
  <c r="B480" i="16"/>
  <c r="C480" i="16"/>
  <c r="D480" i="16"/>
  <c r="E480" i="16"/>
  <c r="F480" i="16"/>
  <c r="G480" i="16"/>
  <c r="H480" i="16"/>
  <c r="I480" i="16"/>
  <c r="K480" i="16"/>
  <c r="A481" i="16"/>
  <c r="B481" i="16"/>
  <c r="C481" i="16"/>
  <c r="D481" i="16"/>
  <c r="E481" i="16"/>
  <c r="F481" i="16"/>
  <c r="G481" i="16"/>
  <c r="H481" i="16"/>
  <c r="I481" i="16"/>
  <c r="K481" i="16"/>
  <c r="A482" i="16"/>
  <c r="B482" i="16"/>
  <c r="C482" i="16"/>
  <c r="D482" i="16"/>
  <c r="E482" i="16"/>
  <c r="F482" i="16"/>
  <c r="G482" i="16"/>
  <c r="H482" i="16"/>
  <c r="I482" i="16"/>
  <c r="K482" i="16"/>
  <c r="A483" i="16"/>
  <c r="B483" i="16"/>
  <c r="C483" i="16"/>
  <c r="D483" i="16"/>
  <c r="E483" i="16"/>
  <c r="F483" i="16"/>
  <c r="G483" i="16"/>
  <c r="H483" i="16"/>
  <c r="I483" i="16"/>
  <c r="K483" i="16"/>
  <c r="A484" i="16"/>
  <c r="B484" i="16"/>
  <c r="C484" i="16"/>
  <c r="D484" i="16"/>
  <c r="E484" i="16"/>
  <c r="F484" i="16"/>
  <c r="G484" i="16"/>
  <c r="H484" i="16"/>
  <c r="I484" i="16"/>
  <c r="K484" i="16"/>
  <c r="A485" i="16"/>
  <c r="B485" i="16"/>
  <c r="C485" i="16"/>
  <c r="D485" i="16"/>
  <c r="E485" i="16"/>
  <c r="F485" i="16"/>
  <c r="G485" i="16"/>
  <c r="H485" i="16"/>
  <c r="I485" i="16"/>
  <c r="K485" i="16"/>
  <c r="A486" i="16"/>
  <c r="B486" i="16"/>
  <c r="C486" i="16"/>
  <c r="D486" i="16"/>
  <c r="E486" i="16"/>
  <c r="F486" i="16"/>
  <c r="G486" i="16"/>
  <c r="H486" i="16"/>
  <c r="I486" i="16"/>
  <c r="K486" i="16"/>
  <c r="A487" i="16"/>
  <c r="B487" i="16"/>
  <c r="C487" i="16"/>
  <c r="D487" i="16"/>
  <c r="E487" i="16"/>
  <c r="F487" i="16"/>
  <c r="G487" i="16"/>
  <c r="H487" i="16"/>
  <c r="I487" i="16"/>
  <c r="K487" i="16"/>
  <c r="A488" i="16"/>
  <c r="B488" i="16"/>
  <c r="C488" i="16"/>
  <c r="D488" i="16"/>
  <c r="E488" i="16"/>
  <c r="F488" i="16"/>
  <c r="G488" i="16"/>
  <c r="H488" i="16"/>
  <c r="I488" i="16"/>
  <c r="K488" i="16"/>
  <c r="A489" i="16"/>
  <c r="B489" i="16"/>
  <c r="C489" i="16"/>
  <c r="D489" i="16"/>
  <c r="E489" i="16"/>
  <c r="F489" i="16"/>
  <c r="G489" i="16"/>
  <c r="H489" i="16"/>
  <c r="I489" i="16"/>
  <c r="K489" i="16"/>
  <c r="A490" i="16"/>
  <c r="B490" i="16"/>
  <c r="C490" i="16"/>
  <c r="D490" i="16"/>
  <c r="E490" i="16"/>
  <c r="F490" i="16"/>
  <c r="G490" i="16"/>
  <c r="H490" i="16"/>
  <c r="I490" i="16"/>
  <c r="K490" i="16"/>
  <c r="A491" i="16"/>
  <c r="B491" i="16"/>
  <c r="C491" i="16"/>
  <c r="D491" i="16"/>
  <c r="E491" i="16"/>
  <c r="F491" i="16"/>
  <c r="G491" i="16"/>
  <c r="H491" i="16"/>
  <c r="I491" i="16"/>
  <c r="K491" i="16"/>
  <c r="A492" i="16"/>
  <c r="B492" i="16"/>
  <c r="C492" i="16"/>
  <c r="D492" i="16"/>
  <c r="E492" i="16"/>
  <c r="F492" i="16"/>
  <c r="G492" i="16"/>
  <c r="H492" i="16"/>
  <c r="I492" i="16"/>
  <c r="K492" i="16"/>
  <c r="A493" i="16"/>
  <c r="B493" i="16"/>
  <c r="C493" i="16"/>
  <c r="D493" i="16"/>
  <c r="E493" i="16"/>
  <c r="F493" i="16"/>
  <c r="G493" i="16"/>
  <c r="H493" i="16"/>
  <c r="I493" i="16"/>
  <c r="K493" i="16"/>
  <c r="A494" i="16"/>
  <c r="B494" i="16"/>
  <c r="C494" i="16"/>
  <c r="D494" i="16"/>
  <c r="E494" i="16"/>
  <c r="F494" i="16"/>
  <c r="G494" i="16"/>
  <c r="H494" i="16"/>
  <c r="I494" i="16"/>
  <c r="K494" i="16"/>
  <c r="A495" i="16"/>
  <c r="B495" i="16"/>
  <c r="C495" i="16"/>
  <c r="D495" i="16"/>
  <c r="E495" i="16"/>
  <c r="F495" i="16"/>
  <c r="G495" i="16"/>
  <c r="H495" i="16"/>
  <c r="I495" i="16"/>
  <c r="K495" i="16"/>
  <c r="A496" i="16"/>
  <c r="B496" i="16"/>
  <c r="C496" i="16"/>
  <c r="D496" i="16"/>
  <c r="E496" i="16"/>
  <c r="F496" i="16"/>
  <c r="G496" i="16"/>
  <c r="H496" i="16"/>
  <c r="I496" i="16"/>
  <c r="K496" i="16"/>
  <c r="A497" i="16"/>
  <c r="B497" i="16"/>
  <c r="C497" i="16"/>
  <c r="D497" i="16"/>
  <c r="E497" i="16"/>
  <c r="F497" i="16"/>
  <c r="G497" i="16"/>
  <c r="H497" i="16"/>
  <c r="I497" i="16"/>
  <c r="K497" i="16"/>
  <c r="A498" i="16"/>
  <c r="B498" i="16"/>
  <c r="C498" i="16"/>
  <c r="D498" i="16"/>
  <c r="E498" i="16"/>
  <c r="F498" i="16"/>
  <c r="G498" i="16"/>
  <c r="H498" i="16"/>
  <c r="I498" i="16"/>
  <c r="K498" i="16"/>
  <c r="A499" i="16"/>
  <c r="B499" i="16"/>
  <c r="C499" i="16"/>
  <c r="D499" i="16"/>
  <c r="E499" i="16"/>
  <c r="F499" i="16"/>
  <c r="G499" i="16"/>
  <c r="H499" i="16"/>
  <c r="I499" i="16"/>
  <c r="K499" i="16"/>
  <c r="A500" i="16"/>
  <c r="B500" i="16"/>
  <c r="C500" i="16"/>
  <c r="D500" i="16"/>
  <c r="E500" i="16"/>
  <c r="F500" i="16"/>
  <c r="G500" i="16"/>
  <c r="H500" i="16"/>
  <c r="I500" i="16"/>
  <c r="K500" i="16"/>
  <c r="A501" i="16"/>
  <c r="B501" i="16"/>
  <c r="C501" i="16"/>
  <c r="D501" i="16"/>
  <c r="E501" i="16"/>
  <c r="F501" i="16"/>
  <c r="G501" i="16"/>
  <c r="H501" i="16"/>
  <c r="I501" i="16"/>
  <c r="K501" i="16"/>
  <c r="A502" i="16"/>
  <c r="B502" i="16"/>
  <c r="C502" i="16"/>
  <c r="D502" i="16"/>
  <c r="E502" i="16"/>
  <c r="F502" i="16"/>
  <c r="G502" i="16"/>
  <c r="H502" i="16"/>
  <c r="I502" i="16"/>
  <c r="K502" i="16"/>
  <c r="A503" i="16"/>
  <c r="B503" i="16"/>
  <c r="C503" i="16"/>
  <c r="D503" i="16"/>
  <c r="E503" i="16"/>
  <c r="F503" i="16"/>
  <c r="G503" i="16"/>
  <c r="H503" i="16"/>
  <c r="I503" i="16"/>
  <c r="K503" i="16"/>
  <c r="A504" i="16"/>
  <c r="B504" i="16"/>
  <c r="C504" i="16"/>
  <c r="D504" i="16"/>
  <c r="E504" i="16"/>
  <c r="F504" i="16"/>
  <c r="G504" i="16"/>
  <c r="H504" i="16"/>
  <c r="I504" i="16"/>
  <c r="K504" i="16"/>
  <c r="A505" i="16"/>
  <c r="B505" i="16"/>
  <c r="C505" i="16"/>
  <c r="D505" i="16"/>
  <c r="E505" i="16"/>
  <c r="F505" i="16"/>
  <c r="G505" i="16"/>
  <c r="H505" i="16"/>
  <c r="I505" i="16"/>
  <c r="K505" i="16"/>
  <c r="A506" i="16"/>
  <c r="B506" i="16"/>
  <c r="C506" i="16"/>
  <c r="D506" i="16"/>
  <c r="E506" i="16"/>
  <c r="F506" i="16"/>
  <c r="G506" i="16"/>
  <c r="H506" i="16"/>
  <c r="I506" i="16"/>
  <c r="K506" i="16"/>
  <c r="A507" i="16"/>
  <c r="B507" i="16"/>
  <c r="C507" i="16"/>
  <c r="D507" i="16"/>
  <c r="E507" i="16"/>
  <c r="F507" i="16"/>
  <c r="G507" i="16"/>
  <c r="H507" i="16"/>
  <c r="I507" i="16"/>
  <c r="K507" i="16"/>
  <c r="A508" i="16"/>
  <c r="B508" i="16"/>
  <c r="C508" i="16"/>
  <c r="D508" i="16"/>
  <c r="E508" i="16"/>
  <c r="F508" i="16"/>
  <c r="G508" i="16"/>
  <c r="H508" i="16"/>
  <c r="I508" i="16"/>
  <c r="K508" i="16"/>
  <c r="A509" i="16"/>
  <c r="B509" i="16"/>
  <c r="C509" i="16"/>
  <c r="D509" i="16"/>
  <c r="E509" i="16"/>
  <c r="F509" i="16"/>
  <c r="G509" i="16"/>
  <c r="H509" i="16"/>
  <c r="I509" i="16"/>
  <c r="K509" i="16"/>
  <c r="K2" i="16"/>
  <c r="I2" i="16"/>
  <c r="H2" i="16"/>
  <c r="G2" i="16"/>
  <c r="F2" i="16"/>
  <c r="E2" i="16"/>
  <c r="D2" i="16"/>
  <c r="C2" i="16"/>
  <c r="B2" i="16"/>
  <c r="A2" i="16"/>
  <c r="G7" i="13"/>
  <c r="E30" i="13" a="1"/>
  <c r="K6" i="3" l="1"/>
  <c r="K159" i="9"/>
  <c r="K139" i="9"/>
  <c r="K146" i="3"/>
  <c r="K102" i="3"/>
  <c r="K62" i="3"/>
  <c r="K328" i="9"/>
  <c r="K184" i="9"/>
  <c r="K168" i="9"/>
  <c r="K164" i="9"/>
  <c r="K191" i="9"/>
  <c r="K222" i="3"/>
  <c r="K315" i="9"/>
  <c r="K308" i="9"/>
  <c r="K271" i="9"/>
  <c r="K267" i="9"/>
  <c r="K251" i="9"/>
  <c r="K235" i="9"/>
  <c r="K186" i="3"/>
  <c r="K58" i="3"/>
  <c r="K379" i="9"/>
  <c r="K347" i="9"/>
  <c r="K331" i="9"/>
  <c r="K203" i="9"/>
  <c r="K432" i="9"/>
  <c r="K431" i="9"/>
  <c r="K223" i="9"/>
  <c r="K22" i="3"/>
  <c r="K195" i="9"/>
  <c r="K384" i="3"/>
  <c r="K376" i="3"/>
  <c r="K368" i="3"/>
  <c r="K360" i="3"/>
  <c r="K352" i="3"/>
  <c r="K336" i="3"/>
  <c r="K335" i="3"/>
  <c r="K312" i="3"/>
  <c r="K296" i="3"/>
  <c r="K280" i="3"/>
  <c r="K182" i="3"/>
  <c r="K178" i="3"/>
  <c r="K114" i="3"/>
  <c r="K94" i="3"/>
  <c r="K90" i="3"/>
  <c r="K345" i="9"/>
  <c r="K324" i="9"/>
  <c r="K299" i="9"/>
  <c r="K283" i="9"/>
  <c r="K143" i="9"/>
  <c r="K127" i="9"/>
  <c r="K46" i="3"/>
  <c r="K464" i="9"/>
  <c r="K455" i="9"/>
  <c r="K136" i="9"/>
  <c r="K218" i="3"/>
  <c r="K98" i="3"/>
  <c r="K54" i="3"/>
  <c r="K50" i="3"/>
  <c r="K18" i="3"/>
  <c r="K264" i="9"/>
  <c r="K248" i="9"/>
  <c r="K196" i="9"/>
  <c r="K132" i="9"/>
  <c r="K292" i="9"/>
  <c r="K152" i="9"/>
  <c r="K262" i="3"/>
  <c r="K170" i="3"/>
  <c r="K166" i="3"/>
  <c r="K122" i="3"/>
  <c r="K353" i="9"/>
  <c r="K335" i="9"/>
  <c r="K303" i="9"/>
  <c r="K287" i="9"/>
  <c r="K255" i="9"/>
  <c r="K215" i="9"/>
  <c r="K187" i="9"/>
  <c r="K260" i="9"/>
  <c r="K202" i="3"/>
  <c r="K42" i="3"/>
  <c r="K26" i="3"/>
  <c r="K10" i="3"/>
  <c r="K443" i="9"/>
  <c r="K319" i="9"/>
  <c r="K312" i="9"/>
  <c r="K296" i="9"/>
  <c r="K280" i="9"/>
  <c r="K268" i="9"/>
  <c r="K219" i="9"/>
  <c r="K171" i="9"/>
  <c r="K120" i="9"/>
  <c r="K112" i="9"/>
  <c r="K104" i="9"/>
  <c r="K96" i="9"/>
  <c r="K88" i="9"/>
  <c r="K80" i="9"/>
  <c r="K72" i="9"/>
  <c r="K64" i="9"/>
  <c r="K56" i="9"/>
  <c r="K48" i="9"/>
  <c r="K40" i="9"/>
  <c r="K32" i="9"/>
  <c r="K24" i="9"/>
  <c r="K16" i="9"/>
  <c r="K206" i="3"/>
  <c r="K134" i="3"/>
  <c r="K118" i="3"/>
  <c r="K74" i="3"/>
  <c r="K70" i="3"/>
  <c r="K30" i="3"/>
  <c r="K272" i="9"/>
  <c r="K239" i="9"/>
  <c r="K228" i="9"/>
  <c r="K224" i="9"/>
  <c r="K220" i="9"/>
  <c r="K216" i="9"/>
  <c r="K175" i="9"/>
  <c r="K155" i="9"/>
  <c r="K472" i="9"/>
  <c r="K78" i="3"/>
  <c r="K38" i="3"/>
  <c r="K14" i="3"/>
  <c r="K411" i="9"/>
  <c r="K409" i="9"/>
  <c r="K408" i="9"/>
  <c r="K401" i="9"/>
  <c r="K393" i="9"/>
  <c r="K388" i="9"/>
  <c r="K368" i="9"/>
  <c r="K365" i="9"/>
  <c r="K300" i="9"/>
  <c r="K232" i="9"/>
  <c r="K207" i="9"/>
  <c r="K200" i="9"/>
  <c r="K135" i="9"/>
  <c r="K180" i="3"/>
  <c r="K149" i="3"/>
  <c r="K126" i="3"/>
  <c r="K86" i="3"/>
  <c r="K471" i="3"/>
  <c r="K470" i="3"/>
  <c r="K469" i="3"/>
  <c r="K463" i="3"/>
  <c r="K462" i="3"/>
  <c r="K461" i="3"/>
  <c r="K455" i="3"/>
  <c r="K454" i="3"/>
  <c r="K453" i="3"/>
  <c r="K447" i="3"/>
  <c r="K446" i="3"/>
  <c r="K445" i="3"/>
  <c r="K439" i="3"/>
  <c r="K438" i="3"/>
  <c r="K437" i="3"/>
  <c r="K431" i="3"/>
  <c r="K430" i="3"/>
  <c r="K429" i="3"/>
  <c r="K423" i="3"/>
  <c r="K422" i="3"/>
  <c r="K421" i="3"/>
  <c r="K415" i="3"/>
  <c r="K414" i="3"/>
  <c r="K413" i="3"/>
  <c r="K407" i="3"/>
  <c r="K406" i="3"/>
  <c r="K405" i="3"/>
  <c r="K399" i="3"/>
  <c r="K398" i="3"/>
  <c r="K397" i="3"/>
  <c r="K391" i="3"/>
  <c r="K390" i="3"/>
  <c r="K389" i="3"/>
  <c r="K383" i="3"/>
  <c r="K382" i="3"/>
  <c r="K381" i="3"/>
  <c r="K375" i="3"/>
  <c r="K374" i="3"/>
  <c r="K373" i="3"/>
  <c r="K367" i="3"/>
  <c r="K366" i="3"/>
  <c r="K365" i="3"/>
  <c r="K359" i="3"/>
  <c r="K358" i="3"/>
  <c r="K357" i="3"/>
  <c r="K351" i="3"/>
  <c r="K350" i="3"/>
  <c r="K349" i="3"/>
  <c r="K343" i="3"/>
  <c r="K342" i="3"/>
  <c r="K319" i="3"/>
  <c r="K270" i="3"/>
  <c r="K263" i="3"/>
  <c r="K193" i="3"/>
  <c r="K154" i="3"/>
  <c r="K468" i="3"/>
  <c r="K460" i="3"/>
  <c r="K452" i="3"/>
  <c r="K444" i="3"/>
  <c r="K436" i="3"/>
  <c r="K428" i="3"/>
  <c r="K420" i="3"/>
  <c r="K412" i="3"/>
  <c r="K404" i="3"/>
  <c r="K396" i="3"/>
  <c r="K388" i="3"/>
  <c r="K380" i="3"/>
  <c r="K372" i="3"/>
  <c r="K364" i="3"/>
  <c r="K356" i="3"/>
  <c r="K230" i="3"/>
  <c r="K207" i="3"/>
  <c r="K200" i="3"/>
  <c r="K155" i="3"/>
  <c r="K92" i="3"/>
  <c r="K214" i="3"/>
  <c r="K169" i="3"/>
  <c r="K139" i="3"/>
  <c r="K250" i="3"/>
  <c r="K246" i="3"/>
  <c r="K198" i="3"/>
  <c r="K190" i="3"/>
  <c r="K138" i="3"/>
  <c r="K106" i="3"/>
  <c r="K82" i="3"/>
  <c r="K474" i="3"/>
  <c r="K473" i="3"/>
  <c r="K467" i="3"/>
  <c r="K466" i="3"/>
  <c r="K465" i="3"/>
  <c r="K459" i="3"/>
  <c r="K458" i="3"/>
  <c r="K457" i="3"/>
  <c r="K451" i="3"/>
  <c r="K450" i="3"/>
  <c r="K449" i="3"/>
  <c r="K443" i="3"/>
  <c r="K442" i="3"/>
  <c r="K441" i="3"/>
  <c r="K435" i="3"/>
  <c r="K434" i="3"/>
  <c r="K433" i="3"/>
  <c r="K427" i="3"/>
  <c r="K426" i="3"/>
  <c r="K425" i="3"/>
  <c r="K419" i="3"/>
  <c r="K418" i="3"/>
  <c r="K417" i="3"/>
  <c r="K411" i="3"/>
  <c r="K410" i="3"/>
  <c r="K409" i="3"/>
  <c r="K403" i="3"/>
  <c r="K402" i="3"/>
  <c r="K401" i="3"/>
  <c r="K395" i="3"/>
  <c r="K394" i="3"/>
  <c r="K393" i="3"/>
  <c r="K387" i="3"/>
  <c r="K386" i="3"/>
  <c r="K258" i="3"/>
  <c r="K251" i="3"/>
  <c r="K226" i="3"/>
  <c r="K220" i="3"/>
  <c r="K158" i="3"/>
  <c r="K472" i="3"/>
  <c r="K464" i="3"/>
  <c r="K456" i="3"/>
  <c r="K448" i="3"/>
  <c r="K440" i="3"/>
  <c r="K432" i="3"/>
  <c r="K424" i="3"/>
  <c r="K416" i="3"/>
  <c r="K408" i="3"/>
  <c r="K400" i="3"/>
  <c r="K392" i="3"/>
  <c r="K330" i="3"/>
  <c r="K306" i="3"/>
  <c r="K290" i="3"/>
  <c r="K274" i="3"/>
  <c r="K242" i="3"/>
  <c r="K210" i="3"/>
  <c r="K150" i="3"/>
  <c r="K135" i="3"/>
  <c r="K79" i="3"/>
  <c r="K322" i="3"/>
  <c r="K239" i="3"/>
  <c r="K238" i="3"/>
  <c r="K231" i="3"/>
  <c r="K224" i="3"/>
  <c r="K211" i="3"/>
  <c r="K204" i="3"/>
  <c r="K137" i="3"/>
  <c r="K123" i="3"/>
  <c r="K117" i="3"/>
  <c r="K103" i="3"/>
  <c r="K96" i="3"/>
  <c r="K83" i="3"/>
  <c r="K76" i="3"/>
  <c r="K43" i="3"/>
  <c r="K23" i="3"/>
  <c r="K470" i="9"/>
  <c r="K462" i="9"/>
  <c r="K444" i="9"/>
  <c r="K439" i="9"/>
  <c r="K421" i="9"/>
  <c r="K417" i="9"/>
  <c r="K413" i="9"/>
  <c r="K412" i="9"/>
  <c r="K392" i="9"/>
  <c r="K384" i="9"/>
  <c r="K380" i="9"/>
  <c r="K375" i="9"/>
  <c r="K359" i="9"/>
  <c r="K351" i="9"/>
  <c r="K346" i="9"/>
  <c r="K344" i="9"/>
  <c r="K332" i="9"/>
  <c r="K320" i="9"/>
  <c r="K291" i="9"/>
  <c r="K208" i="9"/>
  <c r="K204" i="9"/>
  <c r="K199" i="9"/>
  <c r="K179" i="9"/>
  <c r="K148" i="9"/>
  <c r="K121" i="9"/>
  <c r="K113" i="9"/>
  <c r="K105" i="9"/>
  <c r="K97" i="9"/>
  <c r="K89" i="9"/>
  <c r="K81" i="9"/>
  <c r="K73" i="9"/>
  <c r="K65" i="9"/>
  <c r="K57" i="9"/>
  <c r="K51" i="9"/>
  <c r="K49" i="9"/>
  <c r="K43" i="9"/>
  <c r="K41" i="9"/>
  <c r="K35" i="9"/>
  <c r="K33" i="9"/>
  <c r="K27" i="9"/>
  <c r="K25" i="9"/>
  <c r="K19" i="9"/>
  <c r="K17" i="9"/>
  <c r="K11" i="9"/>
  <c r="K9" i="9"/>
  <c r="K385" i="3"/>
  <c r="K379" i="3"/>
  <c r="K378" i="3"/>
  <c r="K377" i="3"/>
  <c r="K371" i="3"/>
  <c r="K370" i="3"/>
  <c r="K369" i="3"/>
  <c r="K363" i="3"/>
  <c r="K362" i="3"/>
  <c r="K361" i="3"/>
  <c r="K355" i="3"/>
  <c r="K354" i="3"/>
  <c r="K353" i="3"/>
  <c r="K347" i="3"/>
  <c r="K346" i="3"/>
  <c r="K345" i="3"/>
  <c r="K344" i="3"/>
  <c r="K339" i="3"/>
  <c r="K338" i="3"/>
  <c r="K314" i="3"/>
  <c r="K298" i="3"/>
  <c r="K282" i="3"/>
  <c r="K254" i="3"/>
  <c r="K252" i="3"/>
  <c r="K245" i="3"/>
  <c r="K203" i="3"/>
  <c r="K162" i="3"/>
  <c r="K156" i="3"/>
  <c r="K143" i="3"/>
  <c r="K142" i="3"/>
  <c r="K136" i="3"/>
  <c r="K129" i="3"/>
  <c r="K116" i="3"/>
  <c r="K75" i="3"/>
  <c r="K55" i="3"/>
  <c r="K12" i="3"/>
  <c r="K468" i="9"/>
  <c r="K460" i="9"/>
  <c r="K453" i="9"/>
  <c r="K449" i="9"/>
  <c r="K445" i="9"/>
  <c r="K437" i="9"/>
  <c r="K389" i="9"/>
  <c r="K385" i="9"/>
  <c r="K381" i="9"/>
  <c r="K360" i="9"/>
  <c r="K352" i="9"/>
  <c r="K343" i="9"/>
  <c r="K323" i="9"/>
  <c r="K240" i="9"/>
  <c r="K236" i="9"/>
  <c r="K231" i="9"/>
  <c r="K211" i="9"/>
  <c r="K180" i="9"/>
  <c r="K128" i="9"/>
  <c r="K124" i="9"/>
  <c r="K116" i="9"/>
  <c r="K108" i="9"/>
  <c r="K100" i="9"/>
  <c r="K92" i="9"/>
  <c r="K84" i="9"/>
  <c r="K76" i="9"/>
  <c r="K68" i="9"/>
  <c r="K60" i="9"/>
  <c r="K52" i="9"/>
  <c r="K44" i="9"/>
  <c r="K36" i="9"/>
  <c r="K28" i="9"/>
  <c r="K20" i="9"/>
  <c r="K12" i="9"/>
  <c r="K128" i="3"/>
  <c r="K115" i="3"/>
  <c r="K108" i="3"/>
  <c r="K34" i="3"/>
  <c r="K28" i="3"/>
  <c r="K15" i="3"/>
  <c r="K9" i="3"/>
  <c r="K469" i="9"/>
  <c r="K461" i="9"/>
  <c r="K451" i="9"/>
  <c r="K435" i="9"/>
  <c r="K428" i="9"/>
  <c r="K405" i="9"/>
  <c r="K357" i="9"/>
  <c r="K279" i="9"/>
  <c r="K263" i="9"/>
  <c r="K243" i="9"/>
  <c r="K212" i="9"/>
  <c r="K131" i="9"/>
  <c r="K329" i="3"/>
  <c r="K328" i="3"/>
  <c r="K327" i="3"/>
  <c r="K326" i="3"/>
  <c r="K243" i="3"/>
  <c r="K194" i="3"/>
  <c r="K188" i="3"/>
  <c r="K175" i="3"/>
  <c r="K174" i="3"/>
  <c r="K168" i="3"/>
  <c r="K161" i="3"/>
  <c r="K148" i="3"/>
  <c r="K107" i="3"/>
  <c r="K66" i="3"/>
  <c r="K60" i="3"/>
  <c r="K47" i="3"/>
  <c r="K41" i="3"/>
  <c r="K32" i="3"/>
  <c r="K27" i="3"/>
  <c r="K21" i="3"/>
  <c r="K8" i="3"/>
  <c r="K467" i="9"/>
  <c r="K459" i="9"/>
  <c r="K452" i="9"/>
  <c r="K436" i="9"/>
  <c r="K429" i="9"/>
  <c r="K419" i="9"/>
  <c r="K403" i="9"/>
  <c r="K396" i="9"/>
  <c r="K395" i="9"/>
  <c r="K373" i="9"/>
  <c r="K311" i="9"/>
  <c r="K304" i="9"/>
  <c r="K275" i="9"/>
  <c r="K244" i="9"/>
  <c r="K160" i="9"/>
  <c r="K156" i="9"/>
  <c r="K151" i="9"/>
  <c r="K320" i="3"/>
  <c r="K318" i="3"/>
  <c r="K316" i="3"/>
  <c r="K304" i="3"/>
  <c r="K302" i="3"/>
  <c r="K300" i="3"/>
  <c r="K288" i="3"/>
  <c r="K286" i="3"/>
  <c r="K284" i="3"/>
  <c r="K266" i="3"/>
  <c r="K264" i="3"/>
  <c r="K201" i="3"/>
  <c r="K187" i="3"/>
  <c r="K181" i="3"/>
  <c r="K167" i="3"/>
  <c r="K160" i="3"/>
  <c r="K147" i="3"/>
  <c r="K73" i="3"/>
  <c r="K59" i="3"/>
  <c r="K53" i="3"/>
  <c r="K33" i="3"/>
  <c r="K20" i="3"/>
  <c r="K7" i="3"/>
  <c r="K474" i="9"/>
  <c r="K466" i="9"/>
  <c r="K441" i="9"/>
  <c r="K440" i="9"/>
  <c r="K427" i="9"/>
  <c r="K420" i="9"/>
  <c r="K404" i="9"/>
  <c r="K400" i="9"/>
  <c r="K397" i="9"/>
  <c r="K387" i="9"/>
  <c r="K371" i="9"/>
  <c r="K364" i="9"/>
  <c r="K363" i="9"/>
  <c r="K336" i="9"/>
  <c r="K316" i="9"/>
  <c r="K307" i="9"/>
  <c r="K276" i="9"/>
  <c r="K192" i="9"/>
  <c r="K188" i="9"/>
  <c r="K183" i="9"/>
  <c r="K163" i="9"/>
  <c r="K55" i="9"/>
  <c r="K47" i="9"/>
  <c r="K39" i="9"/>
  <c r="K31" i="9"/>
  <c r="K23" i="9"/>
  <c r="K15" i="9"/>
  <c r="K7" i="9"/>
  <c r="K72" i="3"/>
  <c r="K65" i="3"/>
  <c r="K52" i="3"/>
  <c r="K39" i="3"/>
  <c r="K19" i="3"/>
  <c r="K457" i="9"/>
  <c r="K372" i="9"/>
  <c r="K355" i="9"/>
  <c r="K137" i="9"/>
  <c r="K348" i="3"/>
  <c r="K340" i="3"/>
  <c r="K334" i="3"/>
  <c r="K332" i="3"/>
  <c r="K310" i="3"/>
  <c r="K294" i="3"/>
  <c r="K278" i="3"/>
  <c r="K233" i="3"/>
  <c r="K219" i="3"/>
  <c r="K213" i="3"/>
  <c r="K199" i="3"/>
  <c r="K192" i="3"/>
  <c r="K179" i="3"/>
  <c r="K105" i="3"/>
  <c r="K91" i="3"/>
  <c r="K85" i="3"/>
  <c r="K71" i="3"/>
  <c r="K64" i="3"/>
  <c r="K51" i="3"/>
  <c r="K473" i="9"/>
  <c r="K465" i="9"/>
  <c r="K456" i="9"/>
  <c r="K448" i="9"/>
  <c r="K433" i="9"/>
  <c r="K425" i="9"/>
  <c r="K423" i="9"/>
  <c r="K415" i="9"/>
  <c r="K410" i="9"/>
  <c r="K399" i="9"/>
  <c r="K377" i="9"/>
  <c r="K376" i="9"/>
  <c r="K369" i="9"/>
  <c r="K361" i="9"/>
  <c r="K356" i="9"/>
  <c r="K348" i="9"/>
  <c r="K295" i="9"/>
  <c r="K256" i="9"/>
  <c r="K252" i="9"/>
  <c r="K247" i="9"/>
  <c r="K227" i="9"/>
  <c r="K144" i="9"/>
  <c r="K140" i="9"/>
  <c r="K333" i="3"/>
  <c r="K331" i="3"/>
  <c r="K324" i="3"/>
  <c r="K323" i="3"/>
  <c r="K309" i="3"/>
  <c r="K308" i="3"/>
  <c r="K293" i="3"/>
  <c r="K292" i="3"/>
  <c r="K276" i="3"/>
  <c r="K234" i="3"/>
  <c r="K232" i="3"/>
  <c r="K225" i="3"/>
  <c r="K212" i="3"/>
  <c r="K171" i="3"/>
  <c r="K130" i="3"/>
  <c r="K124" i="3"/>
  <c r="K111" i="3"/>
  <c r="K110" i="3"/>
  <c r="K104" i="3"/>
  <c r="K97" i="3"/>
  <c r="K84" i="3"/>
  <c r="K44" i="3"/>
  <c r="K11" i="3"/>
  <c r="K471" i="9"/>
  <c r="K463" i="9"/>
  <c r="K447" i="9"/>
  <c r="K424" i="9"/>
  <c r="K416" i="9"/>
  <c r="K407" i="9"/>
  <c r="K391" i="9"/>
  <c r="K383" i="9"/>
  <c r="K367" i="9"/>
  <c r="K349" i="9"/>
  <c r="K338" i="9"/>
  <c r="K327" i="9"/>
  <c r="K288" i="9"/>
  <c r="K284" i="9"/>
  <c r="K259" i="9"/>
  <c r="K176" i="9"/>
  <c r="K172" i="9"/>
  <c r="K167" i="9"/>
  <c r="K147" i="9"/>
  <c r="K119" i="9"/>
  <c r="K111" i="9"/>
  <c r="K103" i="9"/>
  <c r="K95" i="9"/>
  <c r="K87" i="9"/>
  <c r="K79" i="9"/>
  <c r="K71" i="9"/>
  <c r="K63" i="9"/>
  <c r="K438" i="9"/>
  <c r="K406" i="9"/>
  <c r="K374" i="9"/>
  <c r="K342" i="9"/>
  <c r="K446" i="9"/>
  <c r="K414" i="9"/>
  <c r="K382" i="9"/>
  <c r="K350" i="9"/>
  <c r="K340" i="9"/>
  <c r="K314" i="9"/>
  <c r="K282" i="9"/>
  <c r="K250" i="9"/>
  <c r="K218" i="9"/>
  <c r="K186" i="9"/>
  <c r="K154" i="9"/>
  <c r="K450" i="9"/>
  <c r="K418" i="9"/>
  <c r="K386" i="9"/>
  <c r="K354" i="9"/>
  <c r="K339" i="9"/>
  <c r="K454" i="9"/>
  <c r="K422" i="9"/>
  <c r="K390" i="9"/>
  <c r="K358" i="9"/>
  <c r="K378" i="9"/>
  <c r="K458" i="9"/>
  <c r="K426" i="9"/>
  <c r="K394" i="9"/>
  <c r="K362" i="9"/>
  <c r="K138" i="9"/>
  <c r="K341" i="9"/>
  <c r="K430" i="9"/>
  <c r="K398" i="9"/>
  <c r="K366" i="9"/>
  <c r="K330" i="9"/>
  <c r="K298" i="9"/>
  <c r="K266" i="9"/>
  <c r="K234" i="9"/>
  <c r="K202" i="9"/>
  <c r="K170" i="9"/>
  <c r="K442" i="9"/>
  <c r="K434" i="9"/>
  <c r="K402" i="9"/>
  <c r="K370" i="9"/>
  <c r="K325" i="9"/>
  <c r="K309" i="9"/>
  <c r="K293" i="9"/>
  <c r="K277" i="9"/>
  <c r="K261" i="9"/>
  <c r="K245" i="9"/>
  <c r="K229" i="9"/>
  <c r="K213" i="9"/>
  <c r="K197" i="9"/>
  <c r="K181" i="9"/>
  <c r="K165" i="9"/>
  <c r="K149" i="9"/>
  <c r="K133" i="9"/>
  <c r="K122" i="9"/>
  <c r="K114" i="9"/>
  <c r="K106" i="9"/>
  <c r="K98" i="9"/>
  <c r="K90" i="9"/>
  <c r="K82" i="9"/>
  <c r="K74" i="9"/>
  <c r="K66" i="9"/>
  <c r="K58" i="9"/>
  <c r="K50" i="9"/>
  <c r="K42" i="9"/>
  <c r="K34" i="9"/>
  <c r="K26" i="9"/>
  <c r="K18" i="9"/>
  <c r="K10" i="9"/>
  <c r="K8" i="9"/>
  <c r="K329" i="9"/>
  <c r="K313" i="9"/>
  <c r="K297" i="9"/>
  <c r="K281" i="9"/>
  <c r="K265" i="9"/>
  <c r="K249" i="9"/>
  <c r="K233" i="9"/>
  <c r="K217" i="9"/>
  <c r="K201" i="9"/>
  <c r="K185" i="9"/>
  <c r="K169" i="9"/>
  <c r="K153" i="9"/>
  <c r="K334" i="9"/>
  <c r="K318" i="9"/>
  <c r="K302" i="9"/>
  <c r="K286" i="9"/>
  <c r="K270" i="9"/>
  <c r="K254" i="9"/>
  <c r="K238" i="9"/>
  <c r="K222" i="9"/>
  <c r="K206" i="9"/>
  <c r="K190" i="9"/>
  <c r="K174" i="9"/>
  <c r="K158" i="9"/>
  <c r="K142" i="9"/>
  <c r="K126" i="9"/>
  <c r="K333" i="9"/>
  <c r="K317" i="9"/>
  <c r="K301" i="9"/>
  <c r="K285" i="9"/>
  <c r="K269" i="9"/>
  <c r="K253" i="9"/>
  <c r="K237" i="9"/>
  <c r="K221" i="9"/>
  <c r="K205" i="9"/>
  <c r="K189" i="9"/>
  <c r="K173" i="9"/>
  <c r="K157" i="9"/>
  <c r="K141" i="9"/>
  <c r="K125" i="9"/>
  <c r="K123" i="9"/>
  <c r="K118" i="9"/>
  <c r="K115" i="9"/>
  <c r="K110" i="9"/>
  <c r="K107" i="9"/>
  <c r="K102" i="9"/>
  <c r="K99" i="9"/>
  <c r="K94" i="9"/>
  <c r="K91" i="9"/>
  <c r="K86" i="9"/>
  <c r="K83" i="9"/>
  <c r="K78" i="9"/>
  <c r="K75" i="9"/>
  <c r="K70" i="9"/>
  <c r="K67" i="9"/>
  <c r="K62" i="9"/>
  <c r="K59" i="9"/>
  <c r="K54" i="9"/>
  <c r="K46" i="9"/>
  <c r="K38" i="9"/>
  <c r="K30" i="9"/>
  <c r="K22" i="9"/>
  <c r="K14" i="9"/>
  <c r="K6" i="9"/>
  <c r="K4" i="9"/>
  <c r="K322" i="9"/>
  <c r="K306" i="9"/>
  <c r="K290" i="9"/>
  <c r="K274" i="9"/>
  <c r="K258" i="9"/>
  <c r="K242" i="9"/>
  <c r="K226" i="9"/>
  <c r="K210" i="9"/>
  <c r="K194" i="9"/>
  <c r="K178" i="9"/>
  <c r="K162" i="9"/>
  <c r="K146" i="9"/>
  <c r="K130" i="9"/>
  <c r="K117" i="9"/>
  <c r="K109" i="9"/>
  <c r="K101" i="9"/>
  <c r="K93" i="9"/>
  <c r="K85" i="9"/>
  <c r="K77" i="9"/>
  <c r="K69" i="9"/>
  <c r="K61" i="9"/>
  <c r="K53" i="9"/>
  <c r="K45" i="9"/>
  <c r="K37" i="9"/>
  <c r="K29" i="9"/>
  <c r="K21" i="9"/>
  <c r="K13" i="9"/>
  <c r="K5" i="9"/>
  <c r="K337" i="9"/>
  <c r="K321" i="9"/>
  <c r="K305" i="9"/>
  <c r="K289" i="9"/>
  <c r="K273" i="9"/>
  <c r="K257" i="9"/>
  <c r="K241" i="9"/>
  <c r="K225" i="9"/>
  <c r="K209" i="9"/>
  <c r="K193" i="9"/>
  <c r="K177" i="9"/>
  <c r="K161" i="9"/>
  <c r="K145" i="9"/>
  <c r="K129" i="9"/>
  <c r="K326" i="9"/>
  <c r="K310" i="9"/>
  <c r="K294" i="9"/>
  <c r="K278" i="9"/>
  <c r="K262" i="9"/>
  <c r="K246" i="9"/>
  <c r="K230" i="9"/>
  <c r="K214" i="9"/>
  <c r="K198" i="9"/>
  <c r="K182" i="9"/>
  <c r="K166" i="9"/>
  <c r="K150" i="9"/>
  <c r="K134" i="9"/>
  <c r="K3" i="9"/>
  <c r="K271" i="3"/>
  <c r="K337" i="3"/>
  <c r="K313" i="3"/>
  <c r="K297" i="3"/>
  <c r="K281" i="3"/>
  <c r="K257" i="3"/>
  <c r="K244" i="3"/>
  <c r="K341" i="3"/>
  <c r="K307" i="3"/>
  <c r="K291" i="3"/>
  <c r="K275" i="3"/>
  <c r="K269" i="3"/>
  <c r="K256" i="3"/>
  <c r="K237" i="3"/>
  <c r="K205" i="3"/>
  <c r="K173" i="3"/>
  <c r="K141" i="3"/>
  <c r="K109" i="3"/>
  <c r="K77" i="3"/>
  <c r="K45" i="3"/>
  <c r="K13" i="3"/>
  <c r="K265" i="3"/>
  <c r="K317" i="3"/>
  <c r="K301" i="3"/>
  <c r="K285" i="3"/>
  <c r="K268" i="3"/>
  <c r="K255" i="3"/>
  <c r="K249" i="3"/>
  <c r="K236" i="3"/>
  <c r="K223" i="3"/>
  <c r="K217" i="3"/>
  <c r="K191" i="3"/>
  <c r="K185" i="3"/>
  <c r="K172" i="3"/>
  <c r="K159" i="3"/>
  <c r="K153" i="3"/>
  <c r="K140" i="3"/>
  <c r="K127" i="3"/>
  <c r="K121" i="3"/>
  <c r="K95" i="3"/>
  <c r="K89" i="3"/>
  <c r="K63" i="3"/>
  <c r="K57" i="3"/>
  <c r="K36" i="3"/>
  <c r="K31" i="3"/>
  <c r="K25" i="3"/>
  <c r="K277" i="3"/>
  <c r="K303" i="3"/>
  <c r="K287" i="3"/>
  <c r="K311" i="3"/>
  <c r="K295" i="3"/>
  <c r="K279" i="3"/>
  <c r="K267" i="3"/>
  <c r="K261" i="3"/>
  <c r="K248" i="3"/>
  <c r="K235" i="3"/>
  <c r="K229" i="3"/>
  <c r="K216" i="3"/>
  <c r="K197" i="3"/>
  <c r="K184" i="3"/>
  <c r="K165" i="3"/>
  <c r="K152" i="3"/>
  <c r="K133" i="3"/>
  <c r="K120" i="3"/>
  <c r="K101" i="3"/>
  <c r="K88" i="3"/>
  <c r="K69" i="3"/>
  <c r="K56" i="3"/>
  <c r="K37" i="3"/>
  <c r="K24" i="3"/>
  <c r="K5" i="3"/>
  <c r="K321" i="3"/>
  <c r="K305" i="3"/>
  <c r="K289" i="3"/>
  <c r="K273" i="3"/>
  <c r="K260" i="3"/>
  <c r="K247" i="3"/>
  <c r="K241" i="3"/>
  <c r="K228" i="3"/>
  <c r="K215" i="3"/>
  <c r="K209" i="3"/>
  <c r="K196" i="3"/>
  <c r="K183" i="3"/>
  <c r="K177" i="3"/>
  <c r="K164" i="3"/>
  <c r="K151" i="3"/>
  <c r="K145" i="3"/>
  <c r="K132" i="3"/>
  <c r="K119" i="3"/>
  <c r="K113" i="3"/>
  <c r="K100" i="3"/>
  <c r="K87" i="3"/>
  <c r="K81" i="3"/>
  <c r="K68" i="3"/>
  <c r="K49" i="3"/>
  <c r="K17" i="3"/>
  <c r="K4" i="3"/>
  <c r="K325" i="3"/>
  <c r="K315" i="3"/>
  <c r="K299" i="3"/>
  <c r="K283" i="3"/>
  <c r="K272" i="3"/>
  <c r="K259" i="3"/>
  <c r="K253" i="3"/>
  <c r="K240" i="3"/>
  <c r="K227" i="3"/>
  <c r="K221" i="3"/>
  <c r="K208" i="3"/>
  <c r="K195" i="3"/>
  <c r="K189" i="3"/>
  <c r="K176" i="3"/>
  <c r="K163" i="3"/>
  <c r="K157" i="3"/>
  <c r="K144" i="3"/>
  <c r="K131" i="3"/>
  <c r="K125" i="3"/>
  <c r="K112" i="3"/>
  <c r="K99" i="3"/>
  <c r="K93" i="3"/>
  <c r="K80" i="3"/>
  <c r="K67" i="3"/>
  <c r="K61" i="3"/>
  <c r="K48" i="3"/>
  <c r="K40" i="3"/>
  <c r="K35" i="3"/>
  <c r="K29" i="3"/>
  <c r="K16" i="3"/>
  <c r="K3" i="3"/>
  <c r="E30" i="13"/>
  <c r="E31" i="13" a="1"/>
  <c r="E31" i="13" l="1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6" i="13"/>
  <c r="AO35" i="13"/>
  <c r="AO34" i="13"/>
  <c r="AO33" i="13"/>
  <c r="AO32" i="13"/>
  <c r="AO31" i="13"/>
  <c r="BC30" i="13"/>
  <c r="AO30" i="13"/>
  <c r="AO29" i="13"/>
  <c r="AO28" i="13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1" i="11"/>
  <c r="AM30" i="8"/>
  <c r="AA38" i="8"/>
  <c r="AB38" i="8"/>
  <c r="AC38" i="8"/>
  <c r="AD38" i="8"/>
  <c r="AE38" i="8"/>
  <c r="AF38" i="8"/>
  <c r="AG38" i="8"/>
  <c r="AH38" i="8"/>
  <c r="AI38" i="8"/>
  <c r="AJ38" i="8"/>
  <c r="AK38" i="8"/>
  <c r="Z38" i="8"/>
  <c r="Y36" i="8"/>
  <c r="Y35" i="8"/>
  <c r="Y34" i="8"/>
  <c r="Y33" i="8"/>
  <c r="Y32" i="8"/>
  <c r="Y31" i="8"/>
  <c r="Y30" i="8"/>
  <c r="Y29" i="8"/>
  <c r="Y28" i="8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1" i="10"/>
  <c r="A1" i="9"/>
  <c r="C12" i="2"/>
  <c r="D12" i="2"/>
  <c r="E12" i="2"/>
  <c r="F12" i="2"/>
  <c r="G12" i="2"/>
  <c r="H12" i="2"/>
  <c r="I12" i="2"/>
  <c r="J12" i="2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1" i="3"/>
  <c r="C7" i="2"/>
  <c r="D7" i="2"/>
  <c r="E7" i="2"/>
  <c r="F7" i="2"/>
  <c r="G7" i="2"/>
  <c r="H7" i="2"/>
  <c r="I7" i="2"/>
  <c r="J7" i="2"/>
  <c r="C8" i="2"/>
  <c r="D8" i="2"/>
  <c r="E8" i="2"/>
  <c r="F8" i="2"/>
  <c r="G8" i="2"/>
  <c r="H8" i="2"/>
  <c r="I8" i="2"/>
  <c r="J8" i="2"/>
  <c r="C9" i="2"/>
  <c r="D9" i="2"/>
  <c r="E9" i="2"/>
  <c r="F9" i="2"/>
  <c r="G9" i="2"/>
  <c r="H9" i="2"/>
  <c r="I9" i="2"/>
  <c r="J9" i="2"/>
  <c r="B9" i="2"/>
  <c r="B8" i="2"/>
  <c r="B7" i="2"/>
  <c r="A2" i="3"/>
  <c r="E6" i="13" a="1"/>
  <c r="E53" i="13" a="1"/>
  <c r="E42" i="13" a="1"/>
  <c r="E140" i="13" a="1"/>
  <c r="E113" i="13" a="1"/>
  <c r="E142" i="13" a="1"/>
  <c r="E108" i="13" a="1"/>
  <c r="E34" i="13" a="1"/>
  <c r="E145" i="13" a="1"/>
  <c r="E74" i="13" a="1"/>
  <c r="E4" i="13" a="1"/>
  <c r="E109" i="13" a="1"/>
  <c r="E73" i="13" a="1"/>
  <c r="E103" i="13" a="1"/>
  <c r="E70" i="13" a="1"/>
  <c r="E154" i="13" a="1"/>
  <c r="E82" i="13" a="1"/>
  <c r="E81" i="13" a="1"/>
  <c r="E14" i="13" a="1"/>
  <c r="E118" i="13" a="1"/>
  <c r="E18" i="13" a="1"/>
  <c r="E69" i="13" a="1"/>
  <c r="E155" i="13" a="1"/>
  <c r="E139" i="13" a="1"/>
  <c r="E143" i="13" a="1"/>
  <c r="E16" i="13" a="1"/>
  <c r="E61" i="13" a="1"/>
  <c r="E66" i="13" a="1"/>
  <c r="E152" i="13" a="1"/>
  <c r="E146" i="13" a="1"/>
  <c r="E15" i="13" a="1"/>
  <c r="BL4" i="8" a="1"/>
  <c r="E121" i="13" a="1"/>
  <c r="E43" i="13" a="1"/>
  <c r="E117" i="13" a="1"/>
  <c r="E157" i="13" a="1"/>
  <c r="E51" i="13" a="1"/>
  <c r="E96" i="13" a="1"/>
  <c r="E114" i="13" a="1"/>
  <c r="E55" i="13" a="1"/>
  <c r="E85" i="13" a="1"/>
  <c r="E24" i="13" a="1"/>
  <c r="E75" i="13" a="1"/>
  <c r="E147" i="13" a="1"/>
  <c r="E59" i="13" a="1"/>
  <c r="E115" i="13" a="1"/>
  <c r="E33" i="13" a="1"/>
  <c r="E77" i="13" a="1"/>
  <c r="E110" i="13" a="1"/>
  <c r="E153" i="13" a="1"/>
  <c r="E27" i="13" a="1"/>
  <c r="E8" i="13" a="1"/>
  <c r="E68" i="13" a="1"/>
  <c r="E107" i="13" a="1"/>
  <c r="E35" i="13" a="1"/>
  <c r="E151" i="13" a="1"/>
  <c r="E67" i="13" a="1"/>
  <c r="E125" i="13" a="1"/>
  <c r="E48" i="13" a="1"/>
  <c r="E148" i="13" a="1"/>
  <c r="E12" i="13" a="1"/>
  <c r="E23" i="13" a="1"/>
  <c r="E9" i="13" a="1"/>
  <c r="E13" i="13" a="1"/>
  <c r="E80" i="13" a="1"/>
  <c r="E99" i="13" a="1"/>
  <c r="E116" i="13" a="1"/>
  <c r="E93" i="13" a="1"/>
  <c r="E40" i="13" a="1"/>
  <c r="E72" i="13" a="1"/>
  <c r="E22" i="13" a="1"/>
  <c r="E123" i="13" a="1"/>
  <c r="E25" i="13" a="1"/>
  <c r="E137" i="13" a="1"/>
  <c r="E32" i="13" a="1"/>
  <c r="E10" i="13" a="1"/>
  <c r="E92" i="13" a="1"/>
  <c r="E58" i="13" a="1"/>
  <c r="E38" i="13" a="1"/>
  <c r="E106" i="13" a="1"/>
  <c r="E87" i="13" a="1"/>
  <c r="E52" i="13" a="1"/>
  <c r="E136" i="13" a="1"/>
  <c r="E130" i="13" a="1"/>
  <c r="E57" i="13" a="1"/>
  <c r="E7" i="13" a="1"/>
  <c r="E104" i="13" a="1"/>
  <c r="E101" i="13" a="1"/>
  <c r="E64" i="13" a="1"/>
  <c r="E119" i="13" a="1"/>
  <c r="E47" i="13" a="1"/>
  <c r="E21" i="13" a="1"/>
  <c r="E133" i="13" a="1"/>
  <c r="E86" i="13" a="1"/>
  <c r="E141" i="13" a="1"/>
  <c r="E79" i="13" a="1"/>
  <c r="E95" i="13" a="1"/>
  <c r="E98" i="13" a="1"/>
  <c r="E5" i="13" a="1"/>
  <c r="E132" i="13" a="1"/>
  <c r="E39" i="13" a="1"/>
  <c r="E124" i="13" a="1"/>
  <c r="E144" i="13" a="1"/>
  <c r="E83" i="13" a="1"/>
  <c r="E17" i="13" a="1"/>
  <c r="E129" i="13" a="1"/>
  <c r="E102" i="13" a="1"/>
  <c r="E94" i="13" a="1"/>
  <c r="E100" i="13" a="1"/>
  <c r="BJ4" i="8" a="1"/>
  <c r="E159" i="13" a="1"/>
  <c r="E28" i="13" a="1"/>
  <c r="E71" i="13" a="1"/>
  <c r="E88" i="13" a="1"/>
  <c r="E111" i="13" a="1"/>
  <c r="E158" i="13" a="1"/>
  <c r="E37" i="13" a="1"/>
  <c r="E90" i="13" a="1"/>
  <c r="E84" i="13" a="1"/>
  <c r="E49" i="13" a="1"/>
  <c r="E63" i="13" a="1"/>
  <c r="E149" i="13" a="1"/>
  <c r="E50" i="13" a="1"/>
  <c r="E122" i="13" a="1"/>
  <c r="E135" i="13" a="1"/>
  <c r="E36" i="13" a="1"/>
  <c r="E54" i="13" a="1"/>
  <c r="E89" i="13" a="1"/>
  <c r="E128" i="13" a="1"/>
  <c r="E62" i="13" a="1"/>
  <c r="E131" i="13" a="1"/>
  <c r="E60" i="13" a="1"/>
  <c r="E78" i="13" a="1"/>
  <c r="E156" i="13" a="1"/>
  <c r="E56" i="13" a="1"/>
  <c r="E150" i="13" a="1"/>
  <c r="E126" i="13" a="1"/>
  <c r="E29" i="13" a="1"/>
  <c r="E97" i="13" a="1"/>
  <c r="E11" i="13" a="1"/>
  <c r="E26" i="13" a="1"/>
  <c r="E46" i="13" a="1"/>
  <c r="E19" i="13" a="1"/>
  <c r="E41" i="13" a="1"/>
  <c r="E20" i="13" a="1"/>
  <c r="E105" i="13" a="1"/>
  <c r="E120" i="13" a="1"/>
  <c r="E45" i="13" a="1"/>
  <c r="E127" i="13" a="1"/>
  <c r="E134" i="13" a="1"/>
  <c r="E44" i="13" a="1"/>
  <c r="E76" i="13" a="1"/>
  <c r="E65" i="13" a="1"/>
  <c r="E91" i="13" a="1"/>
  <c r="E112" i="13" a="1"/>
  <c r="E138" i="13" a="1"/>
  <c r="AX36" i="13" l="1" a="1"/>
  <c r="AX36" i="13" s="1"/>
  <c r="AV35" i="13" a="1"/>
  <c r="AV35" i="13" s="1"/>
  <c r="AQ36" i="13" a="1"/>
  <c r="AQ36" i="13" s="1"/>
  <c r="AY36" i="13" a="1"/>
  <c r="AY36" i="13" s="1"/>
  <c r="AW35" i="13" a="1"/>
  <c r="AW35" i="13" s="1"/>
  <c r="AR36" i="13" a="1"/>
  <c r="AR36" i="13" s="1"/>
  <c r="AZ36" i="13" a="1"/>
  <c r="AZ36" i="13" s="1"/>
  <c r="AP35" i="13" a="1"/>
  <c r="AP35" i="13" s="1"/>
  <c r="AX35" i="13" a="1"/>
  <c r="AX35" i="13" s="1"/>
  <c r="AS36" i="13" a="1"/>
  <c r="AS36" i="13" s="1"/>
  <c r="BA36" i="13" a="1"/>
  <c r="BA36" i="13" s="1"/>
  <c r="AQ35" i="13" a="1"/>
  <c r="AQ35" i="13" s="1"/>
  <c r="AY35" i="13" a="1"/>
  <c r="AY35" i="13" s="1"/>
  <c r="AT36" i="13" a="1"/>
  <c r="AT36" i="13" s="1"/>
  <c r="AR35" i="13" a="1"/>
  <c r="AR35" i="13" s="1"/>
  <c r="AZ35" i="13" a="1"/>
  <c r="AZ35" i="13" s="1"/>
  <c r="AU36" i="13" a="1"/>
  <c r="AU36" i="13" s="1"/>
  <c r="AS35" i="13" a="1"/>
  <c r="AS35" i="13" s="1"/>
  <c r="BA35" i="13" a="1"/>
  <c r="BA35" i="13" s="1"/>
  <c r="AV36" i="13" a="1"/>
  <c r="AV36" i="13" s="1"/>
  <c r="AT35" i="13" a="1"/>
  <c r="AT35" i="13" s="1"/>
  <c r="AW36" i="13" a="1"/>
  <c r="AW36" i="13" s="1"/>
  <c r="AU35" i="13" a="1"/>
  <c r="AU35" i="13" s="1"/>
  <c r="AP36" i="13" a="1"/>
  <c r="AP36" i="13" s="1"/>
  <c r="E131" i="13"/>
  <c r="E123" i="13"/>
  <c r="E115" i="13"/>
  <c r="E107" i="13"/>
  <c r="E99" i="13"/>
  <c r="E91" i="13"/>
  <c r="E83" i="13"/>
  <c r="E79" i="13"/>
  <c r="E75" i="13"/>
  <c r="E71" i="13"/>
  <c r="E67" i="13"/>
  <c r="E63" i="13"/>
  <c r="E59" i="13"/>
  <c r="E55" i="13"/>
  <c r="E35" i="13"/>
  <c r="E138" i="13"/>
  <c r="E134" i="13"/>
  <c r="E130" i="13"/>
  <c r="E126" i="13"/>
  <c r="E122" i="13"/>
  <c r="E118" i="13"/>
  <c r="E114" i="13"/>
  <c r="E110" i="13"/>
  <c r="E106" i="13"/>
  <c r="E102" i="13"/>
  <c r="E98" i="13"/>
  <c r="E94" i="13"/>
  <c r="E90" i="13"/>
  <c r="E86" i="13"/>
  <c r="E82" i="13"/>
  <c r="E78" i="13"/>
  <c r="E74" i="13"/>
  <c r="E70" i="13"/>
  <c r="E66" i="13"/>
  <c r="E62" i="13"/>
  <c r="E58" i="13"/>
  <c r="E54" i="13"/>
  <c r="E50" i="13"/>
  <c r="E46" i="13"/>
  <c r="E42" i="13"/>
  <c r="E38" i="13"/>
  <c r="E34" i="13"/>
  <c r="E51" i="13"/>
  <c r="E137" i="13"/>
  <c r="E133" i="13"/>
  <c r="E129" i="13"/>
  <c r="E125" i="13"/>
  <c r="E121" i="13"/>
  <c r="E117" i="13"/>
  <c r="E113" i="13"/>
  <c r="E109" i="13"/>
  <c r="E105" i="13"/>
  <c r="E101" i="13"/>
  <c r="E97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E41" i="13"/>
  <c r="E37" i="13"/>
  <c r="E33" i="13"/>
  <c r="E139" i="13"/>
  <c r="E135" i="13"/>
  <c r="E127" i="13"/>
  <c r="E119" i="13"/>
  <c r="E111" i="13"/>
  <c r="E103" i="13"/>
  <c r="E95" i="13"/>
  <c r="E87" i="13"/>
  <c r="E43" i="13"/>
  <c r="E39" i="13"/>
  <c r="E136" i="13"/>
  <c r="E132" i="13"/>
  <c r="E128" i="13"/>
  <c r="E124" i="13"/>
  <c r="E120" i="13"/>
  <c r="E116" i="13"/>
  <c r="E112" i="13"/>
  <c r="E108" i="13"/>
  <c r="E104" i="13"/>
  <c r="E100" i="13"/>
  <c r="E96" i="13"/>
  <c r="E92" i="13"/>
  <c r="E88" i="13"/>
  <c r="E84" i="13"/>
  <c r="E80" i="13"/>
  <c r="E76" i="13"/>
  <c r="E72" i="13"/>
  <c r="E68" i="13"/>
  <c r="E64" i="13"/>
  <c r="E60" i="13"/>
  <c r="E56" i="13"/>
  <c r="E52" i="13"/>
  <c r="E48" i="13"/>
  <c r="E44" i="13"/>
  <c r="E40" i="13"/>
  <c r="E36" i="13"/>
  <c r="E32" i="13"/>
  <c r="E47" i="13"/>
  <c r="E8" i="13"/>
  <c r="E24" i="13"/>
  <c r="E159" i="13"/>
  <c r="E155" i="13"/>
  <c r="E151" i="13"/>
  <c r="E147" i="13"/>
  <c r="E143" i="13"/>
  <c r="E27" i="13"/>
  <c r="E23" i="13"/>
  <c r="E19" i="13"/>
  <c r="E15" i="13"/>
  <c r="E11" i="13"/>
  <c r="E7" i="13"/>
  <c r="E12" i="13"/>
  <c r="E148" i="13"/>
  <c r="E140" i="13"/>
  <c r="E16" i="13"/>
  <c r="E158" i="13"/>
  <c r="E154" i="13"/>
  <c r="E150" i="13"/>
  <c r="E146" i="13"/>
  <c r="E142" i="13"/>
  <c r="E26" i="13"/>
  <c r="E22" i="13"/>
  <c r="E18" i="13"/>
  <c r="E14" i="13"/>
  <c r="E10" i="13"/>
  <c r="E6" i="13"/>
  <c r="E28" i="13"/>
  <c r="E156" i="13"/>
  <c r="E152" i="13"/>
  <c r="E144" i="13"/>
  <c r="E20" i="13"/>
  <c r="E157" i="13"/>
  <c r="E153" i="13"/>
  <c r="E149" i="13"/>
  <c r="E145" i="13"/>
  <c r="E141" i="13"/>
  <c r="E29" i="13"/>
  <c r="E25" i="13"/>
  <c r="E21" i="13"/>
  <c r="E17" i="13"/>
  <c r="E13" i="13"/>
  <c r="E9" i="13"/>
  <c r="E5" i="13"/>
  <c r="E4" i="13"/>
  <c r="AW33" i="13" a="1"/>
  <c r="AW33" i="13" s="1"/>
  <c r="AP33" i="13" a="1"/>
  <c r="AP33" i="13" s="1"/>
  <c r="AU33" i="13" a="1"/>
  <c r="AU33" i="13" s="1"/>
  <c r="AV33" i="13" a="1"/>
  <c r="AV33" i="13" s="1"/>
  <c r="AI33" i="8" a="1"/>
  <c r="AI33" i="8" s="1"/>
  <c r="AT33" i="13" a="1"/>
  <c r="AT33" i="13" s="1"/>
  <c r="AQ33" i="13" a="1"/>
  <c r="AQ33" i="13" s="1"/>
  <c r="AX33" i="13" a="1"/>
  <c r="AX33" i="13" s="1"/>
  <c r="AS33" i="13" a="1"/>
  <c r="AS33" i="13" s="1"/>
  <c r="AU32" i="13" a="1"/>
  <c r="AU32" i="13" s="1"/>
  <c r="Z32" i="8" a="1"/>
  <c r="Z32" i="8" s="1"/>
  <c r="AR32" i="13" a="1"/>
  <c r="AR32" i="13" s="1"/>
  <c r="AV32" i="13" a="1"/>
  <c r="AV32" i="13" s="1"/>
  <c r="AY32" i="13" a="1"/>
  <c r="AY32" i="13" s="1"/>
  <c r="AT32" i="13" a="1"/>
  <c r="AT32" i="13" s="1"/>
  <c r="AQ32" i="13" a="1"/>
  <c r="AQ32" i="13" s="1"/>
  <c r="AX32" i="13" a="1"/>
  <c r="AX32" i="13" s="1"/>
  <c r="AS32" i="13" a="1"/>
  <c r="AS32" i="13" s="1"/>
  <c r="AE31" i="8" a="1"/>
  <c r="AE31" i="8" s="1"/>
  <c r="AR31" i="13" a="1"/>
  <c r="AR31" i="13" s="1"/>
  <c r="AW31" i="13" a="1"/>
  <c r="AW31" i="13" s="1"/>
  <c r="AF31" i="8" a="1"/>
  <c r="AF31" i="8" s="1"/>
  <c r="AT31" i="13" a="1"/>
  <c r="AT31" i="13" s="1"/>
  <c r="AX31" i="13" a="1"/>
  <c r="AX31" i="13" s="1"/>
  <c r="AS31" i="13" a="1"/>
  <c r="AS31" i="13" s="1"/>
  <c r="AB30" i="8" a="1"/>
  <c r="AB30" i="8" s="1"/>
  <c r="AU30" i="13" a="1"/>
  <c r="AU30" i="13" s="1"/>
  <c r="AT30" i="13" a="1"/>
  <c r="AT30" i="13" s="1"/>
  <c r="AA30" i="8" a="1"/>
  <c r="AA30" i="8" s="1"/>
  <c r="AX30" i="13" a="1"/>
  <c r="AX30" i="13" s="1"/>
  <c r="AU34" i="13" a="1"/>
  <c r="AU34" i="13" s="1"/>
  <c r="AV34" i="13" a="1"/>
  <c r="AV34" i="13" s="1"/>
  <c r="AK34" i="8" a="1"/>
  <c r="AK34" i="8" s="1"/>
  <c r="AQ34" i="13" a="1"/>
  <c r="AQ34" i="13" s="1"/>
  <c r="AS34" i="13" a="1"/>
  <c r="AS34" i="13" s="1"/>
  <c r="AW28" i="13" a="1"/>
  <c r="AW28" i="13" s="1"/>
  <c r="AR28" i="13" a="1"/>
  <c r="AR28" i="13" s="1"/>
  <c r="AS28" i="13" a="1"/>
  <c r="AS28" i="13" s="1"/>
  <c r="AX28" i="13" a="1"/>
  <c r="AX28" i="13" s="1"/>
  <c r="AT28" i="13" a="1"/>
  <c r="AT28" i="13" s="1"/>
  <c r="B2" i="10"/>
  <c r="AP29" i="13" a="1"/>
  <c r="AP29" i="13" s="1"/>
  <c r="AR29" i="13" a="1"/>
  <c r="AR29" i="13" s="1"/>
  <c r="AV29" i="13" a="1"/>
  <c r="AV29" i="13" s="1"/>
  <c r="AX29" i="13" a="1"/>
  <c r="AX29" i="13" s="1"/>
  <c r="AS29" i="13" a="1"/>
  <c r="AS29" i="13" s="1"/>
  <c r="AJ29" i="8" a="1"/>
  <c r="AJ29" i="8" s="1"/>
  <c r="AH32" i="8" a="1"/>
  <c r="AH32" i="8" s="1"/>
  <c r="AE33" i="8" a="1"/>
  <c r="AE33" i="8" s="1"/>
  <c r="AB34" i="8" a="1"/>
  <c r="AB34" i="8" s="1"/>
  <c r="AG35" i="8" a="1"/>
  <c r="AG35" i="8" s="1"/>
  <c r="AD36" i="8" a="1"/>
  <c r="AD36" i="8" s="1"/>
  <c r="Z36" i="8" a="1"/>
  <c r="Z36" i="8" s="1"/>
  <c r="AB32" i="8" a="1"/>
  <c r="AB32" i="8" s="1"/>
  <c r="AA35" i="8" a="1"/>
  <c r="AA35" i="8" s="1"/>
  <c r="AI35" i="8" a="1"/>
  <c r="AI35" i="8" s="1"/>
  <c r="AF36" i="8" a="1"/>
  <c r="AF36" i="8" s="1"/>
  <c r="AC32" i="8" a="1"/>
  <c r="AC32" i="8" s="1"/>
  <c r="AH33" i="8" a="1"/>
  <c r="AH33" i="8" s="1"/>
  <c r="AB35" i="8" a="1"/>
  <c r="AB35" i="8" s="1"/>
  <c r="AJ35" i="8" a="1"/>
  <c r="AJ35" i="8" s="1"/>
  <c r="AG36" i="8" a="1"/>
  <c r="AG36" i="8" s="1"/>
  <c r="Z33" i="8" a="1"/>
  <c r="Z33" i="8" s="1"/>
  <c r="AD32" i="8" a="1"/>
  <c r="AD32" i="8" s="1"/>
  <c r="AC35" i="8" a="1"/>
  <c r="AC35" i="8" s="1"/>
  <c r="AK35" i="8" a="1"/>
  <c r="AK35" i="8" s="1"/>
  <c r="AH36" i="8" a="1"/>
  <c r="AH36" i="8" s="1"/>
  <c r="AC30" i="8" a="1"/>
  <c r="AC30" i="8" s="1"/>
  <c r="AH31" i="8" a="1"/>
  <c r="AH31" i="8" s="1"/>
  <c r="AE32" i="8" a="1"/>
  <c r="AE32" i="8" s="1"/>
  <c r="AD35" i="8" a="1"/>
  <c r="AD35" i="8" s="1"/>
  <c r="AA36" i="8" a="1"/>
  <c r="AA36" i="8" s="1"/>
  <c r="AI36" i="8" a="1"/>
  <c r="AI36" i="8" s="1"/>
  <c r="AE35" i="8" a="1"/>
  <c r="AE35" i="8" s="1"/>
  <c r="AB36" i="8" a="1"/>
  <c r="AB36" i="8" s="1"/>
  <c r="AJ36" i="8" a="1"/>
  <c r="AJ36" i="8" s="1"/>
  <c r="Z30" i="8" a="1"/>
  <c r="Z30" i="8" s="1"/>
  <c r="AG32" i="8" a="1"/>
  <c r="AG32" i="8" s="1"/>
  <c r="AD33" i="8" a="1"/>
  <c r="AD33" i="8" s="1"/>
  <c r="AF35" i="8" a="1"/>
  <c r="AF35" i="8" s="1"/>
  <c r="AC36" i="8" a="1"/>
  <c r="AC36" i="8" s="1"/>
  <c r="AK36" i="8" a="1"/>
  <c r="AK36" i="8" s="1"/>
  <c r="Z29" i="8" a="1"/>
  <c r="Z29" i="8" s="1"/>
  <c r="Z35" i="8" a="1"/>
  <c r="Z35" i="8" s="1"/>
  <c r="AF33" i="8" a="1"/>
  <c r="AF33" i="8" s="1"/>
  <c r="AC34" i="8" a="1"/>
  <c r="AC34" i="8" s="1"/>
  <c r="AH28" i="8" a="1"/>
  <c r="AH28" i="8" s="1"/>
  <c r="AH35" i="8" a="1"/>
  <c r="AH35" i="8" s="1"/>
  <c r="AE36" i="8" a="1"/>
  <c r="AE36" i="8" s="1"/>
  <c r="BL4" i="8"/>
  <c r="BJ4" i="8"/>
  <c r="AD28" i="8" l="1" a="1"/>
  <c r="AD28" i="8" s="1"/>
  <c r="AE34" i="8" a="1"/>
  <c r="AE34" i="8" s="1"/>
  <c r="AK32" i="8" a="1"/>
  <c r="AK32" i="8" s="1"/>
  <c r="AH30" i="8" a="1"/>
  <c r="AH30" i="8" s="1"/>
  <c r="AC33" i="8" a="1"/>
  <c r="AC33" i="8" s="1"/>
  <c r="AJ31" i="8" a="1"/>
  <c r="AJ31" i="8" s="1"/>
  <c r="AF32" i="8" a="1"/>
  <c r="AF32" i="8" s="1"/>
  <c r="K147" i="11"/>
  <c r="Z34" i="8" a="1"/>
  <c r="Z34" i="8" s="1"/>
  <c r="AA31" i="8" a="1"/>
  <c r="AA31" i="8" s="1"/>
  <c r="AI30" i="8" a="1"/>
  <c r="AI30" i="8" s="1"/>
  <c r="AI32" i="8" a="1"/>
  <c r="AI32" i="8" s="1"/>
  <c r="AG33" i="8" a="1"/>
  <c r="AG33" i="8" s="1"/>
  <c r="AK33" i="8" a="1"/>
  <c r="AK33" i="8" s="1"/>
  <c r="AI31" i="8" a="1"/>
  <c r="AI31" i="8" s="1"/>
  <c r="K323" i="11"/>
  <c r="AF28" i="8" a="1"/>
  <c r="AF28" i="8" s="1"/>
  <c r="AY33" i="13" a="1"/>
  <c r="AY33" i="13" s="1"/>
  <c r="AG29" i="8" a="1"/>
  <c r="AG29" i="8" s="1"/>
  <c r="K347" i="11"/>
  <c r="AA32" i="8" a="1"/>
  <c r="AA32" i="8" s="1"/>
  <c r="AI34" i="8" a="1"/>
  <c r="AI34" i="8" s="1"/>
  <c r="AJ32" i="8" a="1"/>
  <c r="AJ32" i="8" s="1"/>
  <c r="AB33" i="8" a="1"/>
  <c r="AB33" i="8" s="1"/>
  <c r="AW32" i="13" a="1"/>
  <c r="AW32" i="13" s="1"/>
  <c r="AR34" i="13" a="1"/>
  <c r="AR34" i="13" s="1"/>
  <c r="AV28" i="13" a="1"/>
  <c r="AV28" i="13" s="1"/>
  <c r="AS30" i="13" a="1"/>
  <c r="AS30" i="13" s="1"/>
  <c r="AQ31" i="13" a="1"/>
  <c r="AQ31" i="13" s="1"/>
  <c r="AT29" i="13" a="1"/>
  <c r="AT29" i="13" s="1"/>
  <c r="AQ30" i="13" a="1"/>
  <c r="AQ30" i="13" s="1"/>
  <c r="AW29" i="13" a="1"/>
  <c r="AW29" i="13" s="1"/>
  <c r="AU31" i="13" a="1"/>
  <c r="AU31" i="13" s="1"/>
  <c r="AR33" i="13" a="1"/>
  <c r="AR33" i="13" s="1"/>
  <c r="AZ28" i="13" a="1"/>
  <c r="AZ28" i="13" s="1"/>
  <c r="AY30" i="13" a="1"/>
  <c r="AY30" i="13" s="1"/>
  <c r="AR30" i="13" a="1"/>
  <c r="AR30" i="13" s="1"/>
  <c r="AV31" i="13" a="1"/>
  <c r="AV31" i="13" s="1"/>
  <c r="AU29" i="13" a="1"/>
  <c r="AU29" i="13" s="1"/>
  <c r="AW30" i="13" a="1"/>
  <c r="AW30" i="13" s="1"/>
  <c r="AY34" i="13" a="1"/>
  <c r="AY34" i="13" s="1"/>
  <c r="K235" i="11"/>
  <c r="AP34" i="13" a="1"/>
  <c r="AP34" i="13" s="1"/>
  <c r="K43" i="11"/>
  <c r="AP32" i="13" a="1"/>
  <c r="AP32" i="13" s="1"/>
  <c r="AC31" i="8" a="1"/>
  <c r="AC31" i="8" s="1"/>
  <c r="AG31" i="8" a="1"/>
  <c r="AG31" i="8" s="1"/>
  <c r="AY31" i="13" a="1"/>
  <c r="AY31" i="13" s="1"/>
  <c r="AP30" i="13" a="1"/>
  <c r="AP30" i="13" s="1"/>
  <c r="AY29" i="13" a="1"/>
  <c r="AY29" i="13" s="1"/>
  <c r="K139" i="11"/>
  <c r="AP28" i="13" a="1"/>
  <c r="AP28" i="13" s="1"/>
  <c r="AY28" i="13" a="1"/>
  <c r="AY28" i="13" s="1"/>
  <c r="K299" i="11"/>
  <c r="K27" i="11"/>
  <c r="K363" i="11"/>
  <c r="K19" i="11"/>
  <c r="K75" i="11"/>
  <c r="K435" i="11"/>
  <c r="AJ33" i="8" a="1"/>
  <c r="AJ33" i="8" s="1"/>
  <c r="AB31" i="8" a="1"/>
  <c r="AB31" i="8" s="1"/>
  <c r="AF34" i="8" a="1"/>
  <c r="AF34" i="8" s="1"/>
  <c r="AE30" i="8" a="1"/>
  <c r="AE30" i="8" s="1"/>
  <c r="K51" i="11"/>
  <c r="K371" i="11"/>
  <c r="K11" i="11"/>
  <c r="K243" i="11"/>
  <c r="K331" i="11"/>
  <c r="AA34" i="8" a="1"/>
  <c r="AA34" i="8" s="1"/>
  <c r="AA33" i="8" a="1"/>
  <c r="AA33" i="8" s="1"/>
  <c r="AG30" i="8" a="1"/>
  <c r="AG30" i="8" s="1"/>
  <c r="AD30" i="8" a="1"/>
  <c r="AD30" i="8" s="1"/>
  <c r="K401" i="11"/>
  <c r="K225" i="11"/>
  <c r="AJ30" i="8" a="1"/>
  <c r="AJ30" i="8" s="1"/>
  <c r="K2" i="9"/>
  <c r="AK29" i="8" a="1"/>
  <c r="AK29" i="8" s="1"/>
  <c r="AC29" i="8" a="1"/>
  <c r="AC29" i="8" s="1"/>
  <c r="K395" i="11"/>
  <c r="K419" i="11"/>
  <c r="K275" i="11"/>
  <c r="K91" i="11"/>
  <c r="K283" i="11"/>
  <c r="K387" i="11"/>
  <c r="K291" i="11"/>
  <c r="AE29" i="8" a="1"/>
  <c r="AE29" i="8" s="1"/>
  <c r="AH29" i="8" a="1"/>
  <c r="AH29" i="8" s="1"/>
  <c r="AD31" i="8" a="1"/>
  <c r="AD31" i="8" s="1"/>
  <c r="K427" i="11"/>
  <c r="K129" i="11"/>
  <c r="K203" i="11"/>
  <c r="K153" i="11"/>
  <c r="K171" i="11"/>
  <c r="AZ34" i="13" a="1"/>
  <c r="AZ34" i="13" s="1"/>
  <c r="AZ33" i="13" a="1"/>
  <c r="AZ33" i="13" s="1"/>
  <c r="K281" i="11"/>
  <c r="K217" i="11"/>
  <c r="BA28" i="13" a="1"/>
  <c r="BA28" i="13" s="1"/>
  <c r="K449" i="11"/>
  <c r="K265" i="11"/>
  <c r="K121" i="11"/>
  <c r="AB29" i="8" a="1"/>
  <c r="AB29" i="8" s="1"/>
  <c r="AB28" i="8" a="1"/>
  <c r="AB28" i="8" s="1"/>
  <c r="BA33" i="13" a="1"/>
  <c r="BA33" i="13" s="1"/>
  <c r="Z28" i="8" a="1"/>
  <c r="Z28" i="8" s="1"/>
  <c r="AG28" i="8" a="1"/>
  <c r="AG28" i="8" s="1"/>
  <c r="K355" i="11"/>
  <c r="K443" i="11"/>
  <c r="K411" i="11"/>
  <c r="AW34" i="13" a="1"/>
  <c r="AW34" i="13" s="1"/>
  <c r="AG34" i="8" a="1"/>
  <c r="AG34" i="8" s="1"/>
  <c r="AJ34" i="8" a="1"/>
  <c r="AJ34" i="8" s="1"/>
  <c r="AF29" i="8" a="1"/>
  <c r="AF29" i="8" s="1"/>
  <c r="K329" i="11"/>
  <c r="K33" i="11"/>
  <c r="AZ30" i="13" a="1"/>
  <c r="AZ30" i="13" s="1"/>
  <c r="K473" i="11"/>
  <c r="AZ29" i="13" a="1"/>
  <c r="AZ29" i="13" s="1"/>
  <c r="K305" i="11"/>
  <c r="K145" i="11"/>
  <c r="K73" i="11"/>
  <c r="BA34" i="13" a="1"/>
  <c r="BA34" i="13" s="1"/>
  <c r="AI28" i="8" a="1"/>
  <c r="AI28" i="8" s="1"/>
  <c r="AK28" i="8" a="1"/>
  <c r="AK28" i="8" s="1"/>
  <c r="K457" i="11"/>
  <c r="K433" i="11"/>
  <c r="K369" i="11"/>
  <c r="K89" i="11"/>
  <c r="AC28" i="8" a="1"/>
  <c r="AC28" i="8" s="1"/>
  <c r="BA29" i="13" a="1"/>
  <c r="BA29" i="13" s="1"/>
  <c r="K249" i="11"/>
  <c r="K97" i="11"/>
  <c r="K177" i="11"/>
  <c r="K57" i="11"/>
  <c r="AD29" i="8" a="1"/>
  <c r="AD29" i="8" s="1"/>
  <c r="AI29" i="8" a="1"/>
  <c r="AI29" i="8" s="1"/>
  <c r="K353" i="11"/>
  <c r="K169" i="11"/>
  <c r="AA29" i="8" a="1"/>
  <c r="AA29" i="8" s="1"/>
  <c r="AQ29" i="13" a="1"/>
  <c r="AQ29" i="13" s="1"/>
  <c r="K471" i="11"/>
  <c r="K455" i="11"/>
  <c r="K409" i="11"/>
  <c r="K345" i="11"/>
  <c r="K227" i="11"/>
  <c r="K233" i="11"/>
  <c r="K211" i="11"/>
  <c r="K161" i="11"/>
  <c r="K131" i="11"/>
  <c r="K25" i="11"/>
  <c r="K67" i="11"/>
  <c r="K3" i="11"/>
  <c r="K9" i="11"/>
  <c r="AA28" i="8" a="1"/>
  <c r="AA28" i="8" s="1"/>
  <c r="AQ28" i="13" a="1"/>
  <c r="AQ28" i="13" s="1"/>
  <c r="AJ28" i="8" a="1"/>
  <c r="AJ28" i="8" s="1"/>
  <c r="AE28" i="8" a="1"/>
  <c r="AE28" i="8" s="1"/>
  <c r="AU28" i="13" a="1"/>
  <c r="AU28" i="13" s="1"/>
  <c r="K2" i="11"/>
  <c r="K451" i="11"/>
  <c r="K403" i="11"/>
  <c r="K339" i="11"/>
  <c r="K259" i="11"/>
  <c r="K179" i="11"/>
  <c r="K99" i="11"/>
  <c r="AD34" i="8" a="1"/>
  <c r="AD34" i="8" s="1"/>
  <c r="AT34" i="13" a="1"/>
  <c r="AT34" i="13" s="1"/>
  <c r="AH34" i="8" a="1"/>
  <c r="AH34" i="8" s="1"/>
  <c r="AX34" i="13" a="1"/>
  <c r="AX34" i="13" s="1"/>
  <c r="K267" i="11"/>
  <c r="AF30" i="8" a="1"/>
  <c r="AF30" i="8" s="1"/>
  <c r="AV30" i="13" a="1"/>
  <c r="AV30" i="13" s="1"/>
  <c r="AK30" i="8" a="1"/>
  <c r="AK30" i="8" s="1"/>
  <c r="BA30" i="13" a="1"/>
  <c r="BA30" i="13" s="1"/>
  <c r="K307" i="11"/>
  <c r="K315" i="11"/>
  <c r="K123" i="11"/>
  <c r="K195" i="11"/>
  <c r="K35" i="11"/>
  <c r="AK31" i="8" a="1"/>
  <c r="AK31" i="8" s="1"/>
  <c r="BA31" i="13" a="1"/>
  <c r="BA31" i="13" s="1"/>
  <c r="Z31" i="8" a="1"/>
  <c r="Z31" i="8" s="1"/>
  <c r="AP31" i="13" a="1"/>
  <c r="AP31" i="13" s="1"/>
  <c r="K379" i="11"/>
  <c r="K251" i="11"/>
  <c r="K187" i="11"/>
  <c r="K155" i="11"/>
  <c r="K107" i="11"/>
  <c r="K59" i="11"/>
  <c r="K83" i="11"/>
  <c r="AZ31" i="13" a="1"/>
  <c r="AZ31" i="13" s="1"/>
  <c r="AZ32" i="13" a="1"/>
  <c r="AZ32" i="13" s="1"/>
  <c r="K219" i="11"/>
  <c r="K163" i="11"/>
  <c r="K115" i="11"/>
  <c r="BA32" i="13" a="1"/>
  <c r="BA32" i="13" s="1"/>
  <c r="G4" i="13"/>
  <c r="K463" i="11"/>
  <c r="K337" i="11"/>
  <c r="K41" i="11"/>
  <c r="K393" i="11"/>
  <c r="K297" i="11"/>
  <c r="K209" i="11"/>
  <c r="K81" i="11"/>
  <c r="K385" i="11"/>
  <c r="K321" i="11"/>
  <c r="K273" i="11"/>
  <c r="K137" i="11"/>
  <c r="K49" i="11"/>
  <c r="K465" i="11"/>
  <c r="K193" i="11"/>
  <c r="K289" i="11"/>
  <c r="K185" i="11"/>
  <c r="K113" i="11"/>
  <c r="K425" i="11"/>
  <c r="K361" i="11"/>
  <c r="K105" i="11"/>
  <c r="K404" i="11"/>
  <c r="K460" i="11"/>
  <c r="K380" i="11"/>
  <c r="K453" i="11"/>
  <c r="K300" i="11"/>
  <c r="K348" i="11"/>
  <c r="K292" i="11"/>
  <c r="K276" i="11"/>
  <c r="K386" i="11"/>
  <c r="K322" i="11"/>
  <c r="K282" i="11"/>
  <c r="K218" i="11"/>
  <c r="K26" i="11"/>
  <c r="K156" i="11"/>
  <c r="K170" i="11"/>
  <c r="K148" i="11"/>
  <c r="K122" i="11"/>
  <c r="K84" i="11"/>
  <c r="K20" i="11"/>
  <c r="K447" i="11"/>
  <c r="K417" i="11"/>
  <c r="K241" i="11"/>
  <c r="K17" i="11"/>
  <c r="K448" i="11"/>
  <c r="K416" i="11"/>
  <c r="K352" i="11"/>
  <c r="K224" i="11"/>
  <c r="K136" i="11"/>
  <c r="K184" i="11"/>
  <c r="K112" i="11"/>
  <c r="K383" i="11"/>
  <c r="K319" i="11"/>
  <c r="K279" i="11"/>
  <c r="K215" i="11"/>
  <c r="K127" i="11"/>
  <c r="K183" i="11"/>
  <c r="K135" i="11"/>
  <c r="K111" i="11"/>
  <c r="K15" i="11"/>
  <c r="K390" i="11"/>
  <c r="K326" i="11"/>
  <c r="K238" i="11"/>
  <c r="K182" i="11"/>
  <c r="K142" i="11"/>
  <c r="K86" i="11"/>
  <c r="K405" i="11"/>
  <c r="K341" i="11"/>
  <c r="K221" i="11"/>
  <c r="K197" i="11"/>
  <c r="K85" i="11"/>
  <c r="K53" i="11"/>
  <c r="K436" i="11"/>
  <c r="K452" i="11"/>
  <c r="K340" i="11"/>
  <c r="K236" i="11"/>
  <c r="K378" i="11"/>
  <c r="K314" i="11"/>
  <c r="K252" i="11"/>
  <c r="K274" i="11"/>
  <c r="K212" i="11"/>
  <c r="K146" i="11"/>
  <c r="K162" i="11"/>
  <c r="K140" i="11"/>
  <c r="K50" i="11"/>
  <c r="K114" i="11"/>
  <c r="K76" i="11"/>
  <c r="K12" i="11"/>
  <c r="K408" i="11"/>
  <c r="K344" i="11"/>
  <c r="K280" i="11"/>
  <c r="K216" i="11"/>
  <c r="K176" i="11"/>
  <c r="K88" i="11"/>
  <c r="K144" i="11"/>
  <c r="K104" i="11"/>
  <c r="K64" i="11"/>
  <c r="K16" i="11"/>
  <c r="K375" i="11"/>
  <c r="K311" i="11"/>
  <c r="K271" i="11"/>
  <c r="K175" i="11"/>
  <c r="K103" i="11"/>
  <c r="K87" i="11"/>
  <c r="K7" i="11"/>
  <c r="K438" i="11"/>
  <c r="K382" i="11"/>
  <c r="K318" i="11"/>
  <c r="K230" i="11"/>
  <c r="K174" i="11"/>
  <c r="K126" i="11"/>
  <c r="K46" i="11"/>
  <c r="K445" i="11"/>
  <c r="K397" i="11"/>
  <c r="K333" i="11"/>
  <c r="K277" i="11"/>
  <c r="K125" i="11"/>
  <c r="K189" i="11"/>
  <c r="K45" i="11"/>
  <c r="K21" i="11"/>
  <c r="K65" i="11"/>
  <c r="K388" i="11"/>
  <c r="K469" i="11"/>
  <c r="K474" i="11"/>
  <c r="K444" i="11"/>
  <c r="K268" i="11"/>
  <c r="K332" i="11"/>
  <c r="K434" i="11"/>
  <c r="K370" i="11"/>
  <c r="K306" i="11"/>
  <c r="K284" i="11"/>
  <c r="K220" i="11"/>
  <c r="K266" i="11"/>
  <c r="K204" i="11"/>
  <c r="K154" i="11"/>
  <c r="K138" i="11"/>
  <c r="K132" i="11"/>
  <c r="K106" i="11"/>
  <c r="K68" i="11"/>
  <c r="K4" i="11"/>
  <c r="K18" i="11"/>
  <c r="K440" i="11"/>
  <c r="K400" i="11"/>
  <c r="K336" i="11"/>
  <c r="K272" i="11"/>
  <c r="K168" i="11"/>
  <c r="K128" i="11"/>
  <c r="K8" i="11"/>
  <c r="K431" i="11"/>
  <c r="K367" i="11"/>
  <c r="K263" i="11"/>
  <c r="K167" i="11"/>
  <c r="K95" i="11"/>
  <c r="K374" i="11"/>
  <c r="K310" i="11"/>
  <c r="K94" i="11"/>
  <c r="K222" i="11"/>
  <c r="K150" i="11"/>
  <c r="K166" i="11"/>
  <c r="K285" i="11"/>
  <c r="K389" i="11"/>
  <c r="K325" i="11"/>
  <c r="K269" i="11"/>
  <c r="K181" i="11"/>
  <c r="K260" i="11"/>
  <c r="K461" i="11"/>
  <c r="K466" i="11"/>
  <c r="K324" i="11"/>
  <c r="K426" i="11"/>
  <c r="K362" i="11"/>
  <c r="K258" i="11"/>
  <c r="K196" i="11"/>
  <c r="K130" i="11"/>
  <c r="K210" i="11"/>
  <c r="K124" i="11"/>
  <c r="K90" i="11"/>
  <c r="K42" i="11"/>
  <c r="K60" i="11"/>
  <c r="K10" i="11"/>
  <c r="K392" i="11"/>
  <c r="K328" i="11"/>
  <c r="K439" i="11"/>
  <c r="K264" i="11"/>
  <c r="K160" i="11"/>
  <c r="K24" i="11"/>
  <c r="K80" i="11"/>
  <c r="K32" i="11"/>
  <c r="K423" i="11"/>
  <c r="K359" i="11"/>
  <c r="K287" i="11"/>
  <c r="K255" i="11"/>
  <c r="K159" i="11"/>
  <c r="K47" i="11"/>
  <c r="K430" i="11"/>
  <c r="K366" i="11"/>
  <c r="K278" i="11"/>
  <c r="K134" i="11"/>
  <c r="K158" i="11"/>
  <c r="K437" i="11"/>
  <c r="K381" i="11"/>
  <c r="K317" i="11"/>
  <c r="K261" i="11"/>
  <c r="K173" i="11"/>
  <c r="K149" i="11"/>
  <c r="K117" i="11"/>
  <c r="K77" i="11"/>
  <c r="K93" i="11"/>
  <c r="K412" i="11"/>
  <c r="K458" i="11"/>
  <c r="K442" i="11"/>
  <c r="K316" i="11"/>
  <c r="K418" i="11"/>
  <c r="K354" i="11"/>
  <c r="K244" i="11"/>
  <c r="K298" i="11"/>
  <c r="K250" i="11"/>
  <c r="K188" i="11"/>
  <c r="K202" i="11"/>
  <c r="K98" i="11"/>
  <c r="K116" i="11"/>
  <c r="K66" i="11"/>
  <c r="K52" i="11"/>
  <c r="K384" i="11"/>
  <c r="K320" i="11"/>
  <c r="K256" i="11"/>
  <c r="K152" i="11"/>
  <c r="K72" i="11"/>
  <c r="K96" i="11"/>
  <c r="K303" i="11"/>
  <c r="K415" i="11"/>
  <c r="K351" i="11"/>
  <c r="K247" i="11"/>
  <c r="K31" i="11"/>
  <c r="K63" i="11"/>
  <c r="K422" i="11"/>
  <c r="K358" i="11"/>
  <c r="K286" i="11"/>
  <c r="K270" i="11"/>
  <c r="K62" i="11"/>
  <c r="K38" i="11"/>
  <c r="K70" i="11"/>
  <c r="K373" i="11"/>
  <c r="K309" i="11"/>
  <c r="K253" i="11"/>
  <c r="K165" i="11"/>
  <c r="K29" i="11"/>
  <c r="K109" i="11"/>
  <c r="K201" i="11"/>
  <c r="K228" i="11"/>
  <c r="K450" i="11"/>
  <c r="K372" i="11"/>
  <c r="K308" i="11"/>
  <c r="K410" i="11"/>
  <c r="K346" i="11"/>
  <c r="K242" i="11"/>
  <c r="K180" i="11"/>
  <c r="K194" i="11"/>
  <c r="K108" i="11"/>
  <c r="K44" i="11"/>
  <c r="K467" i="11"/>
  <c r="K472" i="11"/>
  <c r="K304" i="11"/>
  <c r="K376" i="11"/>
  <c r="K312" i="11"/>
  <c r="K248" i="11"/>
  <c r="K208" i="11"/>
  <c r="K56" i="11"/>
  <c r="K407" i="11"/>
  <c r="K343" i="11"/>
  <c r="K239" i="11"/>
  <c r="K143" i="11"/>
  <c r="K207" i="11"/>
  <c r="K55" i="11"/>
  <c r="K71" i="11"/>
  <c r="K462" i="11"/>
  <c r="K414" i="11"/>
  <c r="K350" i="11"/>
  <c r="K262" i="11"/>
  <c r="K206" i="11"/>
  <c r="K118" i="11"/>
  <c r="K54" i="11"/>
  <c r="K429" i="11"/>
  <c r="K365" i="11"/>
  <c r="K301" i="11"/>
  <c r="K245" i="11"/>
  <c r="K157" i="11"/>
  <c r="K133" i="11"/>
  <c r="K101" i="11"/>
  <c r="K441" i="11"/>
  <c r="K377" i="11"/>
  <c r="K313" i="11"/>
  <c r="K420" i="11"/>
  <c r="K470" i="11"/>
  <c r="K396" i="11"/>
  <c r="K428" i="11"/>
  <c r="K364" i="11"/>
  <c r="K402" i="11"/>
  <c r="K338" i="11"/>
  <c r="K290" i="11"/>
  <c r="K234" i="11"/>
  <c r="K172" i="11"/>
  <c r="K186" i="11"/>
  <c r="K58" i="11"/>
  <c r="K74" i="11"/>
  <c r="K100" i="11"/>
  <c r="K34" i="11"/>
  <c r="K82" i="11"/>
  <c r="K36" i="11"/>
  <c r="K459" i="11"/>
  <c r="K464" i="11"/>
  <c r="K288" i="11"/>
  <c r="K432" i="11"/>
  <c r="K368" i="11"/>
  <c r="K296" i="11"/>
  <c r="K240" i="11"/>
  <c r="K200" i="11"/>
  <c r="K48" i="11"/>
  <c r="K399" i="11"/>
  <c r="K335" i="11"/>
  <c r="K231" i="11"/>
  <c r="K199" i="11"/>
  <c r="K79" i="11"/>
  <c r="K39" i="11"/>
  <c r="K454" i="11"/>
  <c r="K406" i="11"/>
  <c r="K342" i="11"/>
  <c r="K214" i="11"/>
  <c r="K302" i="11"/>
  <c r="K254" i="11"/>
  <c r="K198" i="11"/>
  <c r="K22" i="11"/>
  <c r="K110" i="11"/>
  <c r="K30" i="11"/>
  <c r="K14" i="11"/>
  <c r="K421" i="11"/>
  <c r="K357" i="11"/>
  <c r="K237" i="11"/>
  <c r="K213" i="11"/>
  <c r="K69" i="11"/>
  <c r="K37" i="11"/>
  <c r="K13" i="11"/>
  <c r="K257" i="11"/>
  <c r="K468" i="11"/>
  <c r="K356" i="11"/>
  <c r="K394" i="11"/>
  <c r="K330" i="11"/>
  <c r="K226" i="11"/>
  <c r="K164" i="11"/>
  <c r="K178" i="11"/>
  <c r="K92" i="11"/>
  <c r="K28" i="11"/>
  <c r="K456" i="11"/>
  <c r="K424" i="11"/>
  <c r="K360" i="11"/>
  <c r="K232" i="11"/>
  <c r="K40" i="11"/>
  <c r="K192" i="11"/>
  <c r="K120" i="11"/>
  <c r="K295" i="11"/>
  <c r="K391" i="11"/>
  <c r="K327" i="11"/>
  <c r="K223" i="11"/>
  <c r="K151" i="11"/>
  <c r="K191" i="11"/>
  <c r="K119" i="11"/>
  <c r="K23" i="11"/>
  <c r="K446" i="11"/>
  <c r="K294" i="11"/>
  <c r="K398" i="11"/>
  <c r="K334" i="11"/>
  <c r="K246" i="11"/>
  <c r="K190" i="11"/>
  <c r="K102" i="11"/>
  <c r="K78" i="11"/>
  <c r="K6" i="11"/>
  <c r="K413" i="11"/>
  <c r="K349" i="11"/>
  <c r="K293" i="11"/>
  <c r="K229" i="11"/>
  <c r="K141" i="11"/>
  <c r="K205" i="11"/>
  <c r="K61" i="11"/>
  <c r="K5" i="11"/>
  <c r="K2" i="3"/>
  <c r="AH4" i="13" l="1" a="1"/>
  <c r="AH4" i="13" s="1"/>
  <c r="AX18" i="13" s="1"/>
  <c r="AJ4" i="13" a="1"/>
  <c r="AJ4" i="13" s="1"/>
  <c r="AG4" i="13" a="1"/>
  <c r="AG4" i="13" s="1"/>
  <c r="AF4" i="13" a="1"/>
  <c r="AF4" i="13" s="1"/>
  <c r="I4" i="13" a="1"/>
  <c r="F4" i="8" a="1"/>
  <c r="AO443" i="8" s="1"/>
  <c r="AK4" i="13" a="1"/>
  <c r="AK4" i="13" s="1"/>
  <c r="AI4" i="13" a="1"/>
  <c r="AI4" i="13" s="1"/>
  <c r="AL4" i="13" a="1"/>
  <c r="AL4" i="13" s="1"/>
  <c r="AM4" i="13" a="1"/>
  <c r="AM4" i="13" s="1"/>
  <c r="T4" i="13" a="1"/>
  <c r="AE4" i="13" a="1"/>
  <c r="AE4" i="13" s="1"/>
  <c r="O4" i="8" a="1"/>
  <c r="O4" i="8" s="1"/>
  <c r="AC15" i="8" s="1"/>
  <c r="V4" i="8" a="1"/>
  <c r="V4" i="8" s="1"/>
  <c r="AA22" i="8" s="1"/>
  <c r="R4" i="8" a="1"/>
  <c r="R4" i="8" s="1"/>
  <c r="U4" i="8" a="1"/>
  <c r="U4" i="8" s="1"/>
  <c r="Q4" i="8" a="1"/>
  <c r="Q4" i="8" s="1"/>
  <c r="T4" i="8" a="1"/>
  <c r="T4" i="8" s="1"/>
  <c r="P4" i="8" a="1"/>
  <c r="P4" i="8" s="1"/>
  <c r="W4" i="8" a="1"/>
  <c r="W4" i="8" s="1"/>
  <c r="S4" i="8" a="1"/>
  <c r="S4" i="8" s="1"/>
  <c r="AO38" i="8" l="1"/>
  <c r="AO43" i="8"/>
  <c r="AO184" i="8"/>
  <c r="AO99" i="8"/>
  <c r="AO212" i="8"/>
  <c r="AO7" i="8"/>
  <c r="AO15" i="8"/>
  <c r="AO115" i="8"/>
  <c r="AO107" i="8"/>
  <c r="AO196" i="8"/>
  <c r="AO45" i="8"/>
  <c r="AO71" i="8"/>
  <c r="AO17" i="8"/>
  <c r="AO174" i="8"/>
  <c r="AO66" i="8"/>
  <c r="AO134" i="8"/>
  <c r="AO127" i="8"/>
  <c r="AO48" i="8"/>
  <c r="AO13" i="8"/>
  <c r="AO44" i="8"/>
  <c r="AO12" i="8"/>
  <c r="AO26" i="8"/>
  <c r="AO114" i="8"/>
  <c r="AO151" i="8"/>
  <c r="AO211" i="8"/>
  <c r="AO47" i="8"/>
  <c r="AO257" i="8"/>
  <c r="AO5" i="8"/>
  <c r="AO178" i="8"/>
  <c r="AO215" i="8"/>
  <c r="AO155" i="8"/>
  <c r="AO274" i="8"/>
  <c r="AO36" i="8"/>
  <c r="AO79" i="8"/>
  <c r="AO52" i="8"/>
  <c r="AO179" i="8"/>
  <c r="AO29" i="8"/>
  <c r="AO109" i="8"/>
  <c r="AO40" i="8"/>
  <c r="AO112" i="8"/>
  <c r="AO110" i="8"/>
  <c r="AO31" i="8"/>
  <c r="AO76" i="8"/>
  <c r="AO28" i="8"/>
  <c r="AO213" i="8"/>
  <c r="AO310" i="8"/>
  <c r="AO231" i="8"/>
  <c r="AO248" i="8"/>
  <c r="AO208" i="8"/>
  <c r="AO81" i="8"/>
  <c r="AO77" i="8"/>
  <c r="AO217" i="8"/>
  <c r="AO64" i="8"/>
  <c r="AO93" i="8"/>
  <c r="AO49" i="8"/>
  <c r="AO92" i="8"/>
  <c r="AO106" i="8"/>
  <c r="AO69" i="8"/>
  <c r="AO145" i="8"/>
  <c r="AO141" i="8"/>
  <c r="AO250" i="8"/>
  <c r="AO225" i="8"/>
  <c r="AO167" i="8"/>
  <c r="AO113" i="8"/>
  <c r="AO63" i="8"/>
  <c r="AO170" i="8"/>
  <c r="AO242" i="8"/>
  <c r="AO238" i="8"/>
  <c r="AO279" i="8"/>
  <c r="AO312" i="8"/>
  <c r="AO345" i="8"/>
  <c r="AO378" i="8"/>
  <c r="AO187" i="8"/>
  <c r="AO341" i="8"/>
  <c r="AO438" i="8"/>
  <c r="AO192" i="8"/>
  <c r="AO295" i="8"/>
  <c r="AO394" i="8"/>
  <c r="AO396" i="8"/>
  <c r="AO283" i="8"/>
  <c r="AO311" i="8"/>
  <c r="AO476" i="8"/>
  <c r="AO191" i="8"/>
  <c r="AO162" i="8"/>
  <c r="AO420" i="8"/>
  <c r="AO234" i="8"/>
  <c r="AO102" i="8"/>
  <c r="AO143" i="8"/>
  <c r="AO176" i="8"/>
  <c r="AO209" i="8"/>
  <c r="AO370" i="8"/>
  <c r="AO116" i="8"/>
  <c r="AO205" i="8"/>
  <c r="AO302" i="8"/>
  <c r="AO343" i="8"/>
  <c r="AO376" i="8"/>
  <c r="AO409" i="8"/>
  <c r="AO442" i="8"/>
  <c r="AO405" i="8"/>
  <c r="AO384" i="8"/>
  <c r="AO130" i="8"/>
  <c r="AO171" i="8"/>
  <c r="AO157" i="8"/>
  <c r="AO264" i="8"/>
  <c r="AO458" i="8"/>
  <c r="AO460" i="8"/>
  <c r="AO111" i="8"/>
  <c r="AO177" i="8"/>
  <c r="AO227" i="8"/>
  <c r="AO173" i="8"/>
  <c r="AO375" i="8"/>
  <c r="AO474" i="8"/>
  <c r="AO53" i="8"/>
  <c r="AO32" i="8"/>
  <c r="AO226" i="8"/>
  <c r="AO61" i="8"/>
  <c r="AO104" i="8"/>
  <c r="AO298" i="8"/>
  <c r="AO281" i="8"/>
  <c r="AO277" i="8"/>
  <c r="AO330" i="8"/>
  <c r="AO356" i="8"/>
  <c r="AO133" i="8"/>
  <c r="AO166" i="8"/>
  <c r="AO207" i="8"/>
  <c r="AO240" i="8"/>
  <c r="AO337" i="8"/>
  <c r="AO434" i="8"/>
  <c r="AO180" i="8"/>
  <c r="AO269" i="8"/>
  <c r="AO366" i="8"/>
  <c r="AO407" i="8"/>
  <c r="AO440" i="8"/>
  <c r="AO473" i="8"/>
  <c r="AO139" i="8"/>
  <c r="AO60" i="8"/>
  <c r="AO54" i="8"/>
  <c r="AO95" i="8"/>
  <c r="AO448" i="8"/>
  <c r="AO194" i="8"/>
  <c r="AO243" i="8"/>
  <c r="AO126" i="8"/>
  <c r="AO328" i="8"/>
  <c r="AO235" i="8"/>
  <c r="AO37" i="8"/>
  <c r="AO175" i="8"/>
  <c r="AO241" i="8"/>
  <c r="AO299" i="8"/>
  <c r="AO237" i="8"/>
  <c r="AO439" i="8"/>
  <c r="AO395" i="8"/>
  <c r="AO117" i="8"/>
  <c r="AO96" i="8"/>
  <c r="AO290" i="8"/>
  <c r="AO445" i="8"/>
  <c r="AO168" i="8"/>
  <c r="AO475" i="8"/>
  <c r="AO172" i="8"/>
  <c r="AO197" i="8"/>
  <c r="AO230" i="8"/>
  <c r="AO271" i="8"/>
  <c r="AO304" i="8"/>
  <c r="AO401" i="8"/>
  <c r="AO75" i="8"/>
  <c r="AO244" i="8"/>
  <c r="AO333" i="8"/>
  <c r="AO430" i="8"/>
  <c r="AO471" i="8"/>
  <c r="AO25" i="8"/>
  <c r="AO58" i="8"/>
  <c r="AO147" i="8"/>
  <c r="AO188" i="8"/>
  <c r="AO118" i="8"/>
  <c r="AO159" i="8"/>
  <c r="AO33" i="8"/>
  <c r="AO258" i="8"/>
  <c r="AO108" i="8"/>
  <c r="AO190" i="8"/>
  <c r="AO392" i="8"/>
  <c r="AO307" i="8"/>
  <c r="AO101" i="8"/>
  <c r="AO16" i="8"/>
  <c r="AO82" i="8"/>
  <c r="AO20" i="8"/>
  <c r="AO78" i="8"/>
  <c r="AO408" i="8"/>
  <c r="AO435" i="8"/>
  <c r="AO437" i="8"/>
  <c r="AO160" i="8"/>
  <c r="AO427" i="8"/>
  <c r="AO30" i="8"/>
  <c r="AO232" i="8"/>
  <c r="AO419" i="8"/>
  <c r="AQ9" i="13"/>
  <c r="AO453" i="8"/>
  <c r="AO314" i="8"/>
  <c r="AO236" i="8"/>
  <c r="AO261" i="8"/>
  <c r="AO294" i="8"/>
  <c r="AO335" i="8"/>
  <c r="AO368" i="8"/>
  <c r="AO465" i="8"/>
  <c r="AO83" i="8"/>
  <c r="AO308" i="8"/>
  <c r="AO397" i="8"/>
  <c r="AO23" i="8"/>
  <c r="AO56" i="8"/>
  <c r="AO89" i="8"/>
  <c r="AO122" i="8"/>
  <c r="AO91" i="8"/>
  <c r="AO21" i="8"/>
  <c r="AO182" i="8"/>
  <c r="AO223" i="8"/>
  <c r="AO97" i="8"/>
  <c r="AO322" i="8"/>
  <c r="AO68" i="8"/>
  <c r="AO254" i="8"/>
  <c r="AO233" i="8"/>
  <c r="AO67" i="8"/>
  <c r="AO6" i="8"/>
  <c r="AO80" i="8"/>
  <c r="AO146" i="8"/>
  <c r="AO84" i="8"/>
  <c r="AO142" i="8"/>
  <c r="AO472" i="8"/>
  <c r="AO123" i="8"/>
  <c r="AO22" i="8"/>
  <c r="AO129" i="8"/>
  <c r="AO379" i="8"/>
  <c r="AO94" i="8"/>
  <c r="AO73" i="8"/>
  <c r="AO51" i="8"/>
  <c r="BC9" i="13"/>
  <c r="AO364" i="8"/>
  <c r="AO389" i="8"/>
  <c r="AO422" i="8"/>
  <c r="AO463" i="8"/>
  <c r="AO415" i="8"/>
  <c r="AO361" i="8"/>
  <c r="AO334" i="8"/>
  <c r="AO377" i="8"/>
  <c r="AO428" i="8"/>
  <c r="AO374" i="8"/>
  <c r="AO417" i="8"/>
  <c r="AO454" i="8"/>
  <c r="AO339" i="8"/>
  <c r="AO247" i="8"/>
  <c r="AO441" i="8"/>
  <c r="AO321" i="8"/>
  <c r="AO300" i="8"/>
  <c r="AO325" i="8"/>
  <c r="AO358" i="8"/>
  <c r="AO399" i="8"/>
  <c r="AO432" i="8"/>
  <c r="AO50" i="8"/>
  <c r="AO27" i="8"/>
  <c r="AO372" i="8"/>
  <c r="AO46" i="8"/>
  <c r="AO87" i="8"/>
  <c r="AO120" i="8"/>
  <c r="AO153" i="8"/>
  <c r="AO186" i="8"/>
  <c r="AO35" i="8"/>
  <c r="AO149" i="8"/>
  <c r="AO246" i="8"/>
  <c r="AO287" i="8"/>
  <c r="AO161" i="8"/>
  <c r="AO203" i="8"/>
  <c r="AO132" i="8"/>
  <c r="AO318" i="8"/>
  <c r="AO297" i="8"/>
  <c r="AO124" i="8"/>
  <c r="AO70" i="8"/>
  <c r="AO144" i="8"/>
  <c r="AO210" i="8"/>
  <c r="AO148" i="8"/>
  <c r="AO206" i="8"/>
  <c r="AO313" i="8"/>
  <c r="AO315" i="8"/>
  <c r="AO86" i="8"/>
  <c r="AO193" i="8"/>
  <c r="AO387" i="8"/>
  <c r="AO158" i="8"/>
  <c r="AO137" i="8"/>
  <c r="AO19" i="8"/>
  <c r="BA18" i="13"/>
  <c r="AZ9" i="13"/>
  <c r="AW18" i="13"/>
  <c r="AZ18" i="13"/>
  <c r="AY9" i="13"/>
  <c r="AS9" i="13"/>
  <c r="BA9" i="13"/>
  <c r="BB9" i="13"/>
  <c r="AY18" i="13"/>
  <c r="AW9" i="13"/>
  <c r="BC18" i="13"/>
  <c r="AV18" i="13"/>
  <c r="AQ18" i="13"/>
  <c r="AU18" i="13"/>
  <c r="AT18" i="13"/>
  <c r="AT9" i="13"/>
  <c r="AO436" i="8"/>
  <c r="AO461" i="8"/>
  <c r="AO316" i="8"/>
  <c r="AO469" i="8"/>
  <c r="AO256" i="8"/>
  <c r="AO289" i="8"/>
  <c r="AO386" i="8"/>
  <c r="AO195" i="8"/>
  <c r="AO221" i="8"/>
  <c r="AO359" i="8"/>
  <c r="AO425" i="8"/>
  <c r="AO259" i="8"/>
  <c r="AO421" i="8"/>
  <c r="AO280" i="8"/>
  <c r="AO346" i="8"/>
  <c r="AO150" i="8"/>
  <c r="AO224" i="8"/>
  <c r="AO354" i="8"/>
  <c r="AO135" i="8"/>
  <c r="AO201" i="8"/>
  <c r="BB18" i="13"/>
  <c r="AR18" i="13"/>
  <c r="AX9" i="13"/>
  <c r="AV9" i="13"/>
  <c r="AO273" i="8"/>
  <c r="AO306" i="8"/>
  <c r="AO451" i="8"/>
  <c r="AO444" i="8"/>
  <c r="AO320" i="8"/>
  <c r="AO353" i="8"/>
  <c r="AO450" i="8"/>
  <c r="AO200" i="8"/>
  <c r="AO266" i="8"/>
  <c r="AO344" i="8"/>
  <c r="AO410" i="8"/>
  <c r="AO412" i="8"/>
  <c r="AO470" i="8"/>
  <c r="AO355" i="8"/>
  <c r="AO125" i="8"/>
  <c r="AO199" i="8"/>
  <c r="AO265" i="8"/>
  <c r="AR9" i="13"/>
  <c r="AU9" i="13"/>
  <c r="AS18" i="13"/>
  <c r="BC23" i="13"/>
  <c r="AW23" i="13"/>
  <c r="AT23" i="13"/>
  <c r="BA23" i="13"/>
  <c r="AR14" i="13"/>
  <c r="AQ14" i="13"/>
  <c r="AU14" i="13"/>
  <c r="AV23" i="13"/>
  <c r="AV14" i="13"/>
  <c r="AX14" i="13"/>
  <c r="AU23" i="13"/>
  <c r="BB23" i="13"/>
  <c r="AZ14" i="13"/>
  <c r="AZ23" i="13"/>
  <c r="BB14" i="13"/>
  <c r="AR23" i="13"/>
  <c r="AT14" i="13"/>
  <c r="AX23" i="13"/>
  <c r="AY14" i="13"/>
  <c r="AS23" i="13"/>
  <c r="AQ23" i="13"/>
  <c r="AW14" i="13"/>
  <c r="BC14" i="13"/>
  <c r="AY23" i="13"/>
  <c r="BA14" i="13"/>
  <c r="AS14" i="13"/>
  <c r="AY13" i="13"/>
  <c r="AW22" i="13"/>
  <c r="AS13" i="13"/>
  <c r="AV22" i="13"/>
  <c r="BB22" i="13"/>
  <c r="AU13" i="13"/>
  <c r="AZ13" i="13"/>
  <c r="BC22" i="13"/>
  <c r="BC13" i="13"/>
  <c r="AR22" i="13"/>
  <c r="AV13" i="13"/>
  <c r="AS22" i="13"/>
  <c r="AX22" i="13"/>
  <c r="BA22" i="13"/>
  <c r="AR13" i="13"/>
  <c r="AX13" i="13"/>
  <c r="AW13" i="13"/>
  <c r="AY22" i="13"/>
  <c r="AU22" i="13"/>
  <c r="BB13" i="13"/>
  <c r="AZ22" i="13"/>
  <c r="AT13" i="13"/>
  <c r="AQ22" i="13"/>
  <c r="AT22" i="13"/>
  <c r="AQ13" i="13"/>
  <c r="BA13" i="13"/>
  <c r="AW12" i="13"/>
  <c r="AX21" i="13"/>
  <c r="AT21" i="13"/>
  <c r="AZ12" i="13"/>
  <c r="BA12" i="13"/>
  <c r="AY12" i="13"/>
  <c r="AU12" i="13"/>
  <c r="BA21" i="13"/>
  <c r="BB12" i="13"/>
  <c r="AZ21" i="13"/>
  <c r="BC12" i="13"/>
  <c r="AR21" i="13"/>
  <c r="AS21" i="13"/>
  <c r="AW21" i="13"/>
  <c r="AV12" i="13"/>
  <c r="BC21" i="13"/>
  <c r="AT12" i="13"/>
  <c r="AS12" i="13"/>
  <c r="AQ21" i="13"/>
  <c r="AV21" i="13"/>
  <c r="BB21" i="13"/>
  <c r="AQ12" i="13"/>
  <c r="AR12" i="13"/>
  <c r="AY21" i="13"/>
  <c r="AX12" i="13"/>
  <c r="AU21" i="13"/>
  <c r="AU16" i="13"/>
  <c r="BC7" i="13"/>
  <c r="AY16" i="13"/>
  <c r="AZ16" i="13"/>
  <c r="AW7" i="13"/>
  <c r="BB16" i="13"/>
  <c r="AR7" i="13"/>
  <c r="AV16" i="13"/>
  <c r="AV7" i="13"/>
  <c r="BA7" i="13"/>
  <c r="AX7" i="13"/>
  <c r="AT7" i="13"/>
  <c r="AS16" i="13"/>
  <c r="BA16" i="13"/>
  <c r="BC16" i="13"/>
  <c r="AQ16" i="13"/>
  <c r="AR16" i="13"/>
  <c r="AU7" i="13"/>
  <c r="AX16" i="13"/>
  <c r="BB7" i="13"/>
  <c r="AW16" i="13"/>
  <c r="AS7" i="13"/>
  <c r="AY7" i="13"/>
  <c r="AZ7" i="13"/>
  <c r="AQ7" i="13"/>
  <c r="AT16" i="13"/>
  <c r="T4" i="13"/>
  <c r="V4" i="13" s="1"/>
  <c r="V452" i="13"/>
  <c r="V324" i="13"/>
  <c r="V329" i="13"/>
  <c r="V144" i="13"/>
  <c r="V333" i="13"/>
  <c r="V117" i="13"/>
  <c r="V206" i="13"/>
  <c r="V80" i="13"/>
  <c r="V59" i="13"/>
  <c r="V386" i="13"/>
  <c r="V411" i="13"/>
  <c r="V209" i="13"/>
  <c r="V317" i="13"/>
  <c r="V179" i="13"/>
  <c r="V39" i="13"/>
  <c r="V18" i="13"/>
  <c r="V343" i="13"/>
  <c r="V258" i="13"/>
  <c r="V352" i="13"/>
  <c r="V325" i="13"/>
  <c r="V172" i="13"/>
  <c r="V224" i="13"/>
  <c r="V145" i="13"/>
  <c r="V81" i="13"/>
  <c r="V68" i="13"/>
  <c r="V274" i="13"/>
  <c r="V430" i="13"/>
  <c r="V407" i="13"/>
  <c r="V339" i="13"/>
  <c r="V122" i="13"/>
  <c r="V247" i="13"/>
  <c r="V303" i="13"/>
  <c r="V349" i="13"/>
  <c r="V231" i="13"/>
  <c r="V412" i="13"/>
  <c r="V433" i="13"/>
  <c r="V261" i="13"/>
  <c r="V104" i="13"/>
  <c r="V211" i="13"/>
  <c r="V302" i="13"/>
  <c r="V246" i="13"/>
  <c r="V436" i="13"/>
  <c r="V455" i="13"/>
  <c r="V387" i="13"/>
  <c r="V128" i="13"/>
  <c r="V259" i="13"/>
  <c r="V101" i="13"/>
  <c r="V210" i="13"/>
  <c r="V250" i="13"/>
  <c r="V14" i="13"/>
  <c r="V370" i="13"/>
  <c r="V469" i="13"/>
  <c r="V190" i="13"/>
  <c r="V260" i="13"/>
  <c r="V163" i="13"/>
  <c r="V63" i="13"/>
  <c r="V34" i="13"/>
  <c r="V345" i="13"/>
  <c r="V464" i="13"/>
  <c r="V336" i="13"/>
  <c r="V425" i="13"/>
  <c r="V156" i="13"/>
  <c r="V299" i="13"/>
  <c r="V129" i="13"/>
  <c r="V234" i="13"/>
  <c r="V84" i="13"/>
  <c r="V199" i="13"/>
  <c r="V414" i="13"/>
  <c r="V449" i="13"/>
  <c r="V265" i="13"/>
  <c r="V106" i="13"/>
  <c r="V215" i="13"/>
  <c r="V307" i="13"/>
  <c r="V214" i="13"/>
  <c r="V271" i="13"/>
  <c r="V396" i="13"/>
  <c r="V308" i="13"/>
  <c r="V229" i="13"/>
  <c r="V295" i="13"/>
  <c r="V189" i="13"/>
  <c r="V262" i="13"/>
  <c r="V8" i="13"/>
  <c r="V385" i="13"/>
  <c r="V458" i="13"/>
  <c r="V330" i="13"/>
  <c r="V377" i="13"/>
  <c r="V150" i="13"/>
  <c r="V278" i="13"/>
  <c r="V123" i="13"/>
  <c r="V15" i="13"/>
  <c r="V90" i="13"/>
  <c r="V41" i="13"/>
  <c r="V376" i="13"/>
  <c r="V331" i="13"/>
  <c r="V196" i="13"/>
  <c r="V273" i="13"/>
  <c r="V169" i="13"/>
  <c r="V57" i="13"/>
  <c r="V28" i="13"/>
  <c r="V130" i="13"/>
  <c r="V420" i="13"/>
  <c r="V327" i="13"/>
  <c r="V285" i="13"/>
  <c r="V112" i="13"/>
  <c r="V227" i="13"/>
  <c r="V203" i="13"/>
  <c r="V47" i="13"/>
  <c r="V54" i="13"/>
  <c r="V226" i="13"/>
  <c r="V354" i="13"/>
  <c r="V341" i="13"/>
  <c r="V174" i="13"/>
  <c r="V228" i="13"/>
  <c r="V147" i="13"/>
  <c r="V79" i="13"/>
  <c r="V50" i="13"/>
  <c r="V162" i="13"/>
  <c r="V448" i="13"/>
  <c r="V320" i="13"/>
  <c r="V309" i="13"/>
  <c r="V140" i="13"/>
  <c r="V293" i="13"/>
  <c r="V113" i="13"/>
  <c r="V276" i="13"/>
  <c r="V38" i="13"/>
  <c r="V103" i="13"/>
  <c r="V398" i="13"/>
  <c r="V321" i="13"/>
  <c r="V233" i="13"/>
  <c r="V306" i="13"/>
  <c r="V191" i="13"/>
  <c r="V230" i="13"/>
  <c r="V6" i="13"/>
  <c r="V33" i="13"/>
  <c r="V380" i="13"/>
  <c r="V363" i="13"/>
  <c r="V200" i="13"/>
  <c r="V289" i="13"/>
  <c r="V173" i="13"/>
  <c r="V53" i="13"/>
  <c r="V24" i="13"/>
  <c r="V296" i="13"/>
  <c r="V442" i="13"/>
  <c r="V314" i="13"/>
  <c r="V435" i="13"/>
  <c r="V134" i="13"/>
  <c r="V272" i="13"/>
  <c r="V107" i="13"/>
  <c r="V27" i="13"/>
  <c r="V470" i="13"/>
  <c r="V46" i="13"/>
  <c r="V360" i="13"/>
  <c r="V389" i="13"/>
  <c r="V180" i="13"/>
  <c r="V240" i="13"/>
  <c r="V153" i="13"/>
  <c r="V73" i="13"/>
  <c r="V44" i="13"/>
  <c r="V397" i="13"/>
  <c r="V404" i="13"/>
  <c r="V369" i="13"/>
  <c r="V245" i="13"/>
  <c r="V445" i="13"/>
  <c r="V197" i="13"/>
  <c r="V270" i="13"/>
  <c r="V23" i="13"/>
  <c r="V454" i="13"/>
  <c r="V466" i="13"/>
  <c r="V338" i="13"/>
  <c r="V441" i="13"/>
  <c r="V158" i="13"/>
  <c r="V335" i="13"/>
  <c r="V131" i="13"/>
  <c r="V96" i="13"/>
  <c r="V66" i="13"/>
  <c r="V268" i="13"/>
  <c r="V432" i="13"/>
  <c r="V423" i="13"/>
  <c r="V355" i="13"/>
  <c r="V124" i="13"/>
  <c r="V251" i="13"/>
  <c r="V351" i="13"/>
  <c r="V97" i="13"/>
  <c r="V86" i="13"/>
  <c r="V91" i="13"/>
  <c r="V382" i="13"/>
  <c r="V379" i="13"/>
  <c r="V202" i="13"/>
  <c r="V300" i="13"/>
  <c r="V175" i="13"/>
  <c r="V51" i="13"/>
  <c r="V70" i="13"/>
  <c r="V218" i="13"/>
  <c r="V364" i="13"/>
  <c r="V421" i="13"/>
  <c r="V184" i="13"/>
  <c r="V248" i="13"/>
  <c r="V157" i="13"/>
  <c r="V69" i="13"/>
  <c r="V40" i="13"/>
  <c r="V146" i="13"/>
  <c r="V426" i="13"/>
  <c r="V375" i="13"/>
  <c r="V365" i="13"/>
  <c r="V118" i="13"/>
  <c r="V239" i="13"/>
  <c r="V287" i="13"/>
  <c r="V7" i="13"/>
  <c r="V342" i="13"/>
  <c r="V472" i="13"/>
  <c r="V344" i="13"/>
  <c r="V415" i="13"/>
  <c r="V164" i="13"/>
  <c r="V208" i="13"/>
  <c r="V137" i="13"/>
  <c r="V89" i="13"/>
  <c r="V60" i="13"/>
  <c r="V135" i="13"/>
  <c r="V372" i="13"/>
  <c r="V310" i="13"/>
  <c r="V192" i="13"/>
  <c r="V264" i="13"/>
  <c r="V165" i="13"/>
  <c r="V61" i="13"/>
  <c r="V32" i="13"/>
  <c r="V178" i="13"/>
  <c r="V434" i="13"/>
  <c r="V439" i="13"/>
  <c r="V371" i="13"/>
  <c r="V126" i="13"/>
  <c r="V255" i="13"/>
  <c r="V99" i="13"/>
  <c r="V242" i="13"/>
  <c r="V22" i="13"/>
  <c r="V275" i="13"/>
  <c r="V400" i="13"/>
  <c r="V337" i="13"/>
  <c r="V237" i="13"/>
  <c r="V319" i="13"/>
  <c r="V193" i="13"/>
  <c r="V95" i="13"/>
  <c r="V20" i="13"/>
  <c r="V326" i="13"/>
  <c r="V297" i="13"/>
  <c r="V350" i="13"/>
  <c r="V463" i="13"/>
  <c r="V170" i="13"/>
  <c r="V220" i="13"/>
  <c r="V143" i="13"/>
  <c r="V83" i="13"/>
  <c r="V471" i="13"/>
  <c r="V461" i="13"/>
  <c r="V356" i="13"/>
  <c r="V357" i="13"/>
  <c r="V176" i="13"/>
  <c r="V232" i="13"/>
  <c r="V149" i="13"/>
  <c r="V77" i="13"/>
  <c r="V48" i="13"/>
  <c r="V236" i="13"/>
  <c r="V418" i="13"/>
  <c r="V311" i="13"/>
  <c r="V280" i="13"/>
  <c r="V110" i="13"/>
  <c r="V223" i="13"/>
  <c r="V413" i="13"/>
  <c r="V94" i="13"/>
  <c r="V422" i="13"/>
  <c r="V45" i="13"/>
  <c r="V384" i="13"/>
  <c r="V395" i="13"/>
  <c r="V205" i="13"/>
  <c r="V305" i="13"/>
  <c r="V177" i="13"/>
  <c r="V43" i="13"/>
  <c r="V36" i="13"/>
  <c r="V473" i="13"/>
  <c r="V462" i="13"/>
  <c r="V334" i="13"/>
  <c r="V409" i="13"/>
  <c r="V154" i="13"/>
  <c r="V294" i="13"/>
  <c r="V127" i="13"/>
  <c r="V266" i="13"/>
  <c r="V403" i="13"/>
  <c r="V388" i="13"/>
  <c r="V181" i="13"/>
  <c r="V450" i="13"/>
  <c r="V304" i="13"/>
  <c r="V183" i="13"/>
  <c r="V108" i="13"/>
  <c r="V390" i="13"/>
  <c r="V186" i="13"/>
  <c r="V374" i="13"/>
  <c r="V316" i="13"/>
  <c r="V136" i="13"/>
  <c r="V109" i="13"/>
  <c r="V88" i="13"/>
  <c r="V410" i="13"/>
  <c r="V405" i="13"/>
  <c r="V290" i="13"/>
  <c r="V139" i="13"/>
  <c r="V26" i="13"/>
  <c r="V456" i="13"/>
  <c r="V401" i="13"/>
  <c r="V132" i="13"/>
  <c r="V185" i="13"/>
  <c r="V19" i="13"/>
  <c r="V75" i="13"/>
  <c r="V340" i="13"/>
  <c r="V133" i="13"/>
  <c r="V402" i="13"/>
  <c r="V195" i="13"/>
  <c r="V78" i="13"/>
  <c r="V256" i="13"/>
  <c r="V194" i="13"/>
  <c r="V138" i="13"/>
  <c r="V114" i="13"/>
  <c r="V391" i="13"/>
  <c r="V120" i="13"/>
  <c r="V298" i="13"/>
  <c r="V74" i="13"/>
  <c r="V394" i="13"/>
  <c r="V431" i="13"/>
  <c r="V284" i="13"/>
  <c r="V291" i="13"/>
  <c r="V42" i="13"/>
  <c r="V440" i="13"/>
  <c r="V459" i="13"/>
  <c r="V116" i="13"/>
  <c r="V121" i="13"/>
  <c r="V222" i="13"/>
  <c r="V30" i="13"/>
  <c r="V468" i="13"/>
  <c r="V93" i="13"/>
  <c r="V241" i="13"/>
  <c r="V358" i="13"/>
  <c r="V161" i="13"/>
  <c r="V318" i="13"/>
  <c r="V9" i="13"/>
  <c r="V393" i="13"/>
  <c r="V243" i="13"/>
  <c r="V72" i="13"/>
  <c r="V362" i="13"/>
  <c r="V182" i="13"/>
  <c r="V155" i="13"/>
  <c r="V315" i="13"/>
  <c r="V328" i="13"/>
  <c r="V148" i="13"/>
  <c r="V282" i="13"/>
  <c r="V438" i="13"/>
  <c r="V427" i="13"/>
  <c r="V16" i="13"/>
  <c r="V142" i="13"/>
  <c r="V416" i="13"/>
  <c r="V367" i="13"/>
  <c r="V437" i="13"/>
  <c r="V476" i="13"/>
  <c r="V451" i="13"/>
  <c r="V141" i="13"/>
  <c r="V406" i="13"/>
  <c r="V346" i="13"/>
  <c r="V166" i="13"/>
  <c r="V11" i="13"/>
  <c r="V217" i="13"/>
  <c r="V312" i="13"/>
  <c r="V100" i="13"/>
  <c r="V286" i="13"/>
  <c r="V443" i="13"/>
  <c r="V457" i="13"/>
  <c r="V64" i="13"/>
  <c r="V383" i="13"/>
  <c r="V368" i="13"/>
  <c r="V65" i="13"/>
  <c r="V467" i="13"/>
  <c r="V460" i="13"/>
  <c r="V323" i="13"/>
  <c r="V125" i="13"/>
  <c r="V204" i="13"/>
  <c r="V417" i="13"/>
  <c r="V102" i="13"/>
  <c r="V55" i="13"/>
  <c r="V98" i="13"/>
  <c r="V359" i="13"/>
  <c r="V279" i="13"/>
  <c r="V21" i="13"/>
  <c r="V249" i="13"/>
  <c r="V213" i="13"/>
  <c r="V373" i="13"/>
  <c r="V115" i="13"/>
  <c r="V465" i="13"/>
  <c r="V49" i="13"/>
  <c r="V252" i="13"/>
  <c r="V160" i="13"/>
  <c r="V167" i="13"/>
  <c r="V254" i="13"/>
  <c r="V453" i="13"/>
  <c r="V52" i="13"/>
  <c r="V288" i="13"/>
  <c r="V428" i="13"/>
  <c r="V152" i="13"/>
  <c r="V5" i="13"/>
  <c r="V29" i="13"/>
  <c r="V347" i="13"/>
  <c r="V212" i="13"/>
  <c r="V87" i="13"/>
  <c r="V119" i="13"/>
  <c r="V419" i="13"/>
  <c r="V267" i="13"/>
  <c r="V35" i="13"/>
  <c r="V31" i="13"/>
  <c r="V159" i="13"/>
  <c r="V216" i="13"/>
  <c r="V13" i="13"/>
  <c r="V207" i="13"/>
  <c r="V424" i="13"/>
  <c r="V235" i="13"/>
  <c r="V381" i="13"/>
  <c r="V82" i="13"/>
  <c r="V111" i="13"/>
  <c r="V283" i="13"/>
  <c r="V474" i="13"/>
  <c r="V187" i="13"/>
  <c r="V408" i="13"/>
  <c r="V201" i="13"/>
  <c r="V399" i="13"/>
  <c r="V269" i="13"/>
  <c r="V67" i="13"/>
  <c r="V277" i="13"/>
  <c r="V378" i="13"/>
  <c r="V171" i="13"/>
  <c r="V392" i="13"/>
  <c r="V105" i="13"/>
  <c r="V37" i="13"/>
  <c r="V188" i="13"/>
  <c r="V444" i="13"/>
  <c r="V85" i="13"/>
  <c r="V475" i="13"/>
  <c r="V71" i="13"/>
  <c r="V361" i="13"/>
  <c r="V25" i="13"/>
  <c r="V322" i="13"/>
  <c r="V219" i="13"/>
  <c r="V348" i="13"/>
  <c r="V17" i="13"/>
  <c r="V257" i="13"/>
  <c r="V281" i="13"/>
  <c r="V301" i="13"/>
  <c r="V12" i="13"/>
  <c r="V353" i="13"/>
  <c r="V62" i="13"/>
  <c r="V332" i="13"/>
  <c r="V292" i="13"/>
  <c r="V225" i="13"/>
  <c r="V10" i="13"/>
  <c r="V253" i="13"/>
  <c r="V76" i="13"/>
  <c r="V313" i="13"/>
  <c r="V446" i="13"/>
  <c r="V447" i="13"/>
  <c r="V56" i="13"/>
  <c r="V198" i="13"/>
  <c r="V58" i="13"/>
  <c r="V221" i="13"/>
  <c r="V92" i="13"/>
  <c r="V238" i="13"/>
  <c r="V366" i="13"/>
  <c r="V168" i="13"/>
  <c r="V151" i="13"/>
  <c r="V244" i="13"/>
  <c r="V263" i="13"/>
  <c r="V429" i="13"/>
  <c r="AY8" i="13"/>
  <c r="AT17" i="13"/>
  <c r="BA8" i="13"/>
  <c r="AY17" i="13"/>
  <c r="AU8" i="13"/>
  <c r="BB17" i="13"/>
  <c r="AQ8" i="13"/>
  <c r="BB8" i="13"/>
  <c r="AX17" i="13"/>
  <c r="BC8" i="13"/>
  <c r="AR8" i="13"/>
  <c r="BA17" i="13"/>
  <c r="AS17" i="13"/>
  <c r="AR17" i="13"/>
  <c r="AQ17" i="13"/>
  <c r="AX8" i="13"/>
  <c r="AS8" i="13"/>
  <c r="AU17" i="13"/>
  <c r="AZ8" i="13"/>
  <c r="AV8" i="13"/>
  <c r="AW17" i="13"/>
  <c r="AW8" i="13"/>
  <c r="AV17" i="13"/>
  <c r="AT8" i="13"/>
  <c r="BC17" i="13"/>
  <c r="AZ17" i="13"/>
  <c r="AY11" i="13"/>
  <c r="BC20" i="13"/>
  <c r="BA11" i="13"/>
  <c r="AU20" i="13"/>
  <c r="BC11" i="13"/>
  <c r="AY20" i="13"/>
  <c r="AS20" i="13"/>
  <c r="AT11" i="13"/>
  <c r="AQ11" i="13"/>
  <c r="BB20" i="13"/>
  <c r="AX11" i="13"/>
  <c r="BB11" i="13"/>
  <c r="AX20" i="13"/>
  <c r="AS11" i="13"/>
  <c r="AW20" i="13"/>
  <c r="AZ11" i="13"/>
  <c r="AV11" i="13"/>
  <c r="AR11" i="13"/>
  <c r="AT20" i="13"/>
  <c r="AW11" i="13"/>
  <c r="AV20" i="13"/>
  <c r="AQ20" i="13"/>
  <c r="AZ20" i="13"/>
  <c r="AU11" i="13"/>
  <c r="AR20" i="13"/>
  <c r="BA20" i="13"/>
  <c r="AS19" i="13"/>
  <c r="BC10" i="13"/>
  <c r="AU19" i="13"/>
  <c r="AZ19" i="13"/>
  <c r="BB19" i="13"/>
  <c r="AY19" i="13"/>
  <c r="AR10" i="13"/>
  <c r="AX19" i="13"/>
  <c r="AW10" i="13"/>
  <c r="AZ10" i="13"/>
  <c r="AV19" i="13"/>
  <c r="BC19" i="13"/>
  <c r="BA10" i="13"/>
  <c r="AR19" i="13"/>
  <c r="AQ19" i="13"/>
  <c r="AS10" i="13"/>
  <c r="BA19" i="13"/>
  <c r="AU10" i="13"/>
  <c r="BB10" i="13"/>
  <c r="AT19" i="13"/>
  <c r="AT10" i="13"/>
  <c r="AY10" i="13"/>
  <c r="AW19" i="13"/>
  <c r="AQ10" i="13"/>
  <c r="AX10" i="13"/>
  <c r="AV10" i="13"/>
  <c r="I164" i="8"/>
  <c r="I21" i="8"/>
  <c r="I53" i="8"/>
  <c r="I181" i="8"/>
  <c r="I213" i="8"/>
  <c r="I245" i="8"/>
  <c r="I277" i="8"/>
  <c r="I309" i="8"/>
  <c r="I341" i="8"/>
  <c r="I373" i="8"/>
  <c r="I405" i="8"/>
  <c r="I437" i="8"/>
  <c r="I469" i="8"/>
  <c r="I9" i="8"/>
  <c r="I41" i="8"/>
  <c r="I73" i="8"/>
  <c r="I78" i="8"/>
  <c r="I89" i="8"/>
  <c r="I94" i="8"/>
  <c r="I105" i="8"/>
  <c r="I110" i="8"/>
  <c r="I121" i="8"/>
  <c r="I126" i="8"/>
  <c r="I137" i="8"/>
  <c r="I142" i="8"/>
  <c r="I153" i="8"/>
  <c r="I158" i="8"/>
  <c r="I187" i="8"/>
  <c r="I219" i="8"/>
  <c r="I251" i="8"/>
  <c r="I283" i="8"/>
  <c r="I315" i="8"/>
  <c r="I347" i="8"/>
  <c r="I379" i="8"/>
  <c r="I411" i="8"/>
  <c r="I443" i="8"/>
  <c r="I475" i="8"/>
  <c r="I29" i="8"/>
  <c r="I61" i="8"/>
  <c r="I189" i="8"/>
  <c r="I221" i="8"/>
  <c r="I253" i="8"/>
  <c r="I285" i="8"/>
  <c r="I317" i="8"/>
  <c r="I349" i="8"/>
  <c r="I381" i="8"/>
  <c r="I413" i="8"/>
  <c r="I445" i="8"/>
  <c r="I17" i="8"/>
  <c r="I49" i="8"/>
  <c r="I74" i="8"/>
  <c r="I85" i="8"/>
  <c r="I90" i="8"/>
  <c r="I101" i="8"/>
  <c r="I106" i="8"/>
  <c r="I117" i="8"/>
  <c r="I122" i="8"/>
  <c r="I133" i="8"/>
  <c r="I138" i="8"/>
  <c r="I149" i="8"/>
  <c r="I154" i="8"/>
  <c r="I163" i="8"/>
  <c r="I195" i="8"/>
  <c r="I227" i="8"/>
  <c r="I259" i="8"/>
  <c r="I291" i="8"/>
  <c r="I323" i="8"/>
  <c r="I355" i="8"/>
  <c r="I387" i="8"/>
  <c r="I419" i="8"/>
  <c r="I451" i="8"/>
  <c r="I5" i="8"/>
  <c r="I37" i="8"/>
  <c r="I69" i="8"/>
  <c r="I165" i="8"/>
  <c r="I197" i="8"/>
  <c r="I229" i="8"/>
  <c r="I261" i="8"/>
  <c r="I293" i="8"/>
  <c r="I325" i="8"/>
  <c r="I357" i="8"/>
  <c r="I389" i="8"/>
  <c r="I421" i="8"/>
  <c r="I453" i="8"/>
  <c r="I25" i="8"/>
  <c r="I57" i="8"/>
  <c r="I81" i="8"/>
  <c r="I86" i="8"/>
  <c r="I97" i="8"/>
  <c r="I102" i="8"/>
  <c r="I113" i="8"/>
  <c r="I118" i="8"/>
  <c r="I129" i="8"/>
  <c r="I134" i="8"/>
  <c r="I145" i="8"/>
  <c r="I150" i="8"/>
  <c r="I171" i="8"/>
  <c r="I203" i="8"/>
  <c r="I235" i="8"/>
  <c r="I267" i="8"/>
  <c r="I299" i="8"/>
  <c r="I331" i="8"/>
  <c r="I363" i="8"/>
  <c r="I395" i="8"/>
  <c r="I427" i="8"/>
  <c r="I459" i="8"/>
  <c r="I13" i="8"/>
  <c r="I45" i="8"/>
  <c r="I173" i="8"/>
  <c r="I205" i="8"/>
  <c r="I237" i="8"/>
  <c r="I269" i="8"/>
  <c r="I301" i="8"/>
  <c r="I333" i="8"/>
  <c r="I365" i="8"/>
  <c r="I397" i="8"/>
  <c r="I429" i="8"/>
  <c r="I461" i="8"/>
  <c r="I33" i="8"/>
  <c r="I65" i="8"/>
  <c r="I77" i="8"/>
  <c r="I82" i="8"/>
  <c r="I93" i="8"/>
  <c r="I98" i="8"/>
  <c r="I109" i="8"/>
  <c r="I114" i="8"/>
  <c r="I125" i="8"/>
  <c r="I130" i="8"/>
  <c r="I141" i="8"/>
  <c r="I146" i="8"/>
  <c r="I157" i="8"/>
  <c r="I179" i="8"/>
  <c r="I211" i="8"/>
  <c r="I243" i="8"/>
  <c r="I275" i="8"/>
  <c r="I307" i="8"/>
  <c r="I339" i="8"/>
  <c r="I371" i="8"/>
  <c r="I403" i="8"/>
  <c r="I435" i="8"/>
  <c r="I467" i="8"/>
  <c r="I218" i="8"/>
  <c r="I417" i="8"/>
  <c r="I353" i="8"/>
  <c r="I289" i="8"/>
  <c r="I225" i="8"/>
  <c r="I161" i="8"/>
  <c r="I128" i="8"/>
  <c r="I96" i="8"/>
  <c r="I64" i="8"/>
  <c r="I32" i="8"/>
  <c r="I442" i="8"/>
  <c r="I250" i="8"/>
  <c r="I456" i="8"/>
  <c r="I392" i="8"/>
  <c r="I328" i="8"/>
  <c r="I264" i="8"/>
  <c r="I200" i="8"/>
  <c r="I473" i="8"/>
  <c r="I409" i="8"/>
  <c r="I345" i="8"/>
  <c r="I281" i="8"/>
  <c r="I217" i="8"/>
  <c r="I156" i="8"/>
  <c r="I124" i="8"/>
  <c r="I92" i="8"/>
  <c r="I60" i="8"/>
  <c r="I28" i="8"/>
  <c r="I410" i="8"/>
  <c r="I234" i="8"/>
  <c r="I448" i="8"/>
  <c r="I384" i="8"/>
  <c r="I320" i="8"/>
  <c r="I256" i="8"/>
  <c r="I192" i="8"/>
  <c r="I346" i="8"/>
  <c r="I401" i="8"/>
  <c r="I321" i="8"/>
  <c r="I241" i="8"/>
  <c r="I152" i="8"/>
  <c r="I112" i="8"/>
  <c r="I72" i="8"/>
  <c r="I24" i="8"/>
  <c r="I338" i="8"/>
  <c r="I472" i="8"/>
  <c r="I376" i="8"/>
  <c r="I296" i="8"/>
  <c r="I216" i="8"/>
  <c r="I386" i="8"/>
  <c r="I431" i="8"/>
  <c r="I367" i="8"/>
  <c r="I303" i="8"/>
  <c r="I239" i="8"/>
  <c r="I175" i="8"/>
  <c r="I135" i="8"/>
  <c r="I103" i="8"/>
  <c r="I71" i="8"/>
  <c r="I39" i="8"/>
  <c r="I7" i="8"/>
  <c r="I282" i="8"/>
  <c r="I462" i="8"/>
  <c r="I398" i="8"/>
  <c r="I334" i="8"/>
  <c r="I270" i="8"/>
  <c r="I206" i="8"/>
  <c r="I66" i="8"/>
  <c r="I34" i="8"/>
  <c r="I476" i="8"/>
  <c r="I412" i="8"/>
  <c r="I348" i="8"/>
  <c r="I284" i="8"/>
  <c r="I220" i="8"/>
  <c r="I298" i="8"/>
  <c r="I393" i="8"/>
  <c r="I313" i="8"/>
  <c r="I233" i="8"/>
  <c r="I148" i="8"/>
  <c r="I108" i="8"/>
  <c r="I68" i="8"/>
  <c r="I20" i="8"/>
  <c r="I314" i="8"/>
  <c r="I464" i="8"/>
  <c r="I368" i="8"/>
  <c r="I288" i="8"/>
  <c r="I208" i="8"/>
  <c r="I330" i="8"/>
  <c r="I423" i="8"/>
  <c r="I359" i="8"/>
  <c r="I295" i="8"/>
  <c r="I231" i="8"/>
  <c r="I167" i="8"/>
  <c r="I131" i="8"/>
  <c r="I99" i="8"/>
  <c r="I67" i="8"/>
  <c r="I35" i="8"/>
  <c r="I450" i="8"/>
  <c r="I274" i="8"/>
  <c r="I454" i="8"/>
  <c r="I390" i="8"/>
  <c r="I326" i="8"/>
  <c r="I262" i="8"/>
  <c r="I198" i="8"/>
  <c r="I62" i="8"/>
  <c r="I30" i="8"/>
  <c r="I468" i="8"/>
  <c r="I404" i="8"/>
  <c r="I340" i="8"/>
  <c r="I276" i="8"/>
  <c r="I212" i="8"/>
  <c r="I465" i="8"/>
  <c r="I385" i="8"/>
  <c r="I305" i="8"/>
  <c r="I209" i="8"/>
  <c r="I144" i="8"/>
  <c r="I104" i="8"/>
  <c r="I56" i="8"/>
  <c r="I16" i="8"/>
  <c r="I290" i="8"/>
  <c r="I440" i="8"/>
  <c r="I360" i="8"/>
  <c r="I280" i="8"/>
  <c r="I184" i="8"/>
  <c r="I258" i="8"/>
  <c r="I415" i="8"/>
  <c r="I351" i="8"/>
  <c r="I287" i="8"/>
  <c r="I223" i="8"/>
  <c r="I159" i="8"/>
  <c r="I127" i="8"/>
  <c r="I95" i="8"/>
  <c r="I63" i="8"/>
  <c r="I31" i="8"/>
  <c r="I418" i="8"/>
  <c r="I242" i="8"/>
  <c r="I446" i="8"/>
  <c r="I382" i="8"/>
  <c r="I318" i="8"/>
  <c r="I254" i="8"/>
  <c r="I190" i="8"/>
  <c r="I58" i="8"/>
  <c r="I26" i="8"/>
  <c r="I460" i="8"/>
  <c r="I396" i="8"/>
  <c r="I332" i="8"/>
  <c r="I268" i="8"/>
  <c r="I204" i="8"/>
  <c r="I457" i="8"/>
  <c r="I377" i="8"/>
  <c r="I297" i="8"/>
  <c r="I201" i="8"/>
  <c r="I140" i="8"/>
  <c r="I100" i="8"/>
  <c r="I52" i="8"/>
  <c r="I12" i="8"/>
  <c r="I266" i="8"/>
  <c r="I432" i="8"/>
  <c r="I352" i="8"/>
  <c r="I272" i="8"/>
  <c r="I176" i="8"/>
  <c r="I471" i="8"/>
  <c r="I407" i="8"/>
  <c r="I343" i="8"/>
  <c r="I279" i="8"/>
  <c r="I215" i="8"/>
  <c r="I155" i="8"/>
  <c r="I123" i="8"/>
  <c r="I91" i="8"/>
  <c r="I59" i="8"/>
  <c r="I27" i="8"/>
  <c r="I402" i="8"/>
  <c r="I226" i="8"/>
  <c r="I438" i="8"/>
  <c r="I374" i="8"/>
  <c r="I310" i="8"/>
  <c r="I246" i="8"/>
  <c r="I182" i="8"/>
  <c r="I54" i="8"/>
  <c r="I22" i="8"/>
  <c r="I452" i="8"/>
  <c r="I388" i="8"/>
  <c r="I324" i="8"/>
  <c r="I260" i="8"/>
  <c r="I196" i="8"/>
  <c r="I449" i="8"/>
  <c r="I369" i="8"/>
  <c r="I273" i="8"/>
  <c r="I193" i="8"/>
  <c r="I136" i="8"/>
  <c r="I88" i="8"/>
  <c r="I48" i="8"/>
  <c r="I8" i="8"/>
  <c r="I210" i="8"/>
  <c r="I424" i="8"/>
  <c r="I344" i="8"/>
  <c r="I248" i="8"/>
  <c r="I168" i="8"/>
  <c r="I463" i="8"/>
  <c r="I399" i="8"/>
  <c r="I335" i="8"/>
  <c r="I271" i="8"/>
  <c r="I207" i="8"/>
  <c r="I151" i="8"/>
  <c r="I119" i="8"/>
  <c r="I87" i="8"/>
  <c r="I55" i="8"/>
  <c r="I23" i="8"/>
  <c r="I370" i="8"/>
  <c r="I202" i="8"/>
  <c r="I430" i="8"/>
  <c r="I366" i="8"/>
  <c r="I302" i="8"/>
  <c r="I238" i="8"/>
  <c r="I174" i="8"/>
  <c r="I50" i="8"/>
  <c r="I18" i="8"/>
  <c r="I444" i="8"/>
  <c r="I380" i="8"/>
  <c r="I316" i="8"/>
  <c r="I252" i="8"/>
  <c r="I188" i="8"/>
  <c r="I466" i="8"/>
  <c r="I441" i="8"/>
  <c r="I361" i="8"/>
  <c r="I265" i="8"/>
  <c r="I185" i="8"/>
  <c r="I132" i="8"/>
  <c r="I84" i="8"/>
  <c r="I44" i="8"/>
  <c r="I474" i="8"/>
  <c r="I194" i="8"/>
  <c r="I416" i="8"/>
  <c r="I336" i="8"/>
  <c r="I240" i="8"/>
  <c r="I160" i="8"/>
  <c r="I455" i="8"/>
  <c r="I391" i="8"/>
  <c r="I327" i="8"/>
  <c r="I263" i="8"/>
  <c r="I199" i="8"/>
  <c r="I147" i="8"/>
  <c r="I115" i="8"/>
  <c r="I83" i="8"/>
  <c r="I51" i="8"/>
  <c r="I19" i="8"/>
  <c r="I354" i="8"/>
  <c r="I186" i="8"/>
  <c r="I422" i="8"/>
  <c r="I358" i="8"/>
  <c r="I294" i="8"/>
  <c r="I230" i="8"/>
  <c r="I166" i="8"/>
  <c r="I46" i="8"/>
  <c r="I14" i="8"/>
  <c r="I436" i="8"/>
  <c r="I372" i="8"/>
  <c r="I308" i="8"/>
  <c r="I244" i="8"/>
  <c r="I180" i="8"/>
  <c r="I434" i="8"/>
  <c r="I433" i="8"/>
  <c r="I337" i="8"/>
  <c r="I257" i="8"/>
  <c r="I177" i="8"/>
  <c r="I120" i="8"/>
  <c r="I80" i="8"/>
  <c r="I40" i="8"/>
  <c r="I378" i="8"/>
  <c r="I178" i="8"/>
  <c r="I408" i="8"/>
  <c r="I312" i="8"/>
  <c r="I232" i="8"/>
  <c r="I458" i="8"/>
  <c r="I447" i="8"/>
  <c r="I383" i="8"/>
  <c r="I319" i="8"/>
  <c r="I255" i="8"/>
  <c r="I191" i="8"/>
  <c r="I143" i="8"/>
  <c r="I111" i="8"/>
  <c r="I79" i="8"/>
  <c r="I47" i="8"/>
  <c r="I15" i="8"/>
  <c r="I322" i="8"/>
  <c r="I162" i="8"/>
  <c r="I414" i="8"/>
  <c r="I350" i="8"/>
  <c r="I286" i="8"/>
  <c r="I222" i="8"/>
  <c r="F4" i="8"/>
  <c r="I4" i="8" s="1"/>
  <c r="I42" i="8"/>
  <c r="I10" i="8"/>
  <c r="I428" i="8"/>
  <c r="I364" i="8"/>
  <c r="I300" i="8"/>
  <c r="I236" i="8"/>
  <c r="I172" i="8"/>
  <c r="I249" i="8"/>
  <c r="I304" i="8"/>
  <c r="I139" i="8"/>
  <c r="I342" i="8"/>
  <c r="I292" i="8"/>
  <c r="I169" i="8"/>
  <c r="I224" i="8"/>
  <c r="I107" i="8"/>
  <c r="I278" i="8"/>
  <c r="I228" i="8"/>
  <c r="I116" i="8"/>
  <c r="I426" i="8"/>
  <c r="I75" i="8"/>
  <c r="I214" i="8"/>
  <c r="I76" i="8"/>
  <c r="I439" i="8"/>
  <c r="I43" i="8"/>
  <c r="I70" i="8"/>
  <c r="I36" i="8"/>
  <c r="I375" i="8"/>
  <c r="I11" i="8"/>
  <c r="I38" i="8"/>
  <c r="I394" i="8"/>
  <c r="I362" i="8"/>
  <c r="I311" i="8"/>
  <c r="I306" i="8"/>
  <c r="I6" i="8"/>
  <c r="I425" i="8"/>
  <c r="I170" i="8"/>
  <c r="I247" i="8"/>
  <c r="I470" i="8"/>
  <c r="I420" i="8"/>
  <c r="I356" i="8"/>
  <c r="I329" i="8"/>
  <c r="I400" i="8"/>
  <c r="I183" i="8"/>
  <c r="I406" i="8"/>
  <c r="BE39" i="13"/>
  <c r="BE463" i="13"/>
  <c r="BE469" i="13"/>
  <c r="BE461" i="13"/>
  <c r="BE433" i="13"/>
  <c r="BE457" i="13"/>
  <c r="BE445" i="13"/>
  <c r="BE417" i="13"/>
  <c r="BE408" i="13"/>
  <c r="BE415" i="13"/>
  <c r="BE394" i="13"/>
  <c r="BE403" i="13"/>
  <c r="BE405" i="13"/>
  <c r="BE368" i="13"/>
  <c r="BE362" i="13"/>
  <c r="BE326" i="13"/>
  <c r="BE369" i="13"/>
  <c r="BE352" i="13"/>
  <c r="BE338" i="13"/>
  <c r="BE320" i="13"/>
  <c r="BE304" i="13"/>
  <c r="BE302" i="13"/>
  <c r="BE277" i="13"/>
  <c r="BE284" i="13"/>
  <c r="BE301" i="13"/>
  <c r="BE275" i="13"/>
  <c r="BE252" i="13"/>
  <c r="BE251" i="13"/>
  <c r="BE299" i="13"/>
  <c r="BE238" i="13"/>
  <c r="BE237" i="13"/>
  <c r="BE191" i="13"/>
  <c r="BE159" i="13"/>
  <c r="BE206" i="13"/>
  <c r="BE472" i="13"/>
  <c r="BE474" i="13"/>
  <c r="BE454" i="13"/>
  <c r="BE437" i="13"/>
  <c r="BE443" i="13"/>
  <c r="BE430" i="13"/>
  <c r="BE426" i="13"/>
  <c r="BE431" i="13"/>
  <c r="BE400" i="13"/>
  <c r="BE416" i="13"/>
  <c r="BE386" i="13"/>
  <c r="BE383" i="13"/>
  <c r="BE375" i="13"/>
  <c r="BE350" i="13"/>
  <c r="BE385" i="13"/>
  <c r="BE335" i="13"/>
  <c r="BE365" i="13"/>
  <c r="BE348" i="13"/>
  <c r="BE321" i="13"/>
  <c r="BE325" i="13"/>
  <c r="BE336" i="13"/>
  <c r="BE300" i="13"/>
  <c r="BE269" i="13"/>
  <c r="BE276" i="13"/>
  <c r="BE315" i="13"/>
  <c r="BE267" i="13"/>
  <c r="BE244" i="13"/>
  <c r="BE243" i="13"/>
  <c r="BE266" i="13"/>
  <c r="BE274" i="13"/>
  <c r="BE215" i="13"/>
  <c r="BE183" i="13"/>
  <c r="BE231" i="13"/>
  <c r="BE198" i="13"/>
  <c r="BE166" i="13"/>
  <c r="BE209" i="13"/>
  <c r="BE177" i="13"/>
  <c r="BE223" i="13"/>
  <c r="BE196" i="13"/>
  <c r="BE164" i="13"/>
  <c r="BE145" i="13"/>
  <c r="BE81" i="13"/>
  <c r="BE102" i="13"/>
  <c r="BE115" i="13"/>
  <c r="BE128" i="13"/>
  <c r="BE141" i="13"/>
  <c r="BE156" i="13"/>
  <c r="BE90" i="13"/>
  <c r="BE103" i="13"/>
  <c r="BE471" i="13"/>
  <c r="BE458" i="13"/>
  <c r="BE465" i="13"/>
  <c r="BE436" i="13"/>
  <c r="BE435" i="13"/>
  <c r="BE420" i="13"/>
  <c r="BE384" i="13"/>
  <c r="BE390" i="13"/>
  <c r="BE393" i="13"/>
  <c r="BE363" i="13"/>
  <c r="BE361" i="13"/>
  <c r="BE349" i="13"/>
  <c r="BE356" i="13"/>
  <c r="BE327" i="13"/>
  <c r="BE464" i="13"/>
  <c r="BE473" i="13"/>
  <c r="BE441" i="13"/>
  <c r="BE456" i="13"/>
  <c r="BE423" i="13"/>
  <c r="BE451" i="13"/>
  <c r="BE392" i="13"/>
  <c r="BE402" i="13"/>
  <c r="BE397" i="13"/>
  <c r="BE359" i="13"/>
  <c r="BE373" i="13"/>
  <c r="BE341" i="13"/>
  <c r="BE360" i="13"/>
  <c r="BE347" i="13"/>
  <c r="BE312" i="13"/>
  <c r="BE329" i="13"/>
  <c r="BE285" i="13"/>
  <c r="BE280" i="13"/>
  <c r="BE291" i="13"/>
  <c r="BE260" i="13"/>
  <c r="BE247" i="13"/>
  <c r="BE254" i="13"/>
  <c r="BE245" i="13"/>
  <c r="BE187" i="13"/>
  <c r="BE220" i="13"/>
  <c r="BE182" i="13"/>
  <c r="BE235" i="13"/>
  <c r="BE185" i="13"/>
  <c r="BE228" i="13"/>
  <c r="BE192" i="13"/>
  <c r="BE157" i="13"/>
  <c r="BE121" i="13"/>
  <c r="BE134" i="13"/>
  <c r="BE139" i="13"/>
  <c r="BE144" i="13"/>
  <c r="BE149" i="13"/>
  <c r="BE146" i="13"/>
  <c r="BE151" i="13"/>
  <c r="BE148" i="13"/>
  <c r="BE77" i="13"/>
  <c r="BE20" i="13"/>
  <c r="BE58" i="13"/>
  <c r="BE76" i="13"/>
  <c r="BE61" i="13"/>
  <c r="BE62" i="13"/>
  <c r="BE55" i="13"/>
  <c r="BE40" i="13"/>
  <c r="BE5" i="13"/>
  <c r="BE13" i="13"/>
  <c r="BE475" i="13"/>
  <c r="BE460" i="13"/>
  <c r="BE444" i="13"/>
  <c r="BE453" i="13"/>
  <c r="BE419" i="13"/>
  <c r="BE424" i="13"/>
  <c r="BE388" i="13"/>
  <c r="BE398" i="13"/>
  <c r="BE401" i="13"/>
  <c r="BE399" i="13"/>
  <c r="BE367" i="13"/>
  <c r="BE330" i="13"/>
  <c r="BE357" i="13"/>
  <c r="BE376" i="13"/>
  <c r="BE318" i="13"/>
  <c r="BE324" i="13"/>
  <c r="BE281" i="13"/>
  <c r="BE272" i="13"/>
  <c r="BE287" i="13"/>
  <c r="BE256" i="13"/>
  <c r="BE295" i="13"/>
  <c r="BE250" i="13"/>
  <c r="BE241" i="13"/>
  <c r="BE179" i="13"/>
  <c r="BE225" i="13"/>
  <c r="BE178" i="13"/>
  <c r="BE229" i="13"/>
  <c r="BE181" i="13"/>
  <c r="BE218" i="13"/>
  <c r="BE188" i="13"/>
  <c r="BE232" i="13"/>
  <c r="BE113" i="13"/>
  <c r="BE126" i="13"/>
  <c r="BE131" i="13"/>
  <c r="BE136" i="13"/>
  <c r="BE133" i="13"/>
  <c r="BE138" i="13"/>
  <c r="BE143" i="13"/>
  <c r="BE140" i="13"/>
  <c r="BE69" i="13"/>
  <c r="BE19" i="13"/>
  <c r="BE46" i="13"/>
  <c r="BE68" i="13"/>
  <c r="BE53" i="13"/>
  <c r="BE54" i="13"/>
  <c r="BE43" i="13"/>
  <c r="BE36" i="13"/>
  <c r="BE6" i="13"/>
  <c r="BE14" i="13"/>
  <c r="BE476" i="13"/>
  <c r="BE446" i="13"/>
  <c r="BE440" i="13"/>
  <c r="BE434" i="13"/>
  <c r="BE380" i="13"/>
  <c r="BE387" i="13"/>
  <c r="BE354" i="13"/>
  <c r="BE331" i="13"/>
  <c r="BE339" i="13"/>
  <c r="BE333" i="13"/>
  <c r="BE303" i="13"/>
  <c r="BE293" i="13"/>
  <c r="BE283" i="13"/>
  <c r="BE236" i="13"/>
  <c r="BE296" i="13"/>
  <c r="BE221" i="13"/>
  <c r="BE167" i="13"/>
  <c r="BE190" i="13"/>
  <c r="BE213" i="13"/>
  <c r="BE165" i="13"/>
  <c r="BE204" i="13"/>
  <c r="BE227" i="13"/>
  <c r="BE89" i="13"/>
  <c r="BE78" i="13"/>
  <c r="BE120" i="13"/>
  <c r="BE109" i="13"/>
  <c r="BE98" i="13"/>
  <c r="BE132" i="13"/>
  <c r="BE28" i="13"/>
  <c r="BE74" i="13"/>
  <c r="BE60" i="13"/>
  <c r="BE37" i="13"/>
  <c r="BE75" i="13"/>
  <c r="BE34" i="13"/>
  <c r="BE9" i="13"/>
  <c r="BE468" i="13"/>
  <c r="BE447" i="13"/>
  <c r="BE432" i="13"/>
  <c r="BE425" i="13"/>
  <c r="BE411" i="13"/>
  <c r="BE381" i="13"/>
  <c r="BE346" i="13"/>
  <c r="BE345" i="13"/>
  <c r="BE334" i="13"/>
  <c r="BE328" i="13"/>
  <c r="BE297" i="13"/>
  <c r="BE288" i="13"/>
  <c r="BE279" i="13"/>
  <c r="BE270" i="13"/>
  <c r="BE258" i="13"/>
  <c r="BE211" i="13"/>
  <c r="BE163" i="13"/>
  <c r="BE186" i="13"/>
  <c r="BE205" i="13"/>
  <c r="BE161" i="13"/>
  <c r="BE200" i="13"/>
  <c r="BE222" i="13"/>
  <c r="BE158" i="13"/>
  <c r="BE147" i="13"/>
  <c r="BE112" i="13"/>
  <c r="BE101" i="13"/>
  <c r="BE82" i="13"/>
  <c r="BE124" i="13"/>
  <c r="BE23" i="13"/>
  <c r="BE66" i="13"/>
  <c r="BE48" i="13"/>
  <c r="BE29" i="13"/>
  <c r="BE67" i="13"/>
  <c r="BE25" i="13"/>
  <c r="BE10" i="13"/>
  <c r="BE467" i="13"/>
  <c r="BE442" i="13"/>
  <c r="BE439" i="13"/>
  <c r="BE421" i="13"/>
  <c r="BE414" i="13"/>
  <c r="BE374" i="13"/>
  <c r="BE342" i="13"/>
  <c r="BE340" i="13"/>
  <c r="BE378" i="13"/>
  <c r="BE317" i="13"/>
  <c r="BE294" i="13"/>
  <c r="BE268" i="13"/>
  <c r="BE271" i="13"/>
  <c r="BE259" i="13"/>
  <c r="BE246" i="13"/>
  <c r="BE207" i="13"/>
  <c r="BE239" i="13"/>
  <c r="BE174" i="13"/>
  <c r="BE201" i="13"/>
  <c r="BE155" i="13"/>
  <c r="BE184" i="13"/>
  <c r="BE216" i="13"/>
  <c r="BE150" i="13"/>
  <c r="BE123" i="13"/>
  <c r="BE104" i="13"/>
  <c r="BE93" i="13"/>
  <c r="BE135" i="13"/>
  <c r="BE116" i="13"/>
  <c r="BE22" i="13"/>
  <c r="BE87" i="13"/>
  <c r="BE35" i="13"/>
  <c r="BE27" i="13"/>
  <c r="BE84" i="13"/>
  <c r="BE32" i="13"/>
  <c r="BE11" i="13"/>
  <c r="BE459" i="13"/>
  <c r="BE438" i="13"/>
  <c r="BE448" i="13"/>
  <c r="BE413" i="13"/>
  <c r="BE410" i="13"/>
  <c r="BE377" i="13"/>
  <c r="BE379" i="13"/>
  <c r="BE371" i="13"/>
  <c r="BE313" i="13"/>
  <c r="BE308" i="13"/>
  <c r="BE289" i="13"/>
  <c r="BE264" i="13"/>
  <c r="BE263" i="13"/>
  <c r="BE255" i="13"/>
  <c r="BE242" i="13"/>
  <c r="BE203" i="13"/>
  <c r="BE226" i="13"/>
  <c r="BE170" i="13"/>
  <c r="BE197" i="13"/>
  <c r="BE234" i="13"/>
  <c r="BE180" i="13"/>
  <c r="BE153" i="13"/>
  <c r="BE142" i="13"/>
  <c r="BE107" i="13"/>
  <c r="BE96" i="13"/>
  <c r="BE85" i="13"/>
  <c r="BE127" i="13"/>
  <c r="BE108" i="13"/>
  <c r="BE21" i="13"/>
  <c r="BE71" i="13"/>
  <c r="BE33" i="13"/>
  <c r="BE70" i="13"/>
  <c r="BE72" i="13"/>
  <c r="BE24" i="13"/>
  <c r="BE12" i="13"/>
  <c r="BE470" i="13"/>
  <c r="BE455" i="13"/>
  <c r="BE428" i="13"/>
  <c r="BE409" i="13"/>
  <c r="BE406" i="13"/>
  <c r="BE372" i="13"/>
  <c r="BE353" i="13"/>
  <c r="BE366" i="13"/>
  <c r="BE310" i="13"/>
  <c r="BE316" i="13"/>
  <c r="BE273" i="13"/>
  <c r="BE319" i="13"/>
  <c r="BE311" i="13"/>
  <c r="BE290" i="13"/>
  <c r="BE286" i="13"/>
  <c r="BE199" i="13"/>
  <c r="BE214" i="13"/>
  <c r="BE162" i="13"/>
  <c r="BE193" i="13"/>
  <c r="BE233" i="13"/>
  <c r="BE176" i="13"/>
  <c r="BE137" i="13"/>
  <c r="BE118" i="13"/>
  <c r="BE99" i="13"/>
  <c r="BE88" i="13"/>
  <c r="BE130" i="13"/>
  <c r="BE119" i="13"/>
  <c r="BE100" i="13"/>
  <c r="BE18" i="13"/>
  <c r="BE63" i="13"/>
  <c r="BE73" i="13"/>
  <c r="BE50" i="13"/>
  <c r="BE64" i="13"/>
  <c r="BE31" i="13"/>
  <c r="BE30" i="13"/>
  <c r="BE466" i="13"/>
  <c r="BE452" i="13"/>
  <c r="BE427" i="13"/>
  <c r="BE412" i="13"/>
  <c r="BE382" i="13"/>
  <c r="BE391" i="13"/>
  <c r="BE343" i="13"/>
  <c r="BE364" i="13"/>
  <c r="BE306" i="13"/>
  <c r="BE323" i="13"/>
  <c r="BE265" i="13"/>
  <c r="BE309" i="13"/>
  <c r="BE282" i="13"/>
  <c r="BE278" i="13"/>
  <c r="BE257" i="13"/>
  <c r="BE195" i="13"/>
  <c r="BE210" i="13"/>
  <c r="BE230" i="13"/>
  <c r="BE189" i="13"/>
  <c r="BE217" i="13"/>
  <c r="BE172" i="13"/>
  <c r="BE129" i="13"/>
  <c r="BE110" i="13"/>
  <c r="BE91" i="13"/>
  <c r="BE80" i="13"/>
  <c r="BE122" i="13"/>
  <c r="BE111" i="13"/>
  <c r="BE92" i="13"/>
  <c r="BE17" i="13"/>
  <c r="BE59" i="13"/>
  <c r="BE65" i="13"/>
  <c r="BE42" i="13"/>
  <c r="BE56" i="13"/>
  <c r="I4" i="13"/>
  <c r="BE462" i="13"/>
  <c r="BE449" i="13"/>
  <c r="BE422" i="13"/>
  <c r="BE404" i="13"/>
  <c r="BE395" i="13"/>
  <c r="BE370" i="13"/>
  <c r="BE407" i="13"/>
  <c r="BE355" i="13"/>
  <c r="BE337" i="13"/>
  <c r="BE322" i="13"/>
  <c r="BE261" i="13"/>
  <c r="BE292" i="13"/>
  <c r="BE248" i="13"/>
  <c r="BE262" i="13"/>
  <c r="BE253" i="13"/>
  <c r="BE175" i="13"/>
  <c r="BE202" i="13"/>
  <c r="BE224" i="13"/>
  <c r="BE173" i="13"/>
  <c r="BE212" i="13"/>
  <c r="BE168" i="13"/>
  <c r="BE105" i="13"/>
  <c r="BE94" i="13"/>
  <c r="BE83" i="13"/>
  <c r="BE125" i="13"/>
  <c r="BE114" i="13"/>
  <c r="BE95" i="13"/>
  <c r="BE57" i="13"/>
  <c r="BE16" i="13"/>
  <c r="BE51" i="13"/>
  <c r="BE49" i="13"/>
  <c r="BE38" i="13"/>
  <c r="BE52" i="13"/>
  <c r="BE7" i="13"/>
  <c r="BE358" i="13"/>
  <c r="BE305" i="13"/>
  <c r="BE97" i="13"/>
  <c r="BE47" i="13"/>
  <c r="BE344" i="13"/>
  <c r="BE249" i="13"/>
  <c r="BE86" i="13"/>
  <c r="BE41" i="13"/>
  <c r="BE26" i="13"/>
  <c r="BE351" i="13"/>
  <c r="BE171" i="13"/>
  <c r="BE152" i="13"/>
  <c r="BE79" i="13"/>
  <c r="BE450" i="13"/>
  <c r="BE332" i="13"/>
  <c r="BE194" i="13"/>
  <c r="BE117" i="13"/>
  <c r="BE44" i="13"/>
  <c r="BE429" i="13"/>
  <c r="BE314" i="13"/>
  <c r="BE219" i="13"/>
  <c r="BE106" i="13"/>
  <c r="BE8" i="13"/>
  <c r="BE418" i="13"/>
  <c r="BE298" i="13"/>
  <c r="BE169" i="13"/>
  <c r="BE154" i="13"/>
  <c r="BE396" i="13"/>
  <c r="BE307" i="13"/>
  <c r="BE208" i="13"/>
  <c r="BE45" i="13"/>
  <c r="BE389" i="13"/>
  <c r="BE240" i="13"/>
  <c r="BE160" i="13"/>
  <c r="BE15" i="13"/>
  <c r="K92" i="13"/>
  <c r="K8" i="13"/>
  <c r="K52" i="13"/>
  <c r="K89" i="13"/>
  <c r="K355" i="13"/>
  <c r="K395" i="13"/>
  <c r="K11" i="13"/>
  <c r="K317" i="13"/>
  <c r="K47" i="13"/>
  <c r="K53" i="13"/>
  <c r="K401" i="13"/>
  <c r="K253" i="13"/>
  <c r="K103" i="13"/>
  <c r="K257" i="13"/>
  <c r="K332" i="13"/>
  <c r="K178" i="13"/>
  <c r="K400" i="13"/>
  <c r="K138" i="13"/>
  <c r="K238" i="13"/>
  <c r="K69" i="13"/>
  <c r="K261" i="13"/>
  <c r="K372" i="13"/>
  <c r="K121" i="13"/>
  <c r="K310" i="13"/>
  <c r="K37" i="13"/>
  <c r="K291" i="13"/>
  <c r="K370" i="13"/>
  <c r="K151" i="13"/>
  <c r="K243" i="13"/>
  <c r="K286" i="13"/>
  <c r="K38" i="13"/>
  <c r="K131" i="13"/>
  <c r="K250" i="13"/>
  <c r="K357" i="13"/>
  <c r="K399" i="13"/>
  <c r="K411" i="13"/>
  <c r="K435" i="13"/>
  <c r="K448" i="13"/>
  <c r="K470" i="13"/>
  <c r="K75" i="13"/>
  <c r="K26" i="13"/>
  <c r="K236" i="13"/>
  <c r="K284" i="13"/>
  <c r="K350" i="13"/>
  <c r="K438" i="13"/>
  <c r="K63" i="13"/>
  <c r="K160" i="13"/>
  <c r="K237" i="13"/>
  <c r="K365" i="13"/>
  <c r="K460" i="13"/>
  <c r="K149" i="13"/>
  <c r="K292" i="13"/>
  <c r="K420" i="13"/>
  <c r="K179" i="13"/>
  <c r="K61" i="13"/>
  <c r="K59" i="13"/>
  <c r="K234" i="13"/>
  <c r="K143" i="13"/>
  <c r="K218" i="13"/>
  <c r="K390" i="13"/>
  <c r="K175" i="13"/>
  <c r="K426" i="13"/>
  <c r="K115" i="13"/>
  <c r="K265" i="13"/>
  <c r="K168" i="13"/>
  <c r="K283" i="13"/>
  <c r="K459" i="13"/>
  <c r="K177" i="13"/>
  <c r="K319" i="13"/>
  <c r="K39" i="13"/>
  <c r="K248" i="13"/>
  <c r="K389" i="13"/>
  <c r="K122" i="13"/>
  <c r="K194" i="13"/>
  <c r="K375" i="13"/>
  <c r="K12" i="13"/>
  <c r="K150" i="13"/>
  <c r="K259" i="13"/>
  <c r="K344" i="13"/>
  <c r="K352" i="13"/>
  <c r="K369" i="13"/>
  <c r="K455" i="13"/>
  <c r="K462" i="13"/>
  <c r="K471" i="13"/>
  <c r="K20" i="13"/>
  <c r="K72" i="13"/>
  <c r="K189" i="13"/>
  <c r="K254" i="13"/>
  <c r="K407" i="13"/>
  <c r="K443" i="13"/>
  <c r="K82" i="13"/>
  <c r="K162" i="13"/>
  <c r="K230" i="13"/>
  <c r="K385" i="13"/>
  <c r="K456" i="13"/>
  <c r="K104" i="13"/>
  <c r="K10" i="13"/>
  <c r="K302" i="13"/>
  <c r="K406" i="13"/>
  <c r="K316" i="13"/>
  <c r="K213" i="13"/>
  <c r="K329" i="13"/>
  <c r="K275" i="13"/>
  <c r="K76" i="13"/>
  <c r="K227" i="13"/>
  <c r="K204" i="13"/>
  <c r="K315" i="13"/>
  <c r="K96" i="13"/>
  <c r="K380" i="13"/>
  <c r="K158" i="13"/>
  <c r="K402" i="13"/>
  <c r="K83" i="13"/>
  <c r="K246" i="13"/>
  <c r="K452" i="13"/>
  <c r="K197" i="13"/>
  <c r="K349" i="13"/>
  <c r="K371" i="13"/>
  <c r="K425" i="13"/>
  <c r="K464" i="13"/>
  <c r="K461" i="13"/>
  <c r="K68" i="13"/>
  <c r="K153" i="13"/>
  <c r="K267" i="13"/>
  <c r="K348" i="13"/>
  <c r="K70" i="13"/>
  <c r="K118" i="13"/>
  <c r="K294" i="13"/>
  <c r="K439" i="13"/>
  <c r="K117" i="13"/>
  <c r="K129" i="13"/>
  <c r="K171" i="13"/>
  <c r="K287" i="13"/>
  <c r="K313" i="13"/>
  <c r="K356" i="13"/>
  <c r="K422" i="13"/>
  <c r="K133" i="13"/>
  <c r="K81" i="13"/>
  <c r="K201" i="13"/>
  <c r="K226" i="13"/>
  <c r="K293" i="13"/>
  <c r="K324" i="13"/>
  <c r="K410" i="13"/>
  <c r="K466" i="13"/>
  <c r="K9" i="13"/>
  <c r="K318" i="13"/>
  <c r="K134" i="13"/>
  <c r="K17" i="13"/>
  <c r="K174" i="13"/>
  <c r="K427" i="13"/>
  <c r="K308" i="13"/>
  <c r="K71" i="13"/>
  <c r="K335" i="13"/>
  <c r="K173" i="13"/>
  <c r="K330" i="13"/>
  <c r="K199" i="13"/>
  <c r="K377" i="13"/>
  <c r="K207" i="13"/>
  <c r="K13" i="13"/>
  <c r="K155" i="13"/>
  <c r="K255" i="13"/>
  <c r="K22" i="13"/>
  <c r="K224" i="13"/>
  <c r="K359" i="13"/>
  <c r="K382" i="13"/>
  <c r="K374" i="13"/>
  <c r="K465" i="13"/>
  <c r="K32" i="13"/>
  <c r="K51" i="13"/>
  <c r="K140" i="13"/>
  <c r="K251" i="13"/>
  <c r="K403" i="13"/>
  <c r="K41" i="13"/>
  <c r="K212" i="13"/>
  <c r="K274" i="13"/>
  <c r="K445" i="13"/>
  <c r="K136" i="13"/>
  <c r="K100" i="13"/>
  <c r="K203" i="13"/>
  <c r="K260" i="13"/>
  <c r="K345" i="13"/>
  <c r="K404" i="13"/>
  <c r="K437" i="13"/>
  <c r="K88" i="13"/>
  <c r="K113" i="13"/>
  <c r="K235" i="13"/>
  <c r="K258" i="13"/>
  <c r="K339" i="13"/>
  <c r="K326" i="13"/>
  <c r="K421" i="13"/>
  <c r="K463" i="13"/>
  <c r="K5" i="13"/>
  <c r="K105" i="13"/>
  <c r="K58" i="13"/>
  <c r="K247" i="13"/>
  <c r="K424" i="13"/>
  <c r="K305" i="13"/>
  <c r="K164" i="13"/>
  <c r="K415" i="13"/>
  <c r="K214" i="13"/>
  <c r="K358" i="13"/>
  <c r="K225" i="13"/>
  <c r="K366" i="13"/>
  <c r="K245" i="13"/>
  <c r="K67" i="13"/>
  <c r="K108" i="13"/>
  <c r="K264" i="13"/>
  <c r="K55" i="13"/>
  <c r="K198" i="13"/>
  <c r="K341" i="13"/>
  <c r="K412" i="13"/>
  <c r="K364" i="13"/>
  <c r="K16" i="13"/>
  <c r="K19" i="13"/>
  <c r="K33" i="13"/>
  <c r="K240" i="13"/>
  <c r="K99" i="13"/>
  <c r="K31" i="13"/>
  <c r="K24" i="13"/>
  <c r="K29" i="13"/>
  <c r="K266" i="13"/>
  <c r="K281" i="13"/>
  <c r="K298" i="13"/>
  <c r="K60" i="13"/>
  <c r="K363" i="13"/>
  <c r="K180" i="13"/>
  <c r="K414" i="13"/>
  <c r="K405" i="13"/>
  <c r="K25" i="13"/>
  <c r="K35" i="13"/>
  <c r="K166" i="13"/>
  <c r="K347" i="13"/>
  <c r="K23" i="13"/>
  <c r="K205" i="13"/>
  <c r="K409" i="13"/>
  <c r="K85" i="13"/>
  <c r="K176" i="13"/>
  <c r="K272" i="13"/>
  <c r="K309" i="13"/>
  <c r="K362" i="13"/>
  <c r="K114" i="13"/>
  <c r="K126" i="13"/>
  <c r="K202" i="13"/>
  <c r="K262" i="13"/>
  <c r="K320" i="13"/>
  <c r="K416" i="13"/>
  <c r="K73" i="13"/>
  <c r="K36" i="13"/>
  <c r="K190" i="13"/>
  <c r="K147" i="13"/>
  <c r="K18" i="13"/>
  <c r="K78" i="13"/>
  <c r="K57" i="13"/>
  <c r="K79" i="13"/>
  <c r="K270" i="13"/>
  <c r="K289" i="13"/>
  <c r="K141" i="13"/>
  <c r="K386" i="13"/>
  <c r="K163" i="13"/>
  <c r="K430" i="13"/>
  <c r="K458" i="13"/>
  <c r="K6" i="13"/>
  <c r="K42" i="13"/>
  <c r="K210" i="13"/>
  <c r="K337" i="13"/>
  <c r="K65" i="13"/>
  <c r="K219" i="13"/>
  <c r="K441" i="13"/>
  <c r="K91" i="13"/>
  <c r="K208" i="13"/>
  <c r="K279" i="13"/>
  <c r="K367" i="13"/>
  <c r="K376" i="13"/>
  <c r="K146" i="13"/>
  <c r="K145" i="13"/>
  <c r="K231" i="13"/>
  <c r="K295" i="13"/>
  <c r="K396" i="13"/>
  <c r="K428" i="13"/>
  <c r="K119" i="13"/>
  <c r="K98" i="13"/>
  <c r="K469" i="13"/>
  <c r="K360" i="13"/>
  <c r="K220" i="13"/>
  <c r="K111" i="13"/>
  <c r="K28" i="13"/>
  <c r="K137" i="13"/>
  <c r="K184" i="13"/>
  <c r="K86" i="13"/>
  <c r="K44" i="13"/>
  <c r="K90" i="13"/>
  <c r="K379" i="13"/>
  <c r="K282" i="13"/>
  <c r="K172" i="13"/>
  <c r="K391" i="13"/>
  <c r="K241" i="13"/>
  <c r="K328" i="13"/>
  <c r="K30" i="13"/>
  <c r="K447" i="13"/>
  <c r="K66" i="13"/>
  <c r="K167" i="13"/>
  <c r="K351" i="13"/>
  <c r="K95" i="13"/>
  <c r="K182" i="13"/>
  <c r="K423" i="13"/>
  <c r="K123" i="13"/>
  <c r="K228" i="13"/>
  <c r="K242" i="13"/>
  <c r="K311" i="13"/>
  <c r="K392" i="13"/>
  <c r="K101" i="13"/>
  <c r="K84" i="13"/>
  <c r="K187" i="13"/>
  <c r="K304" i="13"/>
  <c r="K384" i="13"/>
  <c r="K451" i="13"/>
  <c r="K229" i="13"/>
  <c r="K216" i="13"/>
  <c r="K169" i="13"/>
  <c r="K27" i="13"/>
  <c r="K188" i="13"/>
  <c r="K56" i="13"/>
  <c r="K303" i="13"/>
  <c r="K223" i="13"/>
  <c r="K200" i="13"/>
  <c r="K124" i="13"/>
  <c r="K87" i="13"/>
  <c r="K453" i="13"/>
  <c r="K314" i="13"/>
  <c r="K193" i="13"/>
  <c r="K454" i="13"/>
  <c r="K290" i="13"/>
  <c r="K432" i="13"/>
  <c r="K429" i="13"/>
  <c r="K450" i="13"/>
  <c r="K49" i="13"/>
  <c r="K211" i="13"/>
  <c r="K368" i="13"/>
  <c r="K127" i="13"/>
  <c r="K183" i="13"/>
  <c r="K440" i="13"/>
  <c r="K159" i="13"/>
  <c r="K185" i="13"/>
  <c r="K288" i="13"/>
  <c r="K343" i="13"/>
  <c r="K417" i="13"/>
  <c r="K120" i="13"/>
  <c r="K116" i="13"/>
  <c r="K217" i="13"/>
  <c r="K333" i="13"/>
  <c r="K383" i="13"/>
  <c r="K444" i="13"/>
  <c r="K43" i="13"/>
  <c r="K336" i="13"/>
  <c r="K263" i="13"/>
  <c r="K106" i="13"/>
  <c r="K394" i="13"/>
  <c r="K467" i="13"/>
  <c r="K102" i="13"/>
  <c r="K277" i="13"/>
  <c r="K144" i="13"/>
  <c r="K97" i="13"/>
  <c r="K346" i="13"/>
  <c r="K139" i="13"/>
  <c r="K388" i="13"/>
  <c r="K80" i="13"/>
  <c r="K109" i="13"/>
  <c r="K209" i="13"/>
  <c r="K296" i="13"/>
  <c r="K222" i="13"/>
  <c r="K165" i="13"/>
  <c r="K195" i="13"/>
  <c r="K74" i="13"/>
  <c r="K46" i="13"/>
  <c r="K353" i="13"/>
  <c r="K239" i="13"/>
  <c r="K34" i="13"/>
  <c r="K331" i="13"/>
  <c r="K418" i="13"/>
  <c r="K442" i="13"/>
  <c r="K472" i="13"/>
  <c r="K156" i="13"/>
  <c r="K221" i="13"/>
  <c r="K393" i="13"/>
  <c r="K157" i="13"/>
  <c r="K276" i="13"/>
  <c r="K473" i="13"/>
  <c r="K110" i="13"/>
  <c r="K186" i="13"/>
  <c r="K269" i="13"/>
  <c r="K373" i="13"/>
  <c r="K413" i="13"/>
  <c r="K152" i="13"/>
  <c r="K148" i="13"/>
  <c r="K249" i="13"/>
  <c r="K322" i="13"/>
  <c r="K387" i="13"/>
  <c r="K457" i="13"/>
  <c r="K14" i="13"/>
  <c r="K256" i="13"/>
  <c r="K354" i="13"/>
  <c r="K301" i="13"/>
  <c r="K312" i="13"/>
  <c r="K206" i="13"/>
  <c r="K232" i="13"/>
  <c r="K125" i="13"/>
  <c r="K135" i="13"/>
  <c r="K21" i="13"/>
  <c r="K215" i="13"/>
  <c r="K77" i="13"/>
  <c r="K306" i="13"/>
  <c r="K419" i="13"/>
  <c r="K433" i="13"/>
  <c r="K449" i="13"/>
  <c r="K128" i="13"/>
  <c r="K252" i="13"/>
  <c r="K434" i="13"/>
  <c r="K93" i="13"/>
  <c r="K300" i="13"/>
  <c r="K64" i="13"/>
  <c r="K142" i="13"/>
  <c r="K154" i="13"/>
  <c r="K278" i="13"/>
  <c r="K340" i="13"/>
  <c r="K446" i="13"/>
  <c r="K107" i="13"/>
  <c r="K192" i="13"/>
  <c r="K244" i="13"/>
  <c r="K361" i="13"/>
  <c r="K378" i="13"/>
  <c r="K54" i="13"/>
  <c r="K327" i="13"/>
  <c r="K191" i="13"/>
  <c r="K271" i="13"/>
  <c r="K45" i="13"/>
  <c r="K323" i="13"/>
  <c r="K474" i="13"/>
  <c r="K468" i="13"/>
  <c r="K297" i="13"/>
  <c r="K307" i="13"/>
  <c r="K280" i="13"/>
  <c r="K7" i="13"/>
  <c r="K62" i="13"/>
  <c r="K40" i="13"/>
  <c r="K321" i="13"/>
  <c r="K436" i="13"/>
  <c r="K431" i="13"/>
  <c r="K273" i="13"/>
  <c r="K268" i="13"/>
  <c r="K181" i="13"/>
  <c r="K50" i="13"/>
  <c r="K338" i="13"/>
  <c r="K112" i="13"/>
  <c r="K408" i="13"/>
  <c r="K381" i="13"/>
  <c r="K476" i="13"/>
  <c r="K475" i="13"/>
  <c r="K196" i="13"/>
  <c r="K299" i="13"/>
  <c r="K15" i="13"/>
  <c r="K161" i="13"/>
  <c r="K334" i="13"/>
  <c r="K130" i="13"/>
  <c r="K132" i="13"/>
  <c r="K233" i="13"/>
  <c r="K342" i="13"/>
  <c r="K398" i="13"/>
  <c r="K48" i="13"/>
  <c r="K94" i="13"/>
  <c r="K170" i="13"/>
  <c r="K285" i="13"/>
  <c r="K325" i="13"/>
  <c r="K397" i="13"/>
  <c r="AK15" i="8"/>
  <c r="AI6" i="8"/>
  <c r="AH6" i="8"/>
  <c r="AI15" i="8"/>
  <c r="AB15" i="8"/>
  <c r="AG15" i="8"/>
  <c r="AC22" i="8"/>
  <c r="AD15" i="8"/>
  <c r="AM22" i="8"/>
  <c r="AL6" i="8"/>
  <c r="AD22" i="8"/>
  <c r="AA15" i="8"/>
  <c r="AD13" i="8"/>
  <c r="AG6" i="8"/>
  <c r="AF15" i="8"/>
  <c r="AM15" i="8"/>
  <c r="AL15" i="8"/>
  <c r="AF6" i="8"/>
  <c r="AE22" i="8"/>
  <c r="AE15" i="8"/>
  <c r="AA6" i="8"/>
  <c r="AJ6" i="8"/>
  <c r="AF22" i="8"/>
  <c r="AC13" i="8"/>
  <c r="AE6" i="8"/>
  <c r="AJ15" i="8"/>
  <c r="AK6" i="8"/>
  <c r="AK13" i="8"/>
  <c r="AL13" i="8"/>
  <c r="AM6" i="8"/>
  <c r="AH15" i="8"/>
  <c r="AC6" i="8"/>
  <c r="AF13" i="8"/>
  <c r="AB22" i="8"/>
  <c r="AD6" i="8"/>
  <c r="AB6" i="8"/>
  <c r="AI13" i="8"/>
  <c r="AG22" i="8"/>
  <c r="AI22" i="8"/>
  <c r="AM13" i="8"/>
  <c r="AH13" i="8"/>
  <c r="AA13" i="8"/>
  <c r="AL22" i="8"/>
  <c r="AB13" i="8"/>
  <c r="AG13" i="8"/>
  <c r="AH22" i="8"/>
  <c r="AJ13" i="8"/>
  <c r="AE13" i="8"/>
  <c r="AJ22" i="8"/>
  <c r="AK22" i="8"/>
  <c r="AO128" i="8"/>
  <c r="AO260" i="8"/>
  <c r="AO285" i="8"/>
  <c r="AO382" i="8"/>
  <c r="AO423" i="8"/>
  <c r="AO456" i="8"/>
  <c r="AO10" i="8"/>
  <c r="AO267" i="8"/>
  <c r="AO252" i="8"/>
  <c r="AO140" i="8"/>
  <c r="AO165" i="8"/>
  <c r="AO198" i="8"/>
  <c r="AO239" i="8"/>
  <c r="AO272" i="8"/>
  <c r="AO305" i="8"/>
  <c r="AO338" i="8"/>
  <c r="AO371" i="8"/>
  <c r="AO276" i="8"/>
  <c r="AO301" i="8"/>
  <c r="AO398" i="8"/>
  <c r="AO24" i="8"/>
  <c r="AO57" i="8"/>
  <c r="AO90" i="8"/>
  <c r="AO403" i="8"/>
  <c r="AO156" i="8"/>
  <c r="AO181" i="8"/>
  <c r="AO214" i="8"/>
  <c r="AO255" i="8"/>
  <c r="AO288" i="8"/>
  <c r="AO385" i="8"/>
  <c r="AO418" i="8"/>
  <c r="AO251" i="8"/>
  <c r="AO100" i="8"/>
  <c r="AO189" i="8"/>
  <c r="AO222" i="8"/>
  <c r="AO263" i="8"/>
  <c r="AO296" i="8"/>
  <c r="AO329" i="8"/>
  <c r="AO362" i="8"/>
  <c r="AO131" i="8"/>
  <c r="AO324" i="8"/>
  <c r="AO349" i="8"/>
  <c r="AO446" i="8"/>
  <c r="AO8" i="8"/>
  <c r="AO41" i="8"/>
  <c r="AO74" i="8"/>
  <c r="AO275" i="8"/>
  <c r="AO380" i="8"/>
  <c r="AO204" i="8"/>
  <c r="AO229" i="8"/>
  <c r="AO262" i="8"/>
  <c r="AO303" i="8"/>
  <c r="AO336" i="8"/>
  <c r="AO369" i="8"/>
  <c r="AO402" i="8"/>
  <c r="AO323" i="8"/>
  <c r="AO340" i="8"/>
  <c r="AO365" i="8"/>
  <c r="AO55" i="8"/>
  <c r="AO88" i="8"/>
  <c r="AO121" i="8"/>
  <c r="AO154" i="8"/>
  <c r="AO347" i="8"/>
  <c r="AO220" i="8"/>
  <c r="AO245" i="8"/>
  <c r="AO278" i="8"/>
  <c r="AO319" i="8"/>
  <c r="AO352" i="8"/>
  <c r="AO449" i="8"/>
  <c r="AO459" i="8"/>
  <c r="AO164" i="8"/>
  <c r="AO253" i="8"/>
  <c r="AO286" i="8"/>
  <c r="AO327" i="8"/>
  <c r="AO360" i="8"/>
  <c r="AO393" i="8"/>
  <c r="AO426" i="8"/>
  <c r="AO388" i="8"/>
  <c r="AO413" i="8"/>
  <c r="AO39" i="8"/>
  <c r="AO72" i="8"/>
  <c r="AO105" i="8"/>
  <c r="AO138" i="8"/>
  <c r="AO219" i="8"/>
  <c r="AO85" i="8"/>
  <c r="AO268" i="8"/>
  <c r="AO293" i="8"/>
  <c r="AO326" i="8"/>
  <c r="AO367" i="8"/>
  <c r="AO400" i="8"/>
  <c r="AO433" i="8"/>
  <c r="AO466" i="8"/>
  <c r="AO59" i="8"/>
  <c r="AO404" i="8"/>
  <c r="AO429" i="8"/>
  <c r="AO119" i="8"/>
  <c r="AO152" i="8"/>
  <c r="AO185" i="8"/>
  <c r="AO218" i="8"/>
  <c r="AO291" i="8"/>
  <c r="AO270" i="8"/>
  <c r="AO284" i="8"/>
  <c r="AO309" i="8"/>
  <c r="AO342" i="8"/>
  <c r="AO383" i="8"/>
  <c r="AO416" i="8"/>
  <c r="AO34" i="8"/>
  <c r="AO467" i="8"/>
  <c r="AO228" i="8"/>
  <c r="AO317" i="8"/>
  <c r="AO350" i="8"/>
  <c r="AO391" i="8"/>
  <c r="AO424" i="8"/>
  <c r="AO457" i="8"/>
  <c r="AO11" i="8"/>
  <c r="AO452" i="8"/>
  <c r="AO62" i="8"/>
  <c r="AO103" i="8"/>
  <c r="AO136" i="8"/>
  <c r="AO169" i="8"/>
  <c r="AO202" i="8"/>
  <c r="AO163" i="8"/>
  <c r="AO351" i="8"/>
  <c r="AO332" i="8"/>
  <c r="AO357" i="8"/>
  <c r="AO390" i="8"/>
  <c r="AO431" i="8"/>
  <c r="AO464" i="8"/>
  <c r="AO18" i="8"/>
  <c r="AO331" i="8"/>
  <c r="AO468" i="8"/>
  <c r="AO14" i="8"/>
  <c r="AO183" i="8"/>
  <c r="AO216" i="8"/>
  <c r="AO249" i="8"/>
  <c r="AO282" i="8"/>
  <c r="AO363" i="8"/>
  <c r="AO348" i="8"/>
  <c r="AO373" i="8"/>
  <c r="AO406" i="8"/>
  <c r="AO447" i="8"/>
  <c r="AO65" i="8"/>
  <c r="AO98" i="8"/>
  <c r="AO411" i="8"/>
  <c r="AO462" i="8"/>
  <c r="AO292" i="8"/>
  <c r="AO381" i="8"/>
  <c r="AO414" i="8"/>
  <c r="AO455" i="8"/>
  <c r="AO9" i="8"/>
  <c r="AO42" i="8"/>
  <c r="AG8" i="8"/>
  <c r="AC8" i="8"/>
  <c r="AF17" i="8"/>
  <c r="AJ17" i="8"/>
  <c r="AE8" i="8"/>
  <c r="AG17" i="8"/>
  <c r="AF8" i="8"/>
  <c r="AI17" i="8"/>
  <c r="AB8" i="8"/>
  <c r="AH17" i="8"/>
  <c r="AA8" i="8"/>
  <c r="AI8" i="8"/>
  <c r="AM17" i="8"/>
  <c r="AB17" i="8"/>
  <c r="AM8" i="8"/>
  <c r="AJ8" i="8"/>
  <c r="AE17" i="8"/>
  <c r="AK8" i="8"/>
  <c r="AH8" i="8"/>
  <c r="AC17" i="8"/>
  <c r="AL8" i="8"/>
  <c r="AK17" i="8"/>
  <c r="AD17" i="8"/>
  <c r="AL17" i="8"/>
  <c r="AD8" i="8"/>
  <c r="AA17" i="8"/>
  <c r="AD12" i="8"/>
  <c r="AH21" i="8"/>
  <c r="AC12" i="8"/>
  <c r="AF21" i="8"/>
  <c r="AF12" i="8"/>
  <c r="AA12" i="8"/>
  <c r="AG12" i="8"/>
  <c r="AI21" i="8"/>
  <c r="AJ12" i="8"/>
  <c r="AH12" i="8"/>
  <c r="AL12" i="8"/>
  <c r="AJ21" i="8"/>
  <c r="AA21" i="8"/>
  <c r="AK21" i="8"/>
  <c r="AM21" i="8"/>
  <c r="AC21" i="8"/>
  <c r="AL21" i="8"/>
  <c r="AK12" i="8"/>
  <c r="AG21" i="8"/>
  <c r="AE21" i="8"/>
  <c r="AE12" i="8"/>
  <c r="AD21" i="8"/>
  <c r="AB21" i="8"/>
  <c r="AB12" i="8"/>
  <c r="AM12" i="8"/>
  <c r="AI12" i="8"/>
  <c r="AE9" i="8"/>
  <c r="AL9" i="8"/>
  <c r="AK9" i="8"/>
  <c r="AD18" i="8"/>
  <c r="AG18" i="8"/>
  <c r="AJ9" i="8"/>
  <c r="AF18" i="8"/>
  <c r="AM18" i="8"/>
  <c r="AD9" i="8"/>
  <c r="AC9" i="8"/>
  <c r="AE18" i="8"/>
  <c r="AL18" i="8"/>
  <c r="AM9" i="8"/>
  <c r="AF9" i="8"/>
  <c r="AJ18" i="8"/>
  <c r="AC18" i="8"/>
  <c r="AB9" i="8"/>
  <c r="AB18" i="8"/>
  <c r="AG9" i="8"/>
  <c r="AI18" i="8"/>
  <c r="AI9" i="8"/>
  <c r="AA18" i="8"/>
  <c r="AH18" i="8"/>
  <c r="AA9" i="8"/>
  <c r="AH9" i="8"/>
  <c r="AK18" i="8"/>
  <c r="AJ10" i="8"/>
  <c r="AC19" i="8"/>
  <c r="AJ19" i="8"/>
  <c r="AH10" i="8"/>
  <c r="AC10" i="8"/>
  <c r="AG19" i="8"/>
  <c r="AG10" i="8"/>
  <c r="AB10" i="8"/>
  <c r="AK10" i="8"/>
  <c r="AL10" i="8"/>
  <c r="AB19" i="8"/>
  <c r="AL19" i="8"/>
  <c r="AI10" i="8"/>
  <c r="AF19" i="8"/>
  <c r="AD10" i="8"/>
  <c r="AD19" i="8"/>
  <c r="AF10" i="8"/>
  <c r="AM10" i="8"/>
  <c r="AA10" i="8"/>
  <c r="AA19" i="8"/>
  <c r="AE10" i="8"/>
  <c r="AH19" i="8"/>
  <c r="AE19" i="8"/>
  <c r="AM19" i="8"/>
  <c r="AI19" i="8"/>
  <c r="AK19" i="8"/>
  <c r="AF14" i="8"/>
  <c r="AM23" i="8"/>
  <c r="AD23" i="8"/>
  <c r="AL14" i="8"/>
  <c r="AI14" i="8"/>
  <c r="AB14" i="8"/>
  <c r="AE23" i="8"/>
  <c r="AI23" i="8"/>
  <c r="AG23" i="8"/>
  <c r="AD14" i="8"/>
  <c r="AB23" i="8"/>
  <c r="AJ23" i="8"/>
  <c r="AA23" i="8"/>
  <c r="AF23" i="8"/>
  <c r="AA14" i="8"/>
  <c r="AK14" i="8"/>
  <c r="AG14" i="8"/>
  <c r="AK23" i="8"/>
  <c r="AC14" i="8"/>
  <c r="AH14" i="8"/>
  <c r="AC23" i="8"/>
  <c r="AL23" i="8"/>
  <c r="AH23" i="8"/>
  <c r="AM14" i="8"/>
  <c r="AJ14" i="8"/>
  <c r="AE14" i="8"/>
  <c r="AC7" i="8"/>
  <c r="AI7" i="8"/>
  <c r="AH7" i="8"/>
  <c r="AG7" i="8"/>
  <c r="AJ16" i="8"/>
  <c r="AA7" i="8"/>
  <c r="AM16" i="8"/>
  <c r="AB7" i="8"/>
  <c r="AF7" i="8"/>
  <c r="AI16" i="8"/>
  <c r="AE16" i="8"/>
  <c r="AJ7" i="8"/>
  <c r="AG16" i="8"/>
  <c r="AL16" i="8"/>
  <c r="AK7" i="8"/>
  <c r="AL7" i="8"/>
  <c r="AB16" i="8"/>
  <c r="AD16" i="8"/>
  <c r="AF16" i="8"/>
  <c r="AK16" i="8"/>
  <c r="AC16" i="8"/>
  <c r="AA16" i="8"/>
  <c r="AM7" i="8"/>
  <c r="AD7" i="8"/>
  <c r="AH16" i="8"/>
  <c r="AE7" i="8"/>
  <c r="AG11" i="8"/>
  <c r="AF11" i="8"/>
  <c r="AH11" i="8"/>
  <c r="AL20" i="8"/>
  <c r="AK11" i="8"/>
  <c r="AE11" i="8"/>
  <c r="AD11" i="8"/>
  <c r="AI11" i="8"/>
  <c r="AA20" i="8"/>
  <c r="AD20" i="8"/>
  <c r="AC11" i="8"/>
  <c r="AJ11" i="8"/>
  <c r="AA11" i="8"/>
  <c r="AM20" i="8"/>
  <c r="AB11" i="8"/>
  <c r="AI20" i="8"/>
  <c r="AF20" i="8"/>
  <c r="AB20" i="8"/>
  <c r="AM11" i="8"/>
  <c r="AK20" i="8"/>
  <c r="AJ20" i="8"/>
  <c r="AE20" i="8"/>
  <c r="AG20" i="8"/>
  <c r="AC20" i="8"/>
  <c r="AH20" i="8"/>
  <c r="AL11" i="8"/>
  <c r="AO4" i="8" l="1"/>
  <c r="AP45" i="13"/>
  <c r="AH49" i="8"/>
  <c r="AH42" i="8"/>
  <c r="AA42" i="8"/>
  <c r="AT57" i="13"/>
  <c r="AC42" i="8"/>
  <c r="AU57" i="13"/>
  <c r="AF49" i="8"/>
  <c r="AG49" i="8"/>
  <c r="AC49" i="8"/>
  <c r="AZ57" i="13"/>
  <c r="AZ45" i="13"/>
  <c r="AB42" i="8"/>
  <c r="AD42" i="8"/>
  <c r="AG42" i="8"/>
  <c r="AF42" i="8"/>
  <c r="AB49" i="8"/>
  <c r="AS45" i="13"/>
  <c r="BA45" i="13"/>
  <c r="AV45" i="13"/>
  <c r="AT45" i="13"/>
  <c r="AW45" i="13"/>
  <c r="AX45" i="13"/>
  <c r="AR45" i="13"/>
  <c r="AU45" i="13"/>
  <c r="BI355" i="13" s="1" a="1"/>
  <c r="BI355" i="13" s="1"/>
  <c r="AQ45" i="13"/>
  <c r="AY45" i="13"/>
  <c r="AA49" i="8"/>
  <c r="AD49" i="8"/>
  <c r="AY57" i="13"/>
  <c r="AX57" i="13"/>
  <c r="AW57" i="13"/>
  <c r="AQ57" i="13"/>
  <c r="AI49" i="8"/>
  <c r="AP57" i="13"/>
  <c r="BA57" i="13"/>
  <c r="AV57" i="13"/>
  <c r="Z49" i="8"/>
  <c r="AR57" i="13"/>
  <c r="AS57" i="13"/>
  <c r="AX48" i="13"/>
  <c r="Z42" i="8"/>
  <c r="AJ49" i="8"/>
  <c r="K4" i="13"/>
  <c r="M4" i="13" s="1" a="1"/>
  <c r="BE4" i="13"/>
  <c r="AW56" i="13"/>
  <c r="AQ56" i="13"/>
  <c r="AZ56" i="13"/>
  <c r="AT56" i="13"/>
  <c r="AY56" i="13"/>
  <c r="BA56" i="13"/>
  <c r="AX56" i="13"/>
  <c r="AR56" i="13"/>
  <c r="AU56" i="13"/>
  <c r="AS56" i="13"/>
  <c r="AV56" i="13"/>
  <c r="AP56" i="13"/>
  <c r="AP44" i="13"/>
  <c r="AU44" i="13"/>
  <c r="BH395" i="13" s="1" a="1"/>
  <c r="BH395" i="13" s="1"/>
  <c r="AT44" i="13"/>
  <c r="AR44" i="13"/>
  <c r="AQ44" i="13"/>
  <c r="AW44" i="13"/>
  <c r="BA44" i="13"/>
  <c r="AX44" i="13"/>
  <c r="AZ44" i="13"/>
  <c r="AY44" i="13"/>
  <c r="AS44" i="13"/>
  <c r="AV44" i="13"/>
  <c r="BI281" i="13" a="1"/>
  <c r="BI281" i="13" s="1"/>
  <c r="AV43" i="13"/>
  <c r="AS43" i="13"/>
  <c r="AR43" i="13"/>
  <c r="AW43" i="13"/>
  <c r="AP43" i="13"/>
  <c r="AX43" i="13"/>
  <c r="AU43" i="13"/>
  <c r="BG384" i="13" s="1" a="1"/>
  <c r="BG384" i="13" s="1"/>
  <c r="BA43" i="13"/>
  <c r="AT43" i="13"/>
  <c r="AQ43" i="13"/>
  <c r="AZ43" i="13"/>
  <c r="AY43" i="13"/>
  <c r="AU60" i="13"/>
  <c r="AP60" i="13"/>
  <c r="AZ60" i="13"/>
  <c r="AV60" i="13"/>
  <c r="AQ60" i="13"/>
  <c r="AY60" i="13"/>
  <c r="AT60" i="13"/>
  <c r="AS60" i="13"/>
  <c r="AW60" i="13"/>
  <c r="AX60" i="13"/>
  <c r="AR60" i="13"/>
  <c r="BA60" i="13"/>
  <c r="BI467" i="13" a="1"/>
  <c r="BI467" i="13" s="1"/>
  <c r="BS467" i="13" s="1"/>
  <c r="BI164" i="13" a="1"/>
  <c r="BI164" i="13" s="1"/>
  <c r="BS164" i="13" s="1"/>
  <c r="BI352" i="13" a="1"/>
  <c r="BI352" i="13" s="1"/>
  <c r="AU55" i="13"/>
  <c r="AW55" i="13"/>
  <c r="AP55" i="13"/>
  <c r="BA55" i="13"/>
  <c r="AR55" i="13"/>
  <c r="AX55" i="13"/>
  <c r="AZ55" i="13"/>
  <c r="AV55" i="13"/>
  <c r="AY55" i="13"/>
  <c r="AT55" i="13"/>
  <c r="AS55" i="13"/>
  <c r="AQ55" i="13"/>
  <c r="AU50" i="13"/>
  <c r="BN387" i="13" s="1" a="1"/>
  <c r="BN387" i="13" s="1"/>
  <c r="AX50" i="13"/>
  <c r="AV50" i="13"/>
  <c r="AZ50" i="13"/>
  <c r="BA50" i="13"/>
  <c r="AR50" i="13"/>
  <c r="AQ50" i="13"/>
  <c r="AY50" i="13"/>
  <c r="AP50" i="13"/>
  <c r="BN56" i="13" s="1" a="1"/>
  <c r="BN56" i="13" s="1"/>
  <c r="AW50" i="13"/>
  <c r="AT50" i="13"/>
  <c r="AS50" i="13"/>
  <c r="BI263" i="13" a="1"/>
  <c r="BI263" i="13" s="1"/>
  <c r="BS263" i="13" s="1"/>
  <c r="BI205" i="13" a="1"/>
  <c r="BI205" i="13" s="1"/>
  <c r="BS205" i="13" s="1"/>
  <c r="BI140" i="13" a="1"/>
  <c r="BI140" i="13" s="1"/>
  <c r="BI187" i="13" a="1"/>
  <c r="BI187" i="13" s="1"/>
  <c r="BI215" i="13" a="1"/>
  <c r="BI215" i="13" s="1"/>
  <c r="BS215" i="13" s="1"/>
  <c r="BI301" i="13" a="1"/>
  <c r="BI301" i="13" s="1"/>
  <c r="BS301" i="13" s="1"/>
  <c r="BH39" i="13" a="1"/>
  <c r="BH39" i="13" s="1"/>
  <c r="AX46" i="13"/>
  <c r="AR46" i="13"/>
  <c r="AY46" i="13"/>
  <c r="AW46" i="13"/>
  <c r="AP46" i="13"/>
  <c r="AU46" i="13"/>
  <c r="BJ169" i="13" s="1" a="1"/>
  <c r="BJ169" i="13" s="1"/>
  <c r="AT46" i="13"/>
  <c r="AS46" i="13"/>
  <c r="AQ46" i="13"/>
  <c r="AZ46" i="13"/>
  <c r="AV46" i="13"/>
  <c r="BA46" i="13"/>
  <c r="AQ62" i="13"/>
  <c r="BA62" i="13"/>
  <c r="AS62" i="13"/>
  <c r="AR62" i="13"/>
  <c r="AZ62" i="13"/>
  <c r="AU62" i="13"/>
  <c r="AP62" i="13"/>
  <c r="AV62" i="13"/>
  <c r="AY62" i="13"/>
  <c r="AX62" i="13"/>
  <c r="AT62" i="13"/>
  <c r="AW62" i="13"/>
  <c r="BH169" i="13" a="1"/>
  <c r="BH169" i="13" s="1"/>
  <c r="BH278" i="13" a="1"/>
  <c r="BH278" i="13" s="1"/>
  <c r="BI391" i="13" a="1"/>
  <c r="BI391" i="13" s="1"/>
  <c r="BS391" i="13" s="1"/>
  <c r="BH88" i="13" a="1"/>
  <c r="BH88" i="13" s="1"/>
  <c r="BH35" i="13" a="1"/>
  <c r="BH35" i="13" s="1"/>
  <c r="BI150" i="13" a="1"/>
  <c r="BI150" i="13" s="1"/>
  <c r="BS150" i="13" s="1"/>
  <c r="BH342" i="13" a="1"/>
  <c r="BH342" i="13" s="1"/>
  <c r="BH447" i="13" a="1"/>
  <c r="BH447" i="13" s="1"/>
  <c r="BI447" i="13" a="1"/>
  <c r="BI447" i="13" s="1"/>
  <c r="BS447" i="13" s="1"/>
  <c r="BI283" i="13" a="1"/>
  <c r="BI283" i="13" s="1"/>
  <c r="BS283" i="13" s="1"/>
  <c r="BG188" i="13" a="1"/>
  <c r="BG188" i="13" s="1"/>
  <c r="BH250" i="13" a="1"/>
  <c r="BH250" i="13" s="1"/>
  <c r="BH424" i="13" a="1"/>
  <c r="BH424" i="13" s="1"/>
  <c r="BH392" i="13" a="1"/>
  <c r="BH392" i="13" s="1"/>
  <c r="BI356" i="13" a="1"/>
  <c r="BI356" i="13" s="1"/>
  <c r="BS356" i="13" s="1"/>
  <c r="BH141" i="13" a="1"/>
  <c r="BH141" i="13" s="1"/>
  <c r="L4" i="8" a="1"/>
  <c r="L4" i="8" s="1"/>
  <c r="B24" i="6" s="1" a="1"/>
  <c r="BA58" i="13"/>
  <c r="AR58" i="13"/>
  <c r="AP58" i="13"/>
  <c r="AW58" i="13"/>
  <c r="AS58" i="13"/>
  <c r="AT58" i="13"/>
  <c r="AU58" i="13"/>
  <c r="AY58" i="13"/>
  <c r="AZ58" i="13"/>
  <c r="AX58" i="13"/>
  <c r="AV58" i="13"/>
  <c r="AQ58" i="13"/>
  <c r="AW47" i="13"/>
  <c r="AQ47" i="13"/>
  <c r="BA47" i="13"/>
  <c r="AV47" i="13"/>
  <c r="AT47" i="13"/>
  <c r="AY47" i="13"/>
  <c r="AR47" i="13"/>
  <c r="AS47" i="13"/>
  <c r="AU47" i="13"/>
  <c r="BK237" i="13" s="1" a="1"/>
  <c r="BK237" i="13" s="1"/>
  <c r="AX47" i="13"/>
  <c r="AZ47" i="13"/>
  <c r="AP47" i="13"/>
  <c r="BH298" i="13" a="1"/>
  <c r="BH298" i="13" s="1"/>
  <c r="BI50" i="13" a="1"/>
  <c r="BI50" i="13" s="1"/>
  <c r="BS50" i="13" s="1"/>
  <c r="BH12" i="13" a="1"/>
  <c r="BH12" i="13" s="1"/>
  <c r="BR12" i="13" s="1"/>
  <c r="BI259" i="13" a="1"/>
  <c r="BI259" i="13" s="1"/>
  <c r="BS259" i="13" s="1"/>
  <c r="BH67" i="13" a="1"/>
  <c r="BH67" i="13" s="1"/>
  <c r="BH163" i="13" a="1"/>
  <c r="BH163" i="13" s="1"/>
  <c r="BI132" i="13" a="1"/>
  <c r="BI132" i="13" s="1"/>
  <c r="BS132" i="13" s="1"/>
  <c r="BI434" i="13" a="1"/>
  <c r="BI434" i="13" s="1"/>
  <c r="BS434" i="13" s="1"/>
  <c r="BI295" i="13" a="1"/>
  <c r="BI295" i="13" s="1"/>
  <c r="BS295" i="13" s="1"/>
  <c r="BI128" i="13" a="1"/>
  <c r="BI128" i="13" s="1"/>
  <c r="BS128" i="13" s="1"/>
  <c r="AX49" i="13"/>
  <c r="AS49" i="13"/>
  <c r="BA49" i="13"/>
  <c r="AY49" i="13"/>
  <c r="AW49" i="13"/>
  <c r="AQ49" i="13"/>
  <c r="AR49" i="13"/>
  <c r="AP49" i="13"/>
  <c r="AV49" i="13"/>
  <c r="AU49" i="13"/>
  <c r="BM185" i="13" s="1" a="1"/>
  <c r="BM185" i="13" s="1"/>
  <c r="AZ49" i="13"/>
  <c r="AT49" i="13"/>
  <c r="BH41" i="13" a="1"/>
  <c r="BH41" i="13" s="1"/>
  <c r="BI224" i="13" a="1"/>
  <c r="BI224" i="13" s="1"/>
  <c r="BS224" i="13" s="1"/>
  <c r="BH322" i="13" a="1"/>
  <c r="BH322" i="13" s="1"/>
  <c r="BI92" i="13" a="1"/>
  <c r="BI92" i="13" s="1"/>
  <c r="BS92" i="13" s="1"/>
  <c r="BI438" i="13" a="1"/>
  <c r="BI438" i="13" s="1"/>
  <c r="BS438" i="13" s="1"/>
  <c r="BH184" i="13" a="1"/>
  <c r="BH184" i="13" s="1"/>
  <c r="BH147" i="13" a="1"/>
  <c r="BH147" i="13" s="1"/>
  <c r="BH98" i="13" a="1"/>
  <c r="BH98" i="13" s="1"/>
  <c r="BI98" i="13" a="1"/>
  <c r="BI98" i="13" s="1"/>
  <c r="BS98" i="13" s="1"/>
  <c r="BH53" i="13" a="1"/>
  <c r="BH53" i="13" s="1"/>
  <c r="BI256" i="13" a="1"/>
  <c r="BI256" i="13" s="1"/>
  <c r="BS256" i="13" s="1"/>
  <c r="BH330" i="13" a="1"/>
  <c r="BH330" i="13" s="1"/>
  <c r="BI62" i="13" a="1"/>
  <c r="BI62" i="13" s="1"/>
  <c r="BS62" i="13" s="1"/>
  <c r="BG423" i="13" a="1"/>
  <c r="BG423" i="13" s="1"/>
  <c r="BH209" i="13" a="1"/>
  <c r="BH209" i="13" s="1"/>
  <c r="BI243" i="13" a="1"/>
  <c r="BI243" i="13" s="1"/>
  <c r="BS243" i="13" s="1"/>
  <c r="BH243" i="13" a="1"/>
  <c r="BH243" i="13" s="1"/>
  <c r="BH437" i="13" a="1"/>
  <c r="BH437" i="13" s="1"/>
  <c r="BN437" i="13" a="1"/>
  <c r="BN437" i="13" s="1"/>
  <c r="BH238" i="13" a="1"/>
  <c r="BH238" i="13" s="1"/>
  <c r="AY48" i="13"/>
  <c r="AQ48" i="13"/>
  <c r="AZ48" i="13"/>
  <c r="AU48" i="13"/>
  <c r="BL116" i="13" s="1" a="1"/>
  <c r="BL116" i="13" s="1"/>
  <c r="AR48" i="13"/>
  <c r="AP48" i="13"/>
  <c r="AW48" i="13"/>
  <c r="BA48" i="13"/>
  <c r="AS48" i="13"/>
  <c r="AV48" i="13"/>
  <c r="AT48" i="13"/>
  <c r="BI45" i="13" a="1"/>
  <c r="BI45" i="13" s="1"/>
  <c r="BS45" i="13" s="1"/>
  <c r="BH8" i="13" a="1"/>
  <c r="BH8" i="13" s="1"/>
  <c r="BI337" i="13" a="1"/>
  <c r="BI337" i="13" s="1"/>
  <c r="BS337" i="13" s="1"/>
  <c r="BH189" i="13" a="1"/>
  <c r="BH189" i="13" s="1"/>
  <c r="BI265" i="13" a="1"/>
  <c r="BI265" i="13" s="1"/>
  <c r="BS265" i="13" s="1"/>
  <c r="BI427" i="13" a="1"/>
  <c r="BI427" i="13" s="1"/>
  <c r="BS427" i="13" s="1"/>
  <c r="BI137" i="13" a="1"/>
  <c r="BI137" i="13" s="1"/>
  <c r="BS137" i="13" s="1"/>
  <c r="BI290" i="13" a="1"/>
  <c r="BI290" i="13" s="1"/>
  <c r="BS290" i="13" s="1"/>
  <c r="BH421" i="13" a="1"/>
  <c r="BH421" i="13" s="1"/>
  <c r="BI346" i="13" a="1"/>
  <c r="BI346" i="13" s="1"/>
  <c r="BS346" i="13" s="1"/>
  <c r="BN109" i="13" a="1"/>
  <c r="BN109" i="13" s="1"/>
  <c r="BI68" i="13" a="1"/>
  <c r="BI68" i="13" s="1"/>
  <c r="BS68" i="13" s="1"/>
  <c r="BI136" i="13" a="1"/>
  <c r="BI136" i="13" s="1"/>
  <c r="BS136" i="13" s="1"/>
  <c r="BG367" i="13" a="1"/>
  <c r="BG367" i="13" s="1"/>
  <c r="BI367" i="13" a="1"/>
  <c r="BI367" i="13" s="1"/>
  <c r="BS367" i="13" s="1"/>
  <c r="BI61" i="13" a="1"/>
  <c r="BI61" i="13" s="1"/>
  <c r="BS61" i="13" s="1"/>
  <c r="BI149" i="13" a="1"/>
  <c r="BI149" i="13" s="1"/>
  <c r="BS149" i="13" s="1"/>
  <c r="BN185" i="13" a="1"/>
  <c r="BN185" i="13" s="1"/>
  <c r="BI456" i="13" a="1"/>
  <c r="BI456" i="13" s="1"/>
  <c r="BS456" i="13" s="1"/>
  <c r="BH456" i="13" a="1"/>
  <c r="BH456" i="13" s="1"/>
  <c r="BI458" i="13" a="1"/>
  <c r="BI458" i="13" s="1"/>
  <c r="BS458" i="13" s="1"/>
  <c r="BI102" i="13" a="1"/>
  <c r="BI102" i="13" s="1"/>
  <c r="BS102" i="13" s="1"/>
  <c r="BI321" i="13" a="1"/>
  <c r="BI321" i="13" s="1"/>
  <c r="BS321" i="13" s="1"/>
  <c r="BH299" i="13" a="1"/>
  <c r="BH299" i="13" s="1"/>
  <c r="BR299" i="13" s="1"/>
  <c r="BI299" i="13" a="1"/>
  <c r="BI299" i="13" s="1"/>
  <c r="BS299" i="13" s="1"/>
  <c r="BN304" i="13" a="1"/>
  <c r="BN304" i="13" s="1"/>
  <c r="BN433" i="13" a="1"/>
  <c r="BN433" i="13" s="1"/>
  <c r="AR59" i="13"/>
  <c r="BA59" i="13"/>
  <c r="AU59" i="13"/>
  <c r="AQ59" i="13"/>
  <c r="AW59" i="13"/>
  <c r="AT59" i="13"/>
  <c r="AV59" i="13"/>
  <c r="AS59" i="13"/>
  <c r="AX59" i="13"/>
  <c r="AY59" i="13"/>
  <c r="AP59" i="13"/>
  <c r="AZ59" i="13"/>
  <c r="X4" i="13" a="1"/>
  <c r="AP61" i="13"/>
  <c r="AQ61" i="13"/>
  <c r="AZ61" i="13"/>
  <c r="AY61" i="13"/>
  <c r="AV61" i="13"/>
  <c r="AU61" i="13"/>
  <c r="AW61" i="13"/>
  <c r="AR61" i="13"/>
  <c r="AX61" i="13"/>
  <c r="AS61" i="13"/>
  <c r="AT61" i="13"/>
  <c r="BA61" i="13"/>
  <c r="AK54" i="8"/>
  <c r="AE49" i="8"/>
  <c r="AW406" i="8" s="1" a="1"/>
  <c r="AW406" i="8" s="1"/>
  <c r="AK42" i="8"/>
  <c r="AI42" i="8"/>
  <c r="AK49" i="8"/>
  <c r="AB54" i="8"/>
  <c r="AJ42" i="8"/>
  <c r="AE42" i="8"/>
  <c r="AP113" i="8" s="1" a="1"/>
  <c r="AP113" i="8" s="1"/>
  <c r="AC54" i="8"/>
  <c r="AA54" i="8"/>
  <c r="AD54" i="8"/>
  <c r="AJ54" i="8"/>
  <c r="AI54" i="8"/>
  <c r="AE54" i="8"/>
  <c r="AG54" i="8"/>
  <c r="AF54" i="8"/>
  <c r="AH54" i="8"/>
  <c r="Z54" i="8"/>
  <c r="AB61" i="8"/>
  <c r="AF61" i="8"/>
  <c r="AH61" i="8"/>
  <c r="AJ61" i="8"/>
  <c r="AI61" i="8"/>
  <c r="AG61" i="8"/>
  <c r="AE61" i="8"/>
  <c r="Z61" i="8"/>
  <c r="AC61" i="8"/>
  <c r="AK61" i="8"/>
  <c r="AA61" i="8"/>
  <c r="AD61" i="8"/>
  <c r="AJ57" i="8"/>
  <c r="AH57" i="8"/>
  <c r="Z57" i="8"/>
  <c r="AI57" i="8"/>
  <c r="AE57" i="8"/>
  <c r="AB57" i="8"/>
  <c r="AK57" i="8"/>
  <c r="AG57" i="8"/>
  <c r="AF57" i="8"/>
  <c r="AC57" i="8"/>
  <c r="AA57" i="8"/>
  <c r="AD57" i="8"/>
  <c r="AG62" i="8"/>
  <c r="AF62" i="8"/>
  <c r="AH62" i="8"/>
  <c r="AI62" i="8"/>
  <c r="AK62" i="8"/>
  <c r="AJ62" i="8"/>
  <c r="AC62" i="8"/>
  <c r="AE62" i="8"/>
  <c r="AA62" i="8"/>
  <c r="Z62" i="8"/>
  <c r="AD62" i="8"/>
  <c r="AB62" i="8"/>
  <c r="AF48" i="8"/>
  <c r="AH48" i="8"/>
  <c r="AJ48" i="8"/>
  <c r="AI48" i="8"/>
  <c r="AG48" i="8"/>
  <c r="AK48" i="8"/>
  <c r="AD48" i="8"/>
  <c r="Z48" i="8"/>
  <c r="AE48" i="8"/>
  <c r="AA48" i="8"/>
  <c r="AC48" i="8"/>
  <c r="AB48" i="8"/>
  <c r="AE47" i="8"/>
  <c r="AJ47" i="8"/>
  <c r="Z47" i="8"/>
  <c r="AA47" i="8"/>
  <c r="AB47" i="8"/>
  <c r="AF47" i="8"/>
  <c r="AD47" i="8"/>
  <c r="AH47" i="8"/>
  <c r="AI47" i="8"/>
  <c r="AG47" i="8"/>
  <c r="AK47" i="8"/>
  <c r="AC47" i="8"/>
  <c r="AD60" i="8"/>
  <c r="AK60" i="8"/>
  <c r="Z60" i="8"/>
  <c r="AF60" i="8"/>
  <c r="AG60" i="8"/>
  <c r="AH60" i="8"/>
  <c r="AC60" i="8"/>
  <c r="AA60" i="8"/>
  <c r="AJ60" i="8"/>
  <c r="AI60" i="8"/>
  <c r="AE60" i="8"/>
  <c r="AB60" i="8"/>
  <c r="AJ55" i="8"/>
  <c r="AB55" i="8"/>
  <c r="Z55" i="8"/>
  <c r="AA55" i="8"/>
  <c r="AH55" i="8"/>
  <c r="AE55" i="8"/>
  <c r="AK55" i="8"/>
  <c r="AI55" i="8"/>
  <c r="AC55" i="8"/>
  <c r="AG55" i="8"/>
  <c r="AD55" i="8"/>
  <c r="AF55" i="8"/>
  <c r="AH43" i="8"/>
  <c r="AJ43" i="8"/>
  <c r="AC43" i="8"/>
  <c r="AB43" i="8"/>
  <c r="AI43" i="8"/>
  <c r="AA43" i="8"/>
  <c r="Z43" i="8"/>
  <c r="AK43" i="8"/>
  <c r="AE43" i="8"/>
  <c r="AD43" i="8"/>
  <c r="AF43" i="8"/>
  <c r="AG43" i="8"/>
  <c r="AK58" i="8"/>
  <c r="AF58" i="8"/>
  <c r="Z58" i="8"/>
  <c r="AE58" i="8"/>
  <c r="AD58" i="8"/>
  <c r="AA58" i="8"/>
  <c r="AH58" i="8"/>
  <c r="AB58" i="8"/>
  <c r="AJ58" i="8"/>
  <c r="AI58" i="8"/>
  <c r="AG58" i="8"/>
  <c r="AC58" i="8"/>
  <c r="AG44" i="8"/>
  <c r="AE44" i="8"/>
  <c r="AD44" i="8"/>
  <c r="AC44" i="8"/>
  <c r="AI44" i="8"/>
  <c r="AF44" i="8"/>
  <c r="Z44" i="8"/>
  <c r="AH44" i="8"/>
  <c r="AB44" i="8"/>
  <c r="AJ44" i="8"/>
  <c r="AK44" i="8"/>
  <c r="AA44" i="8"/>
  <c r="AC46" i="8"/>
  <c r="Z46" i="8"/>
  <c r="AG46" i="8"/>
  <c r="AE46" i="8"/>
  <c r="AH46" i="8"/>
  <c r="AD46" i="8"/>
  <c r="AA46" i="8"/>
  <c r="AF46" i="8"/>
  <c r="AJ46" i="8"/>
  <c r="AB46" i="8"/>
  <c r="AI46" i="8"/>
  <c r="AK46" i="8"/>
  <c r="AE56" i="8"/>
  <c r="AH56" i="8"/>
  <c r="AC56" i="8"/>
  <c r="AK56" i="8"/>
  <c r="AB56" i="8"/>
  <c r="AA56" i="8"/>
  <c r="AI56" i="8"/>
  <c r="AF56" i="8"/>
  <c r="Z56" i="8"/>
  <c r="AJ56" i="8"/>
  <c r="AD56" i="8"/>
  <c r="AG56" i="8"/>
  <c r="AG45" i="8"/>
  <c r="AJ45" i="8"/>
  <c r="AH45" i="8"/>
  <c r="Z45" i="8"/>
  <c r="AD45" i="8"/>
  <c r="AK45" i="8"/>
  <c r="AE45" i="8"/>
  <c r="AB45" i="8"/>
  <c r="AI45" i="8"/>
  <c r="AF45" i="8"/>
  <c r="AC45" i="8"/>
  <c r="AA45" i="8"/>
  <c r="AJ59" i="8"/>
  <c r="AH59" i="8"/>
  <c r="AI59" i="8"/>
  <c r="AA59" i="8"/>
  <c r="AK59" i="8"/>
  <c r="AG59" i="8"/>
  <c r="AE59" i="8"/>
  <c r="AC59" i="8"/>
  <c r="AF59" i="8"/>
  <c r="Z59" i="8"/>
  <c r="AB59" i="8"/>
  <c r="AD59" i="8"/>
  <c r="AD50" i="8"/>
  <c r="AC50" i="8"/>
  <c r="Z50" i="8"/>
  <c r="AI50" i="8"/>
  <c r="AK50" i="8"/>
  <c r="AG50" i="8"/>
  <c r="AF50" i="8"/>
  <c r="AE50" i="8"/>
  <c r="AB50" i="8"/>
  <c r="AJ50" i="8"/>
  <c r="AH50" i="8"/>
  <c r="AA50" i="8"/>
  <c r="BK63" i="13" l="1" a="1"/>
  <c r="BK63" i="13" s="1"/>
  <c r="BG430" i="13" a="1"/>
  <c r="BG430" i="13" s="1"/>
  <c r="BG28" i="13" a="1"/>
  <c r="BG28" i="13" s="1"/>
  <c r="BG276" i="13" a="1"/>
  <c r="BG276" i="13" s="1"/>
  <c r="BJ244" i="13" a="1"/>
  <c r="BJ244" i="13" s="1"/>
  <c r="BJ116" i="13" a="1"/>
  <c r="BJ116" i="13" s="1"/>
  <c r="BJ68" i="13" a="1"/>
  <c r="BJ68" i="13" s="1"/>
  <c r="Y475" i="13"/>
  <c r="Y476" i="13"/>
  <c r="N475" i="13"/>
  <c r="N476" i="13"/>
  <c r="BS187" i="13"/>
  <c r="BS140" i="13"/>
  <c r="BS352" i="13"/>
  <c r="BJ304" i="13" a="1"/>
  <c r="BJ304" i="13" s="1"/>
  <c r="BN421" i="13" a="1"/>
  <c r="BN421" i="13" s="1"/>
  <c r="BX421" i="13" s="1"/>
  <c r="BJ146" i="13" a="1"/>
  <c r="BJ146" i="13" s="1"/>
  <c r="BT146" i="13" s="1"/>
  <c r="BN41" i="13" a="1"/>
  <c r="BN41" i="13" s="1"/>
  <c r="BX41" i="13" s="1"/>
  <c r="BJ72" i="13" a="1"/>
  <c r="BJ72" i="13" s="1"/>
  <c r="BT72" i="13" s="1"/>
  <c r="BJ458" i="13" a="1"/>
  <c r="BJ458" i="13" s="1"/>
  <c r="BJ52" i="13" a="1"/>
  <c r="BJ52" i="13" s="1"/>
  <c r="BJ325" i="13" a="1"/>
  <c r="BJ325" i="13" s="1"/>
  <c r="BN24" i="13" a="1"/>
  <c r="BN24" i="13" s="1"/>
  <c r="BJ386" i="13" a="1"/>
  <c r="BJ386" i="13" s="1"/>
  <c r="BN258" i="13" a="1"/>
  <c r="BN258" i="13" s="1"/>
  <c r="BX258" i="13" s="1"/>
  <c r="BJ34" i="13" a="1"/>
  <c r="BJ34" i="13" s="1"/>
  <c r="BN386" i="13" a="1"/>
  <c r="BN386" i="13" s="1"/>
  <c r="BX386" i="13" s="1"/>
  <c r="BN341" i="13" a="1"/>
  <c r="BN341" i="13" s="1"/>
  <c r="BJ287" i="13" a="1"/>
  <c r="BJ287" i="13" s="1"/>
  <c r="BT287" i="13" s="1"/>
  <c r="BJ158" i="13" a="1"/>
  <c r="BJ158" i="13" s="1"/>
  <c r="BN53" i="13" a="1"/>
  <c r="BN53" i="13" s="1"/>
  <c r="BJ277" i="13" a="1"/>
  <c r="BJ277" i="13" s="1"/>
  <c r="BT277" i="13" s="1"/>
  <c r="BJ444" i="13" a="1"/>
  <c r="BJ444" i="13" s="1"/>
  <c r="BJ433" i="13" a="1"/>
  <c r="BJ433" i="13" s="1"/>
  <c r="BT433" i="13" s="1"/>
  <c r="BJ185" i="13" a="1"/>
  <c r="BJ185" i="13" s="1"/>
  <c r="BT185" i="13" s="1"/>
  <c r="BN48" i="13" a="1"/>
  <c r="BN48" i="13" s="1"/>
  <c r="BJ266" i="13" a="1"/>
  <c r="BJ266" i="13" s="1"/>
  <c r="BN245" i="13" a="1"/>
  <c r="BN245" i="13" s="1"/>
  <c r="BX245" i="13" s="1"/>
  <c r="BX433" i="13"/>
  <c r="BI354" i="13" a="1"/>
  <c r="BI354" i="13" s="1"/>
  <c r="BS354" i="13" s="1"/>
  <c r="BJ165" i="13" a="1"/>
  <c r="BJ165" i="13" s="1"/>
  <c r="BT165" i="13" s="1"/>
  <c r="BN101" i="13" a="1"/>
  <c r="BN101" i="13" s="1"/>
  <c r="BX101" i="13" s="1"/>
  <c r="BI97" i="13" a="1"/>
  <c r="BI97" i="13" s="1"/>
  <c r="BS97" i="13" s="1"/>
  <c r="BI91" i="13" a="1"/>
  <c r="BI91" i="13" s="1"/>
  <c r="BS91" i="13" s="1"/>
  <c r="BI20" i="13" a="1"/>
  <c r="BI20" i="13" s="1"/>
  <c r="BS20" i="13" s="1"/>
  <c r="BJ87" i="13" a="1"/>
  <c r="BJ87" i="13" s="1"/>
  <c r="BT87" i="13" s="1"/>
  <c r="BR169" i="13"/>
  <c r="BI343" i="13" a="1"/>
  <c r="BI343" i="13" s="1"/>
  <c r="BS343" i="13" s="1"/>
  <c r="BI71" i="13" a="1"/>
  <c r="BI71" i="13" s="1"/>
  <c r="BS71" i="13" s="1"/>
  <c r="AW262" i="8" a="1"/>
  <c r="AW262" i="8" s="1"/>
  <c r="BG262" i="8" s="1"/>
  <c r="BI314" i="13" a="1"/>
  <c r="BI314" i="13" s="1"/>
  <c r="BJ137" i="13" a="1"/>
  <c r="BJ137" i="13" s="1"/>
  <c r="BT137" i="13" s="1"/>
  <c r="BN52" i="13" a="1"/>
  <c r="BN52" i="13" s="1"/>
  <c r="BX52" i="13" s="1"/>
  <c r="BJ437" i="13" a="1"/>
  <c r="BJ437" i="13" s="1"/>
  <c r="BT437" i="13" s="1"/>
  <c r="BJ361" i="13" a="1"/>
  <c r="BJ361" i="13" s="1"/>
  <c r="BN414" i="13" a="1"/>
  <c r="BN414" i="13" s="1"/>
  <c r="BX414" i="13" s="1"/>
  <c r="BJ224" i="13" a="1"/>
  <c r="BJ224" i="13" s="1"/>
  <c r="BJ419" i="13" a="1"/>
  <c r="BJ419" i="13" s="1"/>
  <c r="BT419" i="13" s="1"/>
  <c r="BJ447" i="13" a="1"/>
  <c r="BJ447" i="13" s="1"/>
  <c r="BT447" i="13" s="1"/>
  <c r="BN310" i="13" a="1"/>
  <c r="BN310" i="13" s="1"/>
  <c r="BV116" i="13"/>
  <c r="BN360" i="13" a="1"/>
  <c r="BN360" i="13" s="1"/>
  <c r="BX360" i="13" s="1"/>
  <c r="BJ213" i="13" a="1"/>
  <c r="BJ213" i="13" s="1"/>
  <c r="BN375" i="13" a="1"/>
  <c r="BN375" i="13" s="1"/>
  <c r="BX375" i="13" s="1"/>
  <c r="BN448" i="13" a="1"/>
  <c r="BN448" i="13" s="1"/>
  <c r="BN417" i="13" a="1"/>
  <c r="BN417" i="13" s="1"/>
  <c r="BX417" i="13" s="1"/>
  <c r="BN424" i="13" a="1"/>
  <c r="BN424" i="13" s="1"/>
  <c r="BX424" i="13" s="1"/>
  <c r="BJ118" i="13" a="1"/>
  <c r="BJ118" i="13" s="1"/>
  <c r="BT118" i="13" s="1"/>
  <c r="BJ418" i="13" a="1"/>
  <c r="BJ418" i="13" s="1"/>
  <c r="BJ300" i="13" a="1"/>
  <c r="BJ300" i="13" s="1"/>
  <c r="BN59" i="13" a="1"/>
  <c r="BN59" i="13" s="1"/>
  <c r="BN459" i="13" a="1"/>
  <c r="BN459" i="13" s="1"/>
  <c r="BX459" i="13" s="1"/>
  <c r="BN211" i="13" a="1"/>
  <c r="BN211" i="13" s="1"/>
  <c r="BN73" i="13" a="1"/>
  <c r="BN73" i="13" s="1"/>
  <c r="BX73" i="13" s="1"/>
  <c r="BJ436" i="13" a="1"/>
  <c r="BJ436" i="13" s="1"/>
  <c r="BT436" i="13" s="1"/>
  <c r="BJ17" i="13" a="1"/>
  <c r="BJ17" i="13" s="1"/>
  <c r="BN274" i="13" a="1"/>
  <c r="BN274" i="13" s="1"/>
  <c r="BX274" i="13" s="1"/>
  <c r="BN57" i="13" a="1"/>
  <c r="BN57" i="13" s="1"/>
  <c r="BX57" i="13" s="1"/>
  <c r="BN368" i="13" a="1"/>
  <c r="BN368" i="13" s="1"/>
  <c r="BJ147" i="13" a="1"/>
  <c r="BJ147" i="13" s="1"/>
  <c r="BT147" i="13" s="1"/>
  <c r="BN451" i="13" a="1"/>
  <c r="BN451" i="13" s="1"/>
  <c r="BJ112" i="13" a="1"/>
  <c r="BJ112" i="13" s="1"/>
  <c r="BN173" i="13" a="1"/>
  <c r="BN173" i="13" s="1"/>
  <c r="BX173" i="13" s="1"/>
  <c r="BN465" i="13" a="1"/>
  <c r="BN465" i="13" s="1"/>
  <c r="BJ181" i="13" a="1"/>
  <c r="BJ181" i="13" s="1"/>
  <c r="BN151" i="13" a="1"/>
  <c r="BN151" i="13" s="1"/>
  <c r="BX151" i="13" s="1"/>
  <c r="BN117" i="13" a="1"/>
  <c r="BN117" i="13" s="1"/>
  <c r="BN264" i="13" a="1"/>
  <c r="BN264" i="13" s="1"/>
  <c r="BX264" i="13" s="1"/>
  <c r="BI244" i="13" a="1"/>
  <c r="BI244" i="13" s="1"/>
  <c r="BS244" i="13" s="1"/>
  <c r="BI260" i="13" a="1"/>
  <c r="BI260" i="13" s="1"/>
  <c r="BS260" i="13" s="1"/>
  <c r="BN405" i="13" a="1"/>
  <c r="BN405" i="13" s="1"/>
  <c r="BX405" i="13" s="1"/>
  <c r="BN454" i="13" a="1"/>
  <c r="BN454" i="13" s="1"/>
  <c r="BX454" i="13" s="1"/>
  <c r="BN244" i="13" a="1"/>
  <c r="BN244" i="13" s="1"/>
  <c r="BX244" i="13" s="1"/>
  <c r="BI363" i="13" a="1"/>
  <c r="BI363" i="13" s="1"/>
  <c r="BS363" i="13" s="1"/>
  <c r="BN260" i="13" a="1"/>
  <c r="BN260" i="13" s="1"/>
  <c r="BX260" i="13" s="1"/>
  <c r="BN287" i="13" a="1"/>
  <c r="BN287" i="13" s="1"/>
  <c r="BX287" i="13" s="1"/>
  <c r="BI446" i="13" a="1"/>
  <c r="BI446" i="13" s="1"/>
  <c r="BS446" i="13" s="1"/>
  <c r="BI158" i="13" a="1"/>
  <c r="BI158" i="13" s="1"/>
  <c r="BS158" i="13" s="1"/>
  <c r="BN268" i="13" a="1"/>
  <c r="BN268" i="13" s="1"/>
  <c r="BX268" i="13" s="1"/>
  <c r="BN313" i="13" a="1"/>
  <c r="BN313" i="13" s="1"/>
  <c r="BN72" i="13" a="1"/>
  <c r="BN72" i="13" s="1"/>
  <c r="BX72" i="13" s="1"/>
  <c r="BR189" i="13"/>
  <c r="BI202" i="13" a="1"/>
  <c r="BI202" i="13" s="1"/>
  <c r="BS202" i="13" s="1"/>
  <c r="BN86" i="13" a="1"/>
  <c r="BN86" i="13" s="1"/>
  <c r="BX86" i="13" s="1"/>
  <c r="BN302" i="13" a="1"/>
  <c r="BN302" i="13" s="1"/>
  <c r="BI383" i="13" a="1"/>
  <c r="BI383" i="13" s="1"/>
  <c r="BS383" i="13" s="1"/>
  <c r="BI209" i="13" a="1"/>
  <c r="BI209" i="13" s="1"/>
  <c r="BS209" i="13" s="1"/>
  <c r="BI361" i="13" a="1"/>
  <c r="BI361" i="13" s="1"/>
  <c r="BS361" i="13" s="1"/>
  <c r="BN247" i="13" a="1"/>
  <c r="BN247" i="13" s="1"/>
  <c r="BX247" i="13" s="1"/>
  <c r="BI453" i="13" a="1"/>
  <c r="BI453" i="13" s="1"/>
  <c r="BS453" i="13" s="1"/>
  <c r="BI181" i="13" a="1"/>
  <c r="BI181" i="13" s="1"/>
  <c r="BS181" i="13" s="1"/>
  <c r="BI440" i="13" a="1"/>
  <c r="BI440" i="13" s="1"/>
  <c r="BS440" i="13" s="1"/>
  <c r="BN98" i="13" a="1"/>
  <c r="BN98" i="13" s="1"/>
  <c r="BI147" i="13" a="1"/>
  <c r="BI147" i="13" s="1"/>
  <c r="BS147" i="13" s="1"/>
  <c r="BN271" i="13" a="1"/>
  <c r="BN271" i="13" s="1"/>
  <c r="BX271" i="13" s="1"/>
  <c r="BN308" i="13" a="1"/>
  <c r="BN308" i="13" s="1"/>
  <c r="BN353" i="13" a="1"/>
  <c r="BN353" i="13" s="1"/>
  <c r="BX353" i="13" s="1"/>
  <c r="BI412" i="13" a="1"/>
  <c r="BI412" i="13" s="1"/>
  <c r="BS412" i="13" s="1"/>
  <c r="BI449" i="13" a="1"/>
  <c r="BI449" i="13" s="1"/>
  <c r="BS449" i="13" s="1"/>
  <c r="BI114" i="13" a="1"/>
  <c r="BI114" i="13" s="1"/>
  <c r="BS114" i="13" s="1"/>
  <c r="BN194" i="13" a="1"/>
  <c r="BN194" i="13" s="1"/>
  <c r="BX194" i="13" s="1"/>
  <c r="BN277" i="13" a="1"/>
  <c r="BN277" i="13" s="1"/>
  <c r="BX277" i="13" s="1"/>
  <c r="BN336" i="13" a="1"/>
  <c r="BN336" i="13" s="1"/>
  <c r="BX336" i="13" s="1"/>
  <c r="BN347" i="13" a="1"/>
  <c r="BN347" i="13" s="1"/>
  <c r="BN55" i="13" a="1"/>
  <c r="BN55" i="13" s="1"/>
  <c r="BX55" i="13" s="1"/>
  <c r="BI218" i="13" a="1"/>
  <c r="BI218" i="13" s="1"/>
  <c r="BS218" i="13" s="1"/>
  <c r="BI293" i="13" a="1"/>
  <c r="BI293" i="13" s="1"/>
  <c r="BS293" i="13" s="1"/>
  <c r="BN468" i="13" a="1"/>
  <c r="BN468" i="13" s="1"/>
  <c r="BX468" i="13" s="1"/>
  <c r="BN112" i="13" a="1"/>
  <c r="BN112" i="13" s="1"/>
  <c r="BN216" i="13" a="1"/>
  <c r="BN216" i="13" s="1"/>
  <c r="BX216" i="13" s="1"/>
  <c r="BN289" i="13" a="1"/>
  <c r="BN289" i="13" s="1"/>
  <c r="BX289" i="13" s="1"/>
  <c r="BI366" i="13" a="1"/>
  <c r="BI366" i="13" s="1"/>
  <c r="BS366" i="13" s="1"/>
  <c r="BN382" i="13" a="1"/>
  <c r="BN382" i="13" s="1"/>
  <c r="BX382" i="13" s="1"/>
  <c r="BN17" i="13" a="1"/>
  <c r="BN17" i="13" s="1"/>
  <c r="BX17" i="13" s="1"/>
  <c r="BN95" i="13" a="1"/>
  <c r="BN95" i="13" s="1"/>
  <c r="BI298" i="13" a="1"/>
  <c r="BI298" i="13" s="1"/>
  <c r="BS298" i="13" s="1"/>
  <c r="BN326" i="13" a="1"/>
  <c r="BN326" i="13" s="1"/>
  <c r="BI350" i="13" a="1"/>
  <c r="BI350" i="13" s="1"/>
  <c r="BS350" i="13" s="1"/>
  <c r="BN223" i="13" a="1"/>
  <c r="BN223" i="13" s="1"/>
  <c r="BX223" i="13" s="1"/>
  <c r="BI392" i="13" a="1"/>
  <c r="BI392" i="13" s="1"/>
  <c r="BS392" i="13" s="1"/>
  <c r="BN157" i="13" a="1"/>
  <c r="BN157" i="13" s="1"/>
  <c r="BX157" i="13" s="1"/>
  <c r="BI376" i="13" a="1"/>
  <c r="BI376" i="13" s="1"/>
  <c r="BS376" i="13" s="1"/>
  <c r="BI143" i="13" a="1"/>
  <c r="BI143" i="13" s="1"/>
  <c r="BS143" i="13" s="1"/>
  <c r="BI204" i="13" a="1"/>
  <c r="BI204" i="13" s="1"/>
  <c r="BS204" i="13" s="1"/>
  <c r="BN447" i="13" a="1"/>
  <c r="BN447" i="13" s="1"/>
  <c r="BX447" i="13" s="1"/>
  <c r="BN25" i="13" a="1"/>
  <c r="BN25" i="13" s="1"/>
  <c r="BX25" i="13" s="1"/>
  <c r="BI35" i="13" a="1"/>
  <c r="BI35" i="13" s="1"/>
  <c r="BS35" i="13" s="1"/>
  <c r="BN234" i="13" a="1"/>
  <c r="BN234" i="13" s="1"/>
  <c r="BN214" i="13" a="1"/>
  <c r="BN214" i="13" s="1"/>
  <c r="BX214" i="13" s="1"/>
  <c r="BI278" i="13" a="1"/>
  <c r="BI278" i="13" s="1"/>
  <c r="BS278" i="13" s="1"/>
  <c r="BN404" i="13" a="1"/>
  <c r="BN404" i="13" s="1"/>
  <c r="BN305" i="13" a="1"/>
  <c r="BN305" i="13" s="1"/>
  <c r="BX305" i="13" s="1"/>
  <c r="BI160" i="13" a="1"/>
  <c r="BI160" i="13" s="1"/>
  <c r="BS160" i="13" s="1"/>
  <c r="BI159" i="13" a="1"/>
  <c r="BI159" i="13" s="1"/>
  <c r="BS159" i="13" s="1"/>
  <c r="BI156" i="13" a="1"/>
  <c r="BI156" i="13" s="1"/>
  <c r="BS156" i="13" s="1"/>
  <c r="BI77" i="13" a="1"/>
  <c r="BI77" i="13" s="1"/>
  <c r="BS77" i="13" s="1"/>
  <c r="BI387" i="13" a="1"/>
  <c r="BI387" i="13" s="1"/>
  <c r="BS387" i="13" s="1"/>
  <c r="BI10" i="13" a="1"/>
  <c r="BI10" i="13" s="1"/>
  <c r="BS10" i="13" s="1"/>
  <c r="BI21" i="13" a="1"/>
  <c r="BI21" i="13" s="1"/>
  <c r="BS21" i="13" s="1"/>
  <c r="BI110" i="13" a="1"/>
  <c r="BI110" i="13" s="1"/>
  <c r="BS110" i="13" s="1"/>
  <c r="BI429" i="13" a="1"/>
  <c r="BI429" i="13" s="1"/>
  <c r="BS429" i="13" s="1"/>
  <c r="BI206" i="13" a="1"/>
  <c r="BI206" i="13" s="1"/>
  <c r="BS206" i="13" s="1"/>
  <c r="BI384" i="13" a="1"/>
  <c r="BI384" i="13" s="1"/>
  <c r="BS384" i="13" s="1"/>
  <c r="BI398" i="13" a="1"/>
  <c r="BI398" i="13" s="1"/>
  <c r="BS398" i="13" s="1"/>
  <c r="BI89" i="13" a="1"/>
  <c r="BI89" i="13" s="1"/>
  <c r="BS89" i="13" s="1"/>
  <c r="BI239" i="13" a="1"/>
  <c r="BI239" i="13" s="1"/>
  <c r="BS239" i="13" s="1"/>
  <c r="BI273" i="13" a="1"/>
  <c r="BI273" i="13" s="1"/>
  <c r="BS273" i="13" s="1"/>
  <c r="BI370" i="13" a="1"/>
  <c r="BI370" i="13" s="1"/>
  <c r="BS370" i="13" s="1"/>
  <c r="BI469" i="13" a="1"/>
  <c r="BI469" i="13" s="1"/>
  <c r="BI142" i="13" a="1"/>
  <c r="BI142" i="13" s="1"/>
  <c r="BS142" i="13" s="1"/>
  <c r="BI405" i="13" a="1"/>
  <c r="BI405" i="13" s="1"/>
  <c r="BS405" i="13" s="1"/>
  <c r="BN166" i="13" a="1"/>
  <c r="BN166" i="13" s="1"/>
  <c r="BX166" i="13" s="1"/>
  <c r="BN363" i="13" a="1"/>
  <c r="BN363" i="13" s="1"/>
  <c r="BX363" i="13" s="1"/>
  <c r="BI444" i="13" a="1"/>
  <c r="BI444" i="13" s="1"/>
  <c r="BS444" i="13" s="1"/>
  <c r="BI229" i="13" a="1"/>
  <c r="BI229" i="13" s="1"/>
  <c r="BS229" i="13" s="1"/>
  <c r="BN446" i="13" a="1"/>
  <c r="BN446" i="13" s="1"/>
  <c r="BX446" i="13" s="1"/>
  <c r="BI34" i="13" a="1"/>
  <c r="BI34" i="13" s="1"/>
  <c r="BS34" i="13" s="1"/>
  <c r="BN158" i="13" a="1"/>
  <c r="BN158" i="13" s="1"/>
  <c r="BX158" i="13" s="1"/>
  <c r="BI155" i="13" a="1"/>
  <c r="BI155" i="13" s="1"/>
  <c r="BS155" i="13" s="1"/>
  <c r="BI313" i="13" a="1"/>
  <c r="BI313" i="13" s="1"/>
  <c r="BS313" i="13" s="1"/>
  <c r="BI372" i="13" a="1"/>
  <c r="BI372" i="13" s="1"/>
  <c r="BS372" i="13" s="1"/>
  <c r="BI63" i="13" a="1"/>
  <c r="BI63" i="13" s="1"/>
  <c r="BS63" i="13" s="1"/>
  <c r="BN189" i="13" a="1"/>
  <c r="BN189" i="13" s="1"/>
  <c r="BN202" i="13" a="1"/>
  <c r="BN202" i="13" s="1"/>
  <c r="BX202" i="13" s="1"/>
  <c r="BI332" i="13" a="1"/>
  <c r="BI332" i="13" s="1"/>
  <c r="BS332" i="13" s="1"/>
  <c r="BI238" i="13" a="1"/>
  <c r="BI238" i="13" s="1"/>
  <c r="BS238" i="13" s="1"/>
  <c r="BN383" i="13" a="1"/>
  <c r="BN383" i="13" s="1"/>
  <c r="BX383" i="13" s="1"/>
  <c r="BN209" i="13" a="1"/>
  <c r="BN209" i="13" s="1"/>
  <c r="BN361" i="13" a="1"/>
  <c r="BN361" i="13" s="1"/>
  <c r="BX361" i="13" s="1"/>
  <c r="BI228" i="13" a="1"/>
  <c r="BI228" i="13" s="1"/>
  <c r="BS228" i="13" s="1"/>
  <c r="BN453" i="13" a="1"/>
  <c r="BN453" i="13" s="1"/>
  <c r="BN181" i="13" a="1"/>
  <c r="BN181" i="13" s="1"/>
  <c r="BX181" i="13" s="1"/>
  <c r="BI303" i="13" a="1"/>
  <c r="BI303" i="13" s="1"/>
  <c r="BS303" i="13" s="1"/>
  <c r="BN9" i="13" a="1"/>
  <c r="BN9" i="13" s="1"/>
  <c r="BX9" i="13" s="1"/>
  <c r="BR147" i="13"/>
  <c r="BI184" i="13" a="1"/>
  <c r="BI184" i="13" s="1"/>
  <c r="BS184" i="13" s="1"/>
  <c r="BI170" i="13" a="1"/>
  <c r="BI170" i="13" s="1"/>
  <c r="BS170" i="13" s="1"/>
  <c r="BI286" i="13" a="1"/>
  <c r="BI286" i="13" s="1"/>
  <c r="BS286" i="13" s="1"/>
  <c r="BN412" i="13" a="1"/>
  <c r="BN412" i="13" s="1"/>
  <c r="BN449" i="13" a="1"/>
  <c r="BN449" i="13" s="1"/>
  <c r="BX449" i="13" s="1"/>
  <c r="BN114" i="13" a="1"/>
  <c r="BN114" i="13" s="1"/>
  <c r="BI237" i="13" a="1"/>
  <c r="BI237" i="13" s="1"/>
  <c r="BS237" i="13" s="1"/>
  <c r="BI266" i="13" a="1"/>
  <c r="BI266" i="13" s="1"/>
  <c r="BS266" i="13" s="1"/>
  <c r="BI436" i="13" a="1"/>
  <c r="BI436" i="13" s="1"/>
  <c r="BS436" i="13" s="1"/>
  <c r="BI254" i="13" a="1"/>
  <c r="BI254" i="13" s="1"/>
  <c r="BS254" i="13" s="1"/>
  <c r="BN218" i="13" a="1"/>
  <c r="BN218" i="13" s="1"/>
  <c r="BX218" i="13" s="1"/>
  <c r="BN293" i="13" a="1"/>
  <c r="BN293" i="13" s="1"/>
  <c r="BI334" i="13" a="1"/>
  <c r="BI334" i="13" s="1"/>
  <c r="BS334" i="13" s="1"/>
  <c r="BR67" i="13"/>
  <c r="BI216" i="13" a="1"/>
  <c r="BI216" i="13" s="1"/>
  <c r="BS216" i="13" s="1"/>
  <c r="BI197" i="13" a="1"/>
  <c r="BI197" i="13" s="1"/>
  <c r="BS197" i="13" s="1"/>
  <c r="BN366" i="13" a="1"/>
  <c r="BN366" i="13" s="1"/>
  <c r="BI382" i="13" a="1"/>
  <c r="BI382" i="13" s="1"/>
  <c r="BS382" i="13" s="1"/>
  <c r="BI422" i="13" a="1"/>
  <c r="BI422" i="13" s="1"/>
  <c r="BS422" i="13" s="1"/>
  <c r="BI358" i="13" a="1"/>
  <c r="BI358" i="13" s="1"/>
  <c r="BS358" i="13" s="1"/>
  <c r="BN298" i="13" a="1"/>
  <c r="BN298" i="13" s="1"/>
  <c r="BX298" i="13" s="1"/>
  <c r="BI284" i="13" a="1"/>
  <c r="BI284" i="13" s="1"/>
  <c r="BS284" i="13" s="1"/>
  <c r="BN350" i="13" a="1"/>
  <c r="BN350" i="13" s="1"/>
  <c r="BX350" i="13" s="1"/>
  <c r="BR141" i="13"/>
  <c r="BR392" i="13"/>
  <c r="BI148" i="13" a="1"/>
  <c r="BI148" i="13" s="1"/>
  <c r="BS148" i="13" s="1"/>
  <c r="BN376" i="13" a="1"/>
  <c r="BN376" i="13" s="1"/>
  <c r="BX376" i="13" s="1"/>
  <c r="BN143" i="13" a="1"/>
  <c r="BN143" i="13" s="1"/>
  <c r="BN204" i="13" a="1"/>
  <c r="BN204" i="13" s="1"/>
  <c r="BX204" i="13" s="1"/>
  <c r="BI328" i="13" a="1"/>
  <c r="BI328" i="13" s="1"/>
  <c r="BS328" i="13" s="1"/>
  <c r="BR342" i="13"/>
  <c r="BR35" i="13"/>
  <c r="BN108" i="13" a="1"/>
  <c r="BN108" i="13" s="1"/>
  <c r="BI88" i="13" a="1"/>
  <c r="BI88" i="13" s="1"/>
  <c r="BS88" i="13" s="1"/>
  <c r="BR278" i="13"/>
  <c r="BI292" i="13" a="1"/>
  <c r="BI292" i="13" s="1"/>
  <c r="BS292" i="13" s="1"/>
  <c r="BI351" i="13" a="1"/>
  <c r="BI351" i="13" s="1"/>
  <c r="BS351" i="13" s="1"/>
  <c r="BN160" i="13" a="1"/>
  <c r="BN160" i="13" s="1"/>
  <c r="BI426" i="13" a="1"/>
  <c r="BI426" i="13" s="1"/>
  <c r="BS426" i="13" s="1"/>
  <c r="BN156" i="13" a="1"/>
  <c r="BN156" i="13" s="1"/>
  <c r="BX156" i="13" s="1"/>
  <c r="BI5" i="13" a="1"/>
  <c r="BI5" i="13" s="1"/>
  <c r="BS5" i="13" s="1"/>
  <c r="BI236" i="13" a="1"/>
  <c r="BI236" i="13" s="1"/>
  <c r="BS236" i="13" s="1"/>
  <c r="BI340" i="13" a="1"/>
  <c r="BI340" i="13" s="1"/>
  <c r="BS340" i="13" s="1"/>
  <c r="BI455" i="13" a="1"/>
  <c r="BI455" i="13" s="1"/>
  <c r="BS455" i="13" s="1"/>
  <c r="BI65" i="13" a="1"/>
  <c r="BI65" i="13" s="1"/>
  <c r="BS65" i="13" s="1"/>
  <c r="BI154" i="13" a="1"/>
  <c r="BI154" i="13" s="1"/>
  <c r="BS154" i="13" s="1"/>
  <c r="BI431" i="13" a="1"/>
  <c r="BI431" i="13" s="1"/>
  <c r="BS431" i="13" s="1"/>
  <c r="BI464" i="13" a="1"/>
  <c r="BI464" i="13" s="1"/>
  <c r="BS464" i="13" s="1"/>
  <c r="BI324" i="13" a="1"/>
  <c r="BI324" i="13" s="1"/>
  <c r="BS324" i="13" s="1"/>
  <c r="BI60" i="13" a="1"/>
  <c r="BI60" i="13" s="1"/>
  <c r="BS60" i="13" s="1"/>
  <c r="BI104" i="13" a="1"/>
  <c r="BI104" i="13" s="1"/>
  <c r="BS104" i="13" s="1"/>
  <c r="BI193" i="13" a="1"/>
  <c r="BI193" i="13" s="1"/>
  <c r="BS193" i="13" s="1"/>
  <c r="BI262" i="13" a="1"/>
  <c r="BI262" i="13" s="1"/>
  <c r="BS262" i="13" s="1"/>
  <c r="BI338" i="13" a="1"/>
  <c r="BI338" i="13" s="1"/>
  <c r="BI79" i="13" a="1"/>
  <c r="BI79" i="13" s="1"/>
  <c r="BS79" i="13" s="1"/>
  <c r="BI304" i="13" a="1"/>
  <c r="BI304" i="13" s="1"/>
  <c r="BS304" i="13" s="1"/>
  <c r="BI386" i="13" a="1"/>
  <c r="BI386" i="13" s="1"/>
  <c r="BS386" i="13" s="1"/>
  <c r="BI166" i="13" a="1"/>
  <c r="BI166" i="13" s="1"/>
  <c r="BS166" i="13" s="1"/>
  <c r="BR456" i="13"/>
  <c r="BI185" i="13" a="1"/>
  <c r="BI185" i="13" s="1"/>
  <c r="BS185" i="13" s="1"/>
  <c r="BN444" i="13" a="1"/>
  <c r="BN444" i="13" s="1"/>
  <c r="BX444" i="13" s="1"/>
  <c r="BN229" i="13" a="1"/>
  <c r="BN229" i="13" s="1"/>
  <c r="BI333" i="13" a="1"/>
  <c r="BI333" i="13" s="1"/>
  <c r="BS333" i="13" s="1"/>
  <c r="BN34" i="13" a="1"/>
  <c r="BN34" i="13" s="1"/>
  <c r="BX34" i="13" s="1"/>
  <c r="BI48" i="13" a="1"/>
  <c r="BI48" i="13" s="1"/>
  <c r="BS48" i="13" s="1"/>
  <c r="BN155" i="13" a="1"/>
  <c r="BN155" i="13" s="1"/>
  <c r="BX155" i="13" s="1"/>
  <c r="BI226" i="13" a="1"/>
  <c r="BI226" i="13" s="1"/>
  <c r="BS226" i="13" s="1"/>
  <c r="BN372" i="13" a="1"/>
  <c r="BN372" i="13" s="1"/>
  <c r="BX372" i="13" s="1"/>
  <c r="BN63" i="13" a="1"/>
  <c r="BN63" i="13" s="1"/>
  <c r="BX63" i="13" s="1"/>
  <c r="BI111" i="13" a="1"/>
  <c r="BI111" i="13" s="1"/>
  <c r="BS111" i="13" s="1"/>
  <c r="BI125" i="13" a="1"/>
  <c r="BI125" i="13" s="1"/>
  <c r="BS125" i="13" s="1"/>
  <c r="BN332" i="13" a="1"/>
  <c r="BN332" i="13" s="1"/>
  <c r="BX332" i="13" s="1"/>
  <c r="BR238" i="13"/>
  <c r="BI325" i="13" a="1"/>
  <c r="BI325" i="13" s="1"/>
  <c r="BS325" i="13" s="1"/>
  <c r="BR209" i="13"/>
  <c r="BI423" i="13" a="1"/>
  <c r="BI423" i="13" s="1"/>
  <c r="BS423" i="13" s="1"/>
  <c r="BN228" i="13" a="1"/>
  <c r="BN228" i="13" s="1"/>
  <c r="BX228" i="13" s="1"/>
  <c r="BI330" i="13" a="1"/>
  <c r="BI330" i="13" s="1"/>
  <c r="BS330" i="13" s="1"/>
  <c r="BI133" i="13" a="1"/>
  <c r="BI133" i="13" s="1"/>
  <c r="BS133" i="13" s="1"/>
  <c r="BN303" i="13" a="1"/>
  <c r="BN303" i="13" s="1"/>
  <c r="BX303" i="13" s="1"/>
  <c r="BI9" i="13" a="1"/>
  <c r="BI9" i="13" s="1"/>
  <c r="BS9" i="13" s="1"/>
  <c r="BN147" i="13" a="1"/>
  <c r="BN147" i="13" s="1"/>
  <c r="BX147" i="13" s="1"/>
  <c r="BR184" i="13"/>
  <c r="BN170" i="13" a="1"/>
  <c r="BN170" i="13" s="1"/>
  <c r="BN286" i="13" a="1"/>
  <c r="BN286" i="13" s="1"/>
  <c r="BX286" i="13" s="1"/>
  <c r="BI309" i="13" a="1"/>
  <c r="BI309" i="13" s="1"/>
  <c r="BS309" i="13" s="1"/>
  <c r="BR322" i="13"/>
  <c r="BI7" i="13" a="1"/>
  <c r="BI7" i="13" s="1"/>
  <c r="BS7" i="13" s="1"/>
  <c r="BI418" i="13" a="1"/>
  <c r="BI418" i="13" s="1"/>
  <c r="BS418" i="13" s="1"/>
  <c r="BN445" i="13" a="1"/>
  <c r="BN445" i="13" s="1"/>
  <c r="BX445" i="13" s="1"/>
  <c r="BN237" i="13" a="1"/>
  <c r="BN237" i="13" s="1"/>
  <c r="BX237" i="13" s="1"/>
  <c r="BN436" i="13" a="1"/>
  <c r="BN436" i="13" s="1"/>
  <c r="BN254" i="13" a="1"/>
  <c r="BN254" i="13" s="1"/>
  <c r="BX254" i="13" s="1"/>
  <c r="BI419" i="13" a="1"/>
  <c r="BI419" i="13" s="1"/>
  <c r="BS419" i="13" s="1"/>
  <c r="BI138" i="13" a="1"/>
  <c r="BI138" i="13" s="1"/>
  <c r="BS138" i="13" s="1"/>
  <c r="BN334" i="13" a="1"/>
  <c r="BN334" i="13" s="1"/>
  <c r="BX334" i="13" s="1"/>
  <c r="BI67" i="13" a="1"/>
  <c r="BI67" i="13" s="1"/>
  <c r="BS67" i="13" s="1"/>
  <c r="BN197" i="13" a="1"/>
  <c r="BN197" i="13" s="1"/>
  <c r="BX197" i="13" s="1"/>
  <c r="BI199" i="13" a="1"/>
  <c r="BI199" i="13" s="1"/>
  <c r="BS199" i="13" s="1"/>
  <c r="BI282" i="13" a="1"/>
  <c r="BI282" i="13" s="1"/>
  <c r="BS282" i="13" s="1"/>
  <c r="BN422" i="13" a="1"/>
  <c r="BN422" i="13" s="1"/>
  <c r="BX422" i="13" s="1"/>
  <c r="BN358" i="13" a="1"/>
  <c r="BN358" i="13" s="1"/>
  <c r="BI240" i="13" a="1"/>
  <c r="BI240" i="13" s="1"/>
  <c r="BS240" i="13" s="1"/>
  <c r="BN284" i="13" a="1"/>
  <c r="BN284" i="13" s="1"/>
  <c r="BX284" i="13" s="1"/>
  <c r="BI141" i="13" a="1"/>
  <c r="BI141" i="13" s="1"/>
  <c r="BS141" i="13" s="1"/>
  <c r="BN392" i="13" a="1"/>
  <c r="BN392" i="13" s="1"/>
  <c r="BX392" i="13" s="1"/>
  <c r="BN148" i="13" a="1"/>
  <c r="BN148" i="13" s="1"/>
  <c r="BX148" i="13" s="1"/>
  <c r="BN250" i="13" a="1"/>
  <c r="BN250" i="13" s="1"/>
  <c r="BI43" i="13" a="1"/>
  <c r="BI43" i="13" s="1"/>
  <c r="BS43" i="13" s="1"/>
  <c r="BI28" i="13" a="1"/>
  <c r="BI28" i="13" s="1"/>
  <c r="BS28" i="13" s="1"/>
  <c r="BN328" i="13" a="1"/>
  <c r="BN328" i="13" s="1"/>
  <c r="BX328" i="13" s="1"/>
  <c r="BI342" i="13" a="1"/>
  <c r="BI342" i="13" s="1"/>
  <c r="BS342" i="13" s="1"/>
  <c r="BN35" i="13" a="1"/>
  <c r="BN35" i="13" s="1"/>
  <c r="BI108" i="13" a="1"/>
  <c r="BI108" i="13" s="1"/>
  <c r="BS108" i="13" s="1"/>
  <c r="BR88" i="13"/>
  <c r="BN278" i="13" a="1"/>
  <c r="BN278" i="13" s="1"/>
  <c r="BN292" i="13" a="1"/>
  <c r="BN292" i="13" s="1"/>
  <c r="BX292" i="13" s="1"/>
  <c r="BN351" i="13" a="1"/>
  <c r="BN351" i="13" s="1"/>
  <c r="BR39" i="13"/>
  <c r="BI385" i="13" a="1"/>
  <c r="BI385" i="13" s="1"/>
  <c r="BS385" i="13" s="1"/>
  <c r="BI420" i="13" a="1"/>
  <c r="BI420" i="13" s="1"/>
  <c r="BS420" i="13" s="1"/>
  <c r="BI388" i="13" a="1"/>
  <c r="BI388" i="13" s="1"/>
  <c r="BS388" i="13" s="1"/>
  <c r="BI227" i="13" a="1"/>
  <c r="BI227" i="13" s="1"/>
  <c r="BS227" i="13" s="1"/>
  <c r="BI207" i="13" a="1"/>
  <c r="BI207" i="13" s="1"/>
  <c r="BS207" i="13" s="1"/>
  <c r="BI316" i="13" a="1"/>
  <c r="BI316" i="13" s="1"/>
  <c r="BS316" i="13" s="1"/>
  <c r="BI395" i="13" a="1"/>
  <c r="BI395" i="13" s="1"/>
  <c r="BS395" i="13" s="1"/>
  <c r="BI15" i="13" a="1"/>
  <c r="BI15" i="13" s="1"/>
  <c r="BS15" i="13" s="1"/>
  <c r="BI335" i="13" a="1"/>
  <c r="BI335" i="13" s="1"/>
  <c r="BS335" i="13" s="1"/>
  <c r="BI397" i="13" a="1"/>
  <c r="BI397" i="13" s="1"/>
  <c r="BS397" i="13" s="1"/>
  <c r="BI179" i="13" a="1"/>
  <c r="BI179" i="13" s="1"/>
  <c r="BS179" i="13" s="1"/>
  <c r="BI425" i="13" a="1"/>
  <c r="BI425" i="13" s="1"/>
  <c r="BS425" i="13" s="1"/>
  <c r="BI84" i="13" a="1"/>
  <c r="BI84" i="13" s="1"/>
  <c r="BS84" i="13" s="1"/>
  <c r="BI119" i="13" a="1"/>
  <c r="BI119" i="13" s="1"/>
  <c r="BS119" i="13" s="1"/>
  <c r="BI105" i="13" a="1"/>
  <c r="BI105" i="13" s="1"/>
  <c r="BI252" i="13" a="1"/>
  <c r="BI252" i="13" s="1"/>
  <c r="BS252" i="13" s="1"/>
  <c r="BN333" i="13" a="1"/>
  <c r="BN333" i="13" s="1"/>
  <c r="BX333" i="13" s="1"/>
  <c r="BN226" i="13" a="1"/>
  <c r="BN226" i="13" s="1"/>
  <c r="BN111" i="13" a="1"/>
  <c r="BN111" i="13" s="1"/>
  <c r="BN125" i="13" a="1"/>
  <c r="BN125" i="13" s="1"/>
  <c r="BX125" i="13" s="1"/>
  <c r="BI8" i="13" a="1"/>
  <c r="BI8" i="13" s="1"/>
  <c r="BS8" i="13" s="1"/>
  <c r="BI457" i="13" a="1"/>
  <c r="BI457" i="13" s="1"/>
  <c r="BS457" i="13" s="1"/>
  <c r="BN238" i="13" a="1"/>
  <c r="BN238" i="13" s="1"/>
  <c r="BI115" i="13" a="1"/>
  <c r="BI115" i="13" s="1"/>
  <c r="BS115" i="13" s="1"/>
  <c r="BN423" i="13" a="1"/>
  <c r="BN423" i="13" s="1"/>
  <c r="BX423" i="13" s="1"/>
  <c r="BR330" i="13"/>
  <c r="BN133" i="13" a="1"/>
  <c r="BN133" i="13" s="1"/>
  <c r="BX133" i="13" s="1"/>
  <c r="BI345" i="13" a="1"/>
  <c r="BI345" i="13" s="1"/>
  <c r="BS345" i="13" s="1"/>
  <c r="BI29" i="13" a="1"/>
  <c r="BI29" i="13" s="1"/>
  <c r="BS29" i="13" s="1"/>
  <c r="BN184" i="13" a="1"/>
  <c r="BN184" i="13" s="1"/>
  <c r="BX184" i="13" s="1"/>
  <c r="BI85" i="13" a="1"/>
  <c r="BI85" i="13" s="1"/>
  <c r="BS85" i="13" s="1"/>
  <c r="BN309" i="13" a="1"/>
  <c r="BN309" i="13" s="1"/>
  <c r="BX309" i="13" s="1"/>
  <c r="BI322" i="13" a="1"/>
  <c r="BI322" i="13" s="1"/>
  <c r="BS322" i="13" s="1"/>
  <c r="BN7" i="13" a="1"/>
  <c r="BN7" i="13" s="1"/>
  <c r="BX7" i="13" s="1"/>
  <c r="BN418" i="13" a="1"/>
  <c r="BN418" i="13" s="1"/>
  <c r="BX418" i="13" s="1"/>
  <c r="BI445" i="13" a="1"/>
  <c r="BI445" i="13" s="1"/>
  <c r="BS445" i="13" s="1"/>
  <c r="BI443" i="13" a="1"/>
  <c r="BI443" i="13" s="1"/>
  <c r="BS443" i="13" s="1"/>
  <c r="BN266" i="13" a="1"/>
  <c r="BN266" i="13" s="1"/>
  <c r="BX266" i="13" s="1"/>
  <c r="BI349" i="13" a="1"/>
  <c r="BI349" i="13" s="1"/>
  <c r="BS349" i="13" s="1"/>
  <c r="BI192" i="13" a="1"/>
  <c r="BI192" i="13" s="1"/>
  <c r="BS192" i="13" s="1"/>
  <c r="BN419" i="13" a="1"/>
  <c r="BN419" i="13" s="1"/>
  <c r="BX419" i="13" s="1"/>
  <c r="BN138" i="13" a="1"/>
  <c r="BN138" i="13" s="1"/>
  <c r="BI165" i="13" a="1"/>
  <c r="BI165" i="13" s="1"/>
  <c r="BS165" i="13" s="1"/>
  <c r="BI163" i="13" a="1"/>
  <c r="BI163" i="13" s="1"/>
  <c r="BS163" i="13" s="1"/>
  <c r="BN67" i="13" a="1"/>
  <c r="BN67" i="13" s="1"/>
  <c r="BI87" i="13" a="1"/>
  <c r="BI87" i="13" s="1"/>
  <c r="BS87" i="13" s="1"/>
  <c r="BI127" i="13" a="1"/>
  <c r="BI127" i="13" s="1"/>
  <c r="BS127" i="13" s="1"/>
  <c r="BN199" i="13" a="1"/>
  <c r="BN199" i="13" s="1"/>
  <c r="BN282" i="13" a="1"/>
  <c r="BN282" i="13" s="1"/>
  <c r="BX282" i="13" s="1"/>
  <c r="BI261" i="13" a="1"/>
  <c r="BI261" i="13" s="1"/>
  <c r="BS261" i="13" s="1"/>
  <c r="BI26" i="13" a="1"/>
  <c r="BI26" i="13" s="1"/>
  <c r="BS26" i="13" s="1"/>
  <c r="BN240" i="13" a="1"/>
  <c r="BN240" i="13" s="1"/>
  <c r="BX240" i="13" s="1"/>
  <c r="BI191" i="13" a="1"/>
  <c r="BI191" i="13" s="1"/>
  <c r="BS191" i="13" s="1"/>
  <c r="BI300" i="13" a="1"/>
  <c r="BI300" i="13" s="1"/>
  <c r="BS300" i="13" s="1"/>
  <c r="BN141" i="13" a="1"/>
  <c r="BN141" i="13" s="1"/>
  <c r="BX141" i="13" s="1"/>
  <c r="BI312" i="13" a="1"/>
  <c r="BI312" i="13" s="1"/>
  <c r="BS312" i="13" s="1"/>
  <c r="BI40" i="13" a="1"/>
  <c r="BI40" i="13" s="1"/>
  <c r="BS40" i="13" s="1"/>
  <c r="BR250" i="13"/>
  <c r="BN43" i="13" a="1"/>
  <c r="BN43" i="13" s="1"/>
  <c r="BX43" i="13" s="1"/>
  <c r="BI186" i="13" a="1"/>
  <c r="BI186" i="13" s="1"/>
  <c r="BS186" i="13" s="1"/>
  <c r="BN342" i="13" a="1"/>
  <c r="BN342" i="13" s="1"/>
  <c r="BX342" i="13" s="1"/>
  <c r="BI413" i="13" a="1"/>
  <c r="BI413" i="13" s="1"/>
  <c r="BS413" i="13" s="1"/>
  <c r="BI470" i="13" a="1"/>
  <c r="BI470" i="13" s="1"/>
  <c r="BS470" i="13" s="1"/>
  <c r="BN88" i="13" a="1"/>
  <c r="BN88" i="13" s="1"/>
  <c r="BX88" i="13" s="1"/>
  <c r="BI129" i="13" a="1"/>
  <c r="BI129" i="13" s="1"/>
  <c r="BS129" i="13" s="1"/>
  <c r="BI212" i="13" a="1"/>
  <c r="BI212" i="13" s="1"/>
  <c r="BS212" i="13" s="1"/>
  <c r="BI44" i="13" a="1"/>
  <c r="BI44" i="13" s="1"/>
  <c r="BS44" i="13" s="1"/>
  <c r="BI39" i="13" a="1"/>
  <c r="BI39" i="13" s="1"/>
  <c r="BS39" i="13" s="1"/>
  <c r="BN385" i="13" a="1"/>
  <c r="BN385" i="13" s="1"/>
  <c r="BI327" i="13" a="1"/>
  <c r="BI327" i="13" s="1"/>
  <c r="BS327" i="13" s="1"/>
  <c r="BI318" i="13" a="1"/>
  <c r="BI318" i="13" s="1"/>
  <c r="BS318" i="13" s="1"/>
  <c r="BI74" i="13" a="1"/>
  <c r="BI74" i="13" s="1"/>
  <c r="BS74" i="13" s="1"/>
  <c r="BI123" i="13" a="1"/>
  <c r="BI123" i="13" s="1"/>
  <c r="BS123" i="13" s="1"/>
  <c r="BI162" i="13" a="1"/>
  <c r="BI162" i="13" s="1"/>
  <c r="BS162" i="13" s="1"/>
  <c r="BI248" i="13" a="1"/>
  <c r="BI248" i="13" s="1"/>
  <c r="BS248" i="13" s="1"/>
  <c r="BI308" i="13" a="1"/>
  <c r="BI308" i="13" s="1"/>
  <c r="BS308" i="13" s="1"/>
  <c r="BI276" i="13" a="1"/>
  <c r="BI276" i="13" s="1"/>
  <c r="BS276" i="13" s="1"/>
  <c r="BI285" i="13" a="1"/>
  <c r="BI285" i="13" s="1"/>
  <c r="BS285" i="13" s="1"/>
  <c r="BI113" i="13" a="1"/>
  <c r="BI113" i="13" s="1"/>
  <c r="BS113" i="13" s="1"/>
  <c r="BI288" i="13" a="1"/>
  <c r="BI288" i="13" s="1"/>
  <c r="BS288" i="13" s="1"/>
  <c r="BI377" i="13" a="1"/>
  <c r="BI377" i="13" s="1"/>
  <c r="BS377" i="13" s="1"/>
  <c r="BI30" i="13" a="1"/>
  <c r="BI30" i="13" s="1"/>
  <c r="BS30" i="13" s="1"/>
  <c r="BI51" i="13" a="1"/>
  <c r="BI51" i="13" s="1"/>
  <c r="BS51" i="13" s="1"/>
  <c r="BI472" i="13" a="1"/>
  <c r="BI472" i="13" s="1"/>
  <c r="BS472" i="13" s="1"/>
  <c r="BN102" i="13" a="1"/>
  <c r="BN102" i="13" s="1"/>
  <c r="BX102" i="13" s="1"/>
  <c r="BN136" i="13" a="1"/>
  <c r="BN136" i="13" s="1"/>
  <c r="BX136" i="13" s="1"/>
  <c r="BN346" i="13" a="1"/>
  <c r="BN346" i="13" s="1"/>
  <c r="BI421" i="13" a="1"/>
  <c r="BI421" i="13" s="1"/>
  <c r="BS421" i="13" s="1"/>
  <c r="BI96" i="13" a="1"/>
  <c r="BI96" i="13" s="1"/>
  <c r="BS96" i="13" s="1"/>
  <c r="BN290" i="13" a="1"/>
  <c r="BN290" i="13" s="1"/>
  <c r="BN427" i="13" a="1"/>
  <c r="BN427" i="13" s="1"/>
  <c r="BX427" i="13" s="1"/>
  <c r="BI462" i="13" a="1"/>
  <c r="BI462" i="13" s="1"/>
  <c r="BS462" i="13" s="1"/>
  <c r="BR8" i="13"/>
  <c r="BN457" i="13" a="1"/>
  <c r="BN457" i="13" s="1"/>
  <c r="BX457" i="13" s="1"/>
  <c r="BN325" i="13" a="1"/>
  <c r="BN325" i="13" s="1"/>
  <c r="BN115" i="13" a="1"/>
  <c r="BN115" i="13" s="1"/>
  <c r="BX115" i="13" s="1"/>
  <c r="BI146" i="13" a="1"/>
  <c r="BI146" i="13" s="1"/>
  <c r="BS146" i="13" s="1"/>
  <c r="BN330" i="13" a="1"/>
  <c r="BN330" i="13" s="1"/>
  <c r="BR53" i="13"/>
  <c r="BI213" i="13" a="1"/>
  <c r="BI213" i="13" s="1"/>
  <c r="BS213" i="13" s="1"/>
  <c r="BN345" i="13" a="1"/>
  <c r="BN345" i="13" s="1"/>
  <c r="BN29" i="13" a="1"/>
  <c r="BN29" i="13" s="1"/>
  <c r="BX29" i="13" s="1"/>
  <c r="BI22" i="13" a="1"/>
  <c r="BI22" i="13" s="1"/>
  <c r="BS22" i="13" s="1"/>
  <c r="BN85" i="13" a="1"/>
  <c r="BN85" i="13" s="1"/>
  <c r="BX85" i="13" s="1"/>
  <c r="BI118" i="13" a="1"/>
  <c r="BI118" i="13" s="1"/>
  <c r="BS118" i="13" s="1"/>
  <c r="BI217" i="13" a="1"/>
  <c r="BI217" i="13" s="1"/>
  <c r="BS217" i="13" s="1"/>
  <c r="BN322" i="13" a="1"/>
  <c r="BN322" i="13" s="1"/>
  <c r="BX322" i="13" s="1"/>
  <c r="BR41" i="13"/>
  <c r="BI389" i="13" a="1"/>
  <c r="BI389" i="13" s="1"/>
  <c r="BS389" i="13" s="1"/>
  <c r="BN362" i="13" a="1"/>
  <c r="BN362" i="13" s="1"/>
  <c r="BX362" i="13" s="1"/>
  <c r="BN443" i="13" a="1"/>
  <c r="BN443" i="13" s="1"/>
  <c r="BI177" i="13" a="1"/>
  <c r="BI177" i="13" s="1"/>
  <c r="BS177" i="13" s="1"/>
  <c r="BN349" i="13" a="1"/>
  <c r="BN349" i="13" s="1"/>
  <c r="BX349" i="13" s="1"/>
  <c r="BN192" i="13" a="1"/>
  <c r="BN192" i="13" s="1"/>
  <c r="BI357" i="13" a="1"/>
  <c r="BI357" i="13" s="1"/>
  <c r="BS357" i="13" s="1"/>
  <c r="BI54" i="13" a="1"/>
  <c r="BI54" i="13" s="1"/>
  <c r="BS54" i="13" s="1"/>
  <c r="BN165" i="13" a="1"/>
  <c r="BN165" i="13" s="1"/>
  <c r="BR163" i="13"/>
  <c r="BI374" i="13" a="1"/>
  <c r="BI374" i="13" s="1"/>
  <c r="BS374" i="13" s="1"/>
  <c r="BN87" i="13" a="1"/>
  <c r="BN87" i="13" s="1"/>
  <c r="BX87" i="13" s="1"/>
  <c r="BN127" i="13" a="1"/>
  <c r="BN127" i="13" s="1"/>
  <c r="BX127" i="13" s="1"/>
  <c r="BI99" i="13" a="1"/>
  <c r="BI99" i="13" s="1"/>
  <c r="BS99" i="13" s="1"/>
  <c r="BI172" i="13" a="1"/>
  <c r="BI172" i="13" s="1"/>
  <c r="BS172" i="13" s="1"/>
  <c r="BN261" i="13" a="1"/>
  <c r="BN261" i="13" s="1"/>
  <c r="BX261" i="13" s="1"/>
  <c r="BN26" i="13" a="1"/>
  <c r="BN26" i="13" s="1"/>
  <c r="BN191" i="13" a="1"/>
  <c r="BN191" i="13" s="1"/>
  <c r="BX191" i="13" s="1"/>
  <c r="BN300" i="13" a="1"/>
  <c r="BN300" i="13" s="1"/>
  <c r="BI435" i="13" a="1"/>
  <c r="BI435" i="13" s="1"/>
  <c r="BS435" i="13" s="1"/>
  <c r="BN312" i="13" a="1"/>
  <c r="BN312" i="13" s="1"/>
  <c r="BX312" i="13" s="1"/>
  <c r="BN40" i="13" a="1"/>
  <c r="BN40" i="13" s="1"/>
  <c r="BI250" i="13" a="1"/>
  <c r="BI250" i="13" s="1"/>
  <c r="BS250" i="13" s="1"/>
  <c r="BI380" i="13" a="1"/>
  <c r="BI380" i="13" s="1"/>
  <c r="BS380" i="13" s="1"/>
  <c r="BN28" i="13" a="1"/>
  <c r="BN28" i="13" s="1"/>
  <c r="BN186" i="13" a="1"/>
  <c r="BN186" i="13" s="1"/>
  <c r="BX186" i="13" s="1"/>
  <c r="BI246" i="13" a="1"/>
  <c r="BI246" i="13" s="1"/>
  <c r="BS246" i="13" s="1"/>
  <c r="BN413" i="13" a="1"/>
  <c r="BN413" i="13" s="1"/>
  <c r="BX413" i="13" s="1"/>
  <c r="BN470" i="13" a="1"/>
  <c r="BN470" i="13" s="1"/>
  <c r="BX470" i="13" s="1"/>
  <c r="BI64" i="13" a="1"/>
  <c r="BI64" i="13" s="1"/>
  <c r="BS64" i="13" s="1"/>
  <c r="BN129" i="13" a="1"/>
  <c r="BN129" i="13" s="1"/>
  <c r="BX129" i="13" s="1"/>
  <c r="BN212" i="13" a="1"/>
  <c r="BN212" i="13" s="1"/>
  <c r="BX212" i="13" s="1"/>
  <c r="BN44" i="13" a="1"/>
  <c r="BN44" i="13" s="1"/>
  <c r="BI408" i="13" a="1"/>
  <c r="BI408" i="13" s="1"/>
  <c r="BS408" i="13" s="1"/>
  <c r="BI269" i="13" a="1"/>
  <c r="BI269" i="13" s="1"/>
  <c r="BS269" i="13" s="1"/>
  <c r="BI402" i="13" a="1"/>
  <c r="BI402" i="13" s="1"/>
  <c r="BS402" i="13" s="1"/>
  <c r="BI241" i="13" a="1"/>
  <c r="BI241" i="13" s="1"/>
  <c r="BS241" i="13" s="1"/>
  <c r="BI432" i="13" a="1"/>
  <c r="BI432" i="13" s="1"/>
  <c r="BS432" i="13" s="1"/>
  <c r="BI27" i="13" a="1"/>
  <c r="BI27" i="13" s="1"/>
  <c r="BS27" i="13" s="1"/>
  <c r="BI130" i="13" a="1"/>
  <c r="BI130" i="13" s="1"/>
  <c r="BS130" i="13" s="1"/>
  <c r="BI168" i="13" a="1"/>
  <c r="BI168" i="13" s="1"/>
  <c r="BS168" i="13" s="1"/>
  <c r="BI463" i="13" a="1"/>
  <c r="BI463" i="13" s="1"/>
  <c r="BS463" i="13" s="1"/>
  <c r="BI220" i="13" a="1"/>
  <c r="BI220" i="13" s="1"/>
  <c r="BS220" i="13" s="1"/>
  <c r="BI69" i="13" a="1"/>
  <c r="BI69" i="13" s="1"/>
  <c r="BS69" i="13" s="1"/>
  <c r="BI161" i="13" a="1"/>
  <c r="BI161" i="13" s="1"/>
  <c r="BS161" i="13" s="1"/>
  <c r="BI255" i="13" a="1"/>
  <c r="BI255" i="13" s="1"/>
  <c r="BS255" i="13" s="1"/>
  <c r="BI364" i="13" a="1"/>
  <c r="BI364" i="13" s="1"/>
  <c r="BS364" i="13" s="1"/>
  <c r="BI47" i="13" a="1"/>
  <c r="BI47" i="13" s="1"/>
  <c r="BS47" i="13" s="1"/>
  <c r="BI231" i="13" a="1"/>
  <c r="BI231" i="13" s="1"/>
  <c r="BN456" i="13" a="1"/>
  <c r="BN456" i="13" s="1"/>
  <c r="BX456" i="13" s="1"/>
  <c r="BI190" i="13" a="1"/>
  <c r="BI190" i="13" s="1"/>
  <c r="BS190" i="13" s="1"/>
  <c r="BN116" i="13" a="1"/>
  <c r="BN116" i="13" s="1"/>
  <c r="BX116" i="13" s="1"/>
  <c r="BI433" i="13" a="1"/>
  <c r="BI433" i="13" s="1"/>
  <c r="BS433" i="13" s="1"/>
  <c r="BN299" i="13" a="1"/>
  <c r="BN299" i="13" s="1"/>
  <c r="BN321" i="13" a="1"/>
  <c r="BN321" i="13" s="1"/>
  <c r="BX321" i="13" s="1"/>
  <c r="BI341" i="13" a="1"/>
  <c r="BI341" i="13" s="1"/>
  <c r="BS341" i="13" s="1"/>
  <c r="BN149" i="13" a="1"/>
  <c r="BN149" i="13" s="1"/>
  <c r="BN367" i="13" a="1"/>
  <c r="BN367" i="13" s="1"/>
  <c r="BX367" i="13" s="1"/>
  <c r="BN190" i="13" a="1"/>
  <c r="BN190" i="13" s="1"/>
  <c r="BI258" i="13" a="1"/>
  <c r="BI258" i="13" s="1"/>
  <c r="BS258" i="13" s="1"/>
  <c r="BR421" i="13"/>
  <c r="BI116" i="13" a="1"/>
  <c r="BI116" i="13" s="1"/>
  <c r="BS116" i="13" s="1"/>
  <c r="BN96" i="13" a="1"/>
  <c r="BN96" i="13" s="1"/>
  <c r="BX96" i="13" s="1"/>
  <c r="BN265" i="13" a="1"/>
  <c r="BN265" i="13" s="1"/>
  <c r="BX265" i="13" s="1"/>
  <c r="BN462" i="13" a="1"/>
  <c r="BN462" i="13" s="1"/>
  <c r="BI52" i="13" a="1"/>
  <c r="BI52" i="13" s="1"/>
  <c r="BS52" i="13" s="1"/>
  <c r="BN8" i="13" a="1"/>
  <c r="BN8" i="13" s="1"/>
  <c r="BI368" i="13" a="1"/>
  <c r="BI368" i="13" s="1"/>
  <c r="BS368" i="13" s="1"/>
  <c r="BI437" i="13" a="1"/>
  <c r="BI437" i="13" s="1"/>
  <c r="BS437" i="13" s="1"/>
  <c r="BR243" i="13"/>
  <c r="BI465" i="13" a="1"/>
  <c r="BI465" i="13" s="1"/>
  <c r="BS465" i="13" s="1"/>
  <c r="BI360" i="13" a="1"/>
  <c r="BI360" i="13" s="1"/>
  <c r="BS360" i="13" s="1"/>
  <c r="BN146" i="13" a="1"/>
  <c r="BN146" i="13" s="1"/>
  <c r="BN256" i="13" a="1"/>
  <c r="BN256" i="13" s="1"/>
  <c r="BX256" i="13" s="1"/>
  <c r="BI53" i="13" a="1"/>
  <c r="BI53" i="13" s="1"/>
  <c r="BS53" i="13" s="1"/>
  <c r="BN213" i="13" a="1"/>
  <c r="BN213" i="13" s="1"/>
  <c r="BI211" i="13" a="1"/>
  <c r="BI211" i="13" s="1"/>
  <c r="BS211" i="13" s="1"/>
  <c r="BI414" i="13" a="1"/>
  <c r="BI414" i="13" s="1"/>
  <c r="BS414" i="13" s="1"/>
  <c r="BN22" i="13" a="1"/>
  <c r="BN22" i="13" s="1"/>
  <c r="BX22" i="13" s="1"/>
  <c r="BI24" i="13" a="1"/>
  <c r="BI24" i="13" s="1"/>
  <c r="BS24" i="13" s="1"/>
  <c r="BN118" i="13" a="1"/>
  <c r="BN118" i="13" s="1"/>
  <c r="BN217" i="13" a="1"/>
  <c r="BN217" i="13" s="1"/>
  <c r="BX217" i="13" s="1"/>
  <c r="BI41" i="13" a="1"/>
  <c r="BI41" i="13" s="1"/>
  <c r="BS41" i="13" s="1"/>
  <c r="BN389" i="13" a="1"/>
  <c r="BN389" i="13" s="1"/>
  <c r="BX389" i="13" s="1"/>
  <c r="BI362" i="13" a="1"/>
  <c r="BI362" i="13" s="1"/>
  <c r="BS362" i="13" s="1"/>
  <c r="BI375" i="13" a="1"/>
  <c r="BI375" i="13" s="1"/>
  <c r="BS375" i="13" s="1"/>
  <c r="BN177" i="13" a="1"/>
  <c r="BN177" i="13" s="1"/>
  <c r="BX177" i="13" s="1"/>
  <c r="BI451" i="13" a="1"/>
  <c r="BI451" i="13" s="1"/>
  <c r="BS451" i="13" s="1"/>
  <c r="BI151" i="13" a="1"/>
  <c r="BI151" i="13" s="1"/>
  <c r="BS151" i="13" s="1"/>
  <c r="BN357" i="13" a="1"/>
  <c r="BN357" i="13" s="1"/>
  <c r="BX357" i="13" s="1"/>
  <c r="BN54" i="13" a="1"/>
  <c r="BN54" i="13" s="1"/>
  <c r="BN132" i="13" a="1"/>
  <c r="BN132" i="13" s="1"/>
  <c r="BX132" i="13" s="1"/>
  <c r="BN163" i="13" a="1"/>
  <c r="BN163" i="13" s="1"/>
  <c r="BX163" i="13" s="1"/>
  <c r="BN374" i="13" a="1"/>
  <c r="BN374" i="13" s="1"/>
  <c r="BI448" i="13" a="1"/>
  <c r="BI448" i="13" s="1"/>
  <c r="BS448" i="13" s="1"/>
  <c r="BI12" i="13" a="1"/>
  <c r="BI12" i="13" s="1"/>
  <c r="BS12" i="13" s="1"/>
  <c r="BN99" i="13" a="1"/>
  <c r="BN99" i="13" s="1"/>
  <c r="BN172" i="13" a="1"/>
  <c r="BN172" i="13" s="1"/>
  <c r="BX172" i="13" s="1"/>
  <c r="BI173" i="13" a="1"/>
  <c r="BI173" i="13" s="1"/>
  <c r="BS173" i="13" s="1"/>
  <c r="BI117" i="13" a="1"/>
  <c r="BI117" i="13" s="1"/>
  <c r="BS117" i="13" s="1"/>
  <c r="BI417" i="13" a="1"/>
  <c r="BI417" i="13" s="1"/>
  <c r="BS417" i="13" s="1"/>
  <c r="BI430" i="13" a="1"/>
  <c r="BI430" i="13" s="1"/>
  <c r="BS430" i="13" s="1"/>
  <c r="BI274" i="13" a="1"/>
  <c r="BI274" i="13" s="1"/>
  <c r="BS274" i="13" s="1"/>
  <c r="BN435" i="13" a="1"/>
  <c r="BN435" i="13" s="1"/>
  <c r="BX435" i="13" s="1"/>
  <c r="BI245" i="13" a="1"/>
  <c r="BI245" i="13" s="1"/>
  <c r="BS245" i="13" s="1"/>
  <c r="BI424" i="13" a="1"/>
  <c r="BI424" i="13" s="1"/>
  <c r="BS424" i="13" s="1"/>
  <c r="BI188" i="13" a="1"/>
  <c r="BI188" i="13" s="1"/>
  <c r="BS188" i="13" s="1"/>
  <c r="BN380" i="13" a="1"/>
  <c r="BN380" i="13" s="1"/>
  <c r="BX380" i="13" s="1"/>
  <c r="BI101" i="13" a="1"/>
  <c r="BI101" i="13" s="1"/>
  <c r="BS101" i="13" s="1"/>
  <c r="BN246" i="13" a="1"/>
  <c r="BN246" i="13" s="1"/>
  <c r="BI264" i="13" a="1"/>
  <c r="BI264" i="13" s="1"/>
  <c r="BS264" i="13" s="1"/>
  <c r="BI310" i="13" a="1"/>
  <c r="BI310" i="13" s="1"/>
  <c r="BS310" i="13" s="1"/>
  <c r="BN64" i="13" a="1"/>
  <c r="BN64" i="13" s="1"/>
  <c r="BI59" i="13" a="1"/>
  <c r="BI59" i="13" s="1"/>
  <c r="BS59" i="13" s="1"/>
  <c r="BI57" i="13" a="1"/>
  <c r="BI57" i="13" s="1"/>
  <c r="BS57" i="13" s="1"/>
  <c r="BI169" i="13" a="1"/>
  <c r="BI169" i="13" s="1"/>
  <c r="BS169" i="13" s="1"/>
  <c r="BI369" i="13" a="1"/>
  <c r="BI369" i="13" s="1"/>
  <c r="BS369" i="13" s="1"/>
  <c r="BN269" i="13" a="1"/>
  <c r="BN269" i="13" s="1"/>
  <c r="BI329" i="13" a="1"/>
  <c r="BI329" i="13" s="1"/>
  <c r="BS329" i="13" s="1"/>
  <c r="BI232" i="13" a="1"/>
  <c r="BI232" i="13" s="1"/>
  <c r="BS232" i="13" s="1"/>
  <c r="BI297" i="13" a="1"/>
  <c r="BI297" i="13" s="1"/>
  <c r="BS297" i="13" s="1"/>
  <c r="BI410" i="13" a="1"/>
  <c r="BI410" i="13" s="1"/>
  <c r="BS410" i="13" s="1"/>
  <c r="BI31" i="13" a="1"/>
  <c r="BI31" i="13" s="1"/>
  <c r="BS31" i="13" s="1"/>
  <c r="BI16" i="13" a="1"/>
  <c r="BI16" i="13" s="1"/>
  <c r="BS16" i="13" s="1"/>
  <c r="BI415" i="13" a="1"/>
  <c r="BI415" i="13" s="1"/>
  <c r="BS415" i="13" s="1"/>
  <c r="BI183" i="13" a="1"/>
  <c r="BI183" i="13" s="1"/>
  <c r="BS183" i="13" s="1"/>
  <c r="BI134" i="13" a="1"/>
  <c r="BI134" i="13" s="1"/>
  <c r="BS134" i="13" s="1"/>
  <c r="BI6" i="13" a="1"/>
  <c r="BI6" i="13" s="1"/>
  <c r="BS6" i="13" s="1"/>
  <c r="BI124" i="13" a="1"/>
  <c r="BI124" i="13" s="1"/>
  <c r="BS124" i="13" s="1"/>
  <c r="BI153" i="13" a="1"/>
  <c r="BI153" i="13" s="1"/>
  <c r="BS153" i="13" s="1"/>
  <c r="BI195" i="13" a="1"/>
  <c r="BI195" i="13" s="1"/>
  <c r="BS195" i="13" s="1"/>
  <c r="BI152" i="13" a="1"/>
  <c r="BI152" i="13" s="1"/>
  <c r="BS152" i="13" s="1"/>
  <c r="BI390" i="13" a="1"/>
  <c r="BI390" i="13" s="1"/>
  <c r="BS390" i="13" s="1"/>
  <c r="BI454" i="13" a="1"/>
  <c r="BI454" i="13" s="1"/>
  <c r="BS454" i="13" s="1"/>
  <c r="BN458" i="13" a="1"/>
  <c r="BN458" i="13" s="1"/>
  <c r="BX458" i="13" s="1"/>
  <c r="BN61" i="13" a="1"/>
  <c r="BN61" i="13" s="1"/>
  <c r="BX61" i="13" s="1"/>
  <c r="BI287" i="13" a="1"/>
  <c r="BI287" i="13" s="1"/>
  <c r="BS287" i="13" s="1"/>
  <c r="BN68" i="13" a="1"/>
  <c r="BN68" i="13" s="1"/>
  <c r="BX68" i="13" s="1"/>
  <c r="BI109" i="13" a="1"/>
  <c r="BI109" i="13" s="1"/>
  <c r="BS109" i="13" s="1"/>
  <c r="BI268" i="13" a="1"/>
  <c r="BI268" i="13" s="1"/>
  <c r="BS268" i="13" s="1"/>
  <c r="BI459" i="13" a="1"/>
  <c r="BI459" i="13" s="1"/>
  <c r="BS459" i="13" s="1"/>
  <c r="BI72" i="13" a="1"/>
  <c r="BI72" i="13" s="1"/>
  <c r="BS72" i="13" s="1"/>
  <c r="BN137" i="13" a="1"/>
  <c r="BN137" i="13" s="1"/>
  <c r="BX137" i="13" s="1"/>
  <c r="BI189" i="13" a="1"/>
  <c r="BI189" i="13" s="1"/>
  <c r="BS189" i="13" s="1"/>
  <c r="BN337" i="13" a="1"/>
  <c r="BN337" i="13" s="1"/>
  <c r="BX337" i="13" s="1"/>
  <c r="BI86" i="13" a="1"/>
  <c r="BI86" i="13" s="1"/>
  <c r="BS86" i="13" s="1"/>
  <c r="BN45" i="13" a="1"/>
  <c r="BN45" i="13" s="1"/>
  <c r="BI302" i="13" a="1"/>
  <c r="BI302" i="13" s="1"/>
  <c r="BS302" i="13" s="1"/>
  <c r="BR437" i="13"/>
  <c r="BN243" i="13" a="1"/>
  <c r="BN243" i="13" s="1"/>
  <c r="BX243" i="13" s="1"/>
  <c r="BI247" i="13" a="1"/>
  <c r="BI247" i="13" s="1"/>
  <c r="BS247" i="13" s="1"/>
  <c r="BN62" i="13" a="1"/>
  <c r="BN62" i="13" s="1"/>
  <c r="BX62" i="13" s="1"/>
  <c r="BN440" i="13" a="1"/>
  <c r="BN440" i="13" s="1"/>
  <c r="BX440" i="13" s="1"/>
  <c r="BR98" i="13"/>
  <c r="BI271" i="13" a="1"/>
  <c r="BI271" i="13" s="1"/>
  <c r="BS271" i="13" s="1"/>
  <c r="BN438" i="13" a="1"/>
  <c r="BN438" i="13" s="1"/>
  <c r="BX438" i="13" s="1"/>
  <c r="BI353" i="13" a="1"/>
  <c r="BI353" i="13" s="1"/>
  <c r="BS353" i="13" s="1"/>
  <c r="BI73" i="13" a="1"/>
  <c r="BI73" i="13" s="1"/>
  <c r="BS73" i="13" s="1"/>
  <c r="BN92" i="13" a="1"/>
  <c r="BN92" i="13" s="1"/>
  <c r="BX92" i="13" s="1"/>
  <c r="BN224" i="13" a="1"/>
  <c r="BN224" i="13" s="1"/>
  <c r="BX224" i="13" s="1"/>
  <c r="BI194" i="13" a="1"/>
  <c r="BI194" i="13" s="1"/>
  <c r="BS194" i="13" s="1"/>
  <c r="BI277" i="13" a="1"/>
  <c r="BI277" i="13" s="1"/>
  <c r="BS277" i="13" s="1"/>
  <c r="BI336" i="13" a="1"/>
  <c r="BI336" i="13" s="1"/>
  <c r="BS336" i="13" s="1"/>
  <c r="BN128" i="13" a="1"/>
  <c r="BN128" i="13" s="1"/>
  <c r="BX128" i="13" s="1"/>
  <c r="BI347" i="13" a="1"/>
  <c r="BI347" i="13" s="1"/>
  <c r="BS347" i="13" s="1"/>
  <c r="BI55" i="13" a="1"/>
  <c r="BI55" i="13" s="1"/>
  <c r="BS55" i="13" s="1"/>
  <c r="BN295" i="13" a="1"/>
  <c r="BN295" i="13" s="1"/>
  <c r="BX295" i="13" s="1"/>
  <c r="BN434" i="13" a="1"/>
  <c r="BN434" i="13" s="1"/>
  <c r="BX434" i="13" s="1"/>
  <c r="BI468" i="13" a="1"/>
  <c r="BI468" i="13" s="1"/>
  <c r="BS468" i="13" s="1"/>
  <c r="BI112" i="13" a="1"/>
  <c r="BI112" i="13" s="1"/>
  <c r="BS112" i="13" s="1"/>
  <c r="BN259" i="13" a="1"/>
  <c r="BN259" i="13" s="1"/>
  <c r="BI289" i="13" a="1"/>
  <c r="BI289" i="13" s="1"/>
  <c r="BS289" i="13" s="1"/>
  <c r="BN12" i="13" a="1"/>
  <c r="BN12" i="13" s="1"/>
  <c r="BX12" i="13" s="1"/>
  <c r="BN50" i="13" a="1"/>
  <c r="BN50" i="13" s="1"/>
  <c r="BI17" i="13" a="1"/>
  <c r="BI17" i="13" s="1"/>
  <c r="BS17" i="13" s="1"/>
  <c r="BI95" i="13" a="1"/>
  <c r="BI95" i="13" s="1"/>
  <c r="BS95" i="13" s="1"/>
  <c r="BR298" i="13"/>
  <c r="BI326" i="13" a="1"/>
  <c r="BI326" i="13" s="1"/>
  <c r="BS326" i="13" s="1"/>
  <c r="BN430" i="13" a="1"/>
  <c r="BN430" i="13" s="1"/>
  <c r="BX430" i="13" s="1"/>
  <c r="BI223" i="13" a="1"/>
  <c r="BI223" i="13" s="1"/>
  <c r="BS223" i="13" s="1"/>
  <c r="BN356" i="13" a="1"/>
  <c r="BN356" i="13" s="1"/>
  <c r="BX356" i="13" s="1"/>
  <c r="BI157" i="13" a="1"/>
  <c r="BI157" i="13" s="1"/>
  <c r="BS157" i="13" s="1"/>
  <c r="BR424" i="13"/>
  <c r="BN188" i="13" a="1"/>
  <c r="BN188" i="13" s="1"/>
  <c r="BX188" i="13" s="1"/>
  <c r="BN283" i="13" a="1"/>
  <c r="BN283" i="13" s="1"/>
  <c r="BR447" i="13"/>
  <c r="BI25" i="13" a="1"/>
  <c r="BI25" i="13" s="1"/>
  <c r="BS25" i="13" s="1"/>
  <c r="BN150" i="13" a="1"/>
  <c r="BN150" i="13" s="1"/>
  <c r="BX150" i="13" s="1"/>
  <c r="BI234" i="13" a="1"/>
  <c r="BI234" i="13" s="1"/>
  <c r="BS234" i="13" s="1"/>
  <c r="BI214" i="13" a="1"/>
  <c r="BI214" i="13" s="1"/>
  <c r="BS214" i="13" s="1"/>
  <c r="BN391" i="13" a="1"/>
  <c r="BN391" i="13" s="1"/>
  <c r="BX391" i="13" s="1"/>
  <c r="BI404" i="13" a="1"/>
  <c r="BI404" i="13" s="1"/>
  <c r="BS404" i="13" s="1"/>
  <c r="BI305" i="13" a="1"/>
  <c r="BI305" i="13" s="1"/>
  <c r="BS305" i="13" s="1"/>
  <c r="BN169" i="13" a="1"/>
  <c r="BN169" i="13" s="1"/>
  <c r="BX169" i="13" s="1"/>
  <c r="BN301" i="13" a="1"/>
  <c r="BN301" i="13" s="1"/>
  <c r="BI196" i="13" a="1"/>
  <c r="BI196" i="13" s="1"/>
  <c r="BS196" i="13" s="1"/>
  <c r="BI121" i="13" a="1"/>
  <c r="BI121" i="13" s="1"/>
  <c r="BS121" i="13" s="1"/>
  <c r="BI36" i="13" a="1"/>
  <c r="BI36" i="13" s="1"/>
  <c r="BS36" i="13" s="1"/>
  <c r="BI82" i="13" a="1"/>
  <c r="BI82" i="13" s="1"/>
  <c r="BS82" i="13" s="1"/>
  <c r="BI180" i="13" a="1"/>
  <c r="BI180" i="13" s="1"/>
  <c r="BS180" i="13" s="1"/>
  <c r="BI257" i="13" a="1"/>
  <c r="BI257" i="13" s="1"/>
  <c r="BS257" i="13" s="1"/>
  <c r="BI171" i="13" a="1"/>
  <c r="BI171" i="13" s="1"/>
  <c r="BS171" i="13" s="1"/>
  <c r="BI275" i="13" a="1"/>
  <c r="BI275" i="13" s="1"/>
  <c r="BS275" i="13" s="1"/>
  <c r="BI90" i="13" a="1"/>
  <c r="BI90" i="13" s="1"/>
  <c r="BS90" i="13" s="1"/>
  <c r="BI13" i="13" a="1"/>
  <c r="BI13" i="13" s="1"/>
  <c r="BS13" i="13" s="1"/>
  <c r="BI296" i="13" a="1"/>
  <c r="BI296" i="13" s="1"/>
  <c r="BS296" i="13" s="1"/>
  <c r="BI378" i="13" a="1"/>
  <c r="BI378" i="13" s="1"/>
  <c r="BS378" i="13" s="1"/>
  <c r="BI428" i="13" a="1"/>
  <c r="BI428" i="13" s="1"/>
  <c r="BS428" i="13" s="1"/>
  <c r="BI42" i="13" a="1"/>
  <c r="BI42" i="13" s="1"/>
  <c r="BS42" i="13" s="1"/>
  <c r="BI396" i="13" a="1"/>
  <c r="BI396" i="13" s="1"/>
  <c r="BS396" i="13" s="1"/>
  <c r="BI19" i="13" a="1"/>
  <c r="BI19" i="13" s="1"/>
  <c r="BS19" i="13" s="1"/>
  <c r="BI473" i="13" a="1"/>
  <c r="BI473" i="13" s="1"/>
  <c r="BS473" i="13" s="1"/>
  <c r="BI267" i="13" a="1"/>
  <c r="BI267" i="13" s="1"/>
  <c r="BS267" i="13" s="1"/>
  <c r="BI394" i="13" a="1"/>
  <c r="BI394" i="13" s="1"/>
  <c r="BS394" i="13" s="1"/>
  <c r="BI182" i="13" a="1"/>
  <c r="BI182" i="13" s="1"/>
  <c r="BS182" i="13" s="1"/>
  <c r="BI439" i="13" a="1"/>
  <c r="BI439" i="13" s="1"/>
  <c r="BS439" i="13" s="1"/>
  <c r="BI200" i="13" a="1"/>
  <c r="BI200" i="13" s="1"/>
  <c r="BS200" i="13" s="1"/>
  <c r="BI315" i="13" a="1"/>
  <c r="BI315" i="13" s="1"/>
  <c r="BS315" i="13" s="1"/>
  <c r="BI317" i="13" a="1"/>
  <c r="BI317" i="13" s="1"/>
  <c r="BS317" i="13" s="1"/>
  <c r="BT112" i="13"/>
  <c r="BS314" i="13"/>
  <c r="BJ102" i="13" a="1"/>
  <c r="BJ102" i="13" s="1"/>
  <c r="BT102" i="13" s="1"/>
  <c r="BJ260" i="13" a="1"/>
  <c r="BJ260" i="13" s="1"/>
  <c r="BT260" i="13" s="1"/>
  <c r="BJ109" i="13" a="1"/>
  <c r="BJ109" i="13" s="1"/>
  <c r="BT109" i="13" s="1"/>
  <c r="BJ96" i="13" a="1"/>
  <c r="BJ96" i="13" s="1"/>
  <c r="BT96" i="13" s="1"/>
  <c r="BJ462" i="13" a="1"/>
  <c r="BJ462" i="13" s="1"/>
  <c r="BT462" i="13" s="1"/>
  <c r="BJ457" i="13" a="1"/>
  <c r="BJ457" i="13" s="1"/>
  <c r="BJ238" i="13" a="1"/>
  <c r="BJ238" i="13" s="1"/>
  <c r="BT238" i="13" s="1"/>
  <c r="BJ383" i="13" a="1"/>
  <c r="BJ383" i="13" s="1"/>
  <c r="BT383" i="13" s="1"/>
  <c r="BJ29" i="13" a="1"/>
  <c r="BJ29" i="13" s="1"/>
  <c r="BT29" i="13" s="1"/>
  <c r="BJ438" i="13" a="1"/>
  <c r="BJ438" i="13" s="1"/>
  <c r="BT438" i="13" s="1"/>
  <c r="BJ85" i="13" a="1"/>
  <c r="BJ85" i="13" s="1"/>
  <c r="BT85" i="13" s="1"/>
  <c r="BJ322" i="13" a="1"/>
  <c r="BJ322" i="13" s="1"/>
  <c r="BT322" i="13" s="1"/>
  <c r="BJ389" i="13" a="1"/>
  <c r="BJ389" i="13" s="1"/>
  <c r="BT389" i="13" s="1"/>
  <c r="BJ336" i="13" a="1"/>
  <c r="BJ336" i="13" s="1"/>
  <c r="BJ349" i="13" a="1"/>
  <c r="BJ349" i="13" s="1"/>
  <c r="BJ254" i="13" a="1"/>
  <c r="BJ254" i="13" s="1"/>
  <c r="BT254" i="13" s="1"/>
  <c r="BJ138" i="13" a="1"/>
  <c r="BJ138" i="13" s="1"/>
  <c r="BT138" i="13" s="1"/>
  <c r="BJ163" i="13" a="1"/>
  <c r="BJ163" i="13" s="1"/>
  <c r="BJ50" i="13" a="1"/>
  <c r="BJ50" i="13" s="1"/>
  <c r="BJ95" i="13" a="1"/>
  <c r="BJ95" i="13" s="1"/>
  <c r="BT95" i="13" s="1"/>
  <c r="BJ435" i="13" a="1"/>
  <c r="BJ435" i="13" s="1"/>
  <c r="BT435" i="13" s="1"/>
  <c r="BJ454" i="13" a="1"/>
  <c r="BJ454" i="13" s="1"/>
  <c r="BT454" i="13" s="1"/>
  <c r="BJ456" i="13" a="1"/>
  <c r="BJ456" i="13" s="1"/>
  <c r="BT456" i="13" s="1"/>
  <c r="BJ61" i="13" a="1"/>
  <c r="BJ61" i="13" s="1"/>
  <c r="BT61" i="13" s="1"/>
  <c r="BJ136" i="13" a="1"/>
  <c r="BJ136" i="13" s="1"/>
  <c r="BT136" i="13" s="1"/>
  <c r="BJ258" i="13" a="1"/>
  <c r="BJ258" i="13" s="1"/>
  <c r="BT258" i="13" s="1"/>
  <c r="BJ48" i="13" a="1"/>
  <c r="BJ48" i="13" s="1"/>
  <c r="BT48" i="13" s="1"/>
  <c r="BJ155" i="13" a="1"/>
  <c r="BJ155" i="13" s="1"/>
  <c r="BT155" i="13" s="1"/>
  <c r="BJ290" i="13" a="1"/>
  <c r="BJ290" i="13" s="1"/>
  <c r="BT290" i="13" s="1"/>
  <c r="BJ63" i="13" a="1"/>
  <c r="BJ63" i="13" s="1"/>
  <c r="BJ189" i="13" a="1"/>
  <c r="BJ189" i="13" s="1"/>
  <c r="BT189" i="13" s="1"/>
  <c r="BJ125" i="13" a="1"/>
  <c r="BJ125" i="13" s="1"/>
  <c r="BT125" i="13" s="1"/>
  <c r="BJ45" i="13" a="1"/>
  <c r="BJ45" i="13" s="1"/>
  <c r="BT45" i="13" s="1"/>
  <c r="BJ465" i="13" a="1"/>
  <c r="BJ465" i="13" s="1"/>
  <c r="BT465" i="13" s="1"/>
  <c r="BJ256" i="13" a="1"/>
  <c r="BJ256" i="13" s="1"/>
  <c r="BT256" i="13" s="1"/>
  <c r="BJ303" i="13" a="1"/>
  <c r="BJ303" i="13" s="1"/>
  <c r="BT303" i="13" s="1"/>
  <c r="BJ211" i="13" a="1"/>
  <c r="BJ211" i="13" s="1"/>
  <c r="BT211" i="13" s="1"/>
  <c r="BJ184" i="13" a="1"/>
  <c r="BJ184" i="13" s="1"/>
  <c r="BJ286" i="13" a="1"/>
  <c r="BJ286" i="13" s="1"/>
  <c r="BT286" i="13" s="1"/>
  <c r="BJ412" i="13" a="1"/>
  <c r="BJ412" i="13" s="1"/>
  <c r="BT412" i="13" s="1"/>
  <c r="BJ362" i="13" a="1"/>
  <c r="BJ362" i="13" s="1"/>
  <c r="BT362" i="13" s="1"/>
  <c r="BJ128" i="13" a="1"/>
  <c r="BJ128" i="13" s="1"/>
  <c r="BT128" i="13" s="1"/>
  <c r="BJ55" i="13" a="1"/>
  <c r="BJ55" i="13" s="1"/>
  <c r="BT55" i="13" s="1"/>
  <c r="BJ293" i="13" a="1"/>
  <c r="BJ293" i="13" s="1"/>
  <c r="BT293" i="13" s="1"/>
  <c r="BJ216" i="13" a="1"/>
  <c r="BJ216" i="13" s="1"/>
  <c r="BT216" i="13" s="1"/>
  <c r="BJ127" i="13" a="1"/>
  <c r="BJ127" i="13" s="1"/>
  <c r="BJ172" i="13" a="1"/>
  <c r="BJ172" i="13" s="1"/>
  <c r="BT172" i="13" s="1"/>
  <c r="BJ284" i="13" a="1"/>
  <c r="BJ284" i="13" s="1"/>
  <c r="BT284" i="13" s="1"/>
  <c r="BJ333" i="13" a="1"/>
  <c r="BJ333" i="13" s="1"/>
  <c r="BT333" i="13" s="1"/>
  <c r="BJ421" i="13" a="1"/>
  <c r="BJ421" i="13" s="1"/>
  <c r="BT421" i="13" s="1"/>
  <c r="BJ313" i="13" a="1"/>
  <c r="BJ313" i="13" s="1"/>
  <c r="BT313" i="13" s="1"/>
  <c r="BJ332" i="13" a="1"/>
  <c r="BJ332" i="13" s="1"/>
  <c r="BT332" i="13" s="1"/>
  <c r="BJ368" i="13" a="1"/>
  <c r="BJ368" i="13" s="1"/>
  <c r="BT368" i="13" s="1"/>
  <c r="BJ209" i="13" a="1"/>
  <c r="BJ209" i="13" s="1"/>
  <c r="BT209" i="13" s="1"/>
  <c r="BJ228" i="13" a="1"/>
  <c r="BJ228" i="13" s="1"/>
  <c r="BT228" i="13" s="1"/>
  <c r="BJ453" i="13" a="1"/>
  <c r="BJ453" i="13" s="1"/>
  <c r="BT453" i="13" s="1"/>
  <c r="BJ53" i="13" a="1"/>
  <c r="BJ53" i="13" s="1"/>
  <c r="BT53" i="13" s="1"/>
  <c r="BJ92" i="13" a="1"/>
  <c r="BJ92" i="13" s="1"/>
  <c r="BT92" i="13" s="1"/>
  <c r="BJ7" i="13" a="1"/>
  <c r="BJ7" i="13" s="1"/>
  <c r="BT7" i="13" s="1"/>
  <c r="BJ194" i="13" a="1"/>
  <c r="BJ194" i="13" s="1"/>
  <c r="BT194" i="13" s="1"/>
  <c r="BJ443" i="13" a="1"/>
  <c r="BJ443" i="13" s="1"/>
  <c r="BT443" i="13" s="1"/>
  <c r="BJ451" i="13" a="1"/>
  <c r="BJ451" i="13" s="1"/>
  <c r="BJ295" i="13" a="1"/>
  <c r="BJ295" i="13" s="1"/>
  <c r="BT295" i="13" s="1"/>
  <c r="BJ468" i="13" a="1"/>
  <c r="BJ468" i="13" s="1"/>
  <c r="BT468" i="13" s="1"/>
  <c r="BJ289" i="13" a="1"/>
  <c r="BJ289" i="13" s="1"/>
  <c r="BT289" i="13" s="1"/>
  <c r="BJ199" i="13" a="1"/>
  <c r="BJ199" i="13" s="1"/>
  <c r="BT199" i="13" s="1"/>
  <c r="BJ261" i="13" a="1"/>
  <c r="BJ261" i="13" s="1"/>
  <c r="BT261" i="13" s="1"/>
  <c r="BJ223" i="13" a="1"/>
  <c r="BJ223" i="13" s="1"/>
  <c r="BT223" i="13" s="1"/>
  <c r="BJ427" i="13" a="1"/>
  <c r="BJ427" i="13" s="1"/>
  <c r="BT427" i="13" s="1"/>
  <c r="BJ337" i="13" a="1"/>
  <c r="BJ337" i="13" s="1"/>
  <c r="BJ360" i="13" a="1"/>
  <c r="BJ360" i="13" s="1"/>
  <c r="BT360" i="13" s="1"/>
  <c r="BJ9" i="13" a="1"/>
  <c r="BJ9" i="13" s="1"/>
  <c r="BT9" i="13" s="1"/>
  <c r="BJ414" i="13" a="1"/>
  <c r="BJ414" i="13" s="1"/>
  <c r="BT414" i="13" s="1"/>
  <c r="BJ308" i="13" a="1"/>
  <c r="BJ308" i="13" s="1"/>
  <c r="BT308" i="13" s="1"/>
  <c r="BJ24" i="13" a="1"/>
  <c r="BJ24" i="13" s="1"/>
  <c r="BT24" i="13" s="1"/>
  <c r="BJ192" i="13" a="1"/>
  <c r="BJ192" i="13" s="1"/>
  <c r="BT192" i="13" s="1"/>
  <c r="BJ54" i="13" a="1"/>
  <c r="BJ54" i="13" s="1"/>
  <c r="BT54" i="13" s="1"/>
  <c r="BJ374" i="13" a="1"/>
  <c r="BJ374" i="13" s="1"/>
  <c r="BJ12" i="13" a="1"/>
  <c r="BJ12" i="13" s="1"/>
  <c r="BT12" i="13" s="1"/>
  <c r="BJ382" i="13" a="1"/>
  <c r="BJ382" i="13" s="1"/>
  <c r="BT382" i="13" s="1"/>
  <c r="BJ358" i="13" a="1"/>
  <c r="BJ358" i="13" s="1"/>
  <c r="BT358" i="13" s="1"/>
  <c r="BJ298" i="13" a="1"/>
  <c r="BJ298" i="13" s="1"/>
  <c r="BJ417" i="13" a="1"/>
  <c r="BJ417" i="13" s="1"/>
  <c r="BT417" i="13" s="1"/>
  <c r="BJ299" i="13" a="1"/>
  <c r="BJ299" i="13" s="1"/>
  <c r="BT299" i="13" s="1"/>
  <c r="BJ341" i="13" a="1"/>
  <c r="BJ341" i="13" s="1"/>
  <c r="BT341" i="13" s="1"/>
  <c r="BJ190" i="13" a="1"/>
  <c r="BJ190" i="13" s="1"/>
  <c r="BJ226" i="13" a="1"/>
  <c r="BJ226" i="13" s="1"/>
  <c r="BT226" i="13" s="1"/>
  <c r="BJ111" i="13" a="1"/>
  <c r="BJ111" i="13" s="1"/>
  <c r="BT111" i="13" s="1"/>
  <c r="BJ8" i="13" a="1"/>
  <c r="BJ8" i="13" s="1"/>
  <c r="BT8" i="13" s="1"/>
  <c r="BJ302" i="13" a="1"/>
  <c r="BJ302" i="13" s="1"/>
  <c r="BJ330" i="13" a="1"/>
  <c r="BJ330" i="13" s="1"/>
  <c r="BT330" i="13" s="1"/>
  <c r="BJ22" i="13" a="1"/>
  <c r="BJ22" i="13" s="1"/>
  <c r="BT22" i="13" s="1"/>
  <c r="BJ170" i="13" a="1"/>
  <c r="BJ170" i="13" s="1"/>
  <c r="BT170" i="13" s="1"/>
  <c r="BJ449" i="13" a="1"/>
  <c r="BJ449" i="13" s="1"/>
  <c r="BJ41" i="13" a="1"/>
  <c r="BJ41" i="13" s="1"/>
  <c r="BT41" i="13" s="1"/>
  <c r="BJ375" i="13" a="1"/>
  <c r="BJ375" i="13" s="1"/>
  <c r="BT375" i="13" s="1"/>
  <c r="BJ218" i="13" a="1"/>
  <c r="BJ218" i="13" s="1"/>
  <c r="BT218" i="13" s="1"/>
  <c r="BJ334" i="13" a="1"/>
  <c r="BJ334" i="13" s="1"/>
  <c r="BT334" i="13" s="1"/>
  <c r="BJ99" i="13" a="1"/>
  <c r="BJ99" i="13" s="1"/>
  <c r="BT99" i="13" s="1"/>
  <c r="BJ173" i="13" a="1"/>
  <c r="BJ173" i="13" s="1"/>
  <c r="BT173" i="13" s="1"/>
  <c r="BJ191" i="13" a="1"/>
  <c r="BJ191" i="13" s="1"/>
  <c r="BT191" i="13" s="1"/>
  <c r="BJ166" i="13" a="1"/>
  <c r="BJ166" i="13" s="1"/>
  <c r="BJ363" i="13" a="1"/>
  <c r="BJ363" i="13" s="1"/>
  <c r="BT363" i="13" s="1"/>
  <c r="BJ149" i="13" a="1"/>
  <c r="BJ149" i="13" s="1"/>
  <c r="BT149" i="13" s="1"/>
  <c r="BJ229" i="13" a="1"/>
  <c r="BJ229" i="13" s="1"/>
  <c r="BT229" i="13" s="1"/>
  <c r="BJ346" i="13" a="1"/>
  <c r="BJ346" i="13" s="1"/>
  <c r="BT346" i="13" s="1"/>
  <c r="BJ268" i="13" a="1"/>
  <c r="BJ268" i="13" s="1"/>
  <c r="BT268" i="13" s="1"/>
  <c r="BJ265" i="13" a="1"/>
  <c r="BJ265" i="13" s="1"/>
  <c r="BT265" i="13" s="1"/>
  <c r="BJ202" i="13" a="1"/>
  <c r="BJ202" i="13" s="1"/>
  <c r="BT202" i="13" s="1"/>
  <c r="BJ243" i="13" a="1"/>
  <c r="BJ243" i="13" s="1"/>
  <c r="BJ115" i="13" a="1"/>
  <c r="BJ115" i="13" s="1"/>
  <c r="BT115" i="13" s="1"/>
  <c r="BJ247" i="13" a="1"/>
  <c r="BJ247" i="13" s="1"/>
  <c r="BT247" i="13" s="1"/>
  <c r="BJ440" i="13" a="1"/>
  <c r="BJ440" i="13" s="1"/>
  <c r="BT440" i="13" s="1"/>
  <c r="BJ345" i="13" a="1"/>
  <c r="BJ345" i="13" s="1"/>
  <c r="BT345" i="13" s="1"/>
  <c r="BJ271" i="13" a="1"/>
  <c r="BJ271" i="13" s="1"/>
  <c r="BT271" i="13" s="1"/>
  <c r="BJ353" i="13" a="1"/>
  <c r="BJ353" i="13" s="1"/>
  <c r="BT353" i="13" s="1"/>
  <c r="BJ309" i="13" a="1"/>
  <c r="BJ309" i="13" s="1"/>
  <c r="BT309" i="13" s="1"/>
  <c r="BJ445" i="13" a="1"/>
  <c r="BJ445" i="13" s="1"/>
  <c r="BJ177" i="13" a="1"/>
  <c r="BJ177" i="13" s="1"/>
  <c r="BT177" i="13" s="1"/>
  <c r="BJ151" i="13" a="1"/>
  <c r="BJ151" i="13" s="1"/>
  <c r="BT151" i="13" s="1"/>
  <c r="BJ434" i="13" a="1"/>
  <c r="BJ434" i="13" s="1"/>
  <c r="BT434" i="13" s="1"/>
  <c r="BJ259" i="13" a="1"/>
  <c r="BJ259" i="13" s="1"/>
  <c r="BJ197" i="13" a="1"/>
  <c r="BJ197" i="13" s="1"/>
  <c r="BT197" i="13" s="1"/>
  <c r="BJ282" i="13" a="1"/>
  <c r="BJ282" i="13" s="1"/>
  <c r="BT282" i="13" s="1"/>
  <c r="BJ26" i="13" a="1"/>
  <c r="BJ26" i="13" s="1"/>
  <c r="BT26" i="13" s="1"/>
  <c r="BJ326" i="13" a="1"/>
  <c r="BJ326" i="13" s="1"/>
  <c r="BJ143" i="13" a="1"/>
  <c r="BJ143" i="13" s="1"/>
  <c r="BT143" i="13" s="1"/>
  <c r="BJ234" i="13" a="1"/>
  <c r="BJ234" i="13" s="1"/>
  <c r="BT234" i="13" s="1"/>
  <c r="BJ405" i="13" a="1"/>
  <c r="BJ405" i="13" s="1"/>
  <c r="BT405" i="13" s="1"/>
  <c r="BJ321" i="13" a="1"/>
  <c r="BJ321" i="13" s="1"/>
  <c r="BT321" i="13" s="1"/>
  <c r="BJ367" i="13" a="1"/>
  <c r="BJ367" i="13" s="1"/>
  <c r="BT367" i="13" s="1"/>
  <c r="BJ446" i="13" a="1"/>
  <c r="BJ446" i="13" s="1"/>
  <c r="BT446" i="13" s="1"/>
  <c r="BJ459" i="13" a="1"/>
  <c r="BJ459" i="13" s="1"/>
  <c r="BT459" i="13" s="1"/>
  <c r="BJ372" i="13" a="1"/>
  <c r="BJ372" i="13" s="1"/>
  <c r="BT372" i="13" s="1"/>
  <c r="BJ86" i="13" a="1"/>
  <c r="BJ86" i="13" s="1"/>
  <c r="BT86" i="13" s="1"/>
  <c r="BJ423" i="13" a="1"/>
  <c r="BJ423" i="13" s="1"/>
  <c r="BT423" i="13" s="1"/>
  <c r="BJ62" i="13" a="1"/>
  <c r="BJ62" i="13" s="1"/>
  <c r="BT62" i="13" s="1"/>
  <c r="BJ133" i="13" a="1"/>
  <c r="BJ133" i="13" s="1"/>
  <c r="BT133" i="13" s="1"/>
  <c r="BJ98" i="13" a="1"/>
  <c r="BJ98" i="13" s="1"/>
  <c r="BT98" i="13" s="1"/>
  <c r="BJ217" i="13" a="1"/>
  <c r="BJ217" i="13" s="1"/>
  <c r="BT217" i="13" s="1"/>
  <c r="BJ114" i="13" a="1"/>
  <c r="BJ114" i="13" s="1"/>
  <c r="BJ237" i="13" a="1"/>
  <c r="BJ237" i="13" s="1"/>
  <c r="BJ347" i="13" a="1"/>
  <c r="BJ347" i="13" s="1"/>
  <c r="BT347" i="13" s="1"/>
  <c r="BJ357" i="13" a="1"/>
  <c r="BJ357" i="13" s="1"/>
  <c r="BT357" i="13" s="1"/>
  <c r="BJ132" i="13" a="1"/>
  <c r="BJ132" i="13" s="1"/>
  <c r="BT132" i="13" s="1"/>
  <c r="BJ67" i="13" a="1"/>
  <c r="BJ67" i="13" s="1"/>
  <c r="BJ448" i="13" a="1"/>
  <c r="BJ448" i="13" s="1"/>
  <c r="BT448" i="13" s="1"/>
  <c r="BJ366" i="13" a="1"/>
  <c r="BJ366" i="13" s="1"/>
  <c r="BT366" i="13" s="1"/>
  <c r="BJ422" i="13" a="1"/>
  <c r="BJ422" i="13" s="1"/>
  <c r="BT422" i="13" s="1"/>
  <c r="BJ240" i="13" a="1"/>
  <c r="BJ240" i="13" s="1"/>
  <c r="BJ274" i="13" a="1"/>
  <c r="BJ274" i="13" s="1"/>
  <c r="BT274" i="13" s="1"/>
  <c r="BJ250" i="13" a="1"/>
  <c r="BJ250" i="13" s="1"/>
  <c r="BT250" i="13" s="1"/>
  <c r="BG268" i="13" a="1"/>
  <c r="BG268" i="13" s="1"/>
  <c r="BQ268" i="13" s="1"/>
  <c r="BG457" i="13" a="1"/>
  <c r="BG457" i="13" s="1"/>
  <c r="BT50" i="13"/>
  <c r="BJ141" i="13" a="1"/>
  <c r="BJ141" i="13" s="1"/>
  <c r="BT141" i="13" s="1"/>
  <c r="BJ342" i="13" a="1"/>
  <c r="BJ342" i="13" s="1"/>
  <c r="BT342" i="13" s="1"/>
  <c r="BG264" i="13" a="1"/>
  <c r="BG264" i="13" s="1"/>
  <c r="BG304" i="13" a="1"/>
  <c r="BG304" i="13" s="1"/>
  <c r="BQ304" i="13" s="1"/>
  <c r="BG111" i="13" a="1"/>
  <c r="BG111" i="13" s="1"/>
  <c r="BQ111" i="13" s="1"/>
  <c r="BG256" i="13" a="1"/>
  <c r="BG256" i="13" s="1"/>
  <c r="BQ256" i="13" s="1"/>
  <c r="BG73" i="13" a="1"/>
  <c r="BG73" i="13" s="1"/>
  <c r="BQ73" i="13" s="1"/>
  <c r="BG77" i="13" a="1"/>
  <c r="BG77" i="13" s="1"/>
  <c r="BQ77" i="13" s="1"/>
  <c r="BG220" i="13" a="1"/>
  <c r="BG220" i="13" s="1"/>
  <c r="BQ220" i="13" s="1"/>
  <c r="BG8" i="13" a="1"/>
  <c r="BG8" i="13" s="1"/>
  <c r="BQ8" i="13" s="1"/>
  <c r="BG85" i="13" a="1"/>
  <c r="BG85" i="13" s="1"/>
  <c r="BG277" i="13" a="1"/>
  <c r="BG277" i="13" s="1"/>
  <c r="BQ277" i="13" s="1"/>
  <c r="BG284" i="13" a="1"/>
  <c r="BG284" i="13" s="1"/>
  <c r="BQ284" i="13" s="1"/>
  <c r="BG391" i="13" a="1"/>
  <c r="BG391" i="13" s="1"/>
  <c r="BQ391" i="13" s="1"/>
  <c r="BG34" i="13" a="1"/>
  <c r="BG34" i="13" s="1"/>
  <c r="BQ34" i="13" s="1"/>
  <c r="BG290" i="13" a="1"/>
  <c r="BG290" i="13" s="1"/>
  <c r="BQ290" i="13" s="1"/>
  <c r="BG202" i="13" a="1"/>
  <c r="BG202" i="13" s="1"/>
  <c r="BQ202" i="13" s="1"/>
  <c r="BG217" i="13" a="1"/>
  <c r="BG217" i="13" s="1"/>
  <c r="BQ217" i="13" s="1"/>
  <c r="BG283" i="13" a="1"/>
  <c r="BG283" i="13" s="1"/>
  <c r="BJ246" i="13" a="1"/>
  <c r="BJ246" i="13" s="1"/>
  <c r="BT246" i="13" s="1"/>
  <c r="BG275" i="13" a="1"/>
  <c r="BG275" i="13" s="1"/>
  <c r="BQ275" i="13" s="1"/>
  <c r="BG161" i="13" a="1"/>
  <c r="BG161" i="13" s="1"/>
  <c r="BQ161" i="13" s="1"/>
  <c r="BG184" i="13" a="1"/>
  <c r="BG184" i="13" s="1"/>
  <c r="BQ184" i="13" s="1"/>
  <c r="BG286" i="13" a="1"/>
  <c r="BG286" i="13" s="1"/>
  <c r="BQ286" i="13" s="1"/>
  <c r="BG436" i="13" a="1"/>
  <c r="BG436" i="13" s="1"/>
  <c r="BQ436" i="13" s="1"/>
  <c r="BG87" i="13" a="1"/>
  <c r="BG87" i="13" s="1"/>
  <c r="BQ87" i="13" s="1"/>
  <c r="BG305" i="13" a="1"/>
  <c r="BG305" i="13" s="1"/>
  <c r="BG223" i="13" a="1"/>
  <c r="BG223" i="13" s="1"/>
  <c r="BQ223" i="13" s="1"/>
  <c r="BG88" i="13" a="1"/>
  <c r="BG88" i="13" s="1"/>
  <c r="BQ88" i="13" s="1"/>
  <c r="BG329" i="13" a="1"/>
  <c r="BG329" i="13" s="1"/>
  <c r="BQ329" i="13" s="1"/>
  <c r="BG300" i="13" a="1"/>
  <c r="BG300" i="13" s="1"/>
  <c r="BQ300" i="13" s="1"/>
  <c r="BJ188" i="13" a="1"/>
  <c r="BJ188" i="13" s="1"/>
  <c r="BT188" i="13" s="1"/>
  <c r="BG43" i="13" a="1"/>
  <c r="BG43" i="13" s="1"/>
  <c r="BQ43" i="13" s="1"/>
  <c r="BJ328" i="13" a="1"/>
  <c r="BJ328" i="13" s="1"/>
  <c r="BT328" i="13" s="1"/>
  <c r="BG160" i="13" a="1"/>
  <c r="BG160" i="13" s="1"/>
  <c r="BG196" i="13" a="1"/>
  <c r="BG196" i="13" s="1"/>
  <c r="BQ196" i="13" s="1"/>
  <c r="BG130" i="13" a="1"/>
  <c r="BG130" i="13" s="1"/>
  <c r="BQ130" i="13" s="1"/>
  <c r="BG248" i="13" a="1"/>
  <c r="BG248" i="13" s="1"/>
  <c r="BQ248" i="13" s="1"/>
  <c r="BG89" i="13" a="1"/>
  <c r="BG89" i="13" s="1"/>
  <c r="BQ89" i="13" s="1"/>
  <c r="BJ157" i="13" a="1"/>
  <c r="BJ157" i="13" s="1"/>
  <c r="BJ424" i="13" a="1"/>
  <c r="BJ424" i="13" s="1"/>
  <c r="BT424" i="13" s="1"/>
  <c r="BJ28" i="13" a="1"/>
  <c r="BJ28" i="13" s="1"/>
  <c r="BT28" i="13" s="1"/>
  <c r="BJ25" i="13" a="1"/>
  <c r="BJ25" i="13" s="1"/>
  <c r="BJ117" i="13" a="1"/>
  <c r="BJ117" i="13" s="1"/>
  <c r="BT117" i="13" s="1"/>
  <c r="BJ430" i="13" a="1"/>
  <c r="BJ430" i="13" s="1"/>
  <c r="BT430" i="13" s="1"/>
  <c r="BJ312" i="13" a="1"/>
  <c r="BJ312" i="13" s="1"/>
  <c r="BT312" i="13" s="1"/>
  <c r="BJ283" i="13" a="1"/>
  <c r="BJ283" i="13" s="1"/>
  <c r="BT283" i="13" s="1"/>
  <c r="BJ413" i="13" a="1"/>
  <c r="BJ413" i="13" s="1"/>
  <c r="BJ356" i="13" a="1"/>
  <c r="BJ356" i="13" s="1"/>
  <c r="BT356" i="13" s="1"/>
  <c r="BJ148" i="13" a="1"/>
  <c r="BJ148" i="13" s="1"/>
  <c r="BT148" i="13" s="1"/>
  <c r="BJ43" i="13" a="1"/>
  <c r="BJ43" i="13" s="1"/>
  <c r="BJ186" i="13" a="1"/>
  <c r="BJ186" i="13" s="1"/>
  <c r="BT186" i="13" s="1"/>
  <c r="BJ150" i="13" a="1"/>
  <c r="BJ150" i="13" s="1"/>
  <c r="BT150" i="13" s="1"/>
  <c r="BJ108" i="13" a="1"/>
  <c r="BJ108" i="13" s="1"/>
  <c r="BT108" i="13" s="1"/>
  <c r="BJ245" i="13" a="1"/>
  <c r="BJ245" i="13" s="1"/>
  <c r="BT245" i="13" s="1"/>
  <c r="BJ376" i="13" a="1"/>
  <c r="BJ376" i="13" s="1"/>
  <c r="BT376" i="13" s="1"/>
  <c r="BJ278" i="13" a="1"/>
  <c r="BJ278" i="13" s="1"/>
  <c r="BT278" i="13" s="1"/>
  <c r="BJ350" i="13" a="1"/>
  <c r="BJ350" i="13" s="1"/>
  <c r="BT350" i="13" s="1"/>
  <c r="BJ392" i="13" a="1"/>
  <c r="BJ392" i="13" s="1"/>
  <c r="BJ40" i="13" a="1"/>
  <c r="BJ40" i="13" s="1"/>
  <c r="BT40" i="13" s="1"/>
  <c r="BJ101" i="13" a="1"/>
  <c r="BJ101" i="13" s="1"/>
  <c r="BT101" i="13" s="1"/>
  <c r="BJ35" i="13" a="1"/>
  <c r="BJ35" i="13" s="1"/>
  <c r="BT35" i="13" s="1"/>
  <c r="BJ380" i="13" a="1"/>
  <c r="BJ380" i="13" s="1"/>
  <c r="BT380" i="13" s="1"/>
  <c r="BS469" i="13"/>
  <c r="BG69" i="13" a="1"/>
  <c r="BG69" i="13" s="1"/>
  <c r="BQ69" i="13" s="1"/>
  <c r="BS105" i="13"/>
  <c r="BS338" i="13"/>
  <c r="BS281" i="13"/>
  <c r="BS231" i="13"/>
  <c r="BS355" i="13"/>
  <c r="BI145" i="13" a="1"/>
  <c r="BI145" i="13" s="1"/>
  <c r="BS145" i="13" s="1"/>
  <c r="BI14" i="13" a="1"/>
  <c r="BI14" i="13" s="1"/>
  <c r="BS14" i="13" s="1"/>
  <c r="BI144" i="13" a="1"/>
  <c r="BI144" i="13" s="1"/>
  <c r="BS144" i="13" s="1"/>
  <c r="BI103" i="13" a="1"/>
  <c r="BI103" i="13" s="1"/>
  <c r="BS103" i="13" s="1"/>
  <c r="BI37" i="13" a="1"/>
  <c r="BI37" i="13" s="1"/>
  <c r="BS37" i="13" s="1"/>
  <c r="BI476" i="13" a="1"/>
  <c r="BI476" i="13" s="1"/>
  <c r="BS476" i="13" s="1"/>
  <c r="BI365" i="13" a="1"/>
  <c r="BI365" i="13" s="1"/>
  <c r="BS365" i="13" s="1"/>
  <c r="BI475" i="13" a="1"/>
  <c r="BI475" i="13" s="1"/>
  <c r="BS475" i="13" s="1"/>
  <c r="BI306" i="13" a="1"/>
  <c r="BI306" i="13" s="1"/>
  <c r="BS306" i="13" s="1"/>
  <c r="AW268" i="8" a="1"/>
  <c r="AW268" i="8" s="1"/>
  <c r="BG268" i="8" s="1"/>
  <c r="BX48" i="13"/>
  <c r="BX189" i="13"/>
  <c r="BK332" i="13" a="1"/>
  <c r="BK332" i="13" s="1"/>
  <c r="BU332" i="13" s="1"/>
  <c r="BX8" i="13"/>
  <c r="BX302" i="13"/>
  <c r="BX304" i="13"/>
  <c r="BX226" i="13"/>
  <c r="BK383" i="13" a="1"/>
  <c r="BK383" i="13" s="1"/>
  <c r="BU383" i="13" s="1"/>
  <c r="BX146" i="13"/>
  <c r="BX211" i="13"/>
  <c r="BK449" i="13" a="1"/>
  <c r="BK449" i="13" s="1"/>
  <c r="BX347" i="13"/>
  <c r="BX165" i="13"/>
  <c r="BX112" i="13"/>
  <c r="BX358" i="13"/>
  <c r="BX404" i="13"/>
  <c r="BI221" i="13" a="1"/>
  <c r="BI221" i="13" s="1"/>
  <c r="BS221" i="13" s="1"/>
  <c r="BI210" i="13" a="1"/>
  <c r="BI210" i="13" s="1"/>
  <c r="BS210" i="13" s="1"/>
  <c r="BI339" i="13" a="1"/>
  <c r="BI339" i="13" s="1"/>
  <c r="BS339" i="13" s="1"/>
  <c r="BK458" i="13" a="1"/>
  <c r="BK458" i="13" s="1"/>
  <c r="BX185" i="13"/>
  <c r="BK155" i="13" a="1"/>
  <c r="BK155" i="13" s="1"/>
  <c r="BU155" i="13" s="1"/>
  <c r="BX45" i="13"/>
  <c r="BX330" i="13"/>
  <c r="BX53" i="13"/>
  <c r="BX308" i="13"/>
  <c r="BK41" i="13" a="1"/>
  <c r="BK41" i="13" s="1"/>
  <c r="BU41" i="13" s="1"/>
  <c r="BX259" i="13"/>
  <c r="BX99" i="13"/>
  <c r="BX40" i="13"/>
  <c r="BG398" i="13" a="1"/>
  <c r="BG398" i="13" s="1"/>
  <c r="BQ398" i="13" s="1"/>
  <c r="BI219" i="13" a="1"/>
  <c r="BI219" i="13" s="1"/>
  <c r="BS219" i="13" s="1"/>
  <c r="BI294" i="13" a="1"/>
  <c r="BI294" i="13" s="1"/>
  <c r="BS294" i="13" s="1"/>
  <c r="BX299" i="13"/>
  <c r="BX111" i="13"/>
  <c r="BX238" i="13"/>
  <c r="BK256" i="13" a="1"/>
  <c r="BK256" i="13" s="1"/>
  <c r="BU256" i="13" s="1"/>
  <c r="BX213" i="13"/>
  <c r="BK412" i="13" a="1"/>
  <c r="BK412" i="13" s="1"/>
  <c r="BU412" i="13" s="1"/>
  <c r="BK114" i="13" a="1"/>
  <c r="BK114" i="13" s="1"/>
  <c r="BU114" i="13" s="1"/>
  <c r="BX26" i="13"/>
  <c r="BX250" i="13"/>
  <c r="BI139" i="13" a="1"/>
  <c r="BI139" i="13" s="1"/>
  <c r="BS139" i="13" s="1"/>
  <c r="BI23" i="13" a="1"/>
  <c r="BI23" i="13" s="1"/>
  <c r="BS23" i="13" s="1"/>
  <c r="BI348" i="13" a="1"/>
  <c r="BI348" i="13" s="1"/>
  <c r="BS348" i="13" s="1"/>
  <c r="BX341" i="13"/>
  <c r="BK189" i="13" a="1"/>
  <c r="BK189" i="13" s="1"/>
  <c r="BU189" i="13" s="1"/>
  <c r="BX368" i="13"/>
  <c r="BX24" i="13"/>
  <c r="BX443" i="13"/>
  <c r="BX138" i="13"/>
  <c r="BX67" i="13"/>
  <c r="BX448" i="13"/>
  <c r="BX366" i="13"/>
  <c r="BX326" i="13"/>
  <c r="BX143" i="13"/>
  <c r="BX234" i="13"/>
  <c r="BX190" i="13"/>
  <c r="BX313" i="13"/>
  <c r="AP274" i="8" a="1"/>
  <c r="AP274" i="8" s="1"/>
  <c r="AZ274" i="8" s="1"/>
  <c r="BX149" i="13"/>
  <c r="BX229" i="13"/>
  <c r="BK48" i="13" a="1"/>
  <c r="BK48" i="13" s="1"/>
  <c r="BU48" i="13" s="1"/>
  <c r="BX290" i="13"/>
  <c r="BX465" i="13"/>
  <c r="BX345" i="13"/>
  <c r="BX170" i="13"/>
  <c r="BX412" i="13"/>
  <c r="BX293" i="13"/>
  <c r="BX50" i="13"/>
  <c r="BX95" i="13"/>
  <c r="BX28" i="13"/>
  <c r="BI242" i="13" a="1"/>
  <c r="BI242" i="13" s="1"/>
  <c r="BS242" i="13" s="1"/>
  <c r="BI235" i="13" a="1"/>
  <c r="BI235" i="13" s="1"/>
  <c r="BS235" i="13" s="1"/>
  <c r="BX109" i="13"/>
  <c r="BX346" i="13"/>
  <c r="BX462" i="13"/>
  <c r="BX437" i="13"/>
  <c r="BX325" i="13"/>
  <c r="BX209" i="13"/>
  <c r="BX453" i="13"/>
  <c r="BK53" i="13" a="1"/>
  <c r="BK53" i="13" s="1"/>
  <c r="BU53" i="13" s="1"/>
  <c r="BX118" i="13"/>
  <c r="BX114" i="13"/>
  <c r="BK375" i="13" a="1"/>
  <c r="BK375" i="13" s="1"/>
  <c r="BU375" i="13" s="1"/>
  <c r="BX451" i="13"/>
  <c r="BX117" i="13"/>
  <c r="BK72" i="13" a="1"/>
  <c r="BK72" i="13" s="1"/>
  <c r="BU72" i="13" s="1"/>
  <c r="BX300" i="13"/>
  <c r="BG239" i="13" a="1"/>
  <c r="BG239" i="13" s="1"/>
  <c r="BQ239" i="13" s="1"/>
  <c r="BK243" i="13" a="1"/>
  <c r="BK243" i="13" s="1"/>
  <c r="BU243" i="13" s="1"/>
  <c r="BX98" i="13"/>
  <c r="BX436" i="13"/>
  <c r="BX192" i="13"/>
  <c r="BX54" i="13"/>
  <c r="BX374" i="13"/>
  <c r="BX199" i="13"/>
  <c r="BN410" i="13" a="1"/>
  <c r="BN410" i="13" s="1"/>
  <c r="BX410" i="13" s="1"/>
  <c r="AW281" i="8" a="1"/>
  <c r="AW281" i="8" s="1"/>
  <c r="AW51" i="8" a="1"/>
  <c r="AW51" i="8" s="1"/>
  <c r="BG51" i="8" s="1"/>
  <c r="AW161" i="8" a="1"/>
  <c r="AW161" i="8" s="1"/>
  <c r="BG161" i="8" s="1"/>
  <c r="AW474" i="8" a="1"/>
  <c r="AW474" i="8" s="1"/>
  <c r="BG474" i="8" s="1"/>
  <c r="AW111" i="8" a="1"/>
  <c r="AW111" i="8" s="1"/>
  <c r="BG111" i="8" s="1"/>
  <c r="AW274" i="8" a="1"/>
  <c r="AW274" i="8" s="1"/>
  <c r="BG274" i="8" s="1"/>
  <c r="AW453" i="8" a="1"/>
  <c r="AW453" i="8" s="1"/>
  <c r="BG453" i="8" s="1"/>
  <c r="AW53" i="8" a="1"/>
  <c r="AW53" i="8" s="1"/>
  <c r="BG53" i="8" s="1"/>
  <c r="BM226" i="13" a="1"/>
  <c r="BM226" i="13" s="1"/>
  <c r="BM72" i="13" a="1"/>
  <c r="BM72" i="13" s="1"/>
  <c r="BW72" i="13" s="1"/>
  <c r="AW379" i="8" a="1"/>
  <c r="AW379" i="8" s="1"/>
  <c r="BG379" i="8" s="1"/>
  <c r="AW240" i="8" a="1"/>
  <c r="AW240" i="8" s="1"/>
  <c r="BG240" i="8" s="1"/>
  <c r="AW322" i="8" a="1"/>
  <c r="AW322" i="8" s="1"/>
  <c r="BG322" i="8" s="1"/>
  <c r="AW175" i="8" a="1"/>
  <c r="AW175" i="8" s="1"/>
  <c r="BG175" i="8" s="1"/>
  <c r="AW374" i="8" a="1"/>
  <c r="AW374" i="8" s="1"/>
  <c r="BG374" i="8" s="1"/>
  <c r="AW293" i="8" a="1"/>
  <c r="AW293" i="8" s="1"/>
  <c r="BG293" i="8" s="1"/>
  <c r="AW270" i="8" a="1"/>
  <c r="AW270" i="8" s="1"/>
  <c r="AW468" i="8" a="1"/>
  <c r="AW468" i="8" s="1"/>
  <c r="BG468" i="8" s="1"/>
  <c r="AW285" i="8" a="1"/>
  <c r="AW285" i="8" s="1"/>
  <c r="BG285" i="8" s="1"/>
  <c r="AW207" i="8" a="1"/>
  <c r="AW207" i="8" s="1"/>
  <c r="BG207" i="8" s="1"/>
  <c r="AW407" i="8" a="1"/>
  <c r="AW407" i="8" s="1"/>
  <c r="AW361" i="8" a="1"/>
  <c r="AW361" i="8" s="1"/>
  <c r="BG361" i="8" s="1"/>
  <c r="AW438" i="8" a="1"/>
  <c r="AW438" i="8" s="1"/>
  <c r="BG438" i="8" s="1"/>
  <c r="AW338" i="8" a="1"/>
  <c r="AW338" i="8" s="1"/>
  <c r="BG338" i="8" s="1"/>
  <c r="AW327" i="8" a="1"/>
  <c r="AW327" i="8" s="1"/>
  <c r="AW364" i="8" a="1"/>
  <c r="AW364" i="8" s="1"/>
  <c r="BG364" i="8" s="1"/>
  <c r="AW340" i="8" a="1"/>
  <c r="AW340" i="8" s="1"/>
  <c r="BG340" i="8" s="1"/>
  <c r="AW430" i="8" a="1"/>
  <c r="AW430" i="8" s="1"/>
  <c r="BG430" i="8" s="1"/>
  <c r="AW47" i="8" a="1"/>
  <c r="AW47" i="8" s="1"/>
  <c r="BG47" i="8" s="1"/>
  <c r="AW30" i="8" a="1"/>
  <c r="AW30" i="8" s="1"/>
  <c r="BG30" i="8" s="1"/>
  <c r="AW263" i="8" a="1"/>
  <c r="AW263" i="8" s="1"/>
  <c r="BG263" i="8" s="1"/>
  <c r="AW108" i="8" a="1"/>
  <c r="AW108" i="8" s="1"/>
  <c r="BG108" i="8" s="1"/>
  <c r="AW135" i="8" a="1"/>
  <c r="AW135" i="8" s="1"/>
  <c r="AW431" i="8" a="1"/>
  <c r="AW431" i="8" s="1"/>
  <c r="BG431" i="8" s="1"/>
  <c r="AW435" i="8" a="1"/>
  <c r="AW435" i="8" s="1"/>
  <c r="BG435" i="8" s="1"/>
  <c r="AW38" i="8" a="1"/>
  <c r="AW38" i="8" s="1"/>
  <c r="BG38" i="8" s="1"/>
  <c r="AW217" i="8" a="1"/>
  <c r="AW217" i="8" s="1"/>
  <c r="BG217" i="8" s="1"/>
  <c r="BG364" i="13" a="1"/>
  <c r="BG364" i="13" s="1"/>
  <c r="BQ364" i="13" s="1"/>
  <c r="BG273" i="13" a="1"/>
  <c r="BG273" i="13" s="1"/>
  <c r="BQ273" i="13" s="1"/>
  <c r="BR395" i="13"/>
  <c r="AW85" i="8" a="1"/>
  <c r="AW85" i="8" s="1"/>
  <c r="AW297" i="8" a="1"/>
  <c r="AW297" i="8" s="1"/>
  <c r="BG297" i="8" s="1"/>
  <c r="AW131" i="8" a="1"/>
  <c r="AW131" i="8" s="1"/>
  <c r="BG131" i="8" s="1"/>
  <c r="AW126" i="8" a="1"/>
  <c r="AW126" i="8" s="1"/>
  <c r="BG126" i="8" s="1"/>
  <c r="AW282" i="8" a="1"/>
  <c r="AW282" i="8" s="1"/>
  <c r="BG282" i="8" s="1"/>
  <c r="AW258" i="8" a="1"/>
  <c r="AW258" i="8" s="1"/>
  <c r="BG258" i="8" s="1"/>
  <c r="AW251" i="8" a="1"/>
  <c r="AW251" i="8" s="1"/>
  <c r="BG251" i="8" s="1"/>
  <c r="AW372" i="8" a="1"/>
  <c r="AW372" i="8" s="1"/>
  <c r="BG372" i="8" s="1"/>
  <c r="AW416" i="8" a="1"/>
  <c r="AW416" i="8" s="1"/>
  <c r="AW158" i="8" a="1"/>
  <c r="AW158" i="8" s="1"/>
  <c r="BG158" i="8" s="1"/>
  <c r="AW132" i="8" a="1"/>
  <c r="AW132" i="8" s="1"/>
  <c r="BG132" i="8" s="1"/>
  <c r="AW185" i="8" a="1"/>
  <c r="AW185" i="8" s="1"/>
  <c r="BG185" i="8" s="1"/>
  <c r="AW377" i="8" a="1"/>
  <c r="AW377" i="8" s="1"/>
  <c r="BG377" i="8" s="1"/>
  <c r="AW57" i="8" a="1"/>
  <c r="AW57" i="8" s="1"/>
  <c r="BG57" i="8" s="1"/>
  <c r="BG47" i="13" a="1"/>
  <c r="BG47" i="13" s="1"/>
  <c r="BQ47" i="13" s="1"/>
  <c r="BI406" i="13" a="1"/>
  <c r="BI406" i="13" s="1"/>
  <c r="BS406" i="13" s="1"/>
  <c r="AW187" i="8" a="1"/>
  <c r="AW187" i="8" s="1"/>
  <c r="AW433" i="8" a="1"/>
  <c r="AW433" i="8" s="1"/>
  <c r="BG433" i="8" s="1"/>
  <c r="AW300" i="8" a="1"/>
  <c r="AW300" i="8" s="1"/>
  <c r="BG300" i="8" s="1"/>
  <c r="AW266" i="8" a="1"/>
  <c r="AW266" i="8" s="1"/>
  <c r="BG266" i="8" s="1"/>
  <c r="AW195" i="8" a="1"/>
  <c r="AW195" i="8" s="1"/>
  <c r="BG195" i="8" s="1"/>
  <c r="AW235" i="8" a="1"/>
  <c r="AW235" i="8" s="1"/>
  <c r="BG235" i="8" s="1"/>
  <c r="AW239" i="8" a="1"/>
  <c r="AW239" i="8" s="1"/>
  <c r="BG239" i="8" s="1"/>
  <c r="AW231" i="8" a="1"/>
  <c r="AW231" i="8" s="1"/>
  <c r="BG231" i="8" s="1"/>
  <c r="AW166" i="8" a="1"/>
  <c r="AW166" i="8" s="1"/>
  <c r="AW22" i="8" a="1"/>
  <c r="AW22" i="8" s="1"/>
  <c r="BG22" i="8" s="1"/>
  <c r="AW64" i="8" a="1"/>
  <c r="AW64" i="8" s="1"/>
  <c r="BG64" i="8" s="1"/>
  <c r="AW303" i="8" a="1"/>
  <c r="AW303" i="8" s="1"/>
  <c r="BG303" i="8" s="1"/>
  <c r="AW107" i="8" a="1"/>
  <c r="AW107" i="8" s="1"/>
  <c r="BG107" i="8" s="1"/>
  <c r="AW394" i="8" a="1"/>
  <c r="AW394" i="8" s="1"/>
  <c r="BG394" i="8" s="1"/>
  <c r="AW437" i="8" a="1"/>
  <c r="AW437" i="8" s="1"/>
  <c r="BG437" i="8" s="1"/>
  <c r="AW237" i="8" a="1"/>
  <c r="AW237" i="8" s="1"/>
  <c r="BG237" i="8" s="1"/>
  <c r="AW452" i="8" a="1"/>
  <c r="AW452" i="8" s="1"/>
  <c r="AW78" i="8" a="1"/>
  <c r="AW78" i="8" s="1"/>
  <c r="BG78" i="8" s="1"/>
  <c r="AW43" i="8" a="1"/>
  <c r="AW43" i="8" s="1"/>
  <c r="BG43" i="8" s="1"/>
  <c r="AW189" i="8" a="1"/>
  <c r="AW189" i="8" s="1"/>
  <c r="BG189" i="8" s="1"/>
  <c r="AW397" i="8" a="1"/>
  <c r="AW397" i="8" s="1"/>
  <c r="BG397" i="8" s="1"/>
  <c r="AW34" i="8" a="1"/>
  <c r="AW34" i="8" s="1"/>
  <c r="BG34" i="8" s="1"/>
  <c r="AW179" i="8" a="1"/>
  <c r="AW179" i="8" s="1"/>
  <c r="BG179" i="8" s="1"/>
  <c r="AW277" i="8" a="1"/>
  <c r="AW277" i="8" s="1"/>
  <c r="BG277" i="8" s="1"/>
  <c r="AW177" i="8" a="1"/>
  <c r="AW177" i="8" s="1"/>
  <c r="BG177" i="8" s="1"/>
  <c r="AW399" i="8" a="1"/>
  <c r="AW399" i="8" s="1"/>
  <c r="BG399" i="8" s="1"/>
  <c r="AW144" i="8" a="1"/>
  <c r="AW144" i="8" s="1"/>
  <c r="BG144" i="8" s="1"/>
  <c r="AW214" i="8" a="1"/>
  <c r="AW214" i="8" s="1"/>
  <c r="BG214" i="8" s="1"/>
  <c r="AW241" i="8" a="1"/>
  <c r="AW241" i="8" s="1"/>
  <c r="BG241" i="8" s="1"/>
  <c r="AW149" i="8" a="1"/>
  <c r="AW149" i="8" s="1"/>
  <c r="BG149" i="8" s="1"/>
  <c r="AW475" i="8" a="1"/>
  <c r="AW475" i="8" s="1"/>
  <c r="BG475" i="8" s="1"/>
  <c r="AW387" i="8" a="1"/>
  <c r="AW387" i="8" s="1"/>
  <c r="BG387" i="8" s="1"/>
  <c r="AW39" i="8" a="1"/>
  <c r="AW39" i="8" s="1"/>
  <c r="AW286" i="8" a="1"/>
  <c r="AW286" i="8" s="1"/>
  <c r="BG286" i="8" s="1"/>
  <c r="AW213" i="8" a="1"/>
  <c r="AW213" i="8" s="1"/>
  <c r="BG213" i="8" s="1"/>
  <c r="AW464" i="8" a="1"/>
  <c r="AW464" i="8" s="1"/>
  <c r="BG464" i="8" s="1"/>
  <c r="AW164" i="8" a="1"/>
  <c r="AW164" i="8" s="1"/>
  <c r="AW4" i="8" a="1"/>
  <c r="AW4" i="8" s="1"/>
  <c r="BG4" i="8" s="1"/>
  <c r="AW254" i="8" a="1"/>
  <c r="AW254" i="8" s="1"/>
  <c r="BG254" i="8" s="1"/>
  <c r="AW89" i="8" a="1"/>
  <c r="AW89" i="8" s="1"/>
  <c r="BG89" i="8" s="1"/>
  <c r="AW148" i="8" a="1"/>
  <c r="AW148" i="8" s="1"/>
  <c r="AW346" i="8" a="1"/>
  <c r="AW346" i="8" s="1"/>
  <c r="BG346" i="8" s="1"/>
  <c r="AW390" i="8" a="1"/>
  <c r="AW390" i="8" s="1"/>
  <c r="BG390" i="8" s="1"/>
  <c r="AW444" i="8" a="1"/>
  <c r="AW444" i="8" s="1"/>
  <c r="BG444" i="8" s="1"/>
  <c r="AW154" i="8" a="1"/>
  <c r="AW154" i="8" s="1"/>
  <c r="BG154" i="8" s="1"/>
  <c r="AW358" i="8" a="1"/>
  <c r="AW358" i="8" s="1"/>
  <c r="BG358" i="8" s="1"/>
  <c r="AW15" i="8" a="1"/>
  <c r="AW15" i="8" s="1"/>
  <c r="BG15" i="8" s="1"/>
  <c r="AW414" i="8" a="1"/>
  <c r="AW414" i="8" s="1"/>
  <c r="BG414" i="8" s="1"/>
  <c r="AW140" i="8" a="1"/>
  <c r="AW140" i="8" s="1"/>
  <c r="AW299" i="8" a="1"/>
  <c r="AW299" i="8" s="1"/>
  <c r="BG299" i="8" s="1"/>
  <c r="AW56" i="8" a="1"/>
  <c r="AW56" i="8" s="1"/>
  <c r="BG56" i="8" s="1"/>
  <c r="AW45" i="8" a="1"/>
  <c r="AW45" i="8" s="1"/>
  <c r="BG45" i="8" s="1"/>
  <c r="AW352" i="8" a="1"/>
  <c r="AW352" i="8" s="1"/>
  <c r="BG352" i="8" s="1"/>
  <c r="AW104" i="8" a="1"/>
  <c r="AW104" i="8" s="1"/>
  <c r="BG104" i="8" s="1"/>
  <c r="AW457" i="8" a="1"/>
  <c r="AW457" i="8" s="1"/>
  <c r="BG457" i="8" s="1"/>
  <c r="AW79" i="8" a="1"/>
  <c r="AW79" i="8" s="1"/>
  <c r="BG79" i="8" s="1"/>
  <c r="AW130" i="8" a="1"/>
  <c r="AW130" i="8" s="1"/>
  <c r="AW341" i="8" a="1"/>
  <c r="AW341" i="8" s="1"/>
  <c r="BG341" i="8" s="1"/>
  <c r="AW120" i="8" a="1"/>
  <c r="AW120" i="8" s="1"/>
  <c r="BG120" i="8" s="1"/>
  <c r="AW65" i="8" a="1"/>
  <c r="AW65" i="8" s="1"/>
  <c r="BG65" i="8" s="1"/>
  <c r="BL260" i="13" a="1"/>
  <c r="BL260" i="13" s="1"/>
  <c r="BV260" i="13" s="1"/>
  <c r="BM462" i="13" a="1"/>
  <c r="BM462" i="13" s="1"/>
  <c r="BW462" i="13" s="1"/>
  <c r="BI311" i="13" a="1"/>
  <c r="BI311" i="13" s="1"/>
  <c r="BS311" i="13" s="1"/>
  <c r="BI175" i="13" a="1"/>
  <c r="BI175" i="13" s="1"/>
  <c r="BS175" i="13" s="1"/>
  <c r="AW461" i="8" a="1"/>
  <c r="AW461" i="8" s="1"/>
  <c r="AW412" i="8" a="1"/>
  <c r="AW412" i="8" s="1"/>
  <c r="BG412" i="8" s="1"/>
  <c r="AW275" i="8" a="1"/>
  <c r="AW275" i="8" s="1"/>
  <c r="BG275" i="8" s="1"/>
  <c r="AW367" i="8" a="1"/>
  <c r="AW367" i="8" s="1"/>
  <c r="BG367" i="8" s="1"/>
  <c r="AW20" i="8" a="1"/>
  <c r="AW20" i="8" s="1"/>
  <c r="AW96" i="8" a="1"/>
  <c r="AW96" i="8" s="1"/>
  <c r="BG96" i="8" s="1"/>
  <c r="AW183" i="8" a="1"/>
  <c r="AW183" i="8" s="1"/>
  <c r="BG183" i="8" s="1"/>
  <c r="AW269" i="8" a="1"/>
  <c r="AW269" i="8" s="1"/>
  <c r="BG269" i="8" s="1"/>
  <c r="AW328" i="8" a="1"/>
  <c r="AW328" i="8" s="1"/>
  <c r="AW473" i="8" a="1"/>
  <c r="AW473" i="8" s="1"/>
  <c r="BG473" i="8" s="1"/>
  <c r="AW115" i="8" a="1"/>
  <c r="AW115" i="8" s="1"/>
  <c r="BG115" i="8" s="1"/>
  <c r="AW136" i="8" a="1"/>
  <c r="AW136" i="8" s="1"/>
  <c r="BG136" i="8" s="1"/>
  <c r="AW171" i="8" a="1"/>
  <c r="AW171" i="8" s="1"/>
  <c r="BG171" i="8" s="1"/>
  <c r="AW248" i="8" a="1"/>
  <c r="AW248" i="8" s="1"/>
  <c r="BG248" i="8" s="1"/>
  <c r="AW309" i="8" a="1"/>
  <c r="AW309" i="8" s="1"/>
  <c r="BG309" i="8" s="1"/>
  <c r="AW276" i="8" a="1"/>
  <c r="AW276" i="8" s="1"/>
  <c r="BG276" i="8" s="1"/>
  <c r="AW199" i="8" a="1"/>
  <c r="AW199" i="8" s="1"/>
  <c r="AW230" i="8" a="1"/>
  <c r="AW230" i="8" s="1"/>
  <c r="BG230" i="8" s="1"/>
  <c r="AW451" i="8" a="1"/>
  <c r="AW451" i="8" s="1"/>
  <c r="BG451" i="8" s="1"/>
  <c r="AW380" i="8" a="1"/>
  <c r="AW380" i="8" s="1"/>
  <c r="BG380" i="8" s="1"/>
  <c r="AW80" i="8" a="1"/>
  <c r="AW80" i="8" s="1"/>
  <c r="BG80" i="8" s="1"/>
  <c r="AW94" i="8" a="1"/>
  <c r="AW94" i="8" s="1"/>
  <c r="BG94" i="8" s="1"/>
  <c r="AW220" i="8" a="1"/>
  <c r="AW220" i="8" s="1"/>
  <c r="BG220" i="8" s="1"/>
  <c r="AW167" i="8" a="1"/>
  <c r="AW167" i="8" s="1"/>
  <c r="BG167" i="8" s="1"/>
  <c r="AW76" i="8" a="1"/>
  <c r="AW76" i="8" s="1"/>
  <c r="AW334" i="8" a="1"/>
  <c r="AW334" i="8" s="1"/>
  <c r="BG334" i="8" s="1"/>
  <c r="AW77" i="8" a="1"/>
  <c r="AW77" i="8" s="1"/>
  <c r="BG77" i="8" s="1"/>
  <c r="AW456" i="8" a="1"/>
  <c r="AW456" i="8" s="1"/>
  <c r="BG456" i="8" s="1"/>
  <c r="AW28" i="8" a="1"/>
  <c r="AW28" i="8" s="1"/>
  <c r="BG28" i="8" s="1"/>
  <c r="AW59" i="8" a="1"/>
  <c r="AW59" i="8" s="1"/>
  <c r="BG59" i="8" s="1"/>
  <c r="AW450" i="8" a="1"/>
  <c r="AW450" i="8" s="1"/>
  <c r="BG450" i="8" s="1"/>
  <c r="AW271" i="8" a="1"/>
  <c r="AW271" i="8" s="1"/>
  <c r="BG271" i="8" s="1"/>
  <c r="AW463" i="8" a="1"/>
  <c r="AW463" i="8" s="1"/>
  <c r="BG463" i="8" s="1"/>
  <c r="AW70" i="8" a="1"/>
  <c r="AW70" i="8" s="1"/>
  <c r="BG70" i="8" s="1"/>
  <c r="AW212" i="8" a="1"/>
  <c r="AW212" i="8" s="1"/>
  <c r="BG212" i="8" s="1"/>
  <c r="AW393" i="8" a="1"/>
  <c r="AW393" i="8" s="1"/>
  <c r="BG393" i="8" s="1"/>
  <c r="AW62" i="8" a="1"/>
  <c r="AW62" i="8" s="1"/>
  <c r="BG62" i="8" s="1"/>
  <c r="AW369" i="8" a="1"/>
  <c r="AW369" i="8" s="1"/>
  <c r="BG369" i="8" s="1"/>
  <c r="AW41" i="8" a="1"/>
  <c r="AW41" i="8" s="1"/>
  <c r="BG41" i="8" s="1"/>
  <c r="AW296" i="8" a="1"/>
  <c r="AW296" i="8" s="1"/>
  <c r="BG296" i="8" s="1"/>
  <c r="AW335" i="8" a="1"/>
  <c r="AW335" i="8" s="1"/>
  <c r="BG335" i="8" s="1"/>
  <c r="AW35" i="8" a="1"/>
  <c r="AW35" i="8" s="1"/>
  <c r="BG35" i="8" s="1"/>
  <c r="AW441" i="8" a="1"/>
  <c r="AW441" i="8" s="1"/>
  <c r="BG441" i="8" s="1"/>
  <c r="AW449" i="8" a="1"/>
  <c r="AW449" i="8" s="1"/>
  <c r="BG449" i="8" s="1"/>
  <c r="BL405" i="13" a="1"/>
  <c r="BL405" i="13" s="1"/>
  <c r="BV405" i="13" s="1"/>
  <c r="BL386" i="13" a="1"/>
  <c r="BL386" i="13" s="1"/>
  <c r="BV386" i="13" s="1"/>
  <c r="BI58" i="13" a="1"/>
  <c r="BI58" i="13" s="1"/>
  <c r="BS58" i="13" s="1"/>
  <c r="BI331" i="13" a="1"/>
  <c r="BI331" i="13" s="1"/>
  <c r="BS331" i="13" s="1"/>
  <c r="BI442" i="13" a="1"/>
  <c r="BI442" i="13" s="1"/>
  <c r="BS442" i="13" s="1"/>
  <c r="BI33" i="13" a="1"/>
  <c r="BI33" i="13" s="1"/>
  <c r="BS33" i="13" s="1"/>
  <c r="BI80" i="13" a="1"/>
  <c r="BI80" i="13" s="1"/>
  <c r="BS80" i="13" s="1"/>
  <c r="BI307" i="13" a="1"/>
  <c r="BI307" i="13" s="1"/>
  <c r="BS307" i="13" s="1"/>
  <c r="BI198" i="13" a="1"/>
  <c r="BI198" i="13" s="1"/>
  <c r="BS198" i="13" s="1"/>
  <c r="BI76" i="13" a="1"/>
  <c r="BI76" i="13" s="1"/>
  <c r="BS76" i="13" s="1"/>
  <c r="BI167" i="13" a="1"/>
  <c r="BI167" i="13" s="1"/>
  <c r="BS167" i="13" s="1"/>
  <c r="BI201" i="13" a="1"/>
  <c r="BI201" i="13" s="1"/>
  <c r="BS201" i="13" s="1"/>
  <c r="BI18" i="13" a="1"/>
  <c r="BI18" i="13" s="1"/>
  <c r="BS18" i="13" s="1"/>
  <c r="BI83" i="13" a="1"/>
  <c r="BI83" i="13" s="1"/>
  <c r="BS83" i="13" s="1"/>
  <c r="AW342" i="8" a="1"/>
  <c r="AW342" i="8" s="1"/>
  <c r="BG342" i="8" s="1"/>
  <c r="AW465" i="8" a="1"/>
  <c r="AW465" i="8" s="1"/>
  <c r="BG465" i="8" s="1"/>
  <c r="AW368" i="8" a="1"/>
  <c r="AW368" i="8" s="1"/>
  <c r="BG368" i="8" s="1"/>
  <c r="AW476" i="8" a="1"/>
  <c r="AW476" i="8" s="1"/>
  <c r="BG476" i="8" s="1"/>
  <c r="AW55" i="8" a="1"/>
  <c r="AW55" i="8" s="1"/>
  <c r="BG55" i="8" s="1"/>
  <c r="AW332" i="8" a="1"/>
  <c r="AW332" i="8" s="1"/>
  <c r="BG332" i="8" s="1"/>
  <c r="AW181" i="8" a="1"/>
  <c r="AW181" i="8" s="1"/>
  <c r="BG181" i="8" s="1"/>
  <c r="AW127" i="8" a="1"/>
  <c r="AW127" i="8" s="1"/>
  <c r="BG127" i="8" s="1"/>
  <c r="AW400" i="8" a="1"/>
  <c r="AW400" i="8" s="1"/>
  <c r="BG400" i="8" s="1"/>
  <c r="AW48" i="8" a="1"/>
  <c r="AW48" i="8" s="1"/>
  <c r="BG48" i="8" s="1"/>
  <c r="AW382" i="8" a="1"/>
  <c r="AW382" i="8" s="1"/>
  <c r="BG382" i="8" s="1"/>
  <c r="AW143" i="8" a="1"/>
  <c r="AW143" i="8" s="1"/>
  <c r="BG143" i="8" s="1"/>
  <c r="AW345" i="8" a="1"/>
  <c r="AW345" i="8" s="1"/>
  <c r="BG345" i="8" s="1"/>
  <c r="AW429" i="8" a="1"/>
  <c r="AW429" i="8" s="1"/>
  <c r="BG429" i="8" s="1"/>
  <c r="AW388" i="8" a="1"/>
  <c r="AW388" i="8" s="1"/>
  <c r="BG388" i="8" s="1"/>
  <c r="AW7" i="8" a="1"/>
  <c r="AW7" i="8" s="1"/>
  <c r="BG7" i="8" s="1"/>
  <c r="AW290" i="8" a="1"/>
  <c r="AW290" i="8" s="1"/>
  <c r="BG290" i="8" s="1"/>
  <c r="AW336" i="8" a="1"/>
  <c r="AW336" i="8" s="1"/>
  <c r="BG336" i="8" s="1"/>
  <c r="AW6" i="8" a="1"/>
  <c r="AW6" i="8" s="1"/>
  <c r="BG6" i="8" s="1"/>
  <c r="AW247" i="8" a="1"/>
  <c r="AW247" i="8" s="1"/>
  <c r="BG247" i="8" s="1"/>
  <c r="AW386" i="8" a="1"/>
  <c r="AW386" i="8" s="1"/>
  <c r="BG386" i="8" s="1"/>
  <c r="AW227" i="8" a="1"/>
  <c r="AW227" i="8" s="1"/>
  <c r="BG227" i="8" s="1"/>
  <c r="AW200" i="8" a="1"/>
  <c r="AW200" i="8" s="1"/>
  <c r="BG200" i="8" s="1"/>
  <c r="AW315" i="8" a="1"/>
  <c r="AW315" i="8" s="1"/>
  <c r="BG315" i="8" s="1"/>
  <c r="AW18" i="8" a="1"/>
  <c r="AW18" i="8" s="1"/>
  <c r="BG18" i="8" s="1"/>
  <c r="AW454" i="8" a="1"/>
  <c r="AW454" i="8" s="1"/>
  <c r="BG454" i="8" s="1"/>
  <c r="AW8" i="8" a="1"/>
  <c r="AW8" i="8" s="1"/>
  <c r="AW471" i="8" a="1"/>
  <c r="AW471" i="8" s="1"/>
  <c r="BG471" i="8" s="1"/>
  <c r="AW125" i="8" a="1"/>
  <c r="AW125" i="8" s="1"/>
  <c r="BG125" i="8" s="1"/>
  <c r="AW232" i="8" a="1"/>
  <c r="AW232" i="8" s="1"/>
  <c r="BG232" i="8" s="1"/>
  <c r="AW436" i="8" a="1"/>
  <c r="AW436" i="8" s="1"/>
  <c r="BG436" i="8" s="1"/>
  <c r="AW426" i="8" a="1"/>
  <c r="AW426" i="8" s="1"/>
  <c r="BG426" i="8" s="1"/>
  <c r="AW319" i="8" a="1"/>
  <c r="AW319" i="8" s="1"/>
  <c r="BG319" i="8" s="1"/>
  <c r="AW389" i="8" a="1"/>
  <c r="AW389" i="8" s="1"/>
  <c r="BG389" i="8" s="1"/>
  <c r="AW432" i="8" a="1"/>
  <c r="AW432" i="8" s="1"/>
  <c r="BG432" i="8" s="1"/>
  <c r="AW280" i="8" a="1"/>
  <c r="AW280" i="8" s="1"/>
  <c r="BG280" i="8" s="1"/>
  <c r="AW224" i="8" a="1"/>
  <c r="AW224" i="8" s="1"/>
  <c r="BG224" i="8" s="1"/>
  <c r="AW398" i="8" a="1"/>
  <c r="AW398" i="8" s="1"/>
  <c r="BG398" i="8" s="1"/>
  <c r="AW466" i="8" a="1"/>
  <c r="AW466" i="8" s="1"/>
  <c r="BG466" i="8" s="1"/>
  <c r="BL299" i="13" a="1"/>
  <c r="BL299" i="13" s="1"/>
  <c r="BV299" i="13" s="1"/>
  <c r="BI409" i="13" a="1"/>
  <c r="BI409" i="13" s="1"/>
  <c r="BS409" i="13" s="1"/>
  <c r="BI56" i="13" a="1"/>
  <c r="BI56" i="13" s="1"/>
  <c r="BS56" i="13" s="1"/>
  <c r="BI461" i="13" a="1"/>
  <c r="BI461" i="13" s="1"/>
  <c r="BS461" i="13" s="1"/>
  <c r="BI81" i="13" a="1"/>
  <c r="BI81" i="13" s="1"/>
  <c r="BS81" i="13" s="1"/>
  <c r="BI460" i="13" a="1"/>
  <c r="BI460" i="13" s="1"/>
  <c r="BS460" i="13" s="1"/>
  <c r="BI120" i="13" a="1"/>
  <c r="BI120" i="13" s="1"/>
  <c r="BS120" i="13" s="1"/>
  <c r="BI11" i="13" a="1"/>
  <c r="BI11" i="13" s="1"/>
  <c r="BS11" i="13" s="1"/>
  <c r="BI452" i="13" a="1"/>
  <c r="BI452" i="13" s="1"/>
  <c r="BS452" i="13" s="1"/>
  <c r="BI38" i="13" a="1"/>
  <c r="BI38" i="13" s="1"/>
  <c r="BS38" i="13" s="1"/>
  <c r="AW74" i="8" a="1"/>
  <c r="AW74" i="8" s="1"/>
  <c r="BG74" i="8" s="1"/>
  <c r="AW228" i="8" a="1"/>
  <c r="AW228" i="8" s="1"/>
  <c r="BG228" i="8" s="1"/>
  <c r="AW133" i="8" a="1"/>
  <c r="AW133" i="8" s="1"/>
  <c r="BG133" i="8" s="1"/>
  <c r="AW401" i="8" a="1"/>
  <c r="AW401" i="8" s="1"/>
  <c r="BG401" i="8" s="1"/>
  <c r="AW284" i="8" a="1"/>
  <c r="AW284" i="8" s="1"/>
  <c r="BG284" i="8" s="1"/>
  <c r="AW72" i="8" a="1"/>
  <c r="AW72" i="8" s="1"/>
  <c r="BG72" i="8" s="1"/>
  <c r="AW311" i="8" a="1"/>
  <c r="AW311" i="8" s="1"/>
  <c r="BG311" i="8" s="1"/>
  <c r="AW98" i="8" a="1"/>
  <c r="AW98" i="8" s="1"/>
  <c r="BG98" i="8" s="1"/>
  <c r="AW216" i="8" a="1"/>
  <c r="AW216" i="8" s="1"/>
  <c r="BG216" i="8" s="1"/>
  <c r="AW40" i="8" a="1"/>
  <c r="AW40" i="8" s="1"/>
  <c r="BG40" i="8" s="1"/>
  <c r="AW49" i="8" a="1"/>
  <c r="AW49" i="8" s="1"/>
  <c r="BG49" i="8" s="1"/>
  <c r="AW63" i="8" a="1"/>
  <c r="AW63" i="8" s="1"/>
  <c r="BG63" i="8" s="1"/>
  <c r="AW256" i="8" a="1"/>
  <c r="AW256" i="8" s="1"/>
  <c r="BG256" i="8" s="1"/>
  <c r="AW233" i="8" a="1"/>
  <c r="AW233" i="8" s="1"/>
  <c r="AW373" i="8" a="1"/>
  <c r="AW373" i="8" s="1"/>
  <c r="BG373" i="8" s="1"/>
  <c r="AW423" i="8" a="1"/>
  <c r="AW423" i="8" s="1"/>
  <c r="BG423" i="8" s="1"/>
  <c r="BI401" i="13" a="1"/>
  <c r="BI401" i="13" s="1"/>
  <c r="BS401" i="13" s="1"/>
  <c r="BI78" i="13" a="1"/>
  <c r="BI78" i="13" s="1"/>
  <c r="BS78" i="13" s="1"/>
  <c r="BI174" i="13" a="1"/>
  <c r="BI174" i="13" s="1"/>
  <c r="BS174" i="13" s="1"/>
  <c r="BI319" i="13" a="1"/>
  <c r="BI319" i="13" s="1"/>
  <c r="BS319" i="13" s="1"/>
  <c r="BI407" i="13" a="1"/>
  <c r="BI407" i="13" s="1"/>
  <c r="BS407" i="13" s="1"/>
  <c r="BI403" i="13" a="1"/>
  <c r="BI403" i="13" s="1"/>
  <c r="BS403" i="13" s="1"/>
  <c r="BI471" i="13" a="1"/>
  <c r="BI471" i="13" s="1"/>
  <c r="BS471" i="13" s="1"/>
  <c r="BI399" i="13" a="1"/>
  <c r="BI399" i="13" s="1"/>
  <c r="BS399" i="13" s="1"/>
  <c r="BI381" i="13" a="1"/>
  <c r="BI381" i="13" s="1"/>
  <c r="BS381" i="13" s="1"/>
  <c r="BI371" i="13" a="1"/>
  <c r="BI371" i="13" s="1"/>
  <c r="BI323" i="13" a="1"/>
  <c r="BI323" i="13" s="1"/>
  <c r="BS323" i="13" s="1"/>
  <c r="BI249" i="13" a="1"/>
  <c r="BI249" i="13" s="1"/>
  <c r="BS249" i="13" s="1"/>
  <c r="AW458" i="8" a="1"/>
  <c r="AW458" i="8" s="1"/>
  <c r="BG458" i="8" s="1"/>
  <c r="AW381" i="8" a="1"/>
  <c r="AW381" i="8" s="1"/>
  <c r="BG381" i="8" s="1"/>
  <c r="AW404" i="8" a="1"/>
  <c r="AW404" i="8" s="1"/>
  <c r="BG404" i="8" s="1"/>
  <c r="AW313" i="8" a="1"/>
  <c r="AW313" i="8" s="1"/>
  <c r="BG313" i="8" s="1"/>
  <c r="AW360" i="8" a="1"/>
  <c r="AW360" i="8" s="1"/>
  <c r="BG360" i="8" s="1"/>
  <c r="AW12" i="8" a="1"/>
  <c r="AW12" i="8" s="1"/>
  <c r="BG12" i="8" s="1"/>
  <c r="AW160" i="8" a="1"/>
  <c r="AW160" i="8" s="1"/>
  <c r="BG160" i="8" s="1"/>
  <c r="AW26" i="8" a="1"/>
  <c r="AW26" i="8" s="1"/>
  <c r="BG26" i="8" s="1"/>
  <c r="AW208" i="8" a="1"/>
  <c r="AW208" i="8" s="1"/>
  <c r="BG208" i="8" s="1"/>
  <c r="AW375" i="8" a="1"/>
  <c r="AW375" i="8" s="1"/>
  <c r="BG375" i="8" s="1"/>
  <c r="AW163" i="8" a="1"/>
  <c r="AW163" i="8" s="1"/>
  <c r="BG163" i="8" s="1"/>
  <c r="AW97" i="8" a="1"/>
  <c r="AW97" i="8" s="1"/>
  <c r="BG97" i="8" s="1"/>
  <c r="AW348" i="8" a="1"/>
  <c r="AW348" i="8" s="1"/>
  <c r="BG348" i="8" s="1"/>
  <c r="AW446" i="8" a="1"/>
  <c r="AW446" i="8" s="1"/>
  <c r="BG446" i="8" s="1"/>
  <c r="AW294" i="8" a="1"/>
  <c r="AW294" i="8" s="1"/>
  <c r="BG294" i="8" s="1"/>
  <c r="AW443" i="8" a="1"/>
  <c r="AW443" i="8" s="1"/>
  <c r="BG443" i="8" s="1"/>
  <c r="AW16" i="8" a="1"/>
  <c r="AW16" i="8" s="1"/>
  <c r="AW152" i="8" a="1"/>
  <c r="AW152" i="8" s="1"/>
  <c r="AW121" i="8" a="1"/>
  <c r="AW121" i="8" s="1"/>
  <c r="AW326" i="8" a="1"/>
  <c r="AW326" i="8" s="1"/>
  <c r="AW61" i="8" a="1"/>
  <c r="AW61" i="8" s="1"/>
  <c r="BG61" i="8" s="1"/>
  <c r="AW141" i="8" a="1"/>
  <c r="AW141" i="8" s="1"/>
  <c r="BG141" i="8" s="1"/>
  <c r="AW442" i="8" a="1"/>
  <c r="AW442" i="8" s="1"/>
  <c r="BG442" i="8" s="1"/>
  <c r="AW385" i="8" a="1"/>
  <c r="AW385" i="8" s="1"/>
  <c r="BG385" i="8" s="1"/>
  <c r="AW24" i="8" a="1"/>
  <c r="AW24" i="8" s="1"/>
  <c r="BG24" i="8" s="1"/>
  <c r="AW197" i="8" a="1"/>
  <c r="AW197" i="8" s="1"/>
  <c r="BG197" i="8" s="1"/>
  <c r="AW403" i="8" a="1"/>
  <c r="AW403" i="8" s="1"/>
  <c r="BG403" i="8" s="1"/>
  <c r="AW354" i="8" a="1"/>
  <c r="AW354" i="8" s="1"/>
  <c r="BG354" i="8" s="1"/>
  <c r="AW86" i="8" a="1"/>
  <c r="AW86" i="8" s="1"/>
  <c r="BG86" i="8" s="1"/>
  <c r="AW138" i="8" a="1"/>
  <c r="AW138" i="8" s="1"/>
  <c r="BG138" i="8" s="1"/>
  <c r="AW218" i="8" a="1"/>
  <c r="AW218" i="8" s="1"/>
  <c r="BG218" i="8" s="1"/>
  <c r="AW445" i="8" a="1"/>
  <c r="AW445" i="8" s="1"/>
  <c r="BG445" i="8" s="1"/>
  <c r="AW418" i="8" a="1"/>
  <c r="AW418" i="8" s="1"/>
  <c r="BG418" i="8" s="1"/>
  <c r="AW191" i="8" a="1"/>
  <c r="AW191" i="8" s="1"/>
  <c r="BG191" i="8" s="1"/>
  <c r="AW123" i="8" a="1"/>
  <c r="AW123" i="8" s="1"/>
  <c r="BG123" i="8" s="1"/>
  <c r="AW362" i="8" a="1"/>
  <c r="AW362" i="8" s="1"/>
  <c r="BG362" i="8" s="1"/>
  <c r="AP398" i="8" a="1"/>
  <c r="AP398" i="8" s="1"/>
  <c r="AZ398" i="8" s="1"/>
  <c r="BI93" i="13" a="1"/>
  <c r="BI93" i="13" s="1"/>
  <c r="BS93" i="13" s="1"/>
  <c r="BI233" i="13" a="1"/>
  <c r="BI233" i="13" s="1"/>
  <c r="BS233" i="13" s="1"/>
  <c r="BI253" i="13" a="1"/>
  <c r="BI253" i="13" s="1"/>
  <c r="BS253" i="13" s="1"/>
  <c r="BI320" i="13" a="1"/>
  <c r="BI320" i="13" s="1"/>
  <c r="BS320" i="13" s="1"/>
  <c r="BI393" i="13" a="1"/>
  <c r="BI393" i="13" s="1"/>
  <c r="BS393" i="13" s="1"/>
  <c r="BI178" i="13" a="1"/>
  <c r="BI178" i="13" s="1"/>
  <c r="BS178" i="13" s="1"/>
  <c r="BI270" i="13" a="1"/>
  <c r="BI270" i="13" s="1"/>
  <c r="BS270" i="13" s="1"/>
  <c r="BI203" i="13" a="1"/>
  <c r="BI203" i="13" s="1"/>
  <c r="BS203" i="13" s="1"/>
  <c r="BI230" i="13" a="1"/>
  <c r="BI230" i="13" s="1"/>
  <c r="BS230" i="13" s="1"/>
  <c r="BI450" i="13" a="1"/>
  <c r="BI450" i="13" s="1"/>
  <c r="BS450" i="13" s="1"/>
  <c r="AW219" i="8" a="1"/>
  <c r="AW219" i="8" s="1"/>
  <c r="BG219" i="8" s="1"/>
  <c r="AW396" i="8" a="1"/>
  <c r="AW396" i="8" s="1"/>
  <c r="BG396" i="8" s="1"/>
  <c r="AW204" i="8" a="1"/>
  <c r="AW204" i="8" s="1"/>
  <c r="BG204" i="8" s="1"/>
  <c r="AW205" i="8" a="1"/>
  <c r="AW205" i="8" s="1"/>
  <c r="BG205" i="8" s="1"/>
  <c r="AW249" i="8" a="1"/>
  <c r="AW249" i="8" s="1"/>
  <c r="BG249" i="8" s="1"/>
  <c r="AW459" i="8" a="1"/>
  <c r="AW459" i="8" s="1"/>
  <c r="BG459" i="8" s="1"/>
  <c r="AW33" i="8" a="1"/>
  <c r="AW33" i="8" s="1"/>
  <c r="AW176" i="8" a="1"/>
  <c r="AW176" i="8" s="1"/>
  <c r="BG176" i="8" s="1"/>
  <c r="AW105" i="8" a="1"/>
  <c r="AW105" i="8" s="1"/>
  <c r="BG105" i="8" s="1"/>
  <c r="BL433" i="13" a="1"/>
  <c r="BL433" i="13" s="1"/>
  <c r="BV433" i="13" s="1"/>
  <c r="BL321" i="13" a="1"/>
  <c r="BL321" i="13" s="1"/>
  <c r="BV321" i="13" s="1"/>
  <c r="BI400" i="13" a="1"/>
  <c r="BI400" i="13" s="1"/>
  <c r="BS400" i="13" s="1"/>
  <c r="BI359" i="13" a="1"/>
  <c r="BI359" i="13" s="1"/>
  <c r="BS359" i="13" s="1"/>
  <c r="BI225" i="13" a="1"/>
  <c r="BI225" i="13" s="1"/>
  <c r="BS225" i="13" s="1"/>
  <c r="BI411" i="13" a="1"/>
  <c r="BI411" i="13" s="1"/>
  <c r="BS411" i="13" s="1"/>
  <c r="BI32" i="13" a="1"/>
  <c r="BI32" i="13" s="1"/>
  <c r="BS32" i="13" s="1"/>
  <c r="BI100" i="13" a="1"/>
  <c r="BI100" i="13" s="1"/>
  <c r="BS100" i="13" s="1"/>
  <c r="BI94" i="13" a="1"/>
  <c r="BI94" i="13" s="1"/>
  <c r="BS94" i="13" s="1"/>
  <c r="BI251" i="13" a="1"/>
  <c r="BI251" i="13" s="1"/>
  <c r="BS251" i="13" s="1"/>
  <c r="BI373" i="13" a="1"/>
  <c r="BI373" i="13" s="1"/>
  <c r="BS373" i="13" s="1"/>
  <c r="BI131" i="13" a="1"/>
  <c r="BI131" i="13" s="1"/>
  <c r="BS131" i="13" s="1"/>
  <c r="BI222" i="13" a="1"/>
  <c r="BI222" i="13" s="1"/>
  <c r="BS222" i="13" s="1"/>
  <c r="BI107" i="13" a="1"/>
  <c r="BI107" i="13" s="1"/>
  <c r="BS107" i="13" s="1"/>
  <c r="BI122" i="13" a="1"/>
  <c r="BI122" i="13" s="1"/>
  <c r="BS122" i="13" s="1"/>
  <c r="AW153" i="8" a="1"/>
  <c r="AW153" i="8" s="1"/>
  <c r="BG153" i="8" s="1"/>
  <c r="AW434" i="8" a="1"/>
  <c r="AW434" i="8" s="1"/>
  <c r="AW259" i="8" a="1"/>
  <c r="AW259" i="8" s="1"/>
  <c r="BG259" i="8" s="1"/>
  <c r="AW142" i="8" a="1"/>
  <c r="AW142" i="8" s="1"/>
  <c r="BG142" i="8" s="1"/>
  <c r="AW92" i="8" a="1"/>
  <c r="AW92" i="8" s="1"/>
  <c r="BG92" i="8" s="1"/>
  <c r="AW261" i="8" a="1"/>
  <c r="AW261" i="8" s="1"/>
  <c r="BG261" i="8" s="1"/>
  <c r="AW365" i="8" a="1"/>
  <c r="AW365" i="8" s="1"/>
  <c r="BG365" i="8" s="1"/>
  <c r="AW260" i="8" a="1"/>
  <c r="AW260" i="8" s="1"/>
  <c r="BG260" i="8" s="1"/>
  <c r="AW122" i="8" a="1"/>
  <c r="AW122" i="8" s="1"/>
  <c r="BG122" i="8" s="1"/>
  <c r="AW198" i="8" a="1"/>
  <c r="AW198" i="8" s="1"/>
  <c r="BG198" i="8" s="1"/>
  <c r="AW289" i="8" a="1"/>
  <c r="AW289" i="8" s="1"/>
  <c r="BG289" i="8" s="1"/>
  <c r="AW13" i="8" a="1"/>
  <c r="AW13" i="8" s="1"/>
  <c r="BG13" i="8" s="1"/>
  <c r="AW44" i="8" a="1"/>
  <c r="AW44" i="8" s="1"/>
  <c r="BG44" i="8" s="1"/>
  <c r="AW359" i="8" a="1"/>
  <c r="AW359" i="8" s="1"/>
  <c r="BG359" i="8" s="1"/>
  <c r="AW356" i="8" a="1"/>
  <c r="AW356" i="8" s="1"/>
  <c r="BG356" i="8" s="1"/>
  <c r="AW84" i="8" a="1"/>
  <c r="AW84" i="8" s="1"/>
  <c r="BG84" i="8" s="1"/>
  <c r="AW90" i="8" a="1"/>
  <c r="AW90" i="8" s="1"/>
  <c r="BG90" i="8" s="1"/>
  <c r="AW253" i="8" a="1"/>
  <c r="AW253" i="8" s="1"/>
  <c r="BG253" i="8" s="1"/>
  <c r="AW439" i="8" a="1"/>
  <c r="AW439" i="8" s="1"/>
  <c r="BG439" i="8" s="1"/>
  <c r="AW421" i="8" a="1"/>
  <c r="AW421" i="8" s="1"/>
  <c r="BG421" i="8" s="1"/>
  <c r="AW330" i="8" a="1"/>
  <c r="AW330" i="8" s="1"/>
  <c r="BG330" i="8" s="1"/>
  <c r="AW411" i="8" a="1"/>
  <c r="AW411" i="8" s="1"/>
  <c r="BG411" i="8" s="1"/>
  <c r="AW21" i="8" a="1"/>
  <c r="AW21" i="8" s="1"/>
  <c r="BG21" i="8" s="1"/>
  <c r="AW422" i="8" a="1"/>
  <c r="AW422" i="8" s="1"/>
  <c r="BG422" i="8" s="1"/>
  <c r="AW370" i="8" a="1"/>
  <c r="AW370" i="8" s="1"/>
  <c r="BG370" i="8" s="1"/>
  <c r="AW71" i="8" a="1"/>
  <c r="AW71" i="8" s="1"/>
  <c r="BG71" i="8" s="1"/>
  <c r="AW172" i="8" a="1"/>
  <c r="AW172" i="8" s="1"/>
  <c r="BG172" i="8" s="1"/>
  <c r="AW318" i="8" a="1"/>
  <c r="AW318" i="8" s="1"/>
  <c r="BG318" i="8" s="1"/>
  <c r="AW66" i="8" a="1"/>
  <c r="AW66" i="8" s="1"/>
  <c r="BG66" i="8" s="1"/>
  <c r="AW225" i="8" a="1"/>
  <c r="AW225" i="8" s="1"/>
  <c r="BG225" i="8" s="1"/>
  <c r="AW168" i="8" a="1"/>
  <c r="AW168" i="8" s="1"/>
  <c r="BG168" i="8" s="1"/>
  <c r="AW102" i="8" a="1"/>
  <c r="AW102" i="8" s="1"/>
  <c r="BG102" i="8" s="1"/>
  <c r="AW117" i="8" a="1"/>
  <c r="AW117" i="8" s="1"/>
  <c r="BG117" i="8" s="1"/>
  <c r="AW312" i="8" a="1"/>
  <c r="AW312" i="8" s="1"/>
  <c r="BG312" i="8" s="1"/>
  <c r="AW222" i="8" a="1"/>
  <c r="AW222" i="8" s="1"/>
  <c r="BG222" i="8" s="1"/>
  <c r="AW236" i="8" a="1"/>
  <c r="AW236" i="8" s="1"/>
  <c r="BG236" i="8" s="1"/>
  <c r="AW264" i="8" a="1"/>
  <c r="AW264" i="8" s="1"/>
  <c r="BG264" i="8" s="1"/>
  <c r="AW202" i="8" a="1"/>
  <c r="AW202" i="8" s="1"/>
  <c r="BG202" i="8" s="1"/>
  <c r="AW67" i="8" a="1"/>
  <c r="AW67" i="8" s="1"/>
  <c r="BG67" i="8" s="1"/>
  <c r="AW305" i="8" a="1"/>
  <c r="AW305" i="8" s="1"/>
  <c r="BG305" i="8" s="1"/>
  <c r="BI280" i="13" a="1"/>
  <c r="BI280" i="13" s="1"/>
  <c r="BS280" i="13" s="1"/>
  <c r="BI126" i="13" a="1"/>
  <c r="BI126" i="13" s="1"/>
  <c r="BS126" i="13" s="1"/>
  <c r="BI279" i="13" a="1"/>
  <c r="BI279" i="13" s="1"/>
  <c r="BS279" i="13" s="1"/>
  <c r="BI379" i="13" a="1"/>
  <c r="BI379" i="13" s="1"/>
  <c r="BS379" i="13" s="1"/>
  <c r="BI466" i="13" a="1"/>
  <c r="BI466" i="13" s="1"/>
  <c r="BS466" i="13" s="1"/>
  <c r="BI49" i="13" a="1"/>
  <c r="BI49" i="13" s="1"/>
  <c r="BS49" i="13" s="1"/>
  <c r="BI416" i="13" a="1"/>
  <c r="BI416" i="13" s="1"/>
  <c r="BS416" i="13" s="1"/>
  <c r="BI291" i="13" a="1"/>
  <c r="BI291" i="13" s="1"/>
  <c r="BS291" i="13" s="1"/>
  <c r="BI46" i="13" a="1"/>
  <c r="BI46" i="13" s="1"/>
  <c r="BS46" i="13" s="1"/>
  <c r="BI66" i="13" a="1"/>
  <c r="BI66" i="13" s="1"/>
  <c r="BS66" i="13" s="1"/>
  <c r="BI70" i="13" a="1"/>
  <c r="BI70" i="13" s="1"/>
  <c r="BS70" i="13" s="1"/>
  <c r="BL190" i="13" a="1"/>
  <c r="BL190" i="13" s="1"/>
  <c r="BV190" i="13" s="1"/>
  <c r="BL363" i="13" a="1"/>
  <c r="BL363" i="13" s="1"/>
  <c r="BV363" i="13" s="1"/>
  <c r="BL185" i="13" a="1"/>
  <c r="BL185" i="13" s="1"/>
  <c r="BV185" i="13" s="1"/>
  <c r="BL287" i="13" a="1"/>
  <c r="BL287" i="13" s="1"/>
  <c r="BV287" i="13" s="1"/>
  <c r="BL136" i="13" a="1"/>
  <c r="BL136" i="13" s="1"/>
  <c r="BV136" i="13" s="1"/>
  <c r="BL244" i="13" a="1"/>
  <c r="BL244" i="13" s="1"/>
  <c r="BV244" i="13" s="1"/>
  <c r="BG16" i="8"/>
  <c r="BG152" i="8"/>
  <c r="BG121" i="8"/>
  <c r="BG326" i="8"/>
  <c r="BL229" i="13" a="1"/>
  <c r="BL229" i="13" s="1"/>
  <c r="BV229" i="13" s="1"/>
  <c r="BL421" i="13" a="1"/>
  <c r="BL421" i="13" s="1"/>
  <c r="BV421" i="13" s="1"/>
  <c r="BL369" i="13" a="1"/>
  <c r="BL369" i="13" s="1"/>
  <c r="BV369" i="13" s="1"/>
  <c r="AP297" i="8" a="1"/>
  <c r="AP297" i="8" s="1"/>
  <c r="AZ297" i="8" s="1"/>
  <c r="AW467" i="8" a="1"/>
  <c r="AW467" i="8" s="1"/>
  <c r="BG467" i="8" s="1"/>
  <c r="AP305" i="8" a="1"/>
  <c r="AP305" i="8" s="1"/>
  <c r="AZ305" i="8" s="1"/>
  <c r="AW366" i="8" a="1"/>
  <c r="AW366" i="8" s="1"/>
  <c r="BG366" i="8" s="1"/>
  <c r="AW162" i="8" a="1"/>
  <c r="AW162" i="8" s="1"/>
  <c r="BG162" i="8" s="1"/>
  <c r="AW295" i="8" a="1"/>
  <c r="AW295" i="8" s="1"/>
  <c r="BG295" i="8" s="1"/>
  <c r="AW291" i="8" a="1"/>
  <c r="AW291" i="8" s="1"/>
  <c r="BG291" i="8" s="1"/>
  <c r="AW206" i="8" a="1"/>
  <c r="AW206" i="8" s="1"/>
  <c r="BG206" i="8" s="1"/>
  <c r="AW36" i="8" a="1"/>
  <c r="AW36" i="8" s="1"/>
  <c r="BG36" i="8" s="1"/>
  <c r="AW472" i="8" a="1"/>
  <c r="AW472" i="8" s="1"/>
  <c r="BG472" i="8" s="1"/>
  <c r="AW351" i="8" a="1"/>
  <c r="AW351" i="8" s="1"/>
  <c r="BG351" i="8" s="1"/>
  <c r="BX278" i="13"/>
  <c r="BN241" i="13" a="1"/>
  <c r="BN241" i="13" s="1"/>
  <c r="BX241" i="13" s="1"/>
  <c r="AW424" i="8" a="1"/>
  <c r="AW424" i="8" s="1"/>
  <c r="BG424" i="8" s="1"/>
  <c r="AW323" i="8" a="1"/>
  <c r="AW323" i="8" s="1"/>
  <c r="BG323" i="8" s="1"/>
  <c r="AW88" i="8" a="1"/>
  <c r="AW88" i="8" s="1"/>
  <c r="BG88" i="8" s="1"/>
  <c r="AW134" i="8" a="1"/>
  <c r="AW134" i="8" s="1"/>
  <c r="BG134" i="8" s="1"/>
  <c r="AW119" i="8" a="1"/>
  <c r="AW119" i="8" s="1"/>
  <c r="BG119" i="8" s="1"/>
  <c r="AW292" i="8" a="1"/>
  <c r="AW292" i="8" s="1"/>
  <c r="BG292" i="8" s="1"/>
  <c r="AW190" i="8" a="1"/>
  <c r="AW190" i="8" s="1"/>
  <c r="BG190" i="8" s="1"/>
  <c r="AW14" i="8" a="1"/>
  <c r="AW14" i="8" s="1"/>
  <c r="BG14" i="8" s="1"/>
  <c r="BX35" i="13"/>
  <c r="BX64" i="13"/>
  <c r="BN196" i="13" a="1"/>
  <c r="BN196" i="13" s="1"/>
  <c r="BX196" i="13" s="1"/>
  <c r="AW408" i="8" a="1"/>
  <c r="AW408" i="8" s="1"/>
  <c r="BG408" i="8" s="1"/>
  <c r="AW146" i="8" a="1"/>
  <c r="AW146" i="8" s="1"/>
  <c r="BG146" i="8" s="1"/>
  <c r="AW357" i="8" a="1"/>
  <c r="AW357" i="8" s="1"/>
  <c r="BG357" i="8" s="1"/>
  <c r="AW100" i="8" a="1"/>
  <c r="AW100" i="8" s="1"/>
  <c r="AW288" i="8" a="1"/>
  <c r="AW288" i="8" s="1"/>
  <c r="BG288" i="8" s="1"/>
  <c r="BN432" i="13" a="1"/>
  <c r="BN432" i="13" s="1"/>
  <c r="BX432" i="13" s="1"/>
  <c r="AW447" i="8" a="1"/>
  <c r="AW447" i="8" s="1"/>
  <c r="BG447" i="8" s="1"/>
  <c r="AW350" i="8" a="1"/>
  <c r="AW350" i="8" s="1"/>
  <c r="BG350" i="8" s="1"/>
  <c r="BH16" i="13" a="1"/>
  <c r="BH16" i="13" s="1"/>
  <c r="BR16" i="13" s="1"/>
  <c r="BI106" i="13" a="1"/>
  <c r="BI106" i="13" s="1"/>
  <c r="BS106" i="13" s="1"/>
  <c r="AP57" i="8" a="1"/>
  <c r="AP57" i="8" s="1"/>
  <c r="AZ57" i="8" s="1"/>
  <c r="AP260" i="8" a="1"/>
  <c r="AP260" i="8" s="1"/>
  <c r="AZ260" i="8" s="1"/>
  <c r="AP263" i="8" a="1"/>
  <c r="AP263" i="8" s="1"/>
  <c r="AP98" i="8" a="1"/>
  <c r="AP98" i="8" s="1"/>
  <c r="AZ98" i="8" s="1"/>
  <c r="AP291" i="8" a="1"/>
  <c r="AP291" i="8" s="1"/>
  <c r="AZ291" i="8" s="1"/>
  <c r="AP288" i="8" a="1"/>
  <c r="AP288" i="8" s="1"/>
  <c r="AZ288" i="8" s="1"/>
  <c r="AP180" i="8" a="1"/>
  <c r="AP180" i="8" s="1"/>
  <c r="AZ180" i="8" s="1"/>
  <c r="AP414" i="8" a="1"/>
  <c r="AP414" i="8" s="1"/>
  <c r="AZ414" i="8" s="1"/>
  <c r="AP442" i="8" a="1"/>
  <c r="AP442" i="8" s="1"/>
  <c r="AZ442" i="8" s="1"/>
  <c r="AP380" i="8" a="1"/>
  <c r="AP380" i="8" s="1"/>
  <c r="AZ380" i="8" s="1"/>
  <c r="AP64" i="8" a="1"/>
  <c r="AP64" i="8" s="1"/>
  <c r="BI208" i="13" a="1"/>
  <c r="BI208" i="13" s="1"/>
  <c r="BS208" i="13" s="1"/>
  <c r="AP473" i="8" a="1"/>
  <c r="AP473" i="8" s="1"/>
  <c r="AZ473" i="8" s="1"/>
  <c r="AP261" i="8" a="1"/>
  <c r="AP261" i="8" s="1"/>
  <c r="AZ261" i="8" s="1"/>
  <c r="AP461" i="8" a="1"/>
  <c r="AP461" i="8" s="1"/>
  <c r="AZ461" i="8" s="1"/>
  <c r="AP303" i="8" a="1"/>
  <c r="AP303" i="8" s="1"/>
  <c r="AZ303" i="8" s="1"/>
  <c r="AP404" i="8" a="1"/>
  <c r="AP404" i="8" s="1"/>
  <c r="AZ404" i="8" s="1"/>
  <c r="AP181" i="8" a="1"/>
  <c r="AP181" i="8" s="1"/>
  <c r="AZ181" i="8" s="1"/>
  <c r="AP63" i="8" a="1"/>
  <c r="AP63" i="8" s="1"/>
  <c r="AZ63" i="8" s="1"/>
  <c r="AP296" i="8" a="1"/>
  <c r="AP296" i="8" s="1"/>
  <c r="AZ296" i="8" s="1"/>
  <c r="AP93" i="8" a="1"/>
  <c r="AP93" i="8" s="1"/>
  <c r="AZ93" i="8" s="1"/>
  <c r="AP471" i="8" a="1"/>
  <c r="AP471" i="8" s="1"/>
  <c r="AZ471" i="8" s="1"/>
  <c r="AP354" i="8" a="1"/>
  <c r="AP354" i="8" s="1"/>
  <c r="AZ354" i="8" s="1"/>
  <c r="AP197" i="8" a="1"/>
  <c r="AP197" i="8" s="1"/>
  <c r="AZ197" i="8" s="1"/>
  <c r="AP446" i="8" a="1"/>
  <c r="AP446" i="8" s="1"/>
  <c r="AZ446" i="8" s="1"/>
  <c r="BJ204" i="13" a="1"/>
  <c r="BJ204" i="13" s="1"/>
  <c r="BT204" i="13" s="1"/>
  <c r="BJ264" i="13" a="1"/>
  <c r="BJ264" i="13" s="1"/>
  <c r="BJ214" i="13" a="1"/>
  <c r="BJ214" i="13" s="1"/>
  <c r="BT214" i="13" s="1"/>
  <c r="BJ64" i="13" a="1"/>
  <c r="BJ64" i="13" s="1"/>
  <c r="BT64" i="13" s="1"/>
  <c r="BJ351" i="13" a="1"/>
  <c r="BJ351" i="13" s="1"/>
  <c r="BT351" i="13" s="1"/>
  <c r="BJ159" i="13" a="1"/>
  <c r="BJ159" i="13" s="1"/>
  <c r="BT159" i="13" s="1"/>
  <c r="BN408" i="13" a="1"/>
  <c r="BN408" i="13" s="1"/>
  <c r="BX408" i="13" s="1"/>
  <c r="BI344" i="13" a="1"/>
  <c r="BI344" i="13" s="1"/>
  <c r="BS344" i="13" s="1"/>
  <c r="BI474" i="13" a="1"/>
  <c r="BI474" i="13" s="1"/>
  <c r="BS474" i="13" s="1"/>
  <c r="BI441" i="13" a="1"/>
  <c r="BI441" i="13" s="1"/>
  <c r="BS441" i="13" s="1"/>
  <c r="BI272" i="13" a="1"/>
  <c r="BI272" i="13" s="1"/>
  <c r="BS272" i="13" s="1"/>
  <c r="BI75" i="13" a="1"/>
  <c r="BI75" i="13" s="1"/>
  <c r="BS75" i="13" s="1"/>
  <c r="BI135" i="13" a="1"/>
  <c r="BI135" i="13" s="1"/>
  <c r="BS135" i="13" s="1"/>
  <c r="BI176" i="13" a="1"/>
  <c r="BI176" i="13" s="1"/>
  <c r="BS176" i="13" s="1"/>
  <c r="AP285" i="8" a="1"/>
  <c r="AP285" i="8" s="1"/>
  <c r="AZ285" i="8" s="1"/>
  <c r="AP476" i="8" a="1"/>
  <c r="AP476" i="8" s="1"/>
  <c r="AZ476" i="8" s="1"/>
  <c r="AP465" i="8" a="1"/>
  <c r="AP465" i="8" s="1"/>
  <c r="AZ465" i="8" s="1"/>
  <c r="AP379" i="8" a="1"/>
  <c r="AP379" i="8" s="1"/>
  <c r="AP362" i="8" a="1"/>
  <c r="AP362" i="8" s="1"/>
  <c r="AP412" i="8" a="1"/>
  <c r="AP412" i="8" s="1"/>
  <c r="AZ412" i="8" s="1"/>
  <c r="AP105" i="8" a="1"/>
  <c r="AP105" i="8" s="1"/>
  <c r="AZ105" i="8" s="1"/>
  <c r="AP228" i="8" a="1"/>
  <c r="AP228" i="8" s="1"/>
  <c r="AZ228" i="8" s="1"/>
  <c r="AP23" i="8" a="1"/>
  <c r="AP23" i="8" s="1"/>
  <c r="AZ23" i="8" s="1"/>
  <c r="AP361" i="8" a="1"/>
  <c r="AP361" i="8" s="1"/>
  <c r="AZ361" i="8" s="1"/>
  <c r="AP343" i="8" a="1"/>
  <c r="AP343" i="8" s="1"/>
  <c r="AZ343" i="8" s="1"/>
  <c r="AP225" i="8" a="1"/>
  <c r="AP225" i="8" s="1"/>
  <c r="AP87" i="8" a="1"/>
  <c r="AP87" i="8" s="1"/>
  <c r="AZ87" i="8" s="1"/>
  <c r="BJ404" i="13" a="1"/>
  <c r="BJ404" i="13" s="1"/>
  <c r="BT404" i="13" s="1"/>
  <c r="BJ57" i="13" a="1"/>
  <c r="BJ57" i="13" s="1"/>
  <c r="BT57" i="13" s="1"/>
  <c r="AP474" i="8" a="1"/>
  <c r="AP474" i="8" s="1"/>
  <c r="AZ474" i="8" s="1"/>
  <c r="AP360" i="8" a="1"/>
  <c r="AP360" i="8" s="1"/>
  <c r="AZ360" i="8" s="1"/>
  <c r="AP475" i="8" a="1"/>
  <c r="AP475" i="8" s="1"/>
  <c r="AZ475" i="8" s="1"/>
  <c r="AP368" i="8" a="1"/>
  <c r="AP368" i="8" s="1"/>
  <c r="AZ368" i="8" s="1"/>
  <c r="AP67" i="8" a="1"/>
  <c r="AP67" i="8" s="1"/>
  <c r="AP62" i="8" a="1"/>
  <c r="AP62" i="8" s="1"/>
  <c r="AZ62" i="8" s="1"/>
  <c r="AP137" i="8" a="1"/>
  <c r="AP137" i="8" s="1"/>
  <c r="AZ137" i="8" s="1"/>
  <c r="AP338" i="8" a="1"/>
  <c r="AP338" i="8" s="1"/>
  <c r="AZ338" i="8" s="1"/>
  <c r="AP351" i="8" a="1"/>
  <c r="AP351" i="8" s="1"/>
  <c r="AZ351" i="8" s="1"/>
  <c r="AP319" i="8" a="1"/>
  <c r="AP319" i="8" s="1"/>
  <c r="AZ319" i="8" s="1"/>
  <c r="AP252" i="8" a="1"/>
  <c r="AP252" i="8" s="1"/>
  <c r="AZ252" i="8" s="1"/>
  <c r="BJ470" i="13" a="1"/>
  <c r="BJ470" i="13" s="1"/>
  <c r="BT470" i="13" s="1"/>
  <c r="AP342" i="8" a="1"/>
  <c r="AP342" i="8" s="1"/>
  <c r="AP454" i="8" a="1"/>
  <c r="AP454" i="8" s="1"/>
  <c r="AZ454" i="8" s="1"/>
  <c r="AP55" i="8" a="1"/>
  <c r="AP55" i="8" s="1"/>
  <c r="AZ55" i="8" s="1"/>
  <c r="AP136" i="8" a="1"/>
  <c r="AP136" i="8" s="1"/>
  <c r="AZ136" i="8" s="1"/>
  <c r="AP34" i="8" a="1"/>
  <c r="AP34" i="8" s="1"/>
  <c r="AZ34" i="8" s="1"/>
  <c r="AP128" i="8" a="1"/>
  <c r="AP128" i="8" s="1"/>
  <c r="AZ128" i="8" s="1"/>
  <c r="AP249" i="8" a="1"/>
  <c r="AP249" i="8" s="1"/>
  <c r="AZ249" i="8" s="1"/>
  <c r="AP183" i="8" a="1"/>
  <c r="AP183" i="8" s="1"/>
  <c r="AZ183" i="8" s="1"/>
  <c r="AP118" i="8" a="1"/>
  <c r="AP118" i="8" s="1"/>
  <c r="AP152" i="8" a="1"/>
  <c r="AP152" i="8" s="1"/>
  <c r="AZ152" i="8" s="1"/>
  <c r="AP81" i="8" a="1"/>
  <c r="AP81" i="8" s="1"/>
  <c r="AZ81" i="8" s="1"/>
  <c r="AP241" i="8" a="1"/>
  <c r="AP241" i="8" s="1"/>
  <c r="AZ241" i="8" s="1"/>
  <c r="BJ88" i="13" a="1"/>
  <c r="BJ88" i="13" s="1"/>
  <c r="BT88" i="13" s="1"/>
  <c r="BJ391" i="13" a="1"/>
  <c r="BJ391" i="13" s="1"/>
  <c r="BT391" i="13" s="1"/>
  <c r="BJ129" i="13" a="1"/>
  <c r="BJ129" i="13" s="1"/>
  <c r="BT129" i="13" s="1"/>
  <c r="BJ44" i="13" a="1"/>
  <c r="BJ44" i="13" s="1"/>
  <c r="BT44" i="13" s="1"/>
  <c r="AP449" i="8" a="1"/>
  <c r="AP449" i="8" s="1"/>
  <c r="AP22" i="8" a="1"/>
  <c r="AP22" i="8" s="1"/>
  <c r="AZ22" i="8" s="1"/>
  <c r="AP328" i="8" a="1"/>
  <c r="AP328" i="8" s="1"/>
  <c r="AZ328" i="8" s="1"/>
  <c r="AP220" i="8" a="1"/>
  <c r="AP220" i="8" s="1"/>
  <c r="AZ220" i="8" s="1"/>
  <c r="AP428" i="8" a="1"/>
  <c r="AP428" i="8" s="1"/>
  <c r="AZ428" i="8" s="1"/>
  <c r="AP31" i="8" a="1"/>
  <c r="AP31" i="8" s="1"/>
  <c r="AZ31" i="8" s="1"/>
  <c r="AP434" i="8" a="1"/>
  <c r="AP434" i="8" s="1"/>
  <c r="AZ434" i="8" s="1"/>
  <c r="AP443" i="8" a="1"/>
  <c r="AP443" i="8" s="1"/>
  <c r="AZ443" i="8" s="1"/>
  <c r="AP187" i="8" a="1"/>
  <c r="AP187" i="8" s="1"/>
  <c r="BJ292" i="13" a="1"/>
  <c r="BJ292" i="13" s="1"/>
  <c r="BJ305" i="13" a="1"/>
  <c r="BJ305" i="13" s="1"/>
  <c r="BT305" i="13" s="1"/>
  <c r="BG49" i="13" a="1"/>
  <c r="BG49" i="13" s="1"/>
  <c r="BQ49" i="13" s="1"/>
  <c r="AP219" i="8" a="1"/>
  <c r="AP219" i="8" s="1"/>
  <c r="AZ219" i="8" s="1"/>
  <c r="AP17" i="8" a="1"/>
  <c r="AP17" i="8" s="1"/>
  <c r="AZ17" i="8" s="1"/>
  <c r="AP109" i="8" a="1"/>
  <c r="AP109" i="8" s="1"/>
  <c r="AZ109" i="8" s="1"/>
  <c r="AP348" i="8" a="1"/>
  <c r="AP348" i="8" s="1"/>
  <c r="AP421" i="8" a="1"/>
  <c r="AP421" i="8" s="1"/>
  <c r="AP259" i="8" a="1"/>
  <c r="AP259" i="8" s="1"/>
  <c r="AZ259" i="8" s="1"/>
  <c r="BJ310" i="13" a="1"/>
  <c r="BJ310" i="13" s="1"/>
  <c r="BT310" i="13" s="1"/>
  <c r="AP458" i="8" a="1"/>
  <c r="AP458" i="8" s="1"/>
  <c r="AZ458" i="8" s="1"/>
  <c r="AP332" i="8" a="1"/>
  <c r="AP332" i="8" s="1"/>
  <c r="AZ332" i="8" s="1"/>
  <c r="AP432" i="8" a="1"/>
  <c r="AP432" i="8" s="1"/>
  <c r="AZ432" i="8" s="1"/>
  <c r="AP255" i="8" a="1"/>
  <c r="AP255" i="8" s="1"/>
  <c r="AZ255" i="8" s="1"/>
  <c r="AP195" i="8" a="1"/>
  <c r="AP195" i="8" s="1"/>
  <c r="AZ195" i="8" s="1"/>
  <c r="AP24" i="8" a="1"/>
  <c r="AP24" i="8" s="1"/>
  <c r="AP160" i="8" a="1"/>
  <c r="AP160" i="8" s="1"/>
  <c r="AZ160" i="8" s="1"/>
  <c r="AP39" i="8" a="1"/>
  <c r="AP39" i="8" s="1"/>
  <c r="AZ39" i="8" s="1"/>
  <c r="AP453" i="8" a="1"/>
  <c r="AP453" i="8" s="1"/>
  <c r="AZ453" i="8" s="1"/>
  <c r="AP25" i="8" a="1"/>
  <c r="AP25" i="8" s="1"/>
  <c r="AZ25" i="8" s="1"/>
  <c r="AP102" i="8" a="1"/>
  <c r="AP102" i="8" s="1"/>
  <c r="AZ102" i="8" s="1"/>
  <c r="BJ59" i="13" a="1"/>
  <c r="BJ59" i="13" s="1"/>
  <c r="BT59" i="13" s="1"/>
  <c r="AP378" i="8" a="1"/>
  <c r="AP378" i="8" s="1"/>
  <c r="AZ378" i="8" s="1"/>
  <c r="AP182" i="8" a="1"/>
  <c r="AP182" i="8" s="1"/>
  <c r="AP237" i="8" a="1"/>
  <c r="AP237" i="8" s="1"/>
  <c r="AZ237" i="8" s="1"/>
  <c r="AP212" i="8" a="1"/>
  <c r="AP212" i="8" s="1"/>
  <c r="AZ212" i="8" s="1"/>
  <c r="AP146" i="8" a="1"/>
  <c r="AP146" i="8" s="1"/>
  <c r="AZ146" i="8" s="1"/>
  <c r="AP69" i="8" a="1"/>
  <c r="AP69" i="8" s="1"/>
  <c r="AZ69" i="8" s="1"/>
  <c r="AP58" i="8" a="1"/>
  <c r="AP58" i="8" s="1"/>
  <c r="AZ58" i="8" s="1"/>
  <c r="AP40" i="8" a="1"/>
  <c r="AP40" i="8" s="1"/>
  <c r="AZ40" i="8" s="1"/>
  <c r="AP450" i="8" a="1"/>
  <c r="AP450" i="8" s="1"/>
  <c r="AZ450" i="8" s="1"/>
  <c r="AP286" i="8" a="1"/>
  <c r="AP286" i="8" s="1"/>
  <c r="AP178" i="8" a="1"/>
  <c r="AP178" i="8" s="1"/>
  <c r="AZ178" i="8" s="1"/>
  <c r="AP153" i="8" a="1"/>
  <c r="AP153" i="8" s="1"/>
  <c r="AZ153" i="8" s="1"/>
  <c r="AP154" i="8" a="1"/>
  <c r="AP154" i="8" s="1"/>
  <c r="AZ154" i="8" s="1"/>
  <c r="AP266" i="8" a="1"/>
  <c r="AP266" i="8" s="1"/>
  <c r="AZ266" i="8" s="1"/>
  <c r="AP235" i="8" a="1"/>
  <c r="AP235" i="8" s="1"/>
  <c r="AZ235" i="8" s="1"/>
  <c r="AP37" i="8" a="1"/>
  <c r="AP37" i="8" s="1"/>
  <c r="AZ37" i="8" s="1"/>
  <c r="AP158" i="8" a="1"/>
  <c r="AP158" i="8" s="1"/>
  <c r="AZ158" i="8" s="1"/>
  <c r="AP394" i="8" a="1"/>
  <c r="AP394" i="8" s="1"/>
  <c r="AZ394" i="8" s="1"/>
  <c r="AP467" i="8" a="1"/>
  <c r="AP467" i="8" s="1"/>
  <c r="AZ467" i="8" s="1"/>
  <c r="AP41" i="8" a="1"/>
  <c r="AP41" i="8" s="1"/>
  <c r="AZ41" i="8" s="1"/>
  <c r="AP447" i="8" a="1"/>
  <c r="AP447" i="8" s="1"/>
  <c r="AZ447" i="8" s="1"/>
  <c r="AP312" i="8" a="1"/>
  <c r="AP312" i="8" s="1"/>
  <c r="AZ312" i="8" s="1"/>
  <c r="AP279" i="8" a="1"/>
  <c r="AP279" i="8" s="1"/>
  <c r="AZ279" i="8" s="1"/>
  <c r="AP287" i="8" a="1"/>
  <c r="AP287" i="8" s="1"/>
  <c r="AZ287" i="8" s="1"/>
  <c r="AP451" i="8" a="1"/>
  <c r="AP451" i="8" s="1"/>
  <c r="AZ451" i="8" s="1"/>
  <c r="AP97" i="8" a="1"/>
  <c r="AP97" i="8" s="1"/>
  <c r="AZ97" i="8" s="1"/>
  <c r="AP346" i="8" a="1"/>
  <c r="AP346" i="8" s="1"/>
  <c r="AP213" i="8" a="1"/>
  <c r="AP213" i="8" s="1"/>
  <c r="AZ213" i="8" s="1"/>
  <c r="AP250" i="8" a="1"/>
  <c r="AP250" i="8" s="1"/>
  <c r="AZ250" i="8" s="1"/>
  <c r="AP130" i="8" a="1"/>
  <c r="AP130" i="8" s="1"/>
  <c r="AZ130" i="8" s="1"/>
  <c r="AP330" i="8" a="1"/>
  <c r="AP330" i="8" s="1"/>
  <c r="AZ330" i="8" s="1"/>
  <c r="AP77" i="8" a="1"/>
  <c r="AP77" i="8" s="1"/>
  <c r="AZ77" i="8" s="1"/>
  <c r="AP211" i="8" a="1"/>
  <c r="AP211" i="8" s="1"/>
  <c r="AZ211" i="8" s="1"/>
  <c r="AP139" i="8" a="1"/>
  <c r="AP139" i="8" s="1"/>
  <c r="AZ139" i="8" s="1"/>
  <c r="AP95" i="8" a="1"/>
  <c r="AP95" i="8" s="1"/>
  <c r="AZ95" i="8" s="1"/>
  <c r="AP463" i="8" a="1"/>
  <c r="AP463" i="8" s="1"/>
  <c r="AZ463" i="8" s="1"/>
  <c r="AP206" i="8" a="1"/>
  <c r="AP206" i="8" s="1"/>
  <c r="AZ206" i="8" s="1"/>
  <c r="AP323" i="8" a="1"/>
  <c r="AP323" i="8" s="1"/>
  <c r="AZ323" i="8" s="1"/>
  <c r="AP391" i="8" a="1"/>
  <c r="AP391" i="8" s="1"/>
  <c r="AZ391" i="8" s="1"/>
  <c r="AP126" i="8" a="1"/>
  <c r="AP126" i="8" s="1"/>
  <c r="AZ126" i="8" s="1"/>
  <c r="AP107" i="8" a="1"/>
  <c r="AP107" i="8" s="1"/>
  <c r="AZ107" i="8" s="1"/>
  <c r="AP115" i="8" a="1"/>
  <c r="AP115" i="8" s="1"/>
  <c r="AZ115" i="8" s="1"/>
  <c r="AP114" i="8" a="1"/>
  <c r="AP114" i="8" s="1"/>
  <c r="AP246" i="8" a="1"/>
  <c r="AP246" i="8" s="1"/>
  <c r="AZ246" i="8" s="1"/>
  <c r="AP422" i="8" a="1"/>
  <c r="AP422" i="8" s="1"/>
  <c r="AZ422" i="8" s="1"/>
  <c r="AP435" i="8" a="1"/>
  <c r="AP435" i="8" s="1"/>
  <c r="AZ435" i="8" s="1"/>
  <c r="AP462" i="8" a="1"/>
  <c r="AP462" i="8" s="1"/>
  <c r="AZ462" i="8" s="1"/>
  <c r="AP49" i="8" a="1"/>
  <c r="AP49" i="8" s="1"/>
  <c r="AZ49" i="8" s="1"/>
  <c r="AP243" i="8" a="1"/>
  <c r="AP243" i="8" s="1"/>
  <c r="AZ243" i="8" s="1"/>
  <c r="AP290" i="8" a="1"/>
  <c r="AP290" i="8" s="1"/>
  <c r="AZ290" i="8" s="1"/>
  <c r="AP65" i="8" a="1"/>
  <c r="AP65" i="8" s="1"/>
  <c r="AZ65" i="8" s="1"/>
  <c r="AP120" i="8" a="1"/>
  <c r="AP120" i="8" s="1"/>
  <c r="AZ120" i="8" s="1"/>
  <c r="AP381" i="8" a="1"/>
  <c r="AP381" i="8" s="1"/>
  <c r="AZ381" i="8" s="1"/>
  <c r="AP92" i="8" a="1"/>
  <c r="AP92" i="8" s="1"/>
  <c r="AZ92" i="8" s="1"/>
  <c r="AP269" i="8" a="1"/>
  <c r="AP269" i="8" s="1"/>
  <c r="AZ269" i="8" s="1"/>
  <c r="AP335" i="8" a="1"/>
  <c r="AP335" i="8" s="1"/>
  <c r="AZ335" i="8" s="1"/>
  <c r="AP452" i="8" a="1"/>
  <c r="AP452" i="8" s="1"/>
  <c r="AZ452" i="8" s="1"/>
  <c r="AP121" i="8" a="1"/>
  <c r="AP121" i="8" s="1"/>
  <c r="AZ121" i="8" s="1"/>
  <c r="AP455" i="8" a="1"/>
  <c r="AP455" i="8" s="1"/>
  <c r="AZ455" i="8" s="1"/>
  <c r="AP123" i="8" a="1"/>
  <c r="AP123" i="8" s="1"/>
  <c r="AZ123" i="8" s="1"/>
  <c r="AP184" i="8" a="1"/>
  <c r="AP184" i="8" s="1"/>
  <c r="AZ184" i="8" s="1"/>
  <c r="AP245" i="8" a="1"/>
  <c r="AP245" i="8" s="1"/>
  <c r="AZ245" i="8" s="1"/>
  <c r="AP345" i="8" a="1"/>
  <c r="AP345" i="8" s="1"/>
  <c r="AZ345" i="8" s="1"/>
  <c r="AP202" i="8" a="1"/>
  <c r="AP202" i="8" s="1"/>
  <c r="AZ202" i="8" s="1"/>
  <c r="AP292" i="8" a="1"/>
  <c r="AP292" i="8" s="1"/>
  <c r="AP390" i="8" a="1"/>
  <c r="AP390" i="8" s="1"/>
  <c r="AZ390" i="8" s="1"/>
  <c r="AP155" i="8" a="1"/>
  <c r="AP155" i="8" s="1"/>
  <c r="AZ155" i="8" s="1"/>
  <c r="AP163" i="8" a="1"/>
  <c r="AP163" i="8" s="1"/>
  <c r="AZ163" i="8" s="1"/>
  <c r="AP148" i="8" a="1"/>
  <c r="AP148" i="8" s="1"/>
  <c r="AZ148" i="8" s="1"/>
  <c r="AP7" i="8" a="1"/>
  <c r="AP7" i="8" s="1"/>
  <c r="AZ7" i="8" s="1"/>
  <c r="AP188" i="8" a="1"/>
  <c r="AP188" i="8" s="1"/>
  <c r="AZ188" i="8" s="1"/>
  <c r="AP317" i="8" a="1"/>
  <c r="AP317" i="8" s="1"/>
  <c r="AZ317" i="8" s="1"/>
  <c r="AP349" i="8" a="1"/>
  <c r="AP349" i="8" s="1"/>
  <c r="AZ349" i="8" s="1"/>
  <c r="AP216" i="8" a="1"/>
  <c r="AP216" i="8" s="1"/>
  <c r="AZ216" i="8" s="1"/>
  <c r="AP430" i="8" a="1"/>
  <c r="AP430" i="8" s="1"/>
  <c r="AZ430" i="8" s="1"/>
  <c r="AP401" i="8" a="1"/>
  <c r="AP401" i="8" s="1"/>
  <c r="AZ401" i="8" s="1"/>
  <c r="AP238" i="8" a="1"/>
  <c r="AP238" i="8" s="1"/>
  <c r="AZ238" i="8" s="1"/>
  <c r="AP231" i="8" a="1"/>
  <c r="AP231" i="8" s="1"/>
  <c r="AZ231" i="8" s="1"/>
  <c r="AP270" i="8" a="1"/>
  <c r="AP270" i="8" s="1"/>
  <c r="AZ270" i="8" s="1"/>
  <c r="AP162" i="8" a="1"/>
  <c r="AP162" i="8" s="1"/>
  <c r="AZ162" i="8" s="1"/>
  <c r="AP129" i="8" a="1"/>
  <c r="AP129" i="8" s="1"/>
  <c r="AZ129" i="8" s="1"/>
  <c r="AP159" i="8" a="1"/>
  <c r="AP159" i="8" s="1"/>
  <c r="AP369" i="8" a="1"/>
  <c r="AP369" i="8" s="1"/>
  <c r="AZ369" i="8" s="1"/>
  <c r="AP468" i="8" a="1"/>
  <c r="AP468" i="8" s="1"/>
  <c r="AZ468" i="8" s="1"/>
  <c r="AP147" i="8" a="1"/>
  <c r="AP147" i="8" s="1"/>
  <c r="AZ147" i="8" s="1"/>
  <c r="AP94" i="8" a="1"/>
  <c r="AP94" i="8" s="1"/>
  <c r="AZ94" i="8" s="1"/>
  <c r="AP68" i="8" a="1"/>
  <c r="AP68" i="8" s="1"/>
  <c r="AZ68" i="8" s="1"/>
  <c r="AP374" i="8" a="1"/>
  <c r="AP374" i="8" s="1"/>
  <c r="AZ374" i="8" s="1"/>
  <c r="AP466" i="8" a="1"/>
  <c r="AP466" i="8" s="1"/>
  <c r="AZ466" i="8" s="1"/>
  <c r="AP8" i="8" a="1"/>
  <c r="AP8" i="8" s="1"/>
  <c r="AP375" i="8" a="1"/>
  <c r="AP375" i="8" s="1"/>
  <c r="AZ375" i="8" s="1"/>
  <c r="AP240" i="8" a="1"/>
  <c r="AP240" i="8" s="1"/>
  <c r="AZ240" i="8" s="1"/>
  <c r="AP166" i="8" a="1"/>
  <c r="AP166" i="8" s="1"/>
  <c r="AZ166" i="8" s="1"/>
  <c r="AP14" i="8" a="1"/>
  <c r="AP14" i="8" s="1"/>
  <c r="AZ14" i="8" s="1"/>
  <c r="AP426" i="8" a="1"/>
  <c r="AP426" i="8" s="1"/>
  <c r="AZ426" i="8" s="1"/>
  <c r="AP157" i="8" a="1"/>
  <c r="AP157" i="8" s="1"/>
  <c r="AZ157" i="8" s="1"/>
  <c r="AP38" i="8" a="1"/>
  <c r="AP38" i="8" s="1"/>
  <c r="AZ38" i="8" s="1"/>
  <c r="AP427" i="8" a="1"/>
  <c r="AP427" i="8" s="1"/>
  <c r="AP156" i="8" a="1"/>
  <c r="AP156" i="8" s="1"/>
  <c r="AZ156" i="8" s="1"/>
  <c r="AP99" i="8" a="1"/>
  <c r="AP99" i="8" s="1"/>
  <c r="AZ99" i="8" s="1"/>
  <c r="AP20" i="8" a="1"/>
  <c r="AP20" i="8" s="1"/>
  <c r="AZ20" i="8" s="1"/>
  <c r="AP222" i="8" a="1"/>
  <c r="AP222" i="8" s="1"/>
  <c r="AZ222" i="8" s="1"/>
  <c r="AP425" i="8" a="1"/>
  <c r="AP425" i="8" s="1"/>
  <c r="AZ425" i="8" s="1"/>
  <c r="AP173" i="8" a="1"/>
  <c r="AP173" i="8" s="1"/>
  <c r="AZ173" i="8" s="1"/>
  <c r="AP117" i="8" a="1"/>
  <c r="AP117" i="8" s="1"/>
  <c r="AZ117" i="8" s="1"/>
  <c r="AP142" i="8" a="1"/>
  <c r="AP142" i="8" s="1"/>
  <c r="AP56" i="8" a="1"/>
  <c r="AP56" i="8" s="1"/>
  <c r="AZ56" i="8" s="1"/>
  <c r="AP277" i="8" a="1"/>
  <c r="AP277" i="8" s="1"/>
  <c r="AZ277" i="8" s="1"/>
  <c r="AP353" i="8" a="1"/>
  <c r="AP353" i="8" s="1"/>
  <c r="AZ353" i="8" s="1"/>
  <c r="AP419" i="8" a="1"/>
  <c r="AP419" i="8" s="1"/>
  <c r="AZ419" i="8" s="1"/>
  <c r="AP227" i="8" a="1"/>
  <c r="AP227" i="8" s="1"/>
  <c r="AZ227" i="8" s="1"/>
  <c r="AP104" i="8" a="1"/>
  <c r="AP104" i="8" s="1"/>
  <c r="AZ104" i="8" s="1"/>
  <c r="AP344" i="8" a="1"/>
  <c r="AP344" i="8" s="1"/>
  <c r="AZ344" i="8" s="1"/>
  <c r="AP234" i="8" a="1"/>
  <c r="AP234" i="8" s="1"/>
  <c r="AP248" i="8" a="1"/>
  <c r="AP248" i="8" s="1"/>
  <c r="AZ248" i="8" s="1"/>
  <c r="AP377" i="8" a="1"/>
  <c r="AP377" i="8" s="1"/>
  <c r="AZ377" i="8" s="1"/>
  <c r="AP79" i="8" a="1"/>
  <c r="AP79" i="8" s="1"/>
  <c r="AZ79" i="8" s="1"/>
  <c r="AP42" i="8" a="1"/>
  <c r="AP42" i="8" s="1"/>
  <c r="AZ42" i="8" s="1"/>
  <c r="AP192" i="8" a="1"/>
  <c r="AP192" i="8" s="1"/>
  <c r="AZ192" i="8" s="1"/>
  <c r="AP364" i="8" a="1"/>
  <c r="AP364" i="8" s="1"/>
  <c r="AZ364" i="8" s="1"/>
  <c r="AP133" i="8" a="1"/>
  <c r="AP133" i="8" s="1"/>
  <c r="AZ133" i="8" s="1"/>
  <c r="AP395" i="8" a="1"/>
  <c r="AP395" i="8" s="1"/>
  <c r="AP300" i="8" a="1"/>
  <c r="AP300" i="8" s="1"/>
  <c r="AZ300" i="8" s="1"/>
  <c r="AP127" i="8" a="1"/>
  <c r="AP127" i="8" s="1"/>
  <c r="AZ127" i="8" s="1"/>
  <c r="AP350" i="8" a="1"/>
  <c r="AP350" i="8" s="1"/>
  <c r="AZ350" i="8" s="1"/>
  <c r="AP275" i="8" a="1"/>
  <c r="AP275" i="8" s="1"/>
  <c r="AZ275" i="8" s="1"/>
  <c r="AP406" i="8" a="1"/>
  <c r="AP406" i="8" s="1"/>
  <c r="AZ406" i="8" s="1"/>
  <c r="AP88" i="8" a="1"/>
  <c r="AP88" i="8" s="1"/>
  <c r="AZ88" i="8" s="1"/>
  <c r="AP15" i="8" a="1"/>
  <c r="AP15" i="8" s="1"/>
  <c r="AP230" i="8" a="1"/>
  <c r="AP230" i="8" s="1"/>
  <c r="AZ230" i="8" s="1"/>
  <c r="AP172" i="8" a="1"/>
  <c r="AP172" i="8" s="1"/>
  <c r="AZ172" i="8" s="1"/>
  <c r="AP423" i="8" a="1"/>
  <c r="AP423" i="8" s="1"/>
  <c r="AZ423" i="8" s="1"/>
  <c r="AP85" i="8" a="1"/>
  <c r="AP85" i="8" s="1"/>
  <c r="AZ85" i="8" s="1"/>
  <c r="AP307" i="8" a="1"/>
  <c r="AP307" i="8" s="1"/>
  <c r="AZ307" i="8" s="1"/>
  <c r="AP193" i="8" a="1"/>
  <c r="AP193" i="8" s="1"/>
  <c r="AP402" i="8" a="1"/>
  <c r="AP402" i="8" s="1"/>
  <c r="AZ402" i="8" s="1"/>
  <c r="AP186" i="8" a="1"/>
  <c r="AP186" i="8" s="1"/>
  <c r="AZ186" i="8" s="1"/>
  <c r="AP268" i="8" a="1"/>
  <c r="AP268" i="8" s="1"/>
  <c r="AZ268" i="8" s="1"/>
  <c r="AP189" i="8" a="1"/>
  <c r="AP189" i="8" s="1"/>
  <c r="AZ189" i="8" s="1"/>
  <c r="AP382" i="8" a="1"/>
  <c r="AP382" i="8" s="1"/>
  <c r="AZ382" i="8" s="1"/>
  <c r="AP78" i="8" a="1"/>
  <c r="AP78" i="8" s="1"/>
  <c r="AZ78" i="8" s="1"/>
  <c r="AP103" i="8" a="1"/>
  <c r="AP103" i="8" s="1"/>
  <c r="AZ103" i="8" s="1"/>
  <c r="AP175" i="8" a="1"/>
  <c r="AP175" i="8" s="1"/>
  <c r="AZ175" i="8" s="1"/>
  <c r="AP365" i="8" a="1"/>
  <c r="AP365" i="8" s="1"/>
  <c r="AZ365" i="8" s="1"/>
  <c r="AP18" i="8" a="1"/>
  <c r="AP18" i="8" s="1"/>
  <c r="AZ18" i="8" s="1"/>
  <c r="AP111" i="8" a="1"/>
  <c r="AP111" i="8" s="1"/>
  <c r="AZ111" i="8" s="1"/>
  <c r="AP405" i="8" a="1"/>
  <c r="AP405" i="8" s="1"/>
  <c r="AZ405" i="8" s="1"/>
  <c r="AP169" i="8" a="1"/>
  <c r="AP169" i="8" s="1"/>
  <c r="AP6" i="8" a="1"/>
  <c r="AP6" i="8" s="1"/>
  <c r="AZ6" i="8" s="1"/>
  <c r="AP26" i="8" a="1"/>
  <c r="AP26" i="8" s="1"/>
  <c r="AZ26" i="8" s="1"/>
  <c r="AP355" i="8" a="1"/>
  <c r="AP355" i="8" s="1"/>
  <c r="AZ355" i="8" s="1"/>
  <c r="AP221" i="8" a="1"/>
  <c r="AP221" i="8" s="1"/>
  <c r="AZ221" i="8" s="1"/>
  <c r="AP51" i="8" a="1"/>
  <c r="AP51" i="8" s="1"/>
  <c r="AZ51" i="8" s="1"/>
  <c r="AP373" i="8" a="1"/>
  <c r="AP373" i="8" s="1"/>
  <c r="AZ373" i="8" s="1"/>
  <c r="AP306" i="8" a="1"/>
  <c r="AP306" i="8" s="1"/>
  <c r="AZ306" i="8" s="1"/>
  <c r="AP116" i="8" a="1"/>
  <c r="AP116" i="8" s="1"/>
  <c r="AZ116" i="8" s="1"/>
  <c r="AP32" i="8" a="1"/>
  <c r="AP32" i="8" s="1"/>
  <c r="AZ32" i="8" s="1"/>
  <c r="AP10" i="8" a="1"/>
  <c r="AP10" i="8" s="1"/>
  <c r="AZ10" i="8" s="1"/>
  <c r="AP108" i="8" a="1"/>
  <c r="AP108" i="8" s="1"/>
  <c r="AZ108" i="8" s="1"/>
  <c r="AP347" i="8" a="1"/>
  <c r="AP347" i="8" s="1"/>
  <c r="AZ347" i="8" s="1"/>
  <c r="AP264" i="8" a="1"/>
  <c r="AP264" i="8" s="1"/>
  <c r="AZ264" i="8" s="1"/>
  <c r="AP204" i="8" a="1"/>
  <c r="AP204" i="8" s="1"/>
  <c r="AZ204" i="8" s="1"/>
  <c r="BM420" i="13" a="1"/>
  <c r="BM420" i="13" s="1"/>
  <c r="BW420" i="13" s="1"/>
  <c r="AP293" i="8" a="1"/>
  <c r="AP293" i="8" s="1"/>
  <c r="AZ293" i="8" s="1"/>
  <c r="AP198" i="8" a="1"/>
  <c r="AP198" i="8" s="1"/>
  <c r="AZ198" i="8" s="1"/>
  <c r="AP352" i="8" a="1"/>
  <c r="AP352" i="8" s="1"/>
  <c r="AZ352" i="8" s="1"/>
  <c r="AP21" i="8" a="1"/>
  <c r="AP21" i="8" s="1"/>
  <c r="AZ21" i="8" s="1"/>
  <c r="AP236" i="8" a="1"/>
  <c r="AP236" i="8" s="1"/>
  <c r="AZ236" i="8" s="1"/>
  <c r="AP393" i="8" a="1"/>
  <c r="AP393" i="8" s="1"/>
  <c r="AP256" i="8" a="1"/>
  <c r="AP256" i="8" s="1"/>
  <c r="AZ256" i="8" s="1"/>
  <c r="AP239" i="8" a="1"/>
  <c r="AP239" i="8" s="1"/>
  <c r="AP59" i="8" a="1"/>
  <c r="AP59" i="8" s="1"/>
  <c r="AZ59" i="8" s="1"/>
  <c r="AP320" i="8" a="1"/>
  <c r="AP320" i="8" s="1"/>
  <c r="AZ320" i="8" s="1"/>
  <c r="AP267" i="8" a="1"/>
  <c r="AP267" i="8" s="1"/>
  <c r="AP301" i="8" a="1"/>
  <c r="AP301" i="8" s="1"/>
  <c r="AZ301" i="8" s="1"/>
  <c r="AP91" i="8" a="1"/>
  <c r="AP91" i="8" s="1"/>
  <c r="AZ91" i="8" s="1"/>
  <c r="AP47" i="8" a="1"/>
  <c r="AP47" i="8" s="1"/>
  <c r="AP311" i="8" a="1"/>
  <c r="AP311" i="8" s="1"/>
  <c r="AZ311" i="8" s="1"/>
  <c r="AP253" i="8" a="1"/>
  <c r="AP253" i="8" s="1"/>
  <c r="AP445" i="8" a="1"/>
  <c r="AP445" i="8" s="1"/>
  <c r="AZ445" i="8" s="1"/>
  <c r="AP399" i="8" a="1"/>
  <c r="AP399" i="8" s="1"/>
  <c r="AZ399" i="8" s="1"/>
  <c r="AP400" i="8" a="1"/>
  <c r="AP400" i="8" s="1"/>
  <c r="AZ400" i="8" s="1"/>
  <c r="AP388" i="8" a="1"/>
  <c r="AP388" i="8" s="1"/>
  <c r="AZ388" i="8" s="1"/>
  <c r="AP185" i="8" a="1"/>
  <c r="AP185" i="8" s="1"/>
  <c r="AZ185" i="8" s="1"/>
  <c r="AP224" i="8" a="1"/>
  <c r="AP224" i="8" s="1"/>
  <c r="AP19" i="8" a="1"/>
  <c r="AP19" i="8" s="1"/>
  <c r="AZ19" i="8" s="1"/>
  <c r="AP150" i="8" a="1"/>
  <c r="AP150" i="8" s="1"/>
  <c r="AP367" i="8" a="1"/>
  <c r="AP367" i="8" s="1"/>
  <c r="AZ367" i="8" s="1"/>
  <c r="AP141" i="8" a="1"/>
  <c r="AP141" i="8" s="1"/>
  <c r="AZ141" i="8" s="1"/>
  <c r="AP28" i="8" a="1"/>
  <c r="AP28" i="8" s="1"/>
  <c r="AZ28" i="8" s="1"/>
  <c r="AP272" i="8" a="1"/>
  <c r="AP272" i="8" s="1"/>
  <c r="AZ272" i="8" s="1"/>
  <c r="AP12" i="8" a="1"/>
  <c r="AP12" i="8" s="1"/>
  <c r="AZ12" i="8" s="1"/>
  <c r="AP144" i="8" a="1"/>
  <c r="AP144" i="8" s="1"/>
  <c r="AP273" i="8" a="1"/>
  <c r="AP273" i="8" s="1"/>
  <c r="AZ273" i="8" s="1"/>
  <c r="AP469" i="8" a="1"/>
  <c r="AP469" i="8" s="1"/>
  <c r="AZ469" i="8" s="1"/>
  <c r="AP190" i="8" a="1"/>
  <c r="AP190" i="8" s="1"/>
  <c r="AZ190" i="8" s="1"/>
  <c r="AP341" i="8" a="1"/>
  <c r="AP341" i="8" s="1"/>
  <c r="AZ341" i="8" s="1"/>
  <c r="AP50" i="8" a="1"/>
  <c r="AP50" i="8" s="1"/>
  <c r="AZ50" i="8" s="1"/>
  <c r="AP436" i="8" a="1"/>
  <c r="AP436" i="8" s="1"/>
  <c r="AZ436" i="8" s="1"/>
  <c r="AP29" i="8" a="1"/>
  <c r="AP29" i="8" s="1"/>
  <c r="AZ29" i="8" s="1"/>
  <c r="AP33" i="8" a="1"/>
  <c r="AP33" i="8" s="1"/>
  <c r="AP339" i="8" a="1"/>
  <c r="AP339" i="8" s="1"/>
  <c r="AZ339" i="8" s="1"/>
  <c r="AP314" i="8" a="1"/>
  <c r="AP314" i="8" s="1"/>
  <c r="AZ314" i="8" s="1"/>
  <c r="AP444" i="8" a="1"/>
  <c r="AP444" i="8" s="1"/>
  <c r="AZ444" i="8" s="1"/>
  <c r="AP71" i="8" a="1"/>
  <c r="AP71" i="8" s="1"/>
  <c r="AZ71" i="8" s="1"/>
  <c r="AP48" i="8" a="1"/>
  <c r="AP48" i="8" s="1"/>
  <c r="AZ48" i="8" s="1"/>
  <c r="AP83" i="8" a="1"/>
  <c r="AP83" i="8" s="1"/>
  <c r="AZ83" i="8" s="1"/>
  <c r="AP356" i="8" a="1"/>
  <c r="AP356" i="8" s="1"/>
  <c r="AZ356" i="8" s="1"/>
  <c r="AP315" i="8" a="1"/>
  <c r="AP315" i="8" s="1"/>
  <c r="AP280" i="8" a="1"/>
  <c r="AP280" i="8" s="1"/>
  <c r="AZ280" i="8" s="1"/>
  <c r="AP278" i="8" a="1"/>
  <c r="AP278" i="8" s="1"/>
  <c r="AZ278" i="8" s="1"/>
  <c r="AP295" i="8" a="1"/>
  <c r="AP295" i="8" s="1"/>
  <c r="AZ295" i="8" s="1"/>
  <c r="AP441" i="8" a="1"/>
  <c r="AP441" i="8" s="1"/>
  <c r="AZ441" i="8" s="1"/>
  <c r="AP101" i="8" a="1"/>
  <c r="AP101" i="8" s="1"/>
  <c r="AZ101" i="8" s="1"/>
  <c r="AP322" i="8" a="1"/>
  <c r="AP322" i="8" s="1"/>
  <c r="AZ322" i="8" s="1"/>
  <c r="AP11" i="8" a="1"/>
  <c r="AP11" i="8" s="1"/>
  <c r="AZ11" i="8" s="1"/>
  <c r="AP125" i="8" a="1"/>
  <c r="AP125" i="8" s="1"/>
  <c r="AW419" i="8" a="1"/>
  <c r="AW419" i="8" s="1"/>
  <c r="BG419" i="8" s="1"/>
  <c r="AP196" i="8" a="1"/>
  <c r="AP196" i="8" s="1"/>
  <c r="AZ196" i="8" s="1"/>
  <c r="AP289" i="8" a="1"/>
  <c r="AP289" i="8" s="1"/>
  <c r="AZ289" i="8" s="1"/>
  <c r="AP366" i="8" a="1"/>
  <c r="AP366" i="8" s="1"/>
  <c r="AZ366" i="8" s="1"/>
  <c r="AP383" i="8" a="1"/>
  <c r="AP383" i="8" s="1"/>
  <c r="AZ383" i="8" s="1"/>
  <c r="AP210" i="8" a="1"/>
  <c r="AP210" i="8" s="1"/>
  <c r="AZ210" i="8" s="1"/>
  <c r="AP72" i="8" a="1"/>
  <c r="AP72" i="8" s="1"/>
  <c r="AZ72" i="8" s="1"/>
  <c r="AP135" i="8" a="1"/>
  <c r="AP135" i="8" s="1"/>
  <c r="AZ135" i="8" s="1"/>
  <c r="AP84" i="8" a="1"/>
  <c r="AP84" i="8" s="1"/>
  <c r="AZ84" i="8" s="1"/>
  <c r="AP9" i="8" a="1"/>
  <c r="AP9" i="8" s="1"/>
  <c r="AZ9" i="8" s="1"/>
  <c r="AP372" i="8" a="1"/>
  <c r="AP372" i="8" s="1"/>
  <c r="AZ372" i="8" s="1"/>
  <c r="AP437" i="8" a="1"/>
  <c r="AP437" i="8" s="1"/>
  <c r="AZ437" i="8" s="1"/>
  <c r="AP132" i="8" a="1"/>
  <c r="AP132" i="8" s="1"/>
  <c r="AZ132" i="8" s="1"/>
  <c r="AP429" i="8" a="1"/>
  <c r="AP429" i="8" s="1"/>
  <c r="AZ429" i="8" s="1"/>
  <c r="AP73" i="8" a="1"/>
  <c r="AP73" i="8" s="1"/>
  <c r="AZ73" i="8" s="1"/>
  <c r="BK68" i="13" a="1"/>
  <c r="BK68" i="13" s="1"/>
  <c r="BU68" i="13" s="1"/>
  <c r="BK258" i="13" a="1"/>
  <c r="BK258" i="13" s="1"/>
  <c r="BU258" i="13" s="1"/>
  <c r="BK345" i="13" a="1"/>
  <c r="BK345" i="13" s="1"/>
  <c r="BU345" i="13" s="1"/>
  <c r="BK244" i="13" a="1"/>
  <c r="BK244" i="13" s="1"/>
  <c r="BU244" i="13" s="1"/>
  <c r="BT34" i="13"/>
  <c r="BK268" i="13" a="1"/>
  <c r="BK268" i="13" s="1"/>
  <c r="BU268" i="13" s="1"/>
  <c r="BK116" i="13" a="1"/>
  <c r="BK116" i="13" s="1"/>
  <c r="BK265" i="13" a="1"/>
  <c r="BK265" i="13" s="1"/>
  <c r="BU265" i="13" s="1"/>
  <c r="BK271" i="13" a="1"/>
  <c r="BK271" i="13" s="1"/>
  <c r="BU271" i="13" s="1"/>
  <c r="AP416" i="8" a="1"/>
  <c r="AP416" i="8" s="1"/>
  <c r="AZ416" i="8" s="1"/>
  <c r="AP179" i="8" a="1"/>
  <c r="AP179" i="8" s="1"/>
  <c r="AZ179" i="8" s="1"/>
  <c r="AP233" i="8" a="1"/>
  <c r="AP233" i="8" s="1"/>
  <c r="AZ233" i="8" s="1"/>
  <c r="AP459" i="8" a="1"/>
  <c r="AP459" i="8" s="1"/>
  <c r="AZ459" i="8" s="1"/>
  <c r="AP413" i="8" a="1"/>
  <c r="AP413" i="8" s="1"/>
  <c r="AZ413" i="8" s="1"/>
  <c r="AP371" i="8" a="1"/>
  <c r="AP371" i="8" s="1"/>
  <c r="AZ371" i="8" s="1"/>
  <c r="AP298" i="8" a="1"/>
  <c r="AP298" i="8" s="1"/>
  <c r="AZ298" i="8" s="1"/>
  <c r="AP438" i="8" a="1"/>
  <c r="AP438" i="8" s="1"/>
  <c r="AZ438" i="8" s="1"/>
  <c r="AP411" i="8" a="1"/>
  <c r="AP411" i="8" s="1"/>
  <c r="AZ411" i="8" s="1"/>
  <c r="AP433" i="8" a="1"/>
  <c r="AP433" i="8" s="1"/>
  <c r="AZ433" i="8" s="1"/>
  <c r="AP392" i="8" a="1"/>
  <c r="AP392" i="8" s="1"/>
  <c r="AZ392" i="8" s="1"/>
  <c r="AP470" i="8" a="1"/>
  <c r="AP470" i="8" s="1"/>
  <c r="AZ470" i="8" s="1"/>
  <c r="AP302" i="8" a="1"/>
  <c r="AP302" i="8" s="1"/>
  <c r="AZ302" i="8" s="1"/>
  <c r="AP389" i="8" a="1"/>
  <c r="AP389" i="8" s="1"/>
  <c r="AZ389" i="8" s="1"/>
  <c r="AP370" i="8" a="1"/>
  <c r="AP370" i="8" s="1"/>
  <c r="AZ370" i="8" s="1"/>
  <c r="AP16" i="8" a="1"/>
  <c r="AP16" i="8" s="1"/>
  <c r="AZ16" i="8" s="1"/>
  <c r="AP456" i="8" a="1"/>
  <c r="AP456" i="8" s="1"/>
  <c r="AZ456" i="8" s="1"/>
  <c r="AP363" i="8" a="1"/>
  <c r="AP363" i="8" s="1"/>
  <c r="AZ363" i="8" s="1"/>
  <c r="AP325" i="8" a="1"/>
  <c r="AP325" i="8" s="1"/>
  <c r="AZ325" i="8" s="1"/>
  <c r="AP331" i="8" a="1"/>
  <c r="AP331" i="8" s="1"/>
  <c r="AZ331" i="8" s="1"/>
  <c r="AP232" i="8" a="1"/>
  <c r="AP232" i="8" s="1"/>
  <c r="AZ232" i="8" s="1"/>
  <c r="AP80" i="8" a="1"/>
  <c r="AP80" i="8" s="1"/>
  <c r="AZ80" i="8" s="1"/>
  <c r="AP309" i="8" a="1"/>
  <c r="AP309" i="8" s="1"/>
  <c r="AZ309" i="8" s="1"/>
  <c r="AP359" i="8" a="1"/>
  <c r="AP359" i="8" s="1"/>
  <c r="AZ359" i="8" s="1"/>
  <c r="AP223" i="8" a="1"/>
  <c r="AP223" i="8" s="1"/>
  <c r="AZ223" i="8" s="1"/>
  <c r="AP46" i="8" a="1"/>
  <c r="AP46" i="8" s="1"/>
  <c r="AZ46" i="8" s="1"/>
  <c r="AP244" i="8" a="1"/>
  <c r="AP244" i="8" s="1"/>
  <c r="AZ244" i="8" s="1"/>
  <c r="AP199" i="8" a="1"/>
  <c r="AP199" i="8" s="1"/>
  <c r="AZ199" i="8" s="1"/>
  <c r="AP334" i="8" a="1"/>
  <c r="AP334" i="8" s="1"/>
  <c r="AZ334" i="8" s="1"/>
  <c r="AP134" i="8" a="1"/>
  <c r="AP134" i="8" s="1"/>
  <c r="AZ134" i="8" s="1"/>
  <c r="AP324" i="8" a="1"/>
  <c r="AP324" i="8" s="1"/>
  <c r="AZ324" i="8" s="1"/>
  <c r="AP229" i="8" a="1"/>
  <c r="AP229" i="8" s="1"/>
  <c r="AZ229" i="8" s="1"/>
  <c r="AP420" i="8" a="1"/>
  <c r="AP420" i="8" s="1"/>
  <c r="AZ420" i="8" s="1"/>
  <c r="AP174" i="8" a="1"/>
  <c r="AP174" i="8" s="1"/>
  <c r="AZ174" i="8" s="1"/>
  <c r="AP448" i="8" a="1"/>
  <c r="AP448" i="8" s="1"/>
  <c r="AZ448" i="8" s="1"/>
  <c r="AP431" i="8" a="1"/>
  <c r="AP431" i="8" s="1"/>
  <c r="AZ431" i="8" s="1"/>
  <c r="AP403" i="8" a="1"/>
  <c r="AP403" i="8" s="1"/>
  <c r="AZ403" i="8" s="1"/>
  <c r="AP70" i="8" a="1"/>
  <c r="AP70" i="8" s="1"/>
  <c r="AZ70" i="8" s="1"/>
  <c r="AP283" i="8" a="1"/>
  <c r="AP283" i="8" s="1"/>
  <c r="AZ283" i="8" s="1"/>
  <c r="AP308" i="8" a="1"/>
  <c r="AP308" i="8" s="1"/>
  <c r="AZ308" i="8" s="1"/>
  <c r="AP457" i="8" a="1"/>
  <c r="AP457" i="8" s="1"/>
  <c r="AZ457" i="8" s="1"/>
  <c r="AP294" i="8" a="1"/>
  <c r="AP294" i="8" s="1"/>
  <c r="AZ294" i="8" s="1"/>
  <c r="AP251" i="8" a="1"/>
  <c r="AP251" i="8" s="1"/>
  <c r="AZ251" i="8" s="1"/>
  <c r="AP43" i="8" a="1"/>
  <c r="AP43" i="8" s="1"/>
  <c r="AZ43" i="8" s="1"/>
  <c r="AP194" i="8" a="1"/>
  <c r="AP194" i="8" s="1"/>
  <c r="AZ194" i="8" s="1"/>
  <c r="AP337" i="8" a="1"/>
  <c r="AP337" i="8" s="1"/>
  <c r="AZ337" i="8" s="1"/>
  <c r="AP165" i="8" a="1"/>
  <c r="AP165" i="8" s="1"/>
  <c r="AZ165" i="8" s="1"/>
  <c r="AP151" i="8" a="1"/>
  <c r="AP151" i="8" s="1"/>
  <c r="AZ151" i="8" s="1"/>
  <c r="AP5" i="8" a="1"/>
  <c r="AP5" i="8" s="1"/>
  <c r="AZ5" i="8" s="1"/>
  <c r="AP208" i="8" a="1"/>
  <c r="AP208" i="8" s="1"/>
  <c r="AZ208" i="8" s="1"/>
  <c r="AP408" i="8" a="1"/>
  <c r="AP408" i="8" s="1"/>
  <c r="AZ408" i="8" s="1"/>
  <c r="AP424" i="8" a="1"/>
  <c r="AP424" i="8" s="1"/>
  <c r="AZ424" i="8" s="1"/>
  <c r="AP415" i="8" a="1"/>
  <c r="AP415" i="8" s="1"/>
  <c r="AZ415" i="8" s="1"/>
  <c r="AP407" i="8" a="1"/>
  <c r="AP407" i="8" s="1"/>
  <c r="AZ407" i="8" s="1"/>
  <c r="AP336" i="8" a="1"/>
  <c r="AP336" i="8" s="1"/>
  <c r="AZ336" i="8" s="1"/>
  <c r="AP384" i="8" a="1"/>
  <c r="AP384" i="8" s="1"/>
  <c r="AZ384" i="8" s="1"/>
  <c r="AP440" i="8" a="1"/>
  <c r="AP440" i="8" s="1"/>
  <c r="AZ440" i="8" s="1"/>
  <c r="AP131" i="8" a="1"/>
  <c r="AP131" i="8" s="1"/>
  <c r="AZ131" i="8" s="1"/>
  <c r="AP358" i="8" a="1"/>
  <c r="AP358" i="8" s="1"/>
  <c r="AZ358" i="8" s="1"/>
  <c r="AP119" i="8" a="1"/>
  <c r="AP119" i="8" s="1"/>
  <c r="AZ119" i="8" s="1"/>
  <c r="AP262" i="8" a="1"/>
  <c r="AP262" i="8" s="1"/>
  <c r="AZ262" i="8" s="1"/>
  <c r="AP254" i="8" a="1"/>
  <c r="AP254" i="8" s="1"/>
  <c r="AZ254" i="8" s="1"/>
  <c r="AP310" i="8" a="1"/>
  <c r="AP310" i="8" s="1"/>
  <c r="AZ310" i="8" s="1"/>
  <c r="AP439" i="8" a="1"/>
  <c r="AP439" i="8" s="1"/>
  <c r="AZ439" i="8" s="1"/>
  <c r="AP257" i="8" a="1"/>
  <c r="AP257" i="8" s="1"/>
  <c r="AZ257" i="8" s="1"/>
  <c r="AP30" i="8" a="1"/>
  <c r="AP30" i="8" s="1"/>
  <c r="AZ30" i="8" s="1"/>
  <c r="AP340" i="8" a="1"/>
  <c r="AP340" i="8" s="1"/>
  <c r="AZ340" i="8" s="1"/>
  <c r="AP76" i="8" a="1"/>
  <c r="AP76" i="8" s="1"/>
  <c r="AZ76" i="8" s="1"/>
  <c r="AP385" i="8" a="1"/>
  <c r="AP385" i="8" s="1"/>
  <c r="AZ385" i="8" s="1"/>
  <c r="AP316" i="8" a="1"/>
  <c r="AP316" i="8" s="1"/>
  <c r="AZ316" i="8" s="1"/>
  <c r="AP409" i="8" a="1"/>
  <c r="AP409" i="8" s="1"/>
  <c r="AZ409" i="8" s="1"/>
  <c r="AP170" i="8" a="1"/>
  <c r="AP170" i="8" s="1"/>
  <c r="AZ170" i="8" s="1"/>
  <c r="AP176" i="8" a="1"/>
  <c r="AP176" i="8" s="1"/>
  <c r="AZ176" i="8" s="1"/>
  <c r="AP247" i="8" a="1"/>
  <c r="AP247" i="8" s="1"/>
  <c r="AZ247" i="8" s="1"/>
  <c r="AP326" i="8" a="1"/>
  <c r="AP326" i="8" s="1"/>
  <c r="AZ326" i="8" s="1"/>
  <c r="AP318" i="8" a="1"/>
  <c r="AP318" i="8" s="1"/>
  <c r="AZ318" i="8" s="1"/>
  <c r="AP54" i="8" a="1"/>
  <c r="AP54" i="8" s="1"/>
  <c r="AZ54" i="8" s="1"/>
  <c r="AP110" i="8" a="1"/>
  <c r="AP110" i="8" s="1"/>
  <c r="AZ110" i="8" s="1"/>
  <c r="AP177" i="8" a="1"/>
  <c r="AP177" i="8" s="1"/>
  <c r="AZ177" i="8" s="1"/>
  <c r="AP327" i="8" a="1"/>
  <c r="AP327" i="8" s="1"/>
  <c r="AZ327" i="8" s="1"/>
  <c r="AP61" i="8" a="1"/>
  <c r="AP61" i="8" s="1"/>
  <c r="AZ61" i="8" s="1"/>
  <c r="AP140" i="8" a="1"/>
  <c r="AP140" i="8" s="1"/>
  <c r="AZ140" i="8" s="1"/>
  <c r="AP45" i="8" a="1"/>
  <c r="AP45" i="8" s="1"/>
  <c r="AZ45" i="8" s="1"/>
  <c r="AP124" i="8" a="1"/>
  <c r="AP124" i="8" s="1"/>
  <c r="AZ124" i="8" s="1"/>
  <c r="AP13" i="8" a="1"/>
  <c r="AP13" i="8" s="1"/>
  <c r="AZ13" i="8" s="1"/>
  <c r="AP143" i="8" a="1"/>
  <c r="AP143" i="8" s="1"/>
  <c r="AZ143" i="8" s="1"/>
  <c r="AP36" i="8" a="1"/>
  <c r="AP36" i="8" s="1"/>
  <c r="AZ36" i="8" s="1"/>
  <c r="AP171" i="8" a="1"/>
  <c r="AP171" i="8" s="1"/>
  <c r="AZ171" i="8" s="1"/>
  <c r="AP258" i="8" a="1"/>
  <c r="AP258" i="8" s="1"/>
  <c r="AZ258" i="8" s="1"/>
  <c r="AP333" i="8" a="1"/>
  <c r="AP333" i="8" s="1"/>
  <c r="AZ333" i="8" s="1"/>
  <c r="AP60" i="8" a="1"/>
  <c r="AP60" i="8" s="1"/>
  <c r="AZ60" i="8" s="1"/>
  <c r="AP376" i="8" a="1"/>
  <c r="AP376" i="8" s="1"/>
  <c r="AZ376" i="8" s="1"/>
  <c r="AP4" i="8" a="1"/>
  <c r="AP4" i="8" s="1"/>
  <c r="AZ4" i="8" s="1"/>
  <c r="AP397" i="8" a="1"/>
  <c r="AP397" i="8" s="1"/>
  <c r="AZ397" i="8" s="1"/>
  <c r="AP205" i="8" a="1"/>
  <c r="AP205" i="8" s="1"/>
  <c r="AZ205" i="8" s="1"/>
  <c r="AP276" i="8" a="1"/>
  <c r="AP276" i="8" s="1"/>
  <c r="AZ276" i="8" s="1"/>
  <c r="AP89" i="8" a="1"/>
  <c r="AP89" i="8" s="1"/>
  <c r="AZ89" i="8" s="1"/>
  <c r="AP145" i="8" a="1"/>
  <c r="AP145" i="8" s="1"/>
  <c r="AZ145" i="8" s="1"/>
  <c r="AP321" i="8" a="1"/>
  <c r="AP321" i="8" s="1"/>
  <c r="AZ321" i="8" s="1"/>
  <c r="AP161" i="8" a="1"/>
  <c r="AP161" i="8" s="1"/>
  <c r="AZ161" i="8" s="1"/>
  <c r="AP313" i="8" a="1"/>
  <c r="AP313" i="8" s="1"/>
  <c r="AZ313" i="8" s="1"/>
  <c r="AP387" i="8" a="1"/>
  <c r="AP387" i="8" s="1"/>
  <c r="AZ387" i="8" s="1"/>
  <c r="AP191" i="8" a="1"/>
  <c r="AP191" i="8" s="1"/>
  <c r="AZ191" i="8" s="1"/>
  <c r="AP418" i="8" a="1"/>
  <c r="AP418" i="8" s="1"/>
  <c r="AZ418" i="8" s="1"/>
  <c r="AP271" i="8" a="1"/>
  <c r="AP271" i="8" s="1"/>
  <c r="AZ271" i="8" s="1"/>
  <c r="AP164" i="8" a="1"/>
  <c r="AP164" i="8" s="1"/>
  <c r="AZ164" i="8" s="1"/>
  <c r="AP299" i="8" a="1"/>
  <c r="AP299" i="8" s="1"/>
  <c r="AZ299" i="8" s="1"/>
  <c r="AP35" i="8" a="1"/>
  <c r="AP35" i="8" s="1"/>
  <c r="AZ35" i="8" s="1"/>
  <c r="AP209" i="8" a="1"/>
  <c r="AP209" i="8" s="1"/>
  <c r="AZ209" i="8" s="1"/>
  <c r="AP242" i="8" a="1"/>
  <c r="AP242" i="8" s="1"/>
  <c r="AZ242" i="8" s="1"/>
  <c r="AP106" i="8" a="1"/>
  <c r="AP106" i="8" s="1"/>
  <c r="AZ106" i="8" s="1"/>
  <c r="AP75" i="8" a="1"/>
  <c r="AP75" i="8" s="1"/>
  <c r="AZ75" i="8" s="1"/>
  <c r="AP100" i="8" a="1"/>
  <c r="AP100" i="8" s="1"/>
  <c r="AZ100" i="8" s="1"/>
  <c r="AP74" i="8" a="1"/>
  <c r="AP74" i="8" s="1"/>
  <c r="AZ74" i="8" s="1"/>
  <c r="AP217" i="8" a="1"/>
  <c r="AP217" i="8" s="1"/>
  <c r="AZ217" i="8" s="1"/>
  <c r="AP27" i="8" a="1"/>
  <c r="AP27" i="8" s="1"/>
  <c r="AZ27" i="8" s="1"/>
  <c r="AP112" i="8" a="1"/>
  <c r="AP112" i="8" s="1"/>
  <c r="AZ112" i="8" s="1"/>
  <c r="AP66" i="8" a="1"/>
  <c r="AP66" i="8" s="1"/>
  <c r="AZ66" i="8" s="1"/>
  <c r="AP226" i="8" a="1"/>
  <c r="AP226" i="8" s="1"/>
  <c r="AZ226" i="8" s="1"/>
  <c r="AP168" i="8" a="1"/>
  <c r="AP168" i="8" s="1"/>
  <c r="AZ168" i="8" s="1"/>
  <c r="AP200" i="8" a="1"/>
  <c r="AP200" i="8" s="1"/>
  <c r="AZ200" i="8" s="1"/>
  <c r="AP284" i="8" a="1"/>
  <c r="AP284" i="8" s="1"/>
  <c r="AZ284" i="8" s="1"/>
  <c r="AP417" i="8" a="1"/>
  <c r="AP417" i="8" s="1"/>
  <c r="AZ417" i="8" s="1"/>
  <c r="AP265" i="8" a="1"/>
  <c r="AP265" i="8" s="1"/>
  <c r="AZ265" i="8" s="1"/>
  <c r="AP203" i="8" a="1"/>
  <c r="AP203" i="8" s="1"/>
  <c r="AZ203" i="8" s="1"/>
  <c r="AP214" i="8" a="1"/>
  <c r="AP214" i="8" s="1"/>
  <c r="AZ214" i="8" s="1"/>
  <c r="AP44" i="8" a="1"/>
  <c r="AP44" i="8" s="1"/>
  <c r="AZ44" i="8" s="1"/>
  <c r="AP90" i="8" a="1"/>
  <c r="AP90" i="8" s="1"/>
  <c r="AZ90" i="8" s="1"/>
  <c r="AP357" i="8" a="1"/>
  <c r="AP357" i="8" s="1"/>
  <c r="AZ357" i="8" s="1"/>
  <c r="AP96" i="8" a="1"/>
  <c r="AP96" i="8" s="1"/>
  <c r="AZ96" i="8" s="1"/>
  <c r="AP304" i="8" a="1"/>
  <c r="AP304" i="8" s="1"/>
  <c r="AZ304" i="8" s="1"/>
  <c r="AP52" i="8" a="1"/>
  <c r="AP52" i="8" s="1"/>
  <c r="AZ52" i="8" s="1"/>
  <c r="AP53" i="8" a="1"/>
  <c r="AP53" i="8" s="1"/>
  <c r="AZ53" i="8" s="1"/>
  <c r="AP386" i="8" a="1"/>
  <c r="AP386" i="8" s="1"/>
  <c r="AZ386" i="8" s="1"/>
  <c r="AP472" i="8" a="1"/>
  <c r="AP472" i="8" s="1"/>
  <c r="AZ472" i="8" s="1"/>
  <c r="AP464" i="8" a="1"/>
  <c r="AP464" i="8" s="1"/>
  <c r="AZ464" i="8" s="1"/>
  <c r="AP167" i="8" a="1"/>
  <c r="AP167" i="8" s="1"/>
  <c r="AZ167" i="8" s="1"/>
  <c r="AP410" i="8" a="1"/>
  <c r="AP410" i="8" s="1"/>
  <c r="AZ410" i="8" s="1"/>
  <c r="AP201" i="8" a="1"/>
  <c r="AP201" i="8" s="1"/>
  <c r="AZ201" i="8" s="1"/>
  <c r="AP149" i="8" a="1"/>
  <c r="AP149" i="8" s="1"/>
  <c r="AZ149" i="8" s="1"/>
  <c r="AP282" i="8" a="1"/>
  <c r="AP282" i="8" s="1"/>
  <c r="AZ282" i="8" s="1"/>
  <c r="AP138" i="8" a="1"/>
  <c r="AP138" i="8" s="1"/>
  <c r="AZ138" i="8" s="1"/>
  <c r="AP281" i="8" a="1"/>
  <c r="AP281" i="8" s="1"/>
  <c r="AZ281" i="8" s="1"/>
  <c r="AP460" i="8" a="1"/>
  <c r="AP460" i="8" s="1"/>
  <c r="AZ460" i="8" s="1"/>
  <c r="AP329" i="8" a="1"/>
  <c r="AP329" i="8" s="1"/>
  <c r="AZ329" i="8" s="1"/>
  <c r="AP215" i="8" a="1"/>
  <c r="AP215" i="8" s="1"/>
  <c r="AZ215" i="8" s="1"/>
  <c r="AP207" i="8" a="1"/>
  <c r="AP207" i="8" s="1"/>
  <c r="AZ207" i="8" s="1"/>
  <c r="AP218" i="8" a="1"/>
  <c r="AP218" i="8" s="1"/>
  <c r="AZ218" i="8" s="1"/>
  <c r="AP396" i="8" a="1"/>
  <c r="AP396" i="8" s="1"/>
  <c r="AZ396" i="8" s="1"/>
  <c r="AP86" i="8" a="1"/>
  <c r="AP86" i="8" s="1"/>
  <c r="AZ86" i="8" s="1"/>
  <c r="AP122" i="8" a="1"/>
  <c r="AP122" i="8" s="1"/>
  <c r="AZ122" i="8" s="1"/>
  <c r="AP82" i="8" a="1"/>
  <c r="AP82" i="8" s="1"/>
  <c r="AZ82" i="8" s="1"/>
  <c r="BK260" i="13" a="1"/>
  <c r="BK260" i="13" s="1"/>
  <c r="BU260" i="13" s="1"/>
  <c r="BK444" i="13" a="1"/>
  <c r="BK444" i="13" s="1"/>
  <c r="BU444" i="13" s="1"/>
  <c r="BT52" i="13"/>
  <c r="BQ457" i="13"/>
  <c r="BK247" i="13" a="1"/>
  <c r="BK247" i="13" s="1"/>
  <c r="BU247" i="13" s="1"/>
  <c r="BT181" i="13"/>
  <c r="BT184" i="13"/>
  <c r="BK85" i="13" a="1"/>
  <c r="BK85" i="13" s="1"/>
  <c r="BU85" i="13" s="1"/>
  <c r="BK322" i="13" a="1"/>
  <c r="BK322" i="13" s="1"/>
  <c r="BU322" i="13" s="1"/>
  <c r="BK304" i="13" a="1"/>
  <c r="BK304" i="13" s="1"/>
  <c r="BU304" i="13" s="1"/>
  <c r="BK109" i="13" a="1"/>
  <c r="BK109" i="13" s="1"/>
  <c r="BU109" i="13" s="1"/>
  <c r="BK196" i="13" a="1"/>
  <c r="BK196" i="13" s="1"/>
  <c r="BU196" i="13" s="1"/>
  <c r="BK443" i="13" a="1"/>
  <c r="BK443" i="13" s="1"/>
  <c r="BU443" i="13" s="1"/>
  <c r="BK92" i="13" a="1"/>
  <c r="BK92" i="13" s="1"/>
  <c r="BU92" i="13" s="1"/>
  <c r="BK29" i="13" a="1"/>
  <c r="BK29" i="13" s="1"/>
  <c r="BU29" i="13" s="1"/>
  <c r="BK9" i="13" a="1"/>
  <c r="BK9" i="13" s="1"/>
  <c r="BU9" i="13" s="1"/>
  <c r="BK62" i="13" a="1"/>
  <c r="BK62" i="13" s="1"/>
  <c r="BU62" i="13" s="1"/>
  <c r="BK360" i="13" a="1"/>
  <c r="BK360" i="13" s="1"/>
  <c r="BU360" i="13" s="1"/>
  <c r="BK325" i="13" a="1"/>
  <c r="BK325" i="13" s="1"/>
  <c r="BU325" i="13" s="1"/>
  <c r="BK8" i="13" a="1"/>
  <c r="BK8" i="13" s="1"/>
  <c r="BU8" i="13" s="1"/>
  <c r="BK86" i="13" a="1"/>
  <c r="BK86" i="13" s="1"/>
  <c r="BU86" i="13" s="1"/>
  <c r="BK125" i="13" a="1"/>
  <c r="BK125" i="13" s="1"/>
  <c r="BU125" i="13" s="1"/>
  <c r="BK427" i="13" a="1"/>
  <c r="BK427" i="13" s="1"/>
  <c r="BU427" i="13" s="1"/>
  <c r="BK137" i="13" a="1"/>
  <c r="BK137" i="13" s="1"/>
  <c r="BU137" i="13" s="1"/>
  <c r="BK372" i="13" a="1"/>
  <c r="BK372" i="13" s="1"/>
  <c r="BU372" i="13" s="1"/>
  <c r="BK34" i="13" a="1"/>
  <c r="BK34" i="13" s="1"/>
  <c r="BU34" i="13" s="1"/>
  <c r="BK446" i="13" a="1"/>
  <c r="BK446" i="13" s="1"/>
  <c r="BU446" i="13" s="1"/>
  <c r="BK367" i="13" a="1"/>
  <c r="BK367" i="13" s="1"/>
  <c r="BU367" i="13" s="1"/>
  <c r="BK61" i="13" a="1"/>
  <c r="BK61" i="13" s="1"/>
  <c r="BU61" i="13" s="1"/>
  <c r="BK451" i="13" a="1"/>
  <c r="BK451" i="13" s="1"/>
  <c r="BU451" i="13" s="1"/>
  <c r="BK177" i="13" a="1"/>
  <c r="BK177" i="13" s="1"/>
  <c r="BU177" i="13" s="1"/>
  <c r="BK336" i="13" a="1"/>
  <c r="BK336" i="13" s="1"/>
  <c r="BU336" i="13" s="1"/>
  <c r="BK309" i="13" a="1"/>
  <c r="BK309" i="13" s="1"/>
  <c r="BU309" i="13" s="1"/>
  <c r="BK73" i="13" a="1"/>
  <c r="BK73" i="13" s="1"/>
  <c r="BU73" i="13" s="1"/>
  <c r="BK286" i="13" a="1"/>
  <c r="BK286" i="13" s="1"/>
  <c r="BU286" i="13" s="1"/>
  <c r="BK24" i="13" a="1"/>
  <c r="BK24" i="13" s="1"/>
  <c r="BU24" i="13" s="1"/>
  <c r="BK438" i="13" a="1"/>
  <c r="BK438" i="13" s="1"/>
  <c r="BU438" i="13" s="1"/>
  <c r="BK211" i="13" a="1"/>
  <c r="BK211" i="13" s="1"/>
  <c r="BU211" i="13" s="1"/>
  <c r="BK133" i="13" a="1"/>
  <c r="BK133" i="13" s="1"/>
  <c r="BU133" i="13" s="1"/>
  <c r="BK330" i="13" a="1"/>
  <c r="BK330" i="13" s="1"/>
  <c r="BU330" i="13" s="1"/>
  <c r="BK228" i="13" a="1"/>
  <c r="BK228" i="13" s="1"/>
  <c r="BU228" i="13" s="1"/>
  <c r="BK115" i="13" a="1"/>
  <c r="BK115" i="13" s="1"/>
  <c r="BU115" i="13" s="1"/>
  <c r="BK437" i="13" a="1"/>
  <c r="BK437" i="13" s="1"/>
  <c r="BU437" i="13" s="1"/>
  <c r="BK337" i="13" a="1"/>
  <c r="BK337" i="13" s="1"/>
  <c r="BU337" i="13" s="1"/>
  <c r="BK190" i="13" a="1"/>
  <c r="BK190" i="13" s="1"/>
  <c r="BU190" i="13" s="1"/>
  <c r="BK136" i="13" a="1"/>
  <c r="BK136" i="13" s="1"/>
  <c r="BU136" i="13" s="1"/>
  <c r="BK456" i="13" a="1"/>
  <c r="BK456" i="13" s="1"/>
  <c r="BU456" i="13" s="1"/>
  <c r="BK386" i="13" a="1"/>
  <c r="BK386" i="13" s="1"/>
  <c r="BU386" i="13" s="1"/>
  <c r="BK277" i="13" a="1"/>
  <c r="BK277" i="13" s="1"/>
  <c r="BU277" i="13" s="1"/>
  <c r="BK445" i="13" a="1"/>
  <c r="BK445" i="13" s="1"/>
  <c r="BU445" i="13" s="1"/>
  <c r="BK389" i="13" a="1"/>
  <c r="BK389" i="13" s="1"/>
  <c r="BU389" i="13" s="1"/>
  <c r="BK194" i="13" a="1"/>
  <c r="BK194" i="13" s="1"/>
  <c r="BU194" i="13" s="1"/>
  <c r="BK213" i="13" a="1"/>
  <c r="BK213" i="13" s="1"/>
  <c r="BU213" i="13" s="1"/>
  <c r="BK440" i="13" a="1"/>
  <c r="BK440" i="13" s="1"/>
  <c r="BU440" i="13" s="1"/>
  <c r="BK361" i="13" a="1"/>
  <c r="BK361" i="13" s="1"/>
  <c r="BU361" i="13" s="1"/>
  <c r="BK302" i="13" a="1"/>
  <c r="BK302" i="13" s="1"/>
  <c r="BU302" i="13" s="1"/>
  <c r="BK45" i="13" a="1"/>
  <c r="BK45" i="13" s="1"/>
  <c r="BU45" i="13" s="1"/>
  <c r="BK111" i="13" a="1"/>
  <c r="BK111" i="13" s="1"/>
  <c r="BU111" i="13" s="1"/>
  <c r="BK96" i="13" a="1"/>
  <c r="BK96" i="13" s="1"/>
  <c r="BU96" i="13" s="1"/>
  <c r="BK313" i="13" a="1"/>
  <c r="BK313" i="13" s="1"/>
  <c r="BU313" i="13" s="1"/>
  <c r="BK421" i="13" a="1"/>
  <c r="BK421" i="13" s="1"/>
  <c r="BU421" i="13" s="1"/>
  <c r="BK346" i="13" a="1"/>
  <c r="BK346" i="13" s="1"/>
  <c r="BU346" i="13" s="1"/>
  <c r="BK185" i="13" a="1"/>
  <c r="BK185" i="13" s="1"/>
  <c r="BU185" i="13" s="1"/>
  <c r="BK166" i="13" a="1"/>
  <c r="BK166" i="13" s="1"/>
  <c r="BU166" i="13" s="1"/>
  <c r="BK299" i="13" a="1"/>
  <c r="BK299" i="13" s="1"/>
  <c r="BU299" i="13" s="1"/>
  <c r="BK433" i="13" a="1"/>
  <c r="BK433" i="13" s="1"/>
  <c r="BU433" i="13" s="1"/>
  <c r="BK218" i="13" a="1"/>
  <c r="BK218" i="13" s="1"/>
  <c r="BU218" i="13" s="1"/>
  <c r="BK7" i="13" a="1"/>
  <c r="BK7" i="13" s="1"/>
  <c r="BU7" i="13" s="1"/>
  <c r="BK224" i="13" a="1"/>
  <c r="BK224" i="13" s="1"/>
  <c r="BU224" i="13" s="1"/>
  <c r="BK170" i="13" a="1"/>
  <c r="BK170" i="13" s="1"/>
  <c r="BU170" i="13" s="1"/>
  <c r="BK184" i="13" a="1"/>
  <c r="BK184" i="13" s="1"/>
  <c r="BU184" i="13" s="1"/>
  <c r="BK414" i="13" a="1"/>
  <c r="BK414" i="13" s="1"/>
  <c r="BU414" i="13" s="1"/>
  <c r="BK457" i="13" a="1"/>
  <c r="BK457" i="13" s="1"/>
  <c r="BU457" i="13" s="1"/>
  <c r="BK52" i="13" a="1"/>
  <c r="BK52" i="13" s="1"/>
  <c r="BU52" i="13" s="1"/>
  <c r="BK158" i="13" a="1"/>
  <c r="BK158" i="13" s="1"/>
  <c r="BU158" i="13" s="1"/>
  <c r="BK287" i="13" a="1"/>
  <c r="BK287" i="13" s="1"/>
  <c r="BU287" i="13" s="1"/>
  <c r="BK341" i="13" a="1"/>
  <c r="BK341" i="13" s="1"/>
  <c r="BU341" i="13" s="1"/>
  <c r="BK321" i="13" a="1"/>
  <c r="BK321" i="13" s="1"/>
  <c r="BU321" i="13" s="1"/>
  <c r="BK347" i="13" a="1"/>
  <c r="BK347" i="13" s="1"/>
  <c r="BU347" i="13" s="1"/>
  <c r="BK349" i="13" a="1"/>
  <c r="BK349" i="13" s="1"/>
  <c r="BU349" i="13" s="1"/>
  <c r="BK128" i="13" a="1"/>
  <c r="BK128" i="13" s="1"/>
  <c r="BU128" i="13" s="1"/>
  <c r="BK266" i="13" a="1"/>
  <c r="BK266" i="13" s="1"/>
  <c r="BU266" i="13" s="1"/>
  <c r="BK418" i="13" a="1"/>
  <c r="BK418" i="13" s="1"/>
  <c r="BU418" i="13" s="1"/>
  <c r="BK217" i="13" a="1"/>
  <c r="BK217" i="13" s="1"/>
  <c r="BU217" i="13" s="1"/>
  <c r="BK118" i="13" a="1"/>
  <c r="BK118" i="13" s="1"/>
  <c r="BU118" i="13" s="1"/>
  <c r="BK353" i="13" a="1"/>
  <c r="BK353" i="13" s="1"/>
  <c r="BU353" i="13" s="1"/>
  <c r="BK308" i="13" a="1"/>
  <c r="BK308" i="13" s="1"/>
  <c r="BU308" i="13" s="1"/>
  <c r="BK22" i="13" a="1"/>
  <c r="BK22" i="13" s="1"/>
  <c r="BU22" i="13" s="1"/>
  <c r="BK147" i="13" a="1"/>
  <c r="BK147" i="13" s="1"/>
  <c r="BU147" i="13" s="1"/>
  <c r="BK98" i="13" a="1"/>
  <c r="BK98" i="13" s="1"/>
  <c r="BU98" i="13" s="1"/>
  <c r="BK453" i="13" a="1"/>
  <c r="BK453" i="13" s="1"/>
  <c r="BU453" i="13" s="1"/>
  <c r="BK146" i="13" a="1"/>
  <c r="BK146" i="13" s="1"/>
  <c r="BU146" i="13" s="1"/>
  <c r="BK465" i="13" a="1"/>
  <c r="BK465" i="13" s="1"/>
  <c r="BU465" i="13" s="1"/>
  <c r="BK202" i="13" a="1"/>
  <c r="BK202" i="13" s="1"/>
  <c r="BU202" i="13" s="1"/>
  <c r="BK462" i="13" a="1"/>
  <c r="BK462" i="13" s="1"/>
  <c r="BU462" i="13" s="1"/>
  <c r="BK290" i="13" a="1"/>
  <c r="BK290" i="13" s="1"/>
  <c r="BU290" i="13" s="1"/>
  <c r="BK226" i="13" a="1"/>
  <c r="BK226" i="13" s="1"/>
  <c r="BU226" i="13" s="1"/>
  <c r="BK333" i="13" a="1"/>
  <c r="BK333" i="13" s="1"/>
  <c r="BU333" i="13" s="1"/>
  <c r="BK149" i="13" a="1"/>
  <c r="BK149" i="13" s="1"/>
  <c r="BU149" i="13" s="1"/>
  <c r="BK363" i="13" a="1"/>
  <c r="BK363" i="13" s="1"/>
  <c r="BU363" i="13" s="1"/>
  <c r="BK102" i="13" a="1"/>
  <c r="BK102" i="13" s="1"/>
  <c r="BU102" i="13" s="1"/>
  <c r="BK454" i="13" a="1"/>
  <c r="BK454" i="13" s="1"/>
  <c r="BU454" i="13" s="1"/>
  <c r="BK405" i="13" a="1"/>
  <c r="BK405" i="13" s="1"/>
  <c r="BU405" i="13" s="1"/>
  <c r="BK362" i="13" a="1"/>
  <c r="BK362" i="13" s="1"/>
  <c r="BU362" i="13" s="1"/>
  <c r="BK303" i="13" a="1"/>
  <c r="BK303" i="13" s="1"/>
  <c r="BU303" i="13" s="1"/>
  <c r="BK181" i="13" a="1"/>
  <c r="BK181" i="13" s="1"/>
  <c r="BU181" i="13" s="1"/>
  <c r="BK423" i="13" a="1"/>
  <c r="BK423" i="13" s="1"/>
  <c r="BU423" i="13" s="1"/>
  <c r="BK209" i="13" a="1"/>
  <c r="BK209" i="13" s="1"/>
  <c r="BU209" i="13" s="1"/>
  <c r="BK238" i="13" a="1"/>
  <c r="BK238" i="13" s="1"/>
  <c r="BU238" i="13" s="1"/>
  <c r="BK368" i="13" a="1"/>
  <c r="BK368" i="13" s="1"/>
  <c r="BU368" i="13" s="1"/>
  <c r="BK459" i="13" a="1"/>
  <c r="BK459" i="13" s="1"/>
  <c r="BU459" i="13" s="1"/>
  <c r="BK229" i="13" a="1"/>
  <c r="BK229" i="13" s="1"/>
  <c r="BU229" i="13" s="1"/>
  <c r="BQ283" i="13"/>
  <c r="BT244" i="13"/>
  <c r="BT325" i="13"/>
  <c r="BT114" i="13"/>
  <c r="BT418" i="13"/>
  <c r="BT127" i="13"/>
  <c r="BT444" i="13"/>
  <c r="BT68" i="13"/>
  <c r="BT237" i="13"/>
  <c r="BT374" i="13"/>
  <c r="BX246" i="13"/>
  <c r="BX44" i="13"/>
  <c r="BN236" i="13" a="1"/>
  <c r="BN236" i="13" s="1"/>
  <c r="BX236" i="13" s="1"/>
  <c r="BT116" i="13"/>
  <c r="BT243" i="13"/>
  <c r="BT449" i="13"/>
  <c r="BT266" i="13"/>
  <c r="BT349" i="13"/>
  <c r="BT17" i="13"/>
  <c r="BX283" i="13"/>
  <c r="BX310" i="13"/>
  <c r="BN232" i="13" a="1"/>
  <c r="BN232" i="13" s="1"/>
  <c r="BX232" i="13" s="1"/>
  <c r="BH257" i="13" a="1"/>
  <c r="BH257" i="13" s="1"/>
  <c r="BR257" i="13" s="1"/>
  <c r="BH168" i="13" a="1"/>
  <c r="BH168" i="13" s="1"/>
  <c r="BR168" i="13" s="1"/>
  <c r="BT458" i="13"/>
  <c r="BT158" i="13"/>
  <c r="BT63" i="13"/>
  <c r="BT224" i="13"/>
  <c r="BT259" i="13"/>
  <c r="BX108" i="13"/>
  <c r="BX59" i="13"/>
  <c r="BT457" i="13"/>
  <c r="BT302" i="13"/>
  <c r="BT361" i="13"/>
  <c r="BT213" i="13"/>
  <c r="BT445" i="13"/>
  <c r="BT67" i="13"/>
  <c r="BT304" i="13"/>
  <c r="BT386" i="13"/>
  <c r="BT166" i="13"/>
  <c r="BT190" i="13"/>
  <c r="BT337" i="13"/>
  <c r="BT336" i="13"/>
  <c r="BT451" i="13"/>
  <c r="BT163" i="13"/>
  <c r="BK293" i="13" a="1"/>
  <c r="BK293" i="13" s="1"/>
  <c r="BU293" i="13" s="1"/>
  <c r="BM24" i="13" a="1"/>
  <c r="BM24" i="13" s="1"/>
  <c r="BW24" i="13" s="1"/>
  <c r="BK55" i="13" a="1"/>
  <c r="BK55" i="13" s="1"/>
  <c r="BU55" i="13" s="1"/>
  <c r="BJ369" i="13" a="1"/>
  <c r="BJ369" i="13" s="1"/>
  <c r="BT369" i="13" s="1"/>
  <c r="BN74" i="13" a="1"/>
  <c r="BN74" i="13" s="1"/>
  <c r="BX74" i="13" s="1"/>
  <c r="BN340" i="13" a="1"/>
  <c r="BN340" i="13" s="1"/>
  <c r="BX340" i="13" s="1"/>
  <c r="BM22" i="13" a="1"/>
  <c r="BM22" i="13" s="1"/>
  <c r="BW22" i="13" s="1"/>
  <c r="BG341" i="13" a="1"/>
  <c r="BG341" i="13" s="1"/>
  <c r="BQ341" i="13" s="1"/>
  <c r="BG68" i="13" a="1"/>
  <c r="BG68" i="13" s="1"/>
  <c r="BQ68" i="13" s="1"/>
  <c r="BG313" i="13" a="1"/>
  <c r="BG313" i="13" s="1"/>
  <c r="BQ313" i="13" s="1"/>
  <c r="BG72" i="13" a="1"/>
  <c r="BG72" i="13" s="1"/>
  <c r="BQ72" i="13" s="1"/>
  <c r="BG427" i="13" a="1"/>
  <c r="BG427" i="13" s="1"/>
  <c r="BQ427" i="13" s="1"/>
  <c r="BG462" i="13" a="1"/>
  <c r="BG462" i="13" s="1"/>
  <c r="BQ462" i="13" s="1"/>
  <c r="BG86" i="13" a="1"/>
  <c r="BG86" i="13" s="1"/>
  <c r="BQ86" i="13" s="1"/>
  <c r="BG45" i="13" a="1"/>
  <c r="BG45" i="13" s="1"/>
  <c r="BQ45" i="13" s="1"/>
  <c r="BG238" i="13" a="1"/>
  <c r="BG238" i="13" s="1"/>
  <c r="BQ238" i="13" s="1"/>
  <c r="BG115" i="13" a="1"/>
  <c r="BG115" i="13" s="1"/>
  <c r="BQ115" i="13" s="1"/>
  <c r="BG345" i="13" a="1"/>
  <c r="BG345" i="13" s="1"/>
  <c r="BQ345" i="13" s="1"/>
  <c r="BG29" i="13" a="1"/>
  <c r="BG29" i="13" s="1"/>
  <c r="BQ29" i="13" s="1"/>
  <c r="BG308" i="13" a="1"/>
  <c r="BG308" i="13" s="1"/>
  <c r="BQ308" i="13" s="1"/>
  <c r="BG7" i="13" a="1"/>
  <c r="BG7" i="13" s="1"/>
  <c r="BQ7" i="13" s="1"/>
  <c r="BG418" i="13" a="1"/>
  <c r="BG418" i="13" s="1"/>
  <c r="BQ418" i="13" s="1"/>
  <c r="BG375" i="13" a="1"/>
  <c r="BG375" i="13" s="1"/>
  <c r="BQ375" i="13" s="1"/>
  <c r="BG192" i="13" a="1"/>
  <c r="BG192" i="13" s="1"/>
  <c r="BQ192" i="13" s="1"/>
  <c r="BG55" i="13" a="1"/>
  <c r="BG55" i="13" s="1"/>
  <c r="BQ55" i="13" s="1"/>
  <c r="BG357" i="13" a="1"/>
  <c r="BG357" i="13" s="1"/>
  <c r="BQ357" i="13" s="1"/>
  <c r="BG468" i="13" a="1"/>
  <c r="BG468" i="13" s="1"/>
  <c r="BQ468" i="13" s="1"/>
  <c r="BG12" i="13" a="1"/>
  <c r="BG12" i="13" s="1"/>
  <c r="BQ12" i="13" s="1"/>
  <c r="BG199" i="13" a="1"/>
  <c r="BG199" i="13" s="1"/>
  <c r="BQ199" i="13" s="1"/>
  <c r="BG261" i="13" a="1"/>
  <c r="BG261" i="13" s="1"/>
  <c r="BQ261" i="13" s="1"/>
  <c r="BG40" i="13" a="1"/>
  <c r="BG40" i="13" s="1"/>
  <c r="BQ40" i="13" s="1"/>
  <c r="BG376" i="13" a="1"/>
  <c r="BG376" i="13" s="1"/>
  <c r="BQ376" i="13" s="1"/>
  <c r="BG35" i="13" a="1"/>
  <c r="BG35" i="13" s="1"/>
  <c r="BQ35" i="13" s="1"/>
  <c r="BG310" i="13" a="1"/>
  <c r="BG310" i="13" s="1"/>
  <c r="BQ310" i="13" s="1"/>
  <c r="BG44" i="13" a="1"/>
  <c r="BG44" i="13" s="1"/>
  <c r="BQ44" i="13" s="1"/>
  <c r="BG408" i="13" a="1"/>
  <c r="BG408" i="13" s="1"/>
  <c r="BQ408" i="13" s="1"/>
  <c r="BG420" i="13" a="1"/>
  <c r="BG420" i="13" s="1"/>
  <c r="BQ420" i="13" s="1"/>
  <c r="BN329" i="13" a="1"/>
  <c r="BN329" i="13" s="1"/>
  <c r="BX329" i="13" s="1"/>
  <c r="BN388" i="13" a="1"/>
  <c r="BN388" i="13" s="1"/>
  <c r="BX388" i="13" s="1"/>
  <c r="BG232" i="13" a="1"/>
  <c r="BG232" i="13" s="1"/>
  <c r="BQ232" i="13" s="1"/>
  <c r="BG387" i="13" a="1"/>
  <c r="BG387" i="13" s="1"/>
  <c r="BQ387" i="13" s="1"/>
  <c r="BG74" i="13" a="1"/>
  <c r="BG74" i="13" s="1"/>
  <c r="BQ74" i="13" s="1"/>
  <c r="BG205" i="13" a="1"/>
  <c r="BG205" i="13" s="1"/>
  <c r="BQ205" i="13" s="1"/>
  <c r="BG340" i="13" a="1"/>
  <c r="BG340" i="13" s="1"/>
  <c r="BQ340" i="13" s="1"/>
  <c r="BG410" i="13" a="1"/>
  <c r="BG410" i="13" s="1"/>
  <c r="BQ410" i="13" s="1"/>
  <c r="BG21" i="13" a="1"/>
  <c r="BG21" i="13" s="1"/>
  <c r="BQ21" i="13" s="1"/>
  <c r="BG257" i="13" a="1"/>
  <c r="BG257" i="13" s="1"/>
  <c r="BQ257" i="13" s="1"/>
  <c r="BG97" i="13" a="1"/>
  <c r="BG97" i="13" s="1"/>
  <c r="BQ97" i="13" s="1"/>
  <c r="BG15" i="13" a="1"/>
  <c r="BG15" i="13" s="1"/>
  <c r="BQ15" i="13" s="1"/>
  <c r="BG255" i="13" a="1"/>
  <c r="BG255" i="13" s="1"/>
  <c r="BQ255" i="13" s="1"/>
  <c r="BG370" i="13" a="1"/>
  <c r="BG370" i="13" s="1"/>
  <c r="BQ370" i="13" s="1"/>
  <c r="BG321" i="13" a="1"/>
  <c r="BG321" i="13" s="1"/>
  <c r="BQ321" i="13" s="1"/>
  <c r="BG102" i="13" a="1"/>
  <c r="BG102" i="13" s="1"/>
  <c r="BQ102" i="13" s="1"/>
  <c r="BG456" i="13" a="1"/>
  <c r="BG456" i="13" s="1"/>
  <c r="BQ456" i="13" s="1"/>
  <c r="BG185" i="13" a="1"/>
  <c r="BG185" i="13" s="1"/>
  <c r="BQ185" i="13" s="1"/>
  <c r="BG149" i="13" a="1"/>
  <c r="BG149" i="13" s="1"/>
  <c r="BQ149" i="13" s="1"/>
  <c r="BG136" i="13" a="1"/>
  <c r="BG136" i="13" s="1"/>
  <c r="BQ136" i="13" s="1"/>
  <c r="BG333" i="13" a="1"/>
  <c r="BG333" i="13" s="1"/>
  <c r="BQ333" i="13" s="1"/>
  <c r="BG158" i="13" a="1"/>
  <c r="BG158" i="13" s="1"/>
  <c r="BQ158" i="13" s="1"/>
  <c r="BG459" i="13" a="1"/>
  <c r="BG459" i="13" s="1"/>
  <c r="BQ459" i="13" s="1"/>
  <c r="BG96" i="13" a="1"/>
  <c r="BG96" i="13" s="1"/>
  <c r="BQ96" i="13" s="1"/>
  <c r="BG302" i="13" a="1"/>
  <c r="BG302" i="13" s="1"/>
  <c r="BQ302" i="13" s="1"/>
  <c r="BG383" i="13" a="1"/>
  <c r="BG383" i="13" s="1"/>
  <c r="BQ383" i="13" s="1"/>
  <c r="BG247" i="13" a="1"/>
  <c r="BG247" i="13" s="1"/>
  <c r="BQ247" i="13" s="1"/>
  <c r="BG146" i="13" a="1"/>
  <c r="BG146" i="13" s="1"/>
  <c r="BQ146" i="13" s="1"/>
  <c r="BG62" i="13" a="1"/>
  <c r="BG62" i="13" s="1"/>
  <c r="BQ62" i="13" s="1"/>
  <c r="BG9" i="13" a="1"/>
  <c r="BG9" i="13" s="1"/>
  <c r="BQ9" i="13" s="1"/>
  <c r="BG322" i="13" a="1"/>
  <c r="BG322" i="13" s="1"/>
  <c r="BQ322" i="13" s="1"/>
  <c r="BG443" i="13" a="1"/>
  <c r="BG443" i="13" s="1"/>
  <c r="BQ443" i="13" s="1"/>
  <c r="BG266" i="13" a="1"/>
  <c r="BG266" i="13" s="1"/>
  <c r="BQ266" i="13" s="1"/>
  <c r="BG451" i="13" a="1"/>
  <c r="BG451" i="13" s="1"/>
  <c r="BQ451" i="13" s="1"/>
  <c r="BG218" i="13" a="1"/>
  <c r="BG218" i="13" s="1"/>
  <c r="BQ218" i="13" s="1"/>
  <c r="BG67" i="13" a="1"/>
  <c r="BG67" i="13" s="1"/>
  <c r="BQ67" i="13" s="1"/>
  <c r="BG259" i="13" a="1"/>
  <c r="BG259" i="13" s="1"/>
  <c r="BQ259" i="13" s="1"/>
  <c r="BG289" i="13" a="1"/>
  <c r="BG289" i="13" s="1"/>
  <c r="BQ289" i="13" s="1"/>
  <c r="BG127" i="13" a="1"/>
  <c r="BG127" i="13" s="1"/>
  <c r="BQ127" i="13" s="1"/>
  <c r="BG172" i="13" a="1"/>
  <c r="BG172" i="13" s="1"/>
  <c r="BQ172" i="13" s="1"/>
  <c r="BG173" i="13" a="1"/>
  <c r="BG173" i="13" s="1"/>
  <c r="BQ173" i="13" s="1"/>
  <c r="BG117" i="13" a="1"/>
  <c r="BG117" i="13" s="1"/>
  <c r="BQ117" i="13" s="1"/>
  <c r="BG417" i="13" a="1"/>
  <c r="BG417" i="13" s="1"/>
  <c r="BQ417" i="13" s="1"/>
  <c r="BG148" i="13" a="1"/>
  <c r="BG148" i="13" s="1"/>
  <c r="BQ148" i="13" s="1"/>
  <c r="BG101" i="13" a="1"/>
  <c r="BG101" i="13" s="1"/>
  <c r="BQ101" i="13" s="1"/>
  <c r="BG342" i="13" a="1"/>
  <c r="BG342" i="13" s="1"/>
  <c r="BQ342" i="13" s="1"/>
  <c r="BG150" i="13" a="1"/>
  <c r="BG150" i="13" s="1"/>
  <c r="BQ150" i="13" s="1"/>
  <c r="BG404" i="13" a="1"/>
  <c r="BG404" i="13" s="1"/>
  <c r="BQ404" i="13" s="1"/>
  <c r="BG212" i="13" a="1"/>
  <c r="BG212" i="13" s="1"/>
  <c r="BQ212" i="13" s="1"/>
  <c r="BG159" i="13" a="1"/>
  <c r="BG159" i="13" s="1"/>
  <c r="BQ159" i="13" s="1"/>
  <c r="BN327" i="13" a="1"/>
  <c r="BN327" i="13" s="1"/>
  <c r="BX327" i="13" s="1"/>
  <c r="BN77" i="13" a="1"/>
  <c r="BN77" i="13" s="1"/>
  <c r="BX77" i="13" s="1"/>
  <c r="BN318" i="13" a="1"/>
  <c r="BN318" i="13" s="1"/>
  <c r="BX318" i="13" s="1"/>
  <c r="BG82" i="13" a="1"/>
  <c r="BG82" i="13" s="1"/>
  <c r="BQ82" i="13" s="1"/>
  <c r="BG455" i="13" a="1"/>
  <c r="BG455" i="13" s="1"/>
  <c r="BQ455" i="13" s="1"/>
  <c r="BG110" i="13" a="1"/>
  <c r="BG110" i="13" s="1"/>
  <c r="BQ110" i="13" s="1"/>
  <c r="BG171" i="13" a="1"/>
  <c r="BG171" i="13" s="1"/>
  <c r="BQ171" i="13" s="1"/>
  <c r="BG104" i="13" a="1"/>
  <c r="BG104" i="13" s="1"/>
  <c r="BQ104" i="13" s="1"/>
  <c r="BG195" i="13" a="1"/>
  <c r="BG195" i="13" s="1"/>
  <c r="BQ195" i="13" s="1"/>
  <c r="BG262" i="13" a="1"/>
  <c r="BG262" i="13" s="1"/>
  <c r="BQ262" i="13" s="1"/>
  <c r="BG405" i="13" a="1"/>
  <c r="BG405" i="13" s="1"/>
  <c r="BQ405" i="13" s="1"/>
  <c r="BG166" i="13" a="1"/>
  <c r="BG166" i="13" s="1"/>
  <c r="BQ166" i="13" s="1"/>
  <c r="BG421" i="13" a="1"/>
  <c r="BG421" i="13" s="1"/>
  <c r="BQ421" i="13" s="1"/>
  <c r="BG52" i="13" a="1"/>
  <c r="BG52" i="13" s="1"/>
  <c r="BQ52" i="13" s="1"/>
  <c r="BG209" i="13" a="1"/>
  <c r="BG209" i="13" s="1"/>
  <c r="BQ209" i="13" s="1"/>
  <c r="BG303" i="13" a="1"/>
  <c r="BG303" i="13" s="1"/>
  <c r="BQ303" i="13" s="1"/>
  <c r="BG271" i="13" a="1"/>
  <c r="BG271" i="13" s="1"/>
  <c r="BQ271" i="13" s="1"/>
  <c r="BG438" i="13" a="1"/>
  <c r="BG438" i="13" s="1"/>
  <c r="BQ438" i="13" s="1"/>
  <c r="BG353" i="13" a="1"/>
  <c r="BG353" i="13" s="1"/>
  <c r="BQ353" i="13" s="1"/>
  <c r="BG362" i="13" a="1"/>
  <c r="BG362" i="13" s="1"/>
  <c r="BQ362" i="13" s="1"/>
  <c r="BG254" i="13" a="1"/>
  <c r="BG254" i="13" s="1"/>
  <c r="BQ254" i="13" s="1"/>
  <c r="BG151" i="13" a="1"/>
  <c r="BG151" i="13" s="1"/>
  <c r="BQ151" i="13" s="1"/>
  <c r="BG54" i="13" a="1"/>
  <c r="BG54" i="13" s="1"/>
  <c r="BQ54" i="13" s="1"/>
  <c r="BG293" i="13" a="1"/>
  <c r="BG293" i="13" s="1"/>
  <c r="BQ293" i="13" s="1"/>
  <c r="BK448" i="13" a="1"/>
  <c r="BK448" i="13" s="1"/>
  <c r="BU448" i="13" s="1"/>
  <c r="BG99" i="13" a="1"/>
  <c r="BG99" i="13" s="1"/>
  <c r="BQ99" i="13" s="1"/>
  <c r="BG435" i="13" a="1"/>
  <c r="BG435" i="13" s="1"/>
  <c r="BQ435" i="13" s="1"/>
  <c r="BG392" i="13" a="1"/>
  <c r="BG392" i="13" s="1"/>
  <c r="BQ392" i="13" s="1"/>
  <c r="BG245" i="13" a="1"/>
  <c r="BG245" i="13" s="1"/>
  <c r="BQ245" i="13" s="1"/>
  <c r="BG424" i="13" a="1"/>
  <c r="BG424" i="13" s="1"/>
  <c r="BQ424" i="13" s="1"/>
  <c r="BG328" i="13" a="1"/>
  <c r="BG328" i="13" s="1"/>
  <c r="BQ328" i="13" s="1"/>
  <c r="BG129" i="13" a="1"/>
  <c r="BG129" i="13" s="1"/>
  <c r="BQ129" i="13" s="1"/>
  <c r="BN369" i="13" a="1"/>
  <c r="BN369" i="13" s="1"/>
  <c r="BX369" i="13" s="1"/>
  <c r="BN159" i="13" a="1"/>
  <c r="BN159" i="13" s="1"/>
  <c r="BX159" i="13" s="1"/>
  <c r="BG269" i="13" a="1"/>
  <c r="BG269" i="13" s="1"/>
  <c r="BQ269" i="13" s="1"/>
  <c r="BG327" i="13" a="1"/>
  <c r="BG327" i="13" s="1"/>
  <c r="BQ327" i="13" s="1"/>
  <c r="BN187" i="13" a="1"/>
  <c r="BN187" i="13" s="1"/>
  <c r="BX187" i="13" s="1"/>
  <c r="BG318" i="13" a="1"/>
  <c r="BG318" i="13" s="1"/>
  <c r="BQ318" i="13" s="1"/>
  <c r="BG140" i="13" a="1"/>
  <c r="BG140" i="13" s="1"/>
  <c r="BQ140" i="13" s="1"/>
  <c r="BG236" i="13" a="1"/>
  <c r="BG236" i="13" s="1"/>
  <c r="BQ236" i="13" s="1"/>
  <c r="BG432" i="13" a="1"/>
  <c r="BG432" i="13" s="1"/>
  <c r="BQ432" i="13" s="1"/>
  <c r="BN82" i="13" a="1"/>
  <c r="BN82" i="13" s="1"/>
  <c r="BX82" i="13" s="1"/>
  <c r="BG207" i="13" a="1"/>
  <c r="BG207" i="13" s="1"/>
  <c r="BQ207" i="13" s="1"/>
  <c r="BG263" i="13" a="1"/>
  <c r="BG263" i="13" s="1"/>
  <c r="BQ263" i="13" s="1"/>
  <c r="BG31" i="13" a="1"/>
  <c r="BG31" i="13" s="1"/>
  <c r="BQ31" i="13" s="1"/>
  <c r="BG168" i="13" a="1"/>
  <c r="BG168" i="13" s="1"/>
  <c r="BQ168" i="13" s="1"/>
  <c r="BG463" i="13" a="1"/>
  <c r="BG463" i="13" s="1"/>
  <c r="BQ463" i="13" s="1"/>
  <c r="BG206" i="13" a="1"/>
  <c r="BG206" i="13" s="1"/>
  <c r="BQ206" i="13" s="1"/>
  <c r="BG183" i="13" a="1"/>
  <c r="BG183" i="13" s="1"/>
  <c r="BQ183" i="13" s="1"/>
  <c r="BG464" i="13" a="1"/>
  <c r="BG464" i="13" s="1"/>
  <c r="BQ464" i="13" s="1"/>
  <c r="BG134" i="13" a="1"/>
  <c r="BG134" i="13" s="1"/>
  <c r="BQ134" i="13" s="1"/>
  <c r="BG324" i="13" a="1"/>
  <c r="BG324" i="13" s="1"/>
  <c r="BQ324" i="13" s="1"/>
  <c r="BG6" i="13" a="1"/>
  <c r="BG6" i="13" s="1"/>
  <c r="BQ6" i="13" s="1"/>
  <c r="BG60" i="13" a="1"/>
  <c r="BG60" i="13" s="1"/>
  <c r="BQ60" i="13" s="1"/>
  <c r="BG124" i="13" a="1"/>
  <c r="BG124" i="13" s="1"/>
  <c r="BQ124" i="13" s="1"/>
  <c r="BG153" i="13" a="1"/>
  <c r="BG153" i="13" s="1"/>
  <c r="BQ153" i="13" s="1"/>
  <c r="BG193" i="13" a="1"/>
  <c r="BG193" i="13" s="1"/>
  <c r="BQ193" i="13" s="1"/>
  <c r="BG152" i="13" a="1"/>
  <c r="BG152" i="13" s="1"/>
  <c r="BQ152" i="13" s="1"/>
  <c r="BG386" i="13" a="1"/>
  <c r="BG386" i="13" s="1"/>
  <c r="BQ386" i="13" s="1"/>
  <c r="BG444" i="13" a="1"/>
  <c r="BG444" i="13" s="1"/>
  <c r="BQ444" i="13" s="1"/>
  <c r="BG258" i="13" a="1"/>
  <c r="BG258" i="13" s="1"/>
  <c r="BQ258" i="13" s="1"/>
  <c r="BG63" i="13" a="1"/>
  <c r="BG63" i="13" s="1"/>
  <c r="BQ63" i="13" s="1"/>
  <c r="BG189" i="13" a="1"/>
  <c r="BG189" i="13" s="1"/>
  <c r="BQ189" i="13" s="1"/>
  <c r="BG337" i="13" a="1"/>
  <c r="BG337" i="13" s="1"/>
  <c r="BQ337" i="13" s="1"/>
  <c r="BG368" i="13" a="1"/>
  <c r="BG368" i="13" s="1"/>
  <c r="BQ368" i="13" s="1"/>
  <c r="BG243" i="13" a="1"/>
  <c r="BG243" i="13" s="1"/>
  <c r="BQ243" i="13" s="1"/>
  <c r="BG361" i="13" a="1"/>
  <c r="BG361" i="13" s="1"/>
  <c r="BQ361" i="13" s="1"/>
  <c r="BG133" i="13" a="1"/>
  <c r="BG133" i="13" s="1"/>
  <c r="BQ133" i="13" s="1"/>
  <c r="BG147" i="13" a="1"/>
  <c r="BG147" i="13" s="1"/>
  <c r="BQ147" i="13" s="1"/>
  <c r="BG170" i="13" a="1"/>
  <c r="BG170" i="13" s="1"/>
  <c r="BQ170" i="13" s="1"/>
  <c r="BG309" i="13" a="1"/>
  <c r="BG309" i="13" s="1"/>
  <c r="BQ309" i="13" s="1"/>
  <c r="BG449" i="13" a="1"/>
  <c r="BG449" i="13" s="1"/>
  <c r="BQ449" i="13" s="1"/>
  <c r="BG194" i="13" a="1"/>
  <c r="BG194" i="13" s="1"/>
  <c r="BQ194" i="13" s="1"/>
  <c r="BG128" i="13" a="1"/>
  <c r="BG128" i="13" s="1"/>
  <c r="BQ128" i="13" s="1"/>
  <c r="BG419" i="13" a="1"/>
  <c r="BG419" i="13" s="1"/>
  <c r="BQ419" i="13" s="1"/>
  <c r="BG295" i="13" a="1"/>
  <c r="BG295" i="13" s="1"/>
  <c r="BQ295" i="13" s="1"/>
  <c r="BG132" i="13" a="1"/>
  <c r="BG132" i="13" s="1"/>
  <c r="BQ132" i="13" s="1"/>
  <c r="BG334" i="13" a="1"/>
  <c r="BG334" i="13" s="1"/>
  <c r="BQ334" i="13" s="1"/>
  <c r="BG112" i="13" a="1"/>
  <c r="BG112" i="13" s="1"/>
  <c r="BQ112" i="13" s="1"/>
  <c r="BG216" i="13" a="1"/>
  <c r="BG216" i="13" s="1"/>
  <c r="BQ216" i="13" s="1"/>
  <c r="BG366" i="13" a="1"/>
  <c r="BG366" i="13" s="1"/>
  <c r="BQ366" i="13" s="1"/>
  <c r="BG382" i="13" a="1"/>
  <c r="BG382" i="13" s="1"/>
  <c r="BQ382" i="13" s="1"/>
  <c r="BG422" i="13" a="1"/>
  <c r="BG422" i="13" s="1"/>
  <c r="BQ422" i="13" s="1"/>
  <c r="BG358" i="13" a="1"/>
  <c r="BG358" i="13" s="1"/>
  <c r="BQ358" i="13" s="1"/>
  <c r="BG380" i="13" a="1"/>
  <c r="BG380" i="13" s="1"/>
  <c r="BQ380" i="13" s="1"/>
  <c r="BG204" i="13" a="1"/>
  <c r="BG204" i="13" s="1"/>
  <c r="BQ204" i="13" s="1"/>
  <c r="BG413" i="13" a="1"/>
  <c r="BG413" i="13" s="1"/>
  <c r="BQ413" i="13" s="1"/>
  <c r="BG234" i="13" a="1"/>
  <c r="BG234" i="13" s="1"/>
  <c r="BQ234" i="13" s="1"/>
  <c r="BG470" i="13" a="1"/>
  <c r="BG470" i="13" s="1"/>
  <c r="BQ470" i="13" s="1"/>
  <c r="BG214" i="13" a="1"/>
  <c r="BG214" i="13" s="1"/>
  <c r="BQ214" i="13" s="1"/>
  <c r="BG351" i="13" a="1"/>
  <c r="BG351" i="13" s="1"/>
  <c r="BQ351" i="13" s="1"/>
  <c r="BG369" i="13" a="1"/>
  <c r="BG369" i="13" s="1"/>
  <c r="BQ369" i="13" s="1"/>
  <c r="BG426" i="13" a="1"/>
  <c r="BG426" i="13" s="1"/>
  <c r="BQ426" i="13" s="1"/>
  <c r="BG187" i="13" a="1"/>
  <c r="BG187" i="13" s="1"/>
  <c r="BQ187" i="13" s="1"/>
  <c r="BG5" i="13" a="1"/>
  <c r="BG5" i="13" s="1"/>
  <c r="BQ5" i="13" s="1"/>
  <c r="BG316" i="13" a="1"/>
  <c r="BG316" i="13" s="1"/>
  <c r="BQ316" i="13" s="1"/>
  <c r="BG65" i="13" a="1"/>
  <c r="BG65" i="13" s="1"/>
  <c r="BQ65" i="13" s="1"/>
  <c r="BG429" i="13" a="1"/>
  <c r="BG429" i="13" s="1"/>
  <c r="BQ429" i="13" s="1"/>
  <c r="BG415" i="13" a="1"/>
  <c r="BG415" i="13" s="1"/>
  <c r="BQ415" i="13" s="1"/>
  <c r="BG84" i="13" a="1"/>
  <c r="BG84" i="13" s="1"/>
  <c r="BQ84" i="13" s="1"/>
  <c r="BG363" i="13" a="1"/>
  <c r="BG363" i="13" s="1"/>
  <c r="BQ363" i="13" s="1"/>
  <c r="BG260" i="13" a="1"/>
  <c r="BG260" i="13" s="1"/>
  <c r="BQ260" i="13" s="1"/>
  <c r="BG229" i="13" a="1"/>
  <c r="BG229" i="13" s="1"/>
  <c r="BQ229" i="13" s="1"/>
  <c r="BG446" i="13" a="1"/>
  <c r="BG446" i="13" s="1"/>
  <c r="BQ446" i="13" s="1"/>
  <c r="BG116" i="13" a="1"/>
  <c r="BG116" i="13" s="1"/>
  <c r="BQ116" i="13" s="1"/>
  <c r="BG226" i="13" a="1"/>
  <c r="BG226" i="13" s="1"/>
  <c r="BQ226" i="13" s="1"/>
  <c r="BG332" i="13" a="1"/>
  <c r="BG332" i="13" s="1"/>
  <c r="BQ332" i="13" s="1"/>
  <c r="BG437" i="13" a="1"/>
  <c r="BG437" i="13" s="1"/>
  <c r="BQ437" i="13" s="1"/>
  <c r="BG360" i="13" a="1"/>
  <c r="BG360" i="13" s="1"/>
  <c r="BQ360" i="13" s="1"/>
  <c r="BG453" i="13" a="1"/>
  <c r="BG453" i="13" s="1"/>
  <c r="BQ453" i="13" s="1"/>
  <c r="BG330" i="13" a="1"/>
  <c r="BG330" i="13" s="1"/>
  <c r="BQ330" i="13" s="1"/>
  <c r="BG440" i="13" a="1"/>
  <c r="BG440" i="13" s="1"/>
  <c r="BQ440" i="13" s="1"/>
  <c r="BG414" i="13" a="1"/>
  <c r="BG414" i="13" s="1"/>
  <c r="BQ414" i="13" s="1"/>
  <c r="BG118" i="13" a="1"/>
  <c r="BG118" i="13" s="1"/>
  <c r="BQ118" i="13" s="1"/>
  <c r="BG114" i="13" a="1"/>
  <c r="BG114" i="13" s="1"/>
  <c r="BQ114" i="13" s="1"/>
  <c r="BG349" i="13" a="1"/>
  <c r="BG349" i="13" s="1"/>
  <c r="BQ349" i="13" s="1"/>
  <c r="BG347" i="13" a="1"/>
  <c r="BG347" i="13" s="1"/>
  <c r="BQ347" i="13" s="1"/>
  <c r="BG138" i="13" a="1"/>
  <c r="BG138" i="13" s="1"/>
  <c r="BQ138" i="13" s="1"/>
  <c r="BG374" i="13" a="1"/>
  <c r="BG374" i="13" s="1"/>
  <c r="BQ374" i="13" s="1"/>
  <c r="BG240" i="13" a="1"/>
  <c r="BG240" i="13" s="1"/>
  <c r="BQ240" i="13" s="1"/>
  <c r="BG191" i="13" a="1"/>
  <c r="BG191" i="13" s="1"/>
  <c r="BQ191" i="13" s="1"/>
  <c r="BG350" i="13" a="1"/>
  <c r="BG350" i="13" s="1"/>
  <c r="BQ350" i="13" s="1"/>
  <c r="BG274" i="13" a="1"/>
  <c r="BG274" i="13" s="1"/>
  <c r="BQ274" i="13" s="1"/>
  <c r="BG143" i="13" a="1"/>
  <c r="BG143" i="13" s="1"/>
  <c r="BQ143" i="13" s="1"/>
  <c r="BG25" i="13" a="1"/>
  <c r="BG25" i="13" s="1"/>
  <c r="BQ25" i="13" s="1"/>
  <c r="BG64" i="13" a="1"/>
  <c r="BG64" i="13" s="1"/>
  <c r="BQ64" i="13" s="1"/>
  <c r="BG278" i="13" a="1"/>
  <c r="BG278" i="13" s="1"/>
  <c r="BQ278" i="13" s="1"/>
  <c r="BG57" i="13" a="1"/>
  <c r="BG57" i="13" s="1"/>
  <c r="BQ57" i="13" s="1"/>
  <c r="BG39" i="13" a="1"/>
  <c r="BG39" i="13" s="1"/>
  <c r="BQ39" i="13" s="1"/>
  <c r="BG156" i="13" a="1"/>
  <c r="BG156" i="13" s="1"/>
  <c r="BQ156" i="13" s="1"/>
  <c r="BN402" i="13" a="1"/>
  <c r="BN402" i="13" s="1"/>
  <c r="BX402" i="13" s="1"/>
  <c r="BN5" i="13" a="1"/>
  <c r="BN5" i="13" s="1"/>
  <c r="BX5" i="13" s="1"/>
  <c r="BG36" i="13" a="1"/>
  <c r="BG36" i="13" s="1"/>
  <c r="BQ36" i="13" s="1"/>
  <c r="BG10" i="13" a="1"/>
  <c r="BG10" i="13" s="1"/>
  <c r="BQ10" i="13" s="1"/>
  <c r="BG123" i="13" a="1"/>
  <c r="BG123" i="13" s="1"/>
  <c r="BQ123" i="13" s="1"/>
  <c r="BG343" i="13" a="1"/>
  <c r="BG343" i="13" s="1"/>
  <c r="BQ343" i="13" s="1"/>
  <c r="BG154" i="13" a="1"/>
  <c r="BG154" i="13" s="1"/>
  <c r="BQ154" i="13" s="1"/>
  <c r="BG431" i="13" a="1"/>
  <c r="BG431" i="13" s="1"/>
  <c r="BQ431" i="13" s="1"/>
  <c r="BG164" i="13" a="1"/>
  <c r="BG164" i="13" s="1"/>
  <c r="BQ164" i="13" s="1"/>
  <c r="BG397" i="13" a="1"/>
  <c r="BG397" i="13" s="1"/>
  <c r="BQ397" i="13" s="1"/>
  <c r="BG20" i="13" a="1"/>
  <c r="BG20" i="13" s="1"/>
  <c r="BQ20" i="13" s="1"/>
  <c r="BG179" i="13" a="1"/>
  <c r="BG179" i="13" s="1"/>
  <c r="BQ179" i="13" s="1"/>
  <c r="BG354" i="13" a="1"/>
  <c r="BG354" i="13" s="1"/>
  <c r="BQ354" i="13" s="1"/>
  <c r="BG425" i="13" a="1"/>
  <c r="BG425" i="13" s="1"/>
  <c r="BQ425" i="13" s="1"/>
  <c r="BG467" i="13" a="1"/>
  <c r="BG467" i="13" s="1"/>
  <c r="BQ467" i="13" s="1"/>
  <c r="BG71" i="13" a="1"/>
  <c r="BG71" i="13" s="1"/>
  <c r="BQ71" i="13" s="1"/>
  <c r="BG119" i="13" a="1"/>
  <c r="BG119" i="13" s="1"/>
  <c r="BQ119" i="13" s="1"/>
  <c r="BG91" i="13" a="1"/>
  <c r="BG91" i="13" s="1"/>
  <c r="BQ91" i="13" s="1"/>
  <c r="BG105" i="13" a="1"/>
  <c r="BG105" i="13" s="1"/>
  <c r="BQ105" i="13" s="1"/>
  <c r="BG433" i="13" a="1"/>
  <c r="BG433" i="13" s="1"/>
  <c r="BQ433" i="13" s="1"/>
  <c r="BG299" i="13" a="1"/>
  <c r="BG299" i="13" s="1"/>
  <c r="BQ299" i="13" s="1"/>
  <c r="BG454" i="13" a="1"/>
  <c r="BG454" i="13" s="1"/>
  <c r="BQ454" i="13" s="1"/>
  <c r="BG287" i="13" a="1"/>
  <c r="BG287" i="13" s="1"/>
  <c r="BQ287" i="13" s="1"/>
  <c r="BG190" i="13" a="1"/>
  <c r="BG190" i="13" s="1"/>
  <c r="BQ190" i="13" s="1"/>
  <c r="BG109" i="13" a="1"/>
  <c r="BG109" i="13" s="1"/>
  <c r="BQ109" i="13" s="1"/>
  <c r="BG155" i="13" a="1"/>
  <c r="BG155" i="13" s="1"/>
  <c r="BQ155" i="13" s="1"/>
  <c r="BG372" i="13" a="1"/>
  <c r="BG372" i="13" s="1"/>
  <c r="BQ372" i="13" s="1"/>
  <c r="BG125" i="13" a="1"/>
  <c r="BG125" i="13" s="1"/>
  <c r="BQ125" i="13" s="1"/>
  <c r="BG465" i="13" a="1"/>
  <c r="BG465" i="13" s="1"/>
  <c r="BQ465" i="13" s="1"/>
  <c r="BG228" i="13" a="1"/>
  <c r="BG228" i="13" s="1"/>
  <c r="BQ228" i="13" s="1"/>
  <c r="BG181" i="13" a="1"/>
  <c r="BG181" i="13" s="1"/>
  <c r="BQ181" i="13" s="1"/>
  <c r="BG98" i="13" a="1"/>
  <c r="BG98" i="13" s="1"/>
  <c r="BQ98" i="13" s="1"/>
  <c r="BG211" i="13" a="1"/>
  <c r="BG211" i="13" s="1"/>
  <c r="BQ211" i="13" s="1"/>
  <c r="BG224" i="13" a="1"/>
  <c r="BG224" i="13" s="1"/>
  <c r="BQ224" i="13" s="1"/>
  <c r="BG389" i="13" a="1"/>
  <c r="BG389" i="13" s="1"/>
  <c r="BQ389" i="13" s="1"/>
  <c r="BG445" i="13" a="1"/>
  <c r="BG445" i="13" s="1"/>
  <c r="BQ445" i="13" s="1"/>
  <c r="BG237" i="13" a="1"/>
  <c r="BG237" i="13" s="1"/>
  <c r="BQ237" i="13" s="1"/>
  <c r="BG336" i="13" a="1"/>
  <c r="BG336" i="13" s="1"/>
  <c r="BQ336" i="13" s="1"/>
  <c r="BG448" i="13" a="1"/>
  <c r="BG448" i="13" s="1"/>
  <c r="BQ448" i="13" s="1"/>
  <c r="BG326" i="13" a="1"/>
  <c r="BG326" i="13" s="1"/>
  <c r="BQ326" i="13" s="1"/>
  <c r="BG312" i="13" a="1"/>
  <c r="BG312" i="13" s="1"/>
  <c r="BQ312" i="13" s="1"/>
  <c r="BG250" i="13" a="1"/>
  <c r="BG250" i="13" s="1"/>
  <c r="BQ250" i="13" s="1"/>
  <c r="BG447" i="13" a="1"/>
  <c r="BG447" i="13" s="1"/>
  <c r="BQ447" i="13" s="1"/>
  <c r="BG186" i="13" a="1"/>
  <c r="BG186" i="13" s="1"/>
  <c r="BQ186" i="13" s="1"/>
  <c r="BG292" i="13" a="1"/>
  <c r="BG292" i="13" s="1"/>
  <c r="BQ292" i="13" s="1"/>
  <c r="BG169" i="13" a="1"/>
  <c r="BG169" i="13" s="1"/>
  <c r="BQ169" i="13" s="1"/>
  <c r="BN39" i="13" a="1"/>
  <c r="BN39" i="13" s="1"/>
  <c r="BX39" i="13" s="1"/>
  <c r="BN426" i="13" a="1"/>
  <c r="BN426" i="13" s="1"/>
  <c r="BX426" i="13" s="1"/>
  <c r="BN215" i="13" a="1"/>
  <c r="BN215" i="13" s="1"/>
  <c r="BX215" i="13" s="1"/>
  <c r="BG402" i="13" a="1"/>
  <c r="BG402" i="13" s="1"/>
  <c r="BQ402" i="13" s="1"/>
  <c r="BG121" i="13" a="1"/>
  <c r="BG121" i="13" s="1"/>
  <c r="BQ121" i="13" s="1"/>
  <c r="BG388" i="13" a="1"/>
  <c r="BG388" i="13" s="1"/>
  <c r="BQ388" i="13" s="1"/>
  <c r="BG241" i="13" a="1"/>
  <c r="BG241" i="13" s="1"/>
  <c r="BQ241" i="13" s="1"/>
  <c r="BN36" i="13" a="1"/>
  <c r="BN36" i="13" s="1"/>
  <c r="BX36" i="13" s="1"/>
  <c r="BG227" i="13" a="1"/>
  <c r="BG227" i="13" s="1"/>
  <c r="BQ227" i="13" s="1"/>
  <c r="BG297" i="13" a="1"/>
  <c r="BG297" i="13" s="1"/>
  <c r="BQ297" i="13" s="1"/>
  <c r="BN10" i="13" a="1"/>
  <c r="BN10" i="13" s="1"/>
  <c r="BX10" i="13" s="1"/>
  <c r="BG180" i="13" a="1"/>
  <c r="BG180" i="13" s="1"/>
  <c r="BQ180" i="13" s="1"/>
  <c r="BN162" i="13" a="1"/>
  <c r="BN162" i="13" s="1"/>
  <c r="BX162" i="13" s="1"/>
  <c r="BG16" i="13" a="1"/>
  <c r="BG16" i="13" s="1"/>
  <c r="BQ16" i="13" s="1"/>
  <c r="BG285" i="13" a="1"/>
  <c r="BG285" i="13" s="1"/>
  <c r="BQ285" i="13" s="1"/>
  <c r="BG13" i="13" a="1"/>
  <c r="BG13" i="13" s="1"/>
  <c r="BQ13" i="13" s="1"/>
  <c r="BG113" i="13" a="1"/>
  <c r="BG113" i="13" s="1"/>
  <c r="BQ113" i="13" s="1"/>
  <c r="BG288" i="13" a="1"/>
  <c r="BG288" i="13" s="1"/>
  <c r="BQ288" i="13" s="1"/>
  <c r="BG378" i="13" a="1"/>
  <c r="BG378" i="13" s="1"/>
  <c r="BQ378" i="13" s="1"/>
  <c r="BG428" i="13" a="1"/>
  <c r="BG428" i="13" s="1"/>
  <c r="BQ428" i="13" s="1"/>
  <c r="BG42" i="13" a="1"/>
  <c r="BG42" i="13" s="1"/>
  <c r="BQ42" i="13" s="1"/>
  <c r="BG244" i="13" a="1"/>
  <c r="BG244" i="13" s="1"/>
  <c r="BQ244" i="13" s="1"/>
  <c r="BG458" i="13" a="1"/>
  <c r="BG458" i="13" s="1"/>
  <c r="BQ458" i="13" s="1"/>
  <c r="BG61" i="13" a="1"/>
  <c r="BG61" i="13" s="1"/>
  <c r="BQ61" i="13" s="1"/>
  <c r="BG346" i="13" a="1"/>
  <c r="BG346" i="13" s="1"/>
  <c r="BQ346" i="13" s="1"/>
  <c r="BG48" i="13" a="1"/>
  <c r="BG48" i="13" s="1"/>
  <c r="BQ48" i="13" s="1"/>
  <c r="BG137" i="13" a="1"/>
  <c r="BG137" i="13" s="1"/>
  <c r="BQ137" i="13" s="1"/>
  <c r="BG265" i="13" a="1"/>
  <c r="BG265" i="13" s="1"/>
  <c r="BQ265" i="13" s="1"/>
  <c r="BG325" i="13" a="1"/>
  <c r="BG325" i="13" s="1"/>
  <c r="BQ325" i="13" s="1"/>
  <c r="BG53" i="13" a="1"/>
  <c r="BG53" i="13" s="1"/>
  <c r="BQ53" i="13" s="1"/>
  <c r="BG213" i="13" a="1"/>
  <c r="BG213" i="13" s="1"/>
  <c r="BQ213" i="13" s="1"/>
  <c r="BG22" i="13" a="1"/>
  <c r="BG22" i="13" s="1"/>
  <c r="BQ22" i="13" s="1"/>
  <c r="BG24" i="13" a="1"/>
  <c r="BG24" i="13" s="1"/>
  <c r="BQ24" i="13" s="1"/>
  <c r="BG412" i="13" a="1"/>
  <c r="BG412" i="13" s="1"/>
  <c r="BQ412" i="13" s="1"/>
  <c r="BM217" i="13" a="1"/>
  <c r="BM217" i="13" s="1"/>
  <c r="BW217" i="13" s="1"/>
  <c r="BG92" i="13" a="1"/>
  <c r="BG92" i="13" s="1"/>
  <c r="BQ92" i="13" s="1"/>
  <c r="BG41" i="13" a="1"/>
  <c r="BG41" i="13" s="1"/>
  <c r="BQ41" i="13" s="1"/>
  <c r="BG177" i="13" a="1"/>
  <c r="BG177" i="13" s="1"/>
  <c r="BQ177" i="13" s="1"/>
  <c r="BK54" i="13" a="1"/>
  <c r="BK54" i="13" s="1"/>
  <c r="BU54" i="13" s="1"/>
  <c r="BG434" i="13" a="1"/>
  <c r="BG434" i="13" s="1"/>
  <c r="BQ434" i="13" s="1"/>
  <c r="BG165" i="13" a="1"/>
  <c r="BG165" i="13" s="1"/>
  <c r="BQ165" i="13" s="1"/>
  <c r="BG163" i="13" a="1"/>
  <c r="BG163" i="13" s="1"/>
  <c r="BQ163" i="13" s="1"/>
  <c r="BG197" i="13" a="1"/>
  <c r="BG197" i="13" s="1"/>
  <c r="BQ197" i="13" s="1"/>
  <c r="BG50" i="13" a="1"/>
  <c r="BG50" i="13" s="1"/>
  <c r="BQ50" i="13" s="1"/>
  <c r="BG282" i="13" a="1"/>
  <c r="BG282" i="13" s="1"/>
  <c r="BQ282" i="13" s="1"/>
  <c r="BG17" i="13" a="1"/>
  <c r="BG17" i="13" s="1"/>
  <c r="BQ17" i="13" s="1"/>
  <c r="BG95" i="13" a="1"/>
  <c r="BG95" i="13" s="1"/>
  <c r="BQ95" i="13" s="1"/>
  <c r="BG26" i="13" a="1"/>
  <c r="BG26" i="13" s="1"/>
  <c r="BQ26" i="13" s="1"/>
  <c r="BG298" i="13" a="1"/>
  <c r="BG298" i="13" s="1"/>
  <c r="BQ298" i="13" s="1"/>
  <c r="BG141" i="13" a="1"/>
  <c r="BG141" i="13" s="1"/>
  <c r="BQ141" i="13" s="1"/>
  <c r="BG356" i="13" a="1"/>
  <c r="BG356" i="13" s="1"/>
  <c r="BQ356" i="13" s="1"/>
  <c r="BG157" i="13" a="1"/>
  <c r="BG157" i="13" s="1"/>
  <c r="BQ157" i="13" s="1"/>
  <c r="BG246" i="13" a="1"/>
  <c r="BG246" i="13" s="1"/>
  <c r="BQ246" i="13" s="1"/>
  <c r="BG108" i="13" a="1"/>
  <c r="BG108" i="13" s="1"/>
  <c r="BQ108" i="13" s="1"/>
  <c r="BG59" i="13" a="1"/>
  <c r="BG59" i="13" s="1"/>
  <c r="BQ59" i="13" s="1"/>
  <c r="BG301" i="13" a="1"/>
  <c r="BG301" i="13" s="1"/>
  <c r="BQ301" i="13" s="1"/>
  <c r="BG385" i="13" a="1"/>
  <c r="BG385" i="13" s="1"/>
  <c r="BQ385" i="13" s="1"/>
  <c r="BG215" i="13" a="1"/>
  <c r="BG215" i="13" s="1"/>
  <c r="BQ215" i="13" s="1"/>
  <c r="BN420" i="13" a="1"/>
  <c r="BN420" i="13" s="1"/>
  <c r="BX420" i="13" s="1"/>
  <c r="BN121" i="13" a="1"/>
  <c r="BN121" i="13" s="1"/>
  <c r="BX121" i="13" s="1"/>
  <c r="BG27" i="13" a="1"/>
  <c r="BG27" i="13" s="1"/>
  <c r="BQ27" i="13" s="1"/>
  <c r="BG162" i="13" a="1"/>
  <c r="BG162" i="13" s="1"/>
  <c r="BQ162" i="13" s="1"/>
  <c r="BG395" i="13" a="1"/>
  <c r="BG395" i="13" s="1"/>
  <c r="BQ395" i="13" s="1"/>
  <c r="BG352" i="13" a="1"/>
  <c r="BG352" i="13" s="1"/>
  <c r="BQ352" i="13" s="1"/>
  <c r="BG335" i="13" a="1"/>
  <c r="BG335" i="13" s="1"/>
  <c r="BQ335" i="13" s="1"/>
  <c r="BG90" i="13" a="1"/>
  <c r="BG90" i="13" s="1"/>
  <c r="BQ90" i="13" s="1"/>
  <c r="BG296" i="13" a="1"/>
  <c r="BG296" i="13" s="1"/>
  <c r="BQ296" i="13" s="1"/>
  <c r="BG377" i="13" a="1"/>
  <c r="BG377" i="13" s="1"/>
  <c r="BQ377" i="13" s="1"/>
  <c r="BG30" i="13" a="1"/>
  <c r="BG30" i="13" s="1"/>
  <c r="BQ30" i="13" s="1"/>
  <c r="BG51" i="13" a="1"/>
  <c r="BG51" i="13" s="1"/>
  <c r="BQ51" i="13" s="1"/>
  <c r="BK117" i="13" a="1"/>
  <c r="BK117" i="13" s="1"/>
  <c r="BU117" i="13" s="1"/>
  <c r="BN31" i="13" a="1"/>
  <c r="BN31" i="13" s="1"/>
  <c r="BX31" i="13" s="1"/>
  <c r="BL290" i="13" a="1"/>
  <c r="BL290" i="13" s="1"/>
  <c r="BV290" i="13" s="1"/>
  <c r="BQ305" i="13"/>
  <c r="BJ160" i="13" a="1"/>
  <c r="BJ160" i="13" s="1"/>
  <c r="BT160" i="13" s="1"/>
  <c r="BN227" i="13" a="1"/>
  <c r="BN227" i="13" s="1"/>
  <c r="BX227" i="13" s="1"/>
  <c r="BN297" i="13" a="1"/>
  <c r="BN297" i="13" s="1"/>
  <c r="BX297" i="13" s="1"/>
  <c r="BH464" i="13" a="1"/>
  <c r="BH464" i="13" s="1"/>
  <c r="BR464" i="13" s="1"/>
  <c r="BL48" i="13" a="1"/>
  <c r="BL48" i="13" s="1"/>
  <c r="BV48" i="13" s="1"/>
  <c r="BL226" i="13" a="1"/>
  <c r="BL226" i="13" s="1"/>
  <c r="BV226" i="13" s="1"/>
  <c r="BN140" i="13" a="1"/>
  <c r="BN140" i="13" s="1"/>
  <c r="BX140" i="13" s="1"/>
  <c r="BN205" i="13" a="1"/>
  <c r="BN205" i="13" s="1"/>
  <c r="BX205" i="13" s="1"/>
  <c r="BH296" i="13" a="1"/>
  <c r="BH296" i="13" s="1"/>
  <c r="BR296" i="13" s="1"/>
  <c r="BL137" i="13" a="1"/>
  <c r="BL137" i="13" s="1"/>
  <c r="BV137" i="13" s="1"/>
  <c r="BH405" i="13" a="1"/>
  <c r="BH405" i="13" s="1"/>
  <c r="BR405" i="13" s="1"/>
  <c r="BH321" i="13" a="1"/>
  <c r="BH321" i="13" s="1"/>
  <c r="BR321" i="13" s="1"/>
  <c r="BH244" i="13" a="1"/>
  <c r="BH244" i="13" s="1"/>
  <c r="BR244" i="13" s="1"/>
  <c r="BH229" i="13" a="1"/>
  <c r="BH229" i="13" s="1"/>
  <c r="BR229" i="13" s="1"/>
  <c r="BH136" i="13" a="1"/>
  <c r="BH136" i="13" s="1"/>
  <c r="BR136" i="13" s="1"/>
  <c r="BH34" i="13" a="1"/>
  <c r="BH34" i="13" s="1"/>
  <c r="BR34" i="13" s="1"/>
  <c r="BH116" i="13" a="1"/>
  <c r="BH116" i="13" s="1"/>
  <c r="BR116" i="13" s="1"/>
  <c r="BH290" i="13" a="1"/>
  <c r="BH290" i="13" s="1"/>
  <c r="BR290" i="13" s="1"/>
  <c r="BH265" i="13" a="1"/>
  <c r="BH265" i="13" s="1"/>
  <c r="BR265" i="13" s="1"/>
  <c r="BH302" i="13" a="1"/>
  <c r="BH302" i="13" s="1"/>
  <c r="BR302" i="13" s="1"/>
  <c r="BH247" i="13" a="1"/>
  <c r="BH247" i="13" s="1"/>
  <c r="BR247" i="13" s="1"/>
  <c r="BH228" i="13" a="1"/>
  <c r="BH228" i="13" s="1"/>
  <c r="BR228" i="13" s="1"/>
  <c r="BH213" i="13" a="1"/>
  <c r="BH213" i="13" s="1"/>
  <c r="BR213" i="13" s="1"/>
  <c r="BH271" i="13" a="1"/>
  <c r="BH271" i="13" s="1"/>
  <c r="BR271" i="13" s="1"/>
  <c r="BH170" i="13" a="1"/>
  <c r="BH170" i="13" s="1"/>
  <c r="BR170" i="13" s="1"/>
  <c r="BH286" i="13" a="1"/>
  <c r="BH286" i="13" s="1"/>
  <c r="BR286" i="13" s="1"/>
  <c r="BH277" i="13" a="1"/>
  <c r="BH277" i="13" s="1"/>
  <c r="BR277" i="13" s="1"/>
  <c r="BH336" i="13" a="1"/>
  <c r="BH336" i="13" s="1"/>
  <c r="BR336" i="13" s="1"/>
  <c r="BH347" i="13" a="1"/>
  <c r="BH347" i="13" s="1"/>
  <c r="BR347" i="13" s="1"/>
  <c r="BH192" i="13" a="1"/>
  <c r="BH192" i="13" s="1"/>
  <c r="BR192" i="13" s="1"/>
  <c r="BH419" i="13" a="1"/>
  <c r="BH419" i="13" s="1"/>
  <c r="BR419" i="13" s="1"/>
  <c r="BH334" i="13" a="1"/>
  <c r="BH334" i="13" s="1"/>
  <c r="BR334" i="13" s="1"/>
  <c r="BH374" i="13" a="1"/>
  <c r="BH374" i="13" s="1"/>
  <c r="BR374" i="13" s="1"/>
  <c r="BH382" i="13" a="1"/>
  <c r="BH382" i="13" s="1"/>
  <c r="BR382" i="13" s="1"/>
  <c r="BH17" i="13" a="1"/>
  <c r="BH17" i="13" s="1"/>
  <c r="BR17" i="13" s="1"/>
  <c r="BH40" i="13" a="1"/>
  <c r="BH40" i="13" s="1"/>
  <c r="BR40" i="13" s="1"/>
  <c r="BH143" i="13" a="1"/>
  <c r="BH143" i="13" s="1"/>
  <c r="BR143" i="13" s="1"/>
  <c r="BH283" i="13" a="1"/>
  <c r="BH283" i="13" s="1"/>
  <c r="BR283" i="13" s="1"/>
  <c r="BH186" i="13" a="1"/>
  <c r="BH186" i="13" s="1"/>
  <c r="BR186" i="13" s="1"/>
  <c r="BH59" i="13" a="1"/>
  <c r="BH59" i="13" s="1"/>
  <c r="BR59" i="13" s="1"/>
  <c r="BH385" i="13" a="1"/>
  <c r="BH385" i="13" s="1"/>
  <c r="BR385" i="13" s="1"/>
  <c r="BH156" i="13" a="1"/>
  <c r="BH156" i="13" s="1"/>
  <c r="BR156" i="13" s="1"/>
  <c r="BH329" i="13" a="1"/>
  <c r="BH329" i="13" s="1"/>
  <c r="BR329" i="13" s="1"/>
  <c r="BH232" i="13" a="1"/>
  <c r="BH232" i="13" s="1"/>
  <c r="BR232" i="13" s="1"/>
  <c r="BH36" i="13" a="1"/>
  <c r="BH36" i="13" s="1"/>
  <c r="BR36" i="13" s="1"/>
  <c r="BH297" i="13" a="1"/>
  <c r="BH297" i="13" s="1"/>
  <c r="BR297" i="13" s="1"/>
  <c r="BH123" i="13" a="1"/>
  <c r="BH123" i="13" s="1"/>
  <c r="BR123" i="13" s="1"/>
  <c r="BH21" i="13" a="1"/>
  <c r="BH21" i="13" s="1"/>
  <c r="BR21" i="13" s="1"/>
  <c r="BH31" i="13" a="1"/>
  <c r="BH31" i="13" s="1"/>
  <c r="BR31" i="13" s="1"/>
  <c r="BH429" i="13" a="1"/>
  <c r="BH429" i="13" s="1"/>
  <c r="BR429" i="13" s="1"/>
  <c r="BH352" i="13" a="1"/>
  <c r="BH352" i="13" s="1"/>
  <c r="BR352" i="13" s="1"/>
  <c r="BH69" i="13" a="1"/>
  <c r="BH69" i="13" s="1"/>
  <c r="BR69" i="13" s="1"/>
  <c r="BH433" i="13" a="1"/>
  <c r="BH433" i="13" s="1"/>
  <c r="BR433" i="13" s="1"/>
  <c r="BH363" i="13" a="1"/>
  <c r="BH363" i="13" s="1"/>
  <c r="BR363" i="13" s="1"/>
  <c r="BH61" i="13" a="1"/>
  <c r="BH61" i="13" s="1"/>
  <c r="BR61" i="13" s="1"/>
  <c r="BH68" i="13" a="1"/>
  <c r="BH68" i="13" s="1"/>
  <c r="BR68" i="13" s="1"/>
  <c r="BH190" i="13" a="1"/>
  <c r="BH190" i="13" s="1"/>
  <c r="BR190" i="13" s="1"/>
  <c r="BH465" i="13" a="1"/>
  <c r="BH465" i="13" s="1"/>
  <c r="BR465" i="13" s="1"/>
  <c r="BH453" i="13" a="1"/>
  <c r="BH453" i="13" s="1"/>
  <c r="BR453" i="13" s="1"/>
  <c r="BH133" i="13" a="1"/>
  <c r="BH133" i="13" s="1"/>
  <c r="BR133" i="13" s="1"/>
  <c r="BH211" i="13" a="1"/>
  <c r="BH211" i="13" s="1"/>
  <c r="BR211" i="13" s="1"/>
  <c r="BH308" i="13" a="1"/>
  <c r="BH308" i="13" s="1"/>
  <c r="BR308" i="13" s="1"/>
  <c r="BH353" i="13" a="1"/>
  <c r="BH353" i="13" s="1"/>
  <c r="BR353" i="13" s="1"/>
  <c r="BH389" i="13" a="1"/>
  <c r="BH389" i="13" s="1"/>
  <c r="BR389" i="13" s="1"/>
  <c r="BH254" i="13" a="1"/>
  <c r="BH254" i="13" s="1"/>
  <c r="BR254" i="13" s="1"/>
  <c r="BH138" i="13" a="1"/>
  <c r="BH138" i="13" s="1"/>
  <c r="BR138" i="13" s="1"/>
  <c r="BK434" i="13" a="1"/>
  <c r="BK434" i="13" s="1"/>
  <c r="BU434" i="13" s="1"/>
  <c r="BH468" i="13" a="1"/>
  <c r="BH468" i="13" s="1"/>
  <c r="BR468" i="13" s="1"/>
  <c r="BH199" i="13" a="1"/>
  <c r="BH199" i="13" s="1"/>
  <c r="BR199" i="13" s="1"/>
  <c r="BH261" i="13" a="1"/>
  <c r="BH261" i="13" s="1"/>
  <c r="BR261" i="13" s="1"/>
  <c r="BH358" i="13" a="1"/>
  <c r="BH358" i="13" s="1"/>
  <c r="BR358" i="13" s="1"/>
  <c r="BH326" i="13" a="1"/>
  <c r="BH326" i="13" s="1"/>
  <c r="BR326" i="13" s="1"/>
  <c r="BH191" i="13" a="1"/>
  <c r="BH191" i="13" s="1"/>
  <c r="BR191" i="13" s="1"/>
  <c r="BH300" i="13" a="1"/>
  <c r="BH300" i="13" s="1"/>
  <c r="BR300" i="13" s="1"/>
  <c r="BH245" i="13" a="1"/>
  <c r="BH245" i="13" s="1"/>
  <c r="BR245" i="13" s="1"/>
  <c r="BH376" i="13" a="1"/>
  <c r="BH376" i="13" s="1"/>
  <c r="BR376" i="13" s="1"/>
  <c r="BH264" i="13" a="1"/>
  <c r="BH264" i="13" s="1"/>
  <c r="BR264" i="13" s="1"/>
  <c r="BH391" i="13" a="1"/>
  <c r="BH391" i="13" s="1"/>
  <c r="BR391" i="13" s="1"/>
  <c r="BH305" i="13" a="1"/>
  <c r="BH305" i="13" s="1"/>
  <c r="BR305" i="13" s="1"/>
  <c r="BH369" i="13" a="1"/>
  <c r="BH369" i="13" s="1"/>
  <c r="BR369" i="13" s="1"/>
  <c r="BH215" i="13" a="1"/>
  <c r="BH215" i="13" s="1"/>
  <c r="BR215" i="13" s="1"/>
  <c r="BH327" i="13" a="1"/>
  <c r="BH327" i="13" s="1"/>
  <c r="BR327" i="13" s="1"/>
  <c r="BH121" i="13" a="1"/>
  <c r="BH121" i="13" s="1"/>
  <c r="BR121" i="13" s="1"/>
  <c r="BH5" i="13" a="1"/>
  <c r="BH5" i="13" s="1"/>
  <c r="BR5" i="13" s="1"/>
  <c r="BH236" i="13" a="1"/>
  <c r="BH236" i="13" s="1"/>
  <c r="BR236" i="13" s="1"/>
  <c r="BH74" i="13" a="1"/>
  <c r="BH74" i="13" s="1"/>
  <c r="BR74" i="13" s="1"/>
  <c r="BH82" i="13" a="1"/>
  <c r="BH82" i="13" s="1"/>
  <c r="BR82" i="13" s="1"/>
  <c r="BH340" i="13" a="1"/>
  <c r="BH340" i="13" s="1"/>
  <c r="BR340" i="13" s="1"/>
  <c r="BH162" i="13" a="1"/>
  <c r="BH162" i="13" s="1"/>
  <c r="BR162" i="13" s="1"/>
  <c r="BH90" i="13" a="1"/>
  <c r="BH90" i="13" s="1"/>
  <c r="BR90" i="13" s="1"/>
  <c r="BH386" i="13" a="1"/>
  <c r="BH386" i="13" s="1"/>
  <c r="BR386" i="13" s="1"/>
  <c r="BH287" i="13" a="1"/>
  <c r="BH287" i="13" s="1"/>
  <c r="BR287" i="13" s="1"/>
  <c r="BH109" i="13" a="1"/>
  <c r="BH109" i="13" s="1"/>
  <c r="BR109" i="13" s="1"/>
  <c r="BH258" i="13" a="1"/>
  <c r="BH258" i="13" s="1"/>
  <c r="BR258" i="13" s="1"/>
  <c r="BH158" i="13" a="1"/>
  <c r="BH158" i="13" s="1"/>
  <c r="BR158" i="13" s="1"/>
  <c r="BH459" i="13" a="1"/>
  <c r="BH459" i="13" s="1"/>
  <c r="BR459" i="13" s="1"/>
  <c r="BH337" i="13" a="1"/>
  <c r="BH337" i="13" s="1"/>
  <c r="BR337" i="13" s="1"/>
  <c r="BH332" i="13" a="1"/>
  <c r="BH332" i="13" s="1"/>
  <c r="BR332" i="13" s="1"/>
  <c r="BH325" i="13" a="1"/>
  <c r="BH325" i="13" s="1"/>
  <c r="BR325" i="13" s="1"/>
  <c r="BH303" i="13" a="1"/>
  <c r="BH303" i="13" s="1"/>
  <c r="BR303" i="13" s="1"/>
  <c r="BH443" i="13" a="1"/>
  <c r="BH443" i="13" s="1"/>
  <c r="BR443" i="13" s="1"/>
  <c r="BH128" i="13" a="1"/>
  <c r="BH128" i="13" s="1"/>
  <c r="BR128" i="13" s="1"/>
  <c r="BH436" i="13" a="1"/>
  <c r="BH436" i="13" s="1"/>
  <c r="BR436" i="13" s="1"/>
  <c r="BK151" i="13" a="1"/>
  <c r="BK151" i="13" s="1"/>
  <c r="BU151" i="13" s="1"/>
  <c r="BH55" i="13" a="1"/>
  <c r="BH55" i="13" s="1"/>
  <c r="BR55" i="13" s="1"/>
  <c r="BK295" i="13" a="1"/>
  <c r="BK295" i="13" s="1"/>
  <c r="BU295" i="13" s="1"/>
  <c r="BH165" i="13" a="1"/>
  <c r="BH165" i="13" s="1"/>
  <c r="BR165" i="13" s="1"/>
  <c r="BH127" i="13" a="1"/>
  <c r="BH127" i="13" s="1"/>
  <c r="BR127" i="13" s="1"/>
  <c r="BH95" i="13" a="1"/>
  <c r="BH95" i="13" s="1"/>
  <c r="BR95" i="13" s="1"/>
  <c r="BH117" i="13" a="1"/>
  <c r="BH117" i="13" s="1"/>
  <c r="BR117" i="13" s="1"/>
  <c r="BH356" i="13" a="1"/>
  <c r="BH356" i="13" s="1"/>
  <c r="BR356" i="13" s="1"/>
  <c r="BH148" i="13" a="1"/>
  <c r="BH148" i="13" s="1"/>
  <c r="BR148" i="13" s="1"/>
  <c r="BH380" i="13" a="1"/>
  <c r="BH380" i="13" s="1"/>
  <c r="BR380" i="13" s="1"/>
  <c r="BH28" i="13" a="1"/>
  <c r="BH28" i="13" s="1"/>
  <c r="BR28" i="13" s="1"/>
  <c r="BH150" i="13" a="1"/>
  <c r="BH150" i="13" s="1"/>
  <c r="BR150" i="13" s="1"/>
  <c r="BH470" i="13" a="1"/>
  <c r="BH470" i="13" s="1"/>
  <c r="BR470" i="13" s="1"/>
  <c r="BH214" i="13" a="1"/>
  <c r="BH214" i="13" s="1"/>
  <c r="BR214" i="13" s="1"/>
  <c r="BH292" i="13" a="1"/>
  <c r="BH292" i="13" s="1"/>
  <c r="BR292" i="13" s="1"/>
  <c r="BH263" i="13" a="1"/>
  <c r="BH263" i="13" s="1"/>
  <c r="BR263" i="13" s="1"/>
  <c r="BH455" i="13" a="1"/>
  <c r="BH455" i="13" s="1"/>
  <c r="BR455" i="13" s="1"/>
  <c r="BH110" i="13" a="1"/>
  <c r="BH110" i="13" s="1"/>
  <c r="BR110" i="13" s="1"/>
  <c r="BH248" i="13" a="1"/>
  <c r="BH248" i="13" s="1"/>
  <c r="BR248" i="13" s="1"/>
  <c r="BH97" i="13" a="1"/>
  <c r="BH97" i="13" s="1"/>
  <c r="BR97" i="13" s="1"/>
  <c r="BS371" i="13"/>
  <c r="BH454" i="13" a="1"/>
  <c r="BH454" i="13" s="1"/>
  <c r="BR454" i="13" s="1"/>
  <c r="BH149" i="13" a="1"/>
  <c r="BH149" i="13" s="1"/>
  <c r="BR149" i="13" s="1"/>
  <c r="BH155" i="13" a="1"/>
  <c r="BH155" i="13" s="1"/>
  <c r="BR155" i="13" s="1"/>
  <c r="BH96" i="13" a="1"/>
  <c r="BH96" i="13" s="1"/>
  <c r="BR96" i="13" s="1"/>
  <c r="BH72" i="13" a="1"/>
  <c r="BH72" i="13" s="1"/>
  <c r="BR72" i="13" s="1"/>
  <c r="BH372" i="13" a="1"/>
  <c r="BH372" i="13" s="1"/>
  <c r="BR372" i="13" s="1"/>
  <c r="BH427" i="13" a="1"/>
  <c r="BH427" i="13" s="1"/>
  <c r="BR427" i="13" s="1"/>
  <c r="BH86" i="13" a="1"/>
  <c r="BH86" i="13" s="1"/>
  <c r="BR86" i="13" s="1"/>
  <c r="BH360" i="13" a="1"/>
  <c r="BH360" i="13" s="1"/>
  <c r="BR360" i="13" s="1"/>
  <c r="BH181" i="13" a="1"/>
  <c r="BH181" i="13" s="1"/>
  <c r="BR181" i="13" s="1"/>
  <c r="BH345" i="13" a="1"/>
  <c r="BH345" i="13" s="1"/>
  <c r="BR345" i="13" s="1"/>
  <c r="BH73" i="13" a="1"/>
  <c r="BH73" i="13" s="1"/>
  <c r="BR73" i="13" s="1"/>
  <c r="BH412" i="13" a="1"/>
  <c r="BH412" i="13" s="1"/>
  <c r="BR412" i="13" s="1"/>
  <c r="BH92" i="13" a="1"/>
  <c r="BH92" i="13" s="1"/>
  <c r="BR92" i="13" s="1"/>
  <c r="BH449" i="13" a="1"/>
  <c r="BH449" i="13" s="1"/>
  <c r="BR449" i="13" s="1"/>
  <c r="BH7" i="13" a="1"/>
  <c r="BH7" i="13" s="1"/>
  <c r="BR7" i="13" s="1"/>
  <c r="BH445" i="13" a="1"/>
  <c r="BH445" i="13" s="1"/>
  <c r="BR445" i="13" s="1"/>
  <c r="BH362" i="13" a="1"/>
  <c r="BH362" i="13" s="1"/>
  <c r="BR362" i="13" s="1"/>
  <c r="BH375" i="13" a="1"/>
  <c r="BH375" i="13" s="1"/>
  <c r="BR375" i="13" s="1"/>
  <c r="BH295" i="13" a="1"/>
  <c r="BH295" i="13" s="1"/>
  <c r="BR295" i="13" s="1"/>
  <c r="BH218" i="13" a="1"/>
  <c r="BH218" i="13" s="1"/>
  <c r="BR218" i="13" s="1"/>
  <c r="BH293" i="13" a="1"/>
  <c r="BH293" i="13" s="1"/>
  <c r="BR293" i="13" s="1"/>
  <c r="BH112" i="13" a="1"/>
  <c r="BH112" i="13" s="1"/>
  <c r="BR112" i="13" s="1"/>
  <c r="BK374" i="13" a="1"/>
  <c r="BK374" i="13" s="1"/>
  <c r="BU374" i="13" s="1"/>
  <c r="BH50" i="13" a="1"/>
  <c r="BH50" i="13" s="1"/>
  <c r="BR50" i="13" s="1"/>
  <c r="BH172" i="13" a="1"/>
  <c r="BH172" i="13" s="1"/>
  <c r="BR172" i="13" s="1"/>
  <c r="BH417" i="13" a="1"/>
  <c r="BH417" i="13" s="1"/>
  <c r="BR417" i="13" s="1"/>
  <c r="BH223" i="13" a="1"/>
  <c r="BH223" i="13" s="1"/>
  <c r="BR223" i="13" s="1"/>
  <c r="BH188" i="13" a="1"/>
  <c r="BH188" i="13" s="1"/>
  <c r="BR188" i="13" s="1"/>
  <c r="BH328" i="13" a="1"/>
  <c r="BH328" i="13" s="1"/>
  <c r="BR328" i="13" s="1"/>
  <c r="BH25" i="13" a="1"/>
  <c r="BH25" i="13" s="1"/>
  <c r="BR25" i="13" s="1"/>
  <c r="BH413" i="13" a="1"/>
  <c r="BH413" i="13" s="1"/>
  <c r="BR413" i="13" s="1"/>
  <c r="BH108" i="13" a="1"/>
  <c r="BH108" i="13" s="1"/>
  <c r="BR108" i="13" s="1"/>
  <c r="BH64" i="13" a="1"/>
  <c r="BH64" i="13" s="1"/>
  <c r="BR64" i="13" s="1"/>
  <c r="BH129" i="13" a="1"/>
  <c r="BH129" i="13" s="1"/>
  <c r="BR129" i="13" s="1"/>
  <c r="BH57" i="13" a="1"/>
  <c r="BH57" i="13" s="1"/>
  <c r="BR57" i="13" s="1"/>
  <c r="BH44" i="13" a="1"/>
  <c r="BH44" i="13" s="1"/>
  <c r="BR44" i="13" s="1"/>
  <c r="BH159" i="13" a="1"/>
  <c r="BH159" i="13" s="1"/>
  <c r="BR159" i="13" s="1"/>
  <c r="BH318" i="13" a="1"/>
  <c r="BH318" i="13" s="1"/>
  <c r="BR318" i="13" s="1"/>
  <c r="BH27" i="13" a="1"/>
  <c r="BH27" i="13" s="1"/>
  <c r="BR27" i="13" s="1"/>
  <c r="BH343" i="13" a="1"/>
  <c r="BH343" i="13" s="1"/>
  <c r="BR343" i="13" s="1"/>
  <c r="BH276" i="13" a="1"/>
  <c r="BH276" i="13" s="1"/>
  <c r="BR276" i="13" s="1"/>
  <c r="BH333" i="13" a="1"/>
  <c r="BH333" i="13" s="1"/>
  <c r="BR333" i="13" s="1"/>
  <c r="BH462" i="13" a="1"/>
  <c r="BH462" i="13" s="1"/>
  <c r="BR462" i="13" s="1"/>
  <c r="BH125" i="13" a="1"/>
  <c r="BH125" i="13" s="1"/>
  <c r="BR125" i="13" s="1"/>
  <c r="BH45" i="13" a="1"/>
  <c r="BH45" i="13" s="1"/>
  <c r="BR45" i="13" s="1"/>
  <c r="BH368" i="13" a="1"/>
  <c r="BH368" i="13" s="1"/>
  <c r="BR368" i="13" s="1"/>
  <c r="BH383" i="13" a="1"/>
  <c r="BH383" i="13" s="1"/>
  <c r="BR383" i="13" s="1"/>
  <c r="BH115" i="13" a="1"/>
  <c r="BH115" i="13" s="1"/>
  <c r="BR115" i="13" s="1"/>
  <c r="BH423" i="13" a="1"/>
  <c r="BH423" i="13" s="1"/>
  <c r="BR423" i="13" s="1"/>
  <c r="BH256" i="13" a="1"/>
  <c r="BH256" i="13" s="1"/>
  <c r="BR256" i="13" s="1"/>
  <c r="BH440" i="13" a="1"/>
  <c r="BH440" i="13" s="1"/>
  <c r="BR440" i="13" s="1"/>
  <c r="BH9" i="13" a="1"/>
  <c r="BH9" i="13" s="1"/>
  <c r="BR9" i="13" s="1"/>
  <c r="BH29" i="13" a="1"/>
  <c r="BH29" i="13" s="1"/>
  <c r="BR29" i="13" s="1"/>
  <c r="BH414" i="13" a="1"/>
  <c r="BH414" i="13" s="1"/>
  <c r="BR414" i="13" s="1"/>
  <c r="BH438" i="13" a="1"/>
  <c r="BH438" i="13" s="1"/>
  <c r="BR438" i="13" s="1"/>
  <c r="BH85" i="13" a="1"/>
  <c r="BH85" i="13" s="1"/>
  <c r="BR85" i="13" s="1"/>
  <c r="BH24" i="13" a="1"/>
  <c r="BH24" i="13" s="1"/>
  <c r="BR24" i="13" s="1"/>
  <c r="BH118" i="13" a="1"/>
  <c r="BH118" i="13" s="1"/>
  <c r="BR118" i="13" s="1"/>
  <c r="BH114" i="13" a="1"/>
  <c r="BH114" i="13" s="1"/>
  <c r="BR114" i="13" s="1"/>
  <c r="BH177" i="13" a="1"/>
  <c r="BH177" i="13" s="1"/>
  <c r="BR177" i="13" s="1"/>
  <c r="BK357" i="13" a="1"/>
  <c r="BK357" i="13" s="1"/>
  <c r="BU357" i="13" s="1"/>
  <c r="BH132" i="13" a="1"/>
  <c r="BH132" i="13" s="1"/>
  <c r="BR132" i="13" s="1"/>
  <c r="BK163" i="13" a="1"/>
  <c r="BK163" i="13" s="1"/>
  <c r="BU163" i="13" s="1"/>
  <c r="BH259" i="13" a="1"/>
  <c r="BH259" i="13" s="1"/>
  <c r="BR259" i="13" s="1"/>
  <c r="BH87" i="13" a="1"/>
  <c r="BH87" i="13" s="1"/>
  <c r="BR87" i="13" s="1"/>
  <c r="BH448" i="13" a="1"/>
  <c r="BH448" i="13" s="1"/>
  <c r="BR448" i="13" s="1"/>
  <c r="BH366" i="13" a="1"/>
  <c r="BH366" i="13" s="1"/>
  <c r="BR366" i="13" s="1"/>
  <c r="BH422" i="13" a="1"/>
  <c r="BH422" i="13" s="1"/>
  <c r="BR422" i="13" s="1"/>
  <c r="BH284" i="13" a="1"/>
  <c r="BH284" i="13" s="1"/>
  <c r="BR284" i="13" s="1"/>
  <c r="BH350" i="13" a="1"/>
  <c r="BH350" i="13" s="1"/>
  <c r="BR350" i="13" s="1"/>
  <c r="BH312" i="13" a="1"/>
  <c r="BH312" i="13" s="1"/>
  <c r="BR312" i="13" s="1"/>
  <c r="BH204" i="13" a="1"/>
  <c r="BH204" i="13" s="1"/>
  <c r="BR204" i="13" s="1"/>
  <c r="BH246" i="13" a="1"/>
  <c r="BH246" i="13" s="1"/>
  <c r="BR246" i="13" s="1"/>
  <c r="BH310" i="13" a="1"/>
  <c r="BH310" i="13" s="1"/>
  <c r="BR310" i="13" s="1"/>
  <c r="BH160" i="13" a="1"/>
  <c r="BH160" i="13" s="1"/>
  <c r="BR160" i="13" s="1"/>
  <c r="BH269" i="13" a="1"/>
  <c r="BH269" i="13" s="1"/>
  <c r="BR269" i="13" s="1"/>
  <c r="BH196" i="13" a="1"/>
  <c r="BH196" i="13" s="1"/>
  <c r="BR196" i="13" s="1"/>
  <c r="BH420" i="13" a="1"/>
  <c r="BH420" i="13" s="1"/>
  <c r="BR420" i="13" s="1"/>
  <c r="BH387" i="13" a="1"/>
  <c r="BH387" i="13" s="1"/>
  <c r="BR387" i="13" s="1"/>
  <c r="BH227" i="13" a="1"/>
  <c r="BH227" i="13" s="1"/>
  <c r="BR227" i="13" s="1"/>
  <c r="BH13" i="13" a="1"/>
  <c r="BH13" i="13" s="1"/>
  <c r="BR13" i="13" s="1"/>
  <c r="BH60" i="13" a="1"/>
  <c r="BH60" i="13" s="1"/>
  <c r="BR60" i="13" s="1"/>
  <c r="BH102" i="13" a="1"/>
  <c r="BH102" i="13" s="1"/>
  <c r="BR102" i="13" s="1"/>
  <c r="BH458" i="13" a="1"/>
  <c r="BH458" i="13" s="1"/>
  <c r="BR458" i="13" s="1"/>
  <c r="BH260" i="13" a="1"/>
  <c r="BH260" i="13" s="1"/>
  <c r="BR260" i="13" s="1"/>
  <c r="BH185" i="13" a="1"/>
  <c r="BH185" i="13" s="1"/>
  <c r="BR185" i="13" s="1"/>
  <c r="BH444" i="13" a="1"/>
  <c r="BH444" i="13" s="1"/>
  <c r="BR444" i="13" s="1"/>
  <c r="BH446" i="13" a="1"/>
  <c r="BH446" i="13" s="1"/>
  <c r="BR446" i="13" s="1"/>
  <c r="BH346" i="13" a="1"/>
  <c r="BH346" i="13" s="1"/>
  <c r="BR346" i="13" s="1"/>
  <c r="BH48" i="13" a="1"/>
  <c r="BH48" i="13" s="1"/>
  <c r="BR48" i="13" s="1"/>
  <c r="BH313" i="13" a="1"/>
  <c r="BH313" i="13" s="1"/>
  <c r="BR313" i="13" s="1"/>
  <c r="BH226" i="13" a="1"/>
  <c r="BH226" i="13" s="1"/>
  <c r="BR226" i="13" s="1"/>
  <c r="BH137" i="13" a="1"/>
  <c r="BH137" i="13" s="1"/>
  <c r="BR137" i="13" s="1"/>
  <c r="BH63" i="13" a="1"/>
  <c r="BH63" i="13" s="1"/>
  <c r="BR63" i="13" s="1"/>
  <c r="BH111" i="13" a="1"/>
  <c r="BH111" i="13" s="1"/>
  <c r="BR111" i="13" s="1"/>
  <c r="BH457" i="13" a="1"/>
  <c r="BH457" i="13" s="1"/>
  <c r="BR457" i="13" s="1"/>
  <c r="BH62" i="13" a="1"/>
  <c r="BH62" i="13" s="1"/>
  <c r="BR62" i="13" s="1"/>
  <c r="BH309" i="13" a="1"/>
  <c r="BH309" i="13" s="1"/>
  <c r="BR309" i="13" s="1"/>
  <c r="BH224" i="13" a="1"/>
  <c r="BH224" i="13" s="1"/>
  <c r="BR224" i="13" s="1"/>
  <c r="BH194" i="13" a="1"/>
  <c r="BH194" i="13" s="1"/>
  <c r="BR194" i="13" s="1"/>
  <c r="BH418" i="13" a="1"/>
  <c r="BH418" i="13" s="1"/>
  <c r="BR418" i="13" s="1"/>
  <c r="BH349" i="13" a="1"/>
  <c r="BH349" i="13" s="1"/>
  <c r="BR349" i="13" s="1"/>
  <c r="BK192" i="13" a="1"/>
  <c r="BK192" i="13" s="1"/>
  <c r="BU192" i="13" s="1"/>
  <c r="BH357" i="13" a="1"/>
  <c r="BH357" i="13" s="1"/>
  <c r="BR357" i="13" s="1"/>
  <c r="BH434" i="13" a="1"/>
  <c r="BH434" i="13" s="1"/>
  <c r="BR434" i="13" s="1"/>
  <c r="BK165" i="13" a="1"/>
  <c r="BK165" i="13" s="1"/>
  <c r="BU165" i="13" s="1"/>
  <c r="BH197" i="13" a="1"/>
  <c r="BH197" i="13" s="1"/>
  <c r="BR197" i="13" s="1"/>
  <c r="BH282" i="13" a="1"/>
  <c r="BH282" i="13" s="1"/>
  <c r="BR282" i="13" s="1"/>
  <c r="BH26" i="13" a="1"/>
  <c r="BH26" i="13" s="1"/>
  <c r="BR26" i="13" s="1"/>
  <c r="BH240" i="13" a="1"/>
  <c r="BH240" i="13" s="1"/>
  <c r="BR240" i="13" s="1"/>
  <c r="BH435" i="13" a="1"/>
  <c r="BH435" i="13" s="1"/>
  <c r="BR435" i="13" s="1"/>
  <c r="BH157" i="13" a="1"/>
  <c r="BH157" i="13" s="1"/>
  <c r="BR157" i="13" s="1"/>
  <c r="BH404" i="13" a="1"/>
  <c r="BH404" i="13" s="1"/>
  <c r="BR404" i="13" s="1"/>
  <c r="BH408" i="13" a="1"/>
  <c r="BH408" i="13" s="1"/>
  <c r="BR408" i="13" s="1"/>
  <c r="BH301" i="13" a="1"/>
  <c r="BH301" i="13" s="1"/>
  <c r="BR301" i="13" s="1"/>
  <c r="BH402" i="13" a="1"/>
  <c r="BH402" i="13" s="1"/>
  <c r="BR402" i="13" s="1"/>
  <c r="BH187" i="13" a="1"/>
  <c r="BH187" i="13" s="1"/>
  <c r="BR187" i="13" s="1"/>
  <c r="BH241" i="13" a="1"/>
  <c r="BH241" i="13" s="1"/>
  <c r="BR241" i="13" s="1"/>
  <c r="BH140" i="13" a="1"/>
  <c r="BH140" i="13" s="1"/>
  <c r="BR140" i="13" s="1"/>
  <c r="BH432" i="13" a="1"/>
  <c r="BH432" i="13" s="1"/>
  <c r="BR432" i="13" s="1"/>
  <c r="BH205" i="13" a="1"/>
  <c r="BH205" i="13" s="1"/>
  <c r="BR205" i="13" s="1"/>
  <c r="BH10" i="13" a="1"/>
  <c r="BH10" i="13" s="1"/>
  <c r="BR10" i="13" s="1"/>
  <c r="BH207" i="13" a="1"/>
  <c r="BH207" i="13" s="1"/>
  <c r="BR207" i="13" s="1"/>
  <c r="BH410" i="13" a="1"/>
  <c r="BH410" i="13" s="1"/>
  <c r="BR410" i="13" s="1"/>
  <c r="BH316" i="13" a="1"/>
  <c r="BH316" i="13" s="1"/>
  <c r="BR316" i="13" s="1"/>
  <c r="BH130" i="13" a="1"/>
  <c r="BH130" i="13" s="1"/>
  <c r="BR130" i="13" s="1"/>
  <c r="BH65" i="13" a="1"/>
  <c r="BH65" i="13" s="1"/>
  <c r="BR65" i="13" s="1"/>
  <c r="BH154" i="13" a="1"/>
  <c r="BH154" i="13" s="1"/>
  <c r="BR154" i="13" s="1"/>
  <c r="BH431" i="13" a="1"/>
  <c r="BH431" i="13" s="1"/>
  <c r="BR431" i="13" s="1"/>
  <c r="BH354" i="13" a="1"/>
  <c r="BH354" i="13" s="1"/>
  <c r="BR354" i="13" s="1"/>
  <c r="BH304" i="13" a="1"/>
  <c r="BH304" i="13" s="1"/>
  <c r="BR304" i="13" s="1"/>
  <c r="BH166" i="13" a="1"/>
  <c r="BH166" i="13" s="1"/>
  <c r="BR166" i="13" s="1"/>
  <c r="BH341" i="13" a="1"/>
  <c r="BH341" i="13" s="1"/>
  <c r="BR341" i="13" s="1"/>
  <c r="BH367" i="13" a="1"/>
  <c r="BH367" i="13" s="1"/>
  <c r="BR367" i="13" s="1"/>
  <c r="BH268" i="13" a="1"/>
  <c r="BH268" i="13" s="1"/>
  <c r="BR268" i="13" s="1"/>
  <c r="BH202" i="13" a="1"/>
  <c r="BH202" i="13" s="1"/>
  <c r="BR202" i="13" s="1"/>
  <c r="BH52" i="13" a="1"/>
  <c r="BH52" i="13" s="1"/>
  <c r="BR52" i="13" s="1"/>
  <c r="BH361" i="13" a="1"/>
  <c r="BH361" i="13" s="1"/>
  <c r="BR361" i="13" s="1"/>
  <c r="BH146" i="13" a="1"/>
  <c r="BH146" i="13" s="1"/>
  <c r="BR146" i="13" s="1"/>
  <c r="BH22" i="13" a="1"/>
  <c r="BH22" i="13" s="1"/>
  <c r="BR22" i="13" s="1"/>
  <c r="BH217" i="13" a="1"/>
  <c r="BH217" i="13" s="1"/>
  <c r="BR217" i="13" s="1"/>
  <c r="BH237" i="13" a="1"/>
  <c r="BH237" i="13" s="1"/>
  <c r="BR237" i="13" s="1"/>
  <c r="BH266" i="13" a="1"/>
  <c r="BH266" i="13" s="1"/>
  <c r="BR266" i="13" s="1"/>
  <c r="BK436" i="13" a="1"/>
  <c r="BK436" i="13" s="1"/>
  <c r="BU436" i="13" s="1"/>
  <c r="BH451" i="13" a="1"/>
  <c r="BH451" i="13" s="1"/>
  <c r="BR451" i="13" s="1"/>
  <c r="BK254" i="13" a="1"/>
  <c r="BK254" i="13" s="1"/>
  <c r="BU254" i="13" s="1"/>
  <c r="BH151" i="13" a="1"/>
  <c r="BH151" i="13" s="1"/>
  <c r="BR151" i="13" s="1"/>
  <c r="BK419" i="13" a="1"/>
  <c r="BK419" i="13" s="1"/>
  <c r="BU419" i="13" s="1"/>
  <c r="BK138" i="13" a="1"/>
  <c r="BK138" i="13" s="1"/>
  <c r="BU138" i="13" s="1"/>
  <c r="BH54" i="13" a="1"/>
  <c r="BH54" i="13" s="1"/>
  <c r="BR54" i="13" s="1"/>
  <c r="BK334" i="13" a="1"/>
  <c r="BK334" i="13" s="1"/>
  <c r="BU334" i="13" s="1"/>
  <c r="BH216" i="13" a="1"/>
  <c r="BH216" i="13" s="1"/>
  <c r="BR216" i="13" s="1"/>
  <c r="BH289" i="13" a="1"/>
  <c r="BH289" i="13" s="1"/>
  <c r="BR289" i="13" s="1"/>
  <c r="BH99" i="13" a="1"/>
  <c r="BH99" i="13" s="1"/>
  <c r="BR99" i="13" s="1"/>
  <c r="BH173" i="13" a="1"/>
  <c r="BH173" i="13" s="1"/>
  <c r="BR173" i="13" s="1"/>
  <c r="BH430" i="13" a="1"/>
  <c r="BH430" i="13" s="1"/>
  <c r="BR430" i="13" s="1"/>
  <c r="BH274" i="13" a="1"/>
  <c r="BH274" i="13" s="1"/>
  <c r="BR274" i="13" s="1"/>
  <c r="BH43" i="13" a="1"/>
  <c r="BH43" i="13" s="1"/>
  <c r="BR43" i="13" s="1"/>
  <c r="BH101" i="13" a="1"/>
  <c r="BH101" i="13" s="1"/>
  <c r="BR101" i="13" s="1"/>
  <c r="BH234" i="13" a="1"/>
  <c r="BH234" i="13" s="1"/>
  <c r="BR234" i="13" s="1"/>
  <c r="BH212" i="13" a="1"/>
  <c r="BH212" i="13" s="1"/>
  <c r="BR212" i="13" s="1"/>
  <c r="BH351" i="13" a="1"/>
  <c r="BH351" i="13" s="1"/>
  <c r="BR351" i="13" s="1"/>
  <c r="BH426" i="13" a="1"/>
  <c r="BH426" i="13" s="1"/>
  <c r="BR426" i="13" s="1"/>
  <c r="BH77" i="13" a="1"/>
  <c r="BH77" i="13" s="1"/>
  <c r="BR77" i="13" s="1"/>
  <c r="BH388" i="13" a="1"/>
  <c r="BH388" i="13" s="1"/>
  <c r="BR388" i="13" s="1"/>
  <c r="BH180" i="13" a="1"/>
  <c r="BH180" i="13" s="1"/>
  <c r="BR180" i="13" s="1"/>
  <c r="BH171" i="13" a="1"/>
  <c r="BH171" i="13" s="1"/>
  <c r="BR171" i="13" s="1"/>
  <c r="BH15" i="13" a="1"/>
  <c r="BH15" i="13" s="1"/>
  <c r="BR15" i="13" s="1"/>
  <c r="BH220" i="13" a="1"/>
  <c r="BH220" i="13" s="1"/>
  <c r="BR220" i="13" s="1"/>
  <c r="BM260" i="13" a="1"/>
  <c r="BM260" i="13" s="1"/>
  <c r="BW260" i="13" s="1"/>
  <c r="BM149" i="13" a="1"/>
  <c r="BM149" i="13" s="1"/>
  <c r="BW149" i="13" s="1"/>
  <c r="BM61" i="13" a="1"/>
  <c r="BM61" i="13" s="1"/>
  <c r="BW61" i="13" s="1"/>
  <c r="BQ367" i="13"/>
  <c r="BM190" i="13" a="1"/>
  <c r="BM190" i="13" s="1"/>
  <c r="BW190" i="13" s="1"/>
  <c r="BM109" i="13" a="1"/>
  <c r="BM109" i="13" s="1"/>
  <c r="BW109" i="13" s="1"/>
  <c r="BM34" i="13" a="1"/>
  <c r="BM34" i="13" s="1"/>
  <c r="BW34" i="13" s="1"/>
  <c r="BM313" i="13" a="1"/>
  <c r="BM313" i="13" s="1"/>
  <c r="BW313" i="13" s="1"/>
  <c r="BM96" i="13" a="1"/>
  <c r="BM96" i="13" s="1"/>
  <c r="BW96" i="13" s="1"/>
  <c r="BM111" i="13" a="1"/>
  <c r="BM111" i="13" s="1"/>
  <c r="BW111" i="13" s="1"/>
  <c r="BM45" i="13" a="1"/>
  <c r="BM45" i="13" s="1"/>
  <c r="BW45" i="13" s="1"/>
  <c r="BM368" i="13" a="1"/>
  <c r="BM368" i="13" s="1"/>
  <c r="BW368" i="13" s="1"/>
  <c r="BM302" i="13" a="1"/>
  <c r="BM302" i="13" s="1"/>
  <c r="BW302" i="13" s="1"/>
  <c r="BM465" i="13" a="1"/>
  <c r="BM465" i="13" s="1"/>
  <c r="BW465" i="13" s="1"/>
  <c r="BM62" i="13" a="1"/>
  <c r="BM62" i="13" s="1"/>
  <c r="BM330" i="13" a="1"/>
  <c r="BM330" i="13" s="1"/>
  <c r="BW330" i="13" s="1"/>
  <c r="BM213" i="13" a="1"/>
  <c r="BM213" i="13" s="1"/>
  <c r="BW213" i="13" s="1"/>
  <c r="BM98" i="13" a="1"/>
  <c r="BM98" i="13" s="1"/>
  <c r="BW98" i="13" s="1"/>
  <c r="BM414" i="13" a="1"/>
  <c r="BM414" i="13" s="1"/>
  <c r="BW414" i="13" s="1"/>
  <c r="BM85" i="13" a="1"/>
  <c r="BM85" i="13" s="1"/>
  <c r="BW85" i="13" s="1"/>
  <c r="BM353" i="13" a="1"/>
  <c r="BM353" i="13" s="1"/>
  <c r="BW353" i="13" s="1"/>
  <c r="BH281" i="13" a="1"/>
  <c r="BH281" i="13" s="1"/>
  <c r="BR281" i="13" s="1"/>
  <c r="BM363" i="13" a="1"/>
  <c r="BM363" i="13" s="1"/>
  <c r="BW363" i="13" s="1"/>
  <c r="BM456" i="13" a="1"/>
  <c r="BM456" i="13" s="1"/>
  <c r="BW456" i="13" s="1"/>
  <c r="BM341" i="13" a="1"/>
  <c r="BM341" i="13" s="1"/>
  <c r="BW341" i="13" s="1"/>
  <c r="BM457" i="13" a="1"/>
  <c r="BM457" i="13" s="1"/>
  <c r="BW457" i="13" s="1"/>
  <c r="BM115" i="13" a="1"/>
  <c r="BM115" i="13" s="1"/>
  <c r="BW115" i="13" s="1"/>
  <c r="BM423" i="13" a="1"/>
  <c r="BM423" i="13" s="1"/>
  <c r="BW423" i="13" s="1"/>
  <c r="BM146" i="13" a="1"/>
  <c r="BM146" i="13" s="1"/>
  <c r="BW146" i="13" s="1"/>
  <c r="BM453" i="13" a="1"/>
  <c r="BM453" i="13" s="1"/>
  <c r="BW453" i="13" s="1"/>
  <c r="BM440" i="13" a="1"/>
  <c r="BM440" i="13" s="1"/>
  <c r="BW440" i="13" s="1"/>
  <c r="BM303" i="13" a="1"/>
  <c r="BM303" i="13" s="1"/>
  <c r="BW303" i="13" s="1"/>
  <c r="BM271" i="13" a="1"/>
  <c r="BM271" i="13" s="1"/>
  <c r="BW271" i="13" s="1"/>
  <c r="BM170" i="13" a="1"/>
  <c r="BM170" i="13" s="1"/>
  <c r="BW170" i="13" s="1"/>
  <c r="BQ28" i="13"/>
  <c r="BQ264" i="13"/>
  <c r="BM333" i="13" a="1"/>
  <c r="BM333" i="13" s="1"/>
  <c r="BW333" i="13" s="1"/>
  <c r="BM116" i="13" a="1"/>
  <c r="BM116" i="13" s="1"/>
  <c r="BW116" i="13" s="1"/>
  <c r="BM459" i="13" a="1"/>
  <c r="BM459" i="13" s="1"/>
  <c r="BW459" i="13" s="1"/>
  <c r="BM189" i="13" a="1"/>
  <c r="BM189" i="13" s="1"/>
  <c r="BW189" i="13" s="1"/>
  <c r="BM86" i="13" a="1"/>
  <c r="BM86" i="13" s="1"/>
  <c r="BW86" i="13" s="1"/>
  <c r="BM332" i="13" a="1"/>
  <c r="BM332" i="13" s="1"/>
  <c r="BW332" i="13" s="1"/>
  <c r="BM209" i="13" a="1"/>
  <c r="BM209" i="13" s="1"/>
  <c r="BW209" i="13" s="1"/>
  <c r="BM228" i="13" a="1"/>
  <c r="BM228" i="13" s="1"/>
  <c r="BW228" i="13" s="1"/>
  <c r="BM412" i="13" a="1"/>
  <c r="BM412" i="13" s="1"/>
  <c r="BW412" i="13" s="1"/>
  <c r="BM102" i="13" a="1"/>
  <c r="BM102" i="13" s="1"/>
  <c r="BW102" i="13" s="1"/>
  <c r="BM458" i="13" a="1"/>
  <c r="BM458" i="13" s="1"/>
  <c r="BW458" i="13" s="1"/>
  <c r="BM229" i="13" a="1"/>
  <c r="BM229" i="13" s="1"/>
  <c r="BW229" i="13" s="1"/>
  <c r="BM68" i="13" a="1"/>
  <c r="BM68" i="13" s="1"/>
  <c r="BW68" i="13" s="1"/>
  <c r="BM446" i="13" a="1"/>
  <c r="BM446" i="13" s="1"/>
  <c r="BW446" i="13" s="1"/>
  <c r="BM421" i="13" a="1"/>
  <c r="BM421" i="13" s="1"/>
  <c r="BW421" i="13" s="1"/>
  <c r="BM265" i="13" a="1"/>
  <c r="BM265" i="13" s="1"/>
  <c r="BW265" i="13" s="1"/>
  <c r="BM8" i="13" a="1"/>
  <c r="BM8" i="13" s="1"/>
  <c r="BW8" i="13" s="1"/>
  <c r="BM243" i="13" a="1"/>
  <c r="BM243" i="13" s="1"/>
  <c r="BW243" i="13" s="1"/>
  <c r="BQ423" i="13"/>
  <c r="BM247" i="13" a="1"/>
  <c r="BM247" i="13" s="1"/>
  <c r="BW247" i="13" s="1"/>
  <c r="BM133" i="13" a="1"/>
  <c r="BM133" i="13" s="1"/>
  <c r="BW133" i="13" s="1"/>
  <c r="BM211" i="13" a="1"/>
  <c r="BM211" i="13" s="1"/>
  <c r="BW211" i="13" s="1"/>
  <c r="BM147" i="13" a="1"/>
  <c r="BM147" i="13" s="1"/>
  <c r="BW147" i="13" s="1"/>
  <c r="BM29" i="13" a="1"/>
  <c r="BM29" i="13" s="1"/>
  <c r="BW29" i="13" s="1"/>
  <c r="BM308" i="13" a="1"/>
  <c r="BM308" i="13" s="1"/>
  <c r="BW308" i="13" s="1"/>
  <c r="BM73" i="13" a="1"/>
  <c r="BM73" i="13" s="1"/>
  <c r="BW73" i="13" s="1"/>
  <c r="BQ188" i="13"/>
  <c r="BJ212" i="13" a="1"/>
  <c r="BJ212" i="13" s="1"/>
  <c r="BT212" i="13" s="1"/>
  <c r="AW371" i="8" a="1"/>
  <c r="AW371" i="8" s="1"/>
  <c r="BG371" i="8" s="1"/>
  <c r="BM386" i="13" a="1"/>
  <c r="BM386" i="13" s="1"/>
  <c r="BW386" i="13" s="1"/>
  <c r="BM321" i="13" a="1"/>
  <c r="BM321" i="13" s="1"/>
  <c r="BW321" i="13" s="1"/>
  <c r="BM244" i="13" a="1"/>
  <c r="BM244" i="13" s="1"/>
  <c r="BW244" i="13" s="1"/>
  <c r="BM136" i="13" a="1"/>
  <c r="BM136" i="13" s="1"/>
  <c r="BW136" i="13" s="1"/>
  <c r="BM48" i="13" a="1"/>
  <c r="BM48" i="13" s="1"/>
  <c r="BW48" i="13" s="1"/>
  <c r="BM155" i="13" a="1"/>
  <c r="BM155" i="13" s="1"/>
  <c r="BW155" i="13" s="1"/>
  <c r="BM137" i="13" a="1"/>
  <c r="BM137" i="13" s="1"/>
  <c r="BW137" i="13" s="1"/>
  <c r="BM63" i="13" a="1"/>
  <c r="BM63" i="13" s="1"/>
  <c r="BW63" i="13" s="1"/>
  <c r="BM427" i="13" a="1"/>
  <c r="BM427" i="13" s="1"/>
  <c r="BW427" i="13" s="1"/>
  <c r="BM125" i="13" a="1"/>
  <c r="BM125" i="13" s="1"/>
  <c r="BW125" i="13" s="1"/>
  <c r="BM52" i="13" a="1"/>
  <c r="BM52" i="13" s="1"/>
  <c r="BW52" i="13" s="1"/>
  <c r="BM383" i="13" a="1"/>
  <c r="BM383" i="13" s="1"/>
  <c r="BW383" i="13" s="1"/>
  <c r="BM325" i="13" a="1"/>
  <c r="BM325" i="13" s="1"/>
  <c r="BW325" i="13" s="1"/>
  <c r="BM181" i="13" a="1"/>
  <c r="BM181" i="13" s="1"/>
  <c r="BW181" i="13" s="1"/>
  <c r="BM53" i="13" a="1"/>
  <c r="BM53" i="13" s="1"/>
  <c r="BW53" i="13" s="1"/>
  <c r="BM345" i="13" a="1"/>
  <c r="BM345" i="13" s="1"/>
  <c r="BW345" i="13" s="1"/>
  <c r="BM118" i="13" a="1"/>
  <c r="BM118" i="13" s="1"/>
  <c r="BW118" i="13" s="1"/>
  <c r="BQ160" i="13"/>
  <c r="BJ426" i="13" a="1"/>
  <c r="BJ426" i="13" s="1"/>
  <c r="BT426" i="13" s="1"/>
  <c r="BH51" i="13" a="1"/>
  <c r="BH51" i="13" s="1"/>
  <c r="BR51" i="13" s="1"/>
  <c r="BM454" i="13" a="1"/>
  <c r="BM454" i="13" s="1"/>
  <c r="BW454" i="13" s="1"/>
  <c r="BM166" i="13" a="1"/>
  <c r="BM166" i="13" s="1"/>
  <c r="BW166" i="13" s="1"/>
  <c r="BM444" i="13" a="1"/>
  <c r="BM444" i="13" s="1"/>
  <c r="BW444" i="13" s="1"/>
  <c r="BM367" i="13" a="1"/>
  <c r="BM367" i="13" s="1"/>
  <c r="BW367" i="13" s="1"/>
  <c r="BM287" i="13" a="1"/>
  <c r="BM287" i="13" s="1"/>
  <c r="BW287" i="13" s="1"/>
  <c r="BM258" i="13" a="1"/>
  <c r="BM258" i="13" s="1"/>
  <c r="BW258" i="13" s="1"/>
  <c r="BM158" i="13" a="1"/>
  <c r="BM158" i="13" s="1"/>
  <c r="BW158" i="13" s="1"/>
  <c r="BM268" i="13" a="1"/>
  <c r="BM268" i="13" s="1"/>
  <c r="BW268" i="13" s="1"/>
  <c r="BM372" i="13" a="1"/>
  <c r="BM372" i="13" s="1"/>
  <c r="BW372" i="13" s="1"/>
  <c r="BM202" i="13" a="1"/>
  <c r="BM202" i="13" s="1"/>
  <c r="BW202" i="13" s="1"/>
  <c r="BM360" i="13" a="1"/>
  <c r="BM360" i="13" s="1"/>
  <c r="BW360" i="13" s="1"/>
  <c r="BM9" i="13" a="1"/>
  <c r="BM9" i="13" s="1"/>
  <c r="BW9" i="13" s="1"/>
  <c r="BQ85" i="13"/>
  <c r="BM286" i="13" a="1"/>
  <c r="BM286" i="13" s="1"/>
  <c r="BW286" i="13" s="1"/>
  <c r="BM449" i="13" a="1"/>
  <c r="BM449" i="13" s="1"/>
  <c r="BW449" i="13" s="1"/>
  <c r="BQ276" i="13"/>
  <c r="BM433" i="13" a="1"/>
  <c r="BM433" i="13" s="1"/>
  <c r="BW433" i="13" s="1"/>
  <c r="BM405" i="13" a="1"/>
  <c r="BM405" i="13" s="1"/>
  <c r="BW405" i="13" s="1"/>
  <c r="BM304" i="13" a="1"/>
  <c r="BM304" i="13" s="1"/>
  <c r="BW304" i="13" s="1"/>
  <c r="BM299" i="13" a="1"/>
  <c r="BM299" i="13" s="1"/>
  <c r="BW299" i="13" s="1"/>
  <c r="BM346" i="13" a="1"/>
  <c r="BM346" i="13" s="1"/>
  <c r="BW346" i="13" s="1"/>
  <c r="BM290" i="13" a="1"/>
  <c r="BM290" i="13" s="1"/>
  <c r="BW290" i="13" s="1"/>
  <c r="BM337" i="13" a="1"/>
  <c r="BM337" i="13" s="1"/>
  <c r="BW337" i="13" s="1"/>
  <c r="BM238" i="13" a="1"/>
  <c r="BM238" i="13" s="1"/>
  <c r="BW238" i="13" s="1"/>
  <c r="BM437" i="13" a="1"/>
  <c r="BM437" i="13" s="1"/>
  <c r="BW437" i="13" s="1"/>
  <c r="BM361" i="13" a="1"/>
  <c r="BM361" i="13" s="1"/>
  <c r="BW361" i="13" s="1"/>
  <c r="BM256" i="13" a="1"/>
  <c r="BM256" i="13" s="1"/>
  <c r="BW256" i="13" s="1"/>
  <c r="BM184" i="13" a="1"/>
  <c r="BM184" i="13" s="1"/>
  <c r="BW184" i="13" s="1"/>
  <c r="BM438" i="13" a="1"/>
  <c r="BM438" i="13" s="1"/>
  <c r="BW438" i="13" s="1"/>
  <c r="BM92" i="13" a="1"/>
  <c r="BM92" i="13" s="1"/>
  <c r="BW92" i="13" s="1"/>
  <c r="BQ430" i="13"/>
  <c r="BJ39" i="13" a="1"/>
  <c r="BJ39" i="13" s="1"/>
  <c r="BT39" i="13" s="1"/>
  <c r="BG452" i="8"/>
  <c r="BG434" i="8"/>
  <c r="BG33" i="8"/>
  <c r="BK366" i="13" a="1"/>
  <c r="BK366" i="13" s="1"/>
  <c r="BU366" i="13" s="1"/>
  <c r="BH233" i="13" a="1"/>
  <c r="BH233" i="13" s="1"/>
  <c r="BR233" i="13" s="1"/>
  <c r="AW25" i="8" a="1"/>
  <c r="AW25" i="8" s="1"/>
  <c r="BG25" i="8" s="1"/>
  <c r="AW201" i="8" a="1"/>
  <c r="AW201" i="8" s="1"/>
  <c r="BG201" i="8" s="1"/>
  <c r="AW37" i="8" a="1"/>
  <c r="AW37" i="8" s="1"/>
  <c r="BG37" i="8" s="1"/>
  <c r="BG461" i="8"/>
  <c r="BG406" i="8"/>
  <c r="BL332" i="13" a="1"/>
  <c r="BL332" i="13" s="1"/>
  <c r="BV332" i="13" s="1"/>
  <c r="BT240" i="13"/>
  <c r="BN154" i="13" a="1"/>
  <c r="BN154" i="13" s="1"/>
  <c r="BX154" i="13" s="1"/>
  <c r="BH104" i="13" a="1"/>
  <c r="BH104" i="13" s="1"/>
  <c r="BR104" i="13" s="1"/>
  <c r="BH14" i="13" a="1"/>
  <c r="BH14" i="13" s="1"/>
  <c r="BR14" i="13" s="1"/>
  <c r="AW329" i="8" a="1"/>
  <c r="AW329" i="8" s="1"/>
  <c r="BG329" i="8" s="1"/>
  <c r="AW180" i="8" a="1"/>
  <c r="AW180" i="8" s="1"/>
  <c r="BG180" i="8" s="1"/>
  <c r="BG328" i="8"/>
  <c r="BG407" i="8"/>
  <c r="BG327" i="8"/>
  <c r="BG85" i="8"/>
  <c r="BG135" i="8"/>
  <c r="BK12" i="13" a="1"/>
  <c r="BK12" i="13" s="1"/>
  <c r="BU12" i="13" s="1"/>
  <c r="BN171" i="13" a="1"/>
  <c r="BN171" i="13" s="1"/>
  <c r="BX171" i="13" s="1"/>
  <c r="BH314" i="13" a="1"/>
  <c r="BH314" i="13" s="1"/>
  <c r="BR314" i="13" s="1"/>
  <c r="BH23" i="13" a="1"/>
  <c r="BH23" i="13" s="1"/>
  <c r="BR23" i="13" s="1"/>
  <c r="AW363" i="8" a="1"/>
  <c r="AW363" i="8" s="1"/>
  <c r="BG363" i="8" s="1"/>
  <c r="BG270" i="8"/>
  <c r="BG39" i="8"/>
  <c r="BG20" i="8"/>
  <c r="BG140" i="8"/>
  <c r="BL458" i="13" a="1"/>
  <c r="BL458" i="13" s="1"/>
  <c r="BV458" i="13" s="1"/>
  <c r="BL459" i="13" a="1"/>
  <c r="BL459" i="13" s="1"/>
  <c r="BV459" i="13" s="1"/>
  <c r="BH193" i="13" a="1"/>
  <c r="BH193" i="13" s="1"/>
  <c r="BR193" i="13" s="1"/>
  <c r="BG314" i="13" a="1"/>
  <c r="BG314" i="13" s="1"/>
  <c r="BQ314" i="13" s="1"/>
  <c r="AW415" i="8" a="1"/>
  <c r="AW415" i="8" s="1"/>
  <c r="BG415" i="8" s="1"/>
  <c r="AW355" i="8" a="1"/>
  <c r="AW355" i="8" s="1"/>
  <c r="BG355" i="8" s="1"/>
  <c r="AW68" i="8" a="1"/>
  <c r="AW68" i="8" s="1"/>
  <c r="BG68" i="8" s="1"/>
  <c r="AW186" i="8" a="1"/>
  <c r="AW186" i="8" s="1"/>
  <c r="BG186" i="8" s="1"/>
  <c r="AW460" i="8" a="1"/>
  <c r="AW460" i="8" s="1"/>
  <c r="BG460" i="8" s="1"/>
  <c r="AW413" i="8" a="1"/>
  <c r="AW413" i="8" s="1"/>
  <c r="BG413" i="8" s="1"/>
  <c r="AW395" i="8" a="1"/>
  <c r="AW395" i="8" s="1"/>
  <c r="BG395" i="8" s="1"/>
  <c r="AW310" i="8" a="1"/>
  <c r="AW310" i="8" s="1"/>
  <c r="BG310" i="8" s="1"/>
  <c r="AW147" i="8" a="1"/>
  <c r="AW147" i="8" s="1"/>
  <c r="BG147" i="8" s="1"/>
  <c r="AW112" i="8" a="1"/>
  <c r="AW112" i="8" s="1"/>
  <c r="BG112" i="8" s="1"/>
  <c r="AW440" i="8" a="1"/>
  <c r="AW440" i="8" s="1"/>
  <c r="BG440" i="8" s="1"/>
  <c r="AW279" i="8" a="1"/>
  <c r="AW279" i="8" s="1"/>
  <c r="BG279" i="8" s="1"/>
  <c r="AW110" i="8" a="1"/>
  <c r="AW110" i="8" s="1"/>
  <c r="BG110" i="8" s="1"/>
  <c r="AW11" i="8" a="1"/>
  <c r="AW11" i="8" s="1"/>
  <c r="BG11" i="8" s="1"/>
  <c r="AW265" i="8" a="1"/>
  <c r="AW265" i="8" s="1"/>
  <c r="BG265" i="8" s="1"/>
  <c r="AW420" i="8" a="1"/>
  <c r="AW420" i="8" s="1"/>
  <c r="BG420" i="8" s="1"/>
  <c r="AW376" i="8" a="1"/>
  <c r="AW376" i="8" s="1"/>
  <c r="BG376" i="8" s="1"/>
  <c r="AW46" i="8" a="1"/>
  <c r="AW46" i="8" s="1"/>
  <c r="BG46" i="8" s="1"/>
  <c r="AW116" i="8" a="1"/>
  <c r="AW116" i="8" s="1"/>
  <c r="BG116" i="8" s="1"/>
  <c r="AW129" i="8" a="1"/>
  <c r="AW129" i="8" s="1"/>
  <c r="BG129" i="8" s="1"/>
  <c r="AW428" i="8" a="1"/>
  <c r="AW428" i="8" s="1"/>
  <c r="BG428" i="8" s="1"/>
  <c r="AW307" i="8" a="1"/>
  <c r="AW307" i="8" s="1"/>
  <c r="BG307" i="8" s="1"/>
  <c r="AW157" i="8" a="1"/>
  <c r="AW157" i="8" s="1"/>
  <c r="BG157" i="8" s="1"/>
  <c r="AW455" i="8" a="1"/>
  <c r="AW455" i="8" s="1"/>
  <c r="BG455" i="8" s="1"/>
  <c r="AW95" i="8" a="1"/>
  <c r="AW95" i="8" s="1"/>
  <c r="BG95" i="8" s="1"/>
  <c r="AW272" i="8" a="1"/>
  <c r="AW272" i="8" s="1"/>
  <c r="BG272" i="8" s="1"/>
  <c r="AW425" i="8" a="1"/>
  <c r="AW425" i="8" s="1"/>
  <c r="BG425" i="8" s="1"/>
  <c r="AW347" i="8" a="1"/>
  <c r="AW347" i="8" s="1"/>
  <c r="BG347" i="8" s="1"/>
  <c r="AW58" i="8" a="1"/>
  <c r="AW58" i="8" s="1"/>
  <c r="BG58" i="8" s="1"/>
  <c r="AW255" i="8" a="1"/>
  <c r="AW255" i="8" s="1"/>
  <c r="BG255" i="8" s="1"/>
  <c r="AW333" i="8" a="1"/>
  <c r="AW333" i="8" s="1"/>
  <c r="BG333" i="8" s="1"/>
  <c r="AW417" i="8" a="1"/>
  <c r="AW417" i="8" s="1"/>
  <c r="BG417" i="8" s="1"/>
  <c r="AW470" i="8" a="1"/>
  <c r="AW470" i="8" s="1"/>
  <c r="BG470" i="8" s="1"/>
  <c r="AW316" i="8" a="1"/>
  <c r="AW316" i="8" s="1"/>
  <c r="BG316" i="8" s="1"/>
  <c r="AW83" i="8" a="1"/>
  <c r="AW83" i="8" s="1"/>
  <c r="BG83" i="8" s="1"/>
  <c r="AW278" i="8" a="1"/>
  <c r="AW278" i="8" s="1"/>
  <c r="BG278" i="8" s="1"/>
  <c r="AW215" i="8" a="1"/>
  <c r="AW215" i="8" s="1"/>
  <c r="BG215" i="8" s="1"/>
  <c r="AW298" i="8" a="1"/>
  <c r="AW298" i="8" s="1"/>
  <c r="BG298" i="8" s="1"/>
  <c r="AW273" i="8" a="1"/>
  <c r="AW273" i="8" s="1"/>
  <c r="BG273" i="8" s="1"/>
  <c r="AW118" i="8" a="1"/>
  <c r="AW118" i="8" s="1"/>
  <c r="BG118" i="8" s="1"/>
  <c r="AW306" i="8" a="1"/>
  <c r="AW306" i="8" s="1"/>
  <c r="BG306" i="8" s="1"/>
  <c r="AW331" i="8" a="1"/>
  <c r="AW331" i="8" s="1"/>
  <c r="BG331" i="8" s="1"/>
  <c r="AW169" i="8" a="1"/>
  <c r="AW169" i="8" s="1"/>
  <c r="BG169" i="8" s="1"/>
  <c r="AW339" i="8" a="1"/>
  <c r="AW339" i="8" s="1"/>
  <c r="BG339" i="8" s="1"/>
  <c r="AW405" i="8" a="1"/>
  <c r="AW405" i="8" s="1"/>
  <c r="BG405" i="8" s="1"/>
  <c r="AW392" i="8" a="1"/>
  <c r="AW392" i="8" s="1"/>
  <c r="BG392" i="8" s="1"/>
  <c r="AW283" i="8" a="1"/>
  <c r="AW283" i="8" s="1"/>
  <c r="BG283" i="8" s="1"/>
  <c r="AW337" i="8" a="1"/>
  <c r="AW337" i="8" s="1"/>
  <c r="BG337" i="8" s="1"/>
  <c r="AW150" i="8" a="1"/>
  <c r="AW150" i="8" s="1"/>
  <c r="BG150" i="8" s="1"/>
  <c r="AW349" i="8" a="1"/>
  <c r="AW349" i="8" s="1"/>
  <c r="BG349" i="8" s="1"/>
  <c r="AW304" i="8" a="1"/>
  <c r="AW304" i="8" s="1"/>
  <c r="BG304" i="8" s="1"/>
  <c r="AW182" i="8" a="1"/>
  <c r="AW182" i="8" s="1"/>
  <c r="BG182" i="8" s="1"/>
  <c r="AW19" i="8" a="1"/>
  <c r="AW19" i="8" s="1"/>
  <c r="BG19" i="8" s="1"/>
  <c r="AW69" i="8" a="1"/>
  <c r="AW69" i="8" s="1"/>
  <c r="BG69" i="8" s="1"/>
  <c r="AW353" i="8" a="1"/>
  <c r="AW353" i="8" s="1"/>
  <c r="BG353" i="8" s="1"/>
  <c r="AW151" i="8" a="1"/>
  <c r="AW151" i="8" s="1"/>
  <c r="BG151" i="8" s="1"/>
  <c r="AW221" i="8" a="1"/>
  <c r="AW221" i="8" s="1"/>
  <c r="BG221" i="8" s="1"/>
  <c r="AW52" i="8" a="1"/>
  <c r="AW52" i="8" s="1"/>
  <c r="BG52" i="8" s="1"/>
  <c r="AW234" i="8" a="1"/>
  <c r="AW234" i="8" s="1"/>
  <c r="BG234" i="8" s="1"/>
  <c r="AW226" i="8" a="1"/>
  <c r="AW226" i="8" s="1"/>
  <c r="BG226" i="8" s="1"/>
  <c r="AW287" i="8" a="1"/>
  <c r="AW287" i="8" s="1"/>
  <c r="BG287" i="8" s="1"/>
  <c r="AW87" i="8" a="1"/>
  <c r="AW87" i="8" s="1"/>
  <c r="BG87" i="8" s="1"/>
  <c r="AW410" i="8" a="1"/>
  <c r="AW410" i="8" s="1"/>
  <c r="BG410" i="8" s="1"/>
  <c r="AW317" i="8" a="1"/>
  <c r="AW317" i="8" s="1"/>
  <c r="BG317" i="8" s="1"/>
  <c r="AW103" i="8" a="1"/>
  <c r="AW103" i="8" s="1"/>
  <c r="BG103" i="8" s="1"/>
  <c r="AW155" i="8" a="1"/>
  <c r="AW155" i="8" s="1"/>
  <c r="BG155" i="8" s="1"/>
  <c r="AW188" i="8" a="1"/>
  <c r="AW188" i="8" s="1"/>
  <c r="BG188" i="8" s="1"/>
  <c r="AW402" i="8" a="1"/>
  <c r="AW402" i="8" s="1"/>
  <c r="BG402" i="8" s="1"/>
  <c r="AW314" i="8" a="1"/>
  <c r="AW314" i="8" s="1"/>
  <c r="BG314" i="8" s="1"/>
  <c r="AW238" i="8" a="1"/>
  <c r="AW238" i="8" s="1"/>
  <c r="BG238" i="8" s="1"/>
  <c r="AW113" i="8" a="1"/>
  <c r="AW113" i="8" s="1"/>
  <c r="BG113" i="8" s="1"/>
  <c r="AW173" i="8" a="1"/>
  <c r="AW173" i="8" s="1"/>
  <c r="BG173" i="8" s="1"/>
  <c r="AW91" i="8" a="1"/>
  <c r="AW91" i="8" s="1"/>
  <c r="BG91" i="8" s="1"/>
  <c r="AW209" i="8" a="1"/>
  <c r="AW209" i="8" s="1"/>
  <c r="BG209" i="8" s="1"/>
  <c r="AW243" i="8" a="1"/>
  <c r="AW243" i="8" s="1"/>
  <c r="BG243" i="8" s="1"/>
  <c r="AW384" i="8" a="1"/>
  <c r="AW384" i="8" s="1"/>
  <c r="BG384" i="8" s="1"/>
  <c r="AW223" i="8" a="1"/>
  <c r="AW223" i="8" s="1"/>
  <c r="BG223" i="8" s="1"/>
  <c r="AW124" i="8" a="1"/>
  <c r="AW124" i="8" s="1"/>
  <c r="BG124" i="8" s="1"/>
  <c r="AW242" i="8" a="1"/>
  <c r="AW242" i="8" s="1"/>
  <c r="BG242" i="8" s="1"/>
  <c r="AW73" i="8" a="1"/>
  <c r="AW73" i="8" s="1"/>
  <c r="BG73" i="8" s="1"/>
  <c r="AW82" i="8" a="1"/>
  <c r="AW82" i="8" s="1"/>
  <c r="BG82" i="8" s="1"/>
  <c r="AW325" i="8" a="1"/>
  <c r="AW325" i="8" s="1"/>
  <c r="BG325" i="8" s="1"/>
  <c r="AW184" i="8" a="1"/>
  <c r="AW184" i="8" s="1"/>
  <c r="BG184" i="8" s="1"/>
  <c r="AW23" i="8" a="1"/>
  <c r="AW23" i="8" s="1"/>
  <c r="BG23" i="8" s="1"/>
  <c r="AW93" i="8" a="1"/>
  <c r="AW93" i="8" s="1"/>
  <c r="BG93" i="8" s="1"/>
  <c r="AW267" i="8" a="1"/>
  <c r="AW267" i="8" s="1"/>
  <c r="BG267" i="8" s="1"/>
  <c r="AW106" i="8" a="1"/>
  <c r="AW106" i="8" s="1"/>
  <c r="BG106" i="8" s="1"/>
  <c r="AW203" i="8" a="1"/>
  <c r="AW203" i="8" s="1"/>
  <c r="BG203" i="8" s="1"/>
  <c r="AW324" i="8" a="1"/>
  <c r="AW324" i="8" s="1"/>
  <c r="BG324" i="8" s="1"/>
  <c r="AW378" i="8" a="1"/>
  <c r="AW378" i="8" s="1"/>
  <c r="BG378" i="8" s="1"/>
  <c r="AW321" i="8" a="1"/>
  <c r="AW321" i="8" s="1"/>
  <c r="BG321" i="8" s="1"/>
  <c r="AW10" i="8" a="1"/>
  <c r="AW10" i="8" s="1"/>
  <c r="BG10" i="8" s="1"/>
  <c r="AW109" i="8" a="1"/>
  <c r="AW109" i="8" s="1"/>
  <c r="BG109" i="8" s="1"/>
  <c r="AW27" i="8" a="1"/>
  <c r="AW27" i="8" s="1"/>
  <c r="BG27" i="8" s="1"/>
  <c r="AW145" i="8" a="1"/>
  <c r="AW145" i="8" s="1"/>
  <c r="BG145" i="8" s="1"/>
  <c r="AW210" i="8" a="1"/>
  <c r="AW210" i="8" s="1"/>
  <c r="BG210" i="8" s="1"/>
  <c r="AW32" i="8" a="1"/>
  <c r="AW32" i="8" s="1"/>
  <c r="BG32" i="8" s="1"/>
  <c r="AW192" i="8" a="1"/>
  <c r="AW192" i="8" s="1"/>
  <c r="BG192" i="8" s="1"/>
  <c r="AW159" i="8" a="1"/>
  <c r="AW159" i="8" s="1"/>
  <c r="BG159" i="8" s="1"/>
  <c r="AW229" i="8" a="1"/>
  <c r="AW229" i="8" s="1"/>
  <c r="BG229" i="8" s="1"/>
  <c r="AW60" i="8" a="1"/>
  <c r="AW60" i="8" s="1"/>
  <c r="BG60" i="8" s="1"/>
  <c r="AW178" i="8" a="1"/>
  <c r="AW178" i="8" s="1"/>
  <c r="BG178" i="8" s="1"/>
  <c r="AW9" i="8" a="1"/>
  <c r="AW9" i="8" s="1"/>
  <c r="BG9" i="8" s="1"/>
  <c r="AW302" i="8" a="1"/>
  <c r="AW302" i="8" s="1"/>
  <c r="BG302" i="8" s="1"/>
  <c r="AW29" i="8" a="1"/>
  <c r="AW29" i="8" s="1"/>
  <c r="BG29" i="8" s="1"/>
  <c r="AW42" i="8" a="1"/>
  <c r="AW42" i="8" s="1"/>
  <c r="BG42" i="8" s="1"/>
  <c r="AW81" i="8" a="1"/>
  <c r="AW81" i="8" s="1"/>
  <c r="BG81" i="8" s="1"/>
  <c r="AW114" i="8" a="1"/>
  <c r="AW114" i="8" s="1"/>
  <c r="BG114" i="8" s="1"/>
  <c r="AW308" i="8" a="1"/>
  <c r="AW308" i="8" s="1"/>
  <c r="BG308" i="8" s="1"/>
  <c r="AW194" i="8" a="1"/>
  <c r="AW194" i="8" s="1"/>
  <c r="BG194" i="8" s="1"/>
  <c r="AW196" i="8" a="1"/>
  <c r="AW196" i="8" s="1"/>
  <c r="BG196" i="8" s="1"/>
  <c r="AW250" i="8" a="1"/>
  <c r="AW250" i="8" s="1"/>
  <c r="BG250" i="8" s="1"/>
  <c r="AW17" i="8" a="1"/>
  <c r="AW17" i="8" s="1"/>
  <c r="BG17" i="8" s="1"/>
  <c r="AW5" i="8" a="1"/>
  <c r="AW5" i="8" s="1"/>
  <c r="BG5" i="8" s="1"/>
  <c r="AW320" i="8" a="1"/>
  <c r="AW320" i="8" s="1"/>
  <c r="BG320" i="8" s="1"/>
  <c r="AW391" i="8" a="1"/>
  <c r="AW391" i="8" s="1"/>
  <c r="BG391" i="8" s="1"/>
  <c r="AW31" i="8" a="1"/>
  <c r="AW31" i="8" s="1"/>
  <c r="BG31" i="8" s="1"/>
  <c r="AW101" i="8" a="1"/>
  <c r="AW101" i="8" s="1"/>
  <c r="BG101" i="8" s="1"/>
  <c r="AW211" i="8" a="1"/>
  <c r="AW211" i="8" s="1"/>
  <c r="BG211" i="8" s="1"/>
  <c r="AW50" i="8" a="1"/>
  <c r="AW50" i="8" s="1"/>
  <c r="BG50" i="8" s="1"/>
  <c r="AW344" i="8" a="1"/>
  <c r="AW344" i="8" s="1"/>
  <c r="BG344" i="8" s="1"/>
  <c r="AW301" i="8" a="1"/>
  <c r="AW301" i="8" s="1"/>
  <c r="BG301" i="8" s="1"/>
  <c r="AW427" i="8" a="1"/>
  <c r="AW427" i="8" s="1"/>
  <c r="BG427" i="8" s="1"/>
  <c r="AW343" i="8" a="1"/>
  <c r="AW343" i="8" s="1"/>
  <c r="BG343" i="8" s="1"/>
  <c r="AW174" i="8" a="1"/>
  <c r="AW174" i="8" s="1"/>
  <c r="BG174" i="8" s="1"/>
  <c r="AW244" i="8" a="1"/>
  <c r="AW244" i="8" s="1"/>
  <c r="BG244" i="8" s="1"/>
  <c r="AW75" i="8" a="1"/>
  <c r="AW75" i="8" s="1"/>
  <c r="BG75" i="8" s="1"/>
  <c r="AW257" i="8" a="1"/>
  <c r="AW257" i="8" s="1"/>
  <c r="BG257" i="8" s="1"/>
  <c r="AW448" i="8" a="1"/>
  <c r="AW448" i="8" s="1"/>
  <c r="BG448" i="8" s="1"/>
  <c r="AW137" i="8" a="1"/>
  <c r="AW137" i="8" s="1"/>
  <c r="BG137" i="8" s="1"/>
  <c r="AW170" i="8" a="1"/>
  <c r="AW170" i="8" s="1"/>
  <c r="BG170" i="8" s="1"/>
  <c r="AW99" i="8" a="1"/>
  <c r="AW99" i="8" s="1"/>
  <c r="BG99" i="8" s="1"/>
  <c r="AW165" i="8" a="1"/>
  <c r="AW165" i="8" s="1"/>
  <c r="BG165" i="8" s="1"/>
  <c r="AW139" i="8" a="1"/>
  <c r="AW139" i="8" s="1"/>
  <c r="BG139" i="8" s="1"/>
  <c r="AW156" i="8" a="1"/>
  <c r="AW156" i="8" s="1"/>
  <c r="BG156" i="8" s="1"/>
  <c r="AW193" i="8" a="1"/>
  <c r="AW193" i="8" s="1"/>
  <c r="BG193" i="8" s="1"/>
  <c r="BG164" i="8"/>
  <c r="BG148" i="8"/>
  <c r="BG199" i="8"/>
  <c r="BG76" i="8"/>
  <c r="BL372" i="13" a="1"/>
  <c r="BL372" i="13" s="1"/>
  <c r="BV372" i="13" s="1"/>
  <c r="BL462" i="13" a="1"/>
  <c r="BL462" i="13" s="1"/>
  <c r="BV462" i="13" s="1"/>
  <c r="BL52" i="13" a="1"/>
  <c r="BL52" i="13" s="1"/>
  <c r="BV52" i="13" s="1"/>
  <c r="AW383" i="8" a="1"/>
  <c r="AW383" i="8" s="1"/>
  <c r="BG383" i="8" s="1"/>
  <c r="AW409" i="8" a="1"/>
  <c r="AW409" i="8" s="1"/>
  <c r="BG409" i="8" s="1"/>
  <c r="BG187" i="8"/>
  <c r="BG8" i="8"/>
  <c r="BL166" i="13" a="1"/>
  <c r="BL166" i="13" s="1"/>
  <c r="BV166" i="13" s="1"/>
  <c r="BL102" i="13" a="1"/>
  <c r="BL102" i="13" s="1"/>
  <c r="BV102" i="13" s="1"/>
  <c r="BL341" i="13" a="1"/>
  <c r="BL341" i="13" s="1"/>
  <c r="BV341" i="13" s="1"/>
  <c r="BL444" i="13" a="1"/>
  <c r="BL444" i="13" s="1"/>
  <c r="BV444" i="13" s="1"/>
  <c r="BL446" i="13" a="1"/>
  <c r="BL446" i="13" s="1"/>
  <c r="BV446" i="13" s="1"/>
  <c r="BL109" i="13" a="1"/>
  <c r="BL109" i="13" s="1"/>
  <c r="BV109" i="13" s="1"/>
  <c r="BL346" i="13" a="1"/>
  <c r="BL346" i="13" s="1"/>
  <c r="BV346" i="13" s="1"/>
  <c r="BL158" i="13" a="1"/>
  <c r="BL158" i="13" s="1"/>
  <c r="BV158" i="13" s="1"/>
  <c r="BL313" i="13" a="1"/>
  <c r="BL313" i="13" s="1"/>
  <c r="BV313" i="13" s="1"/>
  <c r="BL72" i="13" a="1"/>
  <c r="BL72" i="13" s="1"/>
  <c r="BV72" i="13" s="1"/>
  <c r="BK132" i="13" a="1"/>
  <c r="BK132" i="13" s="1"/>
  <c r="BU132" i="13" s="1"/>
  <c r="BK259" i="13" a="1"/>
  <c r="BK259" i="13" s="1"/>
  <c r="BU259" i="13" s="1"/>
  <c r="BJ269" i="13" a="1"/>
  <c r="BJ269" i="13" s="1"/>
  <c r="BT269" i="13" s="1"/>
  <c r="BH71" i="13" a="1"/>
  <c r="BH71" i="13" s="1"/>
  <c r="BR71" i="13" s="1"/>
  <c r="BH262" i="13" a="1"/>
  <c r="BH262" i="13" s="1"/>
  <c r="BR262" i="13" s="1"/>
  <c r="BH210" i="13" a="1"/>
  <c r="BH210" i="13" s="1"/>
  <c r="BR210" i="13" s="1"/>
  <c r="AW54" i="8" a="1"/>
  <c r="AW54" i="8" s="1"/>
  <c r="BG54" i="8" s="1"/>
  <c r="BG281" i="8"/>
  <c r="BG416" i="8"/>
  <c r="BL304" i="13" a="1"/>
  <c r="BL304" i="13" s="1"/>
  <c r="BV304" i="13" s="1"/>
  <c r="BL454" i="13" a="1"/>
  <c r="BL454" i="13" s="1"/>
  <c r="BV454" i="13" s="1"/>
  <c r="BL456" i="13" a="1"/>
  <c r="BL456" i="13" s="1"/>
  <c r="BV456" i="13" s="1"/>
  <c r="BL149" i="13" a="1"/>
  <c r="BL149" i="13" s="1"/>
  <c r="BV149" i="13" s="1"/>
  <c r="BL61" i="13" a="1"/>
  <c r="BL61" i="13" s="1"/>
  <c r="BV61" i="13" s="1"/>
  <c r="BL367" i="13" a="1"/>
  <c r="BL367" i="13" s="1"/>
  <c r="BV367" i="13" s="1"/>
  <c r="BL68" i="13" a="1"/>
  <c r="BL68" i="13" s="1"/>
  <c r="BV68" i="13" s="1"/>
  <c r="BL333" i="13" a="1"/>
  <c r="BL333" i="13" s="1"/>
  <c r="BV333" i="13" s="1"/>
  <c r="BL34" i="13" a="1"/>
  <c r="BL34" i="13" s="1"/>
  <c r="BV34" i="13" s="1"/>
  <c r="BL258" i="13" a="1"/>
  <c r="BL258" i="13" s="1"/>
  <c r="BV258" i="13" s="1"/>
  <c r="BL268" i="13" a="1"/>
  <c r="BL268" i="13" s="1"/>
  <c r="BV268" i="13" s="1"/>
  <c r="BL155" i="13" a="1"/>
  <c r="BL155" i="13" s="1"/>
  <c r="BV155" i="13" s="1"/>
  <c r="BL96" i="13" a="1"/>
  <c r="BL96" i="13" s="1"/>
  <c r="BV96" i="13" s="1"/>
  <c r="BL63" i="13" a="1"/>
  <c r="BL63" i="13" s="1"/>
  <c r="BV63" i="13" s="1"/>
  <c r="BL427" i="13" a="1"/>
  <c r="BL427" i="13" s="1"/>
  <c r="BV427" i="13" s="1"/>
  <c r="BL265" i="13" a="1"/>
  <c r="BL265" i="13" s="1"/>
  <c r="BV265" i="13" s="1"/>
  <c r="BL111" i="13" a="1"/>
  <c r="BL111" i="13" s="1"/>
  <c r="BV111" i="13" s="1"/>
  <c r="BL337" i="13" a="1"/>
  <c r="BL337" i="13" s="1"/>
  <c r="BV337" i="13" s="1"/>
  <c r="BH231" i="13" a="1"/>
  <c r="BH231" i="13" s="1"/>
  <c r="BR231" i="13" s="1"/>
  <c r="BH79" i="13" a="1"/>
  <c r="BH79" i="13" s="1"/>
  <c r="BR79" i="13" s="1"/>
  <c r="AW252" i="8" a="1"/>
  <c r="AW252" i="8" s="1"/>
  <c r="BG252" i="8" s="1"/>
  <c r="AW128" i="8" a="1"/>
  <c r="AW128" i="8" s="1"/>
  <c r="BG128" i="8" s="1"/>
  <c r="AW245" i="8" a="1"/>
  <c r="AW245" i="8" s="1"/>
  <c r="BG245" i="8" s="1"/>
  <c r="BH91" i="13" a="1"/>
  <c r="BH91" i="13" s="1"/>
  <c r="BR91" i="13" s="1"/>
  <c r="BH139" i="13" a="1"/>
  <c r="BH139" i="13" s="1"/>
  <c r="BR139" i="13" s="1"/>
  <c r="BH93" i="13" a="1"/>
  <c r="BH93" i="13" s="1"/>
  <c r="BR93" i="13" s="1"/>
  <c r="AW246" i="8" a="1"/>
  <c r="AW246" i="8" s="1"/>
  <c r="BG246" i="8" s="1"/>
  <c r="AW462" i="8" a="1"/>
  <c r="AW462" i="8" s="1"/>
  <c r="BG462" i="8" s="1"/>
  <c r="AW469" i="8" a="1"/>
  <c r="AW469" i="8" s="1"/>
  <c r="BG469" i="8" s="1"/>
  <c r="BK289" i="13" a="1"/>
  <c r="BK289" i="13" s="1"/>
  <c r="BU289" i="13" s="1"/>
  <c r="BK261" i="13" a="1"/>
  <c r="BK261" i="13" s="1"/>
  <c r="BU261" i="13" s="1"/>
  <c r="BJ301" i="13" a="1"/>
  <c r="BJ301" i="13" s="1"/>
  <c r="BT301" i="13" s="1"/>
  <c r="BJ215" i="13" a="1"/>
  <c r="BJ215" i="13" s="1"/>
  <c r="BT215" i="13" s="1"/>
  <c r="BN263" i="13" a="1"/>
  <c r="BN263" i="13" s="1"/>
  <c r="BX263" i="13" s="1"/>
  <c r="BN21" i="13" a="1"/>
  <c r="BN21" i="13" s="1"/>
  <c r="BX21" i="13" s="1"/>
  <c r="BN130" i="13" a="1"/>
  <c r="BN130" i="13" s="1"/>
  <c r="BX130" i="13" s="1"/>
  <c r="BN343" i="13" a="1"/>
  <c r="BN343" i="13" s="1"/>
  <c r="BX343" i="13" s="1"/>
  <c r="BN110" i="13" a="1"/>
  <c r="BN110" i="13" s="1"/>
  <c r="BX110" i="13" s="1"/>
  <c r="BN206" i="13" a="1"/>
  <c r="BN206" i="13" s="1"/>
  <c r="BX206" i="13" s="1"/>
  <c r="BH285" i="13" a="1"/>
  <c r="BH285" i="13" s="1"/>
  <c r="BR285" i="13" s="1"/>
  <c r="BH20" i="13" a="1"/>
  <c r="BH20" i="13" s="1"/>
  <c r="BR20" i="13" s="1"/>
  <c r="BH113" i="13" a="1"/>
  <c r="BH113" i="13" s="1"/>
  <c r="BR113" i="13" s="1"/>
  <c r="BH288" i="13" a="1"/>
  <c r="BH288" i="13" s="1"/>
  <c r="BR288" i="13" s="1"/>
  <c r="BH30" i="13" a="1"/>
  <c r="BH30" i="13" s="1"/>
  <c r="BR30" i="13" s="1"/>
  <c r="BH370" i="13" a="1"/>
  <c r="BH370" i="13" s="1"/>
  <c r="BR370" i="13" s="1"/>
  <c r="BH394" i="13" a="1"/>
  <c r="BH394" i="13" s="1"/>
  <c r="BR394" i="13" s="1"/>
  <c r="BH400" i="13" a="1"/>
  <c r="BH400" i="13" s="1"/>
  <c r="BR400" i="13" s="1"/>
  <c r="BH473" i="13" a="1"/>
  <c r="BH473" i="13" s="1"/>
  <c r="BR473" i="13" s="1"/>
  <c r="BH37" i="13" a="1"/>
  <c r="BH37" i="13" s="1"/>
  <c r="BR37" i="13" s="1"/>
  <c r="BH142" i="13" a="1"/>
  <c r="BH142" i="13" s="1"/>
  <c r="BR142" i="13" s="1"/>
  <c r="BH253" i="13" a="1"/>
  <c r="BH253" i="13" s="1"/>
  <c r="BR253" i="13" s="1"/>
  <c r="BH320" i="13" a="1"/>
  <c r="BH320" i="13" s="1"/>
  <c r="BR320" i="13" s="1"/>
  <c r="BN16" i="13" a="1"/>
  <c r="BN16" i="13" s="1"/>
  <c r="BX16" i="13" s="1"/>
  <c r="BH324" i="13" a="1"/>
  <c r="BH324" i="13" s="1"/>
  <c r="BR324" i="13" s="1"/>
  <c r="BH161" i="13" a="1"/>
  <c r="BH161" i="13" s="1"/>
  <c r="BR161" i="13" s="1"/>
  <c r="BH467" i="13" a="1"/>
  <c r="BH467" i="13" s="1"/>
  <c r="BR467" i="13" s="1"/>
  <c r="BH255" i="13" a="1"/>
  <c r="BH255" i="13" s="1"/>
  <c r="BR255" i="13" s="1"/>
  <c r="BH338" i="13" a="1"/>
  <c r="BH338" i="13" s="1"/>
  <c r="BR338" i="13" s="1"/>
  <c r="BH145" i="13" a="1"/>
  <c r="BH145" i="13" s="1"/>
  <c r="BR145" i="13" s="1"/>
  <c r="BH359" i="13" a="1"/>
  <c r="BH359" i="13" s="1"/>
  <c r="BR359" i="13" s="1"/>
  <c r="BH225" i="13" a="1"/>
  <c r="BH225" i="13" s="1"/>
  <c r="BR225" i="13" s="1"/>
  <c r="BH442" i="13" a="1"/>
  <c r="BH442" i="13" s="1"/>
  <c r="BR442" i="13" s="1"/>
  <c r="BH80" i="13" a="1"/>
  <c r="BH80" i="13" s="1"/>
  <c r="BR80" i="13" s="1"/>
  <c r="BH94" i="13" a="1"/>
  <c r="BH94" i="13" s="1"/>
  <c r="BR94" i="13" s="1"/>
  <c r="BN463" i="13" a="1"/>
  <c r="BN463" i="13" s="1"/>
  <c r="BX463" i="13" s="1"/>
  <c r="BN90" i="13" a="1"/>
  <c r="BN90" i="13" s="1"/>
  <c r="BX90" i="13" s="1"/>
  <c r="BH428" i="13" a="1"/>
  <c r="BH428" i="13" s="1"/>
  <c r="BR428" i="13" s="1"/>
  <c r="BH364" i="13" a="1"/>
  <c r="BH364" i="13" s="1"/>
  <c r="BR364" i="13" s="1"/>
  <c r="BH252" i="13" a="1"/>
  <c r="BH252" i="13" s="1"/>
  <c r="BR252" i="13" s="1"/>
  <c r="BH365" i="13" a="1"/>
  <c r="BH365" i="13" s="1"/>
  <c r="BR365" i="13" s="1"/>
  <c r="BH58" i="13" a="1"/>
  <c r="BH58" i="13" s="1"/>
  <c r="BR58" i="13" s="1"/>
  <c r="BH331" i="13" a="1"/>
  <c r="BH331" i="13" s="1"/>
  <c r="BR331" i="13" s="1"/>
  <c r="BH411" i="13" a="1"/>
  <c r="BH411" i="13" s="1"/>
  <c r="BR411" i="13" s="1"/>
  <c r="BH32" i="13" a="1"/>
  <c r="BH32" i="13" s="1"/>
  <c r="BR32" i="13" s="1"/>
  <c r="BH33" i="13" a="1"/>
  <c r="BH33" i="13" s="1"/>
  <c r="BR33" i="13" s="1"/>
  <c r="BH100" i="13" a="1"/>
  <c r="BH100" i="13" s="1"/>
  <c r="BR100" i="13" s="1"/>
  <c r="BH219" i="13" a="1"/>
  <c r="BH219" i="13" s="1"/>
  <c r="BR219" i="13" s="1"/>
  <c r="BK127" i="13" a="1"/>
  <c r="BK127" i="13" s="1"/>
  <c r="BU127" i="13" s="1"/>
  <c r="BX301" i="13"/>
  <c r="BN123" i="13" a="1"/>
  <c r="BN123" i="13" s="1"/>
  <c r="BX123" i="13" s="1"/>
  <c r="BN180" i="13" a="1"/>
  <c r="BN180" i="13" s="1"/>
  <c r="BX180" i="13" s="1"/>
  <c r="BN455" i="13" a="1"/>
  <c r="BN455" i="13" s="1"/>
  <c r="BX455" i="13" s="1"/>
  <c r="BN257" i="13" a="1"/>
  <c r="BN257" i="13" s="1"/>
  <c r="BX257" i="13" s="1"/>
  <c r="BN65" i="13" a="1"/>
  <c r="BN65" i="13" s="1"/>
  <c r="BX65" i="13" s="1"/>
  <c r="BN248" i="13" a="1"/>
  <c r="BN248" i="13" s="1"/>
  <c r="BX248" i="13" s="1"/>
  <c r="BH463" i="13" a="1"/>
  <c r="BH463" i="13" s="1"/>
  <c r="BR463" i="13" s="1"/>
  <c r="BH275" i="13" a="1"/>
  <c r="BH275" i="13" s="1"/>
  <c r="BR275" i="13" s="1"/>
  <c r="BH183" i="13" a="1"/>
  <c r="BH183" i="13" s="1"/>
  <c r="BR183" i="13" s="1"/>
  <c r="BH397" i="13" a="1"/>
  <c r="BH397" i="13" s="1"/>
  <c r="BR397" i="13" s="1"/>
  <c r="BH378" i="13" a="1"/>
  <c r="BH378" i="13" s="1"/>
  <c r="BR378" i="13" s="1"/>
  <c r="BH119" i="13" a="1"/>
  <c r="BH119" i="13" s="1"/>
  <c r="BR119" i="13" s="1"/>
  <c r="BH42" i="13" a="1"/>
  <c r="BH42" i="13" s="1"/>
  <c r="BR42" i="13" s="1"/>
  <c r="BH105" i="13" a="1"/>
  <c r="BH105" i="13" s="1"/>
  <c r="BR105" i="13" s="1"/>
  <c r="BH47" i="13" a="1"/>
  <c r="BH47" i="13" s="1"/>
  <c r="BR47" i="13" s="1"/>
  <c r="BH396" i="13" a="1"/>
  <c r="BH396" i="13" s="1"/>
  <c r="BR396" i="13" s="1"/>
  <c r="BG365" i="13" a="1"/>
  <c r="BG365" i="13" s="1"/>
  <c r="BQ365" i="13" s="1"/>
  <c r="BH475" i="13" a="1"/>
  <c r="BH475" i="13" s="1"/>
  <c r="BR475" i="13" s="1"/>
  <c r="BH221" i="13" a="1"/>
  <c r="BH221" i="13" s="1"/>
  <c r="BR221" i="13" s="1"/>
  <c r="BH279" i="13" a="1"/>
  <c r="BH279" i="13" s="1"/>
  <c r="BR279" i="13" s="1"/>
  <c r="BH466" i="13" a="1"/>
  <c r="BH466" i="13" s="1"/>
  <c r="BR466" i="13" s="1"/>
  <c r="BK468" i="13" a="1"/>
  <c r="BK468" i="13" s="1"/>
  <c r="BU468" i="13" s="1"/>
  <c r="BK67" i="13" a="1"/>
  <c r="BK67" i="13" s="1"/>
  <c r="BU67" i="13" s="1"/>
  <c r="BK87" i="13" a="1"/>
  <c r="BK87" i="13" s="1"/>
  <c r="BU87" i="13" s="1"/>
  <c r="BK17" i="13" a="1"/>
  <c r="BK17" i="13" s="1"/>
  <c r="BU17" i="13" s="1"/>
  <c r="BN397" i="13" a="1"/>
  <c r="BN397" i="13" s="1"/>
  <c r="BX397" i="13" s="1"/>
  <c r="BH134" i="13" a="1"/>
  <c r="BH134" i="13" s="1"/>
  <c r="BR134" i="13" s="1"/>
  <c r="BH179" i="13" a="1"/>
  <c r="BH179" i="13" s="1"/>
  <c r="BR179" i="13" s="1"/>
  <c r="BH84" i="13" a="1"/>
  <c r="BH84" i="13" s="1"/>
  <c r="BR84" i="13" s="1"/>
  <c r="BH153" i="13" a="1"/>
  <c r="BH153" i="13" s="1"/>
  <c r="BR153" i="13" s="1"/>
  <c r="BH152" i="13" a="1"/>
  <c r="BH152" i="13" s="1"/>
  <c r="BR152" i="13" s="1"/>
  <c r="BH469" i="13" a="1"/>
  <c r="BH469" i="13" s="1"/>
  <c r="BR469" i="13" s="1"/>
  <c r="BH103" i="13" a="1"/>
  <c r="BH103" i="13" s="1"/>
  <c r="BR103" i="13" s="1"/>
  <c r="BH280" i="13" a="1"/>
  <c r="BH280" i="13" s="1"/>
  <c r="BR280" i="13" s="1"/>
  <c r="BH126" i="13" a="1"/>
  <c r="BH126" i="13" s="1"/>
  <c r="BR126" i="13" s="1"/>
  <c r="BH317" i="13" a="1"/>
  <c r="BH317" i="13" s="1"/>
  <c r="BR317" i="13" s="1"/>
  <c r="BH379" i="13" a="1"/>
  <c r="BH379" i="13" s="1"/>
  <c r="BR379" i="13" s="1"/>
  <c r="BH409" i="13" a="1"/>
  <c r="BH409" i="13" s="1"/>
  <c r="BR409" i="13" s="1"/>
  <c r="BH56" i="13" a="1"/>
  <c r="BH56" i="13" s="1"/>
  <c r="BR56" i="13" s="1"/>
  <c r="BH49" i="13" a="1"/>
  <c r="BH49" i="13" s="1"/>
  <c r="BR49" i="13" s="1"/>
  <c r="BH307" i="13" a="1"/>
  <c r="BH307" i="13" s="1"/>
  <c r="BR307" i="13" s="1"/>
  <c r="AZ346" i="8"/>
  <c r="BK112" i="13" a="1"/>
  <c r="BK112" i="13" s="1"/>
  <c r="BU112" i="13" s="1"/>
  <c r="BK216" i="13" a="1"/>
  <c r="BK216" i="13" s="1"/>
  <c r="BU216" i="13" s="1"/>
  <c r="BK197" i="13" a="1"/>
  <c r="BK197" i="13" s="1"/>
  <c r="BU197" i="13" s="1"/>
  <c r="BK199" i="13" a="1"/>
  <c r="BK199" i="13" s="1"/>
  <c r="BU199" i="13" s="1"/>
  <c r="BN168" i="13" a="1"/>
  <c r="BN168" i="13" s="1"/>
  <c r="BX168" i="13" s="1"/>
  <c r="BN97" i="13" a="1"/>
  <c r="BN97" i="13" s="1"/>
  <c r="BX97" i="13" s="1"/>
  <c r="BN15" i="13" a="1"/>
  <c r="BN15" i="13" s="1"/>
  <c r="BX15" i="13" s="1"/>
  <c r="BH164" i="13" a="1"/>
  <c r="BH164" i="13" s="1"/>
  <c r="BR164" i="13" s="1"/>
  <c r="BQ384" i="13"/>
  <c r="BH398" i="13" a="1"/>
  <c r="BH398" i="13" s="1"/>
  <c r="BR398" i="13" s="1"/>
  <c r="BH6" i="13" a="1"/>
  <c r="BH6" i="13" s="1"/>
  <c r="BR6" i="13" s="1"/>
  <c r="BH425" i="13" a="1"/>
  <c r="BH425" i="13" s="1"/>
  <c r="BR425" i="13" s="1"/>
  <c r="BH124" i="13" a="1"/>
  <c r="BH124" i="13" s="1"/>
  <c r="BR124" i="13" s="1"/>
  <c r="BH273" i="13" a="1"/>
  <c r="BH273" i="13" s="1"/>
  <c r="BR273" i="13" s="1"/>
  <c r="BH195" i="13" a="1"/>
  <c r="BH195" i="13" s="1"/>
  <c r="BR195" i="13" s="1"/>
  <c r="BG472" i="13" a="1"/>
  <c r="BG472" i="13" s="1"/>
  <c r="BQ472" i="13" s="1"/>
  <c r="BH315" i="13" a="1"/>
  <c r="BH315" i="13" s="1"/>
  <c r="BR315" i="13" s="1"/>
  <c r="BH390" i="13" a="1"/>
  <c r="BH390" i="13" s="1"/>
  <c r="BR390" i="13" s="1"/>
  <c r="BH182" i="13" a="1"/>
  <c r="BH182" i="13" s="1"/>
  <c r="BR182" i="13" s="1"/>
  <c r="BH344" i="13" a="1"/>
  <c r="BH344" i="13" s="1"/>
  <c r="BR344" i="13" s="1"/>
  <c r="BN207" i="13" a="1"/>
  <c r="BN207" i="13" s="1"/>
  <c r="BX207" i="13" s="1"/>
  <c r="BN27" i="13" a="1"/>
  <c r="BN27" i="13" s="1"/>
  <c r="BX27" i="13" s="1"/>
  <c r="BN316" i="13" a="1"/>
  <c r="BN316" i="13" s="1"/>
  <c r="BX316" i="13" s="1"/>
  <c r="BN395" i="13" a="1"/>
  <c r="BN395" i="13" s="1"/>
  <c r="BX395" i="13" s="1"/>
  <c r="BN429" i="13" a="1"/>
  <c r="BN429" i="13" s="1"/>
  <c r="BX429" i="13" s="1"/>
  <c r="BH415" i="13" a="1"/>
  <c r="BH415" i="13" s="1"/>
  <c r="BR415" i="13" s="1"/>
  <c r="BH206" i="13" a="1"/>
  <c r="BH206" i="13" s="1"/>
  <c r="BR206" i="13" s="1"/>
  <c r="BH335" i="13" a="1"/>
  <c r="BH335" i="13" s="1"/>
  <c r="BR335" i="13" s="1"/>
  <c r="BH384" i="13" a="1"/>
  <c r="BH384" i="13" s="1"/>
  <c r="BR384" i="13" s="1"/>
  <c r="BH89" i="13" a="1"/>
  <c r="BH89" i="13" s="1"/>
  <c r="BR89" i="13" s="1"/>
  <c r="BH239" i="13" a="1"/>
  <c r="BH239" i="13" s="1"/>
  <c r="BR239" i="13" s="1"/>
  <c r="BH377" i="13" a="1"/>
  <c r="BH377" i="13" s="1"/>
  <c r="BR377" i="13" s="1"/>
  <c r="BH472" i="13" a="1"/>
  <c r="BH472" i="13" s="1"/>
  <c r="BR472" i="13" s="1"/>
  <c r="BG315" i="13" a="1"/>
  <c r="BG315" i="13" s="1"/>
  <c r="BQ315" i="13" s="1"/>
  <c r="BH401" i="13" a="1"/>
  <c r="BH401" i="13" s="1"/>
  <c r="BR401" i="13" s="1"/>
  <c r="BH19" i="13" a="1"/>
  <c r="BH19" i="13" s="1"/>
  <c r="BR19" i="13" s="1"/>
  <c r="BH78" i="13" a="1"/>
  <c r="BH78" i="13" s="1"/>
  <c r="BR78" i="13" s="1"/>
  <c r="BH200" i="13" a="1"/>
  <c r="BH200" i="13" s="1"/>
  <c r="BR200" i="13" s="1"/>
  <c r="BH174" i="13" a="1"/>
  <c r="BH174" i="13" s="1"/>
  <c r="BR174" i="13" s="1"/>
  <c r="BH242" i="13" a="1"/>
  <c r="BH242" i="13" s="1"/>
  <c r="BR242" i="13" s="1"/>
  <c r="BH319" i="13" a="1"/>
  <c r="BH319" i="13" s="1"/>
  <c r="BR319" i="13" s="1"/>
  <c r="BH306" i="13" a="1"/>
  <c r="BH306" i="13" s="1"/>
  <c r="BR306" i="13" s="1"/>
  <c r="BH407" i="13" a="1"/>
  <c r="BH407" i="13" s="1"/>
  <c r="BR407" i="13" s="1"/>
  <c r="BH198" i="13" a="1"/>
  <c r="BH198" i="13" s="1"/>
  <c r="BR198" i="13" s="1"/>
  <c r="BU63" i="13"/>
  <c r="BL457" i="13" a="1"/>
  <c r="BL457" i="13" s="1"/>
  <c r="BV457" i="13" s="1"/>
  <c r="BL383" i="13" a="1"/>
  <c r="BL383" i="13" s="1"/>
  <c r="BV383" i="13" s="1"/>
  <c r="BL115" i="13" a="1"/>
  <c r="BL115" i="13" s="1"/>
  <c r="BV115" i="13" s="1"/>
  <c r="BL465" i="13" a="1"/>
  <c r="BL465" i="13" s="1"/>
  <c r="BV465" i="13" s="1"/>
  <c r="BL360" i="13" a="1"/>
  <c r="BL360" i="13" s="1"/>
  <c r="BV360" i="13" s="1"/>
  <c r="BL330" i="13" a="1"/>
  <c r="BL330" i="13" s="1"/>
  <c r="BV330" i="13" s="1"/>
  <c r="BL133" i="13" a="1"/>
  <c r="BL133" i="13" s="1"/>
  <c r="BV133" i="13" s="1"/>
  <c r="BL440" i="13" a="1"/>
  <c r="BL440" i="13" s="1"/>
  <c r="BV440" i="13" s="1"/>
  <c r="BL303" i="13" a="1"/>
  <c r="BL303" i="13" s="1"/>
  <c r="BV303" i="13" s="1"/>
  <c r="BL9" i="13" a="1"/>
  <c r="BL9" i="13" s="1"/>
  <c r="BV9" i="13" s="1"/>
  <c r="BL147" i="13" a="1"/>
  <c r="BL147" i="13" s="1"/>
  <c r="BV147" i="13" s="1"/>
  <c r="BL170" i="13" a="1"/>
  <c r="BL170" i="13" s="1"/>
  <c r="BV170" i="13" s="1"/>
  <c r="BL24" i="13" a="1"/>
  <c r="BL24" i="13" s="1"/>
  <c r="BV24" i="13" s="1"/>
  <c r="BL353" i="13" a="1"/>
  <c r="BL353" i="13" s="1"/>
  <c r="BV353" i="13" s="1"/>
  <c r="BL118" i="13" a="1"/>
  <c r="BL118" i="13" s="1"/>
  <c r="BV118" i="13" s="1"/>
  <c r="BM309" i="13" a="1"/>
  <c r="BM309" i="13" s="1"/>
  <c r="BW309" i="13" s="1"/>
  <c r="BU449" i="13"/>
  <c r="BM322" i="13" a="1"/>
  <c r="BM322" i="13" s="1"/>
  <c r="BW322" i="13" s="1"/>
  <c r="BM224" i="13" a="1"/>
  <c r="BM224" i="13" s="1"/>
  <c r="BW224" i="13" s="1"/>
  <c r="BM7" i="13" a="1"/>
  <c r="BM7" i="13" s="1"/>
  <c r="BW7" i="13" s="1"/>
  <c r="BM194" i="13" a="1"/>
  <c r="BM194" i="13" s="1"/>
  <c r="BW194" i="13" s="1"/>
  <c r="BL436" i="13" a="1"/>
  <c r="BL436" i="13" s="1"/>
  <c r="BV436" i="13" s="1"/>
  <c r="BL451" i="13" a="1"/>
  <c r="BL451" i="13" s="1"/>
  <c r="BV451" i="13" s="1"/>
  <c r="BL259" i="13" a="1"/>
  <c r="BL259" i="13" s="1"/>
  <c r="BV259" i="13" s="1"/>
  <c r="BL382" i="13" a="1"/>
  <c r="BL382" i="13" s="1"/>
  <c r="BV382" i="13" s="1"/>
  <c r="BL282" i="13" a="1"/>
  <c r="BL282" i="13" s="1"/>
  <c r="BV282" i="13" s="1"/>
  <c r="BK356" i="13" a="1"/>
  <c r="BK356" i="13" s="1"/>
  <c r="BU356" i="13" s="1"/>
  <c r="BK44" i="13" a="1"/>
  <c r="BK44" i="13" s="1"/>
  <c r="BU44" i="13" s="1"/>
  <c r="BJ73" i="13" a="1"/>
  <c r="BJ73" i="13" s="1"/>
  <c r="BT73" i="13" s="1"/>
  <c r="BJ83" i="13" a="1"/>
  <c r="BJ83" i="13" s="1"/>
  <c r="BT83" i="13" s="1"/>
  <c r="BJ175" i="13" a="1"/>
  <c r="BJ175" i="13" s="1"/>
  <c r="BT175" i="13" s="1"/>
  <c r="BJ355" i="13" a="1"/>
  <c r="BJ355" i="13" s="1"/>
  <c r="BT355" i="13" s="1"/>
  <c r="BJ406" i="13" a="1"/>
  <c r="BJ406" i="13" s="1"/>
  <c r="BT406" i="13" s="1"/>
  <c r="BJ222" i="13" a="1"/>
  <c r="BJ222" i="13" s="1"/>
  <c r="BT222" i="13" s="1"/>
  <c r="BJ381" i="13" a="1"/>
  <c r="BJ381" i="13" s="1"/>
  <c r="BT381" i="13" s="1"/>
  <c r="BJ75" i="13" a="1"/>
  <c r="BJ75" i="13" s="1"/>
  <c r="BT75" i="13" s="1"/>
  <c r="BJ167" i="13" a="1"/>
  <c r="BJ167" i="13" s="1"/>
  <c r="BT167" i="13" s="1"/>
  <c r="BJ46" i="13" a="1"/>
  <c r="BJ46" i="13" s="1"/>
  <c r="BT46" i="13" s="1"/>
  <c r="BJ399" i="13" a="1"/>
  <c r="BJ399" i="13" s="1"/>
  <c r="BT399" i="13" s="1"/>
  <c r="BJ460" i="13" a="1"/>
  <c r="BJ460" i="13" s="1"/>
  <c r="BT460" i="13" s="1"/>
  <c r="BJ144" i="13" a="1"/>
  <c r="BJ144" i="13" s="1"/>
  <c r="BT144" i="13" s="1"/>
  <c r="BJ235" i="13" a="1"/>
  <c r="BJ235" i="13" s="1"/>
  <c r="BT235" i="13" s="1"/>
  <c r="BJ393" i="13" a="1"/>
  <c r="BJ393" i="13" s="1"/>
  <c r="BT393" i="13" s="1"/>
  <c r="BJ81" i="13" a="1"/>
  <c r="BJ81" i="13" s="1"/>
  <c r="BT81" i="13" s="1"/>
  <c r="BJ251" i="13" a="1"/>
  <c r="BJ251" i="13" s="1"/>
  <c r="BT251" i="13" s="1"/>
  <c r="BJ49" i="13" a="1"/>
  <c r="BJ49" i="13" s="1"/>
  <c r="BT49" i="13" s="1"/>
  <c r="BJ71" i="13" a="1"/>
  <c r="BJ71" i="13" s="1"/>
  <c r="BT71" i="13" s="1"/>
  <c r="BJ122" i="13" a="1"/>
  <c r="BJ122" i="13" s="1"/>
  <c r="BT122" i="13" s="1"/>
  <c r="BJ230" i="13" a="1"/>
  <c r="BJ230" i="13" s="1"/>
  <c r="BT230" i="13" s="1"/>
  <c r="BJ18" i="13" a="1"/>
  <c r="BJ18" i="13" s="1"/>
  <c r="BT18" i="13" s="1"/>
  <c r="BJ311" i="13" a="1"/>
  <c r="BJ311" i="13" s="1"/>
  <c r="BT311" i="13" s="1"/>
  <c r="BJ203" i="13" a="1"/>
  <c r="BJ203" i="13" s="1"/>
  <c r="BT203" i="13" s="1"/>
  <c r="BJ11" i="13" a="1"/>
  <c r="BJ11" i="13" s="1"/>
  <c r="BT11" i="13" s="1"/>
  <c r="BJ294" i="13" a="1"/>
  <c r="BJ294" i="13" s="1"/>
  <c r="BT294" i="13" s="1"/>
  <c r="BJ439" i="13" a="1"/>
  <c r="BJ439" i="13" s="1"/>
  <c r="BT439" i="13" s="1"/>
  <c r="BJ476" i="13" a="1"/>
  <c r="BJ476" i="13" s="1"/>
  <c r="BT476" i="13" s="1"/>
  <c r="BJ178" i="13" a="1"/>
  <c r="BJ178" i="13" s="1"/>
  <c r="BT178" i="13" s="1"/>
  <c r="BJ272" i="13" a="1"/>
  <c r="BJ272" i="13" s="1"/>
  <c r="BT272" i="13" s="1"/>
  <c r="BJ76" i="13" a="1"/>
  <c r="BJ76" i="13" s="1"/>
  <c r="BT76" i="13" s="1"/>
  <c r="BJ291" i="13" a="1"/>
  <c r="BJ291" i="13" s="1"/>
  <c r="BT291" i="13" s="1"/>
  <c r="BJ471" i="13" a="1"/>
  <c r="BJ471" i="13" s="1"/>
  <c r="BT471" i="13" s="1"/>
  <c r="BJ267" i="13" a="1"/>
  <c r="BJ267" i="13" s="1"/>
  <c r="BT267" i="13" s="1"/>
  <c r="BJ320" i="13" a="1"/>
  <c r="BJ320" i="13" s="1"/>
  <c r="BT320" i="13" s="1"/>
  <c r="BJ403" i="13" a="1"/>
  <c r="BJ403" i="13" s="1"/>
  <c r="BT403" i="13" s="1"/>
  <c r="BJ307" i="13" a="1"/>
  <c r="BJ307" i="13" s="1"/>
  <c r="BT307" i="13" s="1"/>
  <c r="BJ219" i="13" a="1"/>
  <c r="BJ219" i="13" s="1"/>
  <c r="BT219" i="13" s="1"/>
  <c r="BJ126" i="13" a="1"/>
  <c r="BJ126" i="13" s="1"/>
  <c r="BT126" i="13" s="1"/>
  <c r="BJ231" i="13" a="1"/>
  <c r="BJ231" i="13" s="1"/>
  <c r="BT231" i="13" s="1"/>
  <c r="BJ452" i="13" a="1"/>
  <c r="BJ452" i="13" s="1"/>
  <c r="BT452" i="13" s="1"/>
  <c r="BJ70" i="13" a="1"/>
  <c r="BJ70" i="13" s="1"/>
  <c r="BT70" i="13" s="1"/>
  <c r="BJ371" i="13" a="1"/>
  <c r="BJ371" i="13" s="1"/>
  <c r="BT371" i="13" s="1"/>
  <c r="BJ66" i="13" a="1"/>
  <c r="BJ66" i="13" s="1"/>
  <c r="BT66" i="13" s="1"/>
  <c r="BJ270" i="13" a="1"/>
  <c r="BJ270" i="13" s="1"/>
  <c r="BT270" i="13" s="1"/>
  <c r="BJ131" i="13" a="1"/>
  <c r="BJ131" i="13" s="1"/>
  <c r="BT131" i="13" s="1"/>
  <c r="BJ373" i="13" a="1"/>
  <c r="BJ373" i="13" s="1"/>
  <c r="BT373" i="13" s="1"/>
  <c r="BJ441" i="13" a="1"/>
  <c r="BJ441" i="13" s="1"/>
  <c r="BT441" i="13" s="1"/>
  <c r="BJ348" i="13" a="1"/>
  <c r="BJ348" i="13" s="1"/>
  <c r="BT348" i="13" s="1"/>
  <c r="BJ416" i="13" a="1"/>
  <c r="BJ416" i="13" s="1"/>
  <c r="BT416" i="13" s="1"/>
  <c r="BJ474" i="13" a="1"/>
  <c r="BJ474" i="13" s="1"/>
  <c r="BT474" i="13" s="1"/>
  <c r="BJ461" i="13" a="1"/>
  <c r="BJ461" i="13" s="1"/>
  <c r="BT461" i="13" s="1"/>
  <c r="BJ344" i="13" a="1"/>
  <c r="BJ344" i="13" s="1"/>
  <c r="BT344" i="13" s="1"/>
  <c r="BJ365" i="13" a="1"/>
  <c r="BJ365" i="13" s="1"/>
  <c r="BT365" i="13" s="1"/>
  <c r="BJ152" i="13" a="1"/>
  <c r="BJ152" i="13" s="1"/>
  <c r="BT152" i="13" s="1"/>
  <c r="BJ110" i="13" a="1"/>
  <c r="BJ110" i="13" s="1"/>
  <c r="BT110" i="13" s="1"/>
  <c r="BJ340" i="13" a="1"/>
  <c r="BJ340" i="13" s="1"/>
  <c r="BT340" i="13" s="1"/>
  <c r="BJ82" i="13" a="1"/>
  <c r="BJ82" i="13" s="1"/>
  <c r="BT82" i="13" s="1"/>
  <c r="BJ387" i="13" a="1"/>
  <c r="BJ387" i="13" s="1"/>
  <c r="BT387" i="13" s="1"/>
  <c r="BJ33" i="13" a="1"/>
  <c r="BJ33" i="13" s="1"/>
  <c r="BT33" i="13" s="1"/>
  <c r="BJ469" i="13" a="1"/>
  <c r="BJ469" i="13" s="1"/>
  <c r="BT469" i="13" s="1"/>
  <c r="BJ105" i="13" a="1"/>
  <c r="BJ105" i="13" s="1"/>
  <c r="BT105" i="13" s="1"/>
  <c r="BJ364" i="13" a="1"/>
  <c r="BJ364" i="13" s="1"/>
  <c r="BT364" i="13" s="1"/>
  <c r="BJ60" i="13" a="1"/>
  <c r="BJ60" i="13" s="1"/>
  <c r="BT60" i="13" s="1"/>
  <c r="BJ397" i="13" a="1"/>
  <c r="BJ397" i="13" s="1"/>
  <c r="BT397" i="13" s="1"/>
  <c r="BJ257" i="13" a="1"/>
  <c r="BJ257" i="13" s="1"/>
  <c r="BT257" i="13" s="1"/>
  <c r="BJ263" i="13" a="1"/>
  <c r="BJ263" i="13" s="1"/>
  <c r="BT263" i="13" s="1"/>
  <c r="BJ201" i="13" a="1"/>
  <c r="BJ201" i="13" s="1"/>
  <c r="BT201" i="13" s="1"/>
  <c r="BJ93" i="13" a="1"/>
  <c r="BJ93" i="13" s="1"/>
  <c r="BT93" i="13" s="1"/>
  <c r="BJ475" i="13" a="1"/>
  <c r="BJ475" i="13" s="1"/>
  <c r="BT475" i="13" s="1"/>
  <c r="BJ139" i="13" a="1"/>
  <c r="BJ139" i="13" s="1"/>
  <c r="BT139" i="13" s="1"/>
  <c r="BJ280" i="13" a="1"/>
  <c r="BJ280" i="13" s="1"/>
  <c r="BT280" i="13" s="1"/>
  <c r="BJ359" i="13" a="1"/>
  <c r="BJ359" i="13" s="1"/>
  <c r="BT359" i="13" s="1"/>
  <c r="BJ390" i="13" a="1"/>
  <c r="BJ390" i="13" s="1"/>
  <c r="BT390" i="13" s="1"/>
  <c r="BJ145" i="13" a="1"/>
  <c r="BJ145" i="13" s="1"/>
  <c r="BT145" i="13" s="1"/>
  <c r="BJ396" i="13" a="1"/>
  <c r="BJ396" i="13" s="1"/>
  <c r="BT396" i="13" s="1"/>
  <c r="BJ51" i="13" a="1"/>
  <c r="BJ51" i="13" s="1"/>
  <c r="BT51" i="13" s="1"/>
  <c r="BJ119" i="13" a="1"/>
  <c r="BJ119" i="13" s="1"/>
  <c r="BT119" i="13" s="1"/>
  <c r="BJ193" i="13" a="1"/>
  <c r="BJ193" i="13" s="1"/>
  <c r="BT193" i="13" s="1"/>
  <c r="BJ104" i="13" a="1"/>
  <c r="BJ104" i="13" s="1"/>
  <c r="BT104" i="13" s="1"/>
  <c r="BJ239" i="13" a="1"/>
  <c r="BJ239" i="13" s="1"/>
  <c r="BT239" i="13" s="1"/>
  <c r="BJ124" i="13" a="1"/>
  <c r="BJ124" i="13" s="1"/>
  <c r="BT124" i="13" s="1"/>
  <c r="BJ288" i="13" a="1"/>
  <c r="BJ288" i="13" s="1"/>
  <c r="BT288" i="13" s="1"/>
  <c r="BJ89" i="13" a="1"/>
  <c r="BJ89" i="13" s="1"/>
  <c r="BT89" i="13" s="1"/>
  <c r="BJ6" i="13" a="1"/>
  <c r="BJ6" i="13" s="1"/>
  <c r="BT6" i="13" s="1"/>
  <c r="BJ113" i="13" a="1"/>
  <c r="BJ113" i="13" s="1"/>
  <c r="BT113" i="13" s="1"/>
  <c r="BJ179" i="13" a="1"/>
  <c r="BJ179" i="13" s="1"/>
  <c r="BT179" i="13" s="1"/>
  <c r="BJ285" i="13" a="1"/>
  <c r="BJ285" i="13" s="1"/>
  <c r="BT285" i="13" s="1"/>
  <c r="BJ90" i="13" a="1"/>
  <c r="BJ90" i="13" s="1"/>
  <c r="BT90" i="13" s="1"/>
  <c r="BJ276" i="13" a="1"/>
  <c r="BJ276" i="13" s="1"/>
  <c r="BT276" i="13" s="1"/>
  <c r="BJ335" i="13" a="1"/>
  <c r="BJ335" i="13" s="1"/>
  <c r="BT335" i="13" s="1"/>
  <c r="BJ352" i="13" a="1"/>
  <c r="BJ352" i="13" s="1"/>
  <c r="BT352" i="13" s="1"/>
  <c r="BJ16" i="13" a="1"/>
  <c r="BJ16" i="13" s="1"/>
  <c r="BT16" i="13" s="1"/>
  <c r="BJ395" i="13" a="1"/>
  <c r="BJ395" i="13" s="1"/>
  <c r="BT395" i="13" s="1"/>
  <c r="BJ65" i="13" a="1"/>
  <c r="BJ65" i="13" s="1"/>
  <c r="BT65" i="13" s="1"/>
  <c r="BJ162" i="13" a="1"/>
  <c r="BJ162" i="13" s="1"/>
  <c r="BT162" i="13" s="1"/>
  <c r="BJ455" i="13" a="1"/>
  <c r="BJ455" i="13" s="1"/>
  <c r="BT455" i="13" s="1"/>
  <c r="BJ410" i="13" a="1"/>
  <c r="BJ410" i="13" s="1"/>
  <c r="BT410" i="13" s="1"/>
  <c r="BJ27" i="13" a="1"/>
  <c r="BJ27" i="13" s="1"/>
  <c r="BT27" i="13" s="1"/>
  <c r="BJ123" i="13" a="1"/>
  <c r="BJ123" i="13" s="1"/>
  <c r="BT123" i="13" s="1"/>
  <c r="BJ10" i="13" a="1"/>
  <c r="BJ10" i="13" s="1"/>
  <c r="BT10" i="13" s="1"/>
  <c r="BJ205" i="13" a="1"/>
  <c r="BJ205" i="13" s="1"/>
  <c r="BT205" i="13" s="1"/>
  <c r="BJ74" i="13" a="1"/>
  <c r="BJ74" i="13" s="1"/>
  <c r="BT74" i="13" s="1"/>
  <c r="BJ318" i="13" a="1"/>
  <c r="BJ318" i="13" s="1"/>
  <c r="BT318" i="13" s="1"/>
  <c r="BJ121" i="13" a="1"/>
  <c r="BJ121" i="13" s="1"/>
  <c r="BT121" i="13" s="1"/>
  <c r="BJ176" i="13" a="1"/>
  <c r="BJ176" i="13" s="1"/>
  <c r="BT176" i="13" s="1"/>
  <c r="BJ94" i="13" a="1"/>
  <c r="BJ94" i="13" s="1"/>
  <c r="BT94" i="13" s="1"/>
  <c r="BJ56" i="13" a="1"/>
  <c r="BJ56" i="13" s="1"/>
  <c r="BT56" i="13" s="1"/>
  <c r="BJ80" i="13" a="1"/>
  <c r="BJ80" i="13" s="1"/>
  <c r="BT80" i="13" s="1"/>
  <c r="BJ306" i="13" a="1"/>
  <c r="BJ306" i="13" s="1"/>
  <c r="BT306" i="13" s="1"/>
  <c r="BJ233" i="13" a="1"/>
  <c r="BJ233" i="13" s="1"/>
  <c r="BT233" i="13" s="1"/>
  <c r="BJ319" i="13" a="1"/>
  <c r="BJ319" i="13" s="1"/>
  <c r="BT319" i="13" s="1"/>
  <c r="BJ379" i="13" a="1"/>
  <c r="BJ379" i="13" s="1"/>
  <c r="BT379" i="13" s="1"/>
  <c r="BJ32" i="13" a="1"/>
  <c r="BJ32" i="13" s="1"/>
  <c r="BT32" i="13" s="1"/>
  <c r="BJ78" i="13" a="1"/>
  <c r="BJ78" i="13" s="1"/>
  <c r="BT78" i="13" s="1"/>
  <c r="BJ225" i="13" a="1"/>
  <c r="BJ225" i="13" s="1"/>
  <c r="BT225" i="13" s="1"/>
  <c r="BJ281" i="13" a="1"/>
  <c r="BJ281" i="13" s="1"/>
  <c r="BT281" i="13" s="1"/>
  <c r="BJ58" i="13" a="1"/>
  <c r="BJ58" i="13" s="1"/>
  <c r="BT58" i="13" s="1"/>
  <c r="BJ182" i="13" a="1"/>
  <c r="BJ182" i="13" s="1"/>
  <c r="BT182" i="13" s="1"/>
  <c r="BJ473" i="13" a="1"/>
  <c r="BJ473" i="13" s="1"/>
  <c r="BT473" i="13" s="1"/>
  <c r="BJ103" i="13" a="1"/>
  <c r="BJ103" i="13" s="1"/>
  <c r="BT103" i="13" s="1"/>
  <c r="BJ315" i="13" a="1"/>
  <c r="BJ315" i="13" s="1"/>
  <c r="BT315" i="13" s="1"/>
  <c r="BJ400" i="13" a="1"/>
  <c r="BJ400" i="13" s="1"/>
  <c r="BT400" i="13" s="1"/>
  <c r="BJ472" i="13" a="1"/>
  <c r="BJ472" i="13" s="1"/>
  <c r="BT472" i="13" s="1"/>
  <c r="BJ394" i="13" a="1"/>
  <c r="BJ394" i="13" s="1"/>
  <c r="BT394" i="13" s="1"/>
  <c r="BJ262" i="13" a="1"/>
  <c r="BJ262" i="13" s="1"/>
  <c r="BT262" i="13" s="1"/>
  <c r="BJ91" i="13" a="1"/>
  <c r="BJ91" i="13" s="1"/>
  <c r="BT91" i="13" s="1"/>
  <c r="BJ195" i="13" a="1"/>
  <c r="BJ195" i="13" s="1"/>
  <c r="BT195" i="13" s="1"/>
  <c r="BJ273" i="13" a="1"/>
  <c r="BJ273" i="13" s="1"/>
  <c r="BT273" i="13" s="1"/>
  <c r="BJ428" i="13" a="1"/>
  <c r="BJ428" i="13" s="1"/>
  <c r="BT428" i="13" s="1"/>
  <c r="BJ255" i="13" a="1"/>
  <c r="BJ255" i="13" s="1"/>
  <c r="BT255" i="13" s="1"/>
  <c r="BJ377" i="13" a="1"/>
  <c r="BJ377" i="13" s="1"/>
  <c r="BT377" i="13" s="1"/>
  <c r="BJ378" i="13" a="1"/>
  <c r="BJ378" i="13" s="1"/>
  <c r="BT378" i="13" s="1"/>
  <c r="BJ296" i="13" a="1"/>
  <c r="BJ296" i="13" s="1"/>
  <c r="BT296" i="13" s="1"/>
  <c r="BJ354" i="13" a="1"/>
  <c r="BJ354" i="13" s="1"/>
  <c r="BT354" i="13" s="1"/>
  <c r="BJ324" i="13" a="1"/>
  <c r="BJ324" i="13" s="1"/>
  <c r="BT324" i="13" s="1"/>
  <c r="BJ398" i="13" a="1"/>
  <c r="BJ398" i="13" s="1"/>
  <c r="BT398" i="13" s="1"/>
  <c r="BJ134" i="13" a="1"/>
  <c r="BJ134" i="13" s="1"/>
  <c r="BT134" i="13" s="1"/>
  <c r="BJ464" i="13" a="1"/>
  <c r="BJ464" i="13" s="1"/>
  <c r="BT464" i="13" s="1"/>
  <c r="BJ164" i="13" a="1"/>
  <c r="BJ164" i="13" s="1"/>
  <c r="BT164" i="13" s="1"/>
  <c r="BJ206" i="13" a="1"/>
  <c r="BJ206" i="13" s="1"/>
  <c r="BT206" i="13" s="1"/>
  <c r="BJ275" i="13" a="1"/>
  <c r="BJ275" i="13" s="1"/>
  <c r="BT275" i="13" s="1"/>
  <c r="BJ154" i="13" a="1"/>
  <c r="BJ154" i="13" s="1"/>
  <c r="BT154" i="13" s="1"/>
  <c r="BJ429" i="13" a="1"/>
  <c r="BJ429" i="13" s="1"/>
  <c r="BT429" i="13" s="1"/>
  <c r="BJ168" i="13" a="1"/>
  <c r="BJ168" i="13" s="1"/>
  <c r="BT168" i="13" s="1"/>
  <c r="BJ343" i="13" a="1"/>
  <c r="BJ343" i="13" s="1"/>
  <c r="BT343" i="13" s="1"/>
  <c r="BJ31" i="13" a="1"/>
  <c r="BJ31" i="13" s="1"/>
  <c r="BT31" i="13" s="1"/>
  <c r="BJ130" i="13" a="1"/>
  <c r="BJ130" i="13" s="1"/>
  <c r="BT130" i="13" s="1"/>
  <c r="BJ316" i="13" a="1"/>
  <c r="BJ316" i="13" s="1"/>
  <c r="BT316" i="13" s="1"/>
  <c r="BJ21" i="13" a="1"/>
  <c r="BJ21" i="13" s="1"/>
  <c r="BT21" i="13" s="1"/>
  <c r="BJ207" i="13" a="1"/>
  <c r="BJ207" i="13" s="1"/>
  <c r="BT207" i="13" s="1"/>
  <c r="BJ297" i="13" a="1"/>
  <c r="BJ297" i="13" s="1"/>
  <c r="BT297" i="13" s="1"/>
  <c r="BJ432" i="13" a="1"/>
  <c r="BJ432" i="13" s="1"/>
  <c r="BT432" i="13" s="1"/>
  <c r="BJ236" i="13" a="1"/>
  <c r="BJ236" i="13" s="1"/>
  <c r="BT236" i="13" s="1"/>
  <c r="BJ36" i="13" a="1"/>
  <c r="BJ36" i="13" s="1"/>
  <c r="BT36" i="13" s="1"/>
  <c r="BJ140" i="13" a="1"/>
  <c r="BJ140" i="13" s="1"/>
  <c r="BT140" i="13" s="1"/>
  <c r="BJ232" i="13" a="1"/>
  <c r="BJ232" i="13" s="1"/>
  <c r="BT232" i="13" s="1"/>
  <c r="BJ77" i="13" a="1"/>
  <c r="BJ77" i="13" s="1"/>
  <c r="BT77" i="13" s="1"/>
  <c r="BJ329" i="13" a="1"/>
  <c r="BJ329" i="13" s="1"/>
  <c r="BT329" i="13" s="1"/>
  <c r="BJ402" i="13" a="1"/>
  <c r="BJ402" i="13" s="1"/>
  <c r="BT402" i="13" s="1"/>
  <c r="BJ106" i="13" a="1"/>
  <c r="BJ106" i="13" s="1"/>
  <c r="BT106" i="13" s="1"/>
  <c r="BJ450" i="13" a="1"/>
  <c r="BJ450" i="13" s="1"/>
  <c r="BT450" i="13" s="1"/>
  <c r="BJ249" i="13" a="1"/>
  <c r="BJ249" i="13" s="1"/>
  <c r="BT249" i="13" s="1"/>
  <c r="BJ38" i="13" a="1"/>
  <c r="BJ38" i="13" s="1"/>
  <c r="BT38" i="13" s="1"/>
  <c r="BJ107" i="13" a="1"/>
  <c r="BJ107" i="13" s="1"/>
  <c r="BT107" i="13" s="1"/>
  <c r="BJ253" i="13" a="1"/>
  <c r="BJ253" i="13" s="1"/>
  <c r="BT253" i="13" s="1"/>
  <c r="BJ210" i="13" a="1"/>
  <c r="BJ210" i="13" s="1"/>
  <c r="BT210" i="13" s="1"/>
  <c r="BJ466" i="13" a="1"/>
  <c r="BJ466" i="13" s="1"/>
  <c r="BT466" i="13" s="1"/>
  <c r="BJ409" i="13" a="1"/>
  <c r="BJ409" i="13" s="1"/>
  <c r="BT409" i="13" s="1"/>
  <c r="BJ142" i="13" a="1"/>
  <c r="BJ142" i="13" s="1"/>
  <c r="BT142" i="13" s="1"/>
  <c r="BJ242" i="13" a="1"/>
  <c r="BJ242" i="13" s="1"/>
  <c r="BT242" i="13" s="1"/>
  <c r="BJ174" i="13" a="1"/>
  <c r="BJ174" i="13" s="1"/>
  <c r="BT174" i="13" s="1"/>
  <c r="BJ442" i="13" a="1"/>
  <c r="BJ442" i="13" s="1"/>
  <c r="BT442" i="13" s="1"/>
  <c r="BJ23" i="13" a="1"/>
  <c r="BJ23" i="13" s="1"/>
  <c r="BT23" i="13" s="1"/>
  <c r="BJ200" i="13" a="1"/>
  <c r="BJ200" i="13" s="1"/>
  <c r="BT200" i="13" s="1"/>
  <c r="BJ279" i="13" a="1"/>
  <c r="BJ279" i="13" s="1"/>
  <c r="BT279" i="13" s="1"/>
  <c r="BJ411" i="13" a="1"/>
  <c r="BJ411" i="13" s="1"/>
  <c r="BT411" i="13" s="1"/>
  <c r="BJ331" i="13" a="1"/>
  <c r="BJ331" i="13" s="1"/>
  <c r="BT331" i="13" s="1"/>
  <c r="BJ14" i="13" a="1"/>
  <c r="BJ14" i="13" s="1"/>
  <c r="BT14" i="13" s="1"/>
  <c r="BJ19" i="13" a="1"/>
  <c r="BJ19" i="13" s="1"/>
  <c r="BT19" i="13" s="1"/>
  <c r="BJ401" i="13" a="1"/>
  <c r="BJ401" i="13" s="1"/>
  <c r="BT401" i="13" s="1"/>
  <c r="BJ252" i="13" a="1"/>
  <c r="BJ252" i="13" s="1"/>
  <c r="BT252" i="13" s="1"/>
  <c r="BJ314" i="13" a="1"/>
  <c r="BJ314" i="13" s="1"/>
  <c r="BT314" i="13" s="1"/>
  <c r="BJ47" i="13" a="1"/>
  <c r="BJ47" i="13" s="1"/>
  <c r="BT47" i="13" s="1"/>
  <c r="BJ370" i="13" a="1"/>
  <c r="BJ370" i="13" s="1"/>
  <c r="BT370" i="13" s="1"/>
  <c r="BJ42" i="13" a="1"/>
  <c r="BJ42" i="13" s="1"/>
  <c r="BT42" i="13" s="1"/>
  <c r="BJ153" i="13" a="1"/>
  <c r="BJ153" i="13" s="1"/>
  <c r="BT153" i="13" s="1"/>
  <c r="BJ84" i="13" a="1"/>
  <c r="BJ84" i="13" s="1"/>
  <c r="BT84" i="13" s="1"/>
  <c r="BJ467" i="13" a="1"/>
  <c r="BJ467" i="13" s="1"/>
  <c r="BT467" i="13" s="1"/>
  <c r="BJ161" i="13" a="1"/>
  <c r="BJ161" i="13" s="1"/>
  <c r="BT161" i="13" s="1"/>
  <c r="BJ425" i="13" a="1"/>
  <c r="BJ425" i="13" s="1"/>
  <c r="BT425" i="13" s="1"/>
  <c r="BJ69" i="13" a="1"/>
  <c r="BJ69" i="13" s="1"/>
  <c r="BT69" i="13" s="1"/>
  <c r="BJ13" i="13" a="1"/>
  <c r="BJ13" i="13" s="1"/>
  <c r="BT13" i="13" s="1"/>
  <c r="BJ20" i="13" a="1"/>
  <c r="BJ20" i="13" s="1"/>
  <c r="BT20" i="13" s="1"/>
  <c r="BJ220" i="13" a="1"/>
  <c r="BJ220" i="13" s="1"/>
  <c r="BT220" i="13" s="1"/>
  <c r="BJ384" i="13" a="1"/>
  <c r="BJ384" i="13" s="1"/>
  <c r="BT384" i="13" s="1"/>
  <c r="BJ183" i="13" a="1"/>
  <c r="BJ183" i="13" s="1"/>
  <c r="BT183" i="13" s="1"/>
  <c r="BJ431" i="13" a="1"/>
  <c r="BJ431" i="13" s="1"/>
  <c r="BT431" i="13" s="1"/>
  <c r="BJ415" i="13" a="1"/>
  <c r="BJ415" i="13" s="1"/>
  <c r="BT415" i="13" s="1"/>
  <c r="BJ463" i="13" a="1"/>
  <c r="BJ463" i="13" s="1"/>
  <c r="BT463" i="13" s="1"/>
  <c r="BJ15" i="13" a="1"/>
  <c r="BJ15" i="13" s="1"/>
  <c r="BT15" i="13" s="1"/>
  <c r="BJ171" i="13" a="1"/>
  <c r="BJ171" i="13" s="1"/>
  <c r="BT171" i="13" s="1"/>
  <c r="BJ97" i="13" a="1"/>
  <c r="BJ97" i="13" s="1"/>
  <c r="BT97" i="13" s="1"/>
  <c r="BJ248" i="13" a="1"/>
  <c r="BJ248" i="13" s="1"/>
  <c r="BT248" i="13" s="1"/>
  <c r="BJ180" i="13" a="1"/>
  <c r="BJ180" i="13" s="1"/>
  <c r="BT180" i="13" s="1"/>
  <c r="BJ388" i="13" a="1"/>
  <c r="BJ388" i="13" s="1"/>
  <c r="BT388" i="13" s="1"/>
  <c r="BJ5" i="13" a="1"/>
  <c r="BJ5" i="13" s="1"/>
  <c r="BT5" i="13" s="1"/>
  <c r="BJ187" i="13" a="1"/>
  <c r="BJ187" i="13" s="1"/>
  <c r="BT187" i="13" s="1"/>
  <c r="BJ208" i="13" a="1"/>
  <c r="BJ208" i="13" s="1"/>
  <c r="BT208" i="13" s="1"/>
  <c r="BJ323" i="13" a="1"/>
  <c r="BJ323" i="13" s="1"/>
  <c r="BT323" i="13" s="1"/>
  <c r="BJ135" i="13" a="1"/>
  <c r="BJ135" i="13" s="1"/>
  <c r="BT135" i="13" s="1"/>
  <c r="BJ120" i="13" a="1"/>
  <c r="BJ120" i="13" s="1"/>
  <c r="BT120" i="13" s="1"/>
  <c r="BJ339" i="13" a="1"/>
  <c r="BJ339" i="13" s="1"/>
  <c r="BT339" i="13" s="1"/>
  <c r="BJ198" i="13" a="1"/>
  <c r="BJ198" i="13" s="1"/>
  <c r="BT198" i="13" s="1"/>
  <c r="BJ79" i="13" a="1"/>
  <c r="BJ79" i="13" s="1"/>
  <c r="BT79" i="13" s="1"/>
  <c r="BJ407" i="13" a="1"/>
  <c r="BJ407" i="13" s="1"/>
  <c r="BT407" i="13" s="1"/>
  <c r="BJ100" i="13" a="1"/>
  <c r="BJ100" i="13" s="1"/>
  <c r="BT100" i="13" s="1"/>
  <c r="BJ317" i="13" a="1"/>
  <c r="BJ317" i="13" s="1"/>
  <c r="BT317" i="13" s="1"/>
  <c r="BJ37" i="13" a="1"/>
  <c r="BJ37" i="13" s="1"/>
  <c r="BT37" i="13" s="1"/>
  <c r="BJ221" i="13" a="1"/>
  <c r="BJ221" i="13" s="1"/>
  <c r="BT221" i="13" s="1"/>
  <c r="BJ338" i="13" a="1"/>
  <c r="BJ338" i="13" s="1"/>
  <c r="BT338" i="13" s="1"/>
  <c r="BJ30" i="13" a="1"/>
  <c r="BJ30" i="13" s="1"/>
  <c r="BT30" i="13" s="1"/>
  <c r="BJ241" i="13" a="1"/>
  <c r="BJ241" i="13" s="1"/>
  <c r="BT241" i="13" s="1"/>
  <c r="BJ408" i="13" a="1"/>
  <c r="BJ408" i="13" s="1"/>
  <c r="BT408" i="13" s="1"/>
  <c r="BJ227" i="13" a="1"/>
  <c r="BJ227" i="13" s="1"/>
  <c r="BT227" i="13" s="1"/>
  <c r="BL432" i="13" a="1"/>
  <c r="BL432" i="13" s="1"/>
  <c r="BV432" i="13" s="1"/>
  <c r="BL368" i="13" a="1"/>
  <c r="BL368" i="13" s="1"/>
  <c r="BV368" i="13" s="1"/>
  <c r="BL302" i="13" a="1"/>
  <c r="BL302" i="13" s="1"/>
  <c r="BV302" i="13" s="1"/>
  <c r="BL238" i="13" a="1"/>
  <c r="BL238" i="13" s="1"/>
  <c r="BV238" i="13" s="1"/>
  <c r="BL325" i="13" a="1"/>
  <c r="BL325" i="13" s="1"/>
  <c r="BV325" i="13" s="1"/>
  <c r="BL243" i="13" a="1"/>
  <c r="BL243" i="13" s="1"/>
  <c r="BV243" i="13" s="1"/>
  <c r="BL209" i="13" a="1"/>
  <c r="BL209" i="13" s="1"/>
  <c r="BV209" i="13" s="1"/>
  <c r="BL247" i="13" a="1"/>
  <c r="BL247" i="13" s="1"/>
  <c r="BV247" i="13" s="1"/>
  <c r="BL146" i="13" a="1"/>
  <c r="BL146" i="13" s="1"/>
  <c r="BV146" i="13" s="1"/>
  <c r="BL453" i="13" a="1"/>
  <c r="BL453" i="13" s="1"/>
  <c r="BV453" i="13" s="1"/>
  <c r="BL256" i="13" a="1"/>
  <c r="BL256" i="13" s="1"/>
  <c r="BV256" i="13" s="1"/>
  <c r="BL53" i="13" a="1"/>
  <c r="BL53" i="13" s="1"/>
  <c r="BV53" i="13" s="1"/>
  <c r="BL213" i="13" a="1"/>
  <c r="BL213" i="13" s="1"/>
  <c r="BV213" i="13" s="1"/>
  <c r="BL345" i="13" a="1"/>
  <c r="BL345" i="13" s="1"/>
  <c r="BV345" i="13" s="1"/>
  <c r="BL211" i="13" a="1"/>
  <c r="BL211" i="13" s="1"/>
  <c r="BV211" i="13" s="1"/>
  <c r="BL29" i="13" a="1"/>
  <c r="BL29" i="13" s="1"/>
  <c r="BV29" i="13" s="1"/>
  <c r="BL271" i="13" a="1"/>
  <c r="BL271" i="13" s="1"/>
  <c r="BV271" i="13" s="1"/>
  <c r="BL184" i="13" a="1"/>
  <c r="BL184" i="13" s="1"/>
  <c r="BV184" i="13" s="1"/>
  <c r="BL22" i="13" a="1"/>
  <c r="BL22" i="13" s="1"/>
  <c r="BV22" i="13" s="1"/>
  <c r="BL438" i="13" a="1"/>
  <c r="BL438" i="13" s="1"/>
  <c r="BV438" i="13" s="1"/>
  <c r="BM114" i="13" a="1"/>
  <c r="BM114" i="13" s="1"/>
  <c r="BW114" i="13" s="1"/>
  <c r="BM418" i="13" a="1"/>
  <c r="BM418" i="13" s="1"/>
  <c r="BW418" i="13" s="1"/>
  <c r="BM389" i="13" a="1"/>
  <c r="BM389" i="13" s="1"/>
  <c r="BW389" i="13" s="1"/>
  <c r="BL445" i="13" a="1"/>
  <c r="BL445" i="13" s="1"/>
  <c r="BV445" i="13" s="1"/>
  <c r="BL443" i="13" a="1"/>
  <c r="BL443" i="13" s="1"/>
  <c r="BV443" i="13" s="1"/>
  <c r="BL177" i="13" a="1"/>
  <c r="BL177" i="13" s="1"/>
  <c r="BV177" i="13" s="1"/>
  <c r="BM451" i="13" a="1"/>
  <c r="BM451" i="13" s="1"/>
  <c r="BW451" i="13" s="1"/>
  <c r="BL192" i="13" a="1"/>
  <c r="BL192" i="13" s="1"/>
  <c r="BV192" i="13" s="1"/>
  <c r="BL55" i="13" a="1"/>
  <c r="BL55" i="13" s="1"/>
  <c r="BV55" i="13" s="1"/>
  <c r="BL419" i="13" a="1"/>
  <c r="BL419" i="13" s="1"/>
  <c r="BV419" i="13" s="1"/>
  <c r="BL132" i="13" a="1"/>
  <c r="BL132" i="13" s="1"/>
  <c r="BV132" i="13" s="1"/>
  <c r="BL163" i="13" a="1"/>
  <c r="BL163" i="13" s="1"/>
  <c r="BV163" i="13" s="1"/>
  <c r="BL112" i="13" a="1"/>
  <c r="BL112" i="13" s="1"/>
  <c r="BV112" i="13" s="1"/>
  <c r="BL358" i="13" a="1"/>
  <c r="BL358" i="13" s="1"/>
  <c r="BV358" i="13" s="1"/>
  <c r="BT157" i="13"/>
  <c r="BK188" i="13" a="1"/>
  <c r="BK188" i="13" s="1"/>
  <c r="BU188" i="13" s="1"/>
  <c r="BX269" i="13"/>
  <c r="BM196" i="13" a="1"/>
  <c r="BM196" i="13" s="1"/>
  <c r="BW196" i="13" s="1"/>
  <c r="BK156" i="13" a="1"/>
  <c r="BK156" i="13" s="1"/>
  <c r="BU156" i="13" s="1"/>
  <c r="BJ420" i="13" a="1"/>
  <c r="BJ420" i="13" s="1"/>
  <c r="BT420" i="13" s="1"/>
  <c r="BJ327" i="13" a="1"/>
  <c r="BJ327" i="13" s="1"/>
  <c r="BT327" i="13" s="1"/>
  <c r="BL402" i="13" a="1"/>
  <c r="BL402" i="13" s="1"/>
  <c r="BV402" i="13" s="1"/>
  <c r="BL5" i="13" a="1"/>
  <c r="BL5" i="13" s="1"/>
  <c r="BV5" i="13" s="1"/>
  <c r="BL10" i="13" a="1"/>
  <c r="BL10" i="13" s="1"/>
  <c r="BV10" i="13" s="1"/>
  <c r="Y474" i="13"/>
  <c r="Y469" i="13"/>
  <c r="Y53" i="13"/>
  <c r="Y117" i="13"/>
  <c r="Y181" i="13"/>
  <c r="Y245" i="13"/>
  <c r="Y309" i="13"/>
  <c r="Y373" i="13"/>
  <c r="Y437" i="13"/>
  <c r="Y42" i="13"/>
  <c r="Y122" i="13"/>
  <c r="Y338" i="13"/>
  <c r="Y14" i="13"/>
  <c r="Y78" i="13"/>
  <c r="Y142" i="13"/>
  <c r="Y206" i="13"/>
  <c r="Y270" i="13"/>
  <c r="Y334" i="13"/>
  <c r="Y398" i="13"/>
  <c r="Y462" i="13"/>
  <c r="Y7" i="13"/>
  <c r="Y71" i="13"/>
  <c r="Y135" i="13"/>
  <c r="Y199" i="13"/>
  <c r="Y263" i="13"/>
  <c r="Y327" i="13"/>
  <c r="Y391" i="13"/>
  <c r="Y455" i="13"/>
  <c r="Y32" i="13"/>
  <c r="Y96" i="13"/>
  <c r="Y160" i="13"/>
  <c r="Y224" i="13"/>
  <c r="Y288" i="13"/>
  <c r="Y352" i="13"/>
  <c r="Y416" i="13"/>
  <c r="Y154" i="13"/>
  <c r="Y394" i="13"/>
  <c r="Y57" i="13"/>
  <c r="Y121" i="13"/>
  <c r="Y185" i="13"/>
  <c r="Y249" i="13"/>
  <c r="Y313" i="13"/>
  <c r="Y377" i="13"/>
  <c r="Y441" i="13"/>
  <c r="Y266" i="13"/>
  <c r="Y43" i="13"/>
  <c r="Y428" i="13"/>
  <c r="Y275" i="13"/>
  <c r="Y116" i="13"/>
  <c r="Y372" i="13"/>
  <c r="Y68" i="13"/>
  <c r="Y331" i="13"/>
  <c r="Y364" i="13"/>
  <c r="Y155" i="13"/>
  <c r="Y411" i="13"/>
  <c r="Y92" i="13"/>
  <c r="Y380" i="13"/>
  <c r="Y195" i="13"/>
  <c r="Y228" i="13"/>
  <c r="Y471" i="13"/>
  <c r="Y61" i="13"/>
  <c r="Y125" i="13"/>
  <c r="Y189" i="13"/>
  <c r="Y253" i="13"/>
  <c r="Y317" i="13"/>
  <c r="Y381" i="13"/>
  <c r="Y445" i="13"/>
  <c r="Y50" i="13"/>
  <c r="Y138" i="13"/>
  <c r="Y378" i="13"/>
  <c r="Y22" i="13"/>
  <c r="Y86" i="13"/>
  <c r="Y150" i="13"/>
  <c r="Y214" i="13"/>
  <c r="Y278" i="13"/>
  <c r="Y342" i="13"/>
  <c r="Y406" i="13"/>
  <c r="Y146" i="13"/>
  <c r="Y15" i="13"/>
  <c r="Y79" i="13"/>
  <c r="Y143" i="13"/>
  <c r="Y207" i="13"/>
  <c r="Y271" i="13"/>
  <c r="Y335" i="13"/>
  <c r="Y399" i="13"/>
  <c r="Y330" i="13"/>
  <c r="Y40" i="13"/>
  <c r="Y104" i="13"/>
  <c r="Y168" i="13"/>
  <c r="Y232" i="13"/>
  <c r="Y296" i="13"/>
  <c r="Y360" i="13"/>
  <c r="Y424" i="13"/>
  <c r="Y178" i="13"/>
  <c r="Y426" i="13"/>
  <c r="Y65" i="13"/>
  <c r="Y129" i="13"/>
  <c r="Y193" i="13"/>
  <c r="Y257" i="13"/>
  <c r="Y321" i="13"/>
  <c r="Y385" i="13"/>
  <c r="Y449" i="13"/>
  <c r="Y290" i="13"/>
  <c r="Y51" i="13"/>
  <c r="Y20" i="13"/>
  <c r="Y307" i="13"/>
  <c r="Y148" i="13"/>
  <c r="Y404" i="13"/>
  <c r="Y107" i="13"/>
  <c r="Y363" i="13"/>
  <c r="Y460" i="13"/>
  <c r="Y187" i="13"/>
  <c r="Y443" i="13"/>
  <c r="Y124" i="13"/>
  <c r="Y259" i="13"/>
  <c r="Y227" i="13"/>
  <c r="Y292" i="13"/>
  <c r="Y5" i="13"/>
  <c r="Y69" i="13"/>
  <c r="Y133" i="13"/>
  <c r="Y197" i="13"/>
  <c r="Y261" i="13"/>
  <c r="Y325" i="13"/>
  <c r="Y389" i="13"/>
  <c r="Y453" i="13"/>
  <c r="Y58" i="13"/>
  <c r="Y170" i="13"/>
  <c r="Y410" i="13"/>
  <c r="Y30" i="13"/>
  <c r="Y94" i="13"/>
  <c r="Y158" i="13"/>
  <c r="Y222" i="13"/>
  <c r="Y286" i="13"/>
  <c r="Y350" i="13"/>
  <c r="Y414" i="13"/>
  <c r="Y258" i="13"/>
  <c r="Y23" i="13"/>
  <c r="Y87" i="13"/>
  <c r="Y151" i="13"/>
  <c r="Y215" i="13"/>
  <c r="Y279" i="13"/>
  <c r="Y343" i="13"/>
  <c r="Y407" i="13"/>
  <c r="Y434" i="13"/>
  <c r="Y48" i="13"/>
  <c r="Y112" i="13"/>
  <c r="Y176" i="13"/>
  <c r="Y240" i="13"/>
  <c r="Y304" i="13"/>
  <c r="Y368" i="13"/>
  <c r="Y432" i="13"/>
  <c r="Y202" i="13"/>
  <c r="Y9" i="13"/>
  <c r="Y73" i="13"/>
  <c r="Y137" i="13"/>
  <c r="Y201" i="13"/>
  <c r="Y265" i="13"/>
  <c r="Y329" i="13"/>
  <c r="Y393" i="13"/>
  <c r="Y457" i="13"/>
  <c r="Y314" i="13"/>
  <c r="Y75" i="13"/>
  <c r="Y83" i="13"/>
  <c r="Y339" i="13"/>
  <c r="Y180" i="13"/>
  <c r="Y436" i="13"/>
  <c r="Y139" i="13"/>
  <c r="Y395" i="13"/>
  <c r="Y108" i="13"/>
  <c r="Y219" i="13"/>
  <c r="Y348" i="13"/>
  <c r="Y156" i="13"/>
  <c r="Y355" i="13"/>
  <c r="Y323" i="13"/>
  <c r="Y356" i="13"/>
  <c r="Y463" i="13"/>
  <c r="Y13" i="13"/>
  <c r="Y77" i="13"/>
  <c r="Y141" i="13"/>
  <c r="Y205" i="13"/>
  <c r="Y269" i="13"/>
  <c r="Y333" i="13"/>
  <c r="Y397" i="13"/>
  <c r="Y461" i="13"/>
  <c r="Y66" i="13"/>
  <c r="Y194" i="13"/>
  <c r="Y450" i="13"/>
  <c r="Y38" i="13"/>
  <c r="Y102" i="13"/>
  <c r="Y166" i="13"/>
  <c r="Y230" i="13"/>
  <c r="Y294" i="13"/>
  <c r="Y358" i="13"/>
  <c r="Y422" i="13"/>
  <c r="Y298" i="13"/>
  <c r="Y31" i="13"/>
  <c r="Y95" i="13"/>
  <c r="Y159" i="13"/>
  <c r="Y223" i="13"/>
  <c r="Y287" i="13"/>
  <c r="Y351" i="13"/>
  <c r="Y415" i="13"/>
  <c r="Y27" i="13"/>
  <c r="Y56" i="13"/>
  <c r="Y120" i="13"/>
  <c r="Y184" i="13"/>
  <c r="Y248" i="13"/>
  <c r="Y312" i="13"/>
  <c r="Y376" i="13"/>
  <c r="Y440" i="13"/>
  <c r="Y218" i="13"/>
  <c r="Y17" i="13"/>
  <c r="Y81" i="13"/>
  <c r="Y145" i="13"/>
  <c r="Y209" i="13"/>
  <c r="Y273" i="13"/>
  <c r="Y337" i="13"/>
  <c r="Y401" i="13"/>
  <c r="Y98" i="13"/>
  <c r="Y354" i="13"/>
  <c r="Y12" i="13"/>
  <c r="Y115" i="13"/>
  <c r="Y371" i="13"/>
  <c r="Y212" i="13"/>
  <c r="Y196" i="13"/>
  <c r="Y171" i="13"/>
  <c r="Y427" i="13"/>
  <c r="Y300" i="13"/>
  <c r="Y251" i="13"/>
  <c r="Y412" i="13"/>
  <c r="Y188" i="13"/>
  <c r="Y451" i="13"/>
  <c r="Y419" i="13"/>
  <c r="Y388" i="13"/>
  <c r="Y472" i="13"/>
  <c r="Y464" i="13"/>
  <c r="Y21" i="13"/>
  <c r="Y85" i="13"/>
  <c r="Y149" i="13"/>
  <c r="Y213" i="13"/>
  <c r="Y277" i="13"/>
  <c r="Y341" i="13"/>
  <c r="Y405" i="13"/>
  <c r="Y10" i="13"/>
  <c r="Y82" i="13"/>
  <c r="Y226" i="13"/>
  <c r="Y19" i="13"/>
  <c r="Y46" i="13"/>
  <c r="Y110" i="13"/>
  <c r="Y174" i="13"/>
  <c r="Y238" i="13"/>
  <c r="Y302" i="13"/>
  <c r="Y366" i="13"/>
  <c r="Y430" i="13"/>
  <c r="Y346" i="13"/>
  <c r="Y39" i="13"/>
  <c r="Y103" i="13"/>
  <c r="Y167" i="13"/>
  <c r="Y231" i="13"/>
  <c r="Y295" i="13"/>
  <c r="Y359" i="13"/>
  <c r="Y423" i="13"/>
  <c r="Y67" i="13"/>
  <c r="Y64" i="13"/>
  <c r="Y128" i="13"/>
  <c r="Y192" i="13"/>
  <c r="Y256" i="13"/>
  <c r="Y320" i="13"/>
  <c r="Y384" i="13"/>
  <c r="Y448" i="13"/>
  <c r="Y250" i="13"/>
  <c r="Y25" i="13"/>
  <c r="Y89" i="13"/>
  <c r="Y153" i="13"/>
  <c r="Y217" i="13"/>
  <c r="Y281" i="13"/>
  <c r="Y345" i="13"/>
  <c r="Y409" i="13"/>
  <c r="Y162" i="13"/>
  <c r="Y386" i="13"/>
  <c r="Y76" i="13"/>
  <c r="Y147" i="13"/>
  <c r="Y403" i="13"/>
  <c r="Y244" i="13"/>
  <c r="Y260" i="13"/>
  <c r="Y203" i="13"/>
  <c r="Y459" i="13"/>
  <c r="Y396" i="13"/>
  <c r="Y283" i="13"/>
  <c r="Y444" i="13"/>
  <c r="Y220" i="13"/>
  <c r="Y52" i="13"/>
  <c r="Y60" i="13"/>
  <c r="X4" i="13"/>
  <c r="Y4" i="13" s="1"/>
  <c r="Y465" i="13"/>
  <c r="Y466" i="13"/>
  <c r="Y29" i="13"/>
  <c r="Y93" i="13"/>
  <c r="Y157" i="13"/>
  <c r="Y221" i="13"/>
  <c r="Y285" i="13"/>
  <c r="Y349" i="13"/>
  <c r="Y413" i="13"/>
  <c r="Y18" i="13"/>
  <c r="Y90" i="13"/>
  <c r="Y242" i="13"/>
  <c r="Y35" i="13"/>
  <c r="Y54" i="13"/>
  <c r="Y118" i="13"/>
  <c r="Y182" i="13"/>
  <c r="Y246" i="13"/>
  <c r="Y310" i="13"/>
  <c r="Y374" i="13"/>
  <c r="Y438" i="13"/>
  <c r="Y370" i="13"/>
  <c r="Y47" i="13"/>
  <c r="Y111" i="13"/>
  <c r="Y175" i="13"/>
  <c r="Y239" i="13"/>
  <c r="Y303" i="13"/>
  <c r="Y367" i="13"/>
  <c r="Y431" i="13"/>
  <c r="Y8" i="13"/>
  <c r="Y72" i="13"/>
  <c r="Y136" i="13"/>
  <c r="Y200" i="13"/>
  <c r="Y264" i="13"/>
  <c r="Y328" i="13"/>
  <c r="Y392" i="13"/>
  <c r="Y456" i="13"/>
  <c r="Y282" i="13"/>
  <c r="Y33" i="13"/>
  <c r="Y97" i="13"/>
  <c r="Y161" i="13"/>
  <c r="Y225" i="13"/>
  <c r="Y289" i="13"/>
  <c r="Y353" i="13"/>
  <c r="Y417" i="13"/>
  <c r="Y186" i="13"/>
  <c r="Y418" i="13"/>
  <c r="Y172" i="13"/>
  <c r="Y179" i="13"/>
  <c r="Y435" i="13"/>
  <c r="Y276" i="13"/>
  <c r="Y324" i="13"/>
  <c r="Y235" i="13"/>
  <c r="Y140" i="13"/>
  <c r="Y36" i="13"/>
  <c r="Y315" i="13"/>
  <c r="Y291" i="13"/>
  <c r="Y252" i="13"/>
  <c r="Y99" i="13"/>
  <c r="Y100" i="13"/>
  <c r="Y470" i="13"/>
  <c r="Y467" i="13"/>
  <c r="Y37" i="13"/>
  <c r="Y101" i="13"/>
  <c r="Y165" i="13"/>
  <c r="Y229" i="13"/>
  <c r="Y293" i="13"/>
  <c r="Y357" i="13"/>
  <c r="Y421" i="13"/>
  <c r="Y26" i="13"/>
  <c r="Y106" i="13"/>
  <c r="Y274" i="13"/>
  <c r="Y59" i="13"/>
  <c r="Y62" i="13"/>
  <c r="Y126" i="13"/>
  <c r="Y190" i="13"/>
  <c r="Y254" i="13"/>
  <c r="Y318" i="13"/>
  <c r="Y382" i="13"/>
  <c r="Y446" i="13"/>
  <c r="Y402" i="13"/>
  <c r="Y55" i="13"/>
  <c r="Y119" i="13"/>
  <c r="Y183" i="13"/>
  <c r="Y247" i="13"/>
  <c r="Y311" i="13"/>
  <c r="Y375" i="13"/>
  <c r="Y439" i="13"/>
  <c r="Y16" i="13"/>
  <c r="Y80" i="13"/>
  <c r="Y144" i="13"/>
  <c r="Y208" i="13"/>
  <c r="Y272" i="13"/>
  <c r="Y336" i="13"/>
  <c r="Y400" i="13"/>
  <c r="Y74" i="13"/>
  <c r="Y322" i="13"/>
  <c r="Y41" i="13"/>
  <c r="Y105" i="13"/>
  <c r="Y169" i="13"/>
  <c r="Y233" i="13"/>
  <c r="Y297" i="13"/>
  <c r="Y361" i="13"/>
  <c r="Y425" i="13"/>
  <c r="Y210" i="13"/>
  <c r="Y458" i="13"/>
  <c r="Y236" i="13"/>
  <c r="Y211" i="13"/>
  <c r="Y28" i="13"/>
  <c r="Y308" i="13"/>
  <c r="Y420" i="13"/>
  <c r="Y267" i="13"/>
  <c r="Y204" i="13"/>
  <c r="Y91" i="13"/>
  <c r="Y347" i="13"/>
  <c r="Y387" i="13"/>
  <c r="Y284" i="13"/>
  <c r="Y131" i="13"/>
  <c r="Y132" i="13"/>
  <c r="Y473" i="13"/>
  <c r="Y468" i="13"/>
  <c r="Y45" i="13"/>
  <c r="Y109" i="13"/>
  <c r="Y173" i="13"/>
  <c r="Y237" i="13"/>
  <c r="Y301" i="13"/>
  <c r="Y365" i="13"/>
  <c r="Y429" i="13"/>
  <c r="Y34" i="13"/>
  <c r="Y114" i="13"/>
  <c r="Y306" i="13"/>
  <c r="Y6" i="13"/>
  <c r="Y70" i="13"/>
  <c r="Y134" i="13"/>
  <c r="Y198" i="13"/>
  <c r="Y262" i="13"/>
  <c r="Y326" i="13"/>
  <c r="Y390" i="13"/>
  <c r="Y454" i="13"/>
  <c r="Y442" i="13"/>
  <c r="Y63" i="13"/>
  <c r="Y127" i="13"/>
  <c r="Y191" i="13"/>
  <c r="Y255" i="13"/>
  <c r="Y319" i="13"/>
  <c r="Y383" i="13"/>
  <c r="Y447" i="13"/>
  <c r="Y24" i="13"/>
  <c r="Y88" i="13"/>
  <c r="Y152" i="13"/>
  <c r="Y216" i="13"/>
  <c r="Y280" i="13"/>
  <c r="Y344" i="13"/>
  <c r="Y408" i="13"/>
  <c r="Y130" i="13"/>
  <c r="Y362" i="13"/>
  <c r="Y49" i="13"/>
  <c r="Y113" i="13"/>
  <c r="Y177" i="13"/>
  <c r="Y241" i="13"/>
  <c r="Y305" i="13"/>
  <c r="Y369" i="13"/>
  <c r="Y433" i="13"/>
  <c r="Y234" i="13"/>
  <c r="Y11" i="13"/>
  <c r="Y332" i="13"/>
  <c r="Y243" i="13"/>
  <c r="Y84" i="13"/>
  <c r="Y340" i="13"/>
  <c r="Y452" i="13"/>
  <c r="Y299" i="13"/>
  <c r="Y268" i="13"/>
  <c r="Y123" i="13"/>
  <c r="Y379" i="13"/>
  <c r="Y44" i="13"/>
  <c r="Y316" i="13"/>
  <c r="Y163" i="13"/>
  <c r="Y164" i="13"/>
  <c r="BW62" i="13"/>
  <c r="BM41" i="13" a="1"/>
  <c r="BM41" i="13" s="1"/>
  <c r="BW41" i="13" s="1"/>
  <c r="BL375" i="13" a="1"/>
  <c r="BL375" i="13" s="1"/>
  <c r="BV375" i="13" s="1"/>
  <c r="BL349" i="13" a="1"/>
  <c r="BL349" i="13" s="1"/>
  <c r="BV349" i="13" s="1"/>
  <c r="BL254" i="13" a="1"/>
  <c r="BL254" i="13" s="1"/>
  <c r="BV254" i="13" s="1"/>
  <c r="BL151" i="13" a="1"/>
  <c r="BL151" i="13" s="1"/>
  <c r="BV151" i="13" s="1"/>
  <c r="BL165" i="13" a="1"/>
  <c r="BL165" i="13" s="1"/>
  <c r="BV165" i="13" s="1"/>
  <c r="BL216" i="13" a="1"/>
  <c r="BL216" i="13" s="1"/>
  <c r="BV216" i="13" s="1"/>
  <c r="BL448" i="13" a="1"/>
  <c r="BL448" i="13" s="1"/>
  <c r="BV448" i="13" s="1"/>
  <c r="BL289" i="13" a="1"/>
  <c r="BL289" i="13" s="1"/>
  <c r="BV289" i="13" s="1"/>
  <c r="BL127" i="13" a="1"/>
  <c r="BL127" i="13" s="1"/>
  <c r="BV127" i="13" s="1"/>
  <c r="BL366" i="13" a="1"/>
  <c r="BL366" i="13" s="1"/>
  <c r="BV366" i="13" s="1"/>
  <c r="BL99" i="13" a="1"/>
  <c r="BL99" i="13" s="1"/>
  <c r="BV99" i="13" s="1"/>
  <c r="BL50" i="13" a="1"/>
  <c r="BL50" i="13" s="1"/>
  <c r="BV50" i="13" s="1"/>
  <c r="BL172" i="13" a="1"/>
  <c r="BL172" i="13" s="1"/>
  <c r="BV172" i="13" s="1"/>
  <c r="BL17" i="13" a="1"/>
  <c r="BL17" i="13" s="1"/>
  <c r="BV17" i="13" s="1"/>
  <c r="BL422" i="13" a="1"/>
  <c r="BL422" i="13" s="1"/>
  <c r="BV422" i="13" s="1"/>
  <c r="BL261" i="13" a="1"/>
  <c r="BL261" i="13" s="1"/>
  <c r="BV261" i="13" s="1"/>
  <c r="BL173" i="13" a="1"/>
  <c r="BL173" i="13" s="1"/>
  <c r="BV173" i="13" s="1"/>
  <c r="BL95" i="13" a="1"/>
  <c r="BL95" i="13" s="1"/>
  <c r="BV95" i="13" s="1"/>
  <c r="BL117" i="13" a="1"/>
  <c r="BL117" i="13" s="1"/>
  <c r="BV117" i="13" s="1"/>
  <c r="BL350" i="13" a="1"/>
  <c r="BL350" i="13" s="1"/>
  <c r="BV350" i="13" s="1"/>
  <c r="BL148" i="13" a="1"/>
  <c r="BL148" i="13" s="1"/>
  <c r="BV148" i="13" s="1"/>
  <c r="BL250" i="13" a="1"/>
  <c r="BL250" i="13" s="1"/>
  <c r="BV250" i="13" s="1"/>
  <c r="BL186" i="13" a="1"/>
  <c r="BL186" i="13" s="1"/>
  <c r="BV186" i="13" s="1"/>
  <c r="BL413" i="13" a="1"/>
  <c r="BL413" i="13" s="1"/>
  <c r="BV413" i="13" s="1"/>
  <c r="BM470" i="13" a="1"/>
  <c r="BM470" i="13" s="1"/>
  <c r="BW470" i="13" s="1"/>
  <c r="BL214" i="13" a="1"/>
  <c r="BL214" i="13" s="1"/>
  <c r="BV214" i="13" s="1"/>
  <c r="BL391" i="13" a="1"/>
  <c r="BL391" i="13" s="1"/>
  <c r="BV391" i="13" s="1"/>
  <c r="BL212" i="13" a="1"/>
  <c r="BL212" i="13" s="1"/>
  <c r="BV212" i="13" s="1"/>
  <c r="BX385" i="13"/>
  <c r="BM215" i="13" a="1"/>
  <c r="BM215" i="13" s="1"/>
  <c r="BW215" i="13" s="1"/>
  <c r="BJ196" i="13" a="1"/>
  <c r="BJ196" i="13" s="1"/>
  <c r="BT196" i="13" s="1"/>
  <c r="BM156" i="13" a="1"/>
  <c r="BM156" i="13" s="1"/>
  <c r="BW156" i="13" s="1"/>
  <c r="BK420" i="13" a="1"/>
  <c r="BK420" i="13" s="1"/>
  <c r="BU420" i="13" s="1"/>
  <c r="BK187" i="13" a="1"/>
  <c r="BK187" i="13" s="1"/>
  <c r="BU187" i="13" s="1"/>
  <c r="BL362" i="13" a="1"/>
  <c r="BL362" i="13" s="1"/>
  <c r="BV362" i="13" s="1"/>
  <c r="BL277" i="13" a="1"/>
  <c r="BL277" i="13" s="1"/>
  <c r="BV277" i="13" s="1"/>
  <c r="BL237" i="13" a="1"/>
  <c r="BL237" i="13" s="1"/>
  <c r="BV237" i="13" s="1"/>
  <c r="BL336" i="13" a="1"/>
  <c r="BL336" i="13" s="1"/>
  <c r="BV336" i="13" s="1"/>
  <c r="BL266" i="13" a="1"/>
  <c r="BL266" i="13" s="1"/>
  <c r="BV266" i="13" s="1"/>
  <c r="BL128" i="13" a="1"/>
  <c r="BL128" i="13" s="1"/>
  <c r="BV128" i="13" s="1"/>
  <c r="BL357" i="13" a="1"/>
  <c r="BL357" i="13" s="1"/>
  <c r="BV357" i="13" s="1"/>
  <c r="BL295" i="13" a="1"/>
  <c r="BL295" i="13" s="1"/>
  <c r="BV295" i="13" s="1"/>
  <c r="BL218" i="13" a="1"/>
  <c r="BL218" i="13" s="1"/>
  <c r="BV218" i="13" s="1"/>
  <c r="BL138" i="13" a="1"/>
  <c r="BL138" i="13" s="1"/>
  <c r="BV138" i="13" s="1"/>
  <c r="BL54" i="13" a="1"/>
  <c r="BL54" i="13" s="1"/>
  <c r="BV54" i="13" s="1"/>
  <c r="BL293" i="13" a="1"/>
  <c r="BL293" i="13" s="1"/>
  <c r="BV293" i="13" s="1"/>
  <c r="BL468" i="13" a="1"/>
  <c r="BL468" i="13" s="1"/>
  <c r="BV468" i="13" s="1"/>
  <c r="BL334" i="13" a="1"/>
  <c r="BL334" i="13" s="1"/>
  <c r="BV334" i="13" s="1"/>
  <c r="BL374" i="13" a="1"/>
  <c r="BL374" i="13" s="1"/>
  <c r="BV374" i="13" s="1"/>
  <c r="BL87" i="13" a="1"/>
  <c r="BL87" i="13" s="1"/>
  <c r="BV87" i="13" s="1"/>
  <c r="BL197" i="13" a="1"/>
  <c r="BL197" i="13" s="1"/>
  <c r="BV197" i="13" s="1"/>
  <c r="BL12" i="13" a="1"/>
  <c r="BL12" i="13" s="1"/>
  <c r="BV12" i="13" s="1"/>
  <c r="BL199" i="13" a="1"/>
  <c r="BL199" i="13" s="1"/>
  <c r="BV199" i="13" s="1"/>
  <c r="BL26" i="13" a="1"/>
  <c r="BL26" i="13" s="1"/>
  <c r="BV26" i="13" s="1"/>
  <c r="BL298" i="13" a="1"/>
  <c r="BL298" i="13" s="1"/>
  <c r="BV298" i="13" s="1"/>
  <c r="BL240" i="13" a="1"/>
  <c r="BL240" i="13" s="1"/>
  <c r="BV240" i="13" s="1"/>
  <c r="BL284" i="13" a="1"/>
  <c r="BL284" i="13" s="1"/>
  <c r="BV284" i="13" s="1"/>
  <c r="BL191" i="13" a="1"/>
  <c r="BL191" i="13" s="1"/>
  <c r="BV191" i="13" s="1"/>
  <c r="BL430" i="13" a="1"/>
  <c r="BL430" i="13" s="1"/>
  <c r="BV430" i="13" s="1"/>
  <c r="BL274" i="13" a="1"/>
  <c r="BL274" i="13" s="1"/>
  <c r="BV274" i="13" s="1"/>
  <c r="BL223" i="13" a="1"/>
  <c r="BL223" i="13" s="1"/>
  <c r="BV223" i="13" s="1"/>
  <c r="BL141" i="13" a="1"/>
  <c r="BL141" i="13" s="1"/>
  <c r="BV141" i="13" s="1"/>
  <c r="BL356" i="13" a="1"/>
  <c r="BL356" i="13" s="1"/>
  <c r="BV356" i="13" s="1"/>
  <c r="BL245" i="13" a="1"/>
  <c r="BL245" i="13" s="1"/>
  <c r="BV245" i="13" s="1"/>
  <c r="BL424" i="13" a="1"/>
  <c r="BL424" i="13" s="1"/>
  <c r="BV424" i="13" s="1"/>
  <c r="BL188" i="13" a="1"/>
  <c r="BL188" i="13" s="1"/>
  <c r="BV188" i="13" s="1"/>
  <c r="BL43" i="13" a="1"/>
  <c r="BL43" i="13" s="1"/>
  <c r="BV43" i="13" s="1"/>
  <c r="BL204" i="13" a="1"/>
  <c r="BL204" i="13" s="1"/>
  <c r="BV204" i="13" s="1"/>
  <c r="BK186" i="13" a="1"/>
  <c r="BK186" i="13" s="1"/>
  <c r="BU186" i="13" s="1"/>
  <c r="BL150" i="13" a="1"/>
  <c r="BL150" i="13" s="1"/>
  <c r="BV150" i="13" s="1"/>
  <c r="BL264" i="13" a="1"/>
  <c r="BL264" i="13" s="1"/>
  <c r="BV264" i="13" s="1"/>
  <c r="BL108" i="13" a="1"/>
  <c r="BL108" i="13" s="1"/>
  <c r="BV108" i="13" s="1"/>
  <c r="BL470" i="13" a="1"/>
  <c r="BL470" i="13" s="1"/>
  <c r="BV470" i="13" s="1"/>
  <c r="BL64" i="13" a="1"/>
  <c r="BL64" i="13" s="1"/>
  <c r="BV64" i="13" s="1"/>
  <c r="BL129" i="13" a="1"/>
  <c r="BL129" i="13" s="1"/>
  <c r="BV129" i="13" s="1"/>
  <c r="BL351" i="13" a="1"/>
  <c r="BL351" i="13" s="1"/>
  <c r="BV351" i="13" s="1"/>
  <c r="BL169" i="13" a="1"/>
  <c r="BL169" i="13" s="1"/>
  <c r="BV169" i="13" s="1"/>
  <c r="BL160" i="13" a="1"/>
  <c r="BL160" i="13" s="1"/>
  <c r="BV160" i="13" s="1"/>
  <c r="BL408" i="13" a="1"/>
  <c r="BL408" i="13" s="1"/>
  <c r="BV408" i="13" s="1"/>
  <c r="BJ156" i="13" a="1"/>
  <c r="BJ156" i="13" s="1"/>
  <c r="BT156" i="13" s="1"/>
  <c r="AZ187" i="8"/>
  <c r="BL56" i="13" a="1"/>
  <c r="BL56" i="13" s="1"/>
  <c r="BV56" i="13" s="1"/>
  <c r="BL452" i="13" a="1"/>
  <c r="BL452" i="13" s="1"/>
  <c r="BV452" i="13" s="1"/>
  <c r="BL210" i="13" a="1"/>
  <c r="BL210" i="13" s="1"/>
  <c r="BV210" i="13" s="1"/>
  <c r="BL233" i="13" a="1"/>
  <c r="BL233" i="13" s="1"/>
  <c r="BV233" i="13" s="1"/>
  <c r="BL319" i="13" a="1"/>
  <c r="BL319" i="13" s="1"/>
  <c r="BV319" i="13" s="1"/>
  <c r="BL33" i="13" a="1"/>
  <c r="BL33" i="13" s="1"/>
  <c r="BV33" i="13" s="1"/>
  <c r="BL379" i="13" a="1"/>
  <c r="BL379" i="13" s="1"/>
  <c r="BV379" i="13" s="1"/>
  <c r="BL32" i="13" a="1"/>
  <c r="BL32" i="13" s="1"/>
  <c r="BV32" i="13" s="1"/>
  <c r="BL93" i="13" a="1"/>
  <c r="BL93" i="13" s="1"/>
  <c r="BV93" i="13" s="1"/>
  <c r="BL174" i="13" a="1"/>
  <c r="BL174" i="13" s="1"/>
  <c r="BV174" i="13" s="1"/>
  <c r="BL442" i="13" a="1"/>
  <c r="BL442" i="13" s="1"/>
  <c r="BV442" i="13" s="1"/>
  <c r="BL200" i="13" a="1"/>
  <c r="BL200" i="13" s="1"/>
  <c r="BV200" i="13" s="1"/>
  <c r="BL279" i="13" a="1"/>
  <c r="BL279" i="13" s="1"/>
  <c r="BV279" i="13" s="1"/>
  <c r="BL411" i="13" a="1"/>
  <c r="BL411" i="13" s="1"/>
  <c r="BV411" i="13" s="1"/>
  <c r="BL37" i="13" a="1"/>
  <c r="BL37" i="13" s="1"/>
  <c r="BV37" i="13" s="1"/>
  <c r="BL331" i="13" a="1"/>
  <c r="BL331" i="13" s="1"/>
  <c r="BV331" i="13" s="1"/>
  <c r="BL126" i="13" a="1"/>
  <c r="BL126" i="13" s="1"/>
  <c r="BV126" i="13" s="1"/>
  <c r="BL225" i="13" a="1"/>
  <c r="BL225" i="13" s="1"/>
  <c r="BV225" i="13" s="1"/>
  <c r="BL182" i="13" a="1"/>
  <c r="BL182" i="13" s="1"/>
  <c r="BV182" i="13" s="1"/>
  <c r="BL473" i="13" a="1"/>
  <c r="BL473" i="13" s="1"/>
  <c r="BV473" i="13" s="1"/>
  <c r="BL103" i="13" a="1"/>
  <c r="BL103" i="13" s="1"/>
  <c r="BV103" i="13" s="1"/>
  <c r="BL145" i="13" a="1"/>
  <c r="BL145" i="13" s="1"/>
  <c r="BV145" i="13" s="1"/>
  <c r="BL231" i="13" a="1"/>
  <c r="BL231" i="13" s="1"/>
  <c r="BV231" i="13" s="1"/>
  <c r="BL472" i="13" a="1"/>
  <c r="BL472" i="13" s="1"/>
  <c r="BV472" i="13" s="1"/>
  <c r="BL252" i="13" a="1"/>
  <c r="BL252" i="13" s="1"/>
  <c r="BV252" i="13" s="1"/>
  <c r="BL314" i="13" a="1"/>
  <c r="BL314" i="13" s="1"/>
  <c r="BV314" i="13" s="1"/>
  <c r="BL262" i="13" a="1"/>
  <c r="BL262" i="13" s="1"/>
  <c r="BV262" i="13" s="1"/>
  <c r="BL42" i="13" a="1"/>
  <c r="BL42" i="13" s="1"/>
  <c r="BV42" i="13" s="1"/>
  <c r="BL91" i="13" a="1"/>
  <c r="BL91" i="13" s="1"/>
  <c r="BV91" i="13" s="1"/>
  <c r="BL195" i="13" a="1"/>
  <c r="BL195" i="13" s="1"/>
  <c r="BV195" i="13" s="1"/>
  <c r="BL364" i="13" a="1"/>
  <c r="BL364" i="13" s="1"/>
  <c r="BV364" i="13" s="1"/>
  <c r="BL30" i="13" a="1"/>
  <c r="BL30" i="13" s="1"/>
  <c r="BV30" i="13" s="1"/>
  <c r="BL193" i="13" a="1"/>
  <c r="BL193" i="13" s="1"/>
  <c r="BV193" i="13" s="1"/>
  <c r="BL273" i="13" a="1"/>
  <c r="BL273" i="13" s="1"/>
  <c r="BV273" i="13" s="1"/>
  <c r="BL153" i="13" a="1"/>
  <c r="BL153" i="13" s="1"/>
  <c r="BV153" i="13" s="1"/>
  <c r="BL377" i="13" a="1"/>
  <c r="BL377" i="13" s="1"/>
  <c r="BV377" i="13" s="1"/>
  <c r="BL84" i="13" a="1"/>
  <c r="BL84" i="13" s="1"/>
  <c r="BV84" i="13" s="1"/>
  <c r="BL239" i="13" a="1"/>
  <c r="BL239" i="13" s="1"/>
  <c r="BV239" i="13" s="1"/>
  <c r="BL124" i="13" a="1"/>
  <c r="BL124" i="13" s="1"/>
  <c r="BV124" i="13" s="1"/>
  <c r="BL161" i="13" a="1"/>
  <c r="BL161" i="13" s="1"/>
  <c r="BV161" i="13" s="1"/>
  <c r="BL288" i="13" a="1"/>
  <c r="BL288" i="13" s="1"/>
  <c r="BV288" i="13" s="1"/>
  <c r="BL354" i="13" a="1"/>
  <c r="BL354" i="13" s="1"/>
  <c r="BV354" i="13" s="1"/>
  <c r="BL179" i="13" a="1"/>
  <c r="BL179" i="13" s="1"/>
  <c r="BV179" i="13" s="1"/>
  <c r="BL324" i="13" a="1"/>
  <c r="BL324" i="13" s="1"/>
  <c r="BV324" i="13" s="1"/>
  <c r="BL20" i="13" a="1"/>
  <c r="BL20" i="13" s="1"/>
  <c r="BV20" i="13" s="1"/>
  <c r="BL134" i="13" a="1"/>
  <c r="BL134" i="13" s="1"/>
  <c r="BV134" i="13" s="1"/>
  <c r="BL285" i="13" a="1"/>
  <c r="BL285" i="13" s="1"/>
  <c r="BV285" i="13" s="1"/>
  <c r="BL164" i="13" a="1"/>
  <c r="BL164" i="13" s="1"/>
  <c r="BV164" i="13" s="1"/>
  <c r="BL352" i="13" a="1"/>
  <c r="BL352" i="13" s="1"/>
  <c r="BV352" i="13" s="1"/>
  <c r="BL463" i="13" a="1"/>
  <c r="BL463" i="13" s="1"/>
  <c r="BV463" i="13" s="1"/>
  <c r="BL429" i="13" a="1"/>
  <c r="BL429" i="13" s="1"/>
  <c r="BV429" i="13" s="1"/>
  <c r="BL65" i="13" a="1"/>
  <c r="BL65" i="13" s="1"/>
  <c r="BV65" i="13" s="1"/>
  <c r="BL343" i="13" a="1"/>
  <c r="BL343" i="13" s="1"/>
  <c r="BV343" i="13" s="1"/>
  <c r="BL31" i="13" a="1"/>
  <c r="BL31" i="13" s="1"/>
  <c r="BV31" i="13" s="1"/>
  <c r="BL162" i="13" a="1"/>
  <c r="BL162" i="13" s="1"/>
  <c r="BV162" i="13" s="1"/>
  <c r="BL316" i="13" a="1"/>
  <c r="BL316" i="13" s="1"/>
  <c r="BV316" i="13" s="1"/>
  <c r="BL180" i="13" a="1"/>
  <c r="BL180" i="13" s="1"/>
  <c r="BV180" i="13" s="1"/>
  <c r="BL263" i="13" a="1"/>
  <c r="BL263" i="13" s="1"/>
  <c r="BV263" i="13" s="1"/>
  <c r="BL410" i="13" a="1"/>
  <c r="BL410" i="13" s="1"/>
  <c r="BV410" i="13" s="1"/>
  <c r="BL123" i="13" a="1"/>
  <c r="BL123" i="13" s="1"/>
  <c r="BV123" i="13" s="1"/>
  <c r="BL340" i="13" a="1"/>
  <c r="BL340" i="13" s="1"/>
  <c r="BV340" i="13" s="1"/>
  <c r="BL205" i="13" a="1"/>
  <c r="BL205" i="13" s="1"/>
  <c r="BV205" i="13" s="1"/>
  <c r="BL74" i="13" a="1"/>
  <c r="BL74" i="13" s="1"/>
  <c r="BV74" i="13" s="1"/>
  <c r="BL227" i="13" a="1"/>
  <c r="BL227" i="13" s="1"/>
  <c r="BV227" i="13" s="1"/>
  <c r="BL236" i="13" a="1"/>
  <c r="BL236" i="13" s="1"/>
  <c r="BV236" i="13" s="1"/>
  <c r="BL387" i="13" a="1"/>
  <c r="BL387" i="13" s="1"/>
  <c r="BV387" i="13" s="1"/>
  <c r="BL140" i="13" a="1"/>
  <c r="BL140" i="13" s="1"/>
  <c r="BV140" i="13" s="1"/>
  <c r="BL121" i="13" a="1"/>
  <c r="BL121" i="13" s="1"/>
  <c r="BV121" i="13" s="1"/>
  <c r="BL208" i="13" a="1"/>
  <c r="BL208" i="13" s="1"/>
  <c r="BV208" i="13" s="1"/>
  <c r="BL106" i="13" a="1"/>
  <c r="BL106" i="13" s="1"/>
  <c r="BV106" i="13" s="1"/>
  <c r="BL83" i="13" a="1"/>
  <c r="BL83" i="13" s="1"/>
  <c r="BV83" i="13" s="1"/>
  <c r="BL80" i="13" a="1"/>
  <c r="BL80" i="13" s="1"/>
  <c r="BV80" i="13" s="1"/>
  <c r="BL306" i="13" a="1"/>
  <c r="BL306" i="13" s="1"/>
  <c r="BV306" i="13" s="1"/>
  <c r="BL466" i="13" a="1"/>
  <c r="BL466" i="13" s="1"/>
  <c r="BV466" i="13" s="1"/>
  <c r="BL100" i="13" a="1"/>
  <c r="BL100" i="13" s="1"/>
  <c r="BV100" i="13" s="1"/>
  <c r="BL409" i="13" a="1"/>
  <c r="BL409" i="13" s="1"/>
  <c r="BV409" i="13" s="1"/>
  <c r="BL142" i="13" a="1"/>
  <c r="BL142" i="13" s="1"/>
  <c r="BV142" i="13" s="1"/>
  <c r="BL242" i="13" a="1"/>
  <c r="BL242" i="13" s="1"/>
  <c r="BV242" i="13" s="1"/>
  <c r="BL78" i="13" a="1"/>
  <c r="BL78" i="13" s="1"/>
  <c r="BV78" i="13" s="1"/>
  <c r="BL221" i="13" a="1"/>
  <c r="BL221" i="13" s="1"/>
  <c r="BV221" i="13" s="1"/>
  <c r="BL14" i="13" a="1"/>
  <c r="BL14" i="13" s="1"/>
  <c r="BV14" i="13" s="1"/>
  <c r="BL19" i="13" a="1"/>
  <c r="BL19" i="13" s="1"/>
  <c r="BV19" i="13" s="1"/>
  <c r="BL281" i="13" a="1"/>
  <c r="BL281" i="13" s="1"/>
  <c r="BV281" i="13" s="1"/>
  <c r="BL401" i="13" a="1"/>
  <c r="BL401" i="13" s="1"/>
  <c r="BV401" i="13" s="1"/>
  <c r="BL280" i="13" a="1"/>
  <c r="BL280" i="13" s="1"/>
  <c r="BV280" i="13" s="1"/>
  <c r="BL394" i="13" a="1"/>
  <c r="BL394" i="13" s="1"/>
  <c r="BV394" i="13" s="1"/>
  <c r="BL396" i="13" a="1"/>
  <c r="BL396" i="13" s="1"/>
  <c r="BV396" i="13" s="1"/>
  <c r="BL296" i="13" a="1"/>
  <c r="BL296" i="13" s="1"/>
  <c r="BV296" i="13" s="1"/>
  <c r="BL464" i="13" a="1"/>
  <c r="BL464" i="13" s="1"/>
  <c r="BV464" i="13" s="1"/>
  <c r="BL275" i="13" a="1"/>
  <c r="BL275" i="13" s="1"/>
  <c r="BV275" i="13" s="1"/>
  <c r="BL15" i="13" a="1"/>
  <c r="BL15" i="13" s="1"/>
  <c r="BV15" i="13" s="1"/>
  <c r="BL154" i="13" a="1"/>
  <c r="BL154" i="13" s="1"/>
  <c r="BV154" i="13" s="1"/>
  <c r="BL168" i="13" a="1"/>
  <c r="BL168" i="13" s="1"/>
  <c r="BV168" i="13" s="1"/>
  <c r="BL207" i="13" a="1"/>
  <c r="BL207" i="13" s="1"/>
  <c r="BV207" i="13" s="1"/>
  <c r="BL450" i="13" a="1"/>
  <c r="BL450" i="13" s="1"/>
  <c r="BV450" i="13" s="1"/>
  <c r="BL249" i="13" a="1"/>
  <c r="BL249" i="13" s="1"/>
  <c r="BV249" i="13" s="1"/>
  <c r="BL175" i="13" a="1"/>
  <c r="BL175" i="13" s="1"/>
  <c r="BV175" i="13" s="1"/>
  <c r="BL355" i="13" a="1"/>
  <c r="BL355" i="13" s="1"/>
  <c r="BV355" i="13" s="1"/>
  <c r="BL253" i="13" a="1"/>
  <c r="BL253" i="13" s="1"/>
  <c r="BV253" i="13" s="1"/>
  <c r="BL407" i="13" a="1"/>
  <c r="BL407" i="13" s="1"/>
  <c r="BV407" i="13" s="1"/>
  <c r="BL317" i="13" a="1"/>
  <c r="BL317" i="13" s="1"/>
  <c r="BV317" i="13" s="1"/>
  <c r="BL23" i="13" a="1"/>
  <c r="BL23" i="13" s="1"/>
  <c r="BV23" i="13" s="1"/>
  <c r="BL338" i="13" a="1"/>
  <c r="BL338" i="13" s="1"/>
  <c r="BV338" i="13" s="1"/>
  <c r="BL428" i="13" a="1"/>
  <c r="BL428" i="13" s="1"/>
  <c r="BV428" i="13" s="1"/>
  <c r="BL171" i="13" a="1"/>
  <c r="BL171" i="13" s="1"/>
  <c r="BV171" i="13" s="1"/>
  <c r="BL97" i="13" a="1"/>
  <c r="BL97" i="13" s="1"/>
  <c r="BV97" i="13" s="1"/>
  <c r="BL16" i="13" a="1"/>
  <c r="BL16" i="13" s="1"/>
  <c r="BV16" i="13" s="1"/>
  <c r="BL395" i="13" a="1"/>
  <c r="BL395" i="13" s="1"/>
  <c r="BV395" i="13" s="1"/>
  <c r="BL38" i="13" a="1"/>
  <c r="BL38" i="13" s="1"/>
  <c r="BV38" i="13" s="1"/>
  <c r="BL122" i="13" a="1"/>
  <c r="BL122" i="13" s="1"/>
  <c r="BV122" i="13" s="1"/>
  <c r="BL323" i="13" a="1"/>
  <c r="BL323" i="13" s="1"/>
  <c r="BV323" i="13" s="1"/>
  <c r="BL176" i="13" a="1"/>
  <c r="BL176" i="13" s="1"/>
  <c r="BV176" i="13" s="1"/>
  <c r="BL70" i="13" a="1"/>
  <c r="BL70" i="13" s="1"/>
  <c r="BV70" i="13" s="1"/>
  <c r="BL203" i="13" a="1"/>
  <c r="BL203" i="13" s="1"/>
  <c r="BV203" i="13" s="1"/>
  <c r="BL11" i="13" a="1"/>
  <c r="BL11" i="13" s="1"/>
  <c r="BV11" i="13" s="1"/>
  <c r="BL135" i="13" a="1"/>
  <c r="BL135" i="13" s="1"/>
  <c r="BV135" i="13" s="1"/>
  <c r="BL66" i="13" a="1"/>
  <c r="BL66" i="13" s="1"/>
  <c r="BV66" i="13" s="1"/>
  <c r="BL167" i="13" a="1"/>
  <c r="BL167" i="13" s="1"/>
  <c r="BV167" i="13" s="1"/>
  <c r="BL339" i="13" a="1"/>
  <c r="BL339" i="13" s="1"/>
  <c r="BV339" i="13" s="1"/>
  <c r="BL131" i="13" a="1"/>
  <c r="BL131" i="13" s="1"/>
  <c r="BV131" i="13" s="1"/>
  <c r="BL178" i="13" a="1"/>
  <c r="BL178" i="13" s="1"/>
  <c r="BV178" i="13" s="1"/>
  <c r="BL399" i="13" a="1"/>
  <c r="BL399" i="13" s="1"/>
  <c r="BV399" i="13" s="1"/>
  <c r="BL460" i="13" a="1"/>
  <c r="BL460" i="13" s="1"/>
  <c r="BV460" i="13" s="1"/>
  <c r="BL144" i="13" a="1"/>
  <c r="BL144" i="13" s="1"/>
  <c r="BV144" i="13" s="1"/>
  <c r="BL441" i="13" a="1"/>
  <c r="BL441" i="13" s="1"/>
  <c r="BV441" i="13" s="1"/>
  <c r="BL471" i="13" a="1"/>
  <c r="BL471" i="13" s="1"/>
  <c r="BV471" i="13" s="1"/>
  <c r="BL198" i="13" a="1"/>
  <c r="BL198" i="13" s="1"/>
  <c r="BV198" i="13" s="1"/>
  <c r="BL348" i="13" a="1"/>
  <c r="BL348" i="13" s="1"/>
  <c r="BV348" i="13" s="1"/>
  <c r="BL79" i="13" a="1"/>
  <c r="BL79" i="13" s="1"/>
  <c r="BV79" i="13" s="1"/>
  <c r="BL49" i="13" a="1"/>
  <c r="BL49" i="13" s="1"/>
  <c r="BV49" i="13" s="1"/>
  <c r="BL71" i="13" a="1"/>
  <c r="BL71" i="13" s="1"/>
  <c r="BV71" i="13" s="1"/>
  <c r="BL467" i="13" a="1"/>
  <c r="BL467" i="13" s="1"/>
  <c r="BV467" i="13" s="1"/>
  <c r="BL384" i="13" a="1"/>
  <c r="BL384" i="13" s="1"/>
  <c r="BV384" i="13" s="1"/>
  <c r="BL311" i="13" a="1"/>
  <c r="BL311" i="13" s="1"/>
  <c r="BV311" i="13" s="1"/>
  <c r="BL371" i="13" a="1"/>
  <c r="BL371" i="13" s="1"/>
  <c r="BV371" i="13" s="1"/>
  <c r="BL294" i="13" a="1"/>
  <c r="BL294" i="13" s="1"/>
  <c r="BV294" i="13" s="1"/>
  <c r="BL222" i="13" a="1"/>
  <c r="BL222" i="13" s="1"/>
  <c r="BV222" i="13" s="1"/>
  <c r="BL270" i="13" a="1"/>
  <c r="BL270" i="13" s="1"/>
  <c r="BV270" i="13" s="1"/>
  <c r="BL381" i="13" a="1"/>
  <c r="BL381" i="13" s="1"/>
  <c r="BV381" i="13" s="1"/>
  <c r="BL75" i="13" a="1"/>
  <c r="BL75" i="13" s="1"/>
  <c r="BV75" i="13" s="1"/>
  <c r="BL120" i="13" a="1"/>
  <c r="BL120" i="13" s="1"/>
  <c r="BV120" i="13" s="1"/>
  <c r="BL476" i="13" a="1"/>
  <c r="BL476" i="13" s="1"/>
  <c r="BV476" i="13" s="1"/>
  <c r="BL272" i="13" a="1"/>
  <c r="BL272" i="13" s="1"/>
  <c r="BV272" i="13" s="1"/>
  <c r="BL76" i="13" a="1"/>
  <c r="BL76" i="13" s="1"/>
  <c r="BV76" i="13" s="1"/>
  <c r="BL291" i="13" a="1"/>
  <c r="BL291" i="13" s="1"/>
  <c r="BV291" i="13" s="1"/>
  <c r="BL373" i="13" a="1"/>
  <c r="BL373" i="13" s="1"/>
  <c r="BV373" i="13" s="1"/>
  <c r="BL393" i="13" a="1"/>
  <c r="BL393" i="13" s="1"/>
  <c r="BV393" i="13" s="1"/>
  <c r="BL416" i="13" a="1"/>
  <c r="BL416" i="13" s="1"/>
  <c r="BV416" i="13" s="1"/>
  <c r="BL251" i="13" a="1"/>
  <c r="BL251" i="13" s="1"/>
  <c r="BV251" i="13" s="1"/>
  <c r="BL307" i="13" a="1"/>
  <c r="BL307" i="13" s="1"/>
  <c r="BV307" i="13" s="1"/>
  <c r="BL219" i="13" a="1"/>
  <c r="BL219" i="13" s="1"/>
  <c r="BV219" i="13" s="1"/>
  <c r="BL94" i="13" a="1"/>
  <c r="BL94" i="13" s="1"/>
  <c r="BV94" i="13" s="1"/>
  <c r="BL230" i="13" a="1"/>
  <c r="BL230" i="13" s="1"/>
  <c r="BV230" i="13" s="1"/>
  <c r="BL107" i="13" a="1"/>
  <c r="BL107" i="13" s="1"/>
  <c r="BV107" i="13" s="1"/>
  <c r="BL46" i="13" a="1"/>
  <c r="BL46" i="13" s="1"/>
  <c r="BV46" i="13" s="1"/>
  <c r="BL235" i="13" a="1"/>
  <c r="BL235" i="13" s="1"/>
  <c r="BV235" i="13" s="1"/>
  <c r="BL81" i="13" a="1"/>
  <c r="BL81" i="13" s="1"/>
  <c r="BV81" i="13" s="1"/>
  <c r="BL267" i="13" a="1"/>
  <c r="BL267" i="13" s="1"/>
  <c r="BV267" i="13" s="1"/>
  <c r="BL474" i="13" a="1"/>
  <c r="BL474" i="13" s="1"/>
  <c r="BV474" i="13" s="1"/>
  <c r="BL461" i="13" a="1"/>
  <c r="BL461" i="13" s="1"/>
  <c r="BV461" i="13" s="1"/>
  <c r="BL241" i="13" a="1"/>
  <c r="BL241" i="13" s="1"/>
  <c r="BV241" i="13" s="1"/>
  <c r="BL18" i="13" a="1"/>
  <c r="BL18" i="13" s="1"/>
  <c r="BV18" i="13" s="1"/>
  <c r="BL406" i="13" a="1"/>
  <c r="BL406" i="13" s="1"/>
  <c r="BV406" i="13" s="1"/>
  <c r="BL201" i="13" a="1"/>
  <c r="BL201" i="13" s="1"/>
  <c r="BV201" i="13" s="1"/>
  <c r="BL439" i="13" a="1"/>
  <c r="BL439" i="13" s="1"/>
  <c r="BV439" i="13" s="1"/>
  <c r="BL320" i="13" a="1"/>
  <c r="BL320" i="13" s="1"/>
  <c r="BV320" i="13" s="1"/>
  <c r="BL403" i="13" a="1"/>
  <c r="BL403" i="13" s="1"/>
  <c r="BV403" i="13" s="1"/>
  <c r="BL344" i="13" a="1"/>
  <c r="BL344" i="13" s="1"/>
  <c r="BV344" i="13" s="1"/>
  <c r="BL215" i="13" a="1"/>
  <c r="BL215" i="13" s="1"/>
  <c r="BV215" i="13" s="1"/>
  <c r="BL269" i="13" a="1"/>
  <c r="BL269" i="13" s="1"/>
  <c r="BV269" i="13" s="1"/>
  <c r="BL385" i="13" a="1"/>
  <c r="BL385" i="13" s="1"/>
  <c r="BV385" i="13" s="1"/>
  <c r="BL426" i="13" a="1"/>
  <c r="BL426" i="13" s="1"/>
  <c r="BV426" i="13" s="1"/>
  <c r="BL475" i="13" a="1"/>
  <c r="BL475" i="13" s="1"/>
  <c r="BV475" i="13" s="1"/>
  <c r="BL58" i="13" a="1"/>
  <c r="BL58" i="13" s="1"/>
  <c r="BV58" i="13" s="1"/>
  <c r="BL139" i="13" a="1"/>
  <c r="BL139" i="13" s="1"/>
  <c r="BV139" i="13" s="1"/>
  <c r="BL359" i="13" a="1"/>
  <c r="BL359" i="13" s="1"/>
  <c r="BV359" i="13" s="1"/>
  <c r="BL390" i="13" a="1"/>
  <c r="BL390" i="13" s="1"/>
  <c r="BV390" i="13" s="1"/>
  <c r="BL315" i="13" a="1"/>
  <c r="BL315" i="13" s="1"/>
  <c r="BV315" i="13" s="1"/>
  <c r="BL365" i="13" a="1"/>
  <c r="BL365" i="13" s="1"/>
  <c r="BV365" i="13" s="1"/>
  <c r="BL400" i="13" a="1"/>
  <c r="BL400" i="13" s="1"/>
  <c r="BV400" i="13" s="1"/>
  <c r="BL469" i="13" a="1"/>
  <c r="BL469" i="13" s="1"/>
  <c r="BV469" i="13" s="1"/>
  <c r="BL152" i="13" a="1"/>
  <c r="BL152" i="13" s="1"/>
  <c r="BV152" i="13" s="1"/>
  <c r="BL47" i="13" a="1"/>
  <c r="BL47" i="13" s="1"/>
  <c r="BV47" i="13" s="1"/>
  <c r="BL51" i="13" a="1"/>
  <c r="BL51" i="13" s="1"/>
  <c r="BV51" i="13" s="1"/>
  <c r="BL105" i="13" a="1"/>
  <c r="BL105" i="13" s="1"/>
  <c r="BV105" i="13" s="1"/>
  <c r="BL370" i="13" a="1"/>
  <c r="BL370" i="13" s="1"/>
  <c r="BV370" i="13" s="1"/>
  <c r="BL119" i="13" a="1"/>
  <c r="BL119" i="13" s="1"/>
  <c r="BV119" i="13" s="1"/>
  <c r="BL255" i="13" a="1"/>
  <c r="BL255" i="13" s="1"/>
  <c r="BV255" i="13" s="1"/>
  <c r="BL104" i="13" a="1"/>
  <c r="BL104" i="13" s="1"/>
  <c r="BV104" i="13" s="1"/>
  <c r="BL378" i="13" a="1"/>
  <c r="BL378" i="13" s="1"/>
  <c r="BV378" i="13" s="1"/>
  <c r="BL425" i="13" a="1"/>
  <c r="BL425" i="13" s="1"/>
  <c r="BV425" i="13" s="1"/>
  <c r="BL60" i="13" a="1"/>
  <c r="BL60" i="13" s="1"/>
  <c r="BV60" i="13" s="1"/>
  <c r="BL89" i="13" a="1"/>
  <c r="BL89" i="13" s="1"/>
  <c r="BV89" i="13" s="1"/>
  <c r="BL6" i="13" a="1"/>
  <c r="BL6" i="13" s="1"/>
  <c r="BV6" i="13" s="1"/>
  <c r="BL69" i="13" a="1"/>
  <c r="BL69" i="13" s="1"/>
  <c r="BV69" i="13" s="1"/>
  <c r="BL113" i="13" a="1"/>
  <c r="BL113" i="13" s="1"/>
  <c r="BV113" i="13" s="1"/>
  <c r="BL398" i="13" a="1"/>
  <c r="BL398" i="13" s="1"/>
  <c r="BV398" i="13" s="1"/>
  <c r="BL13" i="13" a="1"/>
  <c r="BL13" i="13" s="1"/>
  <c r="BV13" i="13" s="1"/>
  <c r="BL220" i="13" a="1"/>
  <c r="BL220" i="13" s="1"/>
  <c r="BV220" i="13" s="1"/>
  <c r="BL397" i="13" a="1"/>
  <c r="BL397" i="13" s="1"/>
  <c r="BV397" i="13" s="1"/>
  <c r="BL90" i="13" a="1"/>
  <c r="BL90" i="13" s="1"/>
  <c r="BV90" i="13" s="1"/>
  <c r="BL183" i="13" a="1"/>
  <c r="BL183" i="13" s="1"/>
  <c r="BV183" i="13" s="1"/>
  <c r="BL276" i="13" a="1"/>
  <c r="BL276" i="13" s="1"/>
  <c r="BV276" i="13" s="1"/>
  <c r="BL335" i="13" a="1"/>
  <c r="BL335" i="13" s="1"/>
  <c r="BV335" i="13" s="1"/>
  <c r="BL431" i="13" a="1"/>
  <c r="BL431" i="13" s="1"/>
  <c r="BV431" i="13" s="1"/>
  <c r="BL206" i="13" a="1"/>
  <c r="BL206" i="13" s="1"/>
  <c r="BV206" i="13" s="1"/>
  <c r="BL415" i="13" a="1"/>
  <c r="BL415" i="13" s="1"/>
  <c r="BV415" i="13" s="1"/>
  <c r="BL248" i="13" a="1"/>
  <c r="BL248" i="13" s="1"/>
  <c r="BV248" i="13" s="1"/>
  <c r="BL110" i="13" a="1"/>
  <c r="BL110" i="13" s="1"/>
  <c r="BV110" i="13" s="1"/>
  <c r="BL257" i="13" a="1"/>
  <c r="BL257" i="13" s="1"/>
  <c r="BV257" i="13" s="1"/>
  <c r="BL130" i="13" a="1"/>
  <c r="BL130" i="13" s="1"/>
  <c r="BV130" i="13" s="1"/>
  <c r="BL455" i="13" a="1"/>
  <c r="BL455" i="13" s="1"/>
  <c r="BV455" i="13" s="1"/>
  <c r="BL21" i="13" a="1"/>
  <c r="BL21" i="13" s="1"/>
  <c r="BV21" i="13" s="1"/>
  <c r="BL27" i="13" a="1"/>
  <c r="BL27" i="13" s="1"/>
  <c r="BV27" i="13" s="1"/>
  <c r="BL82" i="13" a="1"/>
  <c r="BL82" i="13" s="1"/>
  <c r="BV82" i="13" s="1"/>
  <c r="BL297" i="13" a="1"/>
  <c r="BL297" i="13" s="1"/>
  <c r="BV297" i="13" s="1"/>
  <c r="BL36" i="13" a="1"/>
  <c r="BL36" i="13" s="1"/>
  <c r="BV36" i="13" s="1"/>
  <c r="BL232" i="13" a="1"/>
  <c r="BL232" i="13" s="1"/>
  <c r="BV232" i="13" s="1"/>
  <c r="BL318" i="13" a="1"/>
  <c r="BL318" i="13" s="1"/>
  <c r="BV318" i="13" s="1"/>
  <c r="BL388" i="13" a="1"/>
  <c r="BL388" i="13" s="1"/>
  <c r="BV388" i="13" s="1"/>
  <c r="BL77" i="13" a="1"/>
  <c r="BL77" i="13" s="1"/>
  <c r="BV77" i="13" s="1"/>
  <c r="BL420" i="13" a="1"/>
  <c r="BL420" i="13" s="1"/>
  <c r="BV420" i="13" s="1"/>
  <c r="BM19" i="13" a="1"/>
  <c r="BM19" i="13" s="1"/>
  <c r="BW19" i="13" s="1"/>
  <c r="BM208" i="13" a="1"/>
  <c r="BM208" i="13" s="1"/>
  <c r="BW208" i="13" s="1"/>
  <c r="BM450" i="13" a="1"/>
  <c r="BM450" i="13" s="1"/>
  <c r="BW450" i="13" s="1"/>
  <c r="BM249" i="13" a="1"/>
  <c r="BM249" i="13" s="1"/>
  <c r="BW249" i="13" s="1"/>
  <c r="BM122" i="13" a="1"/>
  <c r="BM122" i="13" s="1"/>
  <c r="BW122" i="13" s="1"/>
  <c r="BM203" i="13" a="1"/>
  <c r="BM203" i="13" s="1"/>
  <c r="BW203" i="13" s="1"/>
  <c r="BM294" i="13" a="1"/>
  <c r="BM294" i="13" s="1"/>
  <c r="BW294" i="13" s="1"/>
  <c r="BM66" i="13" a="1"/>
  <c r="BM66" i="13" s="1"/>
  <c r="BW66" i="13" s="1"/>
  <c r="BM131" i="13" a="1"/>
  <c r="BM131" i="13" s="1"/>
  <c r="BW131" i="13" s="1"/>
  <c r="BM76" i="13" a="1"/>
  <c r="BM76" i="13" s="1"/>
  <c r="BW76" i="13" s="1"/>
  <c r="BM471" i="13" a="1"/>
  <c r="BM471" i="13" s="1"/>
  <c r="BW471" i="13" s="1"/>
  <c r="BM348" i="13" a="1"/>
  <c r="BM348" i="13" s="1"/>
  <c r="BW348" i="13" s="1"/>
  <c r="BM474" i="13" a="1"/>
  <c r="BM474" i="13" s="1"/>
  <c r="BW474" i="13" s="1"/>
  <c r="BM461" i="13" a="1"/>
  <c r="BM461" i="13" s="1"/>
  <c r="BW461" i="13" s="1"/>
  <c r="BM94" i="13" a="1"/>
  <c r="BM94" i="13" s="1"/>
  <c r="BW94" i="13" s="1"/>
  <c r="BM176" i="13" a="1"/>
  <c r="BM176" i="13" s="1"/>
  <c r="BW176" i="13" s="1"/>
  <c r="BM70" i="13" a="1"/>
  <c r="BM70" i="13" s="1"/>
  <c r="BW70" i="13" s="1"/>
  <c r="BM107" i="13" a="1"/>
  <c r="BM107" i="13" s="1"/>
  <c r="BW107" i="13" s="1"/>
  <c r="BM371" i="13" a="1"/>
  <c r="BM371" i="13" s="1"/>
  <c r="BW371" i="13" s="1"/>
  <c r="BM135" i="13" a="1"/>
  <c r="BM135" i="13" s="1"/>
  <c r="BW135" i="13" s="1"/>
  <c r="BM75" i="13" a="1"/>
  <c r="BM75" i="13" s="1"/>
  <c r="BW75" i="13" s="1"/>
  <c r="BM120" i="13" a="1"/>
  <c r="BM120" i="13" s="1"/>
  <c r="BW120" i="13" s="1"/>
  <c r="BM167" i="13" a="1"/>
  <c r="BM167" i="13" s="1"/>
  <c r="BW167" i="13" s="1"/>
  <c r="BM399" i="13" a="1"/>
  <c r="BM399" i="13" s="1"/>
  <c r="BW399" i="13" s="1"/>
  <c r="BM144" i="13" a="1"/>
  <c r="BM144" i="13" s="1"/>
  <c r="BW144" i="13" s="1"/>
  <c r="BM235" i="13" a="1"/>
  <c r="BM235" i="13" s="1"/>
  <c r="BW235" i="13" s="1"/>
  <c r="BM373" i="13" a="1"/>
  <c r="BM373" i="13" s="1"/>
  <c r="BW373" i="13" s="1"/>
  <c r="BM441" i="13" a="1"/>
  <c r="BM441" i="13" s="1"/>
  <c r="BW441" i="13" s="1"/>
  <c r="BM198" i="13" a="1"/>
  <c r="BM198" i="13" s="1"/>
  <c r="BW198" i="13" s="1"/>
  <c r="BM416" i="13" a="1"/>
  <c r="BM416" i="13" s="1"/>
  <c r="BW416" i="13" s="1"/>
  <c r="BM251" i="13" a="1"/>
  <c r="BM251" i="13" s="1"/>
  <c r="BW251" i="13" s="1"/>
  <c r="BM79" i="13" a="1"/>
  <c r="BM79" i="13" s="1"/>
  <c r="BW79" i="13" s="1"/>
  <c r="BM344" i="13" a="1"/>
  <c r="BM344" i="13" s="1"/>
  <c r="BW344" i="13" s="1"/>
  <c r="BM49" i="13" a="1"/>
  <c r="BM49" i="13" s="1"/>
  <c r="BW49" i="13" s="1"/>
  <c r="BM253" i="13" a="1"/>
  <c r="BM253" i="13" s="1"/>
  <c r="BW253" i="13" s="1"/>
  <c r="BM407" i="13" a="1"/>
  <c r="BM407" i="13" s="1"/>
  <c r="BW407" i="13" s="1"/>
  <c r="BM230" i="13" a="1"/>
  <c r="BM230" i="13" s="1"/>
  <c r="BW230" i="13" s="1"/>
  <c r="BM323" i="13" a="1"/>
  <c r="BM323" i="13" s="1"/>
  <c r="BW323" i="13" s="1"/>
  <c r="BM18" i="13" a="1"/>
  <c r="BM18" i="13" s="1"/>
  <c r="BW18" i="13" s="1"/>
  <c r="BM311" i="13" a="1"/>
  <c r="BM311" i="13" s="1"/>
  <c r="BW311" i="13" s="1"/>
  <c r="BM406" i="13" a="1"/>
  <c r="BM406" i="13" s="1"/>
  <c r="BW406" i="13" s="1"/>
  <c r="BM11" i="13" a="1"/>
  <c r="BM11" i="13" s="1"/>
  <c r="BW11" i="13" s="1"/>
  <c r="BM201" i="13" a="1"/>
  <c r="BM201" i="13" s="1"/>
  <c r="BW201" i="13" s="1"/>
  <c r="BM439" i="13" a="1"/>
  <c r="BM439" i="13" s="1"/>
  <c r="BW439" i="13" s="1"/>
  <c r="BM222" i="13" a="1"/>
  <c r="BM222" i="13" s="1"/>
  <c r="BW222" i="13" s="1"/>
  <c r="BM381" i="13" a="1"/>
  <c r="BM381" i="13" s="1"/>
  <c r="BW381" i="13" s="1"/>
  <c r="BM339" i="13" a="1"/>
  <c r="BM339" i="13" s="1"/>
  <c r="BW339" i="13" s="1"/>
  <c r="BM476" i="13" a="1"/>
  <c r="BM476" i="13" s="1"/>
  <c r="BW476" i="13" s="1"/>
  <c r="BM46" i="13" a="1"/>
  <c r="BM46" i="13" s="1"/>
  <c r="BW46" i="13" s="1"/>
  <c r="BM178" i="13" a="1"/>
  <c r="BM178" i="13" s="1"/>
  <c r="BW178" i="13" s="1"/>
  <c r="BM272" i="13" a="1"/>
  <c r="BM272" i="13" s="1"/>
  <c r="BW272" i="13" s="1"/>
  <c r="BM460" i="13" a="1"/>
  <c r="BM460" i="13" s="1"/>
  <c r="BW460" i="13" s="1"/>
  <c r="BM291" i="13" a="1"/>
  <c r="BM291" i="13" s="1"/>
  <c r="BW291" i="13" s="1"/>
  <c r="BM393" i="13" a="1"/>
  <c r="BM393" i="13" s="1"/>
  <c r="BW393" i="13" s="1"/>
  <c r="BM81" i="13" a="1"/>
  <c r="BM81" i="13" s="1"/>
  <c r="BW81" i="13" s="1"/>
  <c r="BM267" i="13" a="1"/>
  <c r="BM267" i="13" s="1"/>
  <c r="BW267" i="13" s="1"/>
  <c r="BM320" i="13" a="1"/>
  <c r="BM320" i="13" s="1"/>
  <c r="BW320" i="13" s="1"/>
  <c r="BM403" i="13" a="1"/>
  <c r="BM403" i="13" s="1"/>
  <c r="BW403" i="13" s="1"/>
  <c r="BM307" i="13" a="1"/>
  <c r="BM307" i="13" s="1"/>
  <c r="BW307" i="13" s="1"/>
  <c r="BM219" i="13" a="1"/>
  <c r="BM219" i="13" s="1"/>
  <c r="BW219" i="13" s="1"/>
  <c r="BM281" i="13" a="1"/>
  <c r="BM281" i="13" s="1"/>
  <c r="BW281" i="13" s="1"/>
  <c r="BM58" i="13" a="1"/>
  <c r="BM58" i="13" s="1"/>
  <c r="BW58" i="13" s="1"/>
  <c r="BM400" i="13" a="1"/>
  <c r="BM400" i="13" s="1"/>
  <c r="BW400" i="13" s="1"/>
  <c r="BM84" i="13" a="1"/>
  <c r="BM84" i="13" s="1"/>
  <c r="BW84" i="13" s="1"/>
  <c r="BM378" i="13" a="1"/>
  <c r="BM378" i="13" s="1"/>
  <c r="BW378" i="13" s="1"/>
  <c r="BM467" i="13" a="1"/>
  <c r="BM467" i="13" s="1"/>
  <c r="BW467" i="13" s="1"/>
  <c r="BM69" i="13" a="1"/>
  <c r="BM69" i="13" s="1"/>
  <c r="BW69" i="13" s="1"/>
  <c r="BM324" i="13" a="1"/>
  <c r="BM324" i="13" s="1"/>
  <c r="BW324" i="13" s="1"/>
  <c r="BM398" i="13" a="1"/>
  <c r="BM398" i="13" s="1"/>
  <c r="BW398" i="13" s="1"/>
  <c r="BM13" i="13" a="1"/>
  <c r="BM13" i="13" s="1"/>
  <c r="BW13" i="13" s="1"/>
  <c r="BM134" i="13" a="1"/>
  <c r="BM134" i="13" s="1"/>
  <c r="BW134" i="13" s="1"/>
  <c r="BM220" i="13" a="1"/>
  <c r="BM220" i="13" s="1"/>
  <c r="BW220" i="13" s="1"/>
  <c r="BM384" i="13" a="1"/>
  <c r="BM384" i="13" s="1"/>
  <c r="BW384" i="13" s="1"/>
  <c r="BM164" i="13" a="1"/>
  <c r="BM164" i="13" s="1"/>
  <c r="BW164" i="13" s="1"/>
  <c r="BM343" i="13" a="1"/>
  <c r="BM343" i="13" s="1"/>
  <c r="BW343" i="13" s="1"/>
  <c r="BM21" i="13" a="1"/>
  <c r="BM21" i="13" s="1"/>
  <c r="BW21" i="13" s="1"/>
  <c r="BM180" i="13" a="1"/>
  <c r="BM180" i="13" s="1"/>
  <c r="BW180" i="13" s="1"/>
  <c r="BM140" i="13" a="1"/>
  <c r="BM140" i="13" s="1"/>
  <c r="BW140" i="13" s="1"/>
  <c r="BM232" i="13" a="1"/>
  <c r="BM232" i="13" s="1"/>
  <c r="BW232" i="13" s="1"/>
  <c r="BM388" i="13" a="1"/>
  <c r="BM388" i="13" s="1"/>
  <c r="BW388" i="13" s="1"/>
  <c r="BM142" i="13" a="1"/>
  <c r="BM142" i="13" s="1"/>
  <c r="BW142" i="13" s="1"/>
  <c r="BM411" i="13" a="1"/>
  <c r="BM411" i="13" s="1"/>
  <c r="BW411" i="13" s="1"/>
  <c r="BM37" i="13" a="1"/>
  <c r="BM37" i="13" s="1"/>
  <c r="BW37" i="13" s="1"/>
  <c r="BM221" i="13" a="1"/>
  <c r="BM221" i="13" s="1"/>
  <c r="BW221" i="13" s="1"/>
  <c r="BM331" i="13" a="1"/>
  <c r="BM331" i="13" s="1"/>
  <c r="BW331" i="13" s="1"/>
  <c r="BM401" i="13" a="1"/>
  <c r="BM401" i="13" s="1"/>
  <c r="BW401" i="13" s="1"/>
  <c r="BM475" i="13" a="1"/>
  <c r="BM475" i="13" s="1"/>
  <c r="BW475" i="13" s="1"/>
  <c r="BM280" i="13" a="1"/>
  <c r="BM280" i="13" s="1"/>
  <c r="BW280" i="13" s="1"/>
  <c r="BM145" i="13" a="1"/>
  <c r="BM145" i="13" s="1"/>
  <c r="BW145" i="13" s="1"/>
  <c r="BM252" i="13" a="1"/>
  <c r="BM252" i="13" s="1"/>
  <c r="BW252" i="13" s="1"/>
  <c r="BM338" i="13" a="1"/>
  <c r="BM338" i="13" s="1"/>
  <c r="BW338" i="13" s="1"/>
  <c r="BM469" i="13" a="1"/>
  <c r="BM469" i="13" s="1"/>
  <c r="BW469" i="13" s="1"/>
  <c r="BM314" i="13" a="1"/>
  <c r="BM314" i="13" s="1"/>
  <c r="BW314" i="13" s="1"/>
  <c r="BM152" i="13" a="1"/>
  <c r="BM152" i="13" s="1"/>
  <c r="BW152" i="13" s="1"/>
  <c r="BM47" i="13" a="1"/>
  <c r="BM47" i="13" s="1"/>
  <c r="BW47" i="13" s="1"/>
  <c r="BM370" i="13" a="1"/>
  <c r="BM370" i="13" s="1"/>
  <c r="BW370" i="13" s="1"/>
  <c r="BM42" i="13" a="1"/>
  <c r="BM42" i="13" s="1"/>
  <c r="BW42" i="13" s="1"/>
  <c r="BM364" i="13" a="1"/>
  <c r="BM364" i="13" s="1"/>
  <c r="BW364" i="13" s="1"/>
  <c r="BM119" i="13" a="1"/>
  <c r="BM119" i="13" s="1"/>
  <c r="BW119" i="13" s="1"/>
  <c r="BM153" i="13" a="1"/>
  <c r="BM153" i="13" s="1"/>
  <c r="BW153" i="13" s="1"/>
  <c r="BM104" i="13" a="1"/>
  <c r="BM104" i="13" s="1"/>
  <c r="BW104" i="13" s="1"/>
  <c r="BM124" i="13" a="1"/>
  <c r="BM124" i="13" s="1"/>
  <c r="BW124" i="13" s="1"/>
  <c r="BM161" i="13" a="1"/>
  <c r="BM161" i="13" s="1"/>
  <c r="BW161" i="13" s="1"/>
  <c r="BM425" i="13" a="1"/>
  <c r="BM425" i="13" s="1"/>
  <c r="BW425" i="13" s="1"/>
  <c r="BM179" i="13" a="1"/>
  <c r="BM179" i="13" s="1"/>
  <c r="BW179" i="13" s="1"/>
  <c r="BM20" i="13" a="1"/>
  <c r="BM20" i="13" s="1"/>
  <c r="BW20" i="13" s="1"/>
  <c r="BM285" i="13" a="1"/>
  <c r="BM285" i="13" s="1"/>
  <c r="BW285" i="13" s="1"/>
  <c r="BM397" i="13" a="1"/>
  <c r="BM397" i="13" s="1"/>
  <c r="BW397" i="13" s="1"/>
  <c r="BM183" i="13" a="1"/>
  <c r="BM183" i="13" s="1"/>
  <c r="BW183" i="13" s="1"/>
  <c r="BM431" i="13" a="1"/>
  <c r="BM431" i="13" s="1"/>
  <c r="BW431" i="13" s="1"/>
  <c r="BM415" i="13" a="1"/>
  <c r="BM415" i="13" s="1"/>
  <c r="BW415" i="13" s="1"/>
  <c r="BM463" i="13" a="1"/>
  <c r="BM463" i="13" s="1"/>
  <c r="BW463" i="13" s="1"/>
  <c r="BM15" i="13" a="1"/>
  <c r="BM15" i="13" s="1"/>
  <c r="BW15" i="13" s="1"/>
  <c r="BM171" i="13" a="1"/>
  <c r="BM171" i="13" s="1"/>
  <c r="BW171" i="13" s="1"/>
  <c r="BM248" i="13" a="1"/>
  <c r="BM248" i="13" s="1"/>
  <c r="BW248" i="13" s="1"/>
  <c r="BM395" i="13" a="1"/>
  <c r="BM395" i="13" s="1"/>
  <c r="BW395" i="13" s="1"/>
  <c r="BM340" i="13" a="1"/>
  <c r="BM340" i="13" s="1"/>
  <c r="BW340" i="13" s="1"/>
  <c r="BM10" i="13" a="1"/>
  <c r="BM10" i="13" s="1"/>
  <c r="BW10" i="13" s="1"/>
  <c r="BM82" i="13" a="1"/>
  <c r="BM82" i="13" s="1"/>
  <c r="BW82" i="13" s="1"/>
  <c r="BM205" i="13" a="1"/>
  <c r="BM205" i="13" s="1"/>
  <c r="BW205" i="13" s="1"/>
  <c r="BM227" i="13" a="1"/>
  <c r="BM227" i="13" s="1"/>
  <c r="BW227" i="13" s="1"/>
  <c r="BM5" i="13" a="1"/>
  <c r="BM5" i="13" s="1"/>
  <c r="BW5" i="13" s="1"/>
  <c r="BM121" i="13" a="1"/>
  <c r="BM121" i="13" s="1"/>
  <c r="BW121" i="13" s="1"/>
  <c r="BM187" i="13" a="1"/>
  <c r="BM187" i="13" s="1"/>
  <c r="BW187" i="13" s="1"/>
  <c r="BM327" i="13" a="1"/>
  <c r="BM327" i="13" s="1"/>
  <c r="BW327" i="13" s="1"/>
  <c r="BM175" i="13" a="1"/>
  <c r="BM175" i="13" s="1"/>
  <c r="BW175" i="13" s="1"/>
  <c r="BM270" i="13" a="1"/>
  <c r="BM270" i="13" s="1"/>
  <c r="BW270" i="13" s="1"/>
  <c r="BM100" i="13" a="1"/>
  <c r="BM100" i="13" s="1"/>
  <c r="BW100" i="13" s="1"/>
  <c r="BM93" i="13" a="1"/>
  <c r="BM93" i="13" s="1"/>
  <c r="BW93" i="13" s="1"/>
  <c r="BM317" i="13" a="1"/>
  <c r="BM317" i="13" s="1"/>
  <c r="BW317" i="13" s="1"/>
  <c r="BM78" i="13" a="1"/>
  <c r="BM78" i="13" s="1"/>
  <c r="BW78" i="13" s="1"/>
  <c r="BM126" i="13" a="1"/>
  <c r="BM126" i="13" s="1"/>
  <c r="BW126" i="13" s="1"/>
  <c r="BM225" i="13" a="1"/>
  <c r="BM225" i="13" s="1"/>
  <c r="BW225" i="13" s="1"/>
  <c r="BM139" i="13" a="1"/>
  <c r="BM139" i="13" s="1"/>
  <c r="BW139" i="13" s="1"/>
  <c r="BM182" i="13" a="1"/>
  <c r="BM182" i="13" s="1"/>
  <c r="BW182" i="13" s="1"/>
  <c r="BM359" i="13" a="1"/>
  <c r="BM359" i="13" s="1"/>
  <c r="BW359" i="13" s="1"/>
  <c r="BM473" i="13" a="1"/>
  <c r="BM473" i="13" s="1"/>
  <c r="BW473" i="13" s="1"/>
  <c r="BM390" i="13" a="1"/>
  <c r="BM390" i="13" s="1"/>
  <c r="BW390" i="13" s="1"/>
  <c r="BM103" i="13" a="1"/>
  <c r="BM103" i="13" s="1"/>
  <c r="BW103" i="13" s="1"/>
  <c r="BM231" i="13" a="1"/>
  <c r="BM231" i="13" s="1"/>
  <c r="BW231" i="13" s="1"/>
  <c r="BM315" i="13" a="1"/>
  <c r="BM315" i="13" s="1"/>
  <c r="BW315" i="13" s="1"/>
  <c r="BM365" i="13" a="1"/>
  <c r="BM365" i="13" s="1"/>
  <c r="BW365" i="13" s="1"/>
  <c r="BM472" i="13" a="1"/>
  <c r="BM472" i="13" s="1"/>
  <c r="BW472" i="13" s="1"/>
  <c r="BM394" i="13" a="1"/>
  <c r="BM394" i="13" s="1"/>
  <c r="BW394" i="13" s="1"/>
  <c r="BM396" i="13" a="1"/>
  <c r="BM396" i="13" s="1"/>
  <c r="BW396" i="13" s="1"/>
  <c r="BM51" i="13" a="1"/>
  <c r="BM51" i="13" s="1"/>
  <c r="BW51" i="13" s="1"/>
  <c r="BM105" i="13" a="1"/>
  <c r="BM105" i="13" s="1"/>
  <c r="BW105" i="13" s="1"/>
  <c r="BM262" i="13" a="1"/>
  <c r="BM262" i="13" s="1"/>
  <c r="BW262" i="13" s="1"/>
  <c r="BM91" i="13" a="1"/>
  <c r="BM91" i="13" s="1"/>
  <c r="BW91" i="13" s="1"/>
  <c r="BM195" i="13" a="1"/>
  <c r="BM195" i="13" s="1"/>
  <c r="BW195" i="13" s="1"/>
  <c r="BM30" i="13" a="1"/>
  <c r="BM30" i="13" s="1"/>
  <c r="BW30" i="13" s="1"/>
  <c r="BM193" i="13" a="1"/>
  <c r="BM193" i="13" s="1"/>
  <c r="BW193" i="13" s="1"/>
  <c r="BM273" i="13" a="1"/>
  <c r="BM273" i="13" s="1"/>
  <c r="BW273" i="13" s="1"/>
  <c r="BM428" i="13" a="1"/>
  <c r="BM428" i="13" s="1"/>
  <c r="BW428" i="13" s="1"/>
  <c r="BM71" i="13" a="1"/>
  <c r="BM71" i="13" s="1"/>
  <c r="BW71" i="13" s="1"/>
  <c r="BM255" i="13" a="1"/>
  <c r="BM255" i="13" s="1"/>
  <c r="BW255" i="13" s="1"/>
  <c r="BM377" i="13" a="1"/>
  <c r="BM377" i="13" s="1"/>
  <c r="BW377" i="13" s="1"/>
  <c r="BM239" i="13" a="1"/>
  <c r="BM239" i="13" s="1"/>
  <c r="BW239" i="13" s="1"/>
  <c r="BM288" i="13" a="1"/>
  <c r="BM288" i="13" s="1"/>
  <c r="BW288" i="13" s="1"/>
  <c r="BM60" i="13" a="1"/>
  <c r="BM60" i="13" s="1"/>
  <c r="BW60" i="13" s="1"/>
  <c r="BM89" i="13" a="1"/>
  <c r="BM89" i="13" s="1"/>
  <c r="BW89" i="13" s="1"/>
  <c r="BM296" i="13" a="1"/>
  <c r="BM296" i="13" s="1"/>
  <c r="BW296" i="13" s="1"/>
  <c r="BM354" i="13" a="1"/>
  <c r="BM354" i="13" s="1"/>
  <c r="BW354" i="13" s="1"/>
  <c r="BM6" i="13" a="1"/>
  <c r="BM6" i="13" s="1"/>
  <c r="BW6" i="13" s="1"/>
  <c r="BM113" i="13" a="1"/>
  <c r="BM113" i="13" s="1"/>
  <c r="BW113" i="13" s="1"/>
  <c r="BM464" i="13" a="1"/>
  <c r="BM464" i="13" s="1"/>
  <c r="BW464" i="13" s="1"/>
  <c r="BM90" i="13" a="1"/>
  <c r="BM90" i="13" s="1"/>
  <c r="BW90" i="13" s="1"/>
  <c r="BM276" i="13" a="1"/>
  <c r="BM276" i="13" s="1"/>
  <c r="BW276" i="13" s="1"/>
  <c r="BM335" i="13" a="1"/>
  <c r="BM335" i="13" s="1"/>
  <c r="BW335" i="13" s="1"/>
  <c r="BM206" i="13" a="1"/>
  <c r="BM206" i="13" s="1"/>
  <c r="BW206" i="13" s="1"/>
  <c r="BM275" i="13" a="1"/>
  <c r="BM275" i="13" s="1"/>
  <c r="BW275" i="13" s="1"/>
  <c r="BM352" i="13" a="1"/>
  <c r="BM352" i="13" s="1"/>
  <c r="BW352" i="13" s="1"/>
  <c r="BM154" i="13" a="1"/>
  <c r="BM154" i="13" s="1"/>
  <c r="BW154" i="13" s="1"/>
  <c r="BM16" i="13" a="1"/>
  <c r="BM16" i="13" s="1"/>
  <c r="BW16" i="13" s="1"/>
  <c r="BM168" i="13" a="1"/>
  <c r="BM168" i="13" s="1"/>
  <c r="BW168" i="13" s="1"/>
  <c r="BM65" i="13" a="1"/>
  <c r="BM65" i="13" s="1"/>
  <c r="BW65" i="13" s="1"/>
  <c r="BM110" i="13" a="1"/>
  <c r="BM110" i="13" s="1"/>
  <c r="BW110" i="13" s="1"/>
  <c r="BM257" i="13" a="1"/>
  <c r="BM257" i="13" s="1"/>
  <c r="BW257" i="13" s="1"/>
  <c r="BM31" i="13" a="1"/>
  <c r="BM31" i="13" s="1"/>
  <c r="BW31" i="13" s="1"/>
  <c r="BM130" i="13" a="1"/>
  <c r="BM130" i="13" s="1"/>
  <c r="BW130" i="13" s="1"/>
  <c r="BM162" i="13" a="1"/>
  <c r="BM162" i="13" s="1"/>
  <c r="BW162" i="13" s="1"/>
  <c r="BM316" i="13" a="1"/>
  <c r="BM316" i="13" s="1"/>
  <c r="BW316" i="13" s="1"/>
  <c r="BM455" i="13" a="1"/>
  <c r="BM455" i="13" s="1"/>
  <c r="BW455" i="13" s="1"/>
  <c r="BM263" i="13" a="1"/>
  <c r="BM263" i="13" s="1"/>
  <c r="BW263" i="13" s="1"/>
  <c r="BM410" i="13" a="1"/>
  <c r="BM410" i="13" s="1"/>
  <c r="BW410" i="13" s="1"/>
  <c r="BM27" i="13" a="1"/>
  <c r="BM27" i="13" s="1"/>
  <c r="BW27" i="13" s="1"/>
  <c r="BM123" i="13" a="1"/>
  <c r="BM123" i="13" s="1"/>
  <c r="BW123" i="13" s="1"/>
  <c r="BM207" i="13" a="1"/>
  <c r="BM207" i="13" s="1"/>
  <c r="BW207" i="13" s="1"/>
  <c r="BM297" i="13" a="1"/>
  <c r="BM297" i="13" s="1"/>
  <c r="BW297" i="13" s="1"/>
  <c r="BM432" i="13" a="1"/>
  <c r="BM432" i="13" s="1"/>
  <c r="BW432" i="13" s="1"/>
  <c r="BM74" i="13" a="1"/>
  <c r="BM74" i="13" s="1"/>
  <c r="BW74" i="13" s="1"/>
  <c r="BM236" i="13" a="1"/>
  <c r="BM236" i="13" s="1"/>
  <c r="BW236" i="13" s="1"/>
  <c r="BM387" i="13" a="1"/>
  <c r="BM387" i="13" s="1"/>
  <c r="BW387" i="13" s="1"/>
  <c r="BM36" i="13" a="1"/>
  <c r="BM36" i="13" s="1"/>
  <c r="BW36" i="13" s="1"/>
  <c r="BM318" i="13" a="1"/>
  <c r="BM318" i="13" s="1"/>
  <c r="BW318" i="13" s="1"/>
  <c r="BM77" i="13" a="1"/>
  <c r="BM77" i="13" s="1"/>
  <c r="BW77" i="13" s="1"/>
  <c r="BM329" i="13" a="1"/>
  <c r="BM329" i="13" s="1"/>
  <c r="BW329" i="13" s="1"/>
  <c r="BM402" i="13" a="1"/>
  <c r="BM402" i="13" s="1"/>
  <c r="BW402" i="13" s="1"/>
  <c r="BM106" i="13" a="1"/>
  <c r="BM106" i="13" s="1"/>
  <c r="BW106" i="13" s="1"/>
  <c r="BM38" i="13" a="1"/>
  <c r="BM38" i="13" s="1"/>
  <c r="BW38" i="13" s="1"/>
  <c r="BM83" i="13" a="1"/>
  <c r="BM83" i="13" s="1"/>
  <c r="BW83" i="13" s="1"/>
  <c r="BM355" i="13" a="1"/>
  <c r="BM355" i="13" s="1"/>
  <c r="BW355" i="13" s="1"/>
  <c r="BM452" i="13" a="1"/>
  <c r="BM452" i="13" s="1"/>
  <c r="BW452" i="13" s="1"/>
  <c r="BM56" i="13" a="1"/>
  <c r="BM56" i="13" s="1"/>
  <c r="BW56" i="13" s="1"/>
  <c r="BM80" i="13" a="1"/>
  <c r="BM80" i="13" s="1"/>
  <c r="BW80" i="13" s="1"/>
  <c r="BM210" i="13" a="1"/>
  <c r="BM210" i="13" s="1"/>
  <c r="BW210" i="13" s="1"/>
  <c r="BM306" i="13" a="1"/>
  <c r="BM306" i="13" s="1"/>
  <c r="BW306" i="13" s="1"/>
  <c r="BM466" i="13" a="1"/>
  <c r="BM466" i="13" s="1"/>
  <c r="BW466" i="13" s="1"/>
  <c r="BM233" i="13" a="1"/>
  <c r="BM233" i="13" s="1"/>
  <c r="BW233" i="13" s="1"/>
  <c r="BM319" i="13" a="1"/>
  <c r="BM319" i="13" s="1"/>
  <c r="BW319" i="13" s="1"/>
  <c r="BM409" i="13" a="1"/>
  <c r="BM409" i="13" s="1"/>
  <c r="BW409" i="13" s="1"/>
  <c r="BM33" i="13" a="1"/>
  <c r="BM33" i="13" s="1"/>
  <c r="BW33" i="13" s="1"/>
  <c r="BM242" i="13" a="1"/>
  <c r="BM242" i="13" s="1"/>
  <c r="BW242" i="13" s="1"/>
  <c r="BM379" i="13" a="1"/>
  <c r="BM379" i="13" s="1"/>
  <c r="BW379" i="13" s="1"/>
  <c r="BM32" i="13" a="1"/>
  <c r="BM32" i="13" s="1"/>
  <c r="BW32" i="13" s="1"/>
  <c r="BM174" i="13" a="1"/>
  <c r="BM174" i="13" s="1"/>
  <c r="BW174" i="13" s="1"/>
  <c r="BM442" i="13" a="1"/>
  <c r="BM442" i="13" s="1"/>
  <c r="BW442" i="13" s="1"/>
  <c r="BM23" i="13" a="1"/>
  <c r="BM23" i="13" s="1"/>
  <c r="BW23" i="13" s="1"/>
  <c r="BM200" i="13" a="1"/>
  <c r="BM200" i="13" s="1"/>
  <c r="BW200" i="13" s="1"/>
  <c r="BM279" i="13" a="1"/>
  <c r="BM279" i="13" s="1"/>
  <c r="BW279" i="13" s="1"/>
  <c r="BM14" i="13" a="1"/>
  <c r="BM14" i="13" s="1"/>
  <c r="BW14" i="13" s="1"/>
  <c r="BM429" i="13" a="1"/>
  <c r="BM429" i="13" s="1"/>
  <c r="BW429" i="13" s="1"/>
  <c r="BM97" i="13" a="1"/>
  <c r="BM97" i="13" s="1"/>
  <c r="BW97" i="13" s="1"/>
  <c r="BM445" i="13" a="1"/>
  <c r="BM445" i="13" s="1"/>
  <c r="BW445" i="13" s="1"/>
  <c r="BM362" i="13" a="1"/>
  <c r="BM362" i="13" s="1"/>
  <c r="BW362" i="13" s="1"/>
  <c r="BM443" i="13" a="1"/>
  <c r="BM443" i="13" s="1"/>
  <c r="BW443" i="13" s="1"/>
  <c r="BM375" i="13" a="1"/>
  <c r="BM375" i="13" s="1"/>
  <c r="BW375" i="13" s="1"/>
  <c r="BM336" i="13" a="1"/>
  <c r="BM336" i="13" s="1"/>
  <c r="BW336" i="13" s="1"/>
  <c r="BM266" i="13" a="1"/>
  <c r="BM266" i="13" s="1"/>
  <c r="BW266" i="13" s="1"/>
  <c r="BM177" i="13" a="1"/>
  <c r="BM177" i="13" s="1"/>
  <c r="BW177" i="13" s="1"/>
  <c r="BM436" i="13" a="1"/>
  <c r="BM436" i="13" s="1"/>
  <c r="BW436" i="13" s="1"/>
  <c r="BM349" i="13" a="1"/>
  <c r="BM349" i="13" s="1"/>
  <c r="BW349" i="13" s="1"/>
  <c r="BM347" i="13" a="1"/>
  <c r="BM347" i="13" s="1"/>
  <c r="BW347" i="13" s="1"/>
  <c r="BM192" i="13" a="1"/>
  <c r="BM192" i="13" s="1"/>
  <c r="BW192" i="13" s="1"/>
  <c r="BM357" i="13" a="1"/>
  <c r="BM357" i="13" s="1"/>
  <c r="BW357" i="13" s="1"/>
  <c r="BM295" i="13" a="1"/>
  <c r="BM295" i="13" s="1"/>
  <c r="BW295" i="13" s="1"/>
  <c r="BM54" i="13" a="1"/>
  <c r="BM54" i="13" s="1"/>
  <c r="BW54" i="13" s="1"/>
  <c r="BM165" i="13" a="1"/>
  <c r="BM165" i="13" s="1"/>
  <c r="BW165" i="13" s="1"/>
  <c r="BM132" i="13" a="1"/>
  <c r="BM132" i="13" s="1"/>
  <c r="BW132" i="13" s="1"/>
  <c r="BM163" i="13" a="1"/>
  <c r="BM163" i="13" s="1"/>
  <c r="BW163" i="13" s="1"/>
  <c r="BM112" i="13" a="1"/>
  <c r="BM112" i="13" s="1"/>
  <c r="BW112" i="13" s="1"/>
  <c r="BM216" i="13" a="1"/>
  <c r="BM216" i="13" s="1"/>
  <c r="BW216" i="13" s="1"/>
  <c r="BM448" i="13" a="1"/>
  <c r="BM448" i="13" s="1"/>
  <c r="BW448" i="13" s="1"/>
  <c r="BM197" i="13" a="1"/>
  <c r="BM197" i="13" s="1"/>
  <c r="BW197" i="13" s="1"/>
  <c r="BM127" i="13" a="1"/>
  <c r="BM127" i="13" s="1"/>
  <c r="BW127" i="13" s="1"/>
  <c r="BM95" i="13" a="1"/>
  <c r="BM95" i="13" s="1"/>
  <c r="BW95" i="13" s="1"/>
  <c r="BM358" i="13" a="1"/>
  <c r="BM358" i="13" s="1"/>
  <c r="BW358" i="13" s="1"/>
  <c r="BM26" i="13" a="1"/>
  <c r="BM26" i="13" s="1"/>
  <c r="BW26" i="13" s="1"/>
  <c r="BM298" i="13" a="1"/>
  <c r="BM298" i="13" s="1"/>
  <c r="BW298" i="13" s="1"/>
  <c r="BK327" i="13" a="1"/>
  <c r="BK327" i="13" s="1"/>
  <c r="BU327" i="13" s="1"/>
  <c r="BK106" i="13" a="1"/>
  <c r="BK106" i="13" s="1"/>
  <c r="BU106" i="13" s="1"/>
  <c r="BK38" i="13" a="1"/>
  <c r="BK38" i="13" s="1"/>
  <c r="BU38" i="13" s="1"/>
  <c r="BK230" i="13" a="1"/>
  <c r="BK230" i="13" s="1"/>
  <c r="BU230" i="13" s="1"/>
  <c r="BK18" i="13" a="1"/>
  <c r="BK18" i="13" s="1"/>
  <c r="BU18" i="13" s="1"/>
  <c r="BK311" i="13" a="1"/>
  <c r="BK311" i="13" s="1"/>
  <c r="BU311" i="13" s="1"/>
  <c r="BK70" i="13" a="1"/>
  <c r="BK70" i="13" s="1"/>
  <c r="BU70" i="13" s="1"/>
  <c r="BK371" i="13" a="1"/>
  <c r="BK371" i="13" s="1"/>
  <c r="BU371" i="13" s="1"/>
  <c r="BK439" i="13" a="1"/>
  <c r="BK439" i="13" s="1"/>
  <c r="BU439" i="13" s="1"/>
  <c r="BK476" i="13" a="1"/>
  <c r="BK476" i="13" s="1"/>
  <c r="BU476" i="13" s="1"/>
  <c r="BK178" i="13" a="1"/>
  <c r="BK178" i="13" s="1"/>
  <c r="BU178" i="13" s="1"/>
  <c r="BK272" i="13" a="1"/>
  <c r="BK272" i="13" s="1"/>
  <c r="BU272" i="13" s="1"/>
  <c r="BK291" i="13" a="1"/>
  <c r="BK291" i="13" s="1"/>
  <c r="BU291" i="13" s="1"/>
  <c r="BK441" i="13" a="1"/>
  <c r="BK441" i="13" s="1"/>
  <c r="BU441" i="13" s="1"/>
  <c r="BK267" i="13" a="1"/>
  <c r="BK267" i="13" s="1"/>
  <c r="BU267" i="13" s="1"/>
  <c r="BK416" i="13" a="1"/>
  <c r="BK416" i="13" s="1"/>
  <c r="BU416" i="13" s="1"/>
  <c r="BK320" i="13" a="1"/>
  <c r="BK320" i="13" s="1"/>
  <c r="BU320" i="13" s="1"/>
  <c r="BK403" i="13" a="1"/>
  <c r="BK403" i="13" s="1"/>
  <c r="BU403" i="13" s="1"/>
  <c r="BK307" i="13" a="1"/>
  <c r="BK307" i="13" s="1"/>
  <c r="BU307" i="13" s="1"/>
  <c r="BK219" i="13" a="1"/>
  <c r="BK219" i="13" s="1"/>
  <c r="BU219" i="13" s="1"/>
  <c r="BK344" i="13" a="1"/>
  <c r="BK344" i="13" s="1"/>
  <c r="BU344" i="13" s="1"/>
  <c r="BK253" i="13" a="1"/>
  <c r="BK253" i="13" s="1"/>
  <c r="BU253" i="13" s="1"/>
  <c r="BK407" i="13" a="1"/>
  <c r="BK407" i="13" s="1"/>
  <c r="BU407" i="13" s="1"/>
  <c r="BK323" i="13" a="1"/>
  <c r="BK323" i="13" s="1"/>
  <c r="BU323" i="13" s="1"/>
  <c r="BK452" i="13" a="1"/>
  <c r="BK452" i="13" s="1"/>
  <c r="BU452" i="13" s="1"/>
  <c r="BK406" i="13" a="1"/>
  <c r="BK406" i="13" s="1"/>
  <c r="BU406" i="13" s="1"/>
  <c r="BK201" i="13" a="1"/>
  <c r="BK201" i="13" s="1"/>
  <c r="BU201" i="13" s="1"/>
  <c r="BK66" i="13" a="1"/>
  <c r="BK66" i="13" s="1"/>
  <c r="BU66" i="13" s="1"/>
  <c r="BK222" i="13" a="1"/>
  <c r="BK222" i="13" s="1"/>
  <c r="BU222" i="13" s="1"/>
  <c r="BK270" i="13" a="1"/>
  <c r="BK270" i="13" s="1"/>
  <c r="BU270" i="13" s="1"/>
  <c r="BK381" i="13" a="1"/>
  <c r="BK381" i="13" s="1"/>
  <c r="BU381" i="13" s="1"/>
  <c r="BK339" i="13" a="1"/>
  <c r="BK339" i="13" s="1"/>
  <c r="BU339" i="13" s="1"/>
  <c r="BK46" i="13" a="1"/>
  <c r="BK46" i="13" s="1"/>
  <c r="BU46" i="13" s="1"/>
  <c r="BK131" i="13" a="1"/>
  <c r="BK131" i="13" s="1"/>
  <c r="BU131" i="13" s="1"/>
  <c r="BK460" i="13" a="1"/>
  <c r="BK460" i="13" s="1"/>
  <c r="BU460" i="13" s="1"/>
  <c r="BK393" i="13" a="1"/>
  <c r="BK393" i="13" s="1"/>
  <c r="BU393" i="13" s="1"/>
  <c r="BK81" i="13" a="1"/>
  <c r="BK81" i="13" s="1"/>
  <c r="BU81" i="13" s="1"/>
  <c r="BK348" i="13" a="1"/>
  <c r="BK348" i="13" s="1"/>
  <c r="BU348" i="13" s="1"/>
  <c r="BK474" i="13" a="1"/>
  <c r="BK474" i="13" s="1"/>
  <c r="BU474" i="13" s="1"/>
  <c r="BK461" i="13" a="1"/>
  <c r="BK461" i="13" s="1"/>
  <c r="BU461" i="13" s="1"/>
  <c r="BK94" i="13" a="1"/>
  <c r="BK94" i="13" s="1"/>
  <c r="BU94" i="13" s="1"/>
  <c r="BK122" i="13" a="1"/>
  <c r="BK122" i="13" s="1"/>
  <c r="BU122" i="13" s="1"/>
  <c r="BK176" i="13" a="1"/>
  <c r="BK176" i="13" s="1"/>
  <c r="BU176" i="13" s="1"/>
  <c r="BK107" i="13" a="1"/>
  <c r="BK107" i="13" s="1"/>
  <c r="BU107" i="13" s="1"/>
  <c r="BK203" i="13" a="1"/>
  <c r="BK203" i="13" s="1"/>
  <c r="BU203" i="13" s="1"/>
  <c r="BK135" i="13" a="1"/>
  <c r="BK135" i="13" s="1"/>
  <c r="BU135" i="13" s="1"/>
  <c r="BK294" i="13" a="1"/>
  <c r="BK294" i="13" s="1"/>
  <c r="BU294" i="13" s="1"/>
  <c r="BK75" i="13" a="1"/>
  <c r="BK75" i="13" s="1"/>
  <c r="BU75" i="13" s="1"/>
  <c r="BK120" i="13" a="1"/>
  <c r="BK120" i="13" s="1"/>
  <c r="BU120" i="13" s="1"/>
  <c r="BK167" i="13" a="1"/>
  <c r="BK167" i="13" s="1"/>
  <c r="BU167" i="13" s="1"/>
  <c r="BK399" i="13" a="1"/>
  <c r="BK399" i="13" s="1"/>
  <c r="BU399" i="13" s="1"/>
  <c r="BK76" i="13" a="1"/>
  <c r="BK76" i="13" s="1"/>
  <c r="BU76" i="13" s="1"/>
  <c r="BK144" i="13" a="1"/>
  <c r="BK144" i="13" s="1"/>
  <c r="BU144" i="13" s="1"/>
  <c r="BK235" i="13" a="1"/>
  <c r="BK235" i="13" s="1"/>
  <c r="BU235" i="13" s="1"/>
  <c r="BK471" i="13" a="1"/>
  <c r="BK471" i="13" s="1"/>
  <c r="BU471" i="13" s="1"/>
  <c r="BK198" i="13" a="1"/>
  <c r="BK198" i="13" s="1"/>
  <c r="BU198" i="13" s="1"/>
  <c r="BK251" i="13" a="1"/>
  <c r="BK251" i="13" s="1"/>
  <c r="BU251" i="13" s="1"/>
  <c r="BK79" i="13" a="1"/>
  <c r="BK79" i="13" s="1"/>
  <c r="BU79" i="13" s="1"/>
  <c r="BK174" i="13" a="1"/>
  <c r="BK174" i="13" s="1"/>
  <c r="BU174" i="13" s="1"/>
  <c r="BK315" i="13" a="1"/>
  <c r="BK315" i="13" s="1"/>
  <c r="BU315" i="13" s="1"/>
  <c r="BK30" i="13" a="1"/>
  <c r="BK30" i="13" s="1"/>
  <c r="BU30" i="13" s="1"/>
  <c r="BK239" i="13" a="1"/>
  <c r="BK239" i="13" s="1"/>
  <c r="BU239" i="13" s="1"/>
  <c r="BK206" i="13" a="1"/>
  <c r="BK206" i="13" s="1"/>
  <c r="BU206" i="13" s="1"/>
  <c r="BK248" i="13" a="1"/>
  <c r="BK248" i="13" s="1"/>
  <c r="BU248" i="13" s="1"/>
  <c r="BK279" i="13" a="1"/>
  <c r="BK279" i="13" s="1"/>
  <c r="BU279" i="13" s="1"/>
  <c r="BK225" i="13" a="1"/>
  <c r="BK225" i="13" s="1"/>
  <c r="BU225" i="13" s="1"/>
  <c r="BK401" i="13" a="1"/>
  <c r="BK401" i="13" s="1"/>
  <c r="BU401" i="13" s="1"/>
  <c r="BK182" i="13" a="1"/>
  <c r="BK182" i="13" s="1"/>
  <c r="BU182" i="13" s="1"/>
  <c r="BK473" i="13" a="1"/>
  <c r="BK473" i="13" s="1"/>
  <c r="BU473" i="13" s="1"/>
  <c r="BK103" i="13" a="1"/>
  <c r="BK103" i="13" s="1"/>
  <c r="BU103" i="13" s="1"/>
  <c r="BK472" i="13" a="1"/>
  <c r="BK472" i="13" s="1"/>
  <c r="BU472" i="13" s="1"/>
  <c r="BK252" i="13" a="1"/>
  <c r="BK252" i="13" s="1"/>
  <c r="BU252" i="13" s="1"/>
  <c r="BK394" i="13" a="1"/>
  <c r="BK394" i="13" s="1"/>
  <c r="BU394" i="13" s="1"/>
  <c r="BK314" i="13" a="1"/>
  <c r="BK314" i="13" s="1"/>
  <c r="BU314" i="13" s="1"/>
  <c r="BK47" i="13" a="1"/>
  <c r="BK47" i="13" s="1"/>
  <c r="BU47" i="13" s="1"/>
  <c r="BK262" i="13" a="1"/>
  <c r="BK262" i="13" s="1"/>
  <c r="BU262" i="13" s="1"/>
  <c r="BK370" i="13" a="1"/>
  <c r="BK370" i="13" s="1"/>
  <c r="BU370" i="13" s="1"/>
  <c r="BK42" i="13" a="1"/>
  <c r="BK42" i="13" s="1"/>
  <c r="BU42" i="13" s="1"/>
  <c r="BK91" i="13" a="1"/>
  <c r="BK91" i="13" s="1"/>
  <c r="BU91" i="13" s="1"/>
  <c r="BK195" i="13" a="1"/>
  <c r="BK195" i="13" s="1"/>
  <c r="BU195" i="13" s="1"/>
  <c r="BK273" i="13" a="1"/>
  <c r="BK273" i="13" s="1"/>
  <c r="BU273" i="13" s="1"/>
  <c r="BK428" i="13" a="1"/>
  <c r="BK428" i="13" s="1"/>
  <c r="BU428" i="13" s="1"/>
  <c r="BK153" i="13" a="1"/>
  <c r="BK153" i="13" s="1"/>
  <c r="BU153" i="13" s="1"/>
  <c r="BK255" i="13" a="1"/>
  <c r="BK255" i="13" s="1"/>
  <c r="BU255" i="13" s="1"/>
  <c r="BK377" i="13" a="1"/>
  <c r="BK377" i="13" s="1"/>
  <c r="BU377" i="13" s="1"/>
  <c r="BK161" i="13" a="1"/>
  <c r="BK161" i="13" s="1"/>
  <c r="BU161" i="13" s="1"/>
  <c r="BK425" i="13" a="1"/>
  <c r="BK425" i="13" s="1"/>
  <c r="BU425" i="13" s="1"/>
  <c r="BK296" i="13" a="1"/>
  <c r="BK296" i="13" s="1"/>
  <c r="BU296" i="13" s="1"/>
  <c r="BK354" i="13" a="1"/>
  <c r="BK354" i="13" s="1"/>
  <c r="BU354" i="13" s="1"/>
  <c r="BK20" i="13" a="1"/>
  <c r="BK20" i="13" s="1"/>
  <c r="BU20" i="13" s="1"/>
  <c r="BK464" i="13" a="1"/>
  <c r="BK464" i="13" s="1"/>
  <c r="BU464" i="13" s="1"/>
  <c r="BK183" i="13" a="1"/>
  <c r="BK183" i="13" s="1"/>
  <c r="BU183" i="13" s="1"/>
  <c r="BK431" i="13" a="1"/>
  <c r="BK431" i="13" s="1"/>
  <c r="BU431" i="13" s="1"/>
  <c r="BK275" i="13" a="1"/>
  <c r="BK275" i="13" s="1"/>
  <c r="BU275" i="13" s="1"/>
  <c r="BK415" i="13" a="1"/>
  <c r="BK415" i="13" s="1"/>
  <c r="BU415" i="13" s="1"/>
  <c r="BK463" i="13" a="1"/>
  <c r="BK463" i="13" s="1"/>
  <c r="BU463" i="13" s="1"/>
  <c r="BK168" i="13" a="1"/>
  <c r="BK168" i="13" s="1"/>
  <c r="BU168" i="13" s="1"/>
  <c r="BK31" i="13" a="1"/>
  <c r="BK31" i="13" s="1"/>
  <c r="BU31" i="13" s="1"/>
  <c r="BK130" i="13" a="1"/>
  <c r="BK130" i="13" s="1"/>
  <c r="BU130" i="13" s="1"/>
  <c r="BK316" i="13" a="1"/>
  <c r="BK316" i="13" s="1"/>
  <c r="BU316" i="13" s="1"/>
  <c r="BK207" i="13" a="1"/>
  <c r="BK207" i="13" s="1"/>
  <c r="BU207" i="13" s="1"/>
  <c r="BK297" i="13" a="1"/>
  <c r="BK297" i="13" s="1"/>
  <c r="BU297" i="13" s="1"/>
  <c r="BK432" i="13" a="1"/>
  <c r="BK432" i="13" s="1"/>
  <c r="BU432" i="13" s="1"/>
  <c r="BK236" i="13" a="1"/>
  <c r="BK236" i="13" s="1"/>
  <c r="BU236" i="13" s="1"/>
  <c r="BK36" i="13" a="1"/>
  <c r="BK36" i="13" s="1"/>
  <c r="BU36" i="13" s="1"/>
  <c r="BK5" i="13" a="1"/>
  <c r="BK5" i="13" s="1"/>
  <c r="BU5" i="13" s="1"/>
  <c r="BK77" i="13" a="1"/>
  <c r="BK77" i="13" s="1"/>
  <c r="BU77" i="13" s="1"/>
  <c r="BK329" i="13" a="1"/>
  <c r="BK329" i="13" s="1"/>
  <c r="BU329" i="13" s="1"/>
  <c r="BK210" i="13" a="1"/>
  <c r="BK210" i="13" s="1"/>
  <c r="BU210" i="13" s="1"/>
  <c r="BK466" i="13" a="1"/>
  <c r="BK466" i="13" s="1"/>
  <c r="BU466" i="13" s="1"/>
  <c r="BK100" i="13" a="1"/>
  <c r="BK100" i="13" s="1"/>
  <c r="BU100" i="13" s="1"/>
  <c r="BK409" i="13" a="1"/>
  <c r="BK409" i="13" s="1"/>
  <c r="BU409" i="13" s="1"/>
  <c r="BK242" i="13" a="1"/>
  <c r="BK242" i="13" s="1"/>
  <c r="BU242" i="13" s="1"/>
  <c r="BK317" i="13" a="1"/>
  <c r="BK317" i="13" s="1"/>
  <c r="BU317" i="13" s="1"/>
  <c r="BK442" i="13" a="1"/>
  <c r="BK442" i="13" s="1"/>
  <c r="BU442" i="13" s="1"/>
  <c r="BK23" i="13" a="1"/>
  <c r="BK23" i="13" s="1"/>
  <c r="BU23" i="13" s="1"/>
  <c r="BK200" i="13" a="1"/>
  <c r="BK200" i="13" s="1"/>
  <c r="BU200" i="13" s="1"/>
  <c r="BK14" i="13" a="1"/>
  <c r="BK14" i="13" s="1"/>
  <c r="BU14" i="13" s="1"/>
  <c r="BK19" i="13" a="1"/>
  <c r="BK19" i="13" s="1"/>
  <c r="BU19" i="13" s="1"/>
  <c r="BK126" i="13" a="1"/>
  <c r="BK126" i="13" s="1"/>
  <c r="BU126" i="13" s="1"/>
  <c r="BK139" i="13" a="1"/>
  <c r="BK139" i="13" s="1"/>
  <c r="BU139" i="13" s="1"/>
  <c r="BK359" i="13" a="1"/>
  <c r="BK359" i="13" s="1"/>
  <c r="BU359" i="13" s="1"/>
  <c r="BK390" i="13" a="1"/>
  <c r="BK390" i="13" s="1"/>
  <c r="BU390" i="13" s="1"/>
  <c r="BK231" i="13" a="1"/>
  <c r="BK231" i="13" s="1"/>
  <c r="BU231" i="13" s="1"/>
  <c r="BK365" i="13" a="1"/>
  <c r="BK365" i="13" s="1"/>
  <c r="BU365" i="13" s="1"/>
  <c r="BK396" i="13" a="1"/>
  <c r="BK396" i="13" s="1"/>
  <c r="BU396" i="13" s="1"/>
  <c r="BK51" i="13" a="1"/>
  <c r="BK51" i="13" s="1"/>
  <c r="BU51" i="13" s="1"/>
  <c r="BK105" i="13" a="1"/>
  <c r="BK105" i="13" s="1"/>
  <c r="BU105" i="13" s="1"/>
  <c r="BK193" i="13" a="1"/>
  <c r="BK193" i="13" s="1"/>
  <c r="BU193" i="13" s="1"/>
  <c r="BK71" i="13" a="1"/>
  <c r="BK71" i="13" s="1"/>
  <c r="BU71" i="13" s="1"/>
  <c r="BK84" i="13" a="1"/>
  <c r="BK84" i="13" s="1"/>
  <c r="BU84" i="13" s="1"/>
  <c r="BK467" i="13" a="1"/>
  <c r="BK467" i="13" s="1"/>
  <c r="BU467" i="13" s="1"/>
  <c r="BK288" i="13" a="1"/>
  <c r="BK288" i="13" s="1"/>
  <c r="BU288" i="13" s="1"/>
  <c r="BK60" i="13" a="1"/>
  <c r="BK60" i="13" s="1"/>
  <c r="BU60" i="13" s="1"/>
  <c r="BK89" i="13" a="1"/>
  <c r="BK89" i="13" s="1"/>
  <c r="BU89" i="13" s="1"/>
  <c r="BK6" i="13" a="1"/>
  <c r="BK6" i="13" s="1"/>
  <c r="BU6" i="13" s="1"/>
  <c r="BK69" i="13" a="1"/>
  <c r="BK69" i="13" s="1"/>
  <c r="BU69" i="13" s="1"/>
  <c r="BK113" i="13" a="1"/>
  <c r="BK113" i="13" s="1"/>
  <c r="BU113" i="13" s="1"/>
  <c r="BK13" i="13" a="1"/>
  <c r="BK13" i="13" s="1"/>
  <c r="BU13" i="13" s="1"/>
  <c r="BK220" i="13" a="1"/>
  <c r="BK220" i="13" s="1"/>
  <c r="BU220" i="13" s="1"/>
  <c r="BK384" i="13" a="1"/>
  <c r="BK384" i="13" s="1"/>
  <c r="BU384" i="13" s="1"/>
  <c r="BK90" i="13" a="1"/>
  <c r="BK90" i="13" s="1"/>
  <c r="BU90" i="13" s="1"/>
  <c r="BK276" i="13" a="1"/>
  <c r="BK276" i="13" s="1"/>
  <c r="BU276" i="13" s="1"/>
  <c r="BK335" i="13" a="1"/>
  <c r="BK335" i="13" s="1"/>
  <c r="BU335" i="13" s="1"/>
  <c r="BK352" i="13" a="1"/>
  <c r="BK352" i="13" s="1"/>
  <c r="BU352" i="13" s="1"/>
  <c r="BK97" i="13" a="1"/>
  <c r="BK97" i="13" s="1"/>
  <c r="BU97" i="13" s="1"/>
  <c r="BK16" i="13" a="1"/>
  <c r="BK16" i="13" s="1"/>
  <c r="BU16" i="13" s="1"/>
  <c r="BK65" i="13" a="1"/>
  <c r="BK65" i="13" s="1"/>
  <c r="BU65" i="13" s="1"/>
  <c r="BK110" i="13" a="1"/>
  <c r="BK110" i="13" s="1"/>
  <c r="BU110" i="13" s="1"/>
  <c r="BK257" i="13" a="1"/>
  <c r="BK257" i="13" s="1"/>
  <c r="BU257" i="13" s="1"/>
  <c r="BK162" i="13" a="1"/>
  <c r="BK162" i="13" s="1"/>
  <c r="BU162" i="13" s="1"/>
  <c r="BK455" i="13" a="1"/>
  <c r="BK455" i="13" s="1"/>
  <c r="BU455" i="13" s="1"/>
  <c r="BK180" i="13" a="1"/>
  <c r="BK180" i="13" s="1"/>
  <c r="BU180" i="13" s="1"/>
  <c r="BK263" i="13" a="1"/>
  <c r="BK263" i="13" s="1"/>
  <c r="BU263" i="13" s="1"/>
  <c r="BK410" i="13" a="1"/>
  <c r="BK410" i="13" s="1"/>
  <c r="BU410" i="13" s="1"/>
  <c r="BK27" i="13" a="1"/>
  <c r="BK27" i="13" s="1"/>
  <c r="BU27" i="13" s="1"/>
  <c r="BK123" i="13" a="1"/>
  <c r="BK123" i="13" s="1"/>
  <c r="BU123" i="13" s="1"/>
  <c r="BK74" i="13" a="1"/>
  <c r="BK74" i="13" s="1"/>
  <c r="BU74" i="13" s="1"/>
  <c r="BK387" i="13" a="1"/>
  <c r="BK387" i="13" s="1"/>
  <c r="BU387" i="13" s="1"/>
  <c r="BK318" i="13" a="1"/>
  <c r="BK318" i="13" s="1"/>
  <c r="BU318" i="13" s="1"/>
  <c r="BK388" i="13" a="1"/>
  <c r="BK388" i="13" s="1"/>
  <c r="BU388" i="13" s="1"/>
  <c r="BK208" i="13" a="1"/>
  <c r="BK208" i="13" s="1"/>
  <c r="BU208" i="13" s="1"/>
  <c r="BK83" i="13" a="1"/>
  <c r="BK83" i="13" s="1"/>
  <c r="BU83" i="13" s="1"/>
  <c r="BK355" i="13" a="1"/>
  <c r="BK355" i="13" s="1"/>
  <c r="BU355" i="13" s="1"/>
  <c r="BK56" i="13" a="1"/>
  <c r="BK56" i="13" s="1"/>
  <c r="BU56" i="13" s="1"/>
  <c r="BK80" i="13" a="1"/>
  <c r="BK80" i="13" s="1"/>
  <c r="BU80" i="13" s="1"/>
  <c r="BK306" i="13" a="1"/>
  <c r="BK306" i="13" s="1"/>
  <c r="BU306" i="13" s="1"/>
  <c r="BK233" i="13" a="1"/>
  <c r="BK233" i="13" s="1"/>
  <c r="BU233" i="13" s="1"/>
  <c r="BK319" i="13" a="1"/>
  <c r="BK319" i="13" s="1"/>
  <c r="BU319" i="13" s="1"/>
  <c r="BK33" i="13" a="1"/>
  <c r="BK33" i="13" s="1"/>
  <c r="BU33" i="13" s="1"/>
  <c r="BK379" i="13" a="1"/>
  <c r="BK379" i="13" s="1"/>
  <c r="BU379" i="13" s="1"/>
  <c r="BK32" i="13" a="1"/>
  <c r="BK32" i="13" s="1"/>
  <c r="BU32" i="13" s="1"/>
  <c r="BK37" i="13" a="1"/>
  <c r="BK37" i="13" s="1"/>
  <c r="BU37" i="13" s="1"/>
  <c r="BK221" i="13" a="1"/>
  <c r="BK221" i="13" s="1"/>
  <c r="BU221" i="13" s="1"/>
  <c r="BK281" i="13" a="1"/>
  <c r="BK281" i="13" s="1"/>
  <c r="BU281" i="13" s="1"/>
  <c r="BK475" i="13" a="1"/>
  <c r="BK475" i="13" s="1"/>
  <c r="BU475" i="13" s="1"/>
  <c r="BK58" i="13" a="1"/>
  <c r="BK58" i="13" s="1"/>
  <c r="BU58" i="13" s="1"/>
  <c r="BK280" i="13" a="1"/>
  <c r="BK280" i="13" s="1"/>
  <c r="BU280" i="13" s="1"/>
  <c r="BK145" i="13" a="1"/>
  <c r="BK145" i="13" s="1"/>
  <c r="BU145" i="13" s="1"/>
  <c r="BK400" i="13" a="1"/>
  <c r="BK400" i="13" s="1"/>
  <c r="BU400" i="13" s="1"/>
  <c r="BK338" i="13" a="1"/>
  <c r="BK338" i="13" s="1"/>
  <c r="BU338" i="13" s="1"/>
  <c r="BK469" i="13" a="1"/>
  <c r="BK469" i="13" s="1"/>
  <c r="BU469" i="13" s="1"/>
  <c r="BK152" i="13" a="1"/>
  <c r="BK152" i="13" s="1"/>
  <c r="BU152" i="13" s="1"/>
  <c r="BK364" i="13" a="1"/>
  <c r="BK364" i="13" s="1"/>
  <c r="BU364" i="13" s="1"/>
  <c r="BK119" i="13" a="1"/>
  <c r="BK119" i="13" s="1"/>
  <c r="BU119" i="13" s="1"/>
  <c r="BK104" i="13" a="1"/>
  <c r="BK104" i="13" s="1"/>
  <c r="BU104" i="13" s="1"/>
  <c r="BK378" i="13" a="1"/>
  <c r="BK378" i="13" s="1"/>
  <c r="BU378" i="13" s="1"/>
  <c r="BK124" i="13" a="1"/>
  <c r="BK124" i="13" s="1"/>
  <c r="BU124" i="13" s="1"/>
  <c r="BK179" i="13" a="1"/>
  <c r="BK179" i="13" s="1"/>
  <c r="BU179" i="13" s="1"/>
  <c r="BK324" i="13" a="1"/>
  <c r="BK324" i="13" s="1"/>
  <c r="BU324" i="13" s="1"/>
  <c r="BK398" i="13" a="1"/>
  <c r="BK398" i="13" s="1"/>
  <c r="BU398" i="13" s="1"/>
  <c r="BK134" i="13" a="1"/>
  <c r="BK134" i="13" s="1"/>
  <c r="BU134" i="13" s="1"/>
  <c r="BK285" i="13" a="1"/>
  <c r="BK285" i="13" s="1"/>
  <c r="BU285" i="13" s="1"/>
  <c r="BK397" i="13" a="1"/>
  <c r="BK397" i="13" s="1"/>
  <c r="BU397" i="13" s="1"/>
  <c r="BK164" i="13" a="1"/>
  <c r="BK164" i="13" s="1"/>
  <c r="BU164" i="13" s="1"/>
  <c r="BK429" i="13" a="1"/>
  <c r="BK429" i="13" s="1"/>
  <c r="BU429" i="13" s="1"/>
  <c r="BK395" i="13" a="1"/>
  <c r="BK395" i="13" s="1"/>
  <c r="BU395" i="13" s="1"/>
  <c r="BK343" i="13" a="1"/>
  <c r="BK343" i="13" s="1"/>
  <c r="BU343" i="13" s="1"/>
  <c r="BK21" i="13" a="1"/>
  <c r="BK21" i="13" s="1"/>
  <c r="BU21" i="13" s="1"/>
  <c r="BK340" i="13" a="1"/>
  <c r="BK340" i="13" s="1"/>
  <c r="BU340" i="13" s="1"/>
  <c r="BK10" i="13" a="1"/>
  <c r="BK10" i="13" s="1"/>
  <c r="BU10" i="13" s="1"/>
  <c r="BK82" i="13" a="1"/>
  <c r="BK82" i="13" s="1"/>
  <c r="BU82" i="13" s="1"/>
  <c r="BK205" i="13" a="1"/>
  <c r="BK205" i="13" s="1"/>
  <c r="BU205" i="13" s="1"/>
  <c r="BK227" i="13" a="1"/>
  <c r="BK227" i="13" s="1"/>
  <c r="BU227" i="13" s="1"/>
  <c r="BK140" i="13" a="1"/>
  <c r="BK140" i="13" s="1"/>
  <c r="BU140" i="13" s="1"/>
  <c r="BK232" i="13" a="1"/>
  <c r="BK232" i="13" s="1"/>
  <c r="BU232" i="13" s="1"/>
  <c r="BK241" i="13" a="1"/>
  <c r="BK241" i="13" s="1"/>
  <c r="BU241" i="13" s="1"/>
  <c r="BK121" i="13" a="1"/>
  <c r="BK121" i="13" s="1"/>
  <c r="BU121" i="13" s="1"/>
  <c r="BK450" i="13" a="1"/>
  <c r="BK450" i="13" s="1"/>
  <c r="BU450" i="13" s="1"/>
  <c r="BK249" i="13" a="1"/>
  <c r="BK249" i="13" s="1"/>
  <c r="BU249" i="13" s="1"/>
  <c r="BK175" i="13" a="1"/>
  <c r="BK175" i="13" s="1"/>
  <c r="BU175" i="13" s="1"/>
  <c r="BK11" i="13" a="1"/>
  <c r="BK11" i="13" s="1"/>
  <c r="BU11" i="13" s="1"/>
  <c r="BK373" i="13" a="1"/>
  <c r="BK373" i="13" s="1"/>
  <c r="BU373" i="13" s="1"/>
  <c r="BK49" i="13" a="1"/>
  <c r="BK49" i="13" s="1"/>
  <c r="BU49" i="13" s="1"/>
  <c r="BK142" i="13" a="1"/>
  <c r="BK142" i="13" s="1"/>
  <c r="BU142" i="13" s="1"/>
  <c r="BK93" i="13" a="1"/>
  <c r="BK93" i="13" s="1"/>
  <c r="BU93" i="13" s="1"/>
  <c r="BK411" i="13" a="1"/>
  <c r="BK411" i="13" s="1"/>
  <c r="BU411" i="13" s="1"/>
  <c r="BK78" i="13" a="1"/>
  <c r="BK78" i="13" s="1"/>
  <c r="BU78" i="13" s="1"/>
  <c r="BK331" i="13" a="1"/>
  <c r="BK331" i="13" s="1"/>
  <c r="BU331" i="13" s="1"/>
  <c r="BK15" i="13" a="1"/>
  <c r="BK15" i="13" s="1"/>
  <c r="BU15" i="13" s="1"/>
  <c r="BK154" i="13" a="1"/>
  <c r="BK154" i="13" s="1"/>
  <c r="BU154" i="13" s="1"/>
  <c r="BK171" i="13" a="1"/>
  <c r="BK171" i="13" s="1"/>
  <c r="BU171" i="13" s="1"/>
  <c r="BL417" i="13" a="1"/>
  <c r="BL417" i="13" s="1"/>
  <c r="BV417" i="13" s="1"/>
  <c r="BL326" i="13" a="1"/>
  <c r="BL326" i="13" s="1"/>
  <c r="BV326" i="13" s="1"/>
  <c r="BL300" i="13" a="1"/>
  <c r="BL300" i="13" s="1"/>
  <c r="BV300" i="13" s="1"/>
  <c r="BL435" i="13" a="1"/>
  <c r="BL435" i="13" s="1"/>
  <c r="BV435" i="13" s="1"/>
  <c r="BL392" i="13" a="1"/>
  <c r="BL392" i="13" s="1"/>
  <c r="BV392" i="13" s="1"/>
  <c r="BL312" i="13" a="1"/>
  <c r="BL312" i="13" s="1"/>
  <c r="BV312" i="13" s="1"/>
  <c r="BL157" i="13" a="1"/>
  <c r="BL157" i="13" s="1"/>
  <c r="BV157" i="13" s="1"/>
  <c r="BL40" i="13" a="1"/>
  <c r="BL40" i="13" s="1"/>
  <c r="BV40" i="13" s="1"/>
  <c r="BL376" i="13" a="1"/>
  <c r="BL376" i="13" s="1"/>
  <c r="BV376" i="13" s="1"/>
  <c r="BL143" i="13" a="1"/>
  <c r="BL143" i="13" s="1"/>
  <c r="BV143" i="13" s="1"/>
  <c r="BL380" i="13" a="1"/>
  <c r="BL380" i="13" s="1"/>
  <c r="BV380" i="13" s="1"/>
  <c r="BL283" i="13" a="1"/>
  <c r="BL283" i="13" s="1"/>
  <c r="BV283" i="13" s="1"/>
  <c r="BL28" i="13" a="1"/>
  <c r="BL28" i="13" s="1"/>
  <c r="BV28" i="13" s="1"/>
  <c r="BL447" i="13" a="1"/>
  <c r="BL447" i="13" s="1"/>
  <c r="BV447" i="13" s="1"/>
  <c r="BL328" i="13" a="1"/>
  <c r="BL328" i="13" s="1"/>
  <c r="BV328" i="13" s="1"/>
  <c r="BL101" i="13" a="1"/>
  <c r="BL101" i="13" s="1"/>
  <c r="BV101" i="13" s="1"/>
  <c r="BL25" i="13" a="1"/>
  <c r="BL25" i="13" s="1"/>
  <c r="BV25" i="13" s="1"/>
  <c r="BL342" i="13" a="1"/>
  <c r="BL342" i="13" s="1"/>
  <c r="BV342" i="13" s="1"/>
  <c r="BL246" i="13" a="1"/>
  <c r="BL246" i="13" s="1"/>
  <c r="BV246" i="13" s="1"/>
  <c r="BL35" i="13" a="1"/>
  <c r="BL35" i="13" s="1"/>
  <c r="BV35" i="13" s="1"/>
  <c r="BL234" i="13" a="1"/>
  <c r="BL234" i="13" s="1"/>
  <c r="BV234" i="13" s="1"/>
  <c r="BL310" i="13" a="1"/>
  <c r="BL310" i="13" s="1"/>
  <c r="BV310" i="13" s="1"/>
  <c r="BL88" i="13" a="1"/>
  <c r="BL88" i="13" s="1"/>
  <c r="BV88" i="13" s="1"/>
  <c r="BL278" i="13" a="1"/>
  <c r="BL278" i="13" s="1"/>
  <c r="BV278" i="13" s="1"/>
  <c r="BL59" i="13" a="1"/>
  <c r="BL59" i="13" s="1"/>
  <c r="BV59" i="13" s="1"/>
  <c r="BL404" i="13" a="1"/>
  <c r="BL404" i="13" s="1"/>
  <c r="BV404" i="13" s="1"/>
  <c r="BL292" i="13" a="1"/>
  <c r="BL292" i="13" s="1"/>
  <c r="BV292" i="13" s="1"/>
  <c r="BL57" i="13" a="1"/>
  <c r="BL57" i="13" s="1"/>
  <c r="BV57" i="13" s="1"/>
  <c r="BL305" i="13" a="1"/>
  <c r="BL305" i="13" s="1"/>
  <c r="BV305" i="13" s="1"/>
  <c r="BX351" i="13"/>
  <c r="BL44" i="13" a="1"/>
  <c r="BL44" i="13" s="1"/>
  <c r="BV44" i="13" s="1"/>
  <c r="BX160" i="13"/>
  <c r="BL39" i="13" a="1"/>
  <c r="BL39" i="13" s="1"/>
  <c r="BV39" i="13" s="1"/>
  <c r="BL301" i="13" a="1"/>
  <c r="BL301" i="13" s="1"/>
  <c r="BV301" i="13" s="1"/>
  <c r="BL159" i="13" a="1"/>
  <c r="BL159" i="13" s="1"/>
  <c r="BV159" i="13" s="1"/>
  <c r="BM385" i="13" a="1"/>
  <c r="BM385" i="13" s="1"/>
  <c r="BW385" i="13" s="1"/>
  <c r="BM269" i="13" a="1"/>
  <c r="BM269" i="13" s="1"/>
  <c r="BW269" i="13" s="1"/>
  <c r="BK215" i="13" a="1"/>
  <c r="BK215" i="13" s="1"/>
  <c r="BU215" i="13" s="1"/>
  <c r="BL327" i="13" a="1"/>
  <c r="BL327" i="13" s="1"/>
  <c r="BV327" i="13" s="1"/>
  <c r="BL187" i="13" a="1"/>
  <c r="BL187" i="13" s="1"/>
  <c r="BV187" i="13" s="1"/>
  <c r="BU458" i="13"/>
  <c r="BL189" i="13" a="1"/>
  <c r="BL189" i="13" s="1"/>
  <c r="BV189" i="13" s="1"/>
  <c r="BL202" i="13" a="1"/>
  <c r="BL202" i="13" s="1"/>
  <c r="BV202" i="13" s="1"/>
  <c r="BL125" i="13" a="1"/>
  <c r="BL125" i="13" s="1"/>
  <c r="BV125" i="13" s="1"/>
  <c r="BL8" i="13" a="1"/>
  <c r="BL8" i="13" s="1"/>
  <c r="BV8" i="13" s="1"/>
  <c r="BL45" i="13" a="1"/>
  <c r="BL45" i="13" s="1"/>
  <c r="BV45" i="13" s="1"/>
  <c r="BL309" i="13" a="1"/>
  <c r="BL309" i="13" s="1"/>
  <c r="BV309" i="13" s="1"/>
  <c r="BL224" i="13" a="1"/>
  <c r="BL224" i="13" s="1"/>
  <c r="BV224" i="13" s="1"/>
  <c r="BL114" i="13" a="1"/>
  <c r="BL114" i="13" s="1"/>
  <c r="BV114" i="13" s="1"/>
  <c r="BU237" i="13"/>
  <c r="BM254" i="13" a="1"/>
  <c r="BM254" i="13" s="1"/>
  <c r="BW254" i="13" s="1"/>
  <c r="BM151" i="13" a="1"/>
  <c r="BM151" i="13" s="1"/>
  <c r="BW151" i="13" s="1"/>
  <c r="BM55" i="13" a="1"/>
  <c r="BM55" i="13" s="1"/>
  <c r="BW55" i="13" s="1"/>
  <c r="BM419" i="13" a="1"/>
  <c r="BM419" i="13" s="1"/>
  <c r="BW419" i="13" s="1"/>
  <c r="BM218" i="13" a="1"/>
  <c r="BM218" i="13" s="1"/>
  <c r="BW218" i="13" s="1"/>
  <c r="BM138" i="13" a="1"/>
  <c r="BM138" i="13" s="1"/>
  <c r="BW138" i="13" s="1"/>
  <c r="BM434" i="13" a="1"/>
  <c r="BM434" i="13" s="1"/>
  <c r="BW434" i="13" s="1"/>
  <c r="BM293" i="13" a="1"/>
  <c r="BM293" i="13" s="1"/>
  <c r="BW293" i="13" s="1"/>
  <c r="BM468" i="13" a="1"/>
  <c r="BM468" i="13" s="1"/>
  <c r="BW468" i="13" s="1"/>
  <c r="BM374" i="13" a="1"/>
  <c r="BM374" i="13" s="1"/>
  <c r="BW374" i="13" s="1"/>
  <c r="BM259" i="13" a="1"/>
  <c r="BM259" i="13" s="1"/>
  <c r="BW259" i="13" s="1"/>
  <c r="BM289" i="13" a="1"/>
  <c r="BM289" i="13" s="1"/>
  <c r="BW289" i="13" s="1"/>
  <c r="BM366" i="13" a="1"/>
  <c r="BM366" i="13" s="1"/>
  <c r="BW366" i="13" s="1"/>
  <c r="BM199" i="13" a="1"/>
  <c r="BM199" i="13" s="1"/>
  <c r="BW199" i="13" s="1"/>
  <c r="BK99" i="13" a="1"/>
  <c r="BK99" i="13" s="1"/>
  <c r="BU99" i="13" s="1"/>
  <c r="BM50" i="13" a="1"/>
  <c r="BM50" i="13" s="1"/>
  <c r="BW50" i="13" s="1"/>
  <c r="BM382" i="13" a="1"/>
  <c r="BM382" i="13" s="1"/>
  <c r="BW382" i="13" s="1"/>
  <c r="BK282" i="13" a="1"/>
  <c r="BK282" i="13" s="1"/>
  <c r="BU282" i="13" s="1"/>
  <c r="BM172" i="13" a="1"/>
  <c r="BM172" i="13" s="1"/>
  <c r="BW172" i="13" s="1"/>
  <c r="BM17" i="13" a="1"/>
  <c r="BM17" i="13" s="1"/>
  <c r="BW17" i="13" s="1"/>
  <c r="BM422" i="13" a="1"/>
  <c r="BM422" i="13" s="1"/>
  <c r="BW422" i="13" s="1"/>
  <c r="BM261" i="13" a="1"/>
  <c r="BM261" i="13" s="1"/>
  <c r="BW261" i="13" s="1"/>
  <c r="BK173" i="13" a="1"/>
  <c r="BK173" i="13" s="1"/>
  <c r="BU173" i="13" s="1"/>
  <c r="BK95" i="13" a="1"/>
  <c r="BK95" i="13" s="1"/>
  <c r="BU95" i="13" s="1"/>
  <c r="BK26" i="13" a="1"/>
  <c r="BK26" i="13" s="1"/>
  <c r="BU26" i="13" s="1"/>
  <c r="BT298" i="13"/>
  <c r="BM240" i="13" a="1"/>
  <c r="BM240" i="13" s="1"/>
  <c r="BW240" i="13" s="1"/>
  <c r="BM417" i="13" a="1"/>
  <c r="BM417" i="13" s="1"/>
  <c r="BW417" i="13" s="1"/>
  <c r="BT326" i="13"/>
  <c r="BK284" i="13" a="1"/>
  <c r="BK284" i="13" s="1"/>
  <c r="BU284" i="13" s="1"/>
  <c r="BK191" i="13" a="1"/>
  <c r="BK191" i="13" s="1"/>
  <c r="BU191" i="13" s="1"/>
  <c r="BM350" i="13" a="1"/>
  <c r="BM350" i="13" s="1"/>
  <c r="BW350" i="13" s="1"/>
  <c r="BM300" i="13" a="1"/>
  <c r="BM300" i="13" s="1"/>
  <c r="BW300" i="13" s="1"/>
  <c r="BM223" i="13" a="1"/>
  <c r="BM223" i="13" s="1"/>
  <c r="BW223" i="13" s="1"/>
  <c r="BK141" i="13" a="1"/>
  <c r="BK141" i="13" s="1"/>
  <c r="BU141" i="13" s="1"/>
  <c r="BM435" i="13" a="1"/>
  <c r="BM435" i="13" s="1"/>
  <c r="BW435" i="13" s="1"/>
  <c r="BM392" i="13" a="1"/>
  <c r="BM392" i="13" s="1"/>
  <c r="BW392" i="13" s="1"/>
  <c r="BM312" i="13" a="1"/>
  <c r="BM312" i="13" s="1"/>
  <c r="BW312" i="13" s="1"/>
  <c r="BM245" i="13" a="1"/>
  <c r="BM245" i="13" s="1"/>
  <c r="BW245" i="13" s="1"/>
  <c r="BM157" i="13" a="1"/>
  <c r="BM157" i="13" s="1"/>
  <c r="BW157" i="13" s="1"/>
  <c r="BM148" i="13" a="1"/>
  <c r="BM148" i="13" s="1"/>
  <c r="BW148" i="13" s="1"/>
  <c r="BM40" i="13" a="1"/>
  <c r="BM40" i="13" s="1"/>
  <c r="BW40" i="13" s="1"/>
  <c r="BM424" i="13" a="1"/>
  <c r="BM424" i="13" s="1"/>
  <c r="BW424" i="13" s="1"/>
  <c r="BK376" i="13" a="1"/>
  <c r="BK376" i="13" s="1"/>
  <c r="BU376" i="13" s="1"/>
  <c r="BM250" i="13" a="1"/>
  <c r="BM250" i="13" s="1"/>
  <c r="BW250" i="13" s="1"/>
  <c r="BM188" i="13" a="1"/>
  <c r="BM188" i="13" s="1"/>
  <c r="BW188" i="13" s="1"/>
  <c r="BK143" i="13" a="1"/>
  <c r="BK143" i="13" s="1"/>
  <c r="BU143" i="13" s="1"/>
  <c r="BK43" i="13" a="1"/>
  <c r="BK43" i="13" s="1"/>
  <c r="BU43" i="13" s="1"/>
  <c r="BK380" i="13" a="1"/>
  <c r="BK380" i="13" s="1"/>
  <c r="BU380" i="13" s="1"/>
  <c r="BK283" i="13" a="1"/>
  <c r="BK283" i="13" s="1"/>
  <c r="BU283" i="13" s="1"/>
  <c r="BK204" i="13" a="1"/>
  <c r="BK204" i="13" s="1"/>
  <c r="BU204" i="13" s="1"/>
  <c r="BM28" i="13" a="1"/>
  <c r="BM28" i="13" s="1"/>
  <c r="BW28" i="13" s="1"/>
  <c r="BK447" i="13" a="1"/>
  <c r="BK447" i="13" s="1"/>
  <c r="BU447" i="13" s="1"/>
  <c r="BM328" i="13" a="1"/>
  <c r="BM328" i="13" s="1"/>
  <c r="BW328" i="13" s="1"/>
  <c r="BM186" i="13" a="1"/>
  <c r="BM186" i="13" s="1"/>
  <c r="BW186" i="13" s="1"/>
  <c r="BM101" i="13" a="1"/>
  <c r="BM101" i="13" s="1"/>
  <c r="BW101" i="13" s="1"/>
  <c r="BM25" i="13" a="1"/>
  <c r="BM25" i="13" s="1"/>
  <c r="BW25" i="13" s="1"/>
  <c r="BM342" i="13" a="1"/>
  <c r="BM342" i="13" s="1"/>
  <c r="BW342" i="13" s="1"/>
  <c r="BK246" i="13" a="1"/>
  <c r="BK246" i="13" s="1"/>
  <c r="BU246" i="13" s="1"/>
  <c r="BK150" i="13" a="1"/>
  <c r="BK150" i="13" s="1"/>
  <c r="BU150" i="13" s="1"/>
  <c r="BK35" i="13" a="1"/>
  <c r="BK35" i="13" s="1"/>
  <c r="BU35" i="13" s="1"/>
  <c r="BT413" i="13"/>
  <c r="BM264" i="13" a="1"/>
  <c r="BM264" i="13" s="1"/>
  <c r="BW264" i="13" s="1"/>
  <c r="BK234" i="13" a="1"/>
  <c r="BK234" i="13" s="1"/>
  <c r="BU234" i="13" s="1"/>
  <c r="BK310" i="13" a="1"/>
  <c r="BK310" i="13" s="1"/>
  <c r="BU310" i="13" s="1"/>
  <c r="BM214" i="13" a="1"/>
  <c r="BM214" i="13" s="1"/>
  <c r="BW214" i="13" s="1"/>
  <c r="BK88" i="13" a="1"/>
  <c r="BK88" i="13" s="1"/>
  <c r="BU88" i="13" s="1"/>
  <c r="BK64" i="13" a="1"/>
  <c r="BK64" i="13" s="1"/>
  <c r="BU64" i="13" s="1"/>
  <c r="BM278" i="13" a="1"/>
  <c r="BM278" i="13" s="1"/>
  <c r="BW278" i="13" s="1"/>
  <c r="BM129" i="13" a="1"/>
  <c r="BM129" i="13" s="1"/>
  <c r="BW129" i="13" s="1"/>
  <c r="BK59" i="13" a="1"/>
  <c r="BK59" i="13" s="1"/>
  <c r="BU59" i="13" s="1"/>
  <c r="BK292" i="13" a="1"/>
  <c r="BK292" i="13" s="1"/>
  <c r="BU292" i="13" s="1"/>
  <c r="BM44" i="13" a="1"/>
  <c r="BM44" i="13" s="1"/>
  <c r="BW44" i="13" s="1"/>
  <c r="BM169" i="13" a="1"/>
  <c r="BM169" i="13" s="1"/>
  <c r="BW169" i="13" s="1"/>
  <c r="BK160" i="13" a="1"/>
  <c r="BK160" i="13" s="1"/>
  <c r="BU160" i="13" s="1"/>
  <c r="BK39" i="13" a="1"/>
  <c r="BK39" i="13" s="1"/>
  <c r="BU39" i="13" s="1"/>
  <c r="BK408" i="13" a="1"/>
  <c r="BK408" i="13" s="1"/>
  <c r="BU408" i="13" s="1"/>
  <c r="BM369" i="13" a="1"/>
  <c r="BM369" i="13" s="1"/>
  <c r="BW369" i="13" s="1"/>
  <c r="BM426" i="13" a="1"/>
  <c r="BM426" i="13" s="1"/>
  <c r="BW426" i="13" s="1"/>
  <c r="BK385" i="13" a="1"/>
  <c r="BK385" i="13" s="1"/>
  <c r="BU385" i="13" s="1"/>
  <c r="BK269" i="13" a="1"/>
  <c r="BK269" i="13" s="1"/>
  <c r="BU269" i="13" s="1"/>
  <c r="BL86" i="13" a="1"/>
  <c r="BL86" i="13" s="1"/>
  <c r="BV86" i="13" s="1"/>
  <c r="BL437" i="13" a="1"/>
  <c r="BL437" i="13" s="1"/>
  <c r="BV437" i="13" s="1"/>
  <c r="BL228" i="13" a="1"/>
  <c r="BL228" i="13" s="1"/>
  <c r="BV228" i="13" s="1"/>
  <c r="BL414" i="13" a="1"/>
  <c r="BL414" i="13" s="1"/>
  <c r="BV414" i="13" s="1"/>
  <c r="BL308" i="13" a="1"/>
  <c r="BL308" i="13" s="1"/>
  <c r="BV308" i="13" s="1"/>
  <c r="BL412" i="13" a="1"/>
  <c r="BL412" i="13" s="1"/>
  <c r="BV412" i="13" s="1"/>
  <c r="BL217" i="13" a="1"/>
  <c r="BL217" i="13" s="1"/>
  <c r="BV217" i="13" s="1"/>
  <c r="BL449" i="13" a="1"/>
  <c r="BL449" i="13" s="1"/>
  <c r="BV449" i="13" s="1"/>
  <c r="BL322" i="13" a="1"/>
  <c r="BL322" i="13" s="1"/>
  <c r="BV322" i="13" s="1"/>
  <c r="BL418" i="13" a="1"/>
  <c r="BL418" i="13" s="1"/>
  <c r="BV418" i="13" s="1"/>
  <c r="BL389" i="13" a="1"/>
  <c r="BL389" i="13" s="1"/>
  <c r="BV389" i="13" s="1"/>
  <c r="BM277" i="13" a="1"/>
  <c r="BM277" i="13" s="1"/>
  <c r="BW277" i="13" s="1"/>
  <c r="BM237" i="13" a="1"/>
  <c r="BM237" i="13" s="1"/>
  <c r="BW237" i="13" s="1"/>
  <c r="BM128" i="13" a="1"/>
  <c r="BM128" i="13" s="1"/>
  <c r="BW128" i="13" s="1"/>
  <c r="BM334" i="13" a="1"/>
  <c r="BM334" i="13" s="1"/>
  <c r="BW334" i="13" s="1"/>
  <c r="BM67" i="13" a="1"/>
  <c r="BM67" i="13" s="1"/>
  <c r="BW67" i="13" s="1"/>
  <c r="BM87" i="13" a="1"/>
  <c r="BM87" i="13" s="1"/>
  <c r="BW87" i="13" s="1"/>
  <c r="BM12" i="13" a="1"/>
  <c r="BM12" i="13" s="1"/>
  <c r="BW12" i="13" s="1"/>
  <c r="BM99" i="13" a="1"/>
  <c r="BM99" i="13" s="1"/>
  <c r="BW99" i="13" s="1"/>
  <c r="BK50" i="13" a="1"/>
  <c r="BK50" i="13" s="1"/>
  <c r="BU50" i="13" s="1"/>
  <c r="BK382" i="13" a="1"/>
  <c r="BK382" i="13" s="1"/>
  <c r="BU382" i="13" s="1"/>
  <c r="BM282" i="13" a="1"/>
  <c r="BM282" i="13" s="1"/>
  <c r="BW282" i="13" s="1"/>
  <c r="BK172" i="13" a="1"/>
  <c r="BK172" i="13" s="1"/>
  <c r="BU172" i="13" s="1"/>
  <c r="BK422" i="13" a="1"/>
  <c r="BK422" i="13" s="1"/>
  <c r="BU422" i="13" s="1"/>
  <c r="BM173" i="13" a="1"/>
  <c r="BM173" i="13" s="1"/>
  <c r="BW173" i="13" s="1"/>
  <c r="BK358" i="13" a="1"/>
  <c r="BK358" i="13" s="1"/>
  <c r="BU358" i="13" s="1"/>
  <c r="BM117" i="13" a="1"/>
  <c r="BM117" i="13" s="1"/>
  <c r="BW117" i="13" s="1"/>
  <c r="BK298" i="13" a="1"/>
  <c r="BK298" i="13" s="1"/>
  <c r="BU298" i="13" s="1"/>
  <c r="BK240" i="13" a="1"/>
  <c r="BK240" i="13" s="1"/>
  <c r="BU240" i="13" s="1"/>
  <c r="BK417" i="13" a="1"/>
  <c r="BK417" i="13" s="1"/>
  <c r="BU417" i="13" s="1"/>
  <c r="BM326" i="13" a="1"/>
  <c r="BM326" i="13" s="1"/>
  <c r="BW326" i="13" s="1"/>
  <c r="BM191" i="13" a="1"/>
  <c r="BM191" i="13" s="1"/>
  <c r="BW191" i="13" s="1"/>
  <c r="BM430" i="13" a="1"/>
  <c r="BM430" i="13" s="1"/>
  <c r="BW430" i="13" s="1"/>
  <c r="BT300" i="13"/>
  <c r="BK274" i="13" a="1"/>
  <c r="BK274" i="13" s="1"/>
  <c r="BU274" i="13" s="1"/>
  <c r="BK435" i="13" a="1"/>
  <c r="BK435" i="13" s="1"/>
  <c r="BU435" i="13" s="1"/>
  <c r="BM356" i="13" a="1"/>
  <c r="BM356" i="13" s="1"/>
  <c r="BW356" i="13" s="1"/>
  <c r="BT392" i="13"/>
  <c r="BK312" i="13" a="1"/>
  <c r="BK312" i="13" s="1"/>
  <c r="BU312" i="13" s="1"/>
  <c r="BK157" i="13" a="1"/>
  <c r="BK157" i="13" s="1"/>
  <c r="BU157" i="13" s="1"/>
  <c r="BM376" i="13" a="1"/>
  <c r="BM376" i="13" s="1"/>
  <c r="BW376" i="13" s="1"/>
  <c r="BK250" i="13" a="1"/>
  <c r="BK250" i="13" s="1"/>
  <c r="BU250" i="13" s="1"/>
  <c r="BM43" i="13" a="1"/>
  <c r="BM43" i="13" s="1"/>
  <c r="BW43" i="13" s="1"/>
  <c r="BM380" i="13" a="1"/>
  <c r="BM380" i="13" s="1"/>
  <c r="BW380" i="13" s="1"/>
  <c r="BK28" i="13" a="1"/>
  <c r="BK28" i="13" s="1"/>
  <c r="BU28" i="13" s="1"/>
  <c r="BK328" i="13" a="1"/>
  <c r="BK328" i="13" s="1"/>
  <c r="BU328" i="13" s="1"/>
  <c r="BK25" i="13" a="1"/>
  <c r="BK25" i="13" s="1"/>
  <c r="BU25" i="13" s="1"/>
  <c r="BK342" i="13" a="1"/>
  <c r="BK342" i="13" s="1"/>
  <c r="BU342" i="13" s="1"/>
  <c r="BM150" i="13" a="1"/>
  <c r="BM150" i="13" s="1"/>
  <c r="BW150" i="13" s="1"/>
  <c r="BM413" i="13" a="1"/>
  <c r="BM413" i="13" s="1"/>
  <c r="BW413" i="13" s="1"/>
  <c r="BT264" i="13"/>
  <c r="BK108" i="13" a="1"/>
  <c r="BK108" i="13" s="1"/>
  <c r="BU108" i="13" s="1"/>
  <c r="BM310" i="13" a="1"/>
  <c r="BM310" i="13" s="1"/>
  <c r="BW310" i="13" s="1"/>
  <c r="BK214" i="13" a="1"/>
  <c r="BK214" i="13" s="1"/>
  <c r="BU214" i="13" s="1"/>
  <c r="BM88" i="13" a="1"/>
  <c r="BM88" i="13" s="1"/>
  <c r="BW88" i="13" s="1"/>
  <c r="BM64" i="13" a="1"/>
  <c r="BM64" i="13" s="1"/>
  <c r="BW64" i="13" s="1"/>
  <c r="BK391" i="13" a="1"/>
  <c r="BK391" i="13" s="1"/>
  <c r="BU391" i="13" s="1"/>
  <c r="BK278" i="13" a="1"/>
  <c r="BK278" i="13" s="1"/>
  <c r="BU278" i="13" s="1"/>
  <c r="BM404" i="13" a="1"/>
  <c r="BM404" i="13" s="1"/>
  <c r="BW404" i="13" s="1"/>
  <c r="BM292" i="13" a="1"/>
  <c r="BM292" i="13" s="1"/>
  <c r="BW292" i="13" s="1"/>
  <c r="BM212" i="13" a="1"/>
  <c r="BM212" i="13" s="1"/>
  <c r="BW212" i="13" s="1"/>
  <c r="BK57" i="13" a="1"/>
  <c r="BK57" i="13" s="1"/>
  <c r="BU57" i="13" s="1"/>
  <c r="BK305" i="13" a="1"/>
  <c r="BK305" i="13" s="1"/>
  <c r="BU305" i="13" s="1"/>
  <c r="BK351" i="13" a="1"/>
  <c r="BK351" i="13" s="1"/>
  <c r="BU351" i="13" s="1"/>
  <c r="BK169" i="13" a="1"/>
  <c r="BK169" i="13" s="1"/>
  <c r="BU169" i="13" s="1"/>
  <c r="BM160" i="13" a="1"/>
  <c r="BM160" i="13" s="1"/>
  <c r="BW160" i="13" s="1"/>
  <c r="BM39" i="13" a="1"/>
  <c r="BM39" i="13" s="1"/>
  <c r="BW39" i="13" s="1"/>
  <c r="BM408" i="13" a="1"/>
  <c r="BM408" i="13" s="1"/>
  <c r="BW408" i="13" s="1"/>
  <c r="BM301" i="13" a="1"/>
  <c r="BM301" i="13" s="1"/>
  <c r="BW301" i="13" s="1"/>
  <c r="BM159" i="13" a="1"/>
  <c r="BM159" i="13" s="1"/>
  <c r="BW159" i="13" s="1"/>
  <c r="BK426" i="13" a="1"/>
  <c r="BK426" i="13" s="1"/>
  <c r="BU426" i="13" s="1"/>
  <c r="BJ385" i="13" a="1"/>
  <c r="BJ385" i="13" s="1"/>
  <c r="BT385" i="13" s="1"/>
  <c r="BL196" i="13" a="1"/>
  <c r="BL196" i="13" s="1"/>
  <c r="BV196" i="13" s="1"/>
  <c r="BL156" i="13" a="1"/>
  <c r="BL156" i="13" s="1"/>
  <c r="BV156" i="13" s="1"/>
  <c r="BK402" i="13" a="1"/>
  <c r="BK402" i="13" s="1"/>
  <c r="BU402" i="13" s="1"/>
  <c r="BL329" i="13" a="1"/>
  <c r="BL329" i="13" s="1"/>
  <c r="BV329" i="13" s="1"/>
  <c r="BW185" i="13"/>
  <c r="BU116" i="13"/>
  <c r="BW226" i="13"/>
  <c r="BL361" i="13" a="1"/>
  <c r="BL361" i="13" s="1"/>
  <c r="BV361" i="13" s="1"/>
  <c r="BL423" i="13" a="1"/>
  <c r="BL423" i="13" s="1"/>
  <c r="BV423" i="13" s="1"/>
  <c r="BL62" i="13" a="1"/>
  <c r="BL62" i="13" s="1"/>
  <c r="BV62" i="13" s="1"/>
  <c r="BL181" i="13" a="1"/>
  <c r="BL181" i="13" s="1"/>
  <c r="BV181" i="13" s="1"/>
  <c r="BL98" i="13" a="1"/>
  <c r="BL98" i="13" s="1"/>
  <c r="BV98" i="13" s="1"/>
  <c r="BL85" i="13" a="1"/>
  <c r="BL85" i="13" s="1"/>
  <c r="BV85" i="13" s="1"/>
  <c r="BL286" i="13" a="1"/>
  <c r="BL286" i="13" s="1"/>
  <c r="BV286" i="13" s="1"/>
  <c r="BL73" i="13" a="1"/>
  <c r="BL73" i="13" s="1"/>
  <c r="BV73" i="13" s="1"/>
  <c r="BL92" i="13" a="1"/>
  <c r="BL92" i="13" s="1"/>
  <c r="BV92" i="13" s="1"/>
  <c r="BL7" i="13" a="1"/>
  <c r="BL7" i="13" s="1"/>
  <c r="BV7" i="13" s="1"/>
  <c r="BL41" i="13" a="1"/>
  <c r="BL41" i="13" s="1"/>
  <c r="BV41" i="13" s="1"/>
  <c r="BL194" i="13" a="1"/>
  <c r="BL194" i="13" s="1"/>
  <c r="BV194" i="13" s="1"/>
  <c r="BL347" i="13" a="1"/>
  <c r="BL347" i="13" s="1"/>
  <c r="BV347" i="13" s="1"/>
  <c r="BL434" i="13" a="1"/>
  <c r="BL434" i="13" s="1"/>
  <c r="BV434" i="13" s="1"/>
  <c r="BL67" i="13" a="1"/>
  <c r="BL67" i="13" s="1"/>
  <c r="BV67" i="13" s="1"/>
  <c r="BK326" i="13" a="1"/>
  <c r="BK326" i="13" s="1"/>
  <c r="BU326" i="13" s="1"/>
  <c r="BM284" i="13" a="1"/>
  <c r="BM284" i="13" s="1"/>
  <c r="BW284" i="13" s="1"/>
  <c r="BK430" i="13" a="1"/>
  <c r="BK430" i="13" s="1"/>
  <c r="BU430" i="13" s="1"/>
  <c r="BK350" i="13" a="1"/>
  <c r="BK350" i="13" s="1"/>
  <c r="BU350" i="13" s="1"/>
  <c r="BK300" i="13" a="1"/>
  <c r="BK300" i="13" s="1"/>
  <c r="BU300" i="13" s="1"/>
  <c r="BM274" i="13" a="1"/>
  <c r="BM274" i="13" s="1"/>
  <c r="BW274" i="13" s="1"/>
  <c r="BK223" i="13" a="1"/>
  <c r="BK223" i="13" s="1"/>
  <c r="BU223" i="13" s="1"/>
  <c r="BM141" i="13" a="1"/>
  <c r="BM141" i="13" s="1"/>
  <c r="BW141" i="13" s="1"/>
  <c r="BK392" i="13" a="1"/>
  <c r="BK392" i="13" s="1"/>
  <c r="BU392" i="13" s="1"/>
  <c r="BK245" i="13" a="1"/>
  <c r="BK245" i="13" s="1"/>
  <c r="BU245" i="13" s="1"/>
  <c r="BK148" i="13" a="1"/>
  <c r="BK148" i="13" s="1"/>
  <c r="BU148" i="13" s="1"/>
  <c r="BK40" i="13" a="1"/>
  <c r="BK40" i="13" s="1"/>
  <c r="BU40" i="13" s="1"/>
  <c r="BK424" i="13" a="1"/>
  <c r="BK424" i="13" s="1"/>
  <c r="BU424" i="13" s="1"/>
  <c r="BM143" i="13" a="1"/>
  <c r="BM143" i="13" s="1"/>
  <c r="BW143" i="13" s="1"/>
  <c r="BT43" i="13"/>
  <c r="BM283" i="13" a="1"/>
  <c r="BM283" i="13" s="1"/>
  <c r="BW283" i="13" s="1"/>
  <c r="BM204" i="13" a="1"/>
  <c r="BM204" i="13" s="1"/>
  <c r="BW204" i="13" s="1"/>
  <c r="BM447" i="13" a="1"/>
  <c r="BM447" i="13" s="1"/>
  <c r="BW447" i="13" s="1"/>
  <c r="BK101" i="13" a="1"/>
  <c r="BK101" i="13" s="1"/>
  <c r="BU101" i="13" s="1"/>
  <c r="BT25" i="13"/>
  <c r="BM246" i="13" a="1"/>
  <c r="BM246" i="13" s="1"/>
  <c r="BW246" i="13" s="1"/>
  <c r="BM35" i="13" a="1"/>
  <c r="BM35" i="13" s="1"/>
  <c r="BW35" i="13" s="1"/>
  <c r="BK413" i="13" a="1"/>
  <c r="BK413" i="13" s="1"/>
  <c r="BU413" i="13" s="1"/>
  <c r="BK264" i="13" a="1"/>
  <c r="BK264" i="13" s="1"/>
  <c r="BU264" i="13" s="1"/>
  <c r="BM234" i="13" a="1"/>
  <c r="BM234" i="13" s="1"/>
  <c r="BW234" i="13" s="1"/>
  <c r="BM108" i="13" a="1"/>
  <c r="BM108" i="13" s="1"/>
  <c r="BW108" i="13" s="1"/>
  <c r="BK470" i="13" a="1"/>
  <c r="BK470" i="13" s="1"/>
  <c r="BU470" i="13" s="1"/>
  <c r="BM391" i="13" a="1"/>
  <c r="BM391" i="13" s="1"/>
  <c r="BW391" i="13" s="1"/>
  <c r="BK129" i="13" a="1"/>
  <c r="BK129" i="13" s="1"/>
  <c r="BU129" i="13" s="1"/>
  <c r="BM59" i="13" a="1"/>
  <c r="BM59" i="13" s="1"/>
  <c r="BW59" i="13" s="1"/>
  <c r="BK404" i="13" a="1"/>
  <c r="BK404" i="13" s="1"/>
  <c r="BU404" i="13" s="1"/>
  <c r="BT292" i="13"/>
  <c r="BK212" i="13" a="1"/>
  <c r="BK212" i="13" s="1"/>
  <c r="BU212" i="13" s="1"/>
  <c r="BM57" i="13" a="1"/>
  <c r="BM57" i="13" s="1"/>
  <c r="BW57" i="13" s="1"/>
  <c r="BM305" i="13" a="1"/>
  <c r="BM305" i="13" s="1"/>
  <c r="BW305" i="13" s="1"/>
  <c r="BM351" i="13" a="1"/>
  <c r="BM351" i="13" s="1"/>
  <c r="BW351" i="13" s="1"/>
  <c r="BT169" i="13"/>
  <c r="BK369" i="13" a="1"/>
  <c r="BK369" i="13" s="1"/>
  <c r="BU369" i="13" s="1"/>
  <c r="BK301" i="13" a="1"/>
  <c r="BK301" i="13" s="1"/>
  <c r="BU301" i="13" s="1"/>
  <c r="BK159" i="13" a="1"/>
  <c r="BK159" i="13" s="1"/>
  <c r="BU159" i="13" s="1"/>
  <c r="BM241" i="13" a="1"/>
  <c r="BM241" i="13" s="1"/>
  <c r="BW241" i="13" s="1"/>
  <c r="BX387" i="13"/>
  <c r="BN352" i="13" a="1"/>
  <c r="BN352" i="13" s="1"/>
  <c r="BX352" i="13" s="1"/>
  <c r="BN275" i="13" a="1"/>
  <c r="BN275" i="13" s="1"/>
  <c r="BX275" i="13" s="1"/>
  <c r="BN164" i="13" a="1"/>
  <c r="BN164" i="13" s="1"/>
  <c r="BX164" i="13" s="1"/>
  <c r="BN464" i="13" a="1"/>
  <c r="BN464" i="13" s="1"/>
  <c r="BX464" i="13" s="1"/>
  <c r="BN285" i="13" a="1"/>
  <c r="BN285" i="13" s="1"/>
  <c r="BX285" i="13" s="1"/>
  <c r="BN134" i="13" a="1"/>
  <c r="BN134" i="13" s="1"/>
  <c r="BX134" i="13" s="1"/>
  <c r="BN20" i="13" a="1"/>
  <c r="BN20" i="13" s="1"/>
  <c r="BX20" i="13" s="1"/>
  <c r="BN324" i="13" a="1"/>
  <c r="BN324" i="13" s="1"/>
  <c r="BX324" i="13" s="1"/>
  <c r="BN354" i="13" a="1"/>
  <c r="BN354" i="13" s="1"/>
  <c r="BX354" i="13" s="1"/>
  <c r="BN296" i="13" a="1"/>
  <c r="BN296" i="13" s="1"/>
  <c r="BX296" i="13" s="1"/>
  <c r="BN288" i="13" a="1"/>
  <c r="BN288" i="13" s="1"/>
  <c r="BX288" i="13" s="1"/>
  <c r="BN161" i="13" a="1"/>
  <c r="BN161" i="13" s="1"/>
  <c r="BX161" i="13" s="1"/>
  <c r="BN124" i="13" a="1"/>
  <c r="BN124" i="13" s="1"/>
  <c r="BX124" i="13" s="1"/>
  <c r="BN377" i="13" a="1"/>
  <c r="BN377" i="13" s="1"/>
  <c r="BX377" i="13" s="1"/>
  <c r="BN71" i="13" a="1"/>
  <c r="BN71" i="13" s="1"/>
  <c r="BX71" i="13" s="1"/>
  <c r="BN364" i="13" a="1"/>
  <c r="BN364" i="13" s="1"/>
  <c r="BX364" i="13" s="1"/>
  <c r="BN195" i="13" a="1"/>
  <c r="BN195" i="13" s="1"/>
  <c r="BX195" i="13" s="1"/>
  <c r="BN91" i="13" a="1"/>
  <c r="BN91" i="13" s="1"/>
  <c r="BX91" i="13" s="1"/>
  <c r="BN42" i="13" a="1"/>
  <c r="BN42" i="13" s="1"/>
  <c r="BX42" i="13" s="1"/>
  <c r="BN314" i="13" a="1"/>
  <c r="BN314" i="13" s="1"/>
  <c r="BX314" i="13" s="1"/>
  <c r="BN396" i="13" a="1"/>
  <c r="BN396" i="13" s="1"/>
  <c r="BX396" i="13" s="1"/>
  <c r="BG394" i="13" a="1"/>
  <c r="BG394" i="13" s="1"/>
  <c r="BQ394" i="13" s="1"/>
  <c r="BN252" i="13" a="1"/>
  <c r="BN252" i="13" s="1"/>
  <c r="BX252" i="13" s="1"/>
  <c r="BN231" i="13" a="1"/>
  <c r="BN231" i="13" s="1"/>
  <c r="BX231" i="13" s="1"/>
  <c r="BN145" i="13" a="1"/>
  <c r="BN145" i="13" s="1"/>
  <c r="BX145" i="13" s="1"/>
  <c r="BN103" i="13" a="1"/>
  <c r="BN103" i="13" s="1"/>
  <c r="BX103" i="13" s="1"/>
  <c r="BG473" i="13" a="1"/>
  <c r="BG473" i="13" s="1"/>
  <c r="BQ473" i="13" s="1"/>
  <c r="BN280" i="13" a="1"/>
  <c r="BN280" i="13" s="1"/>
  <c r="BX280" i="13" s="1"/>
  <c r="BN182" i="13" a="1"/>
  <c r="BN182" i="13" s="1"/>
  <c r="BX182" i="13" s="1"/>
  <c r="BG401" i="13" a="1"/>
  <c r="BG401" i="13" s="1"/>
  <c r="BQ401" i="13" s="1"/>
  <c r="BN281" i="13" a="1"/>
  <c r="BN281" i="13" s="1"/>
  <c r="BX281" i="13" s="1"/>
  <c r="BN225" i="13" a="1"/>
  <c r="BN225" i="13" s="1"/>
  <c r="BX225" i="13" s="1"/>
  <c r="BG126" i="13" a="1"/>
  <c r="BG126" i="13" s="1"/>
  <c r="BQ126" i="13" s="1"/>
  <c r="BG344" i="13" a="1"/>
  <c r="BG344" i="13" s="1"/>
  <c r="BQ344" i="13" s="1"/>
  <c r="BH461" i="13" a="1"/>
  <c r="BH461" i="13" s="1"/>
  <c r="BR461" i="13" s="1"/>
  <c r="BH403" i="13" a="1"/>
  <c r="BH403" i="13" s="1"/>
  <c r="BR403" i="13" s="1"/>
  <c r="BH251" i="13" a="1"/>
  <c r="BH251" i="13" s="1"/>
  <c r="BR251" i="13" s="1"/>
  <c r="BH474" i="13" a="1"/>
  <c r="BH474" i="13" s="1"/>
  <c r="BR474" i="13" s="1"/>
  <c r="BH416" i="13" a="1"/>
  <c r="BH416" i="13" s="1"/>
  <c r="BR416" i="13" s="1"/>
  <c r="BH471" i="13" a="1"/>
  <c r="BH471" i="13" s="1"/>
  <c r="BR471" i="13" s="1"/>
  <c r="BH393" i="13" a="1"/>
  <c r="BH393" i="13" s="1"/>
  <c r="BR393" i="13" s="1"/>
  <c r="BH441" i="13" a="1"/>
  <c r="BH441" i="13" s="1"/>
  <c r="BR441" i="13" s="1"/>
  <c r="BH235" i="13" a="1"/>
  <c r="BH235" i="13" s="1"/>
  <c r="BR235" i="13" s="1"/>
  <c r="BH144" i="13" a="1"/>
  <c r="BH144" i="13" s="1"/>
  <c r="BR144" i="13" s="1"/>
  <c r="BH76" i="13" a="1"/>
  <c r="BH76" i="13" s="1"/>
  <c r="BR76" i="13" s="1"/>
  <c r="BH272" i="13" a="1"/>
  <c r="BH272" i="13" s="1"/>
  <c r="BR272" i="13" s="1"/>
  <c r="BH46" i="13" a="1"/>
  <c r="BH46" i="13" s="1"/>
  <c r="BR46" i="13" s="1"/>
  <c r="BG167" i="13" a="1"/>
  <c r="BG167" i="13" s="1"/>
  <c r="BQ167" i="13" s="1"/>
  <c r="BH381" i="13" a="1"/>
  <c r="BH381" i="13" s="1"/>
  <c r="BR381" i="13" s="1"/>
  <c r="BH270" i="13" a="1"/>
  <c r="BH270" i="13" s="1"/>
  <c r="BR270" i="13" s="1"/>
  <c r="BH66" i="13" a="1"/>
  <c r="BH66" i="13" s="1"/>
  <c r="BR66" i="13" s="1"/>
  <c r="BH294" i="13" a="1"/>
  <c r="BH294" i="13" s="1"/>
  <c r="BR294" i="13" s="1"/>
  <c r="BH201" i="13" a="1"/>
  <c r="BH201" i="13" s="1"/>
  <c r="BR201" i="13" s="1"/>
  <c r="BH371" i="13" a="1"/>
  <c r="BH371" i="13" s="1"/>
  <c r="BR371" i="13" s="1"/>
  <c r="BH107" i="13" a="1"/>
  <c r="BH107" i="13" s="1"/>
  <c r="BR107" i="13" s="1"/>
  <c r="BG311" i="13" a="1"/>
  <c r="BG311" i="13" s="1"/>
  <c r="BQ311" i="13" s="1"/>
  <c r="BH18" i="13" a="1"/>
  <c r="BH18" i="13" s="1"/>
  <c r="BR18" i="13" s="1"/>
  <c r="BH230" i="13" a="1"/>
  <c r="BH230" i="13" s="1"/>
  <c r="BR230" i="13" s="1"/>
  <c r="BG122" i="13" a="1"/>
  <c r="BG122" i="13" s="1"/>
  <c r="BQ122" i="13" s="1"/>
  <c r="BH348" i="13" a="1"/>
  <c r="BH348" i="13" s="1"/>
  <c r="BR348" i="13" s="1"/>
  <c r="BH267" i="13" a="1"/>
  <c r="BH267" i="13" s="1"/>
  <c r="BR267" i="13" s="1"/>
  <c r="BH81" i="13" a="1"/>
  <c r="BH81" i="13" s="1"/>
  <c r="BR81" i="13" s="1"/>
  <c r="BG393" i="13" a="1"/>
  <c r="BG393" i="13" s="1"/>
  <c r="BQ393" i="13" s="1"/>
  <c r="BH373" i="13" a="1"/>
  <c r="BH373" i="13" s="1"/>
  <c r="BR373" i="13" s="1"/>
  <c r="BG291" i="13" a="1"/>
  <c r="BG291" i="13" s="1"/>
  <c r="BQ291" i="13" s="1"/>
  <c r="BH460" i="13" a="1"/>
  <c r="BH460" i="13" s="1"/>
  <c r="BR460" i="13" s="1"/>
  <c r="BH399" i="13" a="1"/>
  <c r="BH399" i="13" s="1"/>
  <c r="BR399" i="13" s="1"/>
  <c r="BH178" i="13" a="1"/>
  <c r="BH178" i="13" s="1"/>
  <c r="BR178" i="13" s="1"/>
  <c r="BH131" i="13" a="1"/>
  <c r="BH131" i="13" s="1"/>
  <c r="BR131" i="13" s="1"/>
  <c r="BG476" i="13" a="1"/>
  <c r="BG476" i="13" s="1"/>
  <c r="BQ476" i="13" s="1"/>
  <c r="BH339" i="13" a="1"/>
  <c r="BH339" i="13" s="1"/>
  <c r="BR339" i="13" s="1"/>
  <c r="BH167" i="13" a="1"/>
  <c r="BH167" i="13" s="1"/>
  <c r="BR167" i="13" s="1"/>
  <c r="BN120" i="13" a="1"/>
  <c r="BN120" i="13" s="1"/>
  <c r="BX120" i="13" s="1"/>
  <c r="BH75" i="13" a="1"/>
  <c r="BH75" i="13" s="1"/>
  <c r="BR75" i="13" s="1"/>
  <c r="BN381" i="13" a="1"/>
  <c r="BN381" i="13" s="1"/>
  <c r="BX381" i="13" s="1"/>
  <c r="BG222" i="13" a="1"/>
  <c r="BG222" i="13" s="1"/>
  <c r="BQ222" i="13" s="1"/>
  <c r="BH11" i="13" a="1"/>
  <c r="BH11" i="13" s="1"/>
  <c r="BR11" i="13" s="1"/>
  <c r="BN371" i="13" a="1"/>
  <c r="BN371" i="13" s="1"/>
  <c r="BX371" i="13" s="1"/>
  <c r="BG203" i="13" a="1"/>
  <c r="BG203" i="13" s="1"/>
  <c r="BQ203" i="13" s="1"/>
  <c r="BH70" i="13" a="1"/>
  <c r="BH70" i="13" s="1"/>
  <c r="BR70" i="13" s="1"/>
  <c r="BH311" i="13" a="1"/>
  <c r="BH311" i="13" s="1"/>
  <c r="BR311" i="13" s="1"/>
  <c r="BH176" i="13" a="1"/>
  <c r="BH176" i="13" s="1"/>
  <c r="BR176" i="13" s="1"/>
  <c r="BH452" i="13" a="1"/>
  <c r="BH452" i="13" s="1"/>
  <c r="BR452" i="13" s="1"/>
  <c r="BG230" i="13" a="1"/>
  <c r="BG230" i="13" s="1"/>
  <c r="BQ230" i="13" s="1"/>
  <c r="BN253" i="13" a="1"/>
  <c r="BN253" i="13" s="1"/>
  <c r="BX253" i="13" s="1"/>
  <c r="BG79" i="13" a="1"/>
  <c r="BG79" i="13" s="1"/>
  <c r="BQ79" i="13" s="1"/>
  <c r="BG219" i="13" a="1"/>
  <c r="BG219" i="13" s="1"/>
  <c r="BQ219" i="13" s="1"/>
  <c r="BG307" i="13" a="1"/>
  <c r="BG307" i="13" s="1"/>
  <c r="BQ307" i="13" s="1"/>
  <c r="BG403" i="13" a="1"/>
  <c r="BG403" i="13" s="1"/>
  <c r="BQ403" i="13" s="1"/>
  <c r="BN251" i="13" a="1"/>
  <c r="BN251" i="13" s="1"/>
  <c r="BX251" i="13" s="1"/>
  <c r="BG416" i="13" a="1"/>
  <c r="BG416" i="13" s="1"/>
  <c r="BQ416" i="13" s="1"/>
  <c r="BG348" i="13" a="1"/>
  <c r="BG348" i="13" s="1"/>
  <c r="BQ348" i="13" s="1"/>
  <c r="BG198" i="13" a="1"/>
  <c r="BG198" i="13" s="1"/>
  <c r="BQ198" i="13" s="1"/>
  <c r="BG471" i="13" a="1"/>
  <c r="BG471" i="13" s="1"/>
  <c r="BQ471" i="13" s="1"/>
  <c r="BN441" i="13" a="1"/>
  <c r="BN441" i="13" s="1"/>
  <c r="BX441" i="13" s="1"/>
  <c r="BG373" i="13" a="1"/>
  <c r="BG373" i="13" s="1"/>
  <c r="BQ373" i="13" s="1"/>
  <c r="BH291" i="13" a="1"/>
  <c r="BH291" i="13" s="1"/>
  <c r="BR291" i="13" s="1"/>
  <c r="BN144" i="13" a="1"/>
  <c r="BN144" i="13" s="1"/>
  <c r="BX144" i="13" s="1"/>
  <c r="BG76" i="13" a="1"/>
  <c r="BG76" i="13" s="1"/>
  <c r="BQ76" i="13" s="1"/>
  <c r="BG460" i="13" a="1"/>
  <c r="BG460" i="13" s="1"/>
  <c r="BQ460" i="13" s="1"/>
  <c r="BN399" i="13" a="1"/>
  <c r="BN399" i="13" s="1"/>
  <c r="BX399" i="13" s="1"/>
  <c r="BG272" i="13" a="1"/>
  <c r="BG272" i="13" s="1"/>
  <c r="BQ272" i="13" s="1"/>
  <c r="BG178" i="13" a="1"/>
  <c r="BG178" i="13" s="1"/>
  <c r="BQ178" i="13" s="1"/>
  <c r="BG131" i="13" a="1"/>
  <c r="BG131" i="13" s="1"/>
  <c r="BQ131" i="13" s="1"/>
  <c r="BH476" i="13" a="1"/>
  <c r="BH476" i="13" s="1"/>
  <c r="BR476" i="13" s="1"/>
  <c r="BG339" i="13" a="1"/>
  <c r="BG339" i="13" s="1"/>
  <c r="BQ339" i="13" s="1"/>
  <c r="BG120" i="13" a="1"/>
  <c r="BG120" i="13" s="1"/>
  <c r="BQ120" i="13" s="1"/>
  <c r="BG75" i="13" a="1"/>
  <c r="BG75" i="13" s="1"/>
  <c r="BQ75" i="13" s="1"/>
  <c r="BN270" i="13" a="1"/>
  <c r="BN270" i="13" s="1"/>
  <c r="BX270" i="13" s="1"/>
  <c r="BH222" i="13" a="1"/>
  <c r="BH222" i="13" s="1"/>
  <c r="BR222" i="13" s="1"/>
  <c r="BG66" i="13" a="1"/>
  <c r="BG66" i="13" s="1"/>
  <c r="BQ66" i="13" s="1"/>
  <c r="BN439" i="13" a="1"/>
  <c r="BN439" i="13" s="1"/>
  <c r="BX439" i="13" s="1"/>
  <c r="BN294" i="13" a="1"/>
  <c r="BN294" i="13" s="1"/>
  <c r="BX294" i="13" s="1"/>
  <c r="BH135" i="13" a="1"/>
  <c r="BH135" i="13" s="1"/>
  <c r="BR135" i="13" s="1"/>
  <c r="BG11" i="13" a="1"/>
  <c r="BG11" i="13" s="1"/>
  <c r="BQ11" i="13" s="1"/>
  <c r="BG371" i="13" a="1"/>
  <c r="BG371" i="13" s="1"/>
  <c r="BQ371" i="13" s="1"/>
  <c r="BH203" i="13" a="1"/>
  <c r="BH203" i="13" s="1"/>
  <c r="BR203" i="13" s="1"/>
  <c r="BG70" i="13" a="1"/>
  <c r="BG70" i="13" s="1"/>
  <c r="BQ70" i="13" s="1"/>
  <c r="BN406" i="13" a="1"/>
  <c r="BN406" i="13" s="1"/>
  <c r="BX406" i="13" s="1"/>
  <c r="BG18" i="13" a="1"/>
  <c r="BG18" i="13" s="1"/>
  <c r="BQ18" i="13" s="1"/>
  <c r="BG452" i="13" a="1"/>
  <c r="BG452" i="13" s="1"/>
  <c r="BQ452" i="13" s="1"/>
  <c r="BG323" i="13" a="1"/>
  <c r="BG323" i="13" s="1"/>
  <c r="BQ323" i="13" s="1"/>
  <c r="BH122" i="13" a="1"/>
  <c r="BH122" i="13" s="1"/>
  <c r="BR122" i="13" s="1"/>
  <c r="BH38" i="13" a="1"/>
  <c r="BH38" i="13" s="1"/>
  <c r="BR38" i="13" s="1"/>
  <c r="BH450" i="13" a="1"/>
  <c r="BH450" i="13" s="1"/>
  <c r="BR450" i="13" s="1"/>
  <c r="BH208" i="13" a="1"/>
  <c r="BH208" i="13" s="1"/>
  <c r="BR208" i="13" s="1"/>
  <c r="BX56" i="13"/>
  <c r="BG19" i="13" a="1"/>
  <c r="BG19" i="13" s="1"/>
  <c r="BQ19" i="13" s="1"/>
  <c r="BG37" i="13" a="1"/>
  <c r="BG37" i="13" s="1"/>
  <c r="BQ37" i="13" s="1"/>
  <c r="BG411" i="13" a="1"/>
  <c r="BG411" i="13" s="1"/>
  <c r="BQ411" i="13" s="1"/>
  <c r="BG317" i="13" a="1"/>
  <c r="BG317" i="13" s="1"/>
  <c r="BQ317" i="13" s="1"/>
  <c r="BG100" i="13" a="1"/>
  <c r="BG100" i="13" s="1"/>
  <c r="BQ100" i="13" s="1"/>
  <c r="BG306" i="13" a="1"/>
  <c r="BG306" i="13" s="1"/>
  <c r="BQ306" i="13" s="1"/>
  <c r="BG407" i="13" a="1"/>
  <c r="BG407" i="13" s="1"/>
  <c r="BQ407" i="13" s="1"/>
  <c r="BG253" i="13" a="1"/>
  <c r="BG253" i="13" s="1"/>
  <c r="BQ253" i="13" s="1"/>
  <c r="BN49" i="13" a="1"/>
  <c r="BN49" i="13" s="1"/>
  <c r="BX49" i="13" s="1"/>
  <c r="BN79" i="13" a="1"/>
  <c r="BN79" i="13" s="1"/>
  <c r="BX79" i="13" s="1"/>
  <c r="BN461" i="13" a="1"/>
  <c r="BN461" i="13" s="1"/>
  <c r="BX461" i="13" s="1"/>
  <c r="BN320" i="13" a="1"/>
  <c r="BN320" i="13" s="1"/>
  <c r="BX320" i="13" s="1"/>
  <c r="BG474" i="13" a="1"/>
  <c r="BG474" i="13" s="1"/>
  <c r="BQ474" i="13" s="1"/>
  <c r="BN348" i="13" a="1"/>
  <c r="BN348" i="13" s="1"/>
  <c r="BX348" i="13" s="1"/>
  <c r="BN267" i="13" a="1"/>
  <c r="BN267" i="13" s="1"/>
  <c r="BX267" i="13" s="1"/>
  <c r="BN198" i="13" a="1"/>
  <c r="BN198" i="13" s="1"/>
  <c r="BX198" i="13" s="1"/>
  <c r="BN81" i="13" a="1"/>
  <c r="BN81" i="13" s="1"/>
  <c r="BX81" i="13" s="1"/>
  <c r="BN471" i="13" a="1"/>
  <c r="BN471" i="13" s="1"/>
  <c r="BX471" i="13" s="1"/>
  <c r="BG441" i="13" a="1"/>
  <c r="BG441" i="13" s="1"/>
  <c r="BQ441" i="13" s="1"/>
  <c r="BG235" i="13" a="1"/>
  <c r="BG235" i="13" s="1"/>
  <c r="BQ235" i="13" s="1"/>
  <c r="BG144" i="13" a="1"/>
  <c r="BG144" i="13" s="1"/>
  <c r="BQ144" i="13" s="1"/>
  <c r="BN460" i="13" a="1"/>
  <c r="BN460" i="13" s="1"/>
  <c r="BX460" i="13" s="1"/>
  <c r="BG399" i="13" a="1"/>
  <c r="BG399" i="13" s="1"/>
  <c r="BQ399" i="13" s="1"/>
  <c r="BN178" i="13" a="1"/>
  <c r="BN178" i="13" s="1"/>
  <c r="BX178" i="13" s="1"/>
  <c r="BN131" i="13" a="1"/>
  <c r="BN131" i="13" s="1"/>
  <c r="BX131" i="13" s="1"/>
  <c r="BG46" i="13" a="1"/>
  <c r="BG46" i="13" s="1"/>
  <c r="BQ46" i="13" s="1"/>
  <c r="BN339" i="13" a="1"/>
  <c r="BN339" i="13" s="1"/>
  <c r="BX339" i="13" s="1"/>
  <c r="BN167" i="13" a="1"/>
  <c r="BN167" i="13" s="1"/>
  <c r="BX167" i="13" s="1"/>
  <c r="BN66" i="13" a="1"/>
  <c r="BN66" i="13" s="1"/>
  <c r="BX66" i="13" s="1"/>
  <c r="BH439" i="13" a="1"/>
  <c r="BH439" i="13" s="1"/>
  <c r="BR439" i="13" s="1"/>
  <c r="BN135" i="13" a="1"/>
  <c r="BN135" i="13" s="1"/>
  <c r="BX135" i="13" s="1"/>
  <c r="BN11" i="13" a="1"/>
  <c r="BN11" i="13" s="1"/>
  <c r="BX11" i="13" s="1"/>
  <c r="BN203" i="13" a="1"/>
  <c r="BN203" i="13" s="1"/>
  <c r="BX203" i="13" s="1"/>
  <c r="BG107" i="13" a="1"/>
  <c r="BG107" i="13" s="1"/>
  <c r="BQ107" i="13" s="1"/>
  <c r="BN70" i="13" a="1"/>
  <c r="BN70" i="13" s="1"/>
  <c r="BX70" i="13" s="1"/>
  <c r="BH406" i="13" a="1"/>
  <c r="BH406" i="13" s="1"/>
  <c r="BR406" i="13" s="1"/>
  <c r="BN176" i="13" a="1"/>
  <c r="BN176" i="13" s="1"/>
  <c r="BX176" i="13" s="1"/>
  <c r="BN18" i="13" a="1"/>
  <c r="BN18" i="13" s="1"/>
  <c r="BX18" i="13" s="1"/>
  <c r="BN323" i="13" a="1"/>
  <c r="BN323" i="13" s="1"/>
  <c r="BX323" i="13" s="1"/>
  <c r="BN122" i="13" a="1"/>
  <c r="BN122" i="13" s="1"/>
  <c r="BX122" i="13" s="1"/>
  <c r="BH355" i="13" a="1"/>
  <c r="BH355" i="13" s="1"/>
  <c r="BR355" i="13" s="1"/>
  <c r="BH175" i="13" a="1"/>
  <c r="BH175" i="13" s="1"/>
  <c r="BR175" i="13" s="1"/>
  <c r="BH83" i="13" a="1"/>
  <c r="BH83" i="13" s="1"/>
  <c r="BR83" i="13" s="1"/>
  <c r="BN38" i="13" a="1"/>
  <c r="BN38" i="13" s="1"/>
  <c r="BX38" i="13" s="1"/>
  <c r="BH249" i="13" a="1"/>
  <c r="BH249" i="13" s="1"/>
  <c r="BR249" i="13" s="1"/>
  <c r="BH106" i="13" a="1"/>
  <c r="BH106" i="13" s="1"/>
  <c r="BR106" i="13" s="1"/>
  <c r="BN84" i="13" a="1"/>
  <c r="BN84" i="13" s="1"/>
  <c r="BX84" i="13" s="1"/>
  <c r="BG252" i="13" a="1"/>
  <c r="BG252" i="13" s="1"/>
  <c r="BQ252" i="13" s="1"/>
  <c r="BG331" i="13" a="1"/>
  <c r="BG331" i="13" s="1"/>
  <c r="BQ331" i="13" s="1"/>
  <c r="BN279" i="13" a="1"/>
  <c r="BN279" i="13" s="1"/>
  <c r="BX279" i="13" s="1"/>
  <c r="BN174" i="13" a="1"/>
  <c r="BN174" i="13" s="1"/>
  <c r="BX174" i="13" s="1"/>
  <c r="BG379" i="13" a="1"/>
  <c r="BG379" i="13" s="1"/>
  <c r="BQ379" i="13" s="1"/>
  <c r="BG466" i="13" a="1"/>
  <c r="BG466" i="13" s="1"/>
  <c r="BQ466" i="13" s="1"/>
  <c r="BG56" i="13" a="1"/>
  <c r="BG56" i="13" s="1"/>
  <c r="BQ56" i="13" s="1"/>
  <c r="BN407" i="13" a="1"/>
  <c r="BN407" i="13" s="1"/>
  <c r="BX407" i="13" s="1"/>
  <c r="BG94" i="13" a="1"/>
  <c r="BG94" i="13" s="1"/>
  <c r="BQ94" i="13" s="1"/>
  <c r="BN344" i="13" a="1"/>
  <c r="BN344" i="13" s="1"/>
  <c r="BX344" i="13" s="1"/>
  <c r="BN219" i="13" a="1"/>
  <c r="BN219" i="13" s="1"/>
  <c r="BX219" i="13" s="1"/>
  <c r="BN307" i="13" a="1"/>
  <c r="BN307" i="13" s="1"/>
  <c r="BX307" i="13" s="1"/>
  <c r="BG461" i="13" a="1"/>
  <c r="BG461" i="13" s="1"/>
  <c r="BQ461" i="13" s="1"/>
  <c r="BN403" i="13" a="1"/>
  <c r="BN403" i="13" s="1"/>
  <c r="BX403" i="13" s="1"/>
  <c r="BG320" i="13" a="1"/>
  <c r="BG320" i="13" s="1"/>
  <c r="BQ320" i="13" s="1"/>
  <c r="BG251" i="13" a="1"/>
  <c r="BG251" i="13" s="1"/>
  <c r="BQ251" i="13" s="1"/>
  <c r="BN474" i="13" a="1"/>
  <c r="BN474" i="13" s="1"/>
  <c r="BX474" i="13" s="1"/>
  <c r="BN416" i="13" a="1"/>
  <c r="BN416" i="13" s="1"/>
  <c r="BX416" i="13" s="1"/>
  <c r="BG267" i="13" a="1"/>
  <c r="BG267" i="13" s="1"/>
  <c r="BQ267" i="13" s="1"/>
  <c r="BG81" i="13" a="1"/>
  <c r="BG81" i="13" s="1"/>
  <c r="BQ81" i="13" s="1"/>
  <c r="BN393" i="13" a="1"/>
  <c r="BN393" i="13" s="1"/>
  <c r="BX393" i="13" s="1"/>
  <c r="BN373" i="13" a="1"/>
  <c r="BN373" i="13" s="1"/>
  <c r="BX373" i="13" s="1"/>
  <c r="BN291" i="13" a="1"/>
  <c r="BN291" i="13" s="1"/>
  <c r="BX291" i="13" s="1"/>
  <c r="BN235" i="13" a="1"/>
  <c r="BN235" i="13" s="1"/>
  <c r="BX235" i="13" s="1"/>
  <c r="BN76" i="13" a="1"/>
  <c r="BN76" i="13" s="1"/>
  <c r="BX76" i="13" s="1"/>
  <c r="BN272" i="13" a="1"/>
  <c r="BN272" i="13" s="1"/>
  <c r="BX272" i="13" s="1"/>
  <c r="BN46" i="13" a="1"/>
  <c r="BN46" i="13" s="1"/>
  <c r="BX46" i="13" s="1"/>
  <c r="BN476" i="13" a="1"/>
  <c r="BN476" i="13" s="1"/>
  <c r="BX476" i="13" s="1"/>
  <c r="BH120" i="13" a="1"/>
  <c r="BH120" i="13" s="1"/>
  <c r="BR120" i="13" s="1"/>
  <c r="BN75" i="13" a="1"/>
  <c r="BN75" i="13" s="1"/>
  <c r="BX75" i="13" s="1"/>
  <c r="BG381" i="13" a="1"/>
  <c r="BG381" i="13" s="1"/>
  <c r="BQ381" i="13" s="1"/>
  <c r="BG270" i="13" a="1"/>
  <c r="BG270" i="13" s="1"/>
  <c r="BQ270" i="13" s="1"/>
  <c r="BN222" i="13" a="1"/>
  <c r="BN222" i="13" s="1"/>
  <c r="BX222" i="13" s="1"/>
  <c r="BG439" i="13" a="1"/>
  <c r="BG439" i="13" s="1"/>
  <c r="BQ439" i="13" s="1"/>
  <c r="BG294" i="13" a="1"/>
  <c r="BG294" i="13" s="1"/>
  <c r="BQ294" i="13" s="1"/>
  <c r="BN201" i="13" a="1"/>
  <c r="BN201" i="13" s="1"/>
  <c r="BX201" i="13" s="1"/>
  <c r="BN107" i="13" a="1"/>
  <c r="BN107" i="13" s="1"/>
  <c r="BX107" i="13" s="1"/>
  <c r="BG406" i="13" a="1"/>
  <c r="BG406" i="13" s="1"/>
  <c r="BQ406" i="13" s="1"/>
  <c r="BN311" i="13" a="1"/>
  <c r="BN311" i="13" s="1"/>
  <c r="BX311" i="13" s="1"/>
  <c r="BN452" i="13" a="1"/>
  <c r="BN452" i="13" s="1"/>
  <c r="BX452" i="13" s="1"/>
  <c r="BN230" i="13" a="1"/>
  <c r="BN230" i="13" s="1"/>
  <c r="BX230" i="13" s="1"/>
  <c r="BG355" i="13" a="1"/>
  <c r="BG355" i="13" s="1"/>
  <c r="BQ355" i="13" s="1"/>
  <c r="BG175" i="13" a="1"/>
  <c r="BG175" i="13" s="1"/>
  <c r="BQ175" i="13" s="1"/>
  <c r="BG83" i="13" a="1"/>
  <c r="BG83" i="13" s="1"/>
  <c r="BQ83" i="13" s="1"/>
  <c r="BG249" i="13" a="1"/>
  <c r="BG249" i="13" s="1"/>
  <c r="BQ249" i="13" s="1"/>
  <c r="BN450" i="13" a="1"/>
  <c r="BN450" i="13" s="1"/>
  <c r="BX450" i="13" s="1"/>
  <c r="BG106" i="13" a="1"/>
  <c r="BG106" i="13" s="1"/>
  <c r="BQ106" i="13" s="1"/>
  <c r="BN208" i="13" a="1"/>
  <c r="BN208" i="13" s="1"/>
  <c r="BX208" i="13" s="1"/>
  <c r="BG469" i="13" a="1"/>
  <c r="BG469" i="13" s="1"/>
  <c r="BQ469" i="13" s="1"/>
  <c r="BN472" i="13" a="1"/>
  <c r="BN472" i="13" s="1"/>
  <c r="BX472" i="13" s="1"/>
  <c r="BG231" i="13" a="1"/>
  <c r="BG231" i="13" s="1"/>
  <c r="BQ231" i="13" s="1"/>
  <c r="BG145" i="13" a="1"/>
  <c r="BG145" i="13" s="1"/>
  <c r="BQ145" i="13" s="1"/>
  <c r="BG103" i="13" a="1"/>
  <c r="BG103" i="13" s="1"/>
  <c r="BQ103" i="13" s="1"/>
  <c r="BG390" i="13" a="1"/>
  <c r="BG390" i="13" s="1"/>
  <c r="BQ390" i="13" s="1"/>
  <c r="BG359" i="13" a="1"/>
  <c r="BG359" i="13" s="1"/>
  <c r="BQ359" i="13" s="1"/>
  <c r="BG280" i="13" a="1"/>
  <c r="BG280" i="13" s="1"/>
  <c r="BQ280" i="13" s="1"/>
  <c r="BG182" i="13" a="1"/>
  <c r="BG182" i="13" s="1"/>
  <c r="BQ182" i="13" s="1"/>
  <c r="BG475" i="13" a="1"/>
  <c r="BG475" i="13" s="1"/>
  <c r="BQ475" i="13" s="1"/>
  <c r="BG225" i="13" a="1"/>
  <c r="BG225" i="13" s="1"/>
  <c r="BQ225" i="13" s="1"/>
  <c r="BN126" i="13" a="1"/>
  <c r="BN126" i="13" s="1"/>
  <c r="BX126" i="13" s="1"/>
  <c r="BG14" i="13" a="1"/>
  <c r="BG14" i="13" s="1"/>
  <c r="BQ14" i="13" s="1"/>
  <c r="BG221" i="13" a="1"/>
  <c r="BG221" i="13" s="1"/>
  <c r="BQ221" i="13" s="1"/>
  <c r="BG78" i="13" a="1"/>
  <c r="BG78" i="13" s="1"/>
  <c r="BQ78" i="13" s="1"/>
  <c r="BN411" i="13" a="1"/>
  <c r="BN411" i="13" s="1"/>
  <c r="BX411" i="13" s="1"/>
  <c r="BG279" i="13" a="1"/>
  <c r="BG279" i="13" s="1"/>
  <c r="BQ279" i="13" s="1"/>
  <c r="BG200" i="13" a="1"/>
  <c r="BG200" i="13" s="1"/>
  <c r="BQ200" i="13" s="1"/>
  <c r="BG442" i="13" a="1"/>
  <c r="BG442" i="13" s="1"/>
  <c r="BQ442" i="13" s="1"/>
  <c r="BN93" i="13" a="1"/>
  <c r="BN93" i="13" s="1"/>
  <c r="BX93" i="13" s="1"/>
  <c r="BN32" i="13" a="1"/>
  <c r="BN32" i="13" s="1"/>
  <c r="BX32" i="13" s="1"/>
  <c r="BG242" i="13" a="1"/>
  <c r="BG242" i="13" s="1"/>
  <c r="BQ242" i="13" s="1"/>
  <c r="BN142" i="13" a="1"/>
  <c r="BN142" i="13" s="1"/>
  <c r="BX142" i="13" s="1"/>
  <c r="BG33" i="13" a="1"/>
  <c r="BG33" i="13" s="1"/>
  <c r="BQ33" i="13" s="1"/>
  <c r="BN409" i="13" a="1"/>
  <c r="BN409" i="13" s="1"/>
  <c r="BX409" i="13" s="1"/>
  <c r="BN319" i="13" a="1"/>
  <c r="BN319" i="13" s="1"/>
  <c r="BX319" i="13" s="1"/>
  <c r="BG233" i="13" a="1"/>
  <c r="BG233" i="13" s="1"/>
  <c r="BQ233" i="13" s="1"/>
  <c r="BN466" i="13" a="1"/>
  <c r="BN466" i="13" s="1"/>
  <c r="BX466" i="13" s="1"/>
  <c r="BN210" i="13" a="1"/>
  <c r="BN210" i="13" s="1"/>
  <c r="BX210" i="13" s="1"/>
  <c r="BG80" i="13" a="1"/>
  <c r="BG80" i="13" s="1"/>
  <c r="BQ80" i="13" s="1"/>
  <c r="BN94" i="13" a="1"/>
  <c r="BN94" i="13" s="1"/>
  <c r="BX94" i="13" s="1"/>
  <c r="BL4" i="13" a="1"/>
  <c r="BL4" i="13" s="1"/>
  <c r="BV4" i="13" s="1"/>
  <c r="BH4" i="13" a="1"/>
  <c r="BH4" i="13" s="1"/>
  <c r="BR4" i="13" s="1"/>
  <c r="BK4" i="13" a="1"/>
  <c r="BK4" i="13" s="1"/>
  <c r="BU4" i="13" s="1"/>
  <c r="BG4" i="13" a="1"/>
  <c r="BG4" i="13" s="1"/>
  <c r="BQ4" i="13" s="1"/>
  <c r="BN4" i="13" a="1"/>
  <c r="BN4" i="13" s="1"/>
  <c r="BX4" i="13" s="1"/>
  <c r="BJ4" i="13" a="1"/>
  <c r="BJ4" i="13" s="1"/>
  <c r="BT4" i="13" s="1"/>
  <c r="BM4" i="13" a="1"/>
  <c r="BM4" i="13" s="1"/>
  <c r="BW4" i="13" s="1"/>
  <c r="BI4" i="13" a="1"/>
  <c r="BI4" i="13" s="1"/>
  <c r="BS4" i="13" s="1"/>
  <c r="BN83" i="13" a="1"/>
  <c r="BN83" i="13" s="1"/>
  <c r="BX83" i="13" s="1"/>
  <c r="BG38" i="13" a="1"/>
  <c r="BG38" i="13" s="1"/>
  <c r="BQ38" i="13" s="1"/>
  <c r="BN106" i="13" a="1"/>
  <c r="BN106" i="13" s="1"/>
  <c r="BX106" i="13" s="1"/>
  <c r="BG208" i="13" a="1"/>
  <c r="BG208" i="13" s="1"/>
  <c r="BQ208" i="13" s="1"/>
  <c r="BN179" i="13" a="1"/>
  <c r="BN179" i="13" s="1"/>
  <c r="BX179" i="13" s="1"/>
  <c r="BN89" i="13" a="1"/>
  <c r="BN89" i="13" s="1"/>
  <c r="BX89" i="13" s="1"/>
  <c r="BN467" i="13" a="1"/>
  <c r="BN467" i="13" s="1"/>
  <c r="BX467" i="13" s="1"/>
  <c r="BN239" i="13" a="1"/>
  <c r="BN239" i="13" s="1"/>
  <c r="BX239" i="13" s="1"/>
  <c r="BN153" i="13" a="1"/>
  <c r="BN153" i="13" s="1"/>
  <c r="BX153" i="13" s="1"/>
  <c r="BN273" i="13" a="1"/>
  <c r="BN273" i="13" s="1"/>
  <c r="BX273" i="13" s="1"/>
  <c r="BN193" i="13" a="1"/>
  <c r="BN193" i="13" s="1"/>
  <c r="BX193" i="13" s="1"/>
  <c r="BN30" i="13" a="1"/>
  <c r="BN30" i="13" s="1"/>
  <c r="BX30" i="13" s="1"/>
  <c r="BN262" i="13" a="1"/>
  <c r="BN262" i="13" s="1"/>
  <c r="BX262" i="13" s="1"/>
  <c r="BN105" i="13" a="1"/>
  <c r="BN105" i="13" s="1"/>
  <c r="BX105" i="13" s="1"/>
  <c r="BN338" i="13" a="1"/>
  <c r="BN338" i="13" s="1"/>
  <c r="BX338" i="13" s="1"/>
  <c r="BN400" i="13" a="1"/>
  <c r="BN400" i="13" s="1"/>
  <c r="BX400" i="13" s="1"/>
  <c r="BN473" i="13" a="1"/>
  <c r="BN473" i="13" s="1"/>
  <c r="BX473" i="13" s="1"/>
  <c r="BG139" i="13" a="1"/>
  <c r="BG139" i="13" s="1"/>
  <c r="BQ139" i="13" s="1"/>
  <c r="BG58" i="13" a="1"/>
  <c r="BG58" i="13" s="1"/>
  <c r="BQ58" i="13" s="1"/>
  <c r="BN331" i="13" a="1"/>
  <c r="BN331" i="13" s="1"/>
  <c r="BX331" i="13" s="1"/>
  <c r="BN37" i="13" a="1"/>
  <c r="BN37" i="13" s="1"/>
  <c r="BX37" i="13" s="1"/>
  <c r="BN200" i="13" a="1"/>
  <c r="BN200" i="13" s="1"/>
  <c r="BX200" i="13" s="1"/>
  <c r="BG23" i="13" a="1"/>
  <c r="BG23" i="13" s="1"/>
  <c r="BQ23" i="13" s="1"/>
  <c r="BN442" i="13" a="1"/>
  <c r="BN442" i="13" s="1"/>
  <c r="BX442" i="13" s="1"/>
  <c r="BG174" i="13" a="1"/>
  <c r="BG174" i="13" s="1"/>
  <c r="BQ174" i="13" s="1"/>
  <c r="BG93" i="13" a="1"/>
  <c r="BG93" i="13" s="1"/>
  <c r="BQ93" i="13" s="1"/>
  <c r="BG32" i="13" a="1"/>
  <c r="BG32" i="13" s="1"/>
  <c r="BQ32" i="13" s="1"/>
  <c r="BN379" i="13" a="1"/>
  <c r="BN379" i="13" s="1"/>
  <c r="BX379" i="13" s="1"/>
  <c r="BN33" i="13" a="1"/>
  <c r="BN33" i="13" s="1"/>
  <c r="BX33" i="13" s="1"/>
  <c r="BG319" i="13" a="1"/>
  <c r="BG319" i="13" s="1"/>
  <c r="BQ319" i="13" s="1"/>
  <c r="BN233" i="13" a="1"/>
  <c r="BN233" i="13" s="1"/>
  <c r="BX233" i="13" s="1"/>
  <c r="BG210" i="13" a="1"/>
  <c r="BG210" i="13" s="1"/>
  <c r="BQ210" i="13" s="1"/>
  <c r="B62" i="7"/>
  <c r="B48" i="7"/>
  <c r="B57" i="7"/>
  <c r="B44" i="7"/>
  <c r="N21" i="13"/>
  <c r="N85" i="13"/>
  <c r="N149" i="13"/>
  <c r="N213" i="13"/>
  <c r="N277" i="13"/>
  <c r="N341" i="13"/>
  <c r="N405" i="13"/>
  <c r="N456" i="13"/>
  <c r="N289" i="13"/>
  <c r="N290" i="13"/>
  <c r="N107" i="13"/>
  <c r="N46" i="13"/>
  <c r="N110" i="13"/>
  <c r="N174" i="13"/>
  <c r="N238" i="13"/>
  <c r="N302" i="13"/>
  <c r="N366" i="13"/>
  <c r="N430" i="13"/>
  <c r="N177" i="13"/>
  <c r="N393" i="13"/>
  <c r="N410" i="13"/>
  <c r="N23" i="13"/>
  <c r="N87" i="13"/>
  <c r="N151" i="13"/>
  <c r="N215" i="13"/>
  <c r="N279" i="13"/>
  <c r="N343" i="13"/>
  <c r="N407" i="13"/>
  <c r="N49" i="13"/>
  <c r="N297" i="13"/>
  <c r="N234" i="13"/>
  <c r="N59" i="13"/>
  <c r="N48" i="13"/>
  <c r="N112" i="13"/>
  <c r="N176" i="13"/>
  <c r="N240" i="13"/>
  <c r="N304" i="13"/>
  <c r="N368" i="13"/>
  <c r="N432" i="13"/>
  <c r="N81" i="13"/>
  <c r="N409" i="13"/>
  <c r="N131" i="13"/>
  <c r="N58" i="13"/>
  <c r="N122" i="13"/>
  <c r="N218" i="13"/>
  <c r="N51" i="13"/>
  <c r="N227" i="13"/>
  <c r="N403" i="13"/>
  <c r="N228" i="13"/>
  <c r="N459" i="13"/>
  <c r="N156" i="13"/>
  <c r="N427" i="13"/>
  <c r="N164" i="13"/>
  <c r="N428" i="13"/>
  <c r="N108" i="13"/>
  <c r="N284" i="13"/>
  <c r="N124" i="13"/>
  <c r="N465" i="13"/>
  <c r="N468" i="13"/>
  <c r="N463" i="13"/>
  <c r="B45" i="7"/>
  <c r="B56" i="7"/>
  <c r="B51" i="7"/>
  <c r="B53" i="7"/>
  <c r="N29" i="13"/>
  <c r="N93" i="13"/>
  <c r="N157" i="13"/>
  <c r="N221" i="13"/>
  <c r="N285" i="13"/>
  <c r="N349" i="13"/>
  <c r="N413" i="13"/>
  <c r="N57" i="13"/>
  <c r="N321" i="13"/>
  <c r="N306" i="13"/>
  <c r="N139" i="13"/>
  <c r="N54" i="13"/>
  <c r="N118" i="13"/>
  <c r="N182" i="13"/>
  <c r="N246" i="13"/>
  <c r="N310" i="13"/>
  <c r="N374" i="13"/>
  <c r="N438" i="13"/>
  <c r="N209" i="13"/>
  <c r="N417" i="13"/>
  <c r="N442" i="13"/>
  <c r="N31" i="13"/>
  <c r="N95" i="13"/>
  <c r="N159" i="13"/>
  <c r="N223" i="13"/>
  <c r="N287" i="13"/>
  <c r="N351" i="13"/>
  <c r="N415" i="13"/>
  <c r="N113" i="13"/>
  <c r="N329" i="13"/>
  <c r="N274" i="13"/>
  <c r="N115" i="13"/>
  <c r="N56" i="13"/>
  <c r="N120" i="13"/>
  <c r="N184" i="13"/>
  <c r="N248" i="13"/>
  <c r="N312" i="13"/>
  <c r="N376" i="13"/>
  <c r="N440" i="13"/>
  <c r="N89" i="13"/>
  <c r="N210" i="13"/>
  <c r="N179" i="13"/>
  <c r="N66" i="13"/>
  <c r="N130" i="13"/>
  <c r="N242" i="13"/>
  <c r="N75" i="13"/>
  <c r="N259" i="13"/>
  <c r="N276" i="13"/>
  <c r="N260" i="13"/>
  <c r="N371" i="13"/>
  <c r="N203" i="13"/>
  <c r="N307" i="13"/>
  <c r="N204" i="13"/>
  <c r="N460" i="13"/>
  <c r="N172" i="13"/>
  <c r="N52" i="13"/>
  <c r="N187" i="13"/>
  <c r="N472" i="13"/>
  <c r="N464" i="13"/>
  <c r="B39" i="7"/>
  <c r="B64" i="7"/>
  <c r="B52" i="7"/>
  <c r="N37" i="13"/>
  <c r="N101" i="13"/>
  <c r="N165" i="13"/>
  <c r="N229" i="13"/>
  <c r="N293" i="13"/>
  <c r="N357" i="13"/>
  <c r="N421" i="13"/>
  <c r="N97" i="13"/>
  <c r="N345" i="13"/>
  <c r="N346" i="13"/>
  <c r="N171" i="13"/>
  <c r="N62" i="13"/>
  <c r="N126" i="13"/>
  <c r="N190" i="13"/>
  <c r="N254" i="13"/>
  <c r="N318" i="13"/>
  <c r="N382" i="13"/>
  <c r="N446" i="13"/>
  <c r="N241" i="13"/>
  <c r="N449" i="13"/>
  <c r="N11" i="13"/>
  <c r="N39" i="13"/>
  <c r="N103" i="13"/>
  <c r="N167" i="13"/>
  <c r="N231" i="13"/>
  <c r="N295" i="13"/>
  <c r="N359" i="13"/>
  <c r="N423" i="13"/>
  <c r="N137" i="13"/>
  <c r="N353" i="13"/>
  <c r="N298" i="13"/>
  <c r="N155" i="13"/>
  <c r="N64" i="13"/>
  <c r="N128" i="13"/>
  <c r="N192" i="13"/>
  <c r="N256" i="13"/>
  <c r="N320" i="13"/>
  <c r="N384" i="13"/>
  <c r="N9" i="13"/>
  <c r="N105" i="13"/>
  <c r="N258" i="13"/>
  <c r="N10" i="13"/>
  <c r="N74" i="13"/>
  <c r="N138" i="13"/>
  <c r="N282" i="13"/>
  <c r="N99" i="13"/>
  <c r="N291" i="13"/>
  <c r="N379" i="13"/>
  <c r="N292" i="13"/>
  <c r="N340" i="13"/>
  <c r="N235" i="13"/>
  <c r="N244" i="13"/>
  <c r="N236" i="13"/>
  <c r="N435" i="13"/>
  <c r="N211" i="13"/>
  <c r="N116" i="13"/>
  <c r="N219" i="13"/>
  <c r="N471" i="13"/>
  <c r="N470" i="13"/>
  <c r="B47" i="7"/>
  <c r="B59" i="7"/>
  <c r="B37" i="7"/>
  <c r="N45" i="13"/>
  <c r="N109" i="13"/>
  <c r="N173" i="13"/>
  <c r="N237" i="13"/>
  <c r="N301" i="13"/>
  <c r="N365" i="13"/>
  <c r="N429" i="13"/>
  <c r="N129" i="13"/>
  <c r="N385" i="13"/>
  <c r="N378" i="13"/>
  <c r="N6" i="13"/>
  <c r="N70" i="13"/>
  <c r="N134" i="13"/>
  <c r="N198" i="13"/>
  <c r="N262" i="13"/>
  <c r="N326" i="13"/>
  <c r="N390" i="13"/>
  <c r="N454" i="13"/>
  <c r="N249" i="13"/>
  <c r="N194" i="13"/>
  <c r="N91" i="13"/>
  <c r="N47" i="13"/>
  <c r="N111" i="13"/>
  <c r="N175" i="13"/>
  <c r="N239" i="13"/>
  <c r="N303" i="13"/>
  <c r="N367" i="13"/>
  <c r="N431" i="13"/>
  <c r="N169" i="13"/>
  <c r="N377" i="13"/>
  <c r="N330" i="13"/>
  <c r="N8" i="13"/>
  <c r="N72" i="13"/>
  <c r="N136" i="13"/>
  <c r="N200" i="13"/>
  <c r="N264" i="13"/>
  <c r="N328" i="13"/>
  <c r="N392" i="13"/>
  <c r="N17" i="13"/>
  <c r="N153" i="13"/>
  <c r="N322" i="13"/>
  <c r="N18" i="13"/>
  <c r="N82" i="13"/>
  <c r="N146" i="13"/>
  <c r="N314" i="13"/>
  <c r="N147" i="13"/>
  <c r="N323" i="13"/>
  <c r="N220" i="13"/>
  <c r="N324" i="13"/>
  <c r="N436" i="13"/>
  <c r="N267" i="13"/>
  <c r="N372" i="13"/>
  <c r="N268" i="13"/>
  <c r="N212" i="13"/>
  <c r="N243" i="13"/>
  <c r="N180" i="13"/>
  <c r="N251" i="13"/>
  <c r="N473" i="13"/>
  <c r="N469" i="13"/>
  <c r="B55" i="7"/>
  <c r="B60" i="7"/>
  <c r="B42" i="7"/>
  <c r="N53" i="13"/>
  <c r="N117" i="13"/>
  <c r="N181" i="13"/>
  <c r="N245" i="13"/>
  <c r="N309" i="13"/>
  <c r="N373" i="13"/>
  <c r="N437" i="13"/>
  <c r="N161" i="13"/>
  <c r="N425" i="13"/>
  <c r="N418" i="13"/>
  <c r="N14" i="13"/>
  <c r="N78" i="13"/>
  <c r="N142" i="13"/>
  <c r="N206" i="13"/>
  <c r="N270" i="13"/>
  <c r="N334" i="13"/>
  <c r="N398" i="13"/>
  <c r="N462" i="13"/>
  <c r="N281" i="13"/>
  <c r="N226" i="13"/>
  <c r="N123" i="13"/>
  <c r="N55" i="13"/>
  <c r="N119" i="13"/>
  <c r="N183" i="13"/>
  <c r="N247" i="13"/>
  <c r="N311" i="13"/>
  <c r="N375" i="13"/>
  <c r="N439" i="13"/>
  <c r="N185" i="13"/>
  <c r="N401" i="13"/>
  <c r="N362" i="13"/>
  <c r="N16" i="13"/>
  <c r="N80" i="13"/>
  <c r="N144" i="13"/>
  <c r="N208" i="13"/>
  <c r="N272" i="13"/>
  <c r="N336" i="13"/>
  <c r="N400" i="13"/>
  <c r="N25" i="13"/>
  <c r="N201" i="13"/>
  <c r="N370" i="13"/>
  <c r="N26" i="13"/>
  <c r="N90" i="13"/>
  <c r="N154" i="13"/>
  <c r="N354" i="13"/>
  <c r="N12" i="13"/>
  <c r="N355" i="13"/>
  <c r="N20" i="13"/>
  <c r="N356" i="13"/>
  <c r="N68" i="13"/>
  <c r="N299" i="13"/>
  <c r="N188" i="13"/>
  <c r="N300" i="13"/>
  <c r="N347" i="13"/>
  <c r="N275" i="13"/>
  <c r="N308" i="13"/>
  <c r="N283" i="13"/>
  <c r="N466" i="13"/>
  <c r="B38" i="7"/>
  <c r="B63" i="7"/>
  <c r="B61" i="7"/>
  <c r="B50" i="7"/>
  <c r="M4" i="13"/>
  <c r="N61" i="13"/>
  <c r="N125" i="13"/>
  <c r="N189" i="13"/>
  <c r="N253" i="13"/>
  <c r="N317" i="13"/>
  <c r="N381" i="13"/>
  <c r="N445" i="13"/>
  <c r="N193" i="13"/>
  <c r="N457" i="13"/>
  <c r="N458" i="13"/>
  <c r="N22" i="13"/>
  <c r="N86" i="13"/>
  <c r="N150" i="13"/>
  <c r="N214" i="13"/>
  <c r="N278" i="13"/>
  <c r="N342" i="13"/>
  <c r="N406" i="13"/>
  <c r="N41" i="13"/>
  <c r="N305" i="13"/>
  <c r="N266" i="13"/>
  <c r="N163" i="13"/>
  <c r="N63" i="13"/>
  <c r="N127" i="13"/>
  <c r="N191" i="13"/>
  <c r="N255" i="13"/>
  <c r="N319" i="13"/>
  <c r="N383" i="13"/>
  <c r="N447" i="13"/>
  <c r="N217" i="13"/>
  <c r="N433" i="13"/>
  <c r="N402" i="13"/>
  <c r="N24" i="13"/>
  <c r="N88" i="13"/>
  <c r="N152" i="13"/>
  <c r="N216" i="13"/>
  <c r="N280" i="13"/>
  <c r="N344" i="13"/>
  <c r="N408" i="13"/>
  <c r="N33" i="13"/>
  <c r="N265" i="13"/>
  <c r="N426" i="13"/>
  <c r="N34" i="13"/>
  <c r="N98" i="13"/>
  <c r="N162" i="13"/>
  <c r="N394" i="13"/>
  <c r="N76" i="13"/>
  <c r="N387" i="13"/>
  <c r="N84" i="13"/>
  <c r="N388" i="13"/>
  <c r="N380" i="13"/>
  <c r="N331" i="13"/>
  <c r="N412" i="13"/>
  <c r="N332" i="13"/>
  <c r="N252" i="13"/>
  <c r="N339" i="13"/>
  <c r="N132" i="13"/>
  <c r="N315" i="13"/>
  <c r="N474" i="13"/>
  <c r="B46" i="7"/>
  <c r="B36" i="7"/>
  <c r="B41" i="7"/>
  <c r="B58" i="7"/>
  <c r="N5" i="13"/>
  <c r="N69" i="13"/>
  <c r="N133" i="13"/>
  <c r="N197" i="13"/>
  <c r="N261" i="13"/>
  <c r="N325" i="13"/>
  <c r="N389" i="13"/>
  <c r="N453" i="13"/>
  <c r="N225" i="13"/>
  <c r="N202" i="13"/>
  <c r="N35" i="13"/>
  <c r="N30" i="13"/>
  <c r="N94" i="13"/>
  <c r="N158" i="13"/>
  <c r="N222" i="13"/>
  <c r="N286" i="13"/>
  <c r="N350" i="13"/>
  <c r="N414" i="13"/>
  <c r="N121" i="13"/>
  <c r="N337" i="13"/>
  <c r="N338" i="13"/>
  <c r="N7" i="13"/>
  <c r="N71" i="13"/>
  <c r="N135" i="13"/>
  <c r="N199" i="13"/>
  <c r="N263" i="13"/>
  <c r="N327" i="13"/>
  <c r="N391" i="13"/>
  <c r="N455" i="13"/>
  <c r="N233" i="13"/>
  <c r="N441" i="13"/>
  <c r="N434" i="13"/>
  <c r="N32" i="13"/>
  <c r="N96" i="13"/>
  <c r="N160" i="13"/>
  <c r="N224" i="13"/>
  <c r="N288" i="13"/>
  <c r="N352" i="13"/>
  <c r="N416" i="13"/>
  <c r="N65" i="13"/>
  <c r="N313" i="13"/>
  <c r="N27" i="13"/>
  <c r="N42" i="13"/>
  <c r="N106" i="13"/>
  <c r="N170" i="13"/>
  <c r="N450" i="13"/>
  <c r="N140" i="13"/>
  <c r="N419" i="13"/>
  <c r="N148" i="13"/>
  <c r="N420" i="13"/>
  <c r="N28" i="13"/>
  <c r="N363" i="13"/>
  <c r="N36" i="13"/>
  <c r="N364" i="13"/>
  <c r="N444" i="13"/>
  <c r="N404" i="13"/>
  <c r="N348" i="13"/>
  <c r="N411" i="13"/>
  <c r="N467" i="13"/>
  <c r="B54" i="7"/>
  <c r="B40" i="7"/>
  <c r="B49" i="7"/>
  <c r="B43" i="7"/>
  <c r="N13" i="13"/>
  <c r="N77" i="13"/>
  <c r="N141" i="13"/>
  <c r="N205" i="13"/>
  <c r="N269" i="13"/>
  <c r="N333" i="13"/>
  <c r="N397" i="13"/>
  <c r="N461" i="13"/>
  <c r="N257" i="13"/>
  <c r="N250" i="13"/>
  <c r="N67" i="13"/>
  <c r="N38" i="13"/>
  <c r="N102" i="13"/>
  <c r="N166" i="13"/>
  <c r="N230" i="13"/>
  <c r="N294" i="13"/>
  <c r="N358" i="13"/>
  <c r="N422" i="13"/>
  <c r="N145" i="13"/>
  <c r="N369" i="13"/>
  <c r="N386" i="13"/>
  <c r="N15" i="13"/>
  <c r="N79" i="13"/>
  <c r="N143" i="13"/>
  <c r="N207" i="13"/>
  <c r="N271" i="13"/>
  <c r="N335" i="13"/>
  <c r="N399" i="13"/>
  <c r="N448" i="13"/>
  <c r="N273" i="13"/>
  <c r="N186" i="13"/>
  <c r="N19" i="13"/>
  <c r="N40" i="13"/>
  <c r="N104" i="13"/>
  <c r="N168" i="13"/>
  <c r="N232" i="13"/>
  <c r="N296" i="13"/>
  <c r="N360" i="13"/>
  <c r="N424" i="13"/>
  <c r="N73" i="13"/>
  <c r="N361" i="13"/>
  <c r="N83" i="13"/>
  <c r="N50" i="13"/>
  <c r="N114" i="13"/>
  <c r="N178" i="13"/>
  <c r="N43" i="13"/>
  <c r="N195" i="13"/>
  <c r="N451" i="13"/>
  <c r="N196" i="13"/>
  <c r="N452" i="13"/>
  <c r="N92" i="13"/>
  <c r="N395" i="13"/>
  <c r="N100" i="13"/>
  <c r="N396" i="13"/>
  <c r="N44" i="13"/>
  <c r="N443" i="13"/>
  <c r="N60" i="13"/>
  <c r="N316" i="13"/>
  <c r="BN355" i="13" a="1"/>
  <c r="BN355" i="13" s="1"/>
  <c r="BX355" i="13" s="1"/>
  <c r="BN175" i="13" a="1"/>
  <c r="BN175" i="13" s="1"/>
  <c r="BX175" i="13" s="1"/>
  <c r="BN249" i="13" a="1"/>
  <c r="BN249" i="13" s="1"/>
  <c r="BX249" i="13" s="1"/>
  <c r="BG450" i="13" a="1"/>
  <c r="BG450" i="13" s="1"/>
  <c r="BQ450" i="13" s="1"/>
  <c r="BN415" i="13" a="1"/>
  <c r="BN415" i="13" s="1"/>
  <c r="BX415" i="13" s="1"/>
  <c r="BN431" i="13" a="1"/>
  <c r="BN431" i="13" s="1"/>
  <c r="BX431" i="13" s="1"/>
  <c r="BN335" i="13" a="1"/>
  <c r="BN335" i="13" s="1"/>
  <c r="BX335" i="13" s="1"/>
  <c r="BN276" i="13" a="1"/>
  <c r="BN276" i="13" s="1"/>
  <c r="BX276" i="13" s="1"/>
  <c r="BN183" i="13" a="1"/>
  <c r="BN183" i="13" s="1"/>
  <c r="BX183" i="13" s="1"/>
  <c r="BN384" i="13" a="1"/>
  <c r="BN384" i="13" s="1"/>
  <c r="BX384" i="13" s="1"/>
  <c r="BN220" i="13" a="1"/>
  <c r="BN220" i="13" s="1"/>
  <c r="BX220" i="13" s="1"/>
  <c r="BN13" i="13" a="1"/>
  <c r="BN13" i="13" s="1"/>
  <c r="BX13" i="13" s="1"/>
  <c r="BN398" i="13" a="1"/>
  <c r="BN398" i="13" s="1"/>
  <c r="BX398" i="13" s="1"/>
  <c r="BN113" i="13" a="1"/>
  <c r="BN113" i="13" s="1"/>
  <c r="BX113" i="13" s="1"/>
  <c r="BN69" i="13" a="1"/>
  <c r="BN69" i="13" s="1"/>
  <c r="BX69" i="13" s="1"/>
  <c r="BN6" i="13" a="1"/>
  <c r="BN6" i="13" s="1"/>
  <c r="BX6" i="13" s="1"/>
  <c r="BN60" i="13" a="1"/>
  <c r="BN60" i="13" s="1"/>
  <c r="BX60" i="13" s="1"/>
  <c r="BN425" i="13" a="1"/>
  <c r="BN425" i="13" s="1"/>
  <c r="BX425" i="13" s="1"/>
  <c r="BN378" i="13" a="1"/>
  <c r="BN378" i="13" s="1"/>
  <c r="BX378" i="13" s="1"/>
  <c r="BN104" i="13" a="1"/>
  <c r="BN104" i="13" s="1"/>
  <c r="BX104" i="13" s="1"/>
  <c r="BN255" i="13" a="1"/>
  <c r="BN255" i="13" s="1"/>
  <c r="BX255" i="13" s="1"/>
  <c r="BN428" i="13" a="1"/>
  <c r="BN428" i="13" s="1"/>
  <c r="BX428" i="13" s="1"/>
  <c r="BN119" i="13" a="1"/>
  <c r="BN119" i="13" s="1"/>
  <c r="BX119" i="13" s="1"/>
  <c r="BN370" i="13" a="1"/>
  <c r="BN370" i="13" s="1"/>
  <c r="BX370" i="13" s="1"/>
  <c r="BN51" i="13" a="1"/>
  <c r="BN51" i="13" s="1"/>
  <c r="BX51" i="13" s="1"/>
  <c r="BN47" i="13" a="1"/>
  <c r="BN47" i="13" s="1"/>
  <c r="BX47" i="13" s="1"/>
  <c r="BN152" i="13" a="1"/>
  <c r="BN152" i="13" s="1"/>
  <c r="BX152" i="13" s="1"/>
  <c r="BG396" i="13" a="1"/>
  <c r="BG396" i="13" s="1"/>
  <c r="BQ396" i="13" s="1"/>
  <c r="BN469" i="13" a="1"/>
  <c r="BN469" i="13" s="1"/>
  <c r="BX469" i="13" s="1"/>
  <c r="BN394" i="13" a="1"/>
  <c r="BN394" i="13" s="1"/>
  <c r="BX394" i="13" s="1"/>
  <c r="BG338" i="13" a="1"/>
  <c r="BG338" i="13" s="1"/>
  <c r="BQ338" i="13" s="1"/>
  <c r="BG400" i="13" a="1"/>
  <c r="BG400" i="13" s="1"/>
  <c r="BQ400" i="13" s="1"/>
  <c r="BN365" i="13" a="1"/>
  <c r="BN365" i="13" s="1"/>
  <c r="BX365" i="13" s="1"/>
  <c r="BN315" i="13" a="1"/>
  <c r="BN315" i="13" s="1"/>
  <c r="BX315" i="13" s="1"/>
  <c r="BN390" i="13" a="1"/>
  <c r="BN390" i="13" s="1"/>
  <c r="BX390" i="13" s="1"/>
  <c r="BN359" i="13" a="1"/>
  <c r="BN359" i="13" s="1"/>
  <c r="BX359" i="13" s="1"/>
  <c r="BN139" i="13" a="1"/>
  <c r="BN139" i="13" s="1"/>
  <c r="BX139" i="13" s="1"/>
  <c r="BN58" i="13" a="1"/>
  <c r="BN58" i="13" s="1"/>
  <c r="BX58" i="13" s="1"/>
  <c r="BN475" i="13" a="1"/>
  <c r="BN475" i="13" s="1"/>
  <c r="BX475" i="13" s="1"/>
  <c r="BN401" i="13" a="1"/>
  <c r="BN401" i="13" s="1"/>
  <c r="BX401" i="13" s="1"/>
  <c r="BG281" i="13" a="1"/>
  <c r="BG281" i="13" s="1"/>
  <c r="BQ281" i="13" s="1"/>
  <c r="BN19" i="13" a="1"/>
  <c r="BN19" i="13" s="1"/>
  <c r="BX19" i="13" s="1"/>
  <c r="BN14" i="13" a="1"/>
  <c r="BN14" i="13" s="1"/>
  <c r="BX14" i="13" s="1"/>
  <c r="BN221" i="13" a="1"/>
  <c r="BN221" i="13" s="1"/>
  <c r="BX221" i="13" s="1"/>
  <c r="BN78" i="13" a="1"/>
  <c r="BN78" i="13" s="1"/>
  <c r="BX78" i="13" s="1"/>
  <c r="BN23" i="13" a="1"/>
  <c r="BN23" i="13" s="1"/>
  <c r="BX23" i="13" s="1"/>
  <c r="BN317" i="13" a="1"/>
  <c r="BN317" i="13" s="1"/>
  <c r="BX317" i="13" s="1"/>
  <c r="BN242" i="13" a="1"/>
  <c r="BN242" i="13" s="1"/>
  <c r="BX242" i="13" s="1"/>
  <c r="BG142" i="13" a="1"/>
  <c r="BG142" i="13" s="1"/>
  <c r="BQ142" i="13" s="1"/>
  <c r="BG409" i="13" a="1"/>
  <c r="BG409" i="13" s="1"/>
  <c r="BQ409" i="13" s="1"/>
  <c r="BN100" i="13" a="1"/>
  <c r="BN100" i="13" s="1"/>
  <c r="BX100" i="13" s="1"/>
  <c r="BN306" i="13" a="1"/>
  <c r="BN306" i="13" s="1"/>
  <c r="BX306" i="13" s="1"/>
  <c r="BN80" i="13" a="1"/>
  <c r="BN80" i="13" s="1"/>
  <c r="BX80" i="13" s="1"/>
  <c r="BG201" i="13" a="1"/>
  <c r="BG201" i="13" s="1"/>
  <c r="BQ201" i="13" s="1"/>
  <c r="BG135" i="13" a="1"/>
  <c r="BG135" i="13" s="1"/>
  <c r="BQ135" i="13" s="1"/>
  <c r="BG176" i="13" a="1"/>
  <c r="BG176" i="13" s="1"/>
  <c r="BQ176" i="13" s="1"/>
  <c r="BH323" i="13" a="1"/>
  <c r="BH323" i="13" s="1"/>
  <c r="BR323" i="13" s="1"/>
  <c r="AZ449" i="8"/>
  <c r="AZ379" i="8"/>
  <c r="AZ113" i="8"/>
  <c r="AZ342" i="8"/>
  <c r="AZ292" i="8"/>
  <c r="AZ239" i="8"/>
  <c r="AZ24" i="8"/>
  <c r="AZ225" i="8"/>
  <c r="AZ421" i="8"/>
  <c r="AZ362" i="8"/>
  <c r="AZ118" i="8"/>
  <c r="AZ427" i="8"/>
  <c r="AZ142" i="8"/>
  <c r="AZ8" i="8"/>
  <c r="AZ315" i="8"/>
  <c r="AZ224" i="8"/>
  <c r="AZ33" i="8"/>
  <c r="AZ150" i="8"/>
  <c r="AZ182" i="8"/>
  <c r="AZ393" i="8"/>
  <c r="AZ253" i="8"/>
  <c r="AZ144" i="8"/>
  <c r="AZ47" i="8"/>
  <c r="AZ67" i="8"/>
  <c r="AZ64" i="8"/>
  <c r="AZ348" i="8"/>
  <c r="AZ125" i="8"/>
  <c r="AZ15" i="8"/>
  <c r="AZ263" i="8"/>
  <c r="BG166" i="8"/>
  <c r="BG233" i="8"/>
  <c r="BG130" i="8"/>
  <c r="AZ169" i="8"/>
  <c r="AZ114" i="8"/>
  <c r="AZ234" i="8"/>
  <c r="AZ395" i="8"/>
  <c r="AZ193" i="8"/>
  <c r="AZ159" i="8"/>
  <c r="AZ267" i="8"/>
  <c r="AZ286" i="8"/>
  <c r="BG100" i="8"/>
  <c r="B24" i="6"/>
  <c r="C24" i="6" s="1"/>
  <c r="C27" i="6"/>
  <c r="C29" i="6"/>
  <c r="C30" i="6"/>
  <c r="C31" i="6"/>
  <c r="C28" i="6"/>
  <c r="C33" i="6"/>
  <c r="C32" i="6"/>
  <c r="C26" i="6"/>
  <c r="C25" i="6"/>
  <c r="AV475" i="8" a="1"/>
  <c r="AV475" i="8" s="1"/>
  <c r="BF475" i="8" s="1"/>
  <c r="AR476" i="8" a="1"/>
  <c r="AR476" i="8" s="1"/>
  <c r="BB476" i="8" s="1"/>
  <c r="AU474" i="8" a="1"/>
  <c r="AU474" i="8" s="1"/>
  <c r="BE474" i="8" s="1"/>
  <c r="AU473" i="8" a="1"/>
  <c r="AU473" i="8" s="1"/>
  <c r="BE473" i="8" s="1"/>
  <c r="AU476" i="8" a="1"/>
  <c r="AU476" i="8" s="1"/>
  <c r="BE476" i="8" s="1"/>
  <c r="AU475" i="8" a="1"/>
  <c r="AU475" i="8" s="1"/>
  <c r="BE475" i="8" s="1"/>
  <c r="AU381" i="8" a="1"/>
  <c r="AU381" i="8" s="1"/>
  <c r="BE381" i="8" s="1"/>
  <c r="AU394" i="8" a="1"/>
  <c r="AU394" i="8" s="1"/>
  <c r="BE394" i="8" s="1"/>
  <c r="AU390" i="8" a="1"/>
  <c r="AU390" i="8" s="1"/>
  <c r="BE390" i="8" s="1"/>
  <c r="AU21" i="8" a="1"/>
  <c r="AU21" i="8" s="1"/>
  <c r="BE21" i="8" s="1"/>
  <c r="AU195" i="8" a="1"/>
  <c r="AU195" i="8" s="1"/>
  <c r="BE195" i="8" s="1"/>
  <c r="AU67" i="8" a="1"/>
  <c r="AU67" i="8" s="1"/>
  <c r="BE67" i="8" s="1"/>
  <c r="AU249" i="8" a="1"/>
  <c r="AU249" i="8" s="1"/>
  <c r="BE249" i="8" s="1"/>
  <c r="AU208" i="8" a="1"/>
  <c r="AU208" i="8" s="1"/>
  <c r="BE208" i="8" s="1"/>
  <c r="AU393" i="8" a="1"/>
  <c r="AU393" i="8" s="1"/>
  <c r="BE393" i="8" s="1"/>
  <c r="AU241" i="8" a="1"/>
  <c r="AU241" i="8" s="1"/>
  <c r="BE241" i="8" s="1"/>
  <c r="AU179" i="8" a="1"/>
  <c r="AU179" i="8" s="1"/>
  <c r="BE179" i="8" s="1"/>
  <c r="AU388" i="8" a="1"/>
  <c r="AU388" i="8" s="1"/>
  <c r="BE388" i="8" s="1"/>
  <c r="AU224" i="8" a="1"/>
  <c r="AU224" i="8" s="1"/>
  <c r="BE224" i="8" s="1"/>
  <c r="AU365" i="8" a="1"/>
  <c r="AU365" i="8" s="1"/>
  <c r="BE365" i="8" s="1"/>
  <c r="AU270" i="8" a="1"/>
  <c r="AU270" i="8" s="1"/>
  <c r="BE270" i="8" s="1"/>
  <c r="AU189" i="8" a="1"/>
  <c r="AU189" i="8" s="1"/>
  <c r="BE189" i="8" s="1"/>
  <c r="AU61" i="8" a="1"/>
  <c r="AU61" i="8" s="1"/>
  <c r="BE61" i="8" s="1"/>
  <c r="AU171" i="8" a="1"/>
  <c r="AU171" i="8" s="1"/>
  <c r="BE171" i="8" s="1"/>
  <c r="AU362" i="8" a="1"/>
  <c r="AU362" i="8" s="1"/>
  <c r="BE362" i="8" s="1"/>
  <c r="AU407" i="8" a="1"/>
  <c r="AU407" i="8" s="1"/>
  <c r="BE407" i="8" s="1"/>
  <c r="AU309" i="8" a="1"/>
  <c r="AU309" i="8" s="1"/>
  <c r="BE309" i="8" s="1"/>
  <c r="AU204" i="8" a="1"/>
  <c r="AU204" i="8" s="1"/>
  <c r="BE204" i="8" s="1"/>
  <c r="AU76" i="8" a="1"/>
  <c r="AU76" i="8" s="1"/>
  <c r="BE76" i="8" s="1"/>
  <c r="AU258" i="8" a="1"/>
  <c r="AU258" i="8" s="1"/>
  <c r="BE258" i="8" s="1"/>
  <c r="AU89" i="8" a="1"/>
  <c r="AU89" i="8" s="1"/>
  <c r="BE89" i="8" s="1"/>
  <c r="AU25" i="8" a="1"/>
  <c r="AU25" i="8" s="1"/>
  <c r="BE25" i="8" s="1"/>
  <c r="AU105" i="8" a="1"/>
  <c r="AU105" i="8" s="1"/>
  <c r="BE105" i="8" s="1"/>
  <c r="AU372" i="8" a="1"/>
  <c r="AU372" i="8" s="1"/>
  <c r="BE372" i="8" s="1"/>
  <c r="AU8" i="8" a="1"/>
  <c r="AU8" i="8" s="1"/>
  <c r="BE8" i="8" s="1"/>
  <c r="AU414" i="8" a="1"/>
  <c r="AU414" i="8" s="1"/>
  <c r="BE414" i="8" s="1"/>
  <c r="AU295" i="8" a="1"/>
  <c r="AU295" i="8" s="1"/>
  <c r="BE295" i="8" s="1"/>
  <c r="AU231" i="8" a="1"/>
  <c r="AU231" i="8" s="1"/>
  <c r="BE231" i="8" s="1"/>
  <c r="AU173" i="8" a="1"/>
  <c r="AU173" i="8" s="1"/>
  <c r="BE173" i="8" s="1"/>
  <c r="AU324" i="8" a="1"/>
  <c r="AU324" i="8" s="1"/>
  <c r="BE324" i="8" s="1"/>
  <c r="AU423" i="8" a="1"/>
  <c r="AU423" i="8" s="1"/>
  <c r="BE423" i="8" s="1"/>
  <c r="AU150" i="8" a="1"/>
  <c r="AU150" i="8" s="1"/>
  <c r="BE150" i="8" s="1"/>
  <c r="AU5" i="8" a="1"/>
  <c r="AU5" i="8" s="1"/>
  <c r="BE5" i="8" s="1"/>
  <c r="AU22" i="8" a="1"/>
  <c r="AU22" i="8" s="1"/>
  <c r="BE22" i="8" s="1"/>
  <c r="AU274" i="8" a="1"/>
  <c r="AU274" i="8" s="1"/>
  <c r="BE274" i="8" s="1"/>
  <c r="AU297" i="8" a="1"/>
  <c r="AU297" i="8" s="1"/>
  <c r="BE297" i="8" s="1"/>
  <c r="AU461" i="8" a="1"/>
  <c r="AU461" i="8" s="1"/>
  <c r="BE461" i="8" s="1"/>
  <c r="AU412" i="8" a="1"/>
  <c r="AU412" i="8" s="1"/>
  <c r="BE412" i="8" s="1"/>
  <c r="AU328" i="8" a="1"/>
  <c r="AU328" i="8" s="1"/>
  <c r="BE328" i="8" s="1"/>
  <c r="AU368" i="8" a="1"/>
  <c r="AU368" i="8" s="1"/>
  <c r="BE368" i="8" s="1"/>
  <c r="AU335" i="8" a="1"/>
  <c r="AU335" i="8" s="1"/>
  <c r="BE335" i="8" s="1"/>
  <c r="AU79" i="8" a="1"/>
  <c r="AU79" i="8" s="1"/>
  <c r="BE79" i="8" s="1"/>
  <c r="AU38" i="8" a="1"/>
  <c r="AU38" i="8" s="1"/>
  <c r="BE38" i="8" s="1"/>
  <c r="AU213" i="8" a="1"/>
  <c r="AU213" i="8" s="1"/>
  <c r="BE213" i="8" s="1"/>
  <c r="AU149" i="8" a="1"/>
  <c r="AU149" i="8" s="1"/>
  <c r="BE149" i="8" s="1"/>
  <c r="AU300" i="8" a="1"/>
  <c r="AU300" i="8" s="1"/>
  <c r="BE300" i="8" s="1"/>
  <c r="AU131" i="8" a="1"/>
  <c r="AU131" i="8" s="1"/>
  <c r="BE131" i="8" s="1"/>
  <c r="AU226" i="8" a="1"/>
  <c r="AU226" i="8" s="1"/>
  <c r="BE226" i="8" s="1"/>
  <c r="AU416" i="8" a="1"/>
  <c r="AU416" i="8" s="1"/>
  <c r="BE416" i="8" s="1"/>
  <c r="AU438" i="8" a="1"/>
  <c r="AU438" i="8" s="1"/>
  <c r="BE438" i="8" s="1"/>
  <c r="AU389" i="8" a="1"/>
  <c r="AU389" i="8" s="1"/>
  <c r="BE389" i="8" s="1"/>
  <c r="AU232" i="8" a="1"/>
  <c r="AU232" i="8" s="1"/>
  <c r="BE232" i="8" s="1"/>
  <c r="AU404" i="8" a="1"/>
  <c r="AU404" i="8" s="1"/>
  <c r="BE404" i="8" s="1"/>
  <c r="AU457" i="8" a="1"/>
  <c r="AU457" i="8" s="1"/>
  <c r="BE457" i="8" s="1"/>
  <c r="AU135" i="8" a="1"/>
  <c r="AU135" i="8" s="1"/>
  <c r="BE135" i="8" s="1"/>
  <c r="AU30" i="8" a="1"/>
  <c r="AU30" i="8" s="1"/>
  <c r="BE30" i="8" s="1"/>
  <c r="AU49" i="8" a="1"/>
  <c r="AU49" i="8" s="1"/>
  <c r="BE49" i="8" s="1"/>
  <c r="AU144" i="8" a="1"/>
  <c r="AU144" i="8" s="1"/>
  <c r="BE144" i="8" s="1"/>
  <c r="AU441" i="8" a="1"/>
  <c r="AU441" i="8" s="1"/>
  <c r="BE441" i="8" s="1"/>
  <c r="AU472" i="8" a="1"/>
  <c r="AU472" i="8" s="1"/>
  <c r="BE472" i="8" s="1"/>
  <c r="AU408" i="8" a="1"/>
  <c r="AU408" i="8" s="1"/>
  <c r="BE408" i="8" s="1"/>
  <c r="AU125" i="8" a="1"/>
  <c r="AU125" i="8" s="1"/>
  <c r="BE125" i="8" s="1"/>
  <c r="AU212" i="8" a="1"/>
  <c r="AU212" i="8" s="1"/>
  <c r="BE212" i="8" s="1"/>
  <c r="AU235" i="8" a="1"/>
  <c r="AU235" i="8" s="1"/>
  <c r="BE235" i="8" s="1"/>
  <c r="AU43" i="8" a="1"/>
  <c r="AU43" i="8" s="1"/>
  <c r="BE43" i="8" s="1"/>
  <c r="AU266" i="8" a="1"/>
  <c r="AU266" i="8" s="1"/>
  <c r="BE266" i="8" s="1"/>
  <c r="AU200" i="8" a="1"/>
  <c r="AU200" i="8" s="1"/>
  <c r="BE200" i="8" s="1"/>
  <c r="AU338" i="8" a="1"/>
  <c r="AU338" i="8" s="1"/>
  <c r="BE338" i="8" s="1"/>
  <c r="AU16" i="8" a="1"/>
  <c r="AU16" i="8" s="1"/>
  <c r="BE16" i="8" s="1"/>
  <c r="AU352" i="8" a="1"/>
  <c r="AU352" i="8" s="1"/>
  <c r="BE352" i="8" s="1"/>
  <c r="AU175" i="8" a="1"/>
  <c r="AU175" i="8" s="1"/>
  <c r="BE175" i="8" s="1"/>
  <c r="AU111" i="8" a="1"/>
  <c r="AU111" i="8" s="1"/>
  <c r="BE111" i="8" s="1"/>
  <c r="AU198" i="8" a="1"/>
  <c r="AU198" i="8" s="1"/>
  <c r="BE198" i="8" s="1"/>
  <c r="AU70" i="8" a="1"/>
  <c r="AU70" i="8" s="1"/>
  <c r="BE70" i="8" s="1"/>
  <c r="AU271" i="8" a="1"/>
  <c r="AU271" i="8" s="1"/>
  <c r="BE271" i="8" s="1"/>
  <c r="AU85" i="8" a="1"/>
  <c r="AU85" i="8" s="1"/>
  <c r="BE85" i="8" s="1"/>
  <c r="AU323" i="8" a="1"/>
  <c r="AU323" i="8" s="1"/>
  <c r="BE323" i="8" s="1"/>
  <c r="AU354" i="8" a="1"/>
  <c r="AU354" i="8" s="1"/>
  <c r="BE354" i="8" s="1"/>
  <c r="AU121" i="8" a="1"/>
  <c r="AU121" i="8" s="1"/>
  <c r="BE121" i="8" s="1"/>
  <c r="AU453" i="8" a="1"/>
  <c r="AU453" i="8" s="1"/>
  <c r="BE453" i="8" s="1"/>
  <c r="AU253" i="8" a="1"/>
  <c r="AU253" i="8" s="1"/>
  <c r="BE253" i="8" s="1"/>
  <c r="AU431" i="8" a="1"/>
  <c r="AU431" i="8" s="1"/>
  <c r="BE431" i="8" s="1"/>
  <c r="AU56" i="8" a="1"/>
  <c r="AU56" i="8" s="1"/>
  <c r="BE56" i="8" s="1"/>
  <c r="AU7" i="8" a="1"/>
  <c r="AU7" i="8" s="1"/>
  <c r="BE7" i="8" s="1"/>
  <c r="AU222" i="8" a="1"/>
  <c r="AU222" i="8" s="1"/>
  <c r="BE222" i="8" s="1"/>
  <c r="AU94" i="8" a="1"/>
  <c r="AU94" i="8" s="1"/>
  <c r="BE94" i="8" s="1"/>
  <c r="AU100" i="8" a="1"/>
  <c r="AU100" i="8" s="1"/>
  <c r="BE100" i="8" s="1"/>
  <c r="AU218" i="8" a="1"/>
  <c r="AU218" i="8" s="1"/>
  <c r="BE218" i="8" s="1"/>
  <c r="AU154" i="8" a="1"/>
  <c r="AU154" i="8" s="1"/>
  <c r="BE154" i="8" s="1"/>
  <c r="AU214" i="8" a="1"/>
  <c r="AU214" i="8" s="1"/>
  <c r="BE214" i="8" s="1"/>
  <c r="AU348" i="8" a="1"/>
  <c r="AU348" i="8" s="1"/>
  <c r="BE348" i="8" s="1"/>
  <c r="AU370" i="8" a="1"/>
  <c r="AU370" i="8" s="1"/>
  <c r="BE370" i="8" s="1"/>
  <c r="AU80" i="8" a="1"/>
  <c r="AU80" i="8" s="1"/>
  <c r="BE80" i="8" s="1"/>
  <c r="AU311" i="8" a="1"/>
  <c r="AU311" i="8" s="1"/>
  <c r="BE311" i="8" s="1"/>
  <c r="AU206" i="8" a="1"/>
  <c r="AU206" i="8" s="1"/>
  <c r="BE206" i="8" s="1"/>
  <c r="AU340" i="8" a="1"/>
  <c r="AU340" i="8" s="1"/>
  <c r="BE340" i="8" s="1"/>
  <c r="AU276" i="8" a="1"/>
  <c r="AU276" i="8" s="1"/>
  <c r="BE276" i="8" s="1"/>
  <c r="AU107" i="8" a="1"/>
  <c r="AU107" i="8" s="1"/>
  <c r="BE107" i="8" s="1"/>
  <c r="AU197" i="8" a="1"/>
  <c r="AU197" i="8" s="1"/>
  <c r="BE197" i="8" s="1"/>
  <c r="AU444" i="8" a="1"/>
  <c r="AU444" i="8" s="1"/>
  <c r="BE444" i="8" s="1"/>
  <c r="AU433" i="8" a="1"/>
  <c r="AU433" i="8" s="1"/>
  <c r="BE433" i="8" s="1"/>
  <c r="AU367" i="8" a="1"/>
  <c r="AU367" i="8" s="1"/>
  <c r="BE367" i="8" s="1"/>
  <c r="AU239" i="8" a="1"/>
  <c r="AU239" i="8" s="1"/>
  <c r="BE239" i="8" s="1"/>
  <c r="AU262" i="8" a="1"/>
  <c r="AU262" i="8" s="1"/>
  <c r="BE262" i="8" s="1"/>
  <c r="AU134" i="8" a="1"/>
  <c r="AU134" i="8" s="1"/>
  <c r="BE134" i="8" s="1"/>
  <c r="AU12" i="8" a="1"/>
  <c r="AU12" i="8" s="1"/>
  <c r="BE12" i="8" s="1"/>
  <c r="AU130" i="8" a="1"/>
  <c r="AU130" i="8" s="1"/>
  <c r="BE130" i="8" s="1"/>
  <c r="AU418" i="8" a="1"/>
  <c r="AU418" i="8" s="1"/>
  <c r="BE418" i="8" s="1"/>
  <c r="AU336" i="8" a="1"/>
  <c r="AU336" i="8" s="1"/>
  <c r="BE336" i="8" s="1"/>
  <c r="AU190" i="8" a="1"/>
  <c r="AU190" i="8" s="1"/>
  <c r="BE190" i="8" s="1"/>
  <c r="AU196" i="8" a="1"/>
  <c r="AU196" i="8" s="1"/>
  <c r="BE196" i="8" s="1"/>
  <c r="AU314" i="8" a="1"/>
  <c r="AU314" i="8" s="1"/>
  <c r="BE314" i="8" s="1"/>
  <c r="AU250" i="8" a="1"/>
  <c r="AU250" i="8" s="1"/>
  <c r="BE250" i="8" s="1"/>
  <c r="AU145" i="8" a="1"/>
  <c r="AU145" i="8" s="1"/>
  <c r="BE145" i="8" s="1"/>
  <c r="AU255" i="8" a="1"/>
  <c r="AU255" i="8" s="1"/>
  <c r="BE255" i="8" s="1"/>
  <c r="AU210" i="8" a="1"/>
  <c r="AU210" i="8" s="1"/>
  <c r="BE210" i="8" s="1"/>
  <c r="AU449" i="8" a="1"/>
  <c r="AU449" i="8" s="1"/>
  <c r="BE449" i="8" s="1"/>
  <c r="AU375" i="8" a="1"/>
  <c r="AU375" i="8" s="1"/>
  <c r="BE375" i="8" s="1"/>
  <c r="AU120" i="8" a="1"/>
  <c r="AU120" i="8" s="1"/>
  <c r="BE120" i="8" s="1"/>
  <c r="AU207" i="8" a="1"/>
  <c r="AU207" i="8" s="1"/>
  <c r="BE207" i="8" s="1"/>
  <c r="AU236" i="8" a="1"/>
  <c r="AU236" i="8" s="1"/>
  <c r="BE236" i="8" s="1"/>
  <c r="AU172" i="8" a="1"/>
  <c r="AU172" i="8" s="1"/>
  <c r="BE172" i="8" s="1"/>
  <c r="AU290" i="8" a="1"/>
  <c r="AU290" i="8" s="1"/>
  <c r="BE290" i="8" s="1"/>
  <c r="AU220" i="8" a="1"/>
  <c r="AU220" i="8" s="1"/>
  <c r="BE220" i="8" s="1"/>
  <c r="AU18" i="8" a="1"/>
  <c r="AU18" i="8" s="1"/>
  <c r="BE18" i="8" s="1"/>
  <c r="AU366" i="8" a="1"/>
  <c r="AU366" i="8" s="1"/>
  <c r="BE366" i="8" s="1"/>
  <c r="AU176" i="8" a="1"/>
  <c r="AU176" i="8" s="1"/>
  <c r="BE176" i="8" s="1"/>
  <c r="AU77" i="8" a="1"/>
  <c r="AU77" i="8" s="1"/>
  <c r="BE77" i="8" s="1"/>
  <c r="AU36" i="8" a="1"/>
  <c r="AU36" i="8" s="1"/>
  <c r="BE36" i="8" s="1"/>
  <c r="AU411" i="8" a="1"/>
  <c r="AU411" i="8" s="1"/>
  <c r="BE411" i="8" s="1"/>
  <c r="AU437" i="8" a="1"/>
  <c r="AU437" i="8" s="1"/>
  <c r="BE437" i="8" s="1"/>
  <c r="AU415" i="8" a="1"/>
  <c r="AU415" i="8" s="1"/>
  <c r="BE415" i="8" s="1"/>
  <c r="AU247" i="8" a="1"/>
  <c r="AU247" i="8" s="1"/>
  <c r="BE247" i="8" s="1"/>
  <c r="AU330" i="8" a="1"/>
  <c r="AU330" i="8" s="1"/>
  <c r="BE330" i="8" s="1"/>
  <c r="AU289" i="8" a="1"/>
  <c r="AU289" i="8" s="1"/>
  <c r="BE289" i="8" s="1"/>
  <c r="AU225" i="8" a="1"/>
  <c r="AU225" i="8" s="1"/>
  <c r="BE225" i="8" s="1"/>
  <c r="AU97" i="8" a="1"/>
  <c r="AU97" i="8" s="1"/>
  <c r="BE97" i="8" s="1"/>
  <c r="AU33" i="8" a="1"/>
  <c r="AU33" i="8" s="1"/>
  <c r="BE33" i="8" s="1"/>
  <c r="AU40" i="8" a="1"/>
  <c r="AU40" i="8" s="1"/>
  <c r="BE40" i="8" s="1"/>
  <c r="AU326" i="8" a="1"/>
  <c r="AU326" i="8" s="1"/>
  <c r="BE326" i="8" s="1"/>
  <c r="AU350" i="8" a="1"/>
  <c r="AU350" i="8" s="1"/>
  <c r="BE350" i="8" s="1"/>
  <c r="AU359" i="8" a="1"/>
  <c r="AU359" i="8" s="1"/>
  <c r="BE359" i="8" s="1"/>
  <c r="AU283" i="8" a="1"/>
  <c r="AU283" i="8" s="1"/>
  <c r="BE283" i="8" s="1"/>
  <c r="AU58" i="8" a="1"/>
  <c r="AU58" i="8" s="1"/>
  <c r="BE58" i="8" s="1"/>
  <c r="AU156" i="8" a="1"/>
  <c r="AU156" i="8" s="1"/>
  <c r="BE156" i="8" s="1"/>
  <c r="AU269" i="8" a="1"/>
  <c r="AU269" i="8" s="1"/>
  <c r="BE269" i="8" s="1"/>
  <c r="AU458" i="8" a="1"/>
  <c r="AU458" i="8" s="1"/>
  <c r="BE458" i="8" s="1"/>
  <c r="AU439" i="8" a="1"/>
  <c r="AU439" i="8" s="1"/>
  <c r="BE439" i="8" s="1"/>
  <c r="AU143" i="8" a="1"/>
  <c r="AU143" i="8" s="1"/>
  <c r="BE143" i="8" s="1"/>
  <c r="AU230" i="8" a="1"/>
  <c r="AU230" i="8" s="1"/>
  <c r="BE230" i="8" s="1"/>
  <c r="AU63" i="8" a="1"/>
  <c r="AU63" i="8" s="1"/>
  <c r="BE63" i="8" s="1"/>
  <c r="AU382" i="8" a="1"/>
  <c r="AU382" i="8" s="1"/>
  <c r="BE382" i="8" s="1"/>
  <c r="AU286" i="8" a="1"/>
  <c r="AU286" i="8" s="1"/>
  <c r="BE286" i="8" s="1"/>
  <c r="AU315" i="8" a="1"/>
  <c r="AU315" i="8" s="1"/>
  <c r="BE315" i="8" s="1"/>
  <c r="AU251" i="8" a="1"/>
  <c r="AU251" i="8" s="1"/>
  <c r="BE251" i="8" s="1"/>
  <c r="AU90" i="8" a="1"/>
  <c r="AU90" i="8" s="1"/>
  <c r="BE90" i="8" s="1"/>
  <c r="AU305" i="8" a="1"/>
  <c r="AU305" i="8" s="1"/>
  <c r="BE305" i="8" s="1"/>
  <c r="AU168" i="8" a="1"/>
  <c r="AU168" i="8" s="1"/>
  <c r="BE168" i="8" s="1"/>
  <c r="AU319" i="8" a="1"/>
  <c r="AU319" i="8" s="1"/>
  <c r="BE319" i="8" s="1"/>
  <c r="AU41" i="8" a="1"/>
  <c r="AU41" i="8" s="1"/>
  <c r="BE41" i="8" s="1"/>
  <c r="AU104" i="8" a="1"/>
  <c r="AU104" i="8" s="1"/>
  <c r="BE104" i="8" s="1"/>
  <c r="AU312" i="8" a="1"/>
  <c r="AU312" i="8" s="1"/>
  <c r="BE312" i="8" s="1"/>
  <c r="AU152" i="8" a="1"/>
  <c r="AU152" i="8" s="1"/>
  <c r="BE152" i="8" s="1"/>
  <c r="AU183" i="8" a="1"/>
  <c r="AU183" i="8" s="1"/>
  <c r="BE183" i="8" s="1"/>
  <c r="AU78" i="8" a="1"/>
  <c r="AU78" i="8" s="1"/>
  <c r="BE78" i="8" s="1"/>
  <c r="AU14" i="8" a="1"/>
  <c r="AU14" i="8" s="1"/>
  <c r="BE14" i="8" s="1"/>
  <c r="AU84" i="8" a="1"/>
  <c r="AU84" i="8" s="1"/>
  <c r="BE84" i="8" s="1"/>
  <c r="AU299" i="8" a="1"/>
  <c r="AU299" i="8" s="1"/>
  <c r="BE299" i="8" s="1"/>
  <c r="AU191" i="8" a="1"/>
  <c r="AU191" i="8" s="1"/>
  <c r="BE191" i="8" s="1"/>
  <c r="AU429" i="8" a="1"/>
  <c r="AU429" i="8" s="1"/>
  <c r="BE429" i="8" s="1"/>
  <c r="AU369" i="8" a="1"/>
  <c r="AU369" i="8" s="1"/>
  <c r="BE369" i="8" s="1"/>
  <c r="AU464" i="8" a="1"/>
  <c r="AU464" i="8" s="1"/>
  <c r="BE464" i="8" s="1"/>
  <c r="AU400" i="8" a="1"/>
  <c r="AU400" i="8" s="1"/>
  <c r="BE400" i="8" s="1"/>
  <c r="AU356" i="8" a="1"/>
  <c r="AU356" i="8" s="1"/>
  <c r="BE356" i="8" s="1"/>
  <c r="AU47" i="8" a="1"/>
  <c r="AU47" i="8" s="1"/>
  <c r="BE47" i="8" s="1"/>
  <c r="AU227" i="8" a="1"/>
  <c r="AU227" i="8" s="1"/>
  <c r="BE227" i="8" s="1"/>
  <c r="AU345" i="8" a="1"/>
  <c r="AU345" i="8" s="1"/>
  <c r="BE345" i="8" s="1"/>
  <c r="AU264" i="8" a="1"/>
  <c r="AU264" i="8" s="1"/>
  <c r="BE264" i="8" s="1"/>
  <c r="AU216" i="8" a="1"/>
  <c r="AU216" i="8" s="1"/>
  <c r="BE216" i="8" s="1"/>
  <c r="AU425" i="8" a="1"/>
  <c r="AU425" i="8" s="1"/>
  <c r="BE425" i="8" s="1"/>
  <c r="AU248" i="8" a="1"/>
  <c r="AU248" i="8" s="1"/>
  <c r="BE248" i="8" s="1"/>
  <c r="AU167" i="8" a="1"/>
  <c r="AU167" i="8" s="1"/>
  <c r="BE167" i="8" s="1"/>
  <c r="AU260" i="8" a="1"/>
  <c r="AU260" i="8" s="1"/>
  <c r="BE260" i="8" s="1"/>
  <c r="AU68" i="8" a="1"/>
  <c r="AU68" i="8" s="1"/>
  <c r="BE68" i="8" s="1"/>
  <c r="AU186" i="8" a="1"/>
  <c r="AU186" i="8" s="1"/>
  <c r="BE186" i="8" s="1"/>
  <c r="AU273" i="8" a="1"/>
  <c r="AU273" i="8" s="1"/>
  <c r="BE273" i="8" s="1"/>
  <c r="AU209" i="8" a="1"/>
  <c r="AU209" i="8" s="1"/>
  <c r="BE209" i="8" s="1"/>
  <c r="AU81" i="8" a="1"/>
  <c r="AU81" i="8" s="1"/>
  <c r="BE81" i="8" s="1"/>
  <c r="AU385" i="8" a="1"/>
  <c r="AU385" i="8" s="1"/>
  <c r="BE385" i="8" s="1"/>
  <c r="AU243" i="8" a="1"/>
  <c r="AU243" i="8" s="1"/>
  <c r="BE243" i="8" s="1"/>
  <c r="AU363" i="8" a="1"/>
  <c r="AU363" i="8" s="1"/>
  <c r="BE363" i="8" s="1"/>
  <c r="AU417" i="8" a="1"/>
  <c r="AU417" i="8" s="1"/>
  <c r="BE417" i="8" s="1"/>
  <c r="AU467" i="8" a="1"/>
  <c r="AU467" i="8" s="1"/>
  <c r="BE467" i="8" s="1"/>
  <c r="AU374" i="8" a="1"/>
  <c r="AU374" i="8" s="1"/>
  <c r="BE374" i="8" s="1"/>
  <c r="AU342" i="8" a="1"/>
  <c r="AU342" i="8" s="1"/>
  <c r="BE342" i="8" s="1"/>
  <c r="AU256" i="8" a="1"/>
  <c r="AU256" i="8" s="1"/>
  <c r="BE256" i="8" s="1"/>
  <c r="AU15" i="8" a="1"/>
  <c r="AU15" i="8" s="1"/>
  <c r="BE15" i="8" s="1"/>
  <c r="AU108" i="8" a="1"/>
  <c r="AU108" i="8" s="1"/>
  <c r="BE108" i="8" s="1"/>
  <c r="AU44" i="8" a="1"/>
  <c r="AU44" i="8" s="1"/>
  <c r="BE44" i="8" s="1"/>
  <c r="AU162" i="8" a="1"/>
  <c r="AU162" i="8" s="1"/>
  <c r="BE162" i="8" s="1"/>
  <c r="AU133" i="8" a="1"/>
  <c r="AU133" i="8" s="1"/>
  <c r="BE133" i="8" s="1"/>
  <c r="AU115" i="8" a="1"/>
  <c r="AU115" i="8" s="1"/>
  <c r="BE115" i="8" s="1"/>
  <c r="AU146" i="8" a="1"/>
  <c r="AU146" i="8" s="1"/>
  <c r="BE146" i="8" s="1"/>
  <c r="AU327" i="8" a="1"/>
  <c r="AU327" i="8" s="1"/>
  <c r="BE327" i="8" s="1"/>
  <c r="AU71" i="8" a="1"/>
  <c r="AU71" i="8" s="1"/>
  <c r="BE71" i="8" s="1"/>
  <c r="AU141" i="8" a="1"/>
  <c r="AU141" i="8" s="1"/>
  <c r="BE141" i="8" s="1"/>
  <c r="AU292" i="8" a="1"/>
  <c r="AU292" i="8" s="1"/>
  <c r="BE292" i="8" s="1"/>
  <c r="AU164" i="8" a="1"/>
  <c r="AU164" i="8" s="1"/>
  <c r="BE164" i="8" s="1"/>
  <c r="AU59" i="8" a="1"/>
  <c r="AU59" i="8" s="1"/>
  <c r="BE59" i="8" s="1"/>
  <c r="AU346" i="8" a="1"/>
  <c r="AU346" i="8" s="1"/>
  <c r="BE346" i="8" s="1"/>
  <c r="AU377" i="8" a="1"/>
  <c r="AU377" i="8" s="1"/>
  <c r="BE377" i="8" s="1"/>
  <c r="AU136" i="8" a="1"/>
  <c r="AU136" i="8" s="1"/>
  <c r="BE136" i="8" s="1"/>
  <c r="AU341" i="8" a="1"/>
  <c r="AU341" i="8" s="1"/>
  <c r="BE341" i="8" s="1"/>
  <c r="AU48" i="8" a="1"/>
  <c r="AU48" i="8" s="1"/>
  <c r="BE48" i="8" s="1"/>
  <c r="AU119" i="8" a="1"/>
  <c r="AU119" i="8" s="1"/>
  <c r="BE119" i="8" s="1"/>
  <c r="AU55" i="8" a="1"/>
  <c r="AU55" i="8" s="1"/>
  <c r="BE55" i="8" s="1"/>
  <c r="AU334" i="8" a="1"/>
  <c r="AU334" i="8" s="1"/>
  <c r="BE334" i="8" s="1"/>
  <c r="AU20" i="8" a="1"/>
  <c r="AU20" i="8" s="1"/>
  <c r="BE20" i="8" s="1"/>
  <c r="AU74" i="8" a="1"/>
  <c r="AU74" i="8" s="1"/>
  <c r="BE74" i="8" s="1"/>
  <c r="AU396" i="8" a="1"/>
  <c r="AU396" i="8" s="1"/>
  <c r="BE396" i="8" s="1"/>
  <c r="AU361" i="8" a="1"/>
  <c r="AU361" i="8" s="1"/>
  <c r="BE361" i="8" s="1"/>
  <c r="AU471" i="8" a="1"/>
  <c r="AU471" i="8" s="1"/>
  <c r="BE471" i="8" s="1"/>
  <c r="AU117" i="8" a="1"/>
  <c r="AU117" i="8" s="1"/>
  <c r="BE117" i="8" s="1"/>
  <c r="AU332" i="8" a="1"/>
  <c r="AU332" i="8" s="1"/>
  <c r="BE332" i="8" s="1"/>
  <c r="AU217" i="8" a="1"/>
  <c r="AU217" i="8" s="1"/>
  <c r="BE217" i="8" s="1"/>
  <c r="AU127" i="8" a="1"/>
  <c r="AU127" i="8" s="1"/>
  <c r="BE127" i="8" s="1"/>
  <c r="AU284" i="8" a="1"/>
  <c r="AU284" i="8" s="1"/>
  <c r="BE284" i="8" s="1"/>
  <c r="AU421" i="8" a="1"/>
  <c r="AU421" i="8" s="1"/>
  <c r="BE421" i="8" s="1"/>
  <c r="AU436" i="8" a="1"/>
  <c r="AU436" i="8" s="1"/>
  <c r="BE436" i="8" s="1"/>
  <c r="AU456" i="8" a="1"/>
  <c r="AU456" i="8" s="1"/>
  <c r="BE456" i="8" s="1"/>
  <c r="AU88" i="8" a="1"/>
  <c r="AU88" i="8" s="1"/>
  <c r="BE88" i="8" s="1"/>
  <c r="AU103" i="8" a="1"/>
  <c r="AU103" i="8" s="1"/>
  <c r="BE103" i="8" s="1"/>
  <c r="AU39" i="8" a="1"/>
  <c r="AU39" i="8" s="1"/>
  <c r="BE39" i="8" s="1"/>
  <c r="AU62" i="8" a="1"/>
  <c r="AU62" i="8" s="1"/>
  <c r="BE62" i="8" s="1"/>
  <c r="AU237" i="8" a="1"/>
  <c r="AU237" i="8" s="1"/>
  <c r="BE237" i="8" s="1"/>
  <c r="AU132" i="8" a="1"/>
  <c r="AU132" i="8" s="1"/>
  <c r="BE132" i="8" s="1"/>
  <c r="AU27" i="8" a="1"/>
  <c r="AU27" i="8" s="1"/>
  <c r="BE27" i="8" s="1"/>
  <c r="AU397" i="8" a="1"/>
  <c r="AU397" i="8" s="1"/>
  <c r="BE397" i="8" s="1"/>
  <c r="AU261" i="8" a="1"/>
  <c r="AU261" i="8" s="1"/>
  <c r="BE261" i="8" s="1"/>
  <c r="AU465" i="8" a="1"/>
  <c r="AU465" i="8" s="1"/>
  <c r="BE465" i="8" s="1"/>
  <c r="AU64" i="8" a="1"/>
  <c r="AU64" i="8" s="1"/>
  <c r="BE64" i="8" s="1"/>
  <c r="AU454" i="8" a="1"/>
  <c r="AU454" i="8" s="1"/>
  <c r="BE454" i="8" s="1"/>
  <c r="AU166" i="8" a="1"/>
  <c r="AU166" i="8" s="1"/>
  <c r="BE166" i="8" s="1"/>
  <c r="AU102" i="8" a="1"/>
  <c r="AU102" i="8" s="1"/>
  <c r="BE102" i="8" s="1"/>
  <c r="AU98" i="8" a="1"/>
  <c r="AU98" i="8" s="1"/>
  <c r="BE98" i="8" s="1"/>
  <c r="AU313" i="8" a="1"/>
  <c r="AU313" i="8" s="1"/>
  <c r="BE313" i="8" s="1"/>
  <c r="AU185" i="8" a="1"/>
  <c r="AU185" i="8" s="1"/>
  <c r="BE185" i="8" s="1"/>
  <c r="AU57" i="8" a="1"/>
  <c r="AU57" i="8" s="1"/>
  <c r="BE57" i="8" s="1"/>
  <c r="AU445" i="8" a="1"/>
  <c r="AU445" i="8" s="1"/>
  <c r="BE445" i="8" s="1"/>
  <c r="AU442" i="8" a="1"/>
  <c r="AU442" i="8" s="1"/>
  <c r="BE442" i="8" s="1"/>
  <c r="AU4" i="8" a="1"/>
  <c r="AU4" i="8" s="1"/>
  <c r="BE4" i="8" s="1"/>
  <c r="AU296" i="8" a="1"/>
  <c r="AU296" i="8" s="1"/>
  <c r="BE296" i="8" s="1"/>
  <c r="AU293" i="8" a="1"/>
  <c r="AU293" i="8" s="1"/>
  <c r="BE293" i="8" s="1"/>
  <c r="AU228" i="8" a="1"/>
  <c r="AU228" i="8" s="1"/>
  <c r="BE228" i="8" s="1"/>
  <c r="AU123" i="8" a="1"/>
  <c r="AU123" i="8" s="1"/>
  <c r="BE123" i="8" s="1"/>
  <c r="AU26" i="8" a="1"/>
  <c r="AU26" i="8" s="1"/>
  <c r="BE26" i="8" s="1"/>
  <c r="AU387" i="8" a="1"/>
  <c r="AU387" i="8" s="1"/>
  <c r="BE387" i="8" s="1"/>
  <c r="AU434" i="8" a="1"/>
  <c r="AU434" i="8" s="1"/>
  <c r="BE434" i="8" s="1"/>
  <c r="AU142" i="8" a="1"/>
  <c r="AU142" i="8" s="1"/>
  <c r="BE142" i="8" s="1"/>
  <c r="AU148" i="8" a="1"/>
  <c r="AU148" i="8" s="1"/>
  <c r="BE148" i="8" s="1"/>
  <c r="AU138" i="8" a="1"/>
  <c r="AU138" i="8" s="1"/>
  <c r="BE138" i="8" s="1"/>
  <c r="AU10" i="8" a="1"/>
  <c r="AU10" i="8" s="1"/>
  <c r="BE10" i="8" s="1"/>
  <c r="AU357" i="8" a="1"/>
  <c r="AU357" i="8" s="1"/>
  <c r="BE357" i="8" s="1"/>
  <c r="AU233" i="8" a="1"/>
  <c r="AU233" i="8" s="1"/>
  <c r="BE233" i="8" s="1"/>
  <c r="AU380" i="8" a="1"/>
  <c r="AU380" i="8" s="1"/>
  <c r="BE380" i="8" s="1"/>
  <c r="AU160" i="8" a="1"/>
  <c r="AU160" i="8" s="1"/>
  <c r="BE160" i="8" s="1"/>
  <c r="AU280" i="8" a="1"/>
  <c r="AU280" i="8" s="1"/>
  <c r="BE280" i="8" s="1"/>
  <c r="AU303" i="8" a="1"/>
  <c r="AU303" i="8" s="1"/>
  <c r="BE303" i="8" s="1"/>
  <c r="AU6" i="8" a="1"/>
  <c r="AU6" i="8" s="1"/>
  <c r="BE6" i="8" s="1"/>
  <c r="AU181" i="8" a="1"/>
  <c r="AU181" i="8" s="1"/>
  <c r="BE181" i="8" s="1"/>
  <c r="AU53" i="8" a="1"/>
  <c r="AU53" i="8" s="1"/>
  <c r="BE53" i="8" s="1"/>
  <c r="AU163" i="8" a="1"/>
  <c r="AU163" i="8" s="1"/>
  <c r="BE163" i="8" s="1"/>
  <c r="AU99" i="8" a="1"/>
  <c r="AU99" i="8" s="1"/>
  <c r="BE99" i="8" s="1"/>
  <c r="AU322" i="8" a="1"/>
  <c r="AU322" i="8" s="1"/>
  <c r="BE322" i="8" s="1"/>
  <c r="AU459" i="8" a="1"/>
  <c r="AU459" i="8" s="1"/>
  <c r="BE459" i="8" s="1"/>
  <c r="AU443" i="8" a="1"/>
  <c r="AU443" i="8" s="1"/>
  <c r="BE443" i="8" s="1"/>
  <c r="AU360" i="8" a="1"/>
  <c r="AU360" i="8" s="1"/>
  <c r="BE360" i="8" s="1"/>
  <c r="AU463" i="8" a="1"/>
  <c r="AU463" i="8" s="1"/>
  <c r="BE463" i="8" s="1"/>
  <c r="AU399" i="8" a="1"/>
  <c r="AU399" i="8" s="1"/>
  <c r="BE399" i="8" s="1"/>
  <c r="AU254" i="8" a="1"/>
  <c r="AU254" i="8" s="1"/>
  <c r="BE254" i="8" s="1"/>
  <c r="AU126" i="8" a="1"/>
  <c r="AU126" i="8" s="1"/>
  <c r="BE126" i="8" s="1"/>
  <c r="AU347" i="8" a="1"/>
  <c r="AU347" i="8" s="1"/>
  <c r="BE347" i="8" s="1"/>
  <c r="AU91" i="8" a="1"/>
  <c r="AU91" i="8" s="1"/>
  <c r="BE91" i="8" s="1"/>
  <c r="AU122" i="8" a="1"/>
  <c r="AU122" i="8" s="1"/>
  <c r="BE122" i="8" s="1"/>
  <c r="AU169" i="8" a="1"/>
  <c r="AU169" i="8" s="1"/>
  <c r="BE169" i="8" s="1"/>
  <c r="AU413" i="8" a="1"/>
  <c r="AU413" i="8" s="1"/>
  <c r="BE413" i="8" s="1"/>
  <c r="AU192" i="8" a="1"/>
  <c r="AU192" i="8" s="1"/>
  <c r="BE192" i="8" s="1"/>
  <c r="AU92" i="8" a="1"/>
  <c r="AU92" i="8" s="1"/>
  <c r="BE92" i="8" s="1"/>
  <c r="AU401" i="8" a="1"/>
  <c r="AU401" i="8" s="1"/>
  <c r="BE401" i="8" s="1"/>
  <c r="AU285" i="8" a="1"/>
  <c r="AU285" i="8" s="1"/>
  <c r="BE285" i="8" s="1"/>
  <c r="AU379" i="8" a="1"/>
  <c r="AU379" i="8" s="1"/>
  <c r="BE379" i="8" s="1"/>
  <c r="AU432" i="8" a="1"/>
  <c r="AU432" i="8" s="1"/>
  <c r="BE432" i="8" s="1"/>
  <c r="AU240" i="8" a="1"/>
  <c r="AU240" i="8" s="1"/>
  <c r="BE240" i="8" s="1"/>
  <c r="AU294" i="8" a="1"/>
  <c r="AU294" i="8" s="1"/>
  <c r="BE294" i="8" s="1"/>
  <c r="AU259" i="8" a="1"/>
  <c r="AU259" i="8" s="1"/>
  <c r="BE259" i="8" s="1"/>
  <c r="AU34" i="8" a="1"/>
  <c r="AU34" i="8" s="1"/>
  <c r="BE34" i="8" s="1"/>
  <c r="AU468" i="8" a="1"/>
  <c r="AU468" i="8" s="1"/>
  <c r="BE468" i="8" s="1"/>
  <c r="AU450" i="8" a="1"/>
  <c r="AU450" i="8" s="1"/>
  <c r="BE450" i="8" s="1"/>
  <c r="AU386" i="8" a="1"/>
  <c r="AU386" i="8" s="1"/>
  <c r="BE386" i="8" s="1"/>
  <c r="AU424" i="8" a="1"/>
  <c r="AU424" i="8" s="1"/>
  <c r="BE424" i="8" s="1"/>
  <c r="AU358" i="8" a="1"/>
  <c r="AU358" i="8" s="1"/>
  <c r="BE358" i="8" s="1"/>
  <c r="AU435" i="8" a="1"/>
  <c r="AU435" i="8" s="1"/>
  <c r="BE435" i="8" s="1"/>
  <c r="AU446" i="8" a="1"/>
  <c r="AU446" i="8" s="1"/>
  <c r="BE446" i="8" s="1"/>
  <c r="AU263" i="8" a="1"/>
  <c r="AU263" i="8" s="1"/>
  <c r="BE263" i="8" s="1"/>
  <c r="AU199" i="8" a="1"/>
  <c r="AU199" i="8" s="1"/>
  <c r="BE199" i="8" s="1"/>
  <c r="AU158" i="8" a="1"/>
  <c r="AU158" i="8" s="1"/>
  <c r="BE158" i="8" s="1"/>
  <c r="AU205" i="8" a="1"/>
  <c r="AU205" i="8" s="1"/>
  <c r="BE205" i="8" s="1"/>
  <c r="AU13" i="8" a="1"/>
  <c r="AU13" i="8" s="1"/>
  <c r="BE13" i="8" s="1"/>
  <c r="AU187" i="8" a="1"/>
  <c r="AU187" i="8" s="1"/>
  <c r="BE187" i="8" s="1"/>
  <c r="AU282" i="8" a="1"/>
  <c r="AU282" i="8" s="1"/>
  <c r="BE282" i="8" s="1"/>
  <c r="AU177" i="8" a="1"/>
  <c r="AU177" i="8" s="1"/>
  <c r="BE177" i="8" s="1"/>
  <c r="AU113" i="8" a="1"/>
  <c r="AU113" i="8" s="1"/>
  <c r="BE113" i="8" s="1"/>
  <c r="AU373" i="8" a="1"/>
  <c r="AU373" i="8" s="1"/>
  <c r="BE373" i="8" s="1"/>
  <c r="AU452" i="8" a="1"/>
  <c r="AU452" i="8" s="1"/>
  <c r="BE452" i="8" s="1"/>
  <c r="AU403" i="8" a="1"/>
  <c r="AU403" i="8" s="1"/>
  <c r="BE403" i="8" s="1"/>
  <c r="AU430" i="8" a="1"/>
  <c r="AU430" i="8" s="1"/>
  <c r="BE430" i="8" s="1"/>
  <c r="AU202" i="8" a="1"/>
  <c r="AU202" i="8" s="1"/>
  <c r="BE202" i="8" s="1"/>
  <c r="AU161" i="8" a="1"/>
  <c r="AU161" i="8" s="1"/>
  <c r="BE161" i="8" s="1"/>
  <c r="AU28" i="8" a="1"/>
  <c r="AU28" i="8" s="1"/>
  <c r="BE28" i="8" s="1"/>
  <c r="AU364" i="8" a="1"/>
  <c r="AU364" i="8" s="1"/>
  <c r="BE364" i="8" s="1"/>
  <c r="AU426" i="8" a="1"/>
  <c r="AU426" i="8" s="1"/>
  <c r="BE426" i="8" s="1"/>
  <c r="AU72" i="8" a="1"/>
  <c r="AU72" i="8" s="1"/>
  <c r="BE72" i="8" s="1"/>
  <c r="AU422" i="8" a="1"/>
  <c r="AU422" i="8" s="1"/>
  <c r="BE422" i="8" s="1"/>
  <c r="AU268" i="8" a="1"/>
  <c r="AU268" i="8" s="1"/>
  <c r="BE268" i="8" s="1"/>
  <c r="AU291" i="8" a="1"/>
  <c r="AU291" i="8" s="1"/>
  <c r="BE291" i="8" s="1"/>
  <c r="AU35" i="8" a="1"/>
  <c r="AU35" i="8" s="1"/>
  <c r="BE35" i="8" s="1"/>
  <c r="AU194" i="8" a="1"/>
  <c r="AU194" i="8" s="1"/>
  <c r="BE194" i="8" s="1"/>
  <c r="AU281" i="8" a="1"/>
  <c r="AU281" i="8" s="1"/>
  <c r="BE281" i="8" s="1"/>
  <c r="AU86" i="8" a="1"/>
  <c r="AU86" i="8" s="1"/>
  <c r="BE86" i="8" s="1"/>
  <c r="AU355" i="8" a="1"/>
  <c r="AU355" i="8" s="1"/>
  <c r="BE355" i="8" s="1"/>
  <c r="AU96" i="8" a="1"/>
  <c r="AU96" i="8" s="1"/>
  <c r="BE96" i="8" s="1"/>
  <c r="AU277" i="8" a="1"/>
  <c r="AU277" i="8" s="1"/>
  <c r="BE277" i="8" s="1"/>
  <c r="AU318" i="8" a="1"/>
  <c r="AU318" i="8" s="1"/>
  <c r="BE318" i="8" s="1"/>
  <c r="AU45" i="8" a="1"/>
  <c r="AU45" i="8" s="1"/>
  <c r="BE45" i="8" s="1"/>
  <c r="AU219" i="8" a="1"/>
  <c r="AU219" i="8" s="1"/>
  <c r="BE219" i="8" s="1"/>
  <c r="AU155" i="8" a="1"/>
  <c r="AU155" i="8" s="1"/>
  <c r="BE155" i="8" s="1"/>
  <c r="AU337" i="8" a="1"/>
  <c r="AU337" i="8" s="1"/>
  <c r="BE337" i="8" s="1"/>
  <c r="AU17" i="8" a="1"/>
  <c r="AU17" i="8" s="1"/>
  <c r="BE17" i="8" s="1"/>
  <c r="AU460" i="8" a="1"/>
  <c r="AU460" i="8" s="1"/>
  <c r="BE460" i="8" s="1"/>
  <c r="AU410" i="8" a="1"/>
  <c r="AU410" i="8" s="1"/>
  <c r="BE410" i="8" s="1"/>
  <c r="AU448" i="8" a="1"/>
  <c r="AU448" i="8" s="1"/>
  <c r="BE448" i="8" s="1"/>
  <c r="AU51" i="8" a="1"/>
  <c r="AU51" i="8" s="1"/>
  <c r="BE51" i="8" s="1"/>
  <c r="AU351" i="8" a="1"/>
  <c r="AU351" i="8" s="1"/>
  <c r="BE351" i="8" s="1"/>
  <c r="AU252" i="8" a="1"/>
  <c r="AU252" i="8" s="1"/>
  <c r="BE252" i="8" s="1"/>
  <c r="AU188" i="8" a="1"/>
  <c r="AU188" i="8" s="1"/>
  <c r="BE188" i="8" s="1"/>
  <c r="AU60" i="8" a="1"/>
  <c r="AU60" i="8" s="1"/>
  <c r="BE60" i="8" s="1"/>
  <c r="AU329" i="8" a="1"/>
  <c r="AU329" i="8" s="1"/>
  <c r="BE329" i="8" s="1"/>
  <c r="AU201" i="8" a="1"/>
  <c r="AU201" i="8" s="1"/>
  <c r="BE201" i="8" s="1"/>
  <c r="AU344" i="8" a="1"/>
  <c r="AU344" i="8" s="1"/>
  <c r="BE344" i="8" s="1"/>
  <c r="AU466" i="8" a="1"/>
  <c r="AU466" i="8" s="1"/>
  <c r="BE466" i="8" s="1"/>
  <c r="AU302" i="8" a="1"/>
  <c r="AU302" i="8" s="1"/>
  <c r="BE302" i="8" s="1"/>
  <c r="AU93" i="8" a="1"/>
  <c r="AU93" i="8" s="1"/>
  <c r="BE93" i="8" s="1"/>
  <c r="AU257" i="8" a="1"/>
  <c r="AU257" i="8" s="1"/>
  <c r="BE257" i="8" s="1"/>
  <c r="AU118" i="8" a="1"/>
  <c r="AU118" i="8" s="1"/>
  <c r="BE118" i="8" s="1"/>
  <c r="AU114" i="8" a="1"/>
  <c r="AU114" i="8" s="1"/>
  <c r="BE114" i="8" s="1"/>
  <c r="AU376" i="8" a="1"/>
  <c r="AU376" i="8" s="1"/>
  <c r="BE376" i="8" s="1"/>
  <c r="AU129" i="8" a="1"/>
  <c r="AU129" i="8" s="1"/>
  <c r="BE129" i="8" s="1"/>
  <c r="AU203" i="8" a="1"/>
  <c r="AU203" i="8" s="1"/>
  <c r="BE203" i="8" s="1"/>
  <c r="AU140" i="8" a="1"/>
  <c r="AU140" i="8" s="1"/>
  <c r="BE140" i="8" s="1"/>
  <c r="AU349" i="8" a="1"/>
  <c r="AU349" i="8" s="1"/>
  <c r="BE349" i="8" s="1"/>
  <c r="AU384" i="8" a="1"/>
  <c r="AU384" i="8" s="1"/>
  <c r="BE384" i="8" s="1"/>
  <c r="AU455" i="8" a="1"/>
  <c r="AU455" i="8" s="1"/>
  <c r="BE455" i="8" s="1"/>
  <c r="AU159" i="8" a="1"/>
  <c r="AU159" i="8" s="1"/>
  <c r="BE159" i="8" s="1"/>
  <c r="AU310" i="8" a="1"/>
  <c r="AU310" i="8" s="1"/>
  <c r="BE310" i="8" s="1"/>
  <c r="AU229" i="8" a="1"/>
  <c r="AU229" i="8" s="1"/>
  <c r="BE229" i="8" s="1"/>
  <c r="AU275" i="8" a="1"/>
  <c r="AU275" i="8" s="1"/>
  <c r="BE275" i="8" s="1"/>
  <c r="AU242" i="8" a="1"/>
  <c r="AU242" i="8" s="1"/>
  <c r="BE242" i="8" s="1"/>
  <c r="AU73" i="8" a="1"/>
  <c r="AU73" i="8" s="1"/>
  <c r="BE73" i="8" s="1"/>
  <c r="AU378" i="8" a="1"/>
  <c r="AU378" i="8" s="1"/>
  <c r="BE378" i="8" s="1"/>
  <c r="AU69" i="8" a="1"/>
  <c r="AU69" i="8" s="1"/>
  <c r="BE69" i="8" s="1"/>
  <c r="AU307" i="8" a="1"/>
  <c r="AU307" i="8" s="1"/>
  <c r="BE307" i="8" s="1"/>
  <c r="AU402" i="8" a="1"/>
  <c r="AU402" i="8" s="1"/>
  <c r="BE402" i="8" s="1"/>
  <c r="AU128" i="8" a="1"/>
  <c r="AU128" i="8" s="1"/>
  <c r="BE128" i="8" s="1"/>
  <c r="AU279" i="8" a="1"/>
  <c r="AU279" i="8" s="1"/>
  <c r="BE279" i="8" s="1"/>
  <c r="AU87" i="8" a="1"/>
  <c r="AU87" i="8" s="1"/>
  <c r="BE87" i="8" s="1"/>
  <c r="AU238" i="8" a="1"/>
  <c r="AU238" i="8" s="1"/>
  <c r="BE238" i="8" s="1"/>
  <c r="AU174" i="8" a="1"/>
  <c r="AU174" i="8" s="1"/>
  <c r="BE174" i="8" s="1"/>
  <c r="AU75" i="8" a="1"/>
  <c r="AU75" i="8" s="1"/>
  <c r="BE75" i="8" s="1"/>
  <c r="AU165" i="8" a="1"/>
  <c r="AU165" i="8" s="1"/>
  <c r="BE165" i="8" s="1"/>
  <c r="AU316" i="8" a="1"/>
  <c r="AU316" i="8" s="1"/>
  <c r="BE316" i="8" s="1"/>
  <c r="AU50" i="8" a="1"/>
  <c r="AU50" i="8" s="1"/>
  <c r="BE50" i="8" s="1"/>
  <c r="AU343" i="8" a="1"/>
  <c r="AU343" i="8" s="1"/>
  <c r="BE343" i="8" s="1"/>
  <c r="AU223" i="8" a="1"/>
  <c r="AU223" i="8" s="1"/>
  <c r="BE223" i="8" s="1"/>
  <c r="AU95" i="8" a="1"/>
  <c r="AU95" i="8" s="1"/>
  <c r="BE95" i="8" s="1"/>
  <c r="AU124" i="8" a="1"/>
  <c r="AU124" i="8" s="1"/>
  <c r="BE124" i="8" s="1"/>
  <c r="AU339" i="8" a="1"/>
  <c r="AU339" i="8" s="1"/>
  <c r="BE339" i="8" s="1"/>
  <c r="AU440" i="8" a="1"/>
  <c r="AU440" i="8" s="1"/>
  <c r="BE440" i="8" s="1"/>
  <c r="AU272" i="8" a="1"/>
  <c r="AU272" i="8" s="1"/>
  <c r="BE272" i="8" s="1"/>
  <c r="AU215" i="8" a="1"/>
  <c r="AU215" i="8" s="1"/>
  <c r="BE215" i="8" s="1"/>
  <c r="AU139" i="8" a="1"/>
  <c r="AU139" i="8" s="1"/>
  <c r="BE139" i="8" s="1"/>
  <c r="AU11" i="8" a="1"/>
  <c r="AU11" i="8" s="1"/>
  <c r="BE11" i="8" s="1"/>
  <c r="AU109" i="8" a="1"/>
  <c r="AU109" i="8" s="1"/>
  <c r="BE109" i="8" s="1"/>
  <c r="AU428" i="8" a="1"/>
  <c r="AU428" i="8" s="1"/>
  <c r="BE428" i="8" s="1"/>
  <c r="AU82" i="8" a="1"/>
  <c r="AU82" i="8" s="1"/>
  <c r="BE82" i="8" s="1"/>
  <c r="AU157" i="8" a="1"/>
  <c r="AU157" i="8" s="1"/>
  <c r="BE157" i="8" s="1"/>
  <c r="AU23" i="8" a="1"/>
  <c r="AU23" i="8" s="1"/>
  <c r="BE23" i="8" s="1"/>
  <c r="AU52" i="8" a="1"/>
  <c r="AU52" i="8" s="1"/>
  <c r="BE52" i="8" s="1"/>
  <c r="AU321" i="8" a="1"/>
  <c r="AU321" i="8" s="1"/>
  <c r="BE321" i="8" s="1"/>
  <c r="AU24" i="8" a="1"/>
  <c r="AU24" i="8" s="1"/>
  <c r="BE24" i="8" s="1"/>
  <c r="AU391" i="8" a="1"/>
  <c r="AU391" i="8" s="1"/>
  <c r="BE391" i="8" s="1"/>
  <c r="AU406" i="8" a="1"/>
  <c r="AU406" i="8" s="1"/>
  <c r="BE406" i="8" s="1"/>
  <c r="AU287" i="8" a="1"/>
  <c r="AU287" i="8" s="1"/>
  <c r="BE287" i="8" s="1"/>
  <c r="AU37" i="8" a="1"/>
  <c r="AU37" i="8" s="1"/>
  <c r="BE37" i="8" s="1"/>
  <c r="AU112" i="8" a="1"/>
  <c r="AU112" i="8" s="1"/>
  <c r="BE112" i="8" s="1"/>
  <c r="AU469" i="8" a="1"/>
  <c r="AU469" i="8" s="1"/>
  <c r="BE469" i="8" s="1"/>
  <c r="AU371" i="8" a="1"/>
  <c r="AU371" i="8" s="1"/>
  <c r="BE371" i="8" s="1"/>
  <c r="AU288" i="8" a="1"/>
  <c r="AU288" i="8" s="1"/>
  <c r="BE288" i="8" s="1"/>
  <c r="AU447" i="8" a="1"/>
  <c r="AU447" i="8" s="1"/>
  <c r="BE447" i="8" s="1"/>
  <c r="AU151" i="8" a="1"/>
  <c r="AU151" i="8" s="1"/>
  <c r="BE151" i="8" s="1"/>
  <c r="AU46" i="8" a="1"/>
  <c r="AU46" i="8" s="1"/>
  <c r="BE46" i="8" s="1"/>
  <c r="AU221" i="8" a="1"/>
  <c r="AU221" i="8" s="1"/>
  <c r="BE221" i="8" s="1"/>
  <c r="AU308" i="8" a="1"/>
  <c r="AU308" i="8" s="1"/>
  <c r="BE308" i="8" s="1"/>
  <c r="AU244" i="8" a="1"/>
  <c r="AU244" i="8" s="1"/>
  <c r="BE244" i="8" s="1"/>
  <c r="AU331" i="8" a="1"/>
  <c r="AU331" i="8" s="1"/>
  <c r="BE331" i="8" s="1"/>
  <c r="AU298" i="8" a="1"/>
  <c r="AU298" i="8" s="1"/>
  <c r="BE298" i="8" s="1"/>
  <c r="AU42" i="8" a="1"/>
  <c r="AU42" i="8" s="1"/>
  <c r="BE42" i="8" s="1"/>
  <c r="AU193" i="8" a="1"/>
  <c r="AU193" i="8" s="1"/>
  <c r="BE193" i="8" s="1"/>
  <c r="AU65" i="8" a="1"/>
  <c r="AU65" i="8" s="1"/>
  <c r="BE65" i="8" s="1"/>
  <c r="AU419" i="8" a="1"/>
  <c r="AU419" i="8" s="1"/>
  <c r="BE419" i="8" s="1"/>
  <c r="AU245" i="8" a="1"/>
  <c r="AU245" i="8" s="1"/>
  <c r="BE245" i="8" s="1"/>
  <c r="AU137" i="8" a="1"/>
  <c r="AU137" i="8" s="1"/>
  <c r="BE137" i="8" s="1"/>
  <c r="AU420" i="8" a="1"/>
  <c r="AU420" i="8" s="1"/>
  <c r="BE420" i="8" s="1"/>
  <c r="AU317" i="8" a="1"/>
  <c r="AU317" i="8" s="1"/>
  <c r="BE317" i="8" s="1"/>
  <c r="AU383" i="8" a="1"/>
  <c r="AU383" i="8" s="1"/>
  <c r="BE383" i="8" s="1"/>
  <c r="AU110" i="8" a="1"/>
  <c r="AU110" i="8" s="1"/>
  <c r="BE110" i="8" s="1"/>
  <c r="AU106" i="8" a="1"/>
  <c r="AU106" i="8" s="1"/>
  <c r="BE106" i="8" s="1"/>
  <c r="AU451" i="8" a="1"/>
  <c r="AU451" i="8" s="1"/>
  <c r="BE451" i="8" s="1"/>
  <c r="AU32" i="8" a="1"/>
  <c r="AU32" i="8" s="1"/>
  <c r="BE32" i="8" s="1"/>
  <c r="AU31" i="8" a="1"/>
  <c r="AU31" i="8" s="1"/>
  <c r="BE31" i="8" s="1"/>
  <c r="AU246" i="8" a="1"/>
  <c r="AU246" i="8" s="1"/>
  <c r="BE246" i="8" s="1"/>
  <c r="AU211" i="8" a="1"/>
  <c r="AU211" i="8" s="1"/>
  <c r="BE211" i="8" s="1"/>
  <c r="AU306" i="8" a="1"/>
  <c r="AU306" i="8" s="1"/>
  <c r="BE306" i="8" s="1"/>
  <c r="AU178" i="8" a="1"/>
  <c r="AU178" i="8" s="1"/>
  <c r="BE178" i="8" s="1"/>
  <c r="AU9" i="8" a="1"/>
  <c r="AU9" i="8" s="1"/>
  <c r="BE9" i="8" s="1"/>
  <c r="AU301" i="8" a="1"/>
  <c r="AU301" i="8" s="1"/>
  <c r="BE301" i="8" s="1"/>
  <c r="AU180" i="8" a="1"/>
  <c r="AU180" i="8" s="1"/>
  <c r="BE180" i="8" s="1"/>
  <c r="AU116" i="8" a="1"/>
  <c r="AU116" i="8" s="1"/>
  <c r="BE116" i="8" s="1"/>
  <c r="AU395" i="8" a="1"/>
  <c r="AU395" i="8" s="1"/>
  <c r="BE395" i="8" s="1"/>
  <c r="AU182" i="8" a="1"/>
  <c r="AU182" i="8" s="1"/>
  <c r="BE182" i="8" s="1"/>
  <c r="AU278" i="8" a="1"/>
  <c r="AU278" i="8" s="1"/>
  <c r="BE278" i="8" s="1"/>
  <c r="AU170" i="8" a="1"/>
  <c r="AU170" i="8" s="1"/>
  <c r="BE170" i="8" s="1"/>
  <c r="AU66" i="8" a="1"/>
  <c r="AU66" i="8" s="1"/>
  <c r="BE66" i="8" s="1"/>
  <c r="AU153" i="8" a="1"/>
  <c r="AU153" i="8" s="1"/>
  <c r="BE153" i="8" s="1"/>
  <c r="AU392" i="8" a="1"/>
  <c r="AU392" i="8" s="1"/>
  <c r="BE392" i="8" s="1"/>
  <c r="AU333" i="8" a="1"/>
  <c r="AU333" i="8" s="1"/>
  <c r="BE333" i="8" s="1"/>
  <c r="AU320" i="8" a="1"/>
  <c r="AU320" i="8" s="1"/>
  <c r="BE320" i="8" s="1"/>
  <c r="AU470" i="8" a="1"/>
  <c r="AU470" i="8" s="1"/>
  <c r="BE470" i="8" s="1"/>
  <c r="AU54" i="8" a="1"/>
  <c r="AU54" i="8" s="1"/>
  <c r="BE54" i="8" s="1"/>
  <c r="AU101" i="8" a="1"/>
  <c r="AU101" i="8" s="1"/>
  <c r="BE101" i="8" s="1"/>
  <c r="AU147" i="8" a="1"/>
  <c r="AU147" i="8" s="1"/>
  <c r="BE147" i="8" s="1"/>
  <c r="AU83" i="8" a="1"/>
  <c r="AU83" i="8" s="1"/>
  <c r="BE83" i="8" s="1"/>
  <c r="AU19" i="8" a="1"/>
  <c r="AU19" i="8" s="1"/>
  <c r="BE19" i="8" s="1"/>
  <c r="AU265" i="8" a="1"/>
  <c r="AU265" i="8" s="1"/>
  <c r="BE265" i="8" s="1"/>
  <c r="AU405" i="8" a="1"/>
  <c r="AU405" i="8" s="1"/>
  <c r="BE405" i="8" s="1"/>
  <c r="AU353" i="8" a="1"/>
  <c r="AU353" i="8" s="1"/>
  <c r="BE353" i="8" s="1"/>
  <c r="AU409" i="8" a="1"/>
  <c r="AU409" i="8" s="1"/>
  <c r="BE409" i="8" s="1"/>
  <c r="AU184" i="8" a="1"/>
  <c r="AU184" i="8" s="1"/>
  <c r="BE184" i="8" s="1"/>
  <c r="AU398" i="8" a="1"/>
  <c r="AU398" i="8" s="1"/>
  <c r="BE398" i="8" s="1"/>
  <c r="AU29" i="8" a="1"/>
  <c r="AU29" i="8" s="1"/>
  <c r="BE29" i="8" s="1"/>
  <c r="AU304" i="8" a="1"/>
  <c r="AU304" i="8" s="1"/>
  <c r="BE304" i="8" s="1"/>
  <c r="AU325" i="8" a="1"/>
  <c r="AU325" i="8" s="1"/>
  <c r="BE325" i="8" s="1"/>
  <c r="AU427" i="8" a="1"/>
  <c r="AU427" i="8" s="1"/>
  <c r="BE427" i="8" s="1"/>
  <c r="AU462" i="8" a="1"/>
  <c r="AU462" i="8" s="1"/>
  <c r="BE462" i="8" s="1"/>
  <c r="AU267" i="8" a="1"/>
  <c r="AU267" i="8" s="1"/>
  <c r="BE267" i="8" s="1"/>
  <c r="AU234" i="8" a="1"/>
  <c r="AU234" i="8" s="1"/>
  <c r="BE234" i="8" s="1"/>
  <c r="AS473" i="8" a="1"/>
  <c r="AS473" i="8" s="1"/>
  <c r="BC473" i="8" s="1"/>
  <c r="AS476" i="8" a="1"/>
  <c r="AS476" i="8" s="1"/>
  <c r="BC476" i="8" s="1"/>
  <c r="AS474" i="8" a="1"/>
  <c r="AS474" i="8" s="1"/>
  <c r="BC474" i="8" s="1"/>
  <c r="AS374" i="8" a="1"/>
  <c r="AS374" i="8" s="1"/>
  <c r="BC374" i="8" s="1"/>
  <c r="AS92" i="8" a="1"/>
  <c r="AS92" i="8" s="1"/>
  <c r="BC92" i="8" s="1"/>
  <c r="AS240" i="8" a="1"/>
  <c r="AS240" i="8" s="1"/>
  <c r="BC240" i="8" s="1"/>
  <c r="AS207" i="8" a="1"/>
  <c r="AS207" i="8" s="1"/>
  <c r="BC207" i="8" s="1"/>
  <c r="AS143" i="8" a="1"/>
  <c r="AS143" i="8" s="1"/>
  <c r="BC143" i="8" s="1"/>
  <c r="AS38" i="8" a="1"/>
  <c r="AS38" i="8" s="1"/>
  <c r="BC38" i="8" s="1"/>
  <c r="AS226" i="8" a="1"/>
  <c r="AS226" i="8" s="1"/>
  <c r="BC226" i="8" s="1"/>
  <c r="AS453" i="8" a="1"/>
  <c r="AS453" i="8" s="1"/>
  <c r="BC453" i="8" s="1"/>
  <c r="AS404" i="8" a="1"/>
  <c r="AS404" i="8" s="1"/>
  <c r="BC404" i="8" s="1"/>
  <c r="AS457" i="8" a="1"/>
  <c r="AS457" i="8" s="1"/>
  <c r="BC457" i="8" s="1"/>
  <c r="AS431" i="8" a="1"/>
  <c r="AS431" i="8" s="1"/>
  <c r="BC431" i="8" s="1"/>
  <c r="AS56" i="8" a="1"/>
  <c r="AS56" i="8" s="1"/>
  <c r="BC56" i="8" s="1"/>
  <c r="AS94" i="8" a="1"/>
  <c r="AS94" i="8" s="1"/>
  <c r="BC94" i="8" s="1"/>
  <c r="AS100" i="8" a="1"/>
  <c r="AS100" i="8" s="1"/>
  <c r="BC100" i="8" s="1"/>
  <c r="AS113" i="8" a="1"/>
  <c r="AS113" i="8" s="1"/>
  <c r="BC113" i="8" s="1"/>
  <c r="AS144" i="8" a="1"/>
  <c r="AS144" i="8" s="1"/>
  <c r="BC144" i="8" s="1"/>
  <c r="AS214" i="8" a="1"/>
  <c r="AS214" i="8" s="1"/>
  <c r="BC214" i="8" s="1"/>
  <c r="AS348" i="8" a="1"/>
  <c r="AS348" i="8" s="1"/>
  <c r="BC348" i="8" s="1"/>
  <c r="AS472" i="8" a="1"/>
  <c r="AS472" i="8" s="1"/>
  <c r="BC472" i="8" s="1"/>
  <c r="AS341" i="8" a="1"/>
  <c r="AS341" i="8" s="1"/>
  <c r="BC341" i="8" s="1"/>
  <c r="AS183" i="8" a="1"/>
  <c r="AS183" i="8" s="1"/>
  <c r="BC183" i="8" s="1"/>
  <c r="AS14" i="8" a="1"/>
  <c r="AS14" i="8" s="1"/>
  <c r="BC14" i="8" s="1"/>
  <c r="AS340" i="8" a="1"/>
  <c r="AS340" i="8" s="1"/>
  <c r="BC340" i="8" s="1"/>
  <c r="AS107" i="8" a="1"/>
  <c r="AS107" i="8" s="1"/>
  <c r="BC107" i="8" s="1"/>
  <c r="AS43" i="8" a="1"/>
  <c r="AS43" i="8" s="1"/>
  <c r="BC43" i="8" s="1"/>
  <c r="AS197" i="8" a="1"/>
  <c r="AS197" i="8" s="1"/>
  <c r="BC197" i="8" s="1"/>
  <c r="AS364" i="8" a="1"/>
  <c r="AS364" i="8" s="1"/>
  <c r="BC364" i="8" s="1"/>
  <c r="AS40" i="8" a="1"/>
  <c r="AS40" i="8" s="1"/>
  <c r="BC40" i="8" s="1"/>
  <c r="AS444" i="8" a="1"/>
  <c r="AS444" i="8" s="1"/>
  <c r="BC444" i="8" s="1"/>
  <c r="AS134" i="8" a="1"/>
  <c r="AS134" i="8" s="1"/>
  <c r="BC134" i="8" s="1"/>
  <c r="AS332" i="8" a="1"/>
  <c r="AS332" i="8" s="1"/>
  <c r="BC332" i="8" s="1"/>
  <c r="AS12" i="8" a="1"/>
  <c r="AS12" i="8" s="1"/>
  <c r="BC12" i="8" s="1"/>
  <c r="AS130" i="8" a="1"/>
  <c r="AS130" i="8" s="1"/>
  <c r="BC130" i="8" s="1"/>
  <c r="AS66" i="8" a="1"/>
  <c r="AS66" i="8" s="1"/>
  <c r="BC66" i="8" s="1"/>
  <c r="AS24" i="8" a="1"/>
  <c r="AS24" i="8" s="1"/>
  <c r="BC24" i="8" s="1"/>
  <c r="AS436" i="8" a="1"/>
  <c r="AS436" i="8" s="1"/>
  <c r="BC436" i="8" s="1"/>
  <c r="AS418" i="8" a="1"/>
  <c r="AS418" i="8" s="1"/>
  <c r="BC418" i="8" s="1"/>
  <c r="AS392" i="8" a="1"/>
  <c r="AS392" i="8" s="1"/>
  <c r="BC392" i="8" s="1"/>
  <c r="AS336" i="8" a="1"/>
  <c r="AS336" i="8" s="1"/>
  <c r="BC336" i="8" s="1"/>
  <c r="AS254" i="8" a="1"/>
  <c r="AS254" i="8" s="1"/>
  <c r="BC254" i="8" s="1"/>
  <c r="AS210" i="8" a="1"/>
  <c r="AS210" i="8" s="1"/>
  <c r="BC210" i="8" s="1"/>
  <c r="AS413" i="8" a="1"/>
  <c r="AS413" i="8" s="1"/>
  <c r="BC413" i="8" s="1"/>
  <c r="AS449" i="8" a="1"/>
  <c r="AS449" i="8" s="1"/>
  <c r="BC449" i="8" s="1"/>
  <c r="AS439" i="8" a="1"/>
  <c r="AS439" i="8" s="1"/>
  <c r="BC439" i="8" s="1"/>
  <c r="AS172" i="8" a="1"/>
  <c r="AS172" i="8" s="1"/>
  <c r="BC172" i="8" s="1"/>
  <c r="AS67" i="8" a="1"/>
  <c r="AS67" i="8" s="1"/>
  <c r="BC67" i="8" s="1"/>
  <c r="AS18" i="8" a="1"/>
  <c r="AS18" i="8" s="1"/>
  <c r="BC18" i="8" s="1"/>
  <c r="AS389" i="8" a="1"/>
  <c r="AS389" i="8" s="1"/>
  <c r="BC389" i="8" s="1"/>
  <c r="AS366" i="8" a="1"/>
  <c r="AS366" i="8" s="1"/>
  <c r="BC366" i="8" s="1"/>
  <c r="AS176" i="8" a="1"/>
  <c r="AS176" i="8" s="1"/>
  <c r="BC176" i="8" s="1"/>
  <c r="AS292" i="8" a="1"/>
  <c r="AS292" i="8" s="1"/>
  <c r="BC292" i="8" s="1"/>
  <c r="AS228" i="8" a="1"/>
  <c r="AS228" i="8" s="1"/>
  <c r="BC228" i="8" s="1"/>
  <c r="AS36" i="8" a="1"/>
  <c r="AS36" i="8" s="1"/>
  <c r="BC36" i="8" s="1"/>
  <c r="AS251" i="8" a="1"/>
  <c r="AS251" i="8" s="1"/>
  <c r="BC251" i="8" s="1"/>
  <c r="AS282" i="8" a="1"/>
  <c r="AS282" i="8" s="1"/>
  <c r="BC282" i="8" s="1"/>
  <c r="AS119" i="8" a="1"/>
  <c r="AS119" i="8" s="1"/>
  <c r="BC119" i="8" s="1"/>
  <c r="AS84" i="8" a="1"/>
  <c r="AS84" i="8" s="1"/>
  <c r="BC84" i="8" s="1"/>
  <c r="AS289" i="8" a="1"/>
  <c r="AS289" i="8" s="1"/>
  <c r="BC289" i="8" s="1"/>
  <c r="AS433" i="8" a="1"/>
  <c r="AS433" i="8" s="1"/>
  <c r="BC433" i="8" s="1"/>
  <c r="AS261" i="8" a="1"/>
  <c r="AS261" i="8" s="1"/>
  <c r="BC261" i="8" s="1"/>
  <c r="AS458" i="8" a="1"/>
  <c r="AS458" i="8" s="1"/>
  <c r="BC458" i="8" s="1"/>
  <c r="AS394" i="8" a="1"/>
  <c r="AS394" i="8" s="1"/>
  <c r="BC394" i="8" s="1"/>
  <c r="AS285" i="8" a="1"/>
  <c r="AS285" i="8" s="1"/>
  <c r="BC285" i="8" s="1"/>
  <c r="AS120" i="8" a="1"/>
  <c r="AS120" i="8" s="1"/>
  <c r="BC120" i="8" s="1"/>
  <c r="AS271" i="8" a="1"/>
  <c r="AS271" i="8" s="1"/>
  <c r="BC271" i="8" s="1"/>
  <c r="AS230" i="8" a="1"/>
  <c r="AS230" i="8" s="1"/>
  <c r="BC230" i="8" s="1"/>
  <c r="AS249" i="8" a="1"/>
  <c r="AS249" i="8" s="1"/>
  <c r="BC249" i="8" s="1"/>
  <c r="AS63" i="8" a="1"/>
  <c r="AS63" i="8" s="1"/>
  <c r="BC63" i="8" s="1"/>
  <c r="AS232" i="8" a="1"/>
  <c r="AS232" i="8" s="1"/>
  <c r="BC232" i="8" s="1"/>
  <c r="AS296" i="8" a="1"/>
  <c r="AS296" i="8" s="1"/>
  <c r="BC296" i="8" s="1"/>
  <c r="AS168" i="8" a="1"/>
  <c r="AS168" i="8" s="1"/>
  <c r="BC168" i="8" s="1"/>
  <c r="AS41" i="8" a="1"/>
  <c r="AS41" i="8" s="1"/>
  <c r="BC41" i="8" s="1"/>
  <c r="AS312" i="8" a="1"/>
  <c r="AS312" i="8" s="1"/>
  <c r="BC312" i="8" s="1"/>
  <c r="AS152" i="8" a="1"/>
  <c r="AS152" i="8" s="1"/>
  <c r="BC152" i="8" s="1"/>
  <c r="AS33" i="8" a="1"/>
  <c r="AS33" i="8" s="1"/>
  <c r="BC33" i="8" s="1"/>
  <c r="AS191" i="8" a="1"/>
  <c r="AS191" i="8" s="1"/>
  <c r="BC191" i="8" s="1"/>
  <c r="AS429" i="8" a="1"/>
  <c r="AS429" i="8" s="1"/>
  <c r="BC429" i="8" s="1"/>
  <c r="AS369" i="8" a="1"/>
  <c r="AS369" i="8" s="1"/>
  <c r="BC369" i="8" s="1"/>
  <c r="AS464" i="8" a="1"/>
  <c r="AS464" i="8" s="1"/>
  <c r="BC464" i="8" s="1"/>
  <c r="AS400" i="8" a="1"/>
  <c r="AS400" i="8" s="1"/>
  <c r="BC400" i="8" s="1"/>
  <c r="AS47" i="8" a="1"/>
  <c r="AS47" i="8" s="1"/>
  <c r="BC47" i="8" s="1"/>
  <c r="AS322" i="8" a="1"/>
  <c r="AS322" i="8" s="1"/>
  <c r="BC322" i="8" s="1"/>
  <c r="AS264" i="8" a="1"/>
  <c r="AS264" i="8" s="1"/>
  <c r="BC264" i="8" s="1"/>
  <c r="AS425" i="8" a="1"/>
  <c r="AS425" i="8" s="1"/>
  <c r="BC425" i="8" s="1"/>
  <c r="AS248" i="8" a="1"/>
  <c r="AS248" i="8" s="1"/>
  <c r="BC248" i="8" s="1"/>
  <c r="AS167" i="8" a="1"/>
  <c r="AS167" i="8" s="1"/>
  <c r="BC167" i="8" s="1"/>
  <c r="AS260" i="8" a="1"/>
  <c r="AS260" i="8" s="1"/>
  <c r="BC260" i="8" s="1"/>
  <c r="AS68" i="8" a="1"/>
  <c r="AS68" i="8" s="1"/>
  <c r="BC68" i="8" s="1"/>
  <c r="AS219" i="8" a="1"/>
  <c r="AS219" i="8" s="1"/>
  <c r="BC219" i="8" s="1"/>
  <c r="AS91" i="8" a="1"/>
  <c r="AS91" i="8" s="1"/>
  <c r="BC91" i="8" s="1"/>
  <c r="AS337" i="8" a="1"/>
  <c r="AS337" i="8" s="1"/>
  <c r="BC337" i="8" s="1"/>
  <c r="AS273" i="8" a="1"/>
  <c r="AS273" i="8" s="1"/>
  <c r="BC273" i="8" s="1"/>
  <c r="AS417" i="8" a="1"/>
  <c r="AS417" i="8" s="1"/>
  <c r="BC417" i="8" s="1"/>
  <c r="AS475" i="8" a="1"/>
  <c r="AS475" i="8" s="1"/>
  <c r="BC475" i="8" s="1"/>
  <c r="AS297" i="8" a="1"/>
  <c r="AS297" i="8" s="1"/>
  <c r="BC297" i="8" s="1"/>
  <c r="AS256" i="8" a="1"/>
  <c r="AS256" i="8" s="1"/>
  <c r="BC256" i="8" s="1"/>
  <c r="AS379" i="8" a="1"/>
  <c r="AS379" i="8" s="1"/>
  <c r="BC379" i="8" s="1"/>
  <c r="AS390" i="8" a="1"/>
  <c r="AS390" i="8" s="1"/>
  <c r="BC390" i="8" s="1"/>
  <c r="AS294" i="8" a="1"/>
  <c r="AS294" i="8" s="1"/>
  <c r="BC294" i="8" s="1"/>
  <c r="AS108" i="8" a="1"/>
  <c r="AS108" i="8" s="1"/>
  <c r="BC108" i="8" s="1"/>
  <c r="AS44" i="8" a="1"/>
  <c r="AS44" i="8" s="1"/>
  <c r="BC44" i="8" s="1"/>
  <c r="AS259" i="8" a="1"/>
  <c r="AS259" i="8" s="1"/>
  <c r="BC259" i="8" s="1"/>
  <c r="AS121" i="8" a="1"/>
  <c r="AS121" i="8" s="1"/>
  <c r="BC121" i="8" s="1"/>
  <c r="AS133" i="8" a="1"/>
  <c r="AS133" i="8" s="1"/>
  <c r="BC133" i="8" s="1"/>
  <c r="AS115" i="8" a="1"/>
  <c r="AS115" i="8" s="1"/>
  <c r="BC115" i="8" s="1"/>
  <c r="AS146" i="8" a="1"/>
  <c r="AS146" i="8" s="1"/>
  <c r="BC146" i="8" s="1"/>
  <c r="AS386" i="8" a="1"/>
  <c r="AS386" i="8" s="1"/>
  <c r="BC386" i="8" s="1"/>
  <c r="AS208" i="8" a="1"/>
  <c r="AS208" i="8" s="1"/>
  <c r="BC208" i="8" s="1"/>
  <c r="AS393" i="8" a="1"/>
  <c r="AS393" i="8" s="1"/>
  <c r="BC393" i="8" s="1"/>
  <c r="AS358" i="8" a="1"/>
  <c r="AS358" i="8" s="1"/>
  <c r="BC358" i="8" s="1"/>
  <c r="AS263" i="8" a="1"/>
  <c r="AS263" i="8" s="1"/>
  <c r="BC263" i="8" s="1"/>
  <c r="AS71" i="8" a="1"/>
  <c r="AS71" i="8" s="1"/>
  <c r="BC71" i="8" s="1"/>
  <c r="AS7" i="8" a="1"/>
  <c r="AS7" i="8" s="1"/>
  <c r="BC7" i="8" s="1"/>
  <c r="AS141" i="8" a="1"/>
  <c r="AS141" i="8" s="1"/>
  <c r="BC141" i="8" s="1"/>
  <c r="AS59" i="8" a="1"/>
  <c r="AS59" i="8" s="1"/>
  <c r="BC59" i="8" s="1"/>
  <c r="AS90" i="8" a="1"/>
  <c r="AS90" i="8" s="1"/>
  <c r="BC90" i="8" s="1"/>
  <c r="AS411" i="8" a="1"/>
  <c r="AS411" i="8" s="1"/>
  <c r="BC411" i="8" s="1"/>
  <c r="AS104" i="8" a="1"/>
  <c r="AS104" i="8" s="1"/>
  <c r="BC104" i="8" s="1"/>
  <c r="AS403" i="8" a="1"/>
  <c r="AS403" i="8" s="1"/>
  <c r="BC403" i="8" s="1"/>
  <c r="AS48" i="8" a="1"/>
  <c r="AS48" i="8" s="1"/>
  <c r="BC48" i="8" s="1"/>
  <c r="AS20" i="8" a="1"/>
  <c r="AS20" i="8" s="1"/>
  <c r="BC20" i="8" s="1"/>
  <c r="AS171" i="8" a="1"/>
  <c r="AS171" i="8" s="1"/>
  <c r="BC171" i="8" s="1"/>
  <c r="AS266" i="8" a="1"/>
  <c r="AS266" i="8" s="1"/>
  <c r="BC266" i="8" s="1"/>
  <c r="AS338" i="8" a="1"/>
  <c r="AS338" i="8" s="1"/>
  <c r="BC338" i="8" s="1"/>
  <c r="AS160" i="8" a="1"/>
  <c r="AS160" i="8" s="1"/>
  <c r="BC160" i="8" s="1"/>
  <c r="AS280" i="8" a="1"/>
  <c r="AS280" i="8" s="1"/>
  <c r="BC280" i="8" s="1"/>
  <c r="AS471" i="8" a="1"/>
  <c r="AS471" i="8" s="1"/>
  <c r="BC471" i="8" s="1"/>
  <c r="AS407" i="8" a="1"/>
  <c r="AS407" i="8" s="1"/>
  <c r="BC407" i="8" s="1"/>
  <c r="AS352" i="8" a="1"/>
  <c r="AS352" i="8" s="1"/>
  <c r="BC352" i="8" s="1"/>
  <c r="AS117" i="8" a="1"/>
  <c r="AS117" i="8" s="1"/>
  <c r="BC117" i="8" s="1"/>
  <c r="AS217" i="8" a="1"/>
  <c r="AS217" i="8" s="1"/>
  <c r="BC217" i="8" s="1"/>
  <c r="AS350" i="8" a="1"/>
  <c r="AS350" i="8" s="1"/>
  <c r="BC350" i="8" s="1"/>
  <c r="AS456" i="8" a="1"/>
  <c r="AS456" i="8" s="1"/>
  <c r="BC456" i="8" s="1"/>
  <c r="AS318" i="8" a="1"/>
  <c r="AS318" i="8" s="1"/>
  <c r="BC318" i="8" s="1"/>
  <c r="AS62" i="8" a="1"/>
  <c r="AS62" i="8" s="1"/>
  <c r="BC62" i="8" s="1"/>
  <c r="AS237" i="8" a="1"/>
  <c r="AS237" i="8" s="1"/>
  <c r="BC237" i="8" s="1"/>
  <c r="AS45" i="8" a="1"/>
  <c r="AS45" i="8" s="1"/>
  <c r="BC45" i="8" s="1"/>
  <c r="AS132" i="8" a="1"/>
  <c r="AS132" i="8" s="1"/>
  <c r="BC132" i="8" s="1"/>
  <c r="AS27" i="8" a="1"/>
  <c r="AS27" i="8" s="1"/>
  <c r="BC27" i="8" s="1"/>
  <c r="AS250" i="8" a="1"/>
  <c r="AS250" i="8" s="1"/>
  <c r="BC250" i="8" s="1"/>
  <c r="AS186" i="8" a="1"/>
  <c r="AS186" i="8" s="1"/>
  <c r="BC186" i="8" s="1"/>
  <c r="AS145" i="8" a="1"/>
  <c r="AS145" i="8" s="1"/>
  <c r="BC145" i="8" s="1"/>
  <c r="AS5" i="8" a="1"/>
  <c r="AS5" i="8" s="1"/>
  <c r="BC5" i="8" s="1"/>
  <c r="AS333" i="8" a="1"/>
  <c r="AS333" i="8" s="1"/>
  <c r="BC333" i="8" s="1"/>
  <c r="AS419" i="8" a="1"/>
  <c r="AS419" i="8" s="1"/>
  <c r="BC419" i="8" s="1"/>
  <c r="AS320" i="8" a="1"/>
  <c r="AS320" i="8" s="1"/>
  <c r="BC320" i="8" s="1"/>
  <c r="AS274" i="8" a="1"/>
  <c r="AS274" i="8" s="1"/>
  <c r="BC274" i="8" s="1"/>
  <c r="AS397" i="8" a="1"/>
  <c r="AS397" i="8" s="1"/>
  <c r="BC397" i="8" s="1"/>
  <c r="AS465" i="8" a="1"/>
  <c r="AS465" i="8" s="1"/>
  <c r="BC465" i="8" s="1"/>
  <c r="AS64" i="8" a="1"/>
  <c r="AS64" i="8" s="1"/>
  <c r="BC64" i="8" s="1"/>
  <c r="AS375" i="8" a="1"/>
  <c r="AS375" i="8" s="1"/>
  <c r="BC375" i="8" s="1"/>
  <c r="AS454" i="8" a="1"/>
  <c r="AS454" i="8" s="1"/>
  <c r="BC454" i="8" s="1"/>
  <c r="AS79" i="8" a="1"/>
  <c r="AS79" i="8" s="1"/>
  <c r="BC79" i="8" s="1"/>
  <c r="AS166" i="8" a="1"/>
  <c r="AS166" i="8" s="1"/>
  <c r="BC166" i="8" s="1"/>
  <c r="AS102" i="8" a="1"/>
  <c r="AS102" i="8" s="1"/>
  <c r="BC102" i="8" s="1"/>
  <c r="AS213" i="8" a="1"/>
  <c r="AS213" i="8" s="1"/>
  <c r="BC213" i="8" s="1"/>
  <c r="AS323" i="8" a="1"/>
  <c r="AS323" i="8" s="1"/>
  <c r="BC323" i="8" s="1"/>
  <c r="AS162" i="8" a="1"/>
  <c r="AS162" i="8" s="1"/>
  <c r="BC162" i="8" s="1"/>
  <c r="AS98" i="8" a="1"/>
  <c r="AS98" i="8" s="1"/>
  <c r="BC98" i="8" s="1"/>
  <c r="AS185" i="8" a="1"/>
  <c r="AS185" i="8" s="1"/>
  <c r="BC185" i="8" s="1"/>
  <c r="AS57" i="8" a="1"/>
  <c r="AS57" i="8" s="1"/>
  <c r="BC57" i="8" s="1"/>
  <c r="AS442" i="8" a="1"/>
  <c r="AS442" i="8" s="1"/>
  <c r="BC442" i="8" s="1"/>
  <c r="AS438" i="8" a="1"/>
  <c r="AS438" i="8" s="1"/>
  <c r="BC438" i="8" s="1"/>
  <c r="AS293" i="8" a="1"/>
  <c r="AS293" i="8" s="1"/>
  <c r="BC293" i="8" s="1"/>
  <c r="AS382" i="8" a="1"/>
  <c r="AS382" i="8" s="1"/>
  <c r="BC382" i="8" s="1"/>
  <c r="AS222" i="8" a="1"/>
  <c r="AS222" i="8" s="1"/>
  <c r="BC222" i="8" s="1"/>
  <c r="AS164" i="8" a="1"/>
  <c r="AS164" i="8" s="1"/>
  <c r="BC164" i="8" s="1"/>
  <c r="AS123" i="8" a="1"/>
  <c r="AS123" i="8" s="1"/>
  <c r="BC123" i="8" s="1"/>
  <c r="AS26" i="8" a="1"/>
  <c r="AS26" i="8" s="1"/>
  <c r="BC26" i="8" s="1"/>
  <c r="AS387" i="8" a="1"/>
  <c r="AS387" i="8" s="1"/>
  <c r="BC387" i="8" s="1"/>
  <c r="AS388" i="8" a="1"/>
  <c r="AS388" i="8" s="1"/>
  <c r="BC388" i="8" s="1"/>
  <c r="AS434" i="8" a="1"/>
  <c r="AS434" i="8" s="1"/>
  <c r="BC434" i="8" s="1"/>
  <c r="AS80" i="8" a="1"/>
  <c r="AS80" i="8" s="1"/>
  <c r="BC80" i="8" s="1"/>
  <c r="AS136" i="8" a="1"/>
  <c r="AS136" i="8" s="1"/>
  <c r="BC136" i="8" s="1"/>
  <c r="AS408" i="8" a="1"/>
  <c r="AS408" i="8" s="1"/>
  <c r="BC408" i="8" s="1"/>
  <c r="AS365" i="8" a="1"/>
  <c r="AS365" i="8" s="1"/>
  <c r="BC365" i="8" s="1"/>
  <c r="AS334" i="8" a="1"/>
  <c r="AS334" i="8" s="1"/>
  <c r="BC334" i="8" s="1"/>
  <c r="AS142" i="8" a="1"/>
  <c r="AS142" i="8" s="1"/>
  <c r="BC142" i="8" s="1"/>
  <c r="AS212" i="8" a="1"/>
  <c r="AS212" i="8" s="1"/>
  <c r="BC212" i="8" s="1"/>
  <c r="AS148" i="8" a="1"/>
  <c r="AS148" i="8" s="1"/>
  <c r="BC148" i="8" s="1"/>
  <c r="AS235" i="8" a="1"/>
  <c r="AS235" i="8" s="1"/>
  <c r="BC235" i="8" s="1"/>
  <c r="AS138" i="8" a="1"/>
  <c r="AS138" i="8" s="1"/>
  <c r="BC138" i="8" s="1"/>
  <c r="AS74" i="8" a="1"/>
  <c r="AS74" i="8" s="1"/>
  <c r="BC74" i="8" s="1"/>
  <c r="AS161" i="8" a="1"/>
  <c r="AS161" i="8" s="1"/>
  <c r="BC161" i="8" s="1"/>
  <c r="AS97" i="8" a="1"/>
  <c r="AS97" i="8" s="1"/>
  <c r="BC97" i="8" s="1"/>
  <c r="AS233" i="8" a="1"/>
  <c r="AS233" i="8" s="1"/>
  <c r="BC233" i="8" s="1"/>
  <c r="AS362" i="8" a="1"/>
  <c r="AS362" i="8" s="1"/>
  <c r="BC362" i="8" s="1"/>
  <c r="AS380" i="8" a="1"/>
  <c r="AS380" i="8" s="1"/>
  <c r="BC380" i="8" s="1"/>
  <c r="AS309" i="8" a="1"/>
  <c r="AS309" i="8" s="1"/>
  <c r="BC309" i="8" s="1"/>
  <c r="AS367" i="8" a="1"/>
  <c r="AS367" i="8" s="1"/>
  <c r="BC367" i="8" s="1"/>
  <c r="AS262" i="8" a="1"/>
  <c r="AS262" i="8" s="1"/>
  <c r="BC262" i="8" s="1"/>
  <c r="AS53" i="8" a="1"/>
  <c r="AS53" i="8" s="1"/>
  <c r="BC53" i="8" s="1"/>
  <c r="AS163" i="8" a="1"/>
  <c r="AS163" i="8" s="1"/>
  <c r="BC163" i="8" s="1"/>
  <c r="AS99" i="8" a="1"/>
  <c r="AS99" i="8" s="1"/>
  <c r="BC99" i="8" s="1"/>
  <c r="AS421" i="8" a="1"/>
  <c r="AS421" i="8" s="1"/>
  <c r="BC421" i="8" s="1"/>
  <c r="AS459" i="8" a="1"/>
  <c r="AS459" i="8" s="1"/>
  <c r="BC459" i="8" s="1"/>
  <c r="AS372" i="8" a="1"/>
  <c r="AS372" i="8" s="1"/>
  <c r="BC372" i="8" s="1"/>
  <c r="AS443" i="8" a="1"/>
  <c r="AS443" i="8" s="1"/>
  <c r="BC443" i="8" s="1"/>
  <c r="AS463" i="8" a="1"/>
  <c r="AS463" i="8" s="1"/>
  <c r="BC463" i="8" s="1"/>
  <c r="AS399" i="8" a="1"/>
  <c r="AS399" i="8" s="1"/>
  <c r="BC399" i="8" s="1"/>
  <c r="AS88" i="8" a="1"/>
  <c r="AS88" i="8" s="1"/>
  <c r="BC88" i="8" s="1"/>
  <c r="AS414" i="8" a="1"/>
  <c r="AS414" i="8" s="1"/>
  <c r="BC414" i="8" s="1"/>
  <c r="AS126" i="8" a="1"/>
  <c r="AS126" i="8" s="1"/>
  <c r="BC126" i="8" s="1"/>
  <c r="AS324" i="8" a="1"/>
  <c r="AS324" i="8" s="1"/>
  <c r="BC324" i="8" s="1"/>
  <c r="AS314" i="8" a="1"/>
  <c r="AS314" i="8" s="1"/>
  <c r="BC314" i="8" s="1"/>
  <c r="AS122" i="8" a="1"/>
  <c r="AS122" i="8" s="1"/>
  <c r="BC122" i="8" s="1"/>
  <c r="AS243" i="8" a="1"/>
  <c r="AS243" i="8" s="1"/>
  <c r="BC243" i="8" s="1"/>
  <c r="AS169" i="8" a="1"/>
  <c r="AS169" i="8" s="1"/>
  <c r="BC169" i="8" s="1"/>
  <c r="AS428" i="8" a="1"/>
  <c r="AS428" i="8" s="1"/>
  <c r="BC428" i="8" s="1"/>
  <c r="AS401" i="8" a="1"/>
  <c r="AS401" i="8" s="1"/>
  <c r="BC401" i="8" s="1"/>
  <c r="AS432" i="8" a="1"/>
  <c r="AS432" i="8" s="1"/>
  <c r="BC432" i="8" s="1"/>
  <c r="AS300" i="8" a="1"/>
  <c r="AS300" i="8" s="1"/>
  <c r="BC300" i="8" s="1"/>
  <c r="AS34" i="8" a="1"/>
  <c r="AS34" i="8" s="1"/>
  <c r="BC34" i="8" s="1"/>
  <c r="AS445" i="8" a="1"/>
  <c r="AS445" i="8" s="1"/>
  <c r="BC445" i="8" s="1"/>
  <c r="AS468" i="8" a="1"/>
  <c r="AS468" i="8" s="1"/>
  <c r="BC468" i="8" s="1"/>
  <c r="AS424" i="8" a="1"/>
  <c r="AS424" i="8" s="1"/>
  <c r="BC424" i="8" s="1"/>
  <c r="AS446" i="8" a="1"/>
  <c r="AS446" i="8" s="1"/>
  <c r="BC446" i="8" s="1"/>
  <c r="AS199" i="8" a="1"/>
  <c r="AS199" i="8" s="1"/>
  <c r="BC199" i="8" s="1"/>
  <c r="AS135" i="8" a="1"/>
  <c r="AS135" i="8" s="1"/>
  <c r="BC135" i="8" s="1"/>
  <c r="AS158" i="8" a="1"/>
  <c r="AS158" i="8" s="1"/>
  <c r="BC158" i="8" s="1"/>
  <c r="AS77" i="8" a="1"/>
  <c r="AS77" i="8" s="1"/>
  <c r="BC77" i="8" s="1"/>
  <c r="AS13" i="8" a="1"/>
  <c r="AS13" i="8" s="1"/>
  <c r="BC13" i="8" s="1"/>
  <c r="AS187" i="8" a="1"/>
  <c r="AS187" i="8" s="1"/>
  <c r="BC187" i="8" s="1"/>
  <c r="AS218" i="8" a="1"/>
  <c r="AS218" i="8" s="1"/>
  <c r="BC218" i="8" s="1"/>
  <c r="AS319" i="8" a="1"/>
  <c r="AS319" i="8" s="1"/>
  <c r="BC319" i="8" s="1"/>
  <c r="AS373" i="8" a="1"/>
  <c r="AS373" i="8" s="1"/>
  <c r="BC373" i="8" s="1"/>
  <c r="AS430" i="8" a="1"/>
  <c r="AS430" i="8" s="1"/>
  <c r="BC430" i="8" s="1"/>
  <c r="AS270" i="8" a="1"/>
  <c r="AS270" i="8" s="1"/>
  <c r="BC270" i="8" s="1"/>
  <c r="AS202" i="8" a="1"/>
  <c r="AS202" i="8" s="1"/>
  <c r="BC202" i="8" s="1"/>
  <c r="AS10" i="8" a="1"/>
  <c r="AS10" i="8" s="1"/>
  <c r="BC10" i="8" s="1"/>
  <c r="AS28" i="8" a="1"/>
  <c r="AS28" i="8" s="1"/>
  <c r="BC28" i="8" s="1"/>
  <c r="AS72" i="8" a="1"/>
  <c r="AS72" i="8" s="1"/>
  <c r="BC72" i="8" s="1"/>
  <c r="AS422" i="8" a="1"/>
  <c r="AS422" i="8" s="1"/>
  <c r="BC422" i="8" s="1"/>
  <c r="AS111" i="8" a="1"/>
  <c r="AS111" i="8" s="1"/>
  <c r="BC111" i="8" s="1"/>
  <c r="AS6" i="8" a="1"/>
  <c r="AS6" i="8" s="1"/>
  <c r="BC6" i="8" s="1"/>
  <c r="AS181" i="8" a="1"/>
  <c r="AS181" i="8" s="1"/>
  <c r="BC181" i="8" s="1"/>
  <c r="AS268" i="8" a="1"/>
  <c r="AS268" i="8" s="1"/>
  <c r="BC268" i="8" s="1"/>
  <c r="AS35" i="8" a="1"/>
  <c r="AS35" i="8" s="1"/>
  <c r="BC35" i="8" s="1"/>
  <c r="AS194" i="8" a="1"/>
  <c r="AS194" i="8" s="1"/>
  <c r="BC194" i="8" s="1"/>
  <c r="AS281" i="8" a="1"/>
  <c r="AS281" i="8" s="1"/>
  <c r="BC281" i="8" s="1"/>
  <c r="AS86" i="8" a="1"/>
  <c r="AS86" i="8" s="1"/>
  <c r="BC86" i="8" s="1"/>
  <c r="AS355" i="8" a="1"/>
  <c r="AS355" i="8" s="1"/>
  <c r="BC355" i="8" s="1"/>
  <c r="AS8" i="8" a="1"/>
  <c r="AS8" i="8" s="1"/>
  <c r="BC8" i="8" s="1"/>
  <c r="AS277" i="8" a="1"/>
  <c r="AS277" i="8" s="1"/>
  <c r="BC277" i="8" s="1"/>
  <c r="AS196" i="8" a="1"/>
  <c r="AS196" i="8" s="1"/>
  <c r="BC196" i="8" s="1"/>
  <c r="AS283" i="8" a="1"/>
  <c r="AS283" i="8" s="1"/>
  <c r="BC283" i="8" s="1"/>
  <c r="AS17" i="8" a="1"/>
  <c r="AS17" i="8" s="1"/>
  <c r="BC17" i="8" s="1"/>
  <c r="AS342" i="8" a="1"/>
  <c r="AS342" i="8" s="1"/>
  <c r="BC342" i="8" s="1"/>
  <c r="AS328" i="8" a="1"/>
  <c r="AS328" i="8" s="1"/>
  <c r="BC328" i="8" s="1"/>
  <c r="AS15" i="8" a="1"/>
  <c r="AS15" i="8" s="1"/>
  <c r="BC15" i="8" s="1"/>
  <c r="AS85" i="8" a="1"/>
  <c r="AS85" i="8" s="1"/>
  <c r="BC85" i="8" s="1"/>
  <c r="AS21" i="8" a="1"/>
  <c r="AS21" i="8" s="1"/>
  <c r="BC21" i="8" s="1"/>
  <c r="AS236" i="8" a="1"/>
  <c r="AS236" i="8" s="1"/>
  <c r="BC236" i="8" s="1"/>
  <c r="AS195" i="8" a="1"/>
  <c r="AS195" i="8" s="1"/>
  <c r="BC195" i="8" s="1"/>
  <c r="AS354" i="8" a="1"/>
  <c r="AS354" i="8" s="1"/>
  <c r="BC354" i="8" s="1"/>
  <c r="AS290" i="8" a="1"/>
  <c r="AS290" i="8" s="1"/>
  <c r="BC290" i="8" s="1"/>
  <c r="AS450" i="8" a="1"/>
  <c r="AS450" i="8" s="1"/>
  <c r="BC450" i="8" s="1"/>
  <c r="AS253" i="8" a="1"/>
  <c r="AS253" i="8" s="1"/>
  <c r="BC253" i="8" s="1"/>
  <c r="AS435" i="8" a="1"/>
  <c r="AS435" i="8" s="1"/>
  <c r="BC435" i="8" s="1"/>
  <c r="AS327" i="8" a="1"/>
  <c r="AS327" i="8" s="1"/>
  <c r="BC327" i="8" s="1"/>
  <c r="AS286" i="8" a="1"/>
  <c r="AS286" i="8" s="1"/>
  <c r="BC286" i="8" s="1"/>
  <c r="AS205" i="8" a="1"/>
  <c r="AS205" i="8" s="1"/>
  <c r="BC205" i="8" s="1"/>
  <c r="AS154" i="8" a="1"/>
  <c r="AS154" i="8" s="1"/>
  <c r="BC154" i="8" s="1"/>
  <c r="AS241" i="8" a="1"/>
  <c r="AS241" i="8" s="1"/>
  <c r="BC241" i="8" s="1"/>
  <c r="AS177" i="8" a="1"/>
  <c r="AS177" i="8" s="1"/>
  <c r="BC177" i="8" s="1"/>
  <c r="AS49" i="8" a="1"/>
  <c r="AS49" i="8" s="1"/>
  <c r="BC49" i="8" s="1"/>
  <c r="AS179" i="8" a="1"/>
  <c r="AS179" i="8" s="1"/>
  <c r="BC179" i="8" s="1"/>
  <c r="AS437" i="8" a="1"/>
  <c r="AS437" i="8" s="1"/>
  <c r="BC437" i="8" s="1"/>
  <c r="AS452" i="8" a="1"/>
  <c r="AS452" i="8" s="1"/>
  <c r="BC452" i="8" s="1"/>
  <c r="AS224" i="8" a="1"/>
  <c r="AS224" i="8" s="1"/>
  <c r="BC224" i="8" s="1"/>
  <c r="AS370" i="8" a="1"/>
  <c r="AS370" i="8" s="1"/>
  <c r="BC370" i="8" s="1"/>
  <c r="AS415" i="8" a="1"/>
  <c r="AS415" i="8" s="1"/>
  <c r="BC415" i="8" s="1"/>
  <c r="AS311" i="8" a="1"/>
  <c r="AS311" i="8" s="1"/>
  <c r="BC311" i="8" s="1"/>
  <c r="AS55" i="8" a="1"/>
  <c r="AS55" i="8" s="1"/>
  <c r="BC55" i="8" s="1"/>
  <c r="AS206" i="8" a="1"/>
  <c r="AS206" i="8" s="1"/>
  <c r="BC206" i="8" s="1"/>
  <c r="AS189" i="8" a="1"/>
  <c r="AS189" i="8" s="1"/>
  <c r="BC189" i="8" s="1"/>
  <c r="AS61" i="8" a="1"/>
  <c r="AS61" i="8" s="1"/>
  <c r="BC61" i="8" s="1"/>
  <c r="AS276" i="8" a="1"/>
  <c r="AS276" i="8" s="1"/>
  <c r="BC276" i="8" s="1"/>
  <c r="AS299" i="8" a="1"/>
  <c r="AS299" i="8" s="1"/>
  <c r="BC299" i="8" s="1"/>
  <c r="AS225" i="8" a="1"/>
  <c r="AS225" i="8" s="1"/>
  <c r="BC225" i="8" s="1"/>
  <c r="AS396" i="8" a="1"/>
  <c r="AS396" i="8" s="1"/>
  <c r="BC396" i="8" s="1"/>
  <c r="AS426" i="8" a="1"/>
  <c r="AS426" i="8" s="1"/>
  <c r="BC426" i="8" s="1"/>
  <c r="AS303" i="8" a="1"/>
  <c r="AS303" i="8" s="1"/>
  <c r="BC303" i="8" s="1"/>
  <c r="AS326" i="8" a="1"/>
  <c r="AS326" i="8" s="1"/>
  <c r="BC326" i="8" s="1"/>
  <c r="AS204" i="8" a="1"/>
  <c r="AS204" i="8" s="1"/>
  <c r="BC204" i="8" s="1"/>
  <c r="AS76" i="8" a="1"/>
  <c r="AS76" i="8" s="1"/>
  <c r="BC76" i="8" s="1"/>
  <c r="AS258" i="8" a="1"/>
  <c r="AS258" i="8" s="1"/>
  <c r="BC258" i="8" s="1"/>
  <c r="AS89" i="8" a="1"/>
  <c r="AS89" i="8" s="1"/>
  <c r="BC89" i="8" s="1"/>
  <c r="AS96" i="8" a="1"/>
  <c r="AS96" i="8" s="1"/>
  <c r="BC96" i="8" s="1"/>
  <c r="AS39" i="8" a="1"/>
  <c r="AS39" i="8" s="1"/>
  <c r="BC39" i="8" s="1"/>
  <c r="AS173" i="8" a="1"/>
  <c r="AS173" i="8" s="1"/>
  <c r="BC173" i="8" s="1"/>
  <c r="AS155" i="8" a="1"/>
  <c r="AS155" i="8" s="1"/>
  <c r="BC155" i="8" s="1"/>
  <c r="AS81" i="8" a="1"/>
  <c r="AS81" i="8" s="1"/>
  <c r="BC81" i="8" s="1"/>
  <c r="AS460" i="8" a="1"/>
  <c r="AS460" i="8" s="1"/>
  <c r="BC460" i="8" s="1"/>
  <c r="AS385" i="8" a="1"/>
  <c r="AS385" i="8" s="1"/>
  <c r="BC385" i="8" s="1"/>
  <c r="AS255" i="8" a="1"/>
  <c r="AS255" i="8" s="1"/>
  <c r="BC255" i="8" s="1"/>
  <c r="AS381" i="8" a="1"/>
  <c r="AS381" i="8" s="1"/>
  <c r="BC381" i="8" s="1"/>
  <c r="AS22" i="8" a="1"/>
  <c r="AS22" i="8" s="1"/>
  <c r="BC22" i="8" s="1"/>
  <c r="AS461" i="8" a="1"/>
  <c r="AS461" i="8" s="1"/>
  <c r="BC461" i="8" s="1"/>
  <c r="AS269" i="8" a="1"/>
  <c r="AS269" i="8" s="1"/>
  <c r="BC269" i="8" s="1"/>
  <c r="AS412" i="8" a="1"/>
  <c r="AS412" i="8" s="1"/>
  <c r="BC412" i="8" s="1"/>
  <c r="AS368" i="8" a="1"/>
  <c r="AS368" i="8" s="1"/>
  <c r="BC368" i="8" s="1"/>
  <c r="AS335" i="8" a="1"/>
  <c r="AS335" i="8" s="1"/>
  <c r="BC335" i="8" s="1"/>
  <c r="AS149" i="8" a="1"/>
  <c r="AS149" i="8" s="1"/>
  <c r="BC149" i="8" s="1"/>
  <c r="AS131" i="8" a="1"/>
  <c r="AS131" i="8" s="1"/>
  <c r="BC131" i="8" s="1"/>
  <c r="AS313" i="8" a="1"/>
  <c r="AS313" i="8" s="1"/>
  <c r="BC313" i="8" s="1"/>
  <c r="AS416" i="8" a="1"/>
  <c r="AS416" i="8" s="1"/>
  <c r="BC416" i="8" s="1"/>
  <c r="AS220" i="8" a="1"/>
  <c r="AS220" i="8" s="1"/>
  <c r="BC220" i="8" s="1"/>
  <c r="AS4" i="8" a="1"/>
  <c r="AS4" i="8" s="1"/>
  <c r="BC4" i="8" s="1"/>
  <c r="AS30" i="8" a="1"/>
  <c r="AS30" i="8" s="1"/>
  <c r="BC30" i="8" s="1"/>
  <c r="AS315" i="8" a="1"/>
  <c r="AS315" i="8" s="1"/>
  <c r="BC315" i="8" s="1"/>
  <c r="AS346" i="8" a="1"/>
  <c r="AS346" i="8" s="1"/>
  <c r="BC346" i="8" s="1"/>
  <c r="AS305" i="8" a="1"/>
  <c r="AS305" i="8" s="1"/>
  <c r="BC305" i="8" s="1"/>
  <c r="AS441" i="8" a="1"/>
  <c r="AS441" i="8" s="1"/>
  <c r="BC441" i="8" s="1"/>
  <c r="AS377" i="8" a="1"/>
  <c r="AS377" i="8" s="1"/>
  <c r="BC377" i="8" s="1"/>
  <c r="AS247" i="8" a="1"/>
  <c r="AS247" i="8" s="1"/>
  <c r="BC247" i="8" s="1"/>
  <c r="AS78" i="8" a="1"/>
  <c r="AS78" i="8" s="1"/>
  <c r="BC78" i="8" s="1"/>
  <c r="AS125" i="8" a="1"/>
  <c r="AS125" i="8" s="1"/>
  <c r="BC125" i="8" s="1"/>
  <c r="AS330" i="8" a="1"/>
  <c r="AS330" i="8" s="1"/>
  <c r="BC330" i="8" s="1"/>
  <c r="AS200" i="8" a="1"/>
  <c r="AS200" i="8" s="1"/>
  <c r="BC200" i="8" s="1"/>
  <c r="AS357" i="8" a="1"/>
  <c r="AS357" i="8" s="1"/>
  <c r="BC357" i="8" s="1"/>
  <c r="AS361" i="8" a="1"/>
  <c r="AS361" i="8" s="1"/>
  <c r="BC361" i="8" s="1"/>
  <c r="AS16" i="8" a="1"/>
  <c r="AS16" i="8" s="1"/>
  <c r="BC16" i="8" s="1"/>
  <c r="AS356" i="8" a="1"/>
  <c r="AS356" i="8" s="1"/>
  <c r="BC356" i="8" s="1"/>
  <c r="AS239" i="8" a="1"/>
  <c r="AS239" i="8" s="1"/>
  <c r="BC239" i="8" s="1"/>
  <c r="AS175" i="8" a="1"/>
  <c r="AS175" i="8" s="1"/>
  <c r="BC175" i="8" s="1"/>
  <c r="AS198" i="8" a="1"/>
  <c r="AS198" i="8" s="1"/>
  <c r="BC198" i="8" s="1"/>
  <c r="AS70" i="8" a="1"/>
  <c r="AS70" i="8" s="1"/>
  <c r="BC70" i="8" s="1"/>
  <c r="AS140" i="8" a="1"/>
  <c r="AS140" i="8" s="1"/>
  <c r="BC140" i="8" s="1"/>
  <c r="AS345" i="8" a="1"/>
  <c r="AS345" i="8" s="1"/>
  <c r="BC345" i="8" s="1"/>
  <c r="AS153" i="8" a="1"/>
  <c r="AS153" i="8" s="1"/>
  <c r="BC153" i="8" s="1"/>
  <c r="AS451" i="8" a="1"/>
  <c r="AS451" i="8" s="1"/>
  <c r="BC451" i="8" s="1"/>
  <c r="AS284" i="8" a="1"/>
  <c r="AS284" i="8" s="1"/>
  <c r="BC284" i="8" s="1"/>
  <c r="AS51" i="8" a="1"/>
  <c r="AS51" i="8" s="1"/>
  <c r="BC51" i="8" s="1"/>
  <c r="AS216" i="8" a="1"/>
  <c r="AS216" i="8" s="1"/>
  <c r="BC216" i="8" s="1"/>
  <c r="AS109" i="8" a="1"/>
  <c r="AS109" i="8" s="1"/>
  <c r="BC109" i="8" s="1"/>
  <c r="AS209" i="8" a="1"/>
  <c r="AS209" i="8" s="1"/>
  <c r="BC209" i="8" s="1"/>
  <c r="AS423" i="8" a="1"/>
  <c r="AS423" i="8" s="1"/>
  <c r="BC423" i="8" s="1"/>
  <c r="AS150" i="8" a="1"/>
  <c r="AS150" i="8" s="1"/>
  <c r="BC150" i="8" s="1"/>
  <c r="AS363" i="8" a="1"/>
  <c r="AS363" i="8" s="1"/>
  <c r="BC363" i="8" s="1"/>
  <c r="AS32" i="8" a="1"/>
  <c r="AS32" i="8" s="1"/>
  <c r="BC32" i="8" s="1"/>
  <c r="AS384" i="8" a="1"/>
  <c r="AS384" i="8" s="1"/>
  <c r="BC384" i="8" s="1"/>
  <c r="AS227" i="8" a="1"/>
  <c r="AS227" i="8" s="1"/>
  <c r="BC227" i="8" s="1"/>
  <c r="AS349" i="8" a="1"/>
  <c r="AS349" i="8" s="1"/>
  <c r="BC349" i="8" s="1"/>
  <c r="AS391" i="8" a="1"/>
  <c r="AS391" i="8" s="1"/>
  <c r="BC391" i="8" s="1"/>
  <c r="AS406" i="8" a="1"/>
  <c r="AS406" i="8" s="1"/>
  <c r="BC406" i="8" s="1"/>
  <c r="AS223" i="8" a="1"/>
  <c r="AS223" i="8" s="1"/>
  <c r="BC223" i="8" s="1"/>
  <c r="AS124" i="8" a="1"/>
  <c r="AS124" i="8" s="1"/>
  <c r="BC124" i="8" s="1"/>
  <c r="AS137" i="8" a="1"/>
  <c r="AS137" i="8" s="1"/>
  <c r="BC137" i="8" s="1"/>
  <c r="AS301" i="8" a="1"/>
  <c r="AS301" i="8" s="1"/>
  <c r="BC301" i="8" s="1"/>
  <c r="AS353" i="8" a="1"/>
  <c r="AS353" i="8" s="1"/>
  <c r="BC353" i="8" s="1"/>
  <c r="AS402" i="8" a="1"/>
  <c r="AS402" i="8" s="1"/>
  <c r="BC402" i="8" s="1"/>
  <c r="AS376" i="8" a="1"/>
  <c r="AS376" i="8" s="1"/>
  <c r="BC376" i="8" s="1"/>
  <c r="AS128" i="8" a="1"/>
  <c r="AS128" i="8" s="1"/>
  <c r="BC128" i="8" s="1"/>
  <c r="AS221" i="8" a="1"/>
  <c r="AS221" i="8" s="1"/>
  <c r="BC221" i="8" s="1"/>
  <c r="AS157" i="8" a="1"/>
  <c r="AS157" i="8" s="1"/>
  <c r="BC157" i="8" s="1"/>
  <c r="AS203" i="8" a="1"/>
  <c r="AS203" i="8" s="1"/>
  <c r="BC203" i="8" s="1"/>
  <c r="AS139" i="8" a="1"/>
  <c r="AS139" i="8" s="1"/>
  <c r="BC139" i="8" s="1"/>
  <c r="AS298" i="8" a="1"/>
  <c r="AS298" i="8" s="1"/>
  <c r="BC298" i="8" s="1"/>
  <c r="AS193" i="8" a="1"/>
  <c r="AS193" i="8" s="1"/>
  <c r="BC193" i="8" s="1"/>
  <c r="AS58" i="8" a="1"/>
  <c r="AS58" i="8" s="1"/>
  <c r="BC58" i="8" s="1"/>
  <c r="AS275" i="8" a="1"/>
  <c r="AS275" i="8" s="1"/>
  <c r="BC275" i="8" s="1"/>
  <c r="AS112" i="8" a="1"/>
  <c r="AS112" i="8" s="1"/>
  <c r="BC112" i="8" s="1"/>
  <c r="AS215" i="8" a="1"/>
  <c r="AS215" i="8" s="1"/>
  <c r="BC215" i="8" s="1"/>
  <c r="AS23" i="8" a="1"/>
  <c r="AS23" i="8" s="1"/>
  <c r="BC23" i="8" s="1"/>
  <c r="AS238" i="8" a="1"/>
  <c r="AS238" i="8" s="1"/>
  <c r="BC238" i="8" s="1"/>
  <c r="AS11" i="8" a="1"/>
  <c r="AS11" i="8" s="1"/>
  <c r="BC11" i="8" s="1"/>
  <c r="AS321" i="8" a="1"/>
  <c r="AS321" i="8" s="1"/>
  <c r="BC321" i="8" s="1"/>
  <c r="AS127" i="8" a="1"/>
  <c r="AS127" i="8" s="1"/>
  <c r="BC127" i="8" s="1"/>
  <c r="AS118" i="8" a="1"/>
  <c r="AS118" i="8" s="1"/>
  <c r="BC118" i="8" s="1"/>
  <c r="AS60" i="8" a="1"/>
  <c r="AS60" i="8" s="1"/>
  <c r="BC60" i="8" s="1"/>
  <c r="AS114" i="8" a="1"/>
  <c r="AS114" i="8" s="1"/>
  <c r="BC114" i="8" s="1"/>
  <c r="AS265" i="8" a="1"/>
  <c r="AS265" i="8" s="1"/>
  <c r="BC265" i="8" s="1"/>
  <c r="AS405" i="8" a="1"/>
  <c r="AS405" i="8" s="1"/>
  <c r="BC405" i="8" s="1"/>
  <c r="AS234" i="8" a="1"/>
  <c r="AS234" i="8" s="1"/>
  <c r="BC234" i="8" s="1"/>
  <c r="AS65" i="8" a="1"/>
  <c r="AS65" i="8" s="1"/>
  <c r="BC65" i="8" s="1"/>
  <c r="AS395" i="8" a="1"/>
  <c r="AS395" i="8" s="1"/>
  <c r="BC395" i="8" s="1"/>
  <c r="AS317" i="8" a="1"/>
  <c r="AS317" i="8" s="1"/>
  <c r="BC317" i="8" s="1"/>
  <c r="AS180" i="8" a="1"/>
  <c r="AS180" i="8" s="1"/>
  <c r="BC180" i="8" s="1"/>
  <c r="AS343" i="8" a="1"/>
  <c r="AS343" i="8" s="1"/>
  <c r="BC343" i="8" s="1"/>
  <c r="AS295" i="8" a="1"/>
  <c r="AS295" i="8" s="1"/>
  <c r="BC295" i="8" s="1"/>
  <c r="AS103" i="8" a="1"/>
  <c r="AS103" i="8" s="1"/>
  <c r="BC103" i="8" s="1"/>
  <c r="AS410" i="8" a="1"/>
  <c r="AS410" i="8" s="1"/>
  <c r="BC410" i="8" s="1"/>
  <c r="AS246" i="8" a="1"/>
  <c r="AS246" i="8" s="1"/>
  <c r="BC246" i="8" s="1"/>
  <c r="AS165" i="8" a="1"/>
  <c r="AS165" i="8" s="1"/>
  <c r="BC165" i="8" s="1"/>
  <c r="AS211" i="8" a="1"/>
  <c r="AS211" i="8" s="1"/>
  <c r="BC211" i="8" s="1"/>
  <c r="AS278" i="8" a="1"/>
  <c r="AS278" i="8" s="1"/>
  <c r="BC278" i="8" s="1"/>
  <c r="AS469" i="8" a="1"/>
  <c r="AS469" i="8" s="1"/>
  <c r="BC469" i="8" s="1"/>
  <c r="AS409" i="8" a="1"/>
  <c r="AS409" i="8" s="1"/>
  <c r="BC409" i="8" s="1"/>
  <c r="AS279" i="8" a="1"/>
  <c r="AS279" i="8" s="1"/>
  <c r="BC279" i="8" s="1"/>
  <c r="AS174" i="8" a="1"/>
  <c r="AS174" i="8" s="1"/>
  <c r="BC174" i="8" s="1"/>
  <c r="AS46" i="8" a="1"/>
  <c r="AS46" i="8" s="1"/>
  <c r="BC46" i="8" s="1"/>
  <c r="AS308" i="8" a="1"/>
  <c r="AS308" i="8" s="1"/>
  <c r="BC308" i="8" s="1"/>
  <c r="AS244" i="8" a="1"/>
  <c r="AS244" i="8" s="1"/>
  <c r="BC244" i="8" s="1"/>
  <c r="AS75" i="8" a="1"/>
  <c r="AS75" i="8" s="1"/>
  <c r="BC75" i="8" s="1"/>
  <c r="AS42" i="8" a="1"/>
  <c r="AS42" i="8" s="1"/>
  <c r="BC42" i="8" s="1"/>
  <c r="AS31" i="8" a="1"/>
  <c r="AS31" i="8" s="1"/>
  <c r="BC31" i="8" s="1"/>
  <c r="AS310" i="8" a="1"/>
  <c r="AS310" i="8" s="1"/>
  <c r="BC310" i="8" s="1"/>
  <c r="AS178" i="8" a="1"/>
  <c r="AS178" i="8" s="1"/>
  <c r="BC178" i="8" s="1"/>
  <c r="AS9" i="8" a="1"/>
  <c r="AS9" i="8" s="1"/>
  <c r="BC9" i="8" s="1"/>
  <c r="AS378" i="8" a="1"/>
  <c r="AS378" i="8" s="1"/>
  <c r="BC378" i="8" s="1"/>
  <c r="AS447" i="8" a="1"/>
  <c r="AS447" i="8" s="1"/>
  <c r="BC447" i="8" s="1"/>
  <c r="AS182" i="8" a="1"/>
  <c r="AS182" i="8" s="1"/>
  <c r="BC182" i="8" s="1"/>
  <c r="AS101" i="8" a="1"/>
  <c r="AS101" i="8" s="1"/>
  <c r="BC101" i="8" s="1"/>
  <c r="AS316" i="8" a="1"/>
  <c r="AS316" i="8" s="1"/>
  <c r="BC316" i="8" s="1"/>
  <c r="AS147" i="8" a="1"/>
  <c r="AS147" i="8" s="1"/>
  <c r="BC147" i="8" s="1"/>
  <c r="AS242" i="8" a="1"/>
  <c r="AS242" i="8" s="1"/>
  <c r="BC242" i="8" s="1"/>
  <c r="AS50" i="8" a="1"/>
  <c r="AS50" i="8" s="1"/>
  <c r="BC50" i="8" s="1"/>
  <c r="AS288" i="8" a="1"/>
  <c r="AS288" i="8" s="1"/>
  <c r="BC288" i="8" s="1"/>
  <c r="AS427" i="8" a="1"/>
  <c r="AS427" i="8" s="1"/>
  <c r="BC427" i="8" s="1"/>
  <c r="AS116" i="8" a="1"/>
  <c r="AS116" i="8" s="1"/>
  <c r="BC116" i="8" s="1"/>
  <c r="AS267" i="8" a="1"/>
  <c r="AS267" i="8" s="1"/>
  <c r="BC267" i="8" s="1"/>
  <c r="AS170" i="8" a="1"/>
  <c r="AS170" i="8" s="1"/>
  <c r="BC170" i="8" s="1"/>
  <c r="AS129" i="8" a="1"/>
  <c r="AS129" i="8" s="1"/>
  <c r="BC129" i="8" s="1"/>
  <c r="AS331" i="8" a="1"/>
  <c r="AS331" i="8" s="1"/>
  <c r="BC331" i="8" s="1"/>
  <c r="AS25" i="8" a="1"/>
  <c r="AS25" i="8" s="1"/>
  <c r="BC25" i="8" s="1"/>
  <c r="AS156" i="8" a="1"/>
  <c r="AS156" i="8" s="1"/>
  <c r="BC156" i="8" s="1"/>
  <c r="AS188" i="8" a="1"/>
  <c r="AS188" i="8" s="1"/>
  <c r="BC188" i="8" s="1"/>
  <c r="AS19" i="8" a="1"/>
  <c r="AS19" i="8" s="1"/>
  <c r="BC19" i="8" s="1"/>
  <c r="AS69" i="8" a="1"/>
  <c r="AS69" i="8" s="1"/>
  <c r="BC69" i="8" s="1"/>
  <c r="AS440" i="8" a="1"/>
  <c r="AS440" i="8" s="1"/>
  <c r="BC440" i="8" s="1"/>
  <c r="AS398" i="8" a="1"/>
  <c r="AS398" i="8" s="1"/>
  <c r="BC398" i="8" s="1"/>
  <c r="AS87" i="8" a="1"/>
  <c r="AS87" i="8" s="1"/>
  <c r="BC87" i="8" s="1"/>
  <c r="AS291" i="8" a="1"/>
  <c r="AS291" i="8" s="1"/>
  <c r="BC291" i="8" s="1"/>
  <c r="AS360" i="8" a="1"/>
  <c r="AS360" i="8" s="1"/>
  <c r="BC360" i="8" s="1"/>
  <c r="AS359" i="8" a="1"/>
  <c r="AS359" i="8" s="1"/>
  <c r="BC359" i="8" s="1"/>
  <c r="AS231" i="8" a="1"/>
  <c r="AS231" i="8" s="1"/>
  <c r="BC231" i="8" s="1"/>
  <c r="AS470" i="8" a="1"/>
  <c r="AS470" i="8" s="1"/>
  <c r="BC470" i="8" s="1"/>
  <c r="AS304" i="8" a="1"/>
  <c r="AS304" i="8" s="1"/>
  <c r="BC304" i="8" s="1"/>
  <c r="AS95" i="8" a="1"/>
  <c r="AS95" i="8" s="1"/>
  <c r="BC95" i="8" s="1"/>
  <c r="AS54" i="8" a="1"/>
  <c r="AS54" i="8" s="1"/>
  <c r="BC54" i="8" s="1"/>
  <c r="AS229" i="8" a="1"/>
  <c r="AS229" i="8" s="1"/>
  <c r="BC229" i="8" s="1"/>
  <c r="AS83" i="8" a="1"/>
  <c r="AS83" i="8" s="1"/>
  <c r="BC83" i="8" s="1"/>
  <c r="AS73" i="8" a="1"/>
  <c r="AS73" i="8" s="1"/>
  <c r="BC73" i="8" s="1"/>
  <c r="AS307" i="8" a="1"/>
  <c r="AS307" i="8" s="1"/>
  <c r="BC307" i="8" s="1"/>
  <c r="AS420" i="8" a="1"/>
  <c r="AS420" i="8" s="1"/>
  <c r="BC420" i="8" s="1"/>
  <c r="AS325" i="8" a="1"/>
  <c r="AS325" i="8" s="1"/>
  <c r="BC325" i="8" s="1"/>
  <c r="AS383" i="8" a="1"/>
  <c r="AS383" i="8" s="1"/>
  <c r="BC383" i="8" s="1"/>
  <c r="AS272" i="8" a="1"/>
  <c r="AS272" i="8" s="1"/>
  <c r="BC272" i="8" s="1"/>
  <c r="AS151" i="8" a="1"/>
  <c r="AS151" i="8" s="1"/>
  <c r="BC151" i="8" s="1"/>
  <c r="AS302" i="8" a="1"/>
  <c r="AS302" i="8" s="1"/>
  <c r="BC302" i="8" s="1"/>
  <c r="AS110" i="8" a="1"/>
  <c r="AS110" i="8" s="1"/>
  <c r="BC110" i="8" s="1"/>
  <c r="AS29" i="8" a="1"/>
  <c r="AS29" i="8" s="1"/>
  <c r="BC29" i="8" s="1"/>
  <c r="AS52" i="8" a="1"/>
  <c r="AS52" i="8" s="1"/>
  <c r="BC52" i="8" s="1"/>
  <c r="AS106" i="8" a="1"/>
  <c r="AS106" i="8" s="1"/>
  <c r="BC106" i="8" s="1"/>
  <c r="AS306" i="8" a="1"/>
  <c r="AS306" i="8" s="1"/>
  <c r="BC306" i="8" s="1"/>
  <c r="AS105" i="8" a="1"/>
  <c r="AS105" i="8" s="1"/>
  <c r="BC105" i="8" s="1"/>
  <c r="AS467" i="8" a="1"/>
  <c r="AS467" i="8" s="1"/>
  <c r="BC467" i="8" s="1"/>
  <c r="AS455" i="8" a="1"/>
  <c r="AS455" i="8" s="1"/>
  <c r="BC455" i="8" s="1"/>
  <c r="AS245" i="8" a="1"/>
  <c r="AS245" i="8" s="1"/>
  <c r="BC245" i="8" s="1"/>
  <c r="AS351" i="8" a="1"/>
  <c r="AS351" i="8" s="1"/>
  <c r="BC351" i="8" s="1"/>
  <c r="AS287" i="8" a="1"/>
  <c r="AS287" i="8" s="1"/>
  <c r="BC287" i="8" s="1"/>
  <c r="AS159" i="8" a="1"/>
  <c r="AS159" i="8" s="1"/>
  <c r="BC159" i="8" s="1"/>
  <c r="AS252" i="8" a="1"/>
  <c r="AS252" i="8" s="1"/>
  <c r="BC252" i="8" s="1"/>
  <c r="AS339" i="8" a="1"/>
  <c r="AS339" i="8" s="1"/>
  <c r="BC339" i="8" s="1"/>
  <c r="AS329" i="8" a="1"/>
  <c r="AS329" i="8" s="1"/>
  <c r="BC329" i="8" s="1"/>
  <c r="AS201" i="8" a="1"/>
  <c r="AS201" i="8" s="1"/>
  <c r="BC201" i="8" s="1"/>
  <c r="AS344" i="8" a="1"/>
  <c r="AS344" i="8" s="1"/>
  <c r="BC344" i="8" s="1"/>
  <c r="AS82" i="8" a="1"/>
  <c r="AS82" i="8" s="1"/>
  <c r="BC82" i="8" s="1"/>
  <c r="AS371" i="8" a="1"/>
  <c r="AS371" i="8" s="1"/>
  <c r="BC371" i="8" s="1"/>
  <c r="AS466" i="8" a="1"/>
  <c r="AS466" i="8" s="1"/>
  <c r="BC466" i="8" s="1"/>
  <c r="AS184" i="8" a="1"/>
  <c r="AS184" i="8" s="1"/>
  <c r="BC184" i="8" s="1"/>
  <c r="AS462" i="8" a="1"/>
  <c r="AS462" i="8" s="1"/>
  <c r="BC462" i="8" s="1"/>
  <c r="AS93" i="8" a="1"/>
  <c r="AS93" i="8" s="1"/>
  <c r="BC93" i="8" s="1"/>
  <c r="AS257" i="8" a="1"/>
  <c r="AS257" i="8" s="1"/>
  <c r="BC257" i="8" s="1"/>
  <c r="AS190" i="8" a="1"/>
  <c r="AS190" i="8" s="1"/>
  <c r="BC190" i="8" s="1"/>
  <c r="AS347" i="8" a="1"/>
  <c r="AS347" i="8" s="1"/>
  <c r="BC347" i="8" s="1"/>
  <c r="AS448" i="8" a="1"/>
  <c r="AS448" i="8" s="1"/>
  <c r="BC448" i="8" s="1"/>
  <c r="AS192" i="8" a="1"/>
  <c r="AS192" i="8" s="1"/>
  <c r="BC192" i="8" s="1"/>
  <c r="AS37" i="8" a="1"/>
  <c r="AS37" i="8" s="1"/>
  <c r="BC37" i="8" s="1"/>
  <c r="AQ475" i="8" a="1"/>
  <c r="AQ475" i="8" s="1"/>
  <c r="BA475" i="8" s="1"/>
  <c r="AX475" i="8" a="1"/>
  <c r="AX475" i="8" s="1"/>
  <c r="BH475" i="8" s="1"/>
  <c r="AX476" i="8" a="1"/>
  <c r="AX476" i="8" s="1"/>
  <c r="BH476" i="8" s="1"/>
  <c r="AX474" i="8" a="1"/>
  <c r="AX474" i="8" s="1"/>
  <c r="BH474" i="8" s="1"/>
  <c r="AX473" i="8" a="1"/>
  <c r="AX473" i="8" s="1"/>
  <c r="BH473" i="8" s="1"/>
  <c r="AX449" i="8" a="1"/>
  <c r="AX449" i="8" s="1"/>
  <c r="BH449" i="8" s="1"/>
  <c r="AX297" i="8" a="1"/>
  <c r="AX297" i="8" s="1"/>
  <c r="BH297" i="8" s="1"/>
  <c r="AX328" i="8" a="1"/>
  <c r="AX328" i="8" s="1"/>
  <c r="BH328" i="8" s="1"/>
  <c r="AX375" i="8" a="1"/>
  <c r="AX375" i="8" s="1"/>
  <c r="BH375" i="8" s="1"/>
  <c r="AX294" i="8" a="1"/>
  <c r="AX294" i="8" s="1"/>
  <c r="BH294" i="8" s="1"/>
  <c r="AX172" i="8" a="1"/>
  <c r="AX172" i="8" s="1"/>
  <c r="BH172" i="8" s="1"/>
  <c r="AX323" i="8" a="1"/>
  <c r="AX323" i="8" s="1"/>
  <c r="BH323" i="8" s="1"/>
  <c r="AX133" i="8" a="1"/>
  <c r="AX133" i="8" s="1"/>
  <c r="BH133" i="8" s="1"/>
  <c r="AX453" i="8" a="1"/>
  <c r="AX453" i="8" s="1"/>
  <c r="BH453" i="8" s="1"/>
  <c r="AX71" i="8" a="1"/>
  <c r="AX71" i="8" s="1"/>
  <c r="BH71" i="8" s="1"/>
  <c r="AX141" i="8" a="1"/>
  <c r="AX141" i="8" s="1"/>
  <c r="BH141" i="8" s="1"/>
  <c r="AX100" i="8" a="1"/>
  <c r="AX100" i="8" s="1"/>
  <c r="BH100" i="8" s="1"/>
  <c r="AX411" i="8" a="1"/>
  <c r="AX411" i="8" s="1"/>
  <c r="BH411" i="8" s="1"/>
  <c r="AX104" i="8" a="1"/>
  <c r="AX104" i="8" s="1"/>
  <c r="BH104" i="8" s="1"/>
  <c r="AX80" i="8" a="1"/>
  <c r="AX80" i="8" s="1"/>
  <c r="BH80" i="8" s="1"/>
  <c r="AX152" i="8" a="1"/>
  <c r="AX152" i="8" s="1"/>
  <c r="BH152" i="8" s="1"/>
  <c r="AX48" i="8" a="1"/>
  <c r="AX48" i="8" s="1"/>
  <c r="BH48" i="8" s="1"/>
  <c r="AX311" i="8" a="1"/>
  <c r="AX311" i="8" s="1"/>
  <c r="BH311" i="8" s="1"/>
  <c r="AX148" i="8" a="1"/>
  <c r="AX148" i="8" s="1"/>
  <c r="BH148" i="8" s="1"/>
  <c r="AX84" i="8" a="1"/>
  <c r="AX84" i="8" s="1"/>
  <c r="BH84" i="8" s="1"/>
  <c r="AX191" i="8" a="1"/>
  <c r="AX191" i="8" s="1"/>
  <c r="BH191" i="8" s="1"/>
  <c r="AX380" i="8" a="1"/>
  <c r="AX380" i="8" s="1"/>
  <c r="BH380" i="8" s="1"/>
  <c r="AX433" i="8" a="1"/>
  <c r="AX433" i="8" s="1"/>
  <c r="BH433" i="8" s="1"/>
  <c r="AX407" i="8" a="1"/>
  <c r="AX407" i="8" s="1"/>
  <c r="BH407" i="8" s="1"/>
  <c r="AX352" i="8" a="1"/>
  <c r="AX352" i="8" s="1"/>
  <c r="BH352" i="8" s="1"/>
  <c r="AX367" i="8" a="1"/>
  <c r="AX367" i="8" s="1"/>
  <c r="BH367" i="8" s="1"/>
  <c r="AX47" i="8" a="1"/>
  <c r="AX47" i="8" s="1"/>
  <c r="BH47" i="8" s="1"/>
  <c r="AX117" i="8" a="1"/>
  <c r="AX117" i="8" s="1"/>
  <c r="BH117" i="8" s="1"/>
  <c r="AX322" i="8" a="1"/>
  <c r="AX322" i="8" s="1"/>
  <c r="BH322" i="8" s="1"/>
  <c r="AX372" i="8" a="1"/>
  <c r="AX372" i="8" s="1"/>
  <c r="BH372" i="8" s="1"/>
  <c r="AX350" i="8" a="1"/>
  <c r="AX350" i="8" s="1"/>
  <c r="BH350" i="8" s="1"/>
  <c r="AX399" i="8" a="1"/>
  <c r="AX399" i="8" s="1"/>
  <c r="BH399" i="8" s="1"/>
  <c r="AX336" i="8" a="1"/>
  <c r="AX336" i="8" s="1"/>
  <c r="BH336" i="8" s="1"/>
  <c r="AX68" i="8" a="1"/>
  <c r="AX68" i="8" s="1"/>
  <c r="BH68" i="8" s="1"/>
  <c r="AX283" i="8" a="1"/>
  <c r="AX283" i="8" s="1"/>
  <c r="BH283" i="8" s="1"/>
  <c r="AX219" i="8" a="1"/>
  <c r="AX219" i="8" s="1"/>
  <c r="BH219" i="8" s="1"/>
  <c r="AX91" i="8" a="1"/>
  <c r="AX91" i="8" s="1"/>
  <c r="BH91" i="8" s="1"/>
  <c r="AX27" i="8" a="1"/>
  <c r="AX27" i="8" s="1"/>
  <c r="BH27" i="8" s="1"/>
  <c r="AX250" i="8" a="1"/>
  <c r="AX250" i="8" s="1"/>
  <c r="BH250" i="8" s="1"/>
  <c r="AX156" i="8" a="1"/>
  <c r="AX156" i="8" s="1"/>
  <c r="BH156" i="8" s="1"/>
  <c r="AX261" i="8" a="1"/>
  <c r="AX261" i="8" s="1"/>
  <c r="BH261" i="8" s="1"/>
  <c r="AX458" i="8" a="1"/>
  <c r="AX458" i="8" s="1"/>
  <c r="BH458" i="8" s="1"/>
  <c r="AX64" i="8" a="1"/>
  <c r="AX64" i="8" s="1"/>
  <c r="BH64" i="8" s="1"/>
  <c r="AX230" i="8" a="1"/>
  <c r="AX230" i="8" s="1"/>
  <c r="BH230" i="8" s="1"/>
  <c r="AX102" i="8" a="1"/>
  <c r="AX102" i="8" s="1"/>
  <c r="BH102" i="8" s="1"/>
  <c r="AX57" i="8" a="1"/>
  <c r="AX57" i="8" s="1"/>
  <c r="BH57" i="8" s="1"/>
  <c r="AX115" i="8" a="1"/>
  <c r="AX115" i="8" s="1"/>
  <c r="BH115" i="8" s="1"/>
  <c r="AX146" i="8" a="1"/>
  <c r="AX146" i="8" s="1"/>
  <c r="BH146" i="8" s="1"/>
  <c r="AX382" i="8" a="1"/>
  <c r="AX382" i="8" s="1"/>
  <c r="BH382" i="8" s="1"/>
  <c r="AX77" i="8" a="1"/>
  <c r="AX77" i="8" s="1"/>
  <c r="BH77" i="8" s="1"/>
  <c r="AX164" i="8" a="1"/>
  <c r="AX164" i="8" s="1"/>
  <c r="BH164" i="8" s="1"/>
  <c r="AX36" i="8" a="1"/>
  <c r="AX36" i="8" s="1"/>
  <c r="BH36" i="8" s="1"/>
  <c r="AX59" i="8" a="1"/>
  <c r="AX59" i="8" s="1"/>
  <c r="BH59" i="8" s="1"/>
  <c r="AX168" i="8" a="1"/>
  <c r="AX168" i="8" s="1"/>
  <c r="BH168" i="8" s="1"/>
  <c r="AX387" i="8" a="1"/>
  <c r="AX387" i="8" s="1"/>
  <c r="BH387" i="8" s="1"/>
  <c r="AX373" i="8" a="1"/>
  <c r="AX373" i="8" s="1"/>
  <c r="BH373" i="8" s="1"/>
  <c r="AX136" i="8" a="1"/>
  <c r="AX136" i="8" s="1"/>
  <c r="BH136" i="8" s="1"/>
  <c r="AX247" i="8" a="1"/>
  <c r="AX247" i="8" s="1"/>
  <c r="BH247" i="8" s="1"/>
  <c r="AX55" i="8" a="1"/>
  <c r="AX55" i="8" s="1"/>
  <c r="BH55" i="8" s="1"/>
  <c r="AX142" i="8" a="1"/>
  <c r="AX142" i="8" s="1"/>
  <c r="BH142" i="8" s="1"/>
  <c r="AX20" i="8" a="1"/>
  <c r="AX20" i="8" s="1"/>
  <c r="BH20" i="8" s="1"/>
  <c r="AX299" i="8" a="1"/>
  <c r="AX299" i="8" s="1"/>
  <c r="BH299" i="8" s="1"/>
  <c r="AX171" i="8" a="1"/>
  <c r="AX171" i="8" s="1"/>
  <c r="BH171" i="8" s="1"/>
  <c r="AX74" i="8" a="1"/>
  <c r="AX74" i="8" s="1"/>
  <c r="BH74" i="8" s="1"/>
  <c r="AX33" i="8" a="1"/>
  <c r="AX33" i="8" s="1"/>
  <c r="BH33" i="8" s="1"/>
  <c r="AX429" i="8" a="1"/>
  <c r="AX429" i="8" s="1"/>
  <c r="BH429" i="8" s="1"/>
  <c r="AX464" i="8" a="1"/>
  <c r="AX464" i="8" s="1"/>
  <c r="BH464" i="8" s="1"/>
  <c r="AX471" i="8" a="1"/>
  <c r="AX471" i="8" s="1"/>
  <c r="BH471" i="8" s="1"/>
  <c r="AX342" i="8" a="1"/>
  <c r="AX342" i="8" s="1"/>
  <c r="BH342" i="8" s="1"/>
  <c r="AX274" i="8" a="1"/>
  <c r="AX274" i="8" s="1"/>
  <c r="BH274" i="8" s="1"/>
  <c r="AX397" i="8" a="1"/>
  <c r="AX397" i="8" s="1"/>
  <c r="BH397" i="8" s="1"/>
  <c r="AX401" i="8" a="1"/>
  <c r="AX401" i="8" s="1"/>
  <c r="BH401" i="8" s="1"/>
  <c r="AX439" i="8" a="1"/>
  <c r="AX439" i="8" s="1"/>
  <c r="BH439" i="8" s="1"/>
  <c r="AX454" i="8" a="1"/>
  <c r="AX454" i="8" s="1"/>
  <c r="BH454" i="8" s="1"/>
  <c r="AX15" i="8" a="1"/>
  <c r="AX15" i="8" s="1"/>
  <c r="BH15" i="8" s="1"/>
  <c r="AX166" i="8" a="1"/>
  <c r="AX166" i="8" s="1"/>
  <c r="BH166" i="8" s="1"/>
  <c r="AX213" i="8" a="1"/>
  <c r="AX213" i="8" s="1"/>
  <c r="BH213" i="8" s="1"/>
  <c r="AX108" i="8" a="1"/>
  <c r="AX108" i="8" s="1"/>
  <c r="BH108" i="8" s="1"/>
  <c r="AX44" i="8" a="1"/>
  <c r="AX44" i="8" s="1"/>
  <c r="BH44" i="8" s="1"/>
  <c r="AX354" i="8" a="1"/>
  <c r="AX354" i="8" s="1"/>
  <c r="BH354" i="8" s="1"/>
  <c r="AX162" i="8" a="1"/>
  <c r="AX162" i="8" s="1"/>
  <c r="BH162" i="8" s="1"/>
  <c r="AX98" i="8" a="1"/>
  <c r="AX98" i="8" s="1"/>
  <c r="BH98" i="8" s="1"/>
  <c r="AX442" i="8" a="1"/>
  <c r="AX442" i="8" s="1"/>
  <c r="BH442" i="8" s="1"/>
  <c r="AX4" i="8" a="1"/>
  <c r="AX4" i="8" s="1"/>
  <c r="BH4" i="8" s="1"/>
  <c r="AX393" i="8" a="1"/>
  <c r="AX393" i="8" s="1"/>
  <c r="BH393" i="8" s="1"/>
  <c r="AX293" i="8" a="1"/>
  <c r="AX293" i="8" s="1"/>
  <c r="BH293" i="8" s="1"/>
  <c r="AX327" i="8" a="1"/>
  <c r="AX327" i="8" s="1"/>
  <c r="BH327" i="8" s="1"/>
  <c r="AX135" i="8" a="1"/>
  <c r="AX135" i="8" s="1"/>
  <c r="BH135" i="8" s="1"/>
  <c r="AX251" i="8" a="1"/>
  <c r="AX251" i="8" s="1"/>
  <c r="BH251" i="8" s="1"/>
  <c r="AX187" i="8" a="1"/>
  <c r="AX187" i="8" s="1"/>
  <c r="BH187" i="8" s="1"/>
  <c r="AX123" i="8" a="1"/>
  <c r="AX123" i="8" s="1"/>
  <c r="BH123" i="8" s="1"/>
  <c r="AX437" i="8" a="1"/>
  <c r="AX437" i="8" s="1"/>
  <c r="BH437" i="8" s="1"/>
  <c r="AX388" i="8" a="1"/>
  <c r="AX388" i="8" s="1"/>
  <c r="BH388" i="8" s="1"/>
  <c r="AX434" i="8" a="1"/>
  <c r="AX434" i="8" s="1"/>
  <c r="BH434" i="8" s="1"/>
  <c r="AX334" i="8" a="1"/>
  <c r="AX334" i="8" s="1"/>
  <c r="BH334" i="8" s="1"/>
  <c r="AX212" i="8" a="1"/>
  <c r="AX212" i="8" s="1"/>
  <c r="BH212" i="8" s="1"/>
  <c r="AX202" i="8" a="1"/>
  <c r="AX202" i="8" s="1"/>
  <c r="BH202" i="8" s="1"/>
  <c r="AX138" i="8" a="1"/>
  <c r="AX138" i="8" s="1"/>
  <c r="BH138" i="8" s="1"/>
  <c r="AX28" i="8" a="1"/>
  <c r="AX28" i="8" s="1"/>
  <c r="BH28" i="8" s="1"/>
  <c r="AX40" i="8" a="1"/>
  <c r="AX40" i="8" s="1"/>
  <c r="BH40" i="8" s="1"/>
  <c r="AX361" i="8" a="1"/>
  <c r="AX361" i="8" s="1"/>
  <c r="BH361" i="8" s="1"/>
  <c r="AX369" i="8" a="1"/>
  <c r="AX369" i="8" s="1"/>
  <c r="BH369" i="8" s="1"/>
  <c r="AX72" i="8" a="1"/>
  <c r="AX72" i="8" s="1"/>
  <c r="BH72" i="8" s="1"/>
  <c r="AX280" i="8" a="1"/>
  <c r="AX280" i="8" s="1"/>
  <c r="BH280" i="8" s="1"/>
  <c r="AX309" i="8" a="1"/>
  <c r="AX309" i="8" s="1"/>
  <c r="BH309" i="8" s="1"/>
  <c r="AX111" i="8" a="1"/>
  <c r="AX111" i="8" s="1"/>
  <c r="BH111" i="8" s="1"/>
  <c r="AX6" i="8" a="1"/>
  <c r="AX6" i="8" s="1"/>
  <c r="BH6" i="8" s="1"/>
  <c r="AX53" i="8" a="1"/>
  <c r="AX53" i="8" s="1"/>
  <c r="BH53" i="8" s="1"/>
  <c r="AX268" i="8" a="1"/>
  <c r="AX268" i="8" s="1"/>
  <c r="BH268" i="8" s="1"/>
  <c r="AX227" i="8" a="1"/>
  <c r="AX227" i="8" s="1"/>
  <c r="BH227" i="8" s="1"/>
  <c r="AX163" i="8" a="1"/>
  <c r="AX163" i="8" s="1"/>
  <c r="BH163" i="8" s="1"/>
  <c r="AX99" i="8" a="1"/>
  <c r="AX99" i="8" s="1"/>
  <c r="BH99" i="8" s="1"/>
  <c r="AX217" i="8" a="1"/>
  <c r="AX217" i="8" s="1"/>
  <c r="BH217" i="8" s="1"/>
  <c r="AX355" i="8" a="1"/>
  <c r="AX355" i="8" s="1"/>
  <c r="BH355" i="8" s="1"/>
  <c r="AX459" i="8" a="1"/>
  <c r="AX459" i="8" s="1"/>
  <c r="BH459" i="8" s="1"/>
  <c r="AX456" i="8" a="1"/>
  <c r="AX456" i="8" s="1"/>
  <c r="BH456" i="8" s="1"/>
  <c r="AX277" i="8" a="1"/>
  <c r="AX277" i="8" s="1"/>
  <c r="BH277" i="8" s="1"/>
  <c r="AX88" i="8" a="1"/>
  <c r="AX88" i="8" s="1"/>
  <c r="BH88" i="8" s="1"/>
  <c r="AX45" i="8" a="1"/>
  <c r="AX45" i="8" s="1"/>
  <c r="BH45" i="8" s="1"/>
  <c r="AX186" i="8" a="1"/>
  <c r="AX186" i="8" s="1"/>
  <c r="BH186" i="8" s="1"/>
  <c r="AX122" i="8" a="1"/>
  <c r="AX122" i="8" s="1"/>
  <c r="BH122" i="8" s="1"/>
  <c r="AX209" i="8" a="1"/>
  <c r="AX209" i="8" s="1"/>
  <c r="BH209" i="8" s="1"/>
  <c r="AX81" i="8" a="1"/>
  <c r="AX81" i="8" s="1"/>
  <c r="BH81" i="8" s="1"/>
  <c r="AX17" i="8" a="1"/>
  <c r="AX17" i="8" s="1"/>
  <c r="BH17" i="8" s="1"/>
  <c r="AX169" i="8" a="1"/>
  <c r="AX169" i="8" s="1"/>
  <c r="BH169" i="8" s="1"/>
  <c r="AX419" i="8" a="1"/>
  <c r="AX419" i="8" s="1"/>
  <c r="BH419" i="8" s="1"/>
  <c r="AX417" i="8" a="1"/>
  <c r="AX417" i="8" s="1"/>
  <c r="BH417" i="8" s="1"/>
  <c r="AX391" i="8" a="1"/>
  <c r="AX391" i="8" s="1"/>
  <c r="BH391" i="8" s="1"/>
  <c r="AX269" i="8" a="1"/>
  <c r="AX269" i="8" s="1"/>
  <c r="BH269" i="8" s="1"/>
  <c r="AX34" i="8" a="1"/>
  <c r="AX34" i="8" s="1"/>
  <c r="BH34" i="8" s="1"/>
  <c r="AX185" i="8" a="1"/>
  <c r="AX185" i="8" s="1"/>
  <c r="BH185" i="8" s="1"/>
  <c r="AX220" i="8" a="1"/>
  <c r="AX220" i="8" s="1"/>
  <c r="BH220" i="8" s="1"/>
  <c r="AX232" i="8" a="1"/>
  <c r="AX232" i="8" s="1"/>
  <c r="BH232" i="8" s="1"/>
  <c r="AX296" i="8" a="1"/>
  <c r="AX296" i="8" s="1"/>
  <c r="BH296" i="8" s="1"/>
  <c r="AX446" i="8" a="1"/>
  <c r="AX446" i="8" s="1"/>
  <c r="BH446" i="8" s="1"/>
  <c r="AX13" i="8" a="1"/>
  <c r="AX13" i="8" s="1"/>
  <c r="BH13" i="8" s="1"/>
  <c r="AX292" i="8" a="1"/>
  <c r="AX292" i="8" s="1"/>
  <c r="BH292" i="8" s="1"/>
  <c r="AX346" i="8" a="1"/>
  <c r="AX346" i="8" s="1"/>
  <c r="BH346" i="8" s="1"/>
  <c r="AX154" i="8" a="1"/>
  <c r="AX154" i="8" s="1"/>
  <c r="BH154" i="8" s="1"/>
  <c r="AX26" i="8" a="1"/>
  <c r="AX26" i="8" s="1"/>
  <c r="BH26" i="8" s="1"/>
  <c r="AX305" i="8" a="1"/>
  <c r="AX305" i="8" s="1"/>
  <c r="BH305" i="8" s="1"/>
  <c r="AX241" i="8" a="1"/>
  <c r="AX241" i="8" s="1"/>
  <c r="BH241" i="8" s="1"/>
  <c r="AX113" i="8" a="1"/>
  <c r="AX113" i="8" s="1"/>
  <c r="BH113" i="8" s="1"/>
  <c r="AX319" i="8" a="1"/>
  <c r="AX319" i="8" s="1"/>
  <c r="BH319" i="8" s="1"/>
  <c r="AX377" i="8" a="1"/>
  <c r="AX377" i="8" s="1"/>
  <c r="BH377" i="8" s="1"/>
  <c r="AX408" i="8" a="1"/>
  <c r="AX408" i="8" s="1"/>
  <c r="BH408" i="8" s="1"/>
  <c r="AX430" i="8" a="1"/>
  <c r="AX430" i="8" s="1"/>
  <c r="BH430" i="8" s="1"/>
  <c r="AX270" i="8" a="1"/>
  <c r="AX270" i="8" s="1"/>
  <c r="BH270" i="8" s="1"/>
  <c r="AX78" i="8" a="1"/>
  <c r="AX78" i="8" s="1"/>
  <c r="BH78" i="8" s="1"/>
  <c r="AX10" i="8" a="1"/>
  <c r="AX10" i="8" s="1"/>
  <c r="BH10" i="8" s="1"/>
  <c r="AX396" i="8" a="1"/>
  <c r="AX396" i="8" s="1"/>
  <c r="BH396" i="8" s="1"/>
  <c r="AX233" i="8" a="1"/>
  <c r="AX233" i="8" s="1"/>
  <c r="BH233" i="8" s="1"/>
  <c r="AX400" i="8" a="1"/>
  <c r="AX400" i="8" s="1"/>
  <c r="BH400" i="8" s="1"/>
  <c r="AX422" i="8" a="1"/>
  <c r="AX422" i="8" s="1"/>
  <c r="BH422" i="8" s="1"/>
  <c r="AX303" i="8" a="1"/>
  <c r="AX303" i="8" s="1"/>
  <c r="BH303" i="8" s="1"/>
  <c r="AX35" i="8" a="1"/>
  <c r="AX35" i="8" s="1"/>
  <c r="BH35" i="8" s="1"/>
  <c r="AX194" i="8" a="1"/>
  <c r="AX194" i="8" s="1"/>
  <c r="BH194" i="8" s="1"/>
  <c r="AX284" i="8" a="1"/>
  <c r="AX284" i="8" s="1"/>
  <c r="BH284" i="8" s="1"/>
  <c r="AX421" i="8" a="1"/>
  <c r="AX421" i="8" s="1"/>
  <c r="BH421" i="8" s="1"/>
  <c r="AX436" i="8" a="1"/>
  <c r="AX436" i="8" s="1"/>
  <c r="BH436" i="8" s="1"/>
  <c r="AX96" i="8" a="1"/>
  <c r="AX96" i="8" s="1"/>
  <c r="BH96" i="8" s="1"/>
  <c r="AX443" i="8" a="1"/>
  <c r="AX443" i="8" s="1"/>
  <c r="BH443" i="8" s="1"/>
  <c r="AX463" i="8" a="1"/>
  <c r="AX463" i="8" s="1"/>
  <c r="BH463" i="8" s="1"/>
  <c r="AX231" i="8" a="1"/>
  <c r="AX231" i="8" s="1"/>
  <c r="BH231" i="8" s="1"/>
  <c r="AX62" i="8" a="1"/>
  <c r="AX62" i="8" s="1"/>
  <c r="BH62" i="8" s="1"/>
  <c r="AX196" i="8" a="1"/>
  <c r="AX196" i="8" s="1"/>
  <c r="BH196" i="8" s="1"/>
  <c r="AX132" i="8" a="1"/>
  <c r="AX132" i="8" s="1"/>
  <c r="BH132" i="8" s="1"/>
  <c r="AX428" i="8" a="1"/>
  <c r="AX428" i="8" s="1"/>
  <c r="BH428" i="8" s="1"/>
  <c r="AX92" i="8" a="1"/>
  <c r="AX92" i="8" s="1"/>
  <c r="BH92" i="8" s="1"/>
  <c r="AX412" i="8" a="1"/>
  <c r="AX412" i="8" s="1"/>
  <c r="BH412" i="8" s="1"/>
  <c r="AX465" i="8" a="1"/>
  <c r="AX465" i="8" s="1"/>
  <c r="BH465" i="8" s="1"/>
  <c r="AX432" i="8" a="1"/>
  <c r="AX432" i="8" s="1"/>
  <c r="BH432" i="8" s="1"/>
  <c r="AX149" i="8" a="1"/>
  <c r="AX149" i="8" s="1"/>
  <c r="BH149" i="8" s="1"/>
  <c r="AX21" i="8" a="1"/>
  <c r="AX21" i="8" s="1"/>
  <c r="BH21" i="8" s="1"/>
  <c r="AX300" i="8" a="1"/>
  <c r="AX300" i="8" s="1"/>
  <c r="BH300" i="8" s="1"/>
  <c r="AX67" i="8" a="1"/>
  <c r="AX67" i="8" s="1"/>
  <c r="BH67" i="8" s="1"/>
  <c r="AX290" i="8" a="1"/>
  <c r="AX290" i="8" s="1"/>
  <c r="BH290" i="8" s="1"/>
  <c r="AX313" i="8" a="1"/>
  <c r="AX313" i="8" s="1"/>
  <c r="BH313" i="8" s="1"/>
  <c r="AX445" i="8" a="1"/>
  <c r="AX445" i="8" s="1"/>
  <c r="BH445" i="8" s="1"/>
  <c r="AX468" i="8" a="1"/>
  <c r="AX468" i="8" s="1"/>
  <c r="BH468" i="8" s="1"/>
  <c r="AX450" i="8" a="1"/>
  <c r="AX450" i="8" s="1"/>
  <c r="BH450" i="8" s="1"/>
  <c r="AX208" i="8" a="1"/>
  <c r="AX208" i="8" s="1"/>
  <c r="BH208" i="8" s="1"/>
  <c r="AX253" i="8" a="1"/>
  <c r="AX253" i="8" s="1"/>
  <c r="BH253" i="8" s="1"/>
  <c r="AX424" i="8" a="1"/>
  <c r="AX424" i="8" s="1"/>
  <c r="BH424" i="8" s="1"/>
  <c r="AX435" i="8" a="1"/>
  <c r="AX435" i="8" s="1"/>
  <c r="BH435" i="8" s="1"/>
  <c r="AX286" i="8" a="1"/>
  <c r="AX286" i="8" s="1"/>
  <c r="BH286" i="8" s="1"/>
  <c r="AX49" i="8" a="1"/>
  <c r="AX49" i="8" s="1"/>
  <c r="BH49" i="8" s="1"/>
  <c r="AX370" i="8" a="1"/>
  <c r="AX370" i="8" s="1"/>
  <c r="BH370" i="8" s="1"/>
  <c r="AX415" i="8" a="1"/>
  <c r="AX415" i="8" s="1"/>
  <c r="BH415" i="8" s="1"/>
  <c r="AX189" i="8" a="1"/>
  <c r="AX189" i="8" s="1"/>
  <c r="BH189" i="8" s="1"/>
  <c r="AX125" i="8" a="1"/>
  <c r="AX125" i="8" s="1"/>
  <c r="BH125" i="8" s="1"/>
  <c r="AX61" i="8" a="1"/>
  <c r="AX61" i="8" s="1"/>
  <c r="BH61" i="8" s="1"/>
  <c r="AX340" i="8" a="1"/>
  <c r="AX340" i="8" s="1"/>
  <c r="BH340" i="8" s="1"/>
  <c r="AX357" i="8" a="1"/>
  <c r="AX357" i="8" s="1"/>
  <c r="BH357" i="8" s="1"/>
  <c r="AX426" i="8" a="1"/>
  <c r="AX426" i="8" s="1"/>
  <c r="BH426" i="8" s="1"/>
  <c r="AX326" i="8" a="1"/>
  <c r="AX326" i="8" s="1"/>
  <c r="BH326" i="8" s="1"/>
  <c r="AX181" i="8" a="1"/>
  <c r="AX181" i="8" s="1"/>
  <c r="BH181" i="8" s="1"/>
  <c r="AX332" i="8" a="1"/>
  <c r="AX332" i="8" s="1"/>
  <c r="BH332" i="8" s="1"/>
  <c r="AX204" i="8" a="1"/>
  <c r="AX204" i="8" s="1"/>
  <c r="BH204" i="8" s="1"/>
  <c r="AX76" i="8" a="1"/>
  <c r="AX76" i="8" s="1"/>
  <c r="BH76" i="8" s="1"/>
  <c r="AX291" i="8" a="1"/>
  <c r="AX291" i="8" s="1"/>
  <c r="BH291" i="8" s="1"/>
  <c r="AX345" i="8" a="1"/>
  <c r="AX345" i="8" s="1"/>
  <c r="BH345" i="8" s="1"/>
  <c r="AX105" i="8" a="1"/>
  <c r="AX105" i="8" s="1"/>
  <c r="BH105" i="8" s="1"/>
  <c r="AX254" i="8" a="1"/>
  <c r="AX254" i="8" s="1"/>
  <c r="BH254" i="8" s="1"/>
  <c r="AX237" i="8" a="1"/>
  <c r="AX237" i="8" s="1"/>
  <c r="BH237" i="8" s="1"/>
  <c r="AX173" i="8" a="1"/>
  <c r="AX173" i="8" s="1"/>
  <c r="BH173" i="8" s="1"/>
  <c r="AX109" i="8" a="1"/>
  <c r="AX109" i="8" s="1"/>
  <c r="BH109" i="8" s="1"/>
  <c r="AX155" i="8" a="1"/>
  <c r="AX155" i="8" s="1"/>
  <c r="BH155" i="8" s="1"/>
  <c r="AX32" i="8" a="1"/>
  <c r="AX32" i="8" s="1"/>
  <c r="BH32" i="8" s="1"/>
  <c r="AX384" i="8" a="1"/>
  <c r="AX384" i="8" s="1"/>
  <c r="BH384" i="8" s="1"/>
  <c r="AX192" i="8" a="1"/>
  <c r="AX192" i="8" s="1"/>
  <c r="BH192" i="8" s="1"/>
  <c r="AX381" i="8" a="1"/>
  <c r="AX381" i="8" s="1"/>
  <c r="BH381" i="8" s="1"/>
  <c r="AX390" i="8" a="1"/>
  <c r="AX390" i="8" s="1"/>
  <c r="BH390" i="8" s="1"/>
  <c r="AX240" i="8" a="1"/>
  <c r="AX240" i="8" s="1"/>
  <c r="BH240" i="8" s="1"/>
  <c r="AX143" i="8" a="1"/>
  <c r="AX143" i="8" s="1"/>
  <c r="BH143" i="8" s="1"/>
  <c r="AX38" i="8" a="1"/>
  <c r="AX38" i="8" s="1"/>
  <c r="BH38" i="8" s="1"/>
  <c r="AX195" i="8" a="1"/>
  <c r="AX195" i="8" s="1"/>
  <c r="BH195" i="8" s="1"/>
  <c r="AX131" i="8" a="1"/>
  <c r="AX131" i="8" s="1"/>
  <c r="BH131" i="8" s="1"/>
  <c r="AX416" i="8" a="1"/>
  <c r="AX416" i="8" s="1"/>
  <c r="BH416" i="8" s="1"/>
  <c r="AX263" i="8" a="1"/>
  <c r="AX263" i="8" s="1"/>
  <c r="BH263" i="8" s="1"/>
  <c r="AX222" i="8" a="1"/>
  <c r="AX222" i="8" s="1"/>
  <c r="BH222" i="8" s="1"/>
  <c r="AX94" i="8" a="1"/>
  <c r="AX94" i="8" s="1"/>
  <c r="BH94" i="8" s="1"/>
  <c r="AX205" i="8" a="1"/>
  <c r="AX205" i="8" s="1"/>
  <c r="BH205" i="8" s="1"/>
  <c r="AX144" i="8" a="1"/>
  <c r="AX144" i="8" s="1"/>
  <c r="BH144" i="8" s="1"/>
  <c r="AX179" i="8" a="1"/>
  <c r="AX179" i="8" s="1"/>
  <c r="BH179" i="8" s="1"/>
  <c r="AX452" i="8" a="1"/>
  <c r="AX452" i="8" s="1"/>
  <c r="BH452" i="8" s="1"/>
  <c r="AX14" i="8" a="1"/>
  <c r="AX14" i="8" s="1"/>
  <c r="BH14" i="8" s="1"/>
  <c r="AX235" i="8" a="1"/>
  <c r="AX235" i="8" s="1"/>
  <c r="BH235" i="8" s="1"/>
  <c r="AX330" i="8" a="1"/>
  <c r="AX330" i="8" s="1"/>
  <c r="BH330" i="8" s="1"/>
  <c r="AX225" i="8" a="1"/>
  <c r="AX225" i="8" s="1"/>
  <c r="BH225" i="8" s="1"/>
  <c r="AX161" i="8" a="1"/>
  <c r="AX161" i="8" s="1"/>
  <c r="BH161" i="8" s="1"/>
  <c r="AX200" i="8" a="1"/>
  <c r="AX200" i="8" s="1"/>
  <c r="BH200" i="8" s="1"/>
  <c r="AX362" i="8" a="1"/>
  <c r="AX362" i="8" s="1"/>
  <c r="BH362" i="8" s="1"/>
  <c r="AX364" i="8" a="1"/>
  <c r="AX364" i="8" s="1"/>
  <c r="BH364" i="8" s="1"/>
  <c r="AX160" i="8" a="1"/>
  <c r="AX160" i="8" s="1"/>
  <c r="BH160" i="8" s="1"/>
  <c r="AX16" i="8" a="1"/>
  <c r="AX16" i="8" s="1"/>
  <c r="BH16" i="8" s="1"/>
  <c r="AX356" i="8" a="1"/>
  <c r="AX356" i="8" s="1"/>
  <c r="BH356" i="8" s="1"/>
  <c r="AX239" i="8" a="1"/>
  <c r="AX239" i="8" s="1"/>
  <c r="BH239" i="8" s="1"/>
  <c r="AX134" i="8" a="1"/>
  <c r="AX134" i="8" s="1"/>
  <c r="BH134" i="8" s="1"/>
  <c r="AX258" i="8" a="1"/>
  <c r="AX258" i="8" s="1"/>
  <c r="BH258" i="8" s="1"/>
  <c r="AX66" i="8" a="1"/>
  <c r="AX66" i="8" s="1"/>
  <c r="BH66" i="8" s="1"/>
  <c r="AX281" i="8" a="1"/>
  <c r="AX281" i="8" s="1"/>
  <c r="BH281" i="8" s="1"/>
  <c r="AX153" i="8" a="1"/>
  <c r="AX153" i="8" s="1"/>
  <c r="BH153" i="8" s="1"/>
  <c r="AX89" i="8" a="1"/>
  <c r="AX89" i="8" s="1"/>
  <c r="BH89" i="8" s="1"/>
  <c r="AX25" i="8" a="1"/>
  <c r="AX25" i="8" s="1"/>
  <c r="BH25" i="8" s="1"/>
  <c r="AX24" i="8" a="1"/>
  <c r="AX24" i="8" s="1"/>
  <c r="BH24" i="8" s="1"/>
  <c r="AX451" i="8" a="1"/>
  <c r="AX451" i="8" s="1"/>
  <c r="BH451" i="8" s="1"/>
  <c r="AX51" i="8" a="1"/>
  <c r="AX51" i="8" s="1"/>
  <c r="BH51" i="8" s="1"/>
  <c r="AX359" i="8" a="1"/>
  <c r="AX359" i="8" s="1"/>
  <c r="BH359" i="8" s="1"/>
  <c r="AX318" i="8" a="1"/>
  <c r="AX318" i="8" s="1"/>
  <c r="BH318" i="8" s="1"/>
  <c r="AX347" i="8" a="1"/>
  <c r="AX347" i="8" s="1"/>
  <c r="BH347" i="8" s="1"/>
  <c r="AX314" i="8" a="1"/>
  <c r="AX314" i="8" s="1"/>
  <c r="BH314" i="8" s="1"/>
  <c r="AX460" i="8" a="1"/>
  <c r="AX460" i="8" s="1"/>
  <c r="BH460" i="8" s="1"/>
  <c r="AX423" i="8" a="1"/>
  <c r="AX423" i="8" s="1"/>
  <c r="BH423" i="8" s="1"/>
  <c r="AX150" i="8" a="1"/>
  <c r="AX150" i="8" s="1"/>
  <c r="BH150" i="8" s="1"/>
  <c r="AX374" i="8" a="1"/>
  <c r="AX374" i="8" s="1"/>
  <c r="BH374" i="8" s="1"/>
  <c r="AX22" i="8" a="1"/>
  <c r="AX22" i="8" s="1"/>
  <c r="BH22" i="8" s="1"/>
  <c r="AX461" i="8" a="1"/>
  <c r="AX461" i="8" s="1"/>
  <c r="BH461" i="8" s="1"/>
  <c r="AX394" i="8" a="1"/>
  <c r="AX394" i="8" s="1"/>
  <c r="BH394" i="8" s="1"/>
  <c r="AX285" i="8" a="1"/>
  <c r="AX285" i="8" s="1"/>
  <c r="BH285" i="8" s="1"/>
  <c r="AX368" i="8" a="1"/>
  <c r="AX368" i="8" s="1"/>
  <c r="BH368" i="8" s="1"/>
  <c r="AX335" i="8" a="1"/>
  <c r="AX335" i="8" s="1"/>
  <c r="BH335" i="8" s="1"/>
  <c r="AX259" i="8" a="1"/>
  <c r="AX259" i="8" s="1"/>
  <c r="BH259" i="8" s="1"/>
  <c r="AX226" i="8" a="1"/>
  <c r="AX226" i="8" s="1"/>
  <c r="BH226" i="8" s="1"/>
  <c r="AX121" i="8" a="1"/>
  <c r="AX121" i="8" s="1"/>
  <c r="BH121" i="8" s="1"/>
  <c r="AX438" i="8" a="1"/>
  <c r="AX438" i="8" s="1"/>
  <c r="BH438" i="8" s="1"/>
  <c r="AX389" i="8" a="1"/>
  <c r="AX389" i="8" s="1"/>
  <c r="BH389" i="8" s="1"/>
  <c r="AX358" i="8" a="1"/>
  <c r="AX358" i="8" s="1"/>
  <c r="BH358" i="8" s="1"/>
  <c r="AX366" i="8" a="1"/>
  <c r="AX366" i="8" s="1"/>
  <c r="BH366" i="8" s="1"/>
  <c r="AX199" i="8" a="1"/>
  <c r="AX199" i="8" s="1"/>
  <c r="BH199" i="8" s="1"/>
  <c r="AX158" i="8" a="1"/>
  <c r="AX158" i="8" s="1"/>
  <c r="BH158" i="8" s="1"/>
  <c r="AX30" i="8" a="1"/>
  <c r="AX30" i="8" s="1"/>
  <c r="BH30" i="8" s="1"/>
  <c r="AX315" i="8" a="1"/>
  <c r="AX315" i="8" s="1"/>
  <c r="BH315" i="8" s="1"/>
  <c r="AX282" i="8" a="1"/>
  <c r="AX282" i="8" s="1"/>
  <c r="BH282" i="8" s="1"/>
  <c r="AX348" i="8" a="1"/>
  <c r="AX348" i="8" s="1"/>
  <c r="BH348" i="8" s="1"/>
  <c r="AX441" i="8" a="1"/>
  <c r="AX441" i="8" s="1"/>
  <c r="BH441" i="8" s="1"/>
  <c r="AX341" i="8" a="1"/>
  <c r="AX341" i="8" s="1"/>
  <c r="BH341" i="8" s="1"/>
  <c r="AX403" i="8" a="1"/>
  <c r="AX403" i="8" s="1"/>
  <c r="BH403" i="8" s="1"/>
  <c r="AX365" i="8" a="1"/>
  <c r="AX365" i="8" s="1"/>
  <c r="BH365" i="8" s="1"/>
  <c r="AX183" i="8" a="1"/>
  <c r="AX183" i="8" s="1"/>
  <c r="BH183" i="8" s="1"/>
  <c r="AX119" i="8" a="1"/>
  <c r="AX119" i="8" s="1"/>
  <c r="BH119" i="8" s="1"/>
  <c r="AX107" i="8" a="1"/>
  <c r="AX107" i="8" s="1"/>
  <c r="BH107" i="8" s="1"/>
  <c r="AX43" i="8" a="1"/>
  <c r="AX43" i="8" s="1"/>
  <c r="BH43" i="8" s="1"/>
  <c r="AX266" i="8" a="1"/>
  <c r="AX266" i="8" s="1"/>
  <c r="BH266" i="8" s="1"/>
  <c r="AX289" i="8" a="1"/>
  <c r="AX289" i="8" s="1"/>
  <c r="BH289" i="8" s="1"/>
  <c r="AX175" i="8" a="1"/>
  <c r="AX175" i="8" s="1"/>
  <c r="BH175" i="8" s="1"/>
  <c r="AX198" i="8" a="1"/>
  <c r="AX198" i="8" s="1"/>
  <c r="BH198" i="8" s="1"/>
  <c r="AX12" i="8" a="1"/>
  <c r="AX12" i="8" s="1"/>
  <c r="BH12" i="8" s="1"/>
  <c r="AX130" i="8" a="1"/>
  <c r="AX130" i="8" s="1"/>
  <c r="BH130" i="8" s="1"/>
  <c r="AX127" i="8" a="1"/>
  <c r="AX127" i="8" s="1"/>
  <c r="BH127" i="8" s="1"/>
  <c r="AX86" i="8" a="1"/>
  <c r="AX86" i="8" s="1"/>
  <c r="BH86" i="8" s="1"/>
  <c r="AX216" i="8" a="1"/>
  <c r="AX216" i="8" s="1"/>
  <c r="BH216" i="8" s="1"/>
  <c r="AX295" i="8" a="1"/>
  <c r="AX295" i="8" s="1"/>
  <c r="BH295" i="8" s="1"/>
  <c r="AX103" i="8" a="1"/>
  <c r="AX103" i="8" s="1"/>
  <c r="BH103" i="8" s="1"/>
  <c r="AX324" i="8" a="1"/>
  <c r="AX324" i="8" s="1"/>
  <c r="BH324" i="8" s="1"/>
  <c r="AX260" i="8" a="1"/>
  <c r="AX260" i="8" s="1"/>
  <c r="BH260" i="8" s="1"/>
  <c r="AX58" i="8" a="1"/>
  <c r="AX58" i="8" s="1"/>
  <c r="BH58" i="8" s="1"/>
  <c r="AX337" i="8" a="1"/>
  <c r="AX337" i="8" s="1"/>
  <c r="BH337" i="8" s="1"/>
  <c r="AX273" i="8" a="1"/>
  <c r="AX273" i="8" s="1"/>
  <c r="BH273" i="8" s="1"/>
  <c r="AX145" i="8" a="1"/>
  <c r="AX145" i="8" s="1"/>
  <c r="BH145" i="8" s="1"/>
  <c r="AX363" i="8" a="1"/>
  <c r="AX363" i="8" s="1"/>
  <c r="BH363" i="8" s="1"/>
  <c r="AX395" i="8" a="1"/>
  <c r="AX395" i="8" s="1"/>
  <c r="BH395" i="8" s="1"/>
  <c r="AX349" i="8" a="1"/>
  <c r="AX349" i="8" s="1"/>
  <c r="BH349" i="8" s="1"/>
  <c r="AX455" i="8" a="1"/>
  <c r="AX455" i="8" s="1"/>
  <c r="BH455" i="8" s="1"/>
  <c r="AX256" i="8" a="1"/>
  <c r="AX256" i="8" s="1"/>
  <c r="BH256" i="8" s="1"/>
  <c r="AX379" i="8" a="1"/>
  <c r="AX379" i="8" s="1"/>
  <c r="BH379" i="8" s="1"/>
  <c r="AX120" i="8" a="1"/>
  <c r="AX120" i="8" s="1"/>
  <c r="BH120" i="8" s="1"/>
  <c r="AX271" i="8" a="1"/>
  <c r="AX271" i="8" s="1"/>
  <c r="BH271" i="8" s="1"/>
  <c r="AX207" i="8" a="1"/>
  <c r="AX207" i="8" s="1"/>
  <c r="BH207" i="8" s="1"/>
  <c r="AX79" i="8" a="1"/>
  <c r="AX79" i="8" s="1"/>
  <c r="BH79" i="8" s="1"/>
  <c r="AX85" i="8" a="1"/>
  <c r="AX85" i="8" s="1"/>
  <c r="BH85" i="8" s="1"/>
  <c r="AX236" i="8" a="1"/>
  <c r="AX236" i="8" s="1"/>
  <c r="BH236" i="8" s="1"/>
  <c r="AX249" i="8" a="1"/>
  <c r="AX249" i="8" s="1"/>
  <c r="BH249" i="8" s="1"/>
  <c r="AX63" i="8" a="1"/>
  <c r="AX63" i="8" s="1"/>
  <c r="BH63" i="8" s="1"/>
  <c r="AX18" i="8" a="1"/>
  <c r="AX18" i="8" s="1"/>
  <c r="BH18" i="8" s="1"/>
  <c r="AX404" i="8" a="1"/>
  <c r="AX404" i="8" s="1"/>
  <c r="BH404" i="8" s="1"/>
  <c r="AX386" i="8" a="1"/>
  <c r="AX386" i="8" s="1"/>
  <c r="BH386" i="8" s="1"/>
  <c r="AX457" i="8" a="1"/>
  <c r="AX457" i="8" s="1"/>
  <c r="BH457" i="8" s="1"/>
  <c r="AX431" i="8" a="1"/>
  <c r="AX431" i="8" s="1"/>
  <c r="BH431" i="8" s="1"/>
  <c r="AX56" i="8" a="1"/>
  <c r="AX56" i="8" s="1"/>
  <c r="BH56" i="8" s="1"/>
  <c r="AX176" i="8" a="1"/>
  <c r="AX176" i="8" s="1"/>
  <c r="BH176" i="8" s="1"/>
  <c r="AX7" i="8" a="1"/>
  <c r="AX7" i="8" s="1"/>
  <c r="BH7" i="8" s="1"/>
  <c r="AX228" i="8" a="1"/>
  <c r="AX228" i="8" s="1"/>
  <c r="BH228" i="8" s="1"/>
  <c r="AX218" i="8" a="1"/>
  <c r="AX218" i="8" s="1"/>
  <c r="BH218" i="8" s="1"/>
  <c r="AX90" i="8" a="1"/>
  <c r="AX90" i="8" s="1"/>
  <c r="BH90" i="8" s="1"/>
  <c r="AX177" i="8" a="1"/>
  <c r="AX177" i="8" s="1"/>
  <c r="BH177" i="8" s="1"/>
  <c r="AX214" i="8" a="1"/>
  <c r="AX214" i="8" s="1"/>
  <c r="BH214" i="8" s="1"/>
  <c r="AX41" i="8" a="1"/>
  <c r="AX41" i="8" s="1"/>
  <c r="BH41" i="8" s="1"/>
  <c r="AX224" i="8" a="1"/>
  <c r="AX224" i="8" s="1"/>
  <c r="BH224" i="8" s="1"/>
  <c r="AX472" i="8" a="1"/>
  <c r="AX472" i="8" s="1"/>
  <c r="BH472" i="8" s="1"/>
  <c r="AX312" i="8" a="1"/>
  <c r="AX312" i="8" s="1"/>
  <c r="BH312" i="8" s="1"/>
  <c r="AX206" i="8" a="1"/>
  <c r="AX206" i="8" s="1"/>
  <c r="BH206" i="8" s="1"/>
  <c r="AX276" i="8" a="1"/>
  <c r="AX276" i="8" s="1"/>
  <c r="BH276" i="8" s="1"/>
  <c r="AX97" i="8" a="1"/>
  <c r="AX97" i="8" s="1"/>
  <c r="BH97" i="8" s="1"/>
  <c r="AX197" i="8" a="1"/>
  <c r="AX197" i="8" s="1"/>
  <c r="BH197" i="8" s="1"/>
  <c r="AX338" i="8" a="1"/>
  <c r="AX338" i="8" s="1"/>
  <c r="BH338" i="8" s="1"/>
  <c r="AX444" i="8" a="1"/>
  <c r="AX444" i="8" s="1"/>
  <c r="BH444" i="8" s="1"/>
  <c r="AX262" i="8" a="1"/>
  <c r="AX262" i="8" s="1"/>
  <c r="BH262" i="8" s="1"/>
  <c r="AX70" i="8" a="1"/>
  <c r="AX70" i="8" s="1"/>
  <c r="BH70" i="8" s="1"/>
  <c r="AX140" i="8" a="1"/>
  <c r="AX140" i="8" s="1"/>
  <c r="BH140" i="8" s="1"/>
  <c r="AX264" i="8" a="1"/>
  <c r="AX264" i="8" s="1"/>
  <c r="BH264" i="8" s="1"/>
  <c r="AX418" i="8" a="1"/>
  <c r="AX418" i="8" s="1"/>
  <c r="BH418" i="8" s="1"/>
  <c r="AX360" i="8" a="1"/>
  <c r="AX360" i="8" s="1"/>
  <c r="BH360" i="8" s="1"/>
  <c r="AX8" i="8" a="1"/>
  <c r="AX8" i="8" s="1"/>
  <c r="BH8" i="8" s="1"/>
  <c r="AX414" i="8" a="1"/>
  <c r="AX414" i="8" s="1"/>
  <c r="BH414" i="8" s="1"/>
  <c r="AX190" i="8" a="1"/>
  <c r="AX190" i="8" s="1"/>
  <c r="BH190" i="8" s="1"/>
  <c r="AX210" i="8" a="1"/>
  <c r="AX210" i="8" s="1"/>
  <c r="BH210" i="8" s="1"/>
  <c r="AX410" i="8" a="1"/>
  <c r="AX410" i="8" s="1"/>
  <c r="BH410" i="8" s="1"/>
  <c r="AX167" i="8" a="1"/>
  <c r="AX167" i="8" s="1"/>
  <c r="BH167" i="8" s="1"/>
  <c r="AX320" i="8" a="1"/>
  <c r="AX320" i="8" s="1"/>
  <c r="BH320" i="8" s="1"/>
  <c r="AX246" i="8" a="1"/>
  <c r="AX246" i="8" s="1"/>
  <c r="BH246" i="8" s="1"/>
  <c r="AX50" i="8" a="1"/>
  <c r="AX50" i="8" s="1"/>
  <c r="BH50" i="8" s="1"/>
  <c r="AX112" i="8" a="1"/>
  <c r="AX112" i="8" s="1"/>
  <c r="BH112" i="8" s="1"/>
  <c r="AX278" i="8" a="1"/>
  <c r="AX278" i="8" s="1"/>
  <c r="BH278" i="8" s="1"/>
  <c r="AX440" i="8" a="1"/>
  <c r="AX440" i="8" s="1"/>
  <c r="BH440" i="8" s="1"/>
  <c r="AX343" i="8" a="1"/>
  <c r="AX343" i="8" s="1"/>
  <c r="BH343" i="8" s="1"/>
  <c r="AX151" i="8" a="1"/>
  <c r="AX151" i="8" s="1"/>
  <c r="BH151" i="8" s="1"/>
  <c r="AX23" i="8" a="1"/>
  <c r="AX23" i="8" s="1"/>
  <c r="BH23" i="8" s="1"/>
  <c r="AX193" i="8" a="1"/>
  <c r="AX193" i="8" s="1"/>
  <c r="BH193" i="8" s="1"/>
  <c r="AX321" i="8" a="1"/>
  <c r="AX321" i="8" s="1"/>
  <c r="BH321" i="8" s="1"/>
  <c r="AX5" i="8" a="1"/>
  <c r="AX5" i="8" s="1"/>
  <c r="BH5" i="8" s="1"/>
  <c r="AX245" i="8" a="1"/>
  <c r="AX245" i="8" s="1"/>
  <c r="BH245" i="8" s="1"/>
  <c r="AX306" i="8" a="1"/>
  <c r="AX306" i="8" s="1"/>
  <c r="BH306" i="8" s="1"/>
  <c r="AX353" i="8" a="1"/>
  <c r="AX353" i="8" s="1"/>
  <c r="BH353" i="8" s="1"/>
  <c r="AX392" i="8" a="1"/>
  <c r="AX392" i="8" s="1"/>
  <c r="BH392" i="8" s="1"/>
  <c r="AX255" i="8" a="1"/>
  <c r="AX255" i="8" s="1"/>
  <c r="BH255" i="8" s="1"/>
  <c r="AX413" i="8" a="1"/>
  <c r="AX413" i="8" s="1"/>
  <c r="BH413" i="8" s="1"/>
  <c r="AX304" i="8" a="1"/>
  <c r="AX304" i="8" s="1"/>
  <c r="BH304" i="8" s="1"/>
  <c r="AX287" i="8" a="1"/>
  <c r="AX287" i="8" s="1"/>
  <c r="BH287" i="8" s="1"/>
  <c r="AX165" i="8" a="1"/>
  <c r="AX165" i="8" s="1"/>
  <c r="BH165" i="8" s="1"/>
  <c r="AX101" i="8" a="1"/>
  <c r="AX101" i="8" s="1"/>
  <c r="BH101" i="8" s="1"/>
  <c r="AX316" i="8" a="1"/>
  <c r="AX316" i="8" s="1"/>
  <c r="BH316" i="8" s="1"/>
  <c r="AX178" i="8" a="1"/>
  <c r="AX178" i="8" s="1"/>
  <c r="BH178" i="8" s="1"/>
  <c r="AX329" i="8" a="1"/>
  <c r="AX329" i="8" s="1"/>
  <c r="BH329" i="8" s="1"/>
  <c r="AX9" i="8" a="1"/>
  <c r="AX9" i="8" s="1"/>
  <c r="BH9" i="8" s="1"/>
  <c r="AX307" i="8" a="1"/>
  <c r="AX307" i="8" s="1"/>
  <c r="BH307" i="8" s="1"/>
  <c r="AX469" i="8" a="1"/>
  <c r="AX469" i="8" s="1"/>
  <c r="BH469" i="8" s="1"/>
  <c r="AX288" i="8" a="1"/>
  <c r="AX288" i="8" s="1"/>
  <c r="BH288" i="8" s="1"/>
  <c r="AX325" i="8" a="1"/>
  <c r="AX325" i="8" s="1"/>
  <c r="BH325" i="8" s="1"/>
  <c r="AX447" i="8" a="1"/>
  <c r="AX447" i="8" s="1"/>
  <c r="BH447" i="8" s="1"/>
  <c r="AX272" i="8" a="1"/>
  <c r="AX272" i="8" s="1"/>
  <c r="BH272" i="8" s="1"/>
  <c r="AX215" i="8" a="1"/>
  <c r="AX215" i="8" s="1"/>
  <c r="BH215" i="8" s="1"/>
  <c r="AX46" i="8" a="1"/>
  <c r="AX46" i="8" s="1"/>
  <c r="BH46" i="8" s="1"/>
  <c r="AX157" i="8" a="1"/>
  <c r="AX157" i="8" s="1"/>
  <c r="BH157" i="8" s="1"/>
  <c r="AX244" i="8" a="1"/>
  <c r="AX244" i="8" s="1"/>
  <c r="BH244" i="8" s="1"/>
  <c r="AX470" i="8" a="1"/>
  <c r="AX470" i="8" s="1"/>
  <c r="BH470" i="8" s="1"/>
  <c r="AX95" i="8" a="1"/>
  <c r="AX95" i="8" s="1"/>
  <c r="BH95" i="8" s="1"/>
  <c r="AX252" i="8" a="1"/>
  <c r="AX252" i="8" s="1"/>
  <c r="BH252" i="8" s="1"/>
  <c r="AX137" i="8" a="1"/>
  <c r="AX137" i="8" s="1"/>
  <c r="BH137" i="8" s="1"/>
  <c r="AX203" i="8" a="1"/>
  <c r="AX203" i="8" s="1"/>
  <c r="BH203" i="8" s="1"/>
  <c r="AX106" i="8" a="1"/>
  <c r="AX106" i="8" s="1"/>
  <c r="BH106" i="8" s="1"/>
  <c r="AX126" i="8" a="1"/>
  <c r="AX126" i="8" s="1"/>
  <c r="BH126" i="8" s="1"/>
  <c r="AX243" i="8" a="1"/>
  <c r="AX243" i="8" s="1"/>
  <c r="BH243" i="8" s="1"/>
  <c r="AX31" i="8" a="1"/>
  <c r="AX31" i="8" s="1"/>
  <c r="BH31" i="8" s="1"/>
  <c r="AX339" i="8" a="1"/>
  <c r="AX339" i="8" s="1"/>
  <c r="BH339" i="8" s="1"/>
  <c r="AX147" i="8" a="1"/>
  <c r="AX147" i="8" s="1"/>
  <c r="BH147" i="8" s="1"/>
  <c r="AX242" i="8" a="1"/>
  <c r="AX242" i="8" s="1"/>
  <c r="BH242" i="8" s="1"/>
  <c r="AX73" i="8" a="1"/>
  <c r="AX73" i="8" s="1"/>
  <c r="BH73" i="8" s="1"/>
  <c r="AX344" i="8" a="1"/>
  <c r="AX344" i="8" s="1"/>
  <c r="BH344" i="8" s="1"/>
  <c r="AX82" i="8" a="1"/>
  <c r="AX82" i="8" s="1"/>
  <c r="BH82" i="8" s="1"/>
  <c r="AX371" i="8" a="1"/>
  <c r="AX371" i="8" s="1"/>
  <c r="BH371" i="8" s="1"/>
  <c r="AX376" i="8" a="1"/>
  <c r="AX376" i="8" s="1"/>
  <c r="BH376" i="8" s="1"/>
  <c r="AX110" i="8" a="1"/>
  <c r="AX110" i="8" s="1"/>
  <c r="BH110" i="8" s="1"/>
  <c r="AX331" i="8" a="1"/>
  <c r="AX331" i="8" s="1"/>
  <c r="BH331" i="8" s="1"/>
  <c r="AX234" i="8" a="1"/>
  <c r="AX234" i="8" s="1"/>
  <c r="BH234" i="8" s="1"/>
  <c r="AX385" i="8" a="1"/>
  <c r="AX385" i="8" s="1"/>
  <c r="BH385" i="8" s="1"/>
  <c r="AX54" i="8" a="1"/>
  <c r="AX54" i="8" s="1"/>
  <c r="BH54" i="8" s="1"/>
  <c r="AX19" i="8" a="1"/>
  <c r="AX19" i="8" s="1"/>
  <c r="BH19" i="8" s="1"/>
  <c r="AX427" i="8" a="1"/>
  <c r="AX427" i="8" s="1"/>
  <c r="BH427" i="8" s="1"/>
  <c r="AX302" i="8" a="1"/>
  <c r="AX302" i="8" s="1"/>
  <c r="BH302" i="8" s="1"/>
  <c r="AX180" i="8" a="1"/>
  <c r="AX180" i="8" s="1"/>
  <c r="BH180" i="8" s="1"/>
  <c r="AX267" i="8" a="1"/>
  <c r="AX267" i="8" s="1"/>
  <c r="BH267" i="8" s="1"/>
  <c r="AX170" i="8" a="1"/>
  <c r="AX170" i="8" s="1"/>
  <c r="BH170" i="8" s="1"/>
  <c r="AX174" i="8" a="1"/>
  <c r="AX174" i="8" s="1"/>
  <c r="BH174" i="8" s="1"/>
  <c r="AX248" i="8" a="1"/>
  <c r="AX248" i="8" s="1"/>
  <c r="BH248" i="8" s="1"/>
  <c r="AX425" i="8" a="1"/>
  <c r="AX425" i="8" s="1"/>
  <c r="BH425" i="8" s="1"/>
  <c r="AX448" i="8" a="1"/>
  <c r="AX448" i="8" s="1"/>
  <c r="BH448" i="8" s="1"/>
  <c r="AX211" i="8" a="1"/>
  <c r="AX211" i="8" s="1"/>
  <c r="BH211" i="8" s="1"/>
  <c r="AX301" i="8" a="1"/>
  <c r="AX301" i="8" s="1"/>
  <c r="BH301" i="8" s="1"/>
  <c r="AX420" i="8" a="1"/>
  <c r="AX420" i="8" s="1"/>
  <c r="BH420" i="8" s="1"/>
  <c r="AX466" i="8" a="1"/>
  <c r="AX466" i="8" s="1"/>
  <c r="BH466" i="8" s="1"/>
  <c r="AX184" i="8" a="1"/>
  <c r="AX184" i="8" s="1"/>
  <c r="BH184" i="8" s="1"/>
  <c r="AX462" i="8" a="1"/>
  <c r="AX462" i="8" s="1"/>
  <c r="BH462" i="8" s="1"/>
  <c r="AX238" i="8" a="1"/>
  <c r="AX238" i="8" s="1"/>
  <c r="BH238" i="8" s="1"/>
  <c r="AX29" i="8" a="1"/>
  <c r="AX29" i="8" s="1"/>
  <c r="BH29" i="8" s="1"/>
  <c r="AX116" i="8" a="1"/>
  <c r="AX116" i="8" s="1"/>
  <c r="BH116" i="8" s="1"/>
  <c r="AX52" i="8" a="1"/>
  <c r="AX52" i="8" s="1"/>
  <c r="BH52" i="8" s="1"/>
  <c r="AX11" i="8" a="1"/>
  <c r="AX11" i="8" s="1"/>
  <c r="BH11" i="8" s="1"/>
  <c r="AX229" i="8" a="1"/>
  <c r="AX229" i="8" s="1"/>
  <c r="BH229" i="8" s="1"/>
  <c r="AX265" i="8" a="1"/>
  <c r="AX265" i="8" s="1"/>
  <c r="BH265" i="8" s="1"/>
  <c r="AX279" i="8" a="1"/>
  <c r="AX279" i="8" s="1"/>
  <c r="BH279" i="8" s="1"/>
  <c r="AX129" i="8" a="1"/>
  <c r="AX129" i="8" s="1"/>
  <c r="BH129" i="8" s="1"/>
  <c r="AX333" i="8" a="1"/>
  <c r="AX333" i="8" s="1"/>
  <c r="BH333" i="8" s="1"/>
  <c r="AX467" i="8" a="1"/>
  <c r="AX467" i="8" s="1"/>
  <c r="BH467" i="8" s="1"/>
  <c r="AX159" i="8" a="1"/>
  <c r="AX159" i="8" s="1"/>
  <c r="BH159" i="8" s="1"/>
  <c r="AX37" i="8" a="1"/>
  <c r="AX37" i="8" s="1"/>
  <c r="BH37" i="8" s="1"/>
  <c r="AX188" i="8" a="1"/>
  <c r="AX188" i="8" s="1"/>
  <c r="BH188" i="8" s="1"/>
  <c r="AX60" i="8" a="1"/>
  <c r="AX60" i="8" s="1"/>
  <c r="BH60" i="8" s="1"/>
  <c r="AX201" i="8" a="1"/>
  <c r="AX201" i="8" s="1"/>
  <c r="BH201" i="8" s="1"/>
  <c r="AX69" i="8" a="1"/>
  <c r="AX69" i="8" s="1"/>
  <c r="BH69" i="8" s="1"/>
  <c r="AX405" i="8" a="1"/>
  <c r="AX405" i="8" s="1"/>
  <c r="BH405" i="8" s="1"/>
  <c r="AX409" i="8" a="1"/>
  <c r="AX409" i="8" s="1"/>
  <c r="BH409" i="8" s="1"/>
  <c r="AX317" i="8" a="1"/>
  <c r="AX317" i="8" s="1"/>
  <c r="BH317" i="8" s="1"/>
  <c r="AX128" i="8" a="1"/>
  <c r="AX128" i="8" s="1"/>
  <c r="BH128" i="8" s="1"/>
  <c r="AX383" i="8" a="1"/>
  <c r="AX383" i="8" s="1"/>
  <c r="BH383" i="8" s="1"/>
  <c r="AX398" i="8" a="1"/>
  <c r="AX398" i="8" s="1"/>
  <c r="BH398" i="8" s="1"/>
  <c r="AX87" i="8" a="1"/>
  <c r="AX87" i="8" s="1"/>
  <c r="BH87" i="8" s="1"/>
  <c r="AX93" i="8" a="1"/>
  <c r="AX93" i="8" s="1"/>
  <c r="BH93" i="8" s="1"/>
  <c r="AX75" i="8" a="1"/>
  <c r="AX75" i="8" s="1"/>
  <c r="BH75" i="8" s="1"/>
  <c r="AX298" i="8" a="1"/>
  <c r="AX298" i="8" s="1"/>
  <c r="BH298" i="8" s="1"/>
  <c r="AX257" i="8" a="1"/>
  <c r="AX257" i="8" s="1"/>
  <c r="BH257" i="8" s="1"/>
  <c r="AX139" i="8" a="1"/>
  <c r="AX139" i="8" s="1"/>
  <c r="BH139" i="8" s="1"/>
  <c r="AX378" i="8" a="1"/>
  <c r="AX378" i="8" s="1"/>
  <c r="BH378" i="8" s="1"/>
  <c r="AX42" i="8" a="1"/>
  <c r="AX42" i="8" s="1"/>
  <c r="BH42" i="8" s="1"/>
  <c r="AX39" i="8" a="1"/>
  <c r="AX39" i="8" s="1"/>
  <c r="BH39" i="8" s="1"/>
  <c r="AX406" i="8" a="1"/>
  <c r="AX406" i="8" s="1"/>
  <c r="BH406" i="8" s="1"/>
  <c r="AX351" i="8" a="1"/>
  <c r="AX351" i="8" s="1"/>
  <c r="BH351" i="8" s="1"/>
  <c r="AX223" i="8" a="1"/>
  <c r="AX223" i="8" s="1"/>
  <c r="BH223" i="8" s="1"/>
  <c r="AX310" i="8" a="1"/>
  <c r="AX310" i="8" s="1"/>
  <c r="BH310" i="8" s="1"/>
  <c r="AX182" i="8" a="1"/>
  <c r="AX182" i="8" s="1"/>
  <c r="BH182" i="8" s="1"/>
  <c r="AX118" i="8" a="1"/>
  <c r="AX118" i="8" s="1"/>
  <c r="BH118" i="8" s="1"/>
  <c r="AX275" i="8" a="1"/>
  <c r="AX275" i="8" s="1"/>
  <c r="BH275" i="8" s="1"/>
  <c r="AX83" i="8" a="1"/>
  <c r="AX83" i="8" s="1"/>
  <c r="BH83" i="8" s="1"/>
  <c r="AX221" i="8" a="1"/>
  <c r="AX221" i="8" s="1"/>
  <c r="BH221" i="8" s="1"/>
  <c r="AX308" i="8" a="1"/>
  <c r="AX308" i="8" s="1"/>
  <c r="BH308" i="8" s="1"/>
  <c r="AX65" i="8" a="1"/>
  <c r="AX65" i="8" s="1"/>
  <c r="BH65" i="8" s="1"/>
  <c r="AX124" i="8" a="1"/>
  <c r="AX124" i="8" s="1"/>
  <c r="BH124" i="8" s="1"/>
  <c r="AX114" i="8" a="1"/>
  <c r="AX114" i="8" s="1"/>
  <c r="BH114" i="8" s="1"/>
  <c r="AX402" i="8" a="1"/>
  <c r="AX402" i="8" s="1"/>
  <c r="BH402" i="8" s="1"/>
  <c r="AT474" i="8" a="1"/>
  <c r="AT474" i="8" s="1"/>
  <c r="BD474" i="8" s="1"/>
  <c r="AT475" i="8" a="1"/>
  <c r="AT475" i="8" s="1"/>
  <c r="BD475" i="8" s="1"/>
  <c r="AT473" i="8" a="1"/>
  <c r="AT473" i="8" s="1"/>
  <c r="BD473" i="8" s="1"/>
  <c r="AT476" i="8" a="1"/>
  <c r="AT476" i="8" s="1"/>
  <c r="BD476" i="8" s="1"/>
  <c r="AT22" i="8" a="1"/>
  <c r="AT22" i="8" s="1"/>
  <c r="BD22" i="8" s="1"/>
  <c r="AT274" i="8" a="1"/>
  <c r="AT274" i="8" s="1"/>
  <c r="BD274" i="8" s="1"/>
  <c r="AT461" i="8" a="1"/>
  <c r="AT461" i="8" s="1"/>
  <c r="BD461" i="8" s="1"/>
  <c r="AT269" i="8" a="1"/>
  <c r="AT269" i="8" s="1"/>
  <c r="BD269" i="8" s="1"/>
  <c r="AT412" i="8" a="1"/>
  <c r="AT412" i="8" s="1"/>
  <c r="BD412" i="8" s="1"/>
  <c r="AT328" i="8" a="1"/>
  <c r="AT328" i="8" s="1"/>
  <c r="BD328" i="8" s="1"/>
  <c r="AT368" i="8" a="1"/>
  <c r="AT368" i="8" s="1"/>
  <c r="BD368" i="8" s="1"/>
  <c r="AT335" i="8" a="1"/>
  <c r="AT335" i="8" s="1"/>
  <c r="BD335" i="8" s="1"/>
  <c r="AT271" i="8" a="1"/>
  <c r="AT271" i="8" s="1"/>
  <c r="BD271" i="8" s="1"/>
  <c r="AT213" i="8" a="1"/>
  <c r="AT213" i="8" s="1"/>
  <c r="BD213" i="8" s="1"/>
  <c r="AT149" i="8" a="1"/>
  <c r="AT149" i="8" s="1"/>
  <c r="BD149" i="8" s="1"/>
  <c r="AT85" i="8" a="1"/>
  <c r="AT85" i="8" s="1"/>
  <c r="BD85" i="8" s="1"/>
  <c r="AT300" i="8" a="1"/>
  <c r="AT300" i="8" s="1"/>
  <c r="BD300" i="8" s="1"/>
  <c r="AT131" i="8" a="1"/>
  <c r="AT131" i="8" s="1"/>
  <c r="BD131" i="8" s="1"/>
  <c r="AT313" i="8" a="1"/>
  <c r="AT313" i="8" s="1"/>
  <c r="BD313" i="8" s="1"/>
  <c r="AT416" i="8" a="1"/>
  <c r="AT416" i="8" s="1"/>
  <c r="BD416" i="8" s="1"/>
  <c r="AT438" i="8" a="1"/>
  <c r="AT438" i="8" s="1"/>
  <c r="BD438" i="8" s="1"/>
  <c r="AT220" i="8" a="1"/>
  <c r="AT220" i="8" s="1"/>
  <c r="BD220" i="8" s="1"/>
  <c r="AT199" i="8" a="1"/>
  <c r="AT199" i="8" s="1"/>
  <c r="BD199" i="8" s="1"/>
  <c r="AT30" i="8" a="1"/>
  <c r="AT30" i="8" s="1"/>
  <c r="BD30" i="8" s="1"/>
  <c r="AT77" i="8" a="1"/>
  <c r="AT77" i="8" s="1"/>
  <c r="BD77" i="8" s="1"/>
  <c r="AT305" i="8" a="1"/>
  <c r="AT305" i="8" s="1"/>
  <c r="BD305" i="8" s="1"/>
  <c r="AT441" i="8" a="1"/>
  <c r="AT441" i="8" s="1"/>
  <c r="BD441" i="8" s="1"/>
  <c r="AT377" i="8" a="1"/>
  <c r="AT377" i="8" s="1"/>
  <c r="BD377" i="8" s="1"/>
  <c r="AT472" i="8" a="1"/>
  <c r="AT472" i="8" s="1"/>
  <c r="BD472" i="8" s="1"/>
  <c r="AT408" i="8" a="1"/>
  <c r="AT408" i="8" s="1"/>
  <c r="BD408" i="8" s="1"/>
  <c r="AT247" i="8" a="1"/>
  <c r="AT247" i="8" s="1"/>
  <c r="BD247" i="8" s="1"/>
  <c r="AT125" i="8" a="1"/>
  <c r="AT125" i="8" s="1"/>
  <c r="BD125" i="8" s="1"/>
  <c r="AT10" i="8" a="1"/>
  <c r="AT10" i="8" s="1"/>
  <c r="BD10" i="8" s="1"/>
  <c r="AT200" i="8" a="1"/>
  <c r="AT200" i="8" s="1"/>
  <c r="BD200" i="8" s="1"/>
  <c r="AT357" i="8" a="1"/>
  <c r="AT357" i="8" s="1"/>
  <c r="BD357" i="8" s="1"/>
  <c r="AT16" i="8" a="1"/>
  <c r="AT16" i="8" s="1"/>
  <c r="BD16" i="8" s="1"/>
  <c r="AT356" i="8" a="1"/>
  <c r="AT356" i="8" s="1"/>
  <c r="BD356" i="8" s="1"/>
  <c r="AT239" i="8" a="1"/>
  <c r="AT239" i="8" s="1"/>
  <c r="BD239" i="8" s="1"/>
  <c r="AT175" i="8" a="1"/>
  <c r="AT175" i="8" s="1"/>
  <c r="BD175" i="8" s="1"/>
  <c r="AT198" i="8" a="1"/>
  <c r="AT198" i="8" s="1"/>
  <c r="BD198" i="8" s="1"/>
  <c r="AT70" i="8" a="1"/>
  <c r="AT70" i="8" s="1"/>
  <c r="BD70" i="8" s="1"/>
  <c r="AT6" i="8" a="1"/>
  <c r="AT6" i="8" s="1"/>
  <c r="BD6" i="8" s="1"/>
  <c r="AT140" i="8" a="1"/>
  <c r="AT140" i="8" s="1"/>
  <c r="BD140" i="8" s="1"/>
  <c r="AT153" i="8" a="1"/>
  <c r="AT153" i="8" s="1"/>
  <c r="BD153" i="8" s="1"/>
  <c r="AT451" i="8" a="1"/>
  <c r="AT451" i="8" s="1"/>
  <c r="BD451" i="8" s="1"/>
  <c r="AT51" i="8" a="1"/>
  <c r="AT51" i="8" s="1"/>
  <c r="BD51" i="8" s="1"/>
  <c r="AT190" i="8" a="1"/>
  <c r="AT190" i="8" s="1"/>
  <c r="BD190" i="8" s="1"/>
  <c r="AT109" i="8" a="1"/>
  <c r="AT109" i="8" s="1"/>
  <c r="BD109" i="8" s="1"/>
  <c r="AT155" i="8" a="1"/>
  <c r="AT155" i="8" s="1"/>
  <c r="BD155" i="8" s="1"/>
  <c r="AT423" i="8" a="1"/>
  <c r="AT423" i="8" s="1"/>
  <c r="BD423" i="8" s="1"/>
  <c r="AT207" i="8" a="1"/>
  <c r="AT207" i="8" s="1"/>
  <c r="BD207" i="8" s="1"/>
  <c r="AT143" i="8" a="1"/>
  <c r="AT143" i="8" s="1"/>
  <c r="BD143" i="8" s="1"/>
  <c r="AT236" i="8" a="1"/>
  <c r="AT236" i="8" s="1"/>
  <c r="BD236" i="8" s="1"/>
  <c r="AT121" i="8" a="1"/>
  <c r="AT121" i="8" s="1"/>
  <c r="BD121" i="8" s="1"/>
  <c r="AT453" i="8" a="1"/>
  <c r="AT453" i="8" s="1"/>
  <c r="BD453" i="8" s="1"/>
  <c r="AT457" i="8" a="1"/>
  <c r="AT457" i="8" s="1"/>
  <c r="BD457" i="8" s="1"/>
  <c r="AT431" i="8" a="1"/>
  <c r="AT431" i="8" s="1"/>
  <c r="BD431" i="8" s="1"/>
  <c r="AT56" i="8" a="1"/>
  <c r="AT56" i="8" s="1"/>
  <c r="BD56" i="8" s="1"/>
  <c r="AT7" i="8" a="1"/>
  <c r="AT7" i="8" s="1"/>
  <c r="BD7" i="8" s="1"/>
  <c r="AT222" i="8" a="1"/>
  <c r="AT222" i="8" s="1"/>
  <c r="BD222" i="8" s="1"/>
  <c r="AT94" i="8" a="1"/>
  <c r="AT94" i="8" s="1"/>
  <c r="BD94" i="8" s="1"/>
  <c r="AT205" i="8" a="1"/>
  <c r="AT205" i="8" s="1"/>
  <c r="BD205" i="8" s="1"/>
  <c r="AT100" i="8" a="1"/>
  <c r="AT100" i="8" s="1"/>
  <c r="BD100" i="8" s="1"/>
  <c r="AT218" i="8" a="1"/>
  <c r="AT218" i="8" s="1"/>
  <c r="BD218" i="8" s="1"/>
  <c r="AT214" i="8" a="1"/>
  <c r="AT214" i="8" s="1"/>
  <c r="BD214" i="8" s="1"/>
  <c r="AT348" i="8" a="1"/>
  <c r="AT348" i="8" s="1"/>
  <c r="BD348" i="8" s="1"/>
  <c r="AT411" i="8" a="1"/>
  <c r="AT411" i="8" s="1"/>
  <c r="BD411" i="8" s="1"/>
  <c r="AT437" i="8" a="1"/>
  <c r="AT437" i="8" s="1"/>
  <c r="BD437" i="8" s="1"/>
  <c r="AT224" i="8" a="1"/>
  <c r="AT224" i="8" s="1"/>
  <c r="BD224" i="8" s="1"/>
  <c r="AT341" i="8" a="1"/>
  <c r="AT341" i="8" s="1"/>
  <c r="BD341" i="8" s="1"/>
  <c r="AT183" i="8" a="1"/>
  <c r="AT183" i="8" s="1"/>
  <c r="BD183" i="8" s="1"/>
  <c r="AT206" i="8" a="1"/>
  <c r="AT206" i="8" s="1"/>
  <c r="BD206" i="8" s="1"/>
  <c r="AT14" i="8" a="1"/>
  <c r="AT14" i="8" s="1"/>
  <c r="BD14" i="8" s="1"/>
  <c r="AT340" i="8" a="1"/>
  <c r="AT340" i="8" s="1"/>
  <c r="BD340" i="8" s="1"/>
  <c r="AT276" i="8" a="1"/>
  <c r="AT276" i="8" s="1"/>
  <c r="BD276" i="8" s="1"/>
  <c r="AT107" i="8" a="1"/>
  <c r="AT107" i="8" s="1"/>
  <c r="BD107" i="8" s="1"/>
  <c r="AT197" i="8" a="1"/>
  <c r="AT197" i="8" s="1"/>
  <c r="BD197" i="8" s="1"/>
  <c r="AT364" i="8" a="1"/>
  <c r="AT364" i="8" s="1"/>
  <c r="BD364" i="8" s="1"/>
  <c r="AT444" i="8" a="1"/>
  <c r="AT444" i="8" s="1"/>
  <c r="BD444" i="8" s="1"/>
  <c r="AT433" i="8" a="1"/>
  <c r="AT433" i="8" s="1"/>
  <c r="BD433" i="8" s="1"/>
  <c r="AT262" i="8" a="1"/>
  <c r="AT262" i="8" s="1"/>
  <c r="BD262" i="8" s="1"/>
  <c r="AT134" i="8" a="1"/>
  <c r="AT134" i="8" s="1"/>
  <c r="BD134" i="8" s="1"/>
  <c r="AT181" i="8" a="1"/>
  <c r="AT181" i="8" s="1"/>
  <c r="BD181" i="8" s="1"/>
  <c r="AT449" i="8" a="1"/>
  <c r="AT449" i="8" s="1"/>
  <c r="BD449" i="8" s="1"/>
  <c r="AT375" i="8" a="1"/>
  <c r="AT375" i="8" s="1"/>
  <c r="BD375" i="8" s="1"/>
  <c r="AT172" i="8" a="1"/>
  <c r="AT172" i="8" s="1"/>
  <c r="BD172" i="8" s="1"/>
  <c r="AT290" i="8" a="1"/>
  <c r="AT290" i="8" s="1"/>
  <c r="BD290" i="8" s="1"/>
  <c r="AT18" i="8" a="1"/>
  <c r="AT18" i="8" s="1"/>
  <c r="BD18" i="8" s="1"/>
  <c r="AT366" i="8" a="1"/>
  <c r="AT366" i="8" s="1"/>
  <c r="BD366" i="8" s="1"/>
  <c r="AT382" i="8" a="1"/>
  <c r="AT382" i="8" s="1"/>
  <c r="BD382" i="8" s="1"/>
  <c r="AT176" i="8" a="1"/>
  <c r="AT176" i="8" s="1"/>
  <c r="BD176" i="8" s="1"/>
  <c r="AT292" i="8" a="1"/>
  <c r="AT292" i="8" s="1"/>
  <c r="BD292" i="8" s="1"/>
  <c r="AT36" i="8" a="1"/>
  <c r="AT36" i="8" s="1"/>
  <c r="BD36" i="8" s="1"/>
  <c r="AT315" i="8" a="1"/>
  <c r="AT315" i="8" s="1"/>
  <c r="BD315" i="8" s="1"/>
  <c r="AT282" i="8" a="1"/>
  <c r="AT282" i="8" s="1"/>
  <c r="BD282" i="8" s="1"/>
  <c r="AT319" i="8" a="1"/>
  <c r="AT319" i="8" s="1"/>
  <c r="BD319" i="8" s="1"/>
  <c r="AT119" i="8" a="1"/>
  <c r="AT119" i="8" s="1"/>
  <c r="BD119" i="8" s="1"/>
  <c r="AT78" i="8" a="1"/>
  <c r="AT78" i="8" s="1"/>
  <c r="BD78" i="8" s="1"/>
  <c r="AT84" i="8" a="1"/>
  <c r="AT84" i="8" s="1"/>
  <c r="BD84" i="8" s="1"/>
  <c r="AT43" i="8" a="1"/>
  <c r="AT43" i="8" s="1"/>
  <c r="BD43" i="8" s="1"/>
  <c r="AT330" i="8" a="1"/>
  <c r="AT330" i="8" s="1"/>
  <c r="BD330" i="8" s="1"/>
  <c r="AT289" i="8" a="1"/>
  <c r="AT289" i="8" s="1"/>
  <c r="BD289" i="8" s="1"/>
  <c r="AT225" i="8" a="1"/>
  <c r="AT225" i="8" s="1"/>
  <c r="BD225" i="8" s="1"/>
  <c r="AT97" i="8" a="1"/>
  <c r="AT97" i="8" s="1"/>
  <c r="BD97" i="8" s="1"/>
  <c r="AT233" i="8" a="1"/>
  <c r="AT233" i="8" s="1"/>
  <c r="BD233" i="8" s="1"/>
  <c r="AT40" i="8" a="1"/>
  <c r="AT40" i="8" s="1"/>
  <c r="BD40" i="8" s="1"/>
  <c r="AT326" i="8" a="1"/>
  <c r="AT326" i="8" s="1"/>
  <c r="BD326" i="8" s="1"/>
  <c r="AT291" i="8" a="1"/>
  <c r="AT291" i="8" s="1"/>
  <c r="BD291" i="8" s="1"/>
  <c r="AT127" i="8" a="1"/>
  <c r="AT127" i="8" s="1"/>
  <c r="BD127" i="8" s="1"/>
  <c r="AT436" i="8" a="1"/>
  <c r="AT436" i="8" s="1"/>
  <c r="BD436" i="8" s="1"/>
  <c r="AT359" i="8" a="1"/>
  <c r="AT359" i="8" s="1"/>
  <c r="BD359" i="8" s="1"/>
  <c r="AT295" i="8" a="1"/>
  <c r="AT295" i="8" s="1"/>
  <c r="BD295" i="8" s="1"/>
  <c r="AT231" i="8" a="1"/>
  <c r="AT231" i="8" s="1"/>
  <c r="BD231" i="8" s="1"/>
  <c r="AT103" i="8" a="1"/>
  <c r="AT103" i="8" s="1"/>
  <c r="BD103" i="8" s="1"/>
  <c r="AT237" i="8" a="1"/>
  <c r="AT237" i="8" s="1"/>
  <c r="BD237" i="8" s="1"/>
  <c r="AT58" i="8" a="1"/>
  <c r="AT58" i="8" s="1"/>
  <c r="BD58" i="8" s="1"/>
  <c r="AT209" i="8" a="1"/>
  <c r="AT209" i="8" s="1"/>
  <c r="BD209" i="8" s="1"/>
  <c r="AT150" i="8" a="1"/>
  <c r="AT150" i="8" s="1"/>
  <c r="BD150" i="8" s="1"/>
  <c r="AT156" i="8" a="1"/>
  <c r="AT156" i="8" s="1"/>
  <c r="BD156" i="8" s="1"/>
  <c r="AT243" i="8" a="1"/>
  <c r="AT243" i="8" s="1"/>
  <c r="BD243" i="8" s="1"/>
  <c r="AT410" i="8" a="1"/>
  <c r="AT410" i="8" s="1"/>
  <c r="BD410" i="8" s="1"/>
  <c r="AT395" i="8" a="1"/>
  <c r="AT395" i="8" s="1"/>
  <c r="BD395" i="8" s="1"/>
  <c r="AT381" i="8" a="1"/>
  <c r="AT381" i="8" s="1"/>
  <c r="BD381" i="8" s="1"/>
  <c r="AT458" i="8" a="1"/>
  <c r="AT458" i="8" s="1"/>
  <c r="BD458" i="8" s="1"/>
  <c r="AT439" i="8" a="1"/>
  <c r="AT439" i="8" s="1"/>
  <c r="BD439" i="8" s="1"/>
  <c r="AT230" i="8" a="1"/>
  <c r="AT230" i="8" s="1"/>
  <c r="BD230" i="8" s="1"/>
  <c r="AT38" i="8" a="1"/>
  <c r="AT38" i="8" s="1"/>
  <c r="BD38" i="8" s="1"/>
  <c r="AT249" i="8" a="1"/>
  <c r="AT249" i="8" s="1"/>
  <c r="BD249" i="8" s="1"/>
  <c r="AT63" i="8" a="1"/>
  <c r="AT63" i="8" s="1"/>
  <c r="BD63" i="8" s="1"/>
  <c r="AT251" i="8" a="1"/>
  <c r="AT251" i="8" s="1"/>
  <c r="BD251" i="8" s="1"/>
  <c r="AT90" i="8" a="1"/>
  <c r="AT90" i="8" s="1"/>
  <c r="BD90" i="8" s="1"/>
  <c r="AT168" i="8" a="1"/>
  <c r="AT168" i="8" s="1"/>
  <c r="BD168" i="8" s="1"/>
  <c r="AT144" i="8" a="1"/>
  <c r="AT144" i="8" s="1"/>
  <c r="BD144" i="8" s="1"/>
  <c r="AT41" i="8" a="1"/>
  <c r="AT41" i="8" s="1"/>
  <c r="BD41" i="8" s="1"/>
  <c r="AT312" i="8" a="1"/>
  <c r="AT312" i="8" s="1"/>
  <c r="BD312" i="8" s="1"/>
  <c r="AT152" i="8" a="1"/>
  <c r="AT152" i="8" s="1"/>
  <c r="BD152" i="8" s="1"/>
  <c r="AT299" i="8" a="1"/>
  <c r="AT299" i="8" s="1"/>
  <c r="BD299" i="8" s="1"/>
  <c r="AT191" i="8" a="1"/>
  <c r="AT191" i="8" s="1"/>
  <c r="BD191" i="8" s="1"/>
  <c r="AT429" i="8" a="1"/>
  <c r="AT429" i="8" s="1"/>
  <c r="BD429" i="8" s="1"/>
  <c r="AT369" i="8" a="1"/>
  <c r="AT369" i="8" s="1"/>
  <c r="BD369" i="8" s="1"/>
  <c r="AT464" i="8" a="1"/>
  <c r="AT464" i="8" s="1"/>
  <c r="BD464" i="8" s="1"/>
  <c r="AT47" i="8" a="1"/>
  <c r="AT47" i="8" s="1"/>
  <c r="BD47" i="8" s="1"/>
  <c r="AT227" i="8" a="1"/>
  <c r="AT227" i="8" s="1"/>
  <c r="BD227" i="8" s="1"/>
  <c r="AT322" i="8" a="1"/>
  <c r="AT322" i="8" s="1"/>
  <c r="BD322" i="8" s="1"/>
  <c r="AT66" i="8" a="1"/>
  <c r="AT66" i="8" s="1"/>
  <c r="BD66" i="8" s="1"/>
  <c r="AT345" i="8" a="1"/>
  <c r="AT345" i="8" s="1"/>
  <c r="BD345" i="8" s="1"/>
  <c r="AT264" i="8" a="1"/>
  <c r="AT264" i="8" s="1"/>
  <c r="BD264" i="8" s="1"/>
  <c r="AT24" i="8" a="1"/>
  <c r="AT24" i="8" s="1"/>
  <c r="BD24" i="8" s="1"/>
  <c r="AT216" i="8" a="1"/>
  <c r="AT216" i="8" s="1"/>
  <c r="BD216" i="8" s="1"/>
  <c r="AT425" i="8" a="1"/>
  <c r="AT425" i="8" s="1"/>
  <c r="BD425" i="8" s="1"/>
  <c r="AT248" i="8" a="1"/>
  <c r="AT248" i="8" s="1"/>
  <c r="BD248" i="8" s="1"/>
  <c r="AT167" i="8" a="1"/>
  <c r="AT167" i="8" s="1"/>
  <c r="BD167" i="8" s="1"/>
  <c r="AT260" i="8" a="1"/>
  <c r="AT260" i="8" s="1"/>
  <c r="BD260" i="8" s="1"/>
  <c r="AT68" i="8" a="1"/>
  <c r="AT68" i="8" s="1"/>
  <c r="BD68" i="8" s="1"/>
  <c r="AT91" i="8" a="1"/>
  <c r="AT91" i="8" s="1"/>
  <c r="BD91" i="8" s="1"/>
  <c r="AT337" i="8" a="1"/>
  <c r="AT337" i="8" s="1"/>
  <c r="BD337" i="8" s="1"/>
  <c r="AT273" i="8" a="1"/>
  <c r="AT273" i="8" s="1"/>
  <c r="BD273" i="8" s="1"/>
  <c r="AT417" i="8" a="1"/>
  <c r="AT417" i="8" s="1"/>
  <c r="BD417" i="8" s="1"/>
  <c r="AT349" i="8" a="1"/>
  <c r="AT349" i="8" s="1"/>
  <c r="BD349" i="8" s="1"/>
  <c r="AT374" i="8" a="1"/>
  <c r="AT374" i="8" s="1"/>
  <c r="BD374" i="8" s="1"/>
  <c r="AT342" i="8" a="1"/>
  <c r="AT342" i="8" s="1"/>
  <c r="BD342" i="8" s="1"/>
  <c r="AT297" i="8" a="1"/>
  <c r="AT297" i="8" s="1"/>
  <c r="BD297" i="8" s="1"/>
  <c r="AT256" i="8" a="1"/>
  <c r="AT256" i="8" s="1"/>
  <c r="BD256" i="8" s="1"/>
  <c r="AT379" i="8" a="1"/>
  <c r="AT379" i="8" s="1"/>
  <c r="BD379" i="8" s="1"/>
  <c r="AT15" i="8" a="1"/>
  <c r="AT15" i="8" s="1"/>
  <c r="BD15" i="8" s="1"/>
  <c r="AT108" i="8" a="1"/>
  <c r="AT108" i="8" s="1"/>
  <c r="BD108" i="8" s="1"/>
  <c r="AT44" i="8" a="1"/>
  <c r="AT44" i="8" s="1"/>
  <c r="BD44" i="8" s="1"/>
  <c r="AT226" i="8" a="1"/>
  <c r="AT226" i="8" s="1"/>
  <c r="BD226" i="8" s="1"/>
  <c r="AT133" i="8" a="1"/>
  <c r="AT133" i="8" s="1"/>
  <c r="BD133" i="8" s="1"/>
  <c r="AT115" i="8" a="1"/>
  <c r="AT115" i="8" s="1"/>
  <c r="BD115" i="8" s="1"/>
  <c r="AT146" i="8" a="1"/>
  <c r="AT146" i="8" s="1"/>
  <c r="BD146" i="8" s="1"/>
  <c r="AT232" i="8" a="1"/>
  <c r="AT232" i="8" s="1"/>
  <c r="BD232" i="8" s="1"/>
  <c r="AT404" i="8" a="1"/>
  <c r="AT404" i="8" s="1"/>
  <c r="BD404" i="8" s="1"/>
  <c r="AT386" i="8" a="1"/>
  <c r="AT386" i="8" s="1"/>
  <c r="BD386" i="8" s="1"/>
  <c r="AT393" i="8" a="1"/>
  <c r="AT393" i="8" s="1"/>
  <c r="BD393" i="8" s="1"/>
  <c r="AT327" i="8" a="1"/>
  <c r="AT327" i="8" s="1"/>
  <c r="BD327" i="8" s="1"/>
  <c r="AT263" i="8" a="1"/>
  <c r="AT263" i="8" s="1"/>
  <c r="BD263" i="8" s="1"/>
  <c r="AT71" i="8" a="1"/>
  <c r="AT71" i="8" s="1"/>
  <c r="BD71" i="8" s="1"/>
  <c r="AT141" i="8" a="1"/>
  <c r="AT141" i="8" s="1"/>
  <c r="BD141" i="8" s="1"/>
  <c r="AT59" i="8" a="1"/>
  <c r="AT59" i="8" s="1"/>
  <c r="BD59" i="8" s="1"/>
  <c r="AT346" i="8" a="1"/>
  <c r="AT346" i="8" s="1"/>
  <c r="BD346" i="8" s="1"/>
  <c r="AT48" i="8" a="1"/>
  <c r="AT48" i="8" s="1"/>
  <c r="BD48" i="8" s="1"/>
  <c r="AT55" i="8" a="1"/>
  <c r="AT55" i="8" s="1"/>
  <c r="BD55" i="8" s="1"/>
  <c r="AT20" i="8" a="1"/>
  <c r="AT20" i="8" s="1"/>
  <c r="BD20" i="8" s="1"/>
  <c r="AT171" i="8" a="1"/>
  <c r="AT171" i="8" s="1"/>
  <c r="BD171" i="8" s="1"/>
  <c r="AT266" i="8" a="1"/>
  <c r="AT266" i="8" s="1"/>
  <c r="BD266" i="8" s="1"/>
  <c r="AT396" i="8" a="1"/>
  <c r="AT396" i="8" s="1"/>
  <c r="BD396" i="8" s="1"/>
  <c r="AT338" i="8" a="1"/>
  <c r="AT338" i="8" s="1"/>
  <c r="BD338" i="8" s="1"/>
  <c r="AT361" i="8" a="1"/>
  <c r="AT361" i="8" s="1"/>
  <c r="BD361" i="8" s="1"/>
  <c r="AT280" i="8" a="1"/>
  <c r="AT280" i="8" s="1"/>
  <c r="BD280" i="8" s="1"/>
  <c r="AT471" i="8" a="1"/>
  <c r="AT471" i="8" s="1"/>
  <c r="BD471" i="8" s="1"/>
  <c r="AT407" i="8" a="1"/>
  <c r="AT407" i="8" s="1"/>
  <c r="BD407" i="8" s="1"/>
  <c r="AT352" i="8" a="1"/>
  <c r="AT352" i="8" s="1"/>
  <c r="BD352" i="8" s="1"/>
  <c r="AT303" i="8" a="1"/>
  <c r="AT303" i="8" s="1"/>
  <c r="BD303" i="8" s="1"/>
  <c r="AT117" i="8" a="1"/>
  <c r="AT117" i="8" s="1"/>
  <c r="BD117" i="8" s="1"/>
  <c r="AT332" i="8" a="1"/>
  <c r="AT332" i="8" s="1"/>
  <c r="BD332" i="8" s="1"/>
  <c r="AT284" i="8" a="1"/>
  <c r="AT284" i="8" s="1"/>
  <c r="BD284" i="8" s="1"/>
  <c r="AT421" i="8" a="1"/>
  <c r="AT421" i="8" s="1"/>
  <c r="BD421" i="8" s="1"/>
  <c r="AT456" i="8" a="1"/>
  <c r="AT456" i="8" s="1"/>
  <c r="BD456" i="8" s="1"/>
  <c r="AT39" i="8" a="1"/>
  <c r="AT39" i="8" s="1"/>
  <c r="BD39" i="8" s="1"/>
  <c r="AT62" i="8" a="1"/>
  <c r="AT62" i="8" s="1"/>
  <c r="BD62" i="8" s="1"/>
  <c r="AT45" i="8" a="1"/>
  <c r="AT45" i="8" s="1"/>
  <c r="BD45" i="8" s="1"/>
  <c r="AT132" i="8" a="1"/>
  <c r="AT132" i="8" s="1"/>
  <c r="BD132" i="8" s="1"/>
  <c r="AT27" i="8" a="1"/>
  <c r="AT27" i="8" s="1"/>
  <c r="BD27" i="8" s="1"/>
  <c r="AT250" i="8" a="1"/>
  <c r="AT250" i="8" s="1"/>
  <c r="BD250" i="8" s="1"/>
  <c r="AT5" i="8" a="1"/>
  <c r="AT5" i="8" s="1"/>
  <c r="BD5" i="8" s="1"/>
  <c r="AT333" i="8" a="1"/>
  <c r="AT333" i="8" s="1"/>
  <c r="BD333" i="8" s="1"/>
  <c r="AT419" i="8" a="1"/>
  <c r="AT419" i="8" s="1"/>
  <c r="BD419" i="8" s="1"/>
  <c r="AT428" i="8" a="1"/>
  <c r="AT428" i="8" s="1"/>
  <c r="BD428" i="8" s="1"/>
  <c r="AT320" i="8" a="1"/>
  <c r="AT320" i="8" s="1"/>
  <c r="BD320" i="8" s="1"/>
  <c r="AT467" i="8" a="1"/>
  <c r="AT467" i="8" s="1"/>
  <c r="BD467" i="8" s="1"/>
  <c r="AT391" i="8" a="1"/>
  <c r="AT391" i="8" s="1"/>
  <c r="BD391" i="8" s="1"/>
  <c r="AT245" i="8" a="1"/>
  <c r="AT245" i="8" s="1"/>
  <c r="BD245" i="8" s="1"/>
  <c r="AT470" i="8" a="1"/>
  <c r="AT470" i="8" s="1"/>
  <c r="BD470" i="8" s="1"/>
  <c r="AT397" i="8" a="1"/>
  <c r="AT397" i="8" s="1"/>
  <c r="BD397" i="8" s="1"/>
  <c r="AT261" i="8" a="1"/>
  <c r="AT261" i="8" s="1"/>
  <c r="BD261" i="8" s="1"/>
  <c r="AT465" i="8" a="1"/>
  <c r="AT465" i="8" s="1"/>
  <c r="BD465" i="8" s="1"/>
  <c r="AT64" i="8" a="1"/>
  <c r="AT64" i="8" s="1"/>
  <c r="BD64" i="8" s="1"/>
  <c r="AT120" i="8" a="1"/>
  <c r="AT120" i="8" s="1"/>
  <c r="BD120" i="8" s="1"/>
  <c r="AT454" i="8" a="1"/>
  <c r="AT454" i="8" s="1"/>
  <c r="BD454" i="8" s="1"/>
  <c r="AT166" i="8" a="1"/>
  <c r="AT166" i="8" s="1"/>
  <c r="BD166" i="8" s="1"/>
  <c r="AT102" i="8" a="1"/>
  <c r="AT102" i="8" s="1"/>
  <c r="BD102" i="8" s="1"/>
  <c r="AT323" i="8" a="1"/>
  <c r="AT323" i="8" s="1"/>
  <c r="BD323" i="8" s="1"/>
  <c r="AT162" i="8" a="1"/>
  <c r="AT162" i="8" s="1"/>
  <c r="BD162" i="8" s="1"/>
  <c r="AT98" i="8" a="1"/>
  <c r="AT98" i="8" s="1"/>
  <c r="BD98" i="8" s="1"/>
  <c r="AT185" i="8" a="1"/>
  <c r="AT185" i="8" s="1"/>
  <c r="BD185" i="8" s="1"/>
  <c r="AT57" i="8" a="1"/>
  <c r="AT57" i="8" s="1"/>
  <c r="BD57" i="8" s="1"/>
  <c r="AT445" i="8" a="1"/>
  <c r="AT445" i="8" s="1"/>
  <c r="BD445" i="8" s="1"/>
  <c r="AT442" i="8" a="1"/>
  <c r="AT442" i="8" s="1"/>
  <c r="BD442" i="8" s="1"/>
  <c r="AT296" i="8" a="1"/>
  <c r="AT296" i="8" s="1"/>
  <c r="BD296" i="8" s="1"/>
  <c r="AT208" i="8" a="1"/>
  <c r="AT208" i="8" s="1"/>
  <c r="BD208" i="8" s="1"/>
  <c r="AT293" i="8" a="1"/>
  <c r="AT293" i="8" s="1"/>
  <c r="BD293" i="8" s="1"/>
  <c r="AT228" i="8" a="1"/>
  <c r="AT228" i="8" s="1"/>
  <c r="BD228" i="8" s="1"/>
  <c r="AT123" i="8" a="1"/>
  <c r="AT123" i="8" s="1"/>
  <c r="BD123" i="8" s="1"/>
  <c r="AT26" i="8" a="1"/>
  <c r="AT26" i="8" s="1"/>
  <c r="BD26" i="8" s="1"/>
  <c r="AT177" i="8" a="1"/>
  <c r="AT177" i="8" s="1"/>
  <c r="BD177" i="8" s="1"/>
  <c r="AT387" i="8" a="1"/>
  <c r="AT387" i="8" s="1"/>
  <c r="BD387" i="8" s="1"/>
  <c r="AT434" i="8" a="1"/>
  <c r="AT434" i="8" s="1"/>
  <c r="BD434" i="8" s="1"/>
  <c r="AT365" i="8" a="1"/>
  <c r="AT365" i="8" s="1"/>
  <c r="BD365" i="8" s="1"/>
  <c r="AT142" i="8" a="1"/>
  <c r="AT142" i="8" s="1"/>
  <c r="BD142" i="8" s="1"/>
  <c r="AT212" i="8" a="1"/>
  <c r="AT212" i="8" s="1"/>
  <c r="BD212" i="8" s="1"/>
  <c r="AT148" i="8" a="1"/>
  <c r="AT148" i="8" s="1"/>
  <c r="BD148" i="8" s="1"/>
  <c r="AT138" i="8" a="1"/>
  <c r="AT138" i="8" s="1"/>
  <c r="BD138" i="8" s="1"/>
  <c r="AT33" i="8" a="1"/>
  <c r="AT33" i="8" s="1"/>
  <c r="BD33" i="8" s="1"/>
  <c r="AT380" i="8" a="1"/>
  <c r="AT380" i="8" s="1"/>
  <c r="BD380" i="8" s="1"/>
  <c r="AT160" i="8" a="1"/>
  <c r="AT160" i="8" s="1"/>
  <c r="BD160" i="8" s="1"/>
  <c r="AT400" i="8" a="1"/>
  <c r="AT400" i="8" s="1"/>
  <c r="BD400" i="8" s="1"/>
  <c r="AT309" i="8" a="1"/>
  <c r="AT309" i="8" s="1"/>
  <c r="BD309" i="8" s="1"/>
  <c r="AT367" i="8" a="1"/>
  <c r="AT367" i="8" s="1"/>
  <c r="BD367" i="8" s="1"/>
  <c r="AT53" i="8" a="1"/>
  <c r="AT53" i="8" s="1"/>
  <c r="BD53" i="8" s="1"/>
  <c r="AT163" i="8" a="1"/>
  <c r="AT163" i="8" s="1"/>
  <c r="BD163" i="8" s="1"/>
  <c r="AT99" i="8" a="1"/>
  <c r="AT99" i="8" s="1"/>
  <c r="BD99" i="8" s="1"/>
  <c r="AT459" i="8" a="1"/>
  <c r="AT459" i="8" s="1"/>
  <c r="BD459" i="8" s="1"/>
  <c r="AT372" i="8" a="1"/>
  <c r="AT372" i="8" s="1"/>
  <c r="BD372" i="8" s="1"/>
  <c r="AT443" i="8" a="1"/>
  <c r="AT443" i="8" s="1"/>
  <c r="BD443" i="8" s="1"/>
  <c r="AT360" i="8" a="1"/>
  <c r="AT360" i="8" s="1"/>
  <c r="BD360" i="8" s="1"/>
  <c r="AT463" i="8" a="1"/>
  <c r="AT463" i="8" s="1"/>
  <c r="BD463" i="8" s="1"/>
  <c r="AT399" i="8" a="1"/>
  <c r="AT399" i="8" s="1"/>
  <c r="BD399" i="8" s="1"/>
  <c r="AT254" i="8" a="1"/>
  <c r="AT254" i="8" s="1"/>
  <c r="BD254" i="8" s="1"/>
  <c r="AT126" i="8" a="1"/>
  <c r="AT126" i="8" s="1"/>
  <c r="BD126" i="8" s="1"/>
  <c r="AT324" i="8" a="1"/>
  <c r="AT324" i="8" s="1"/>
  <c r="BD324" i="8" s="1"/>
  <c r="AT347" i="8" a="1"/>
  <c r="AT347" i="8" s="1"/>
  <c r="BD347" i="8" s="1"/>
  <c r="AT186" i="8" a="1"/>
  <c r="AT186" i="8" s="1"/>
  <c r="BD186" i="8" s="1"/>
  <c r="AT122" i="8" a="1"/>
  <c r="AT122" i="8" s="1"/>
  <c r="BD122" i="8" s="1"/>
  <c r="AT92" i="8" a="1"/>
  <c r="AT92" i="8" s="1"/>
  <c r="BD92" i="8" s="1"/>
  <c r="AT401" i="8" a="1"/>
  <c r="AT401" i="8" s="1"/>
  <c r="BD401" i="8" s="1"/>
  <c r="AT285" i="8" a="1"/>
  <c r="AT285" i="8" s="1"/>
  <c r="BD285" i="8" s="1"/>
  <c r="AT432" i="8" a="1"/>
  <c r="AT432" i="8" s="1"/>
  <c r="BD432" i="8" s="1"/>
  <c r="AT240" i="8" a="1"/>
  <c r="AT240" i="8" s="1"/>
  <c r="BD240" i="8" s="1"/>
  <c r="AT79" i="8" a="1"/>
  <c r="AT79" i="8" s="1"/>
  <c r="BD79" i="8" s="1"/>
  <c r="AT294" i="8" a="1"/>
  <c r="AT294" i="8" s="1"/>
  <c r="BD294" i="8" s="1"/>
  <c r="AT259" i="8" a="1"/>
  <c r="AT259" i="8" s="1"/>
  <c r="BD259" i="8" s="1"/>
  <c r="AT34" i="8" a="1"/>
  <c r="AT34" i="8" s="1"/>
  <c r="BD34" i="8" s="1"/>
  <c r="AT468" i="8" a="1"/>
  <c r="AT468" i="8" s="1"/>
  <c r="BD468" i="8" s="1"/>
  <c r="AT450" i="8" a="1"/>
  <c r="AT450" i="8" s="1"/>
  <c r="BD450" i="8" s="1"/>
  <c r="AT424" i="8" a="1"/>
  <c r="AT424" i="8" s="1"/>
  <c r="BD424" i="8" s="1"/>
  <c r="AT358" i="8" a="1"/>
  <c r="AT358" i="8" s="1"/>
  <c r="BD358" i="8" s="1"/>
  <c r="AT446" i="8" a="1"/>
  <c r="AT446" i="8" s="1"/>
  <c r="BD446" i="8" s="1"/>
  <c r="AT135" i="8" a="1"/>
  <c r="AT135" i="8" s="1"/>
  <c r="BD135" i="8" s="1"/>
  <c r="AT158" i="8" a="1"/>
  <c r="AT158" i="8" s="1"/>
  <c r="BD158" i="8" s="1"/>
  <c r="AT13" i="8" a="1"/>
  <c r="AT13" i="8" s="1"/>
  <c r="BD13" i="8" s="1"/>
  <c r="AT187" i="8" a="1"/>
  <c r="AT187" i="8" s="1"/>
  <c r="BD187" i="8" s="1"/>
  <c r="AT113" i="8" a="1"/>
  <c r="AT113" i="8" s="1"/>
  <c r="BD113" i="8" s="1"/>
  <c r="AT373" i="8" a="1"/>
  <c r="AT373" i="8" s="1"/>
  <c r="BD373" i="8" s="1"/>
  <c r="AT104" i="8" a="1"/>
  <c r="AT104" i="8" s="1"/>
  <c r="BD104" i="8" s="1"/>
  <c r="AT403" i="8" a="1"/>
  <c r="AT403" i="8" s="1"/>
  <c r="BD403" i="8" s="1"/>
  <c r="AT430" i="8" a="1"/>
  <c r="AT430" i="8" s="1"/>
  <c r="BD430" i="8" s="1"/>
  <c r="AT202" i="8" a="1"/>
  <c r="AT202" i="8" s="1"/>
  <c r="BD202" i="8" s="1"/>
  <c r="AT161" i="8" a="1"/>
  <c r="AT161" i="8" s="1"/>
  <c r="BD161" i="8" s="1"/>
  <c r="AT28" i="8" a="1"/>
  <c r="AT28" i="8" s="1"/>
  <c r="BD28" i="8" s="1"/>
  <c r="AT426" i="8" a="1"/>
  <c r="AT426" i="8" s="1"/>
  <c r="BD426" i="8" s="1"/>
  <c r="AT72" i="8" a="1"/>
  <c r="AT72" i="8" s="1"/>
  <c r="BD72" i="8" s="1"/>
  <c r="AT422" i="8" a="1"/>
  <c r="AT422" i="8" s="1"/>
  <c r="BD422" i="8" s="1"/>
  <c r="AT111" i="8" a="1"/>
  <c r="AT111" i="8" s="1"/>
  <c r="BD111" i="8" s="1"/>
  <c r="AT268" i="8" a="1"/>
  <c r="AT268" i="8" s="1"/>
  <c r="BD268" i="8" s="1"/>
  <c r="AT35" i="8" a="1"/>
  <c r="AT35" i="8" s="1"/>
  <c r="BD35" i="8" s="1"/>
  <c r="AT194" i="8" a="1"/>
  <c r="AT194" i="8" s="1"/>
  <c r="BD194" i="8" s="1"/>
  <c r="AT281" i="8" a="1"/>
  <c r="AT281" i="8" s="1"/>
  <c r="BD281" i="8" s="1"/>
  <c r="AT217" i="8" a="1"/>
  <c r="AT217" i="8" s="1"/>
  <c r="BD217" i="8" s="1"/>
  <c r="AT86" i="8" a="1"/>
  <c r="AT86" i="8" s="1"/>
  <c r="BD86" i="8" s="1"/>
  <c r="AT355" i="8" a="1"/>
  <c r="AT355" i="8" s="1"/>
  <c r="BD355" i="8" s="1"/>
  <c r="AT392" i="8" a="1"/>
  <c r="AT392" i="8" s="1"/>
  <c r="BD392" i="8" s="1"/>
  <c r="AT277" i="8" a="1"/>
  <c r="AT277" i="8" s="1"/>
  <c r="BD277" i="8" s="1"/>
  <c r="AT88" i="8" a="1"/>
  <c r="AT88" i="8" s="1"/>
  <c r="BD88" i="8" s="1"/>
  <c r="AT318" i="8" a="1"/>
  <c r="AT318" i="8" s="1"/>
  <c r="BD318" i="8" s="1"/>
  <c r="AT196" i="8" a="1"/>
  <c r="AT196" i="8" s="1"/>
  <c r="BD196" i="8" s="1"/>
  <c r="AT283" i="8" a="1"/>
  <c r="AT283" i="8" s="1"/>
  <c r="BD283" i="8" s="1"/>
  <c r="AT219" i="8" a="1"/>
  <c r="AT219" i="8" s="1"/>
  <c r="BD219" i="8" s="1"/>
  <c r="AT314" i="8" a="1"/>
  <c r="AT314" i="8" s="1"/>
  <c r="BD314" i="8" s="1"/>
  <c r="AT17" i="8" a="1"/>
  <c r="AT17" i="8" s="1"/>
  <c r="BD17" i="8" s="1"/>
  <c r="AT460" i="8" a="1"/>
  <c r="AT460" i="8" s="1"/>
  <c r="BD460" i="8" s="1"/>
  <c r="AT448" i="8" a="1"/>
  <c r="AT448" i="8" s="1"/>
  <c r="BD448" i="8" s="1"/>
  <c r="AT394" i="8" a="1"/>
  <c r="AT394" i="8" s="1"/>
  <c r="BD394" i="8" s="1"/>
  <c r="AT390" i="8" a="1"/>
  <c r="AT390" i="8" s="1"/>
  <c r="BD390" i="8" s="1"/>
  <c r="AT21" i="8" a="1"/>
  <c r="AT21" i="8" s="1"/>
  <c r="BD21" i="8" s="1"/>
  <c r="AT195" i="8" a="1"/>
  <c r="AT195" i="8" s="1"/>
  <c r="BD195" i="8" s="1"/>
  <c r="AT67" i="8" a="1"/>
  <c r="AT67" i="8" s="1"/>
  <c r="BD67" i="8" s="1"/>
  <c r="AT354" i="8" a="1"/>
  <c r="AT354" i="8" s="1"/>
  <c r="BD354" i="8" s="1"/>
  <c r="AT4" i="8" a="1"/>
  <c r="AT4" i="8" s="1"/>
  <c r="BD4" i="8" s="1"/>
  <c r="AT389" i="8" a="1"/>
  <c r="AT389" i="8" s="1"/>
  <c r="BD389" i="8" s="1"/>
  <c r="AT253" i="8" a="1"/>
  <c r="AT253" i="8" s="1"/>
  <c r="BD253" i="8" s="1"/>
  <c r="AT435" i="8" a="1"/>
  <c r="AT435" i="8" s="1"/>
  <c r="BD435" i="8" s="1"/>
  <c r="AT286" i="8" a="1"/>
  <c r="AT286" i="8" s="1"/>
  <c r="BD286" i="8" s="1"/>
  <c r="AT164" i="8" a="1"/>
  <c r="AT164" i="8" s="1"/>
  <c r="BD164" i="8" s="1"/>
  <c r="AT154" i="8" a="1"/>
  <c r="AT154" i="8" s="1"/>
  <c r="BD154" i="8" s="1"/>
  <c r="AT241" i="8" a="1"/>
  <c r="AT241" i="8" s="1"/>
  <c r="BD241" i="8" s="1"/>
  <c r="AT49" i="8" a="1"/>
  <c r="AT49" i="8" s="1"/>
  <c r="BD49" i="8" s="1"/>
  <c r="AT179" i="8" a="1"/>
  <c r="AT179" i="8" s="1"/>
  <c r="BD179" i="8" s="1"/>
  <c r="AT452" i="8" a="1"/>
  <c r="AT452" i="8" s="1"/>
  <c r="BD452" i="8" s="1"/>
  <c r="AT388" i="8" a="1"/>
  <c r="AT388" i="8" s="1"/>
  <c r="BD388" i="8" s="1"/>
  <c r="AT370" i="8" a="1"/>
  <c r="AT370" i="8" s="1"/>
  <c r="BD370" i="8" s="1"/>
  <c r="AT80" i="8" a="1"/>
  <c r="AT80" i="8" s="1"/>
  <c r="BD80" i="8" s="1"/>
  <c r="AT136" i="8" a="1"/>
  <c r="AT136" i="8" s="1"/>
  <c r="BD136" i="8" s="1"/>
  <c r="AT415" i="8" a="1"/>
  <c r="AT415" i="8" s="1"/>
  <c r="BD415" i="8" s="1"/>
  <c r="AT311" i="8" a="1"/>
  <c r="AT311" i="8" s="1"/>
  <c r="BD311" i="8" s="1"/>
  <c r="AT334" i="8" a="1"/>
  <c r="AT334" i="8" s="1"/>
  <c r="BD334" i="8" s="1"/>
  <c r="AT270" i="8" a="1"/>
  <c r="AT270" i="8" s="1"/>
  <c r="BD270" i="8" s="1"/>
  <c r="AT189" i="8" a="1"/>
  <c r="AT189" i="8" s="1"/>
  <c r="BD189" i="8" s="1"/>
  <c r="AT61" i="8" a="1"/>
  <c r="AT61" i="8" s="1"/>
  <c r="BD61" i="8" s="1"/>
  <c r="AT235" i="8" a="1"/>
  <c r="AT235" i="8" s="1"/>
  <c r="BD235" i="8" s="1"/>
  <c r="AT74" i="8" a="1"/>
  <c r="AT74" i="8" s="1"/>
  <c r="BD74" i="8" s="1"/>
  <c r="AT362" i="8" a="1"/>
  <c r="AT362" i="8" s="1"/>
  <c r="BD362" i="8" s="1"/>
  <c r="AT204" i="8" a="1"/>
  <c r="AT204" i="8" s="1"/>
  <c r="BD204" i="8" s="1"/>
  <c r="AT76" i="8" a="1"/>
  <c r="AT76" i="8" s="1"/>
  <c r="BD76" i="8" s="1"/>
  <c r="AT258" i="8" a="1"/>
  <c r="AT258" i="8" s="1"/>
  <c r="BD258" i="8" s="1"/>
  <c r="AT89" i="8" a="1"/>
  <c r="AT89" i="8" s="1"/>
  <c r="BD89" i="8" s="1"/>
  <c r="AT25" i="8" a="1"/>
  <c r="AT25" i="8" s="1"/>
  <c r="BD25" i="8" s="1"/>
  <c r="AT105" i="8" a="1"/>
  <c r="AT105" i="8" s="1"/>
  <c r="BD105" i="8" s="1"/>
  <c r="AT8" i="8" a="1"/>
  <c r="AT8" i="8" s="1"/>
  <c r="BD8" i="8" s="1"/>
  <c r="AT414" i="8" a="1"/>
  <c r="AT414" i="8" s="1"/>
  <c r="BD414" i="8" s="1"/>
  <c r="AT173" i="8" a="1"/>
  <c r="AT173" i="8" s="1"/>
  <c r="BD173" i="8" s="1"/>
  <c r="AT385" i="8" a="1"/>
  <c r="AT385" i="8" s="1"/>
  <c r="BD385" i="8" s="1"/>
  <c r="AT192" i="8" a="1"/>
  <c r="AT192" i="8" s="1"/>
  <c r="BD192" i="8" s="1"/>
  <c r="AT145" i="8" a="1"/>
  <c r="AT145" i="8" s="1"/>
  <c r="BD145" i="8" s="1"/>
  <c r="AT363" i="8" a="1"/>
  <c r="AT363" i="8" s="1"/>
  <c r="BD363" i="8" s="1"/>
  <c r="AT455" i="8" a="1"/>
  <c r="AT455" i="8" s="1"/>
  <c r="BD455" i="8" s="1"/>
  <c r="AT54" i="8" a="1"/>
  <c r="AT54" i="8" s="1"/>
  <c r="BD54" i="8" s="1"/>
  <c r="AT37" i="8" a="1"/>
  <c r="AT37" i="8" s="1"/>
  <c r="BD37" i="8" s="1"/>
  <c r="AT275" i="8" a="1"/>
  <c r="AT275" i="8" s="1"/>
  <c r="BD275" i="8" s="1"/>
  <c r="AT306" i="8" a="1"/>
  <c r="AT306" i="8" s="1"/>
  <c r="BD306" i="8" s="1"/>
  <c r="AT242" i="8" a="1"/>
  <c r="AT242" i="8" s="1"/>
  <c r="BD242" i="8" s="1"/>
  <c r="AT69" i="8" a="1"/>
  <c r="AT69" i="8" s="1"/>
  <c r="BD69" i="8" s="1"/>
  <c r="AT398" i="8" a="1"/>
  <c r="AT398" i="8" s="1"/>
  <c r="BD398" i="8" s="1"/>
  <c r="AT87" i="8" a="1"/>
  <c r="AT87" i="8" s="1"/>
  <c r="BD87" i="8" s="1"/>
  <c r="AT238" i="8" a="1"/>
  <c r="AT238" i="8" s="1"/>
  <c r="BD238" i="8" s="1"/>
  <c r="AT174" i="8" a="1"/>
  <c r="AT174" i="8" s="1"/>
  <c r="BD174" i="8" s="1"/>
  <c r="AT29" i="8" a="1"/>
  <c r="AT29" i="8" s="1"/>
  <c r="BD29" i="8" s="1"/>
  <c r="AT75" i="8" a="1"/>
  <c r="AT75" i="8" s="1"/>
  <c r="BD75" i="8" s="1"/>
  <c r="AT129" i="8" a="1"/>
  <c r="AT129" i="8" s="1"/>
  <c r="BD129" i="8" s="1"/>
  <c r="AT406" i="8" a="1"/>
  <c r="AT406" i="8" s="1"/>
  <c r="BD406" i="8" s="1"/>
  <c r="AT469" i="8" a="1"/>
  <c r="AT469" i="8" s="1"/>
  <c r="BD469" i="8" s="1"/>
  <c r="AT402" i="8" a="1"/>
  <c r="AT402" i="8" s="1"/>
  <c r="BD402" i="8" s="1"/>
  <c r="AT46" i="8" a="1"/>
  <c r="AT46" i="8" s="1"/>
  <c r="BD46" i="8" s="1"/>
  <c r="AT244" i="8" a="1"/>
  <c r="AT244" i="8" s="1"/>
  <c r="BD244" i="8" s="1"/>
  <c r="AT331" i="8" a="1"/>
  <c r="AT331" i="8" s="1"/>
  <c r="BD331" i="8" s="1"/>
  <c r="AT96" i="8" a="1"/>
  <c r="AT96" i="8" s="1"/>
  <c r="BD96" i="8" s="1"/>
  <c r="AT169" i="8" a="1"/>
  <c r="AT169" i="8" s="1"/>
  <c r="BD169" i="8" s="1"/>
  <c r="AT223" i="8" a="1"/>
  <c r="AT223" i="8" s="1"/>
  <c r="BD223" i="8" s="1"/>
  <c r="AT124" i="8" a="1"/>
  <c r="AT124" i="8" s="1"/>
  <c r="BD124" i="8" s="1"/>
  <c r="AT82" i="8" a="1"/>
  <c r="AT82" i="8" s="1"/>
  <c r="BD82" i="8" s="1"/>
  <c r="AT301" i="8" a="1"/>
  <c r="AT301" i="8" s="1"/>
  <c r="BD301" i="8" s="1"/>
  <c r="AT353" i="8" a="1"/>
  <c r="AT353" i="8" s="1"/>
  <c r="BD353" i="8" s="1"/>
  <c r="AT440" i="8" a="1"/>
  <c r="AT440" i="8" s="1"/>
  <c r="BD440" i="8" s="1"/>
  <c r="AT272" i="8" a="1"/>
  <c r="AT272" i="8" s="1"/>
  <c r="BD272" i="8" s="1"/>
  <c r="AT221" i="8" a="1"/>
  <c r="AT221" i="8" s="1"/>
  <c r="BD221" i="8" s="1"/>
  <c r="AT139" i="8" a="1"/>
  <c r="AT139" i="8" s="1"/>
  <c r="BD139" i="8" s="1"/>
  <c r="AT11" i="8" a="1"/>
  <c r="AT11" i="8" s="1"/>
  <c r="BD11" i="8" s="1"/>
  <c r="AT257" i="8" a="1"/>
  <c r="AT257" i="8" s="1"/>
  <c r="BD257" i="8" s="1"/>
  <c r="AT65" i="8" a="1"/>
  <c r="AT65" i="8" s="1"/>
  <c r="BD65" i="8" s="1"/>
  <c r="AT81" i="8" a="1"/>
  <c r="AT81" i="8" s="1"/>
  <c r="BD81" i="8" s="1"/>
  <c r="AT83" i="8" a="1"/>
  <c r="AT83" i="8" s="1"/>
  <c r="BD83" i="8" s="1"/>
  <c r="AT128" i="8" a="1"/>
  <c r="AT128" i="8" s="1"/>
  <c r="BD128" i="8" s="1"/>
  <c r="AT298" i="8" a="1"/>
  <c r="AT298" i="8" s="1"/>
  <c r="BD298" i="8" s="1"/>
  <c r="AT302" i="8" a="1"/>
  <c r="AT302" i="8" s="1"/>
  <c r="BD302" i="8" s="1"/>
  <c r="AT93" i="8" a="1"/>
  <c r="AT93" i="8" s="1"/>
  <c r="BD93" i="8" s="1"/>
  <c r="AT336" i="8" a="1"/>
  <c r="AT336" i="8" s="1"/>
  <c r="BD336" i="8" s="1"/>
  <c r="AT413" i="8" a="1"/>
  <c r="AT413" i="8" s="1"/>
  <c r="BD413" i="8" s="1"/>
  <c r="AT118" i="8" a="1"/>
  <c r="AT118" i="8" s="1"/>
  <c r="BD118" i="8" s="1"/>
  <c r="AT165" i="8" a="1"/>
  <c r="AT165" i="8" s="1"/>
  <c r="BD165" i="8" s="1"/>
  <c r="AT114" i="8" a="1"/>
  <c r="AT114" i="8" s="1"/>
  <c r="BD114" i="8" s="1"/>
  <c r="AT50" i="8" a="1"/>
  <c r="AT50" i="8" s="1"/>
  <c r="BD50" i="8" s="1"/>
  <c r="AT288" i="8" a="1"/>
  <c r="AT288" i="8" s="1"/>
  <c r="BD288" i="8" s="1"/>
  <c r="AT376" i="8" a="1"/>
  <c r="AT376" i="8" s="1"/>
  <c r="BD376" i="8" s="1"/>
  <c r="AT343" i="8" a="1"/>
  <c r="AT343" i="8" s="1"/>
  <c r="BD343" i="8" s="1"/>
  <c r="AT157" i="8" a="1"/>
  <c r="AT157" i="8" s="1"/>
  <c r="BD157" i="8" s="1"/>
  <c r="AT278" i="8" a="1"/>
  <c r="AT278" i="8" s="1"/>
  <c r="BD278" i="8" s="1"/>
  <c r="AT409" i="8" a="1"/>
  <c r="AT409" i="8" s="1"/>
  <c r="BD409" i="8" s="1"/>
  <c r="AT279" i="8" a="1"/>
  <c r="AT279" i="8" s="1"/>
  <c r="BD279" i="8" s="1"/>
  <c r="AT151" i="8" a="1"/>
  <c r="AT151" i="8" s="1"/>
  <c r="BD151" i="8" s="1"/>
  <c r="AT308" i="8" a="1"/>
  <c r="AT308" i="8" s="1"/>
  <c r="BD308" i="8" s="1"/>
  <c r="AT42" i="8" a="1"/>
  <c r="AT42" i="8" s="1"/>
  <c r="BD42" i="8" s="1"/>
  <c r="AT193" i="8" a="1"/>
  <c r="AT193" i="8" s="1"/>
  <c r="BD193" i="8" s="1"/>
  <c r="AT130" i="8" a="1"/>
  <c r="AT130" i="8" s="1"/>
  <c r="BD130" i="8" s="1"/>
  <c r="AT418" i="8" a="1"/>
  <c r="AT418" i="8" s="1"/>
  <c r="BD418" i="8" s="1"/>
  <c r="AT32" i="8" a="1"/>
  <c r="AT32" i="8" s="1"/>
  <c r="BD32" i="8" s="1"/>
  <c r="AT31" i="8" a="1"/>
  <c r="AT31" i="8" s="1"/>
  <c r="BD31" i="8" s="1"/>
  <c r="AT310" i="8" a="1"/>
  <c r="AT310" i="8" s="1"/>
  <c r="BD310" i="8" s="1"/>
  <c r="AT246" i="8" a="1"/>
  <c r="AT246" i="8" s="1"/>
  <c r="BD246" i="8" s="1"/>
  <c r="AT211" i="8" a="1"/>
  <c r="AT211" i="8" s="1"/>
  <c r="BD211" i="8" s="1"/>
  <c r="AT178" i="8" a="1"/>
  <c r="AT178" i="8" s="1"/>
  <c r="BD178" i="8" s="1"/>
  <c r="AT9" i="8" a="1"/>
  <c r="AT9" i="8" s="1"/>
  <c r="BD9" i="8" s="1"/>
  <c r="AT378" i="8" a="1"/>
  <c r="AT378" i="8" s="1"/>
  <c r="BD378" i="8" s="1"/>
  <c r="AT317" i="8" a="1"/>
  <c r="AT317" i="8" s="1"/>
  <c r="BD317" i="8" s="1"/>
  <c r="AT447" i="8" a="1"/>
  <c r="AT447" i="8" s="1"/>
  <c r="BD447" i="8" s="1"/>
  <c r="AT215" i="8" a="1"/>
  <c r="AT215" i="8" s="1"/>
  <c r="BD215" i="8" s="1"/>
  <c r="AT23" i="8" a="1"/>
  <c r="AT23" i="8" s="1"/>
  <c r="BD23" i="8" s="1"/>
  <c r="AT180" i="8" a="1"/>
  <c r="AT180" i="8" s="1"/>
  <c r="BD180" i="8" s="1"/>
  <c r="AT52" i="8" a="1"/>
  <c r="AT52" i="8" s="1"/>
  <c r="BD52" i="8" s="1"/>
  <c r="AT170" i="8" a="1"/>
  <c r="AT170" i="8" s="1"/>
  <c r="BD170" i="8" s="1"/>
  <c r="AT106" i="8" a="1"/>
  <c r="AT106" i="8" s="1"/>
  <c r="BD106" i="8" s="1"/>
  <c r="AT12" i="8" a="1"/>
  <c r="AT12" i="8" s="1"/>
  <c r="BD12" i="8" s="1"/>
  <c r="AT350" i="8" a="1"/>
  <c r="AT350" i="8" s="1"/>
  <c r="BD350" i="8" s="1"/>
  <c r="AT351" i="8" a="1"/>
  <c r="AT351" i="8" s="1"/>
  <c r="BD351" i="8" s="1"/>
  <c r="AT287" i="8" a="1"/>
  <c r="AT287" i="8" s="1"/>
  <c r="BD287" i="8" s="1"/>
  <c r="AT252" i="8" a="1"/>
  <c r="AT252" i="8" s="1"/>
  <c r="BD252" i="8" s="1"/>
  <c r="AT60" i="8" a="1"/>
  <c r="AT60" i="8" s="1"/>
  <c r="BD60" i="8" s="1"/>
  <c r="AT210" i="8" a="1"/>
  <c r="AT210" i="8" s="1"/>
  <c r="BD210" i="8" s="1"/>
  <c r="AT384" i="8" a="1"/>
  <c r="AT384" i="8" s="1"/>
  <c r="BD384" i="8" s="1"/>
  <c r="AT101" i="8" a="1"/>
  <c r="AT101" i="8" s="1"/>
  <c r="BD101" i="8" s="1"/>
  <c r="AT316" i="8" a="1"/>
  <c r="AT316" i="8" s="1"/>
  <c r="BD316" i="8" s="1"/>
  <c r="AT147" i="8" a="1"/>
  <c r="AT147" i="8" s="1"/>
  <c r="BD147" i="8" s="1"/>
  <c r="AT19" i="8" a="1"/>
  <c r="AT19" i="8" s="1"/>
  <c r="BD19" i="8" s="1"/>
  <c r="AT265" i="8" a="1"/>
  <c r="AT265" i="8" s="1"/>
  <c r="BD265" i="8" s="1"/>
  <c r="AT405" i="8" a="1"/>
  <c r="AT405" i="8" s="1"/>
  <c r="BD405" i="8" s="1"/>
  <c r="AT427" i="8" a="1"/>
  <c r="AT427" i="8" s="1"/>
  <c r="BD427" i="8" s="1"/>
  <c r="AT184" i="8" a="1"/>
  <c r="AT184" i="8" s="1"/>
  <c r="BD184" i="8" s="1"/>
  <c r="AT116" i="8" a="1"/>
  <c r="AT116" i="8" s="1"/>
  <c r="BD116" i="8" s="1"/>
  <c r="AT267" i="8" a="1"/>
  <c r="AT267" i="8" s="1"/>
  <c r="BD267" i="8" s="1"/>
  <c r="AT203" i="8" a="1"/>
  <c r="AT203" i="8" s="1"/>
  <c r="BD203" i="8" s="1"/>
  <c r="AT234" i="8" a="1"/>
  <c r="AT234" i="8" s="1"/>
  <c r="BD234" i="8" s="1"/>
  <c r="AT159" i="8" a="1"/>
  <c r="AT159" i="8" s="1"/>
  <c r="BD159" i="8" s="1"/>
  <c r="AT339" i="8" a="1"/>
  <c r="AT339" i="8" s="1"/>
  <c r="BD339" i="8" s="1"/>
  <c r="AT329" i="8" a="1"/>
  <c r="AT329" i="8" s="1"/>
  <c r="BD329" i="8" s="1"/>
  <c r="AT201" i="8" a="1"/>
  <c r="AT201" i="8" s="1"/>
  <c r="BD201" i="8" s="1"/>
  <c r="AT466" i="8" a="1"/>
  <c r="AT466" i="8" s="1"/>
  <c r="BD466" i="8" s="1"/>
  <c r="AT462" i="8" a="1"/>
  <c r="AT462" i="8" s="1"/>
  <c r="BD462" i="8" s="1"/>
  <c r="AT255" i="8" a="1"/>
  <c r="AT255" i="8" s="1"/>
  <c r="BD255" i="8" s="1"/>
  <c r="AT304" i="8" a="1"/>
  <c r="AT304" i="8" s="1"/>
  <c r="BD304" i="8" s="1"/>
  <c r="AT95" i="8" a="1"/>
  <c r="AT95" i="8" s="1"/>
  <c r="BD95" i="8" s="1"/>
  <c r="AT182" i="8" a="1"/>
  <c r="AT182" i="8" s="1"/>
  <c r="BD182" i="8" s="1"/>
  <c r="AT229" i="8" a="1"/>
  <c r="AT229" i="8" s="1"/>
  <c r="BD229" i="8" s="1"/>
  <c r="AT188" i="8" a="1"/>
  <c r="AT188" i="8" s="1"/>
  <c r="BD188" i="8" s="1"/>
  <c r="AT137" i="8" a="1"/>
  <c r="AT137" i="8" s="1"/>
  <c r="BD137" i="8" s="1"/>
  <c r="AT73" i="8" a="1"/>
  <c r="AT73" i="8" s="1"/>
  <c r="BD73" i="8" s="1"/>
  <c r="AT112" i="8" a="1"/>
  <c r="AT112" i="8" s="1"/>
  <c r="BD112" i="8" s="1"/>
  <c r="AT307" i="8" a="1"/>
  <c r="AT307" i="8" s="1"/>
  <c r="BD307" i="8" s="1"/>
  <c r="AT420" i="8" a="1"/>
  <c r="AT420" i="8" s="1"/>
  <c r="BD420" i="8" s="1"/>
  <c r="AT325" i="8" a="1"/>
  <c r="AT325" i="8" s="1"/>
  <c r="BD325" i="8" s="1"/>
  <c r="AT383" i="8" a="1"/>
  <c r="AT383" i="8" s="1"/>
  <c r="BD383" i="8" s="1"/>
  <c r="AT110" i="8" a="1"/>
  <c r="AT110" i="8" s="1"/>
  <c r="BD110" i="8" s="1"/>
  <c r="AT321" i="8" a="1"/>
  <c r="AT321" i="8" s="1"/>
  <c r="BD321" i="8" s="1"/>
  <c r="AT344" i="8" a="1"/>
  <c r="AT344" i="8" s="1"/>
  <c r="BD344" i="8" s="1"/>
  <c r="AT371" i="8" a="1"/>
  <c r="AT371" i="8" s="1"/>
  <c r="BD371" i="8" s="1"/>
  <c r="AV476" i="8" a="1"/>
  <c r="AV476" i="8" s="1"/>
  <c r="BF476" i="8" s="1"/>
  <c r="AV474" i="8" a="1"/>
  <c r="AV474" i="8" s="1"/>
  <c r="BF474" i="8" s="1"/>
  <c r="AV473" i="8" a="1"/>
  <c r="AV473" i="8" s="1"/>
  <c r="BF473" i="8" s="1"/>
  <c r="AV401" i="8" a="1"/>
  <c r="AV401" i="8" s="1"/>
  <c r="BF401" i="8" s="1"/>
  <c r="AV285" i="8" a="1"/>
  <c r="AV285" i="8" s="1"/>
  <c r="BF285" i="8" s="1"/>
  <c r="AV379" i="8" a="1"/>
  <c r="AV379" i="8" s="1"/>
  <c r="BF379" i="8" s="1"/>
  <c r="AV432" i="8" a="1"/>
  <c r="AV432" i="8" s="1"/>
  <c r="BF432" i="8" s="1"/>
  <c r="AV240" i="8" a="1"/>
  <c r="AV240" i="8" s="1"/>
  <c r="BF240" i="8" s="1"/>
  <c r="AV230" i="8" a="1"/>
  <c r="AV230" i="8" s="1"/>
  <c r="BF230" i="8" s="1"/>
  <c r="AV259" i="8" a="1"/>
  <c r="AV259" i="8" s="1"/>
  <c r="BF259" i="8" s="1"/>
  <c r="AV34" i="8" a="1"/>
  <c r="AV34" i="8" s="1"/>
  <c r="BF34" i="8" s="1"/>
  <c r="AV313" i="8" a="1"/>
  <c r="AV313" i="8" s="1"/>
  <c r="BF313" i="8" s="1"/>
  <c r="AV185" i="8" a="1"/>
  <c r="AV185" i="8" s="1"/>
  <c r="BF185" i="8" s="1"/>
  <c r="AV468" i="8" a="1"/>
  <c r="AV468" i="8" s="1"/>
  <c r="BF468" i="8" s="1"/>
  <c r="AV386" i="8" a="1"/>
  <c r="AV386" i="8" s="1"/>
  <c r="BF386" i="8" s="1"/>
  <c r="AV424" i="8" a="1"/>
  <c r="AV424" i="8" s="1"/>
  <c r="BF424" i="8" s="1"/>
  <c r="AV358" i="8" a="1"/>
  <c r="AV358" i="8" s="1"/>
  <c r="BF358" i="8" s="1"/>
  <c r="AV366" i="8" a="1"/>
  <c r="AV366" i="8" s="1"/>
  <c r="BF366" i="8" s="1"/>
  <c r="AV263" i="8" a="1"/>
  <c r="AV263" i="8" s="1"/>
  <c r="BF263" i="8" s="1"/>
  <c r="AV205" i="8" a="1"/>
  <c r="AV205" i="8" s="1"/>
  <c r="BF205" i="8" s="1"/>
  <c r="AV13" i="8" a="1"/>
  <c r="AV13" i="8" s="1"/>
  <c r="BF13" i="8" s="1"/>
  <c r="AV282" i="8" a="1"/>
  <c r="AV282" i="8" s="1"/>
  <c r="BF282" i="8" s="1"/>
  <c r="AV154" i="8" a="1"/>
  <c r="AV154" i="8" s="1"/>
  <c r="BF154" i="8" s="1"/>
  <c r="AV113" i="8" a="1"/>
  <c r="AV113" i="8" s="1"/>
  <c r="BF113" i="8" s="1"/>
  <c r="AV49" i="8" a="1"/>
  <c r="AV49" i="8" s="1"/>
  <c r="BF49" i="8" s="1"/>
  <c r="AV452" i="8" a="1"/>
  <c r="AV452" i="8" s="1"/>
  <c r="BF452" i="8" s="1"/>
  <c r="AV434" i="8" a="1"/>
  <c r="AV434" i="8" s="1"/>
  <c r="BF434" i="8" s="1"/>
  <c r="AV430" i="8" a="1"/>
  <c r="AV430" i="8" s="1"/>
  <c r="BF430" i="8" s="1"/>
  <c r="AV330" i="8" a="1"/>
  <c r="AV330" i="8" s="1"/>
  <c r="BF330" i="8" s="1"/>
  <c r="AV357" i="8" a="1"/>
  <c r="AV357" i="8" s="1"/>
  <c r="BF357" i="8" s="1"/>
  <c r="AV160" i="8" a="1"/>
  <c r="AV160" i="8" s="1"/>
  <c r="BF160" i="8" s="1"/>
  <c r="AV181" i="8" a="1"/>
  <c r="AV181" i="8" s="1"/>
  <c r="BF181" i="8" s="1"/>
  <c r="AV268" i="8" a="1"/>
  <c r="AV268" i="8" s="1"/>
  <c r="BF268" i="8" s="1"/>
  <c r="AV291" i="8" a="1"/>
  <c r="AV291" i="8" s="1"/>
  <c r="BF291" i="8" s="1"/>
  <c r="AV35" i="8" a="1"/>
  <c r="AV35" i="8" s="1"/>
  <c r="BF35" i="8" s="1"/>
  <c r="AV345" i="8" a="1"/>
  <c r="AV345" i="8" s="1"/>
  <c r="BF345" i="8" s="1"/>
  <c r="AV281" i="8" a="1"/>
  <c r="AV281" i="8" s="1"/>
  <c r="BF281" i="8" s="1"/>
  <c r="AV216" i="8" a="1"/>
  <c r="AV216" i="8" s="1"/>
  <c r="BF216" i="8" s="1"/>
  <c r="AV355" i="8" a="1"/>
  <c r="AV355" i="8" s="1"/>
  <c r="BF355" i="8" s="1"/>
  <c r="AV96" i="8" a="1"/>
  <c r="AV96" i="8" s="1"/>
  <c r="BF96" i="8" s="1"/>
  <c r="AV443" i="8" a="1"/>
  <c r="AV443" i="8" s="1"/>
  <c r="BF443" i="8" s="1"/>
  <c r="AV463" i="8" a="1"/>
  <c r="AV463" i="8" s="1"/>
  <c r="BF463" i="8" s="1"/>
  <c r="AV277" i="8" a="1"/>
  <c r="AV277" i="8" s="1"/>
  <c r="BF277" i="8" s="1"/>
  <c r="AV260" i="8" a="1"/>
  <c r="AV260" i="8" s="1"/>
  <c r="BF260" i="8" s="1"/>
  <c r="AV196" i="8" a="1"/>
  <c r="AV196" i="8" s="1"/>
  <c r="BF196" i="8" s="1"/>
  <c r="AV155" i="8" a="1"/>
  <c r="AV155" i="8" s="1"/>
  <c r="BF155" i="8" s="1"/>
  <c r="AV314" i="8" a="1"/>
  <c r="AV314" i="8" s="1"/>
  <c r="BF314" i="8" s="1"/>
  <c r="AV337" i="8" a="1"/>
  <c r="AV337" i="8" s="1"/>
  <c r="BF337" i="8" s="1"/>
  <c r="AV273" i="8" a="1"/>
  <c r="AV273" i="8" s="1"/>
  <c r="BF273" i="8" s="1"/>
  <c r="AV17" i="8" a="1"/>
  <c r="AV17" i="8" s="1"/>
  <c r="BF17" i="8" s="1"/>
  <c r="AV460" i="8" a="1"/>
  <c r="AV460" i="8" s="1"/>
  <c r="BF460" i="8" s="1"/>
  <c r="AV374" i="8" a="1"/>
  <c r="AV374" i="8" s="1"/>
  <c r="BF374" i="8" s="1"/>
  <c r="AV390" i="8" a="1"/>
  <c r="AV390" i="8" s="1"/>
  <c r="BF390" i="8" s="1"/>
  <c r="AV166" i="8" a="1"/>
  <c r="AV166" i="8" s="1"/>
  <c r="BF166" i="8" s="1"/>
  <c r="AV21" i="8" a="1"/>
  <c r="AV21" i="8" s="1"/>
  <c r="BF21" i="8" s="1"/>
  <c r="AV195" i="8" a="1"/>
  <c r="AV195" i="8" s="1"/>
  <c r="BF195" i="8" s="1"/>
  <c r="AV67" i="8" a="1"/>
  <c r="AV67" i="8" s="1"/>
  <c r="BF67" i="8" s="1"/>
  <c r="AV249" i="8" a="1"/>
  <c r="AV249" i="8" s="1"/>
  <c r="BF249" i="8" s="1"/>
  <c r="AV450" i="8" a="1"/>
  <c r="AV450" i="8" s="1"/>
  <c r="BF450" i="8" s="1"/>
  <c r="AV393" i="8" a="1"/>
  <c r="AV393" i="8" s="1"/>
  <c r="BF393" i="8" s="1"/>
  <c r="AV435" i="8" a="1"/>
  <c r="AV435" i="8" s="1"/>
  <c r="BF435" i="8" s="1"/>
  <c r="AV446" i="8" a="1"/>
  <c r="AV446" i="8" s="1"/>
  <c r="BF446" i="8" s="1"/>
  <c r="AV199" i="8" a="1"/>
  <c r="AV199" i="8" s="1"/>
  <c r="BF199" i="8" s="1"/>
  <c r="AV286" i="8" a="1"/>
  <c r="AV286" i="8" s="1"/>
  <c r="BF286" i="8" s="1"/>
  <c r="AV241" i="8" a="1"/>
  <c r="AV241" i="8" s="1"/>
  <c r="BF241" i="8" s="1"/>
  <c r="AV177" i="8" a="1"/>
  <c r="AV177" i="8" s="1"/>
  <c r="BF177" i="8" s="1"/>
  <c r="AV415" i="8" a="1"/>
  <c r="AV415" i="8" s="1"/>
  <c r="BF415" i="8" s="1"/>
  <c r="AV403" i="8" a="1"/>
  <c r="AV403" i="8" s="1"/>
  <c r="BF403" i="8" s="1"/>
  <c r="AV365" i="8" a="1"/>
  <c r="AV365" i="8" s="1"/>
  <c r="BF365" i="8" s="1"/>
  <c r="AV48" i="8" a="1"/>
  <c r="AV48" i="8" s="1"/>
  <c r="BF48" i="8" s="1"/>
  <c r="AV61" i="8" a="1"/>
  <c r="AV61" i="8" s="1"/>
  <c r="BF61" i="8" s="1"/>
  <c r="AV202" i="8" a="1"/>
  <c r="AV202" i="8" s="1"/>
  <c r="BF202" i="8" s="1"/>
  <c r="AV225" i="8" a="1"/>
  <c r="AV225" i="8" s="1"/>
  <c r="BF225" i="8" s="1"/>
  <c r="AV161" i="8" a="1"/>
  <c r="AV161" i="8" s="1"/>
  <c r="BF161" i="8" s="1"/>
  <c r="AV233" i="8" a="1"/>
  <c r="AV233" i="8" s="1"/>
  <c r="BF233" i="8" s="1"/>
  <c r="AV362" i="8" a="1"/>
  <c r="AV362" i="8" s="1"/>
  <c r="BF362" i="8" s="1"/>
  <c r="AV364" i="8" a="1"/>
  <c r="AV364" i="8" s="1"/>
  <c r="BF364" i="8" s="1"/>
  <c r="AV426" i="8" a="1"/>
  <c r="AV426" i="8" s="1"/>
  <c r="BF426" i="8" s="1"/>
  <c r="AV309" i="8" a="1"/>
  <c r="AV309" i="8" s="1"/>
  <c r="BF309" i="8" s="1"/>
  <c r="AV422" i="8" a="1"/>
  <c r="AV422" i="8" s="1"/>
  <c r="BF422" i="8" s="1"/>
  <c r="AV356" i="8" a="1"/>
  <c r="AV356" i="8" s="1"/>
  <c r="BF356" i="8" s="1"/>
  <c r="AV381" i="8" a="1"/>
  <c r="AV381" i="8" s="1"/>
  <c r="BF381" i="8" s="1"/>
  <c r="AV22" i="8" a="1"/>
  <c r="AV22" i="8" s="1"/>
  <c r="BF22" i="8" s="1"/>
  <c r="AV92" i="8" a="1"/>
  <c r="AV92" i="8" s="1"/>
  <c r="BF92" i="8" s="1"/>
  <c r="AV297" i="8" a="1"/>
  <c r="AV297" i="8" s="1"/>
  <c r="BF297" i="8" s="1"/>
  <c r="AV461" i="8" a="1"/>
  <c r="AV461" i="8" s="1"/>
  <c r="BF461" i="8" s="1"/>
  <c r="AV328" i="8" a="1"/>
  <c r="AV328" i="8" s="1"/>
  <c r="BF328" i="8" s="1"/>
  <c r="AV256" i="8" a="1"/>
  <c r="AV256" i="8" s="1"/>
  <c r="BF256" i="8" s="1"/>
  <c r="AV368" i="8" a="1"/>
  <c r="AV368" i="8" s="1"/>
  <c r="BF368" i="8" s="1"/>
  <c r="AV64" i="8" a="1"/>
  <c r="AV64" i="8" s="1"/>
  <c r="BF64" i="8" s="1"/>
  <c r="AV335" i="8" a="1"/>
  <c r="AV335" i="8" s="1"/>
  <c r="BF335" i="8" s="1"/>
  <c r="AV207" i="8" a="1"/>
  <c r="AV207" i="8" s="1"/>
  <c r="BF207" i="8" s="1"/>
  <c r="AV143" i="8" a="1"/>
  <c r="AV143" i="8" s="1"/>
  <c r="BF143" i="8" s="1"/>
  <c r="AV102" i="8" a="1"/>
  <c r="AV102" i="8" s="1"/>
  <c r="BF102" i="8" s="1"/>
  <c r="AV38" i="8" a="1"/>
  <c r="AV38" i="8" s="1"/>
  <c r="BF38" i="8" s="1"/>
  <c r="AV300" i="8" a="1"/>
  <c r="AV300" i="8" s="1"/>
  <c r="BF300" i="8" s="1"/>
  <c r="AV131" i="8" a="1"/>
  <c r="AV131" i="8" s="1"/>
  <c r="BF131" i="8" s="1"/>
  <c r="AV416" i="8" a="1"/>
  <c r="AV416" i="8" s="1"/>
  <c r="BF416" i="8" s="1"/>
  <c r="AV389" i="8" a="1"/>
  <c r="AV389" i="8" s="1"/>
  <c r="BF389" i="8" s="1"/>
  <c r="AV457" i="8" a="1"/>
  <c r="AV457" i="8" s="1"/>
  <c r="BF457" i="8" s="1"/>
  <c r="AV158" i="8" a="1"/>
  <c r="AV158" i="8" s="1"/>
  <c r="BF158" i="8" s="1"/>
  <c r="AV30" i="8" a="1"/>
  <c r="AV30" i="8" s="1"/>
  <c r="BF30" i="8" s="1"/>
  <c r="AV144" i="8" a="1"/>
  <c r="AV144" i="8" s="1"/>
  <c r="BF144" i="8" s="1"/>
  <c r="AV179" i="8" a="1"/>
  <c r="AV179" i="8" s="1"/>
  <c r="BF179" i="8" s="1"/>
  <c r="AV441" i="8" a="1"/>
  <c r="AV441" i="8" s="1"/>
  <c r="BF441" i="8" s="1"/>
  <c r="AV472" i="8" a="1"/>
  <c r="AV472" i="8" s="1"/>
  <c r="BF472" i="8" s="1"/>
  <c r="AV341" i="8" a="1"/>
  <c r="AV341" i="8" s="1"/>
  <c r="BF341" i="8" s="1"/>
  <c r="AV142" i="8" a="1"/>
  <c r="AV142" i="8" s="1"/>
  <c r="BF142" i="8" s="1"/>
  <c r="AV14" i="8" a="1"/>
  <c r="AV14" i="8" s="1"/>
  <c r="BF14" i="8" s="1"/>
  <c r="AV125" i="8" a="1"/>
  <c r="AV125" i="8" s="1"/>
  <c r="BF125" i="8" s="1"/>
  <c r="AV212" i="8" a="1"/>
  <c r="AV212" i="8" s="1"/>
  <c r="BF212" i="8" s="1"/>
  <c r="AV266" i="8" a="1"/>
  <c r="AV266" i="8" s="1"/>
  <c r="BF266" i="8" s="1"/>
  <c r="AV338" i="8" a="1"/>
  <c r="AV338" i="8" s="1"/>
  <c r="BF338" i="8" s="1"/>
  <c r="AV16" i="8" a="1"/>
  <c r="AV16" i="8" s="1"/>
  <c r="BF16" i="8" s="1"/>
  <c r="AV407" i="8" a="1"/>
  <c r="AV407" i="8" s="1"/>
  <c r="BF407" i="8" s="1"/>
  <c r="AV352" i="8" a="1"/>
  <c r="AV352" i="8" s="1"/>
  <c r="BF352" i="8" s="1"/>
  <c r="AV175" i="8" a="1"/>
  <c r="AV175" i="8" s="1"/>
  <c r="BF175" i="8" s="1"/>
  <c r="AV70" i="8" a="1"/>
  <c r="AV70" i="8" s="1"/>
  <c r="BF70" i="8" s="1"/>
  <c r="AV204" i="8" a="1"/>
  <c r="AV204" i="8" s="1"/>
  <c r="BF204" i="8" s="1"/>
  <c r="AV140" i="8" a="1"/>
  <c r="AV140" i="8" s="1"/>
  <c r="BF140" i="8" s="1"/>
  <c r="AV66" i="8" a="1"/>
  <c r="AV66" i="8" s="1"/>
  <c r="BF66" i="8" s="1"/>
  <c r="AV153" i="8" a="1"/>
  <c r="AV153" i="8" s="1"/>
  <c r="BF153" i="8" s="1"/>
  <c r="AV24" i="8" a="1"/>
  <c r="AV24" i="8" s="1"/>
  <c r="BF24" i="8" s="1"/>
  <c r="AV51" i="8" a="1"/>
  <c r="AV51" i="8" s="1"/>
  <c r="BF51" i="8" s="1"/>
  <c r="AV360" i="8" a="1"/>
  <c r="AV360" i="8" s="1"/>
  <c r="BF360" i="8" s="1"/>
  <c r="AV392" i="8" a="1"/>
  <c r="AV392" i="8" s="1"/>
  <c r="BF392" i="8" s="1"/>
  <c r="AV414" i="8" a="1"/>
  <c r="AV414" i="8" s="1"/>
  <c r="BF414" i="8" s="1"/>
  <c r="AV295" i="8" a="1"/>
  <c r="AV295" i="8" s="1"/>
  <c r="BF295" i="8" s="1"/>
  <c r="AV126" i="8" a="1"/>
  <c r="AV126" i="8" s="1"/>
  <c r="BF126" i="8" s="1"/>
  <c r="AV109" i="8" a="1"/>
  <c r="AV109" i="8" s="1"/>
  <c r="BF109" i="8" s="1"/>
  <c r="AV423" i="8" a="1"/>
  <c r="AV423" i="8" s="1"/>
  <c r="BF423" i="8" s="1"/>
  <c r="AV333" i="8" a="1"/>
  <c r="AV333" i="8" s="1"/>
  <c r="BF333" i="8" s="1"/>
  <c r="AV32" i="8" a="1"/>
  <c r="AV32" i="8" s="1"/>
  <c r="BF32" i="8" s="1"/>
  <c r="AV349" i="8" a="1"/>
  <c r="AV349" i="8" s="1"/>
  <c r="BF349" i="8" s="1"/>
  <c r="AV261" i="8" a="1"/>
  <c r="AV261" i="8" s="1"/>
  <c r="BF261" i="8" s="1"/>
  <c r="AV394" i="8" a="1"/>
  <c r="AV394" i="8" s="1"/>
  <c r="BF394" i="8" s="1"/>
  <c r="AV271" i="8" a="1"/>
  <c r="AV271" i="8" s="1"/>
  <c r="BF271" i="8" s="1"/>
  <c r="AV79" i="8" a="1"/>
  <c r="AV79" i="8" s="1"/>
  <c r="BF79" i="8" s="1"/>
  <c r="AV323" i="8" a="1"/>
  <c r="AV323" i="8" s="1"/>
  <c r="BF323" i="8" s="1"/>
  <c r="AV354" i="8" a="1"/>
  <c r="AV354" i="8" s="1"/>
  <c r="BF354" i="8" s="1"/>
  <c r="AV226" i="8" a="1"/>
  <c r="AV226" i="8" s="1"/>
  <c r="BF226" i="8" s="1"/>
  <c r="AV121" i="8" a="1"/>
  <c r="AV121" i="8" s="1"/>
  <c r="BF121" i="8" s="1"/>
  <c r="AV438" i="8" a="1"/>
  <c r="AV438" i="8" s="1"/>
  <c r="BF438" i="8" s="1"/>
  <c r="AV453" i="8" a="1"/>
  <c r="AV453" i="8" s="1"/>
  <c r="BF453" i="8" s="1"/>
  <c r="AV404" i="8" a="1"/>
  <c r="AV404" i="8" s="1"/>
  <c r="BF404" i="8" s="1"/>
  <c r="AV253" i="8" a="1"/>
  <c r="AV253" i="8" s="1"/>
  <c r="BF253" i="8" s="1"/>
  <c r="AV293" i="8" a="1"/>
  <c r="AV293" i="8" s="1"/>
  <c r="BF293" i="8" s="1"/>
  <c r="AV56" i="8" a="1"/>
  <c r="AV56" i="8" s="1"/>
  <c r="BF56" i="8" s="1"/>
  <c r="AV7" i="8" a="1"/>
  <c r="AV7" i="8" s="1"/>
  <c r="BF7" i="8" s="1"/>
  <c r="AV94" i="8" a="1"/>
  <c r="AV94" i="8" s="1"/>
  <c r="BF94" i="8" s="1"/>
  <c r="AV228" i="8" a="1"/>
  <c r="AV228" i="8" s="1"/>
  <c r="BF228" i="8" s="1"/>
  <c r="AV100" i="8" a="1"/>
  <c r="AV100" i="8" s="1"/>
  <c r="BF100" i="8" s="1"/>
  <c r="AV224" i="8" a="1"/>
  <c r="AV224" i="8" s="1"/>
  <c r="BF224" i="8" s="1"/>
  <c r="AV370" i="8" a="1"/>
  <c r="AV370" i="8" s="1"/>
  <c r="BF370" i="8" s="1"/>
  <c r="AV183" i="8" a="1"/>
  <c r="AV183" i="8" s="1"/>
  <c r="BF183" i="8" s="1"/>
  <c r="AV119" i="8" a="1"/>
  <c r="AV119" i="8" s="1"/>
  <c r="BF119" i="8" s="1"/>
  <c r="AV206" i="8" a="1"/>
  <c r="AV206" i="8" s="1"/>
  <c r="BF206" i="8" s="1"/>
  <c r="AV276" i="8" a="1"/>
  <c r="AV276" i="8" s="1"/>
  <c r="BF276" i="8" s="1"/>
  <c r="AV235" i="8" a="1"/>
  <c r="AV235" i="8" s="1"/>
  <c r="BF235" i="8" s="1"/>
  <c r="AV107" i="8" a="1"/>
  <c r="AV107" i="8" s="1"/>
  <c r="BF107" i="8" s="1"/>
  <c r="AV43" i="8" a="1"/>
  <c r="AV43" i="8" s="1"/>
  <c r="BF43" i="8" s="1"/>
  <c r="AV197" i="8" a="1"/>
  <c r="AV197" i="8" s="1"/>
  <c r="BF197" i="8" s="1"/>
  <c r="AV28" i="8" a="1"/>
  <c r="AV28" i="8" s="1"/>
  <c r="BF28" i="8" s="1"/>
  <c r="AV444" i="8" a="1"/>
  <c r="AV444" i="8" s="1"/>
  <c r="BF444" i="8" s="1"/>
  <c r="AV380" i="8" a="1"/>
  <c r="AV380" i="8" s="1"/>
  <c r="BF380" i="8" s="1"/>
  <c r="AV433" i="8" a="1"/>
  <c r="AV433" i="8" s="1"/>
  <c r="BF433" i="8" s="1"/>
  <c r="AV72" i="8" a="1"/>
  <c r="AV72" i="8" s="1"/>
  <c r="BF72" i="8" s="1"/>
  <c r="AV367" i="8" a="1"/>
  <c r="AV367" i="8" s="1"/>
  <c r="BF367" i="8" s="1"/>
  <c r="AV53" i="8" a="1"/>
  <c r="AV53" i="8" s="1"/>
  <c r="BF53" i="8" s="1"/>
  <c r="AV12" i="8" a="1"/>
  <c r="AV12" i="8" s="1"/>
  <c r="BF12" i="8" s="1"/>
  <c r="AV130" i="8" a="1"/>
  <c r="AV130" i="8" s="1"/>
  <c r="BF130" i="8" s="1"/>
  <c r="AV451" i="8" a="1"/>
  <c r="AV451" i="8" s="1"/>
  <c r="BF451" i="8" s="1"/>
  <c r="AV127" i="8" a="1"/>
  <c r="AV127" i="8" s="1"/>
  <c r="BF127" i="8" s="1"/>
  <c r="AV399" i="8" a="1"/>
  <c r="AV399" i="8" s="1"/>
  <c r="BF399" i="8" s="1"/>
  <c r="AV336" i="8" a="1"/>
  <c r="AV336" i="8" s="1"/>
  <c r="BF336" i="8" s="1"/>
  <c r="AV103" i="8" a="1"/>
  <c r="AV103" i="8" s="1"/>
  <c r="BF103" i="8" s="1"/>
  <c r="AV190" i="8" a="1"/>
  <c r="AV190" i="8" s="1"/>
  <c r="BF190" i="8" s="1"/>
  <c r="AV145" i="8" a="1"/>
  <c r="AV145" i="8" s="1"/>
  <c r="BF145" i="8" s="1"/>
  <c r="AV255" i="8" a="1"/>
  <c r="AV255" i="8" s="1"/>
  <c r="BF255" i="8" s="1"/>
  <c r="AV449" i="8" a="1"/>
  <c r="AV449" i="8" s="1"/>
  <c r="BF449" i="8" s="1"/>
  <c r="AV397" i="8" a="1"/>
  <c r="AV397" i="8" s="1"/>
  <c r="BF397" i="8" s="1"/>
  <c r="AV375" i="8" a="1"/>
  <c r="AV375" i="8" s="1"/>
  <c r="BF375" i="8" s="1"/>
  <c r="AV120" i="8" a="1"/>
  <c r="AV120" i="8" s="1"/>
  <c r="BF120" i="8" s="1"/>
  <c r="AV294" i="8" a="1"/>
  <c r="AV294" i="8" s="1"/>
  <c r="BF294" i="8" s="1"/>
  <c r="AV213" i="8" a="1"/>
  <c r="AV213" i="8" s="1"/>
  <c r="BF213" i="8" s="1"/>
  <c r="AV172" i="8" a="1"/>
  <c r="AV172" i="8" s="1"/>
  <c r="BF172" i="8" s="1"/>
  <c r="AV220" i="8" a="1"/>
  <c r="AV220" i="8" s="1"/>
  <c r="BF220" i="8" s="1"/>
  <c r="AV431" i="8" a="1"/>
  <c r="AV431" i="8" s="1"/>
  <c r="BF431" i="8" s="1"/>
  <c r="AV77" i="8" a="1"/>
  <c r="AV77" i="8" s="1"/>
  <c r="BF77" i="8" s="1"/>
  <c r="AV36" i="8" a="1"/>
  <c r="AV36" i="8" s="1"/>
  <c r="BF36" i="8" s="1"/>
  <c r="AV187" i="8" a="1"/>
  <c r="AV187" i="8" s="1"/>
  <c r="BF187" i="8" s="1"/>
  <c r="AV218" i="8" a="1"/>
  <c r="AV218" i="8" s="1"/>
  <c r="BF218" i="8" s="1"/>
  <c r="AV373" i="8" a="1"/>
  <c r="AV373" i="8" s="1"/>
  <c r="BF373" i="8" s="1"/>
  <c r="AV80" i="8" a="1"/>
  <c r="AV80" i="8" s="1"/>
  <c r="BF80" i="8" s="1"/>
  <c r="AV311" i="8" a="1"/>
  <c r="AV311" i="8" s="1"/>
  <c r="BF311" i="8" s="1"/>
  <c r="AV289" i="8" a="1"/>
  <c r="AV289" i="8" s="1"/>
  <c r="BF289" i="8" s="1"/>
  <c r="AV97" i="8" a="1"/>
  <c r="AV97" i="8" s="1"/>
  <c r="BF97" i="8" s="1"/>
  <c r="AV33" i="8" a="1"/>
  <c r="AV33" i="8" s="1"/>
  <c r="BF33" i="8" s="1"/>
  <c r="AV464" i="8" a="1"/>
  <c r="AV464" i="8" s="1"/>
  <c r="BF464" i="8" s="1"/>
  <c r="AV262" i="8" a="1"/>
  <c r="AV262" i="8" s="1"/>
  <c r="BF262" i="8" s="1"/>
  <c r="AV163" i="8" a="1"/>
  <c r="AV163" i="8" s="1"/>
  <c r="BF163" i="8" s="1"/>
  <c r="AV418" i="8" a="1"/>
  <c r="AV418" i="8" s="1"/>
  <c r="BF418" i="8" s="1"/>
  <c r="AV350" i="8" a="1"/>
  <c r="AV350" i="8" s="1"/>
  <c r="BF350" i="8" s="1"/>
  <c r="AV231" i="8" a="1"/>
  <c r="AV231" i="8" s="1"/>
  <c r="BF231" i="8" s="1"/>
  <c r="AV283" i="8" a="1"/>
  <c r="AV283" i="8" s="1"/>
  <c r="BF283" i="8" s="1"/>
  <c r="AV219" i="8" a="1"/>
  <c r="AV219" i="8" s="1"/>
  <c r="BF219" i="8" s="1"/>
  <c r="AV156" i="8" a="1"/>
  <c r="AV156" i="8" s="1"/>
  <c r="BF156" i="8" s="1"/>
  <c r="AV210" i="8" a="1"/>
  <c r="AV210" i="8" s="1"/>
  <c r="BF210" i="8" s="1"/>
  <c r="AV410" i="8" a="1"/>
  <c r="AV410" i="8" s="1"/>
  <c r="BF410" i="8" s="1"/>
  <c r="AV274" i="8" a="1"/>
  <c r="AV274" i="8" s="1"/>
  <c r="BF274" i="8" s="1"/>
  <c r="AV269" i="8" a="1"/>
  <c r="AV269" i="8" s="1"/>
  <c r="BF269" i="8" s="1"/>
  <c r="AV412" i="8" a="1"/>
  <c r="AV412" i="8" s="1"/>
  <c r="BF412" i="8" s="1"/>
  <c r="AV149" i="8" a="1"/>
  <c r="AV149" i="8" s="1"/>
  <c r="BF149" i="8" s="1"/>
  <c r="AV236" i="8" a="1"/>
  <c r="AV236" i="8" s="1"/>
  <c r="BF236" i="8" s="1"/>
  <c r="AV63" i="8" a="1"/>
  <c r="AV63" i="8" s="1"/>
  <c r="BF63" i="8" s="1"/>
  <c r="AV4" i="8" a="1"/>
  <c r="AV4" i="8" s="1"/>
  <c r="BF4" i="8" s="1"/>
  <c r="AV382" i="8" a="1"/>
  <c r="AV382" i="8" s="1"/>
  <c r="BF382" i="8" s="1"/>
  <c r="AV176" i="8" a="1"/>
  <c r="AV176" i="8" s="1"/>
  <c r="BF176" i="8" s="1"/>
  <c r="AV222" i="8" a="1"/>
  <c r="AV222" i="8" s="1"/>
  <c r="BF222" i="8" s="1"/>
  <c r="AV315" i="8" a="1"/>
  <c r="AV315" i="8" s="1"/>
  <c r="BF315" i="8" s="1"/>
  <c r="AV251" i="8" a="1"/>
  <c r="AV251" i="8" s="1"/>
  <c r="BF251" i="8" s="1"/>
  <c r="AV90" i="8" a="1"/>
  <c r="AV90" i="8" s="1"/>
  <c r="BF90" i="8" s="1"/>
  <c r="AV305" i="8" a="1"/>
  <c r="AV305" i="8" s="1"/>
  <c r="BF305" i="8" s="1"/>
  <c r="AV168" i="8" a="1"/>
  <c r="AV168" i="8" s="1"/>
  <c r="BF168" i="8" s="1"/>
  <c r="AV319" i="8" a="1"/>
  <c r="AV319" i="8" s="1"/>
  <c r="BF319" i="8" s="1"/>
  <c r="AV41" i="8" a="1"/>
  <c r="AV41" i="8" s="1"/>
  <c r="BF41" i="8" s="1"/>
  <c r="AV411" i="8" a="1"/>
  <c r="AV411" i="8" s="1"/>
  <c r="BF411" i="8" s="1"/>
  <c r="AV437" i="8" a="1"/>
  <c r="AV437" i="8" s="1"/>
  <c r="BF437" i="8" s="1"/>
  <c r="AV104" i="8" a="1"/>
  <c r="AV104" i="8" s="1"/>
  <c r="BF104" i="8" s="1"/>
  <c r="AV408" i="8" a="1"/>
  <c r="AV408" i="8" s="1"/>
  <c r="BF408" i="8" s="1"/>
  <c r="AV312" i="8" a="1"/>
  <c r="AV312" i="8" s="1"/>
  <c r="BF312" i="8" s="1"/>
  <c r="AV152" i="8" a="1"/>
  <c r="AV152" i="8" s="1"/>
  <c r="BF152" i="8" s="1"/>
  <c r="AV247" i="8" a="1"/>
  <c r="AV247" i="8" s="1"/>
  <c r="BF247" i="8" s="1"/>
  <c r="AV189" i="8" a="1"/>
  <c r="AV189" i="8" s="1"/>
  <c r="BF189" i="8" s="1"/>
  <c r="AV84" i="8" a="1"/>
  <c r="AV84" i="8" s="1"/>
  <c r="BF84" i="8" s="1"/>
  <c r="AV171" i="8" a="1"/>
  <c r="AV171" i="8" s="1"/>
  <c r="BF171" i="8" s="1"/>
  <c r="AV191" i="8" a="1"/>
  <c r="AV191" i="8" s="1"/>
  <c r="BF191" i="8" s="1"/>
  <c r="AV429" i="8" a="1"/>
  <c r="AV429" i="8" s="1"/>
  <c r="BF429" i="8" s="1"/>
  <c r="AV40" i="8" a="1"/>
  <c r="AV40" i="8" s="1"/>
  <c r="BF40" i="8" s="1"/>
  <c r="AV369" i="8" a="1"/>
  <c r="AV369" i="8" s="1"/>
  <c r="BF369" i="8" s="1"/>
  <c r="AV198" i="8" a="1"/>
  <c r="AV198" i="8" s="1"/>
  <c r="BF198" i="8" s="1"/>
  <c r="AV264" i="8" a="1"/>
  <c r="AV264" i="8" s="1"/>
  <c r="BF264" i="8" s="1"/>
  <c r="AV425" i="8" a="1"/>
  <c r="AV425" i="8" s="1"/>
  <c r="BF425" i="8" s="1"/>
  <c r="AV248" i="8" a="1"/>
  <c r="AV248" i="8" s="1"/>
  <c r="BF248" i="8" s="1"/>
  <c r="AV45" i="8" a="1"/>
  <c r="AV45" i="8" s="1"/>
  <c r="BF45" i="8" s="1"/>
  <c r="AV68" i="8" a="1"/>
  <c r="AV68" i="8" s="1"/>
  <c r="BF68" i="8" s="1"/>
  <c r="AV250" i="8" a="1"/>
  <c r="AV250" i="8" s="1"/>
  <c r="BF250" i="8" s="1"/>
  <c r="AV186" i="8" a="1"/>
  <c r="AV186" i="8" s="1"/>
  <c r="BF186" i="8" s="1"/>
  <c r="AV81" i="8" a="1"/>
  <c r="AV81" i="8" s="1"/>
  <c r="BF81" i="8" s="1"/>
  <c r="AV385" i="8" a="1"/>
  <c r="AV385" i="8" s="1"/>
  <c r="BF385" i="8" s="1"/>
  <c r="AV342" i="8" a="1"/>
  <c r="AV342" i="8" s="1"/>
  <c r="BF342" i="8" s="1"/>
  <c r="AV458" i="8" a="1"/>
  <c r="AV458" i="8" s="1"/>
  <c r="BF458" i="8" s="1"/>
  <c r="AV439" i="8" a="1"/>
  <c r="AV439" i="8" s="1"/>
  <c r="BF439" i="8" s="1"/>
  <c r="AV85" i="8" a="1"/>
  <c r="AV85" i="8" s="1"/>
  <c r="BF85" i="8" s="1"/>
  <c r="AV108" i="8" a="1"/>
  <c r="AV108" i="8" s="1"/>
  <c r="BF108" i="8" s="1"/>
  <c r="AV44" i="8" a="1"/>
  <c r="AV44" i="8" s="1"/>
  <c r="BF44" i="8" s="1"/>
  <c r="AV162" i="8" a="1"/>
  <c r="AV162" i="8" s="1"/>
  <c r="BF162" i="8" s="1"/>
  <c r="AV133" i="8" a="1"/>
  <c r="AV133" i="8" s="1"/>
  <c r="BF133" i="8" s="1"/>
  <c r="AV115" i="8" a="1"/>
  <c r="AV115" i="8" s="1"/>
  <c r="BF115" i="8" s="1"/>
  <c r="AV146" i="8" a="1"/>
  <c r="AV146" i="8" s="1"/>
  <c r="BF146" i="8" s="1"/>
  <c r="AV18" i="8" a="1"/>
  <c r="AV18" i="8" s="1"/>
  <c r="BF18" i="8" s="1"/>
  <c r="AV232" i="8" a="1"/>
  <c r="AV232" i="8" s="1"/>
  <c r="BF232" i="8" s="1"/>
  <c r="AV327" i="8" a="1"/>
  <c r="AV327" i="8" s="1"/>
  <c r="BF327" i="8" s="1"/>
  <c r="AV71" i="8" a="1"/>
  <c r="AV71" i="8" s="1"/>
  <c r="BF71" i="8" s="1"/>
  <c r="AV141" i="8" a="1"/>
  <c r="AV141" i="8" s="1"/>
  <c r="BF141" i="8" s="1"/>
  <c r="AV292" i="8" a="1"/>
  <c r="AV292" i="8" s="1"/>
  <c r="BF292" i="8" s="1"/>
  <c r="AV164" i="8" a="1"/>
  <c r="AV164" i="8" s="1"/>
  <c r="BF164" i="8" s="1"/>
  <c r="AV59" i="8" a="1"/>
  <c r="AV59" i="8" s="1"/>
  <c r="BF59" i="8" s="1"/>
  <c r="AV214" i="8" a="1"/>
  <c r="AV214" i="8" s="1"/>
  <c r="BF214" i="8" s="1"/>
  <c r="AV388" i="8" a="1"/>
  <c r="AV388" i="8" s="1"/>
  <c r="BF388" i="8" s="1"/>
  <c r="AV377" i="8" a="1"/>
  <c r="AV377" i="8" s="1"/>
  <c r="BF377" i="8" s="1"/>
  <c r="AV136" i="8" a="1"/>
  <c r="AV136" i="8" s="1"/>
  <c r="BF136" i="8" s="1"/>
  <c r="AV55" i="8" a="1"/>
  <c r="AV55" i="8" s="1"/>
  <c r="BF55" i="8" s="1"/>
  <c r="AV334" i="8" a="1"/>
  <c r="AV334" i="8" s="1"/>
  <c r="BF334" i="8" s="1"/>
  <c r="AV270" i="8" a="1"/>
  <c r="AV270" i="8" s="1"/>
  <c r="BF270" i="8" s="1"/>
  <c r="AV78" i="8" a="1"/>
  <c r="AV78" i="8" s="1"/>
  <c r="BF78" i="8" s="1"/>
  <c r="AV340" i="8" a="1"/>
  <c r="AV340" i="8" s="1"/>
  <c r="BF340" i="8" s="1"/>
  <c r="AV20" i="8" a="1"/>
  <c r="AV20" i="8" s="1"/>
  <c r="BF20" i="8" s="1"/>
  <c r="AV299" i="8" a="1"/>
  <c r="AV299" i="8" s="1"/>
  <c r="BF299" i="8" s="1"/>
  <c r="AV74" i="8" a="1"/>
  <c r="AV74" i="8" s="1"/>
  <c r="BF74" i="8" s="1"/>
  <c r="AV396" i="8" a="1"/>
  <c r="AV396" i="8" s="1"/>
  <c r="BF396" i="8" s="1"/>
  <c r="AV400" i="8" a="1"/>
  <c r="AV400" i="8" s="1"/>
  <c r="BF400" i="8" s="1"/>
  <c r="AV239" i="8" a="1"/>
  <c r="AV239" i="8" s="1"/>
  <c r="BF239" i="8" s="1"/>
  <c r="AV47" i="8" a="1"/>
  <c r="AV47" i="8" s="1"/>
  <c r="BF47" i="8" s="1"/>
  <c r="AV134" i="8" a="1"/>
  <c r="AV134" i="8" s="1"/>
  <c r="BF134" i="8" s="1"/>
  <c r="AV117" i="8" a="1"/>
  <c r="AV117" i="8" s="1"/>
  <c r="BF117" i="8" s="1"/>
  <c r="AV332" i="8" a="1"/>
  <c r="AV332" i="8" s="1"/>
  <c r="BF332" i="8" s="1"/>
  <c r="AV227" i="8" a="1"/>
  <c r="AV227" i="8" s="1"/>
  <c r="BF227" i="8" s="1"/>
  <c r="AV421" i="8" a="1"/>
  <c r="AV421" i="8" s="1"/>
  <c r="BF421" i="8" s="1"/>
  <c r="AV456" i="8" a="1"/>
  <c r="AV456" i="8" s="1"/>
  <c r="BF456" i="8" s="1"/>
  <c r="AV167" i="8" a="1"/>
  <c r="AV167" i="8" s="1"/>
  <c r="BF167" i="8" s="1"/>
  <c r="AV39" i="8" a="1"/>
  <c r="AV39" i="8" s="1"/>
  <c r="BF39" i="8" s="1"/>
  <c r="AV62" i="8" a="1"/>
  <c r="AV62" i="8" s="1"/>
  <c r="BF62" i="8" s="1"/>
  <c r="AV237" i="8" a="1"/>
  <c r="AV237" i="8" s="1"/>
  <c r="BF237" i="8" s="1"/>
  <c r="AV132" i="8" a="1"/>
  <c r="AV132" i="8" s="1"/>
  <c r="BF132" i="8" s="1"/>
  <c r="AV27" i="8" a="1"/>
  <c r="AV27" i="8" s="1"/>
  <c r="BF27" i="8" s="1"/>
  <c r="AV209" i="8" a="1"/>
  <c r="AV209" i="8" s="1"/>
  <c r="BF209" i="8" s="1"/>
  <c r="AV243" i="8" a="1"/>
  <c r="AV243" i="8" s="1"/>
  <c r="BF243" i="8" s="1"/>
  <c r="AV169" i="8" a="1"/>
  <c r="AV169" i="8" s="1"/>
  <c r="BF169" i="8" s="1"/>
  <c r="AV428" i="8" a="1"/>
  <c r="AV428" i="8" s="1"/>
  <c r="BF428" i="8" s="1"/>
  <c r="AV467" i="8" a="1"/>
  <c r="AV467" i="8" s="1"/>
  <c r="BF467" i="8" s="1"/>
  <c r="AV384" i="8" a="1"/>
  <c r="AV384" i="8" s="1"/>
  <c r="BF384" i="8" s="1"/>
  <c r="AV465" i="8" a="1"/>
  <c r="AV465" i="8" s="1"/>
  <c r="BF465" i="8" s="1"/>
  <c r="AV454" i="8" a="1"/>
  <c r="AV454" i="8" s="1"/>
  <c r="BF454" i="8" s="1"/>
  <c r="AV15" i="8" a="1"/>
  <c r="AV15" i="8" s="1"/>
  <c r="BF15" i="8" s="1"/>
  <c r="AV290" i="8" a="1"/>
  <c r="AV290" i="8" s="1"/>
  <c r="BF290" i="8" s="1"/>
  <c r="AV98" i="8" a="1"/>
  <c r="AV98" i="8" s="1"/>
  <c r="BF98" i="8" s="1"/>
  <c r="AV57" i="8" a="1"/>
  <c r="AV57" i="8" s="1"/>
  <c r="BF57" i="8" s="1"/>
  <c r="AV445" i="8" a="1"/>
  <c r="AV445" i="8" s="1"/>
  <c r="BF445" i="8" s="1"/>
  <c r="AV442" i="8" a="1"/>
  <c r="AV442" i="8" s="1"/>
  <c r="BF442" i="8" s="1"/>
  <c r="AV296" i="8" a="1"/>
  <c r="AV296" i="8" s="1"/>
  <c r="BF296" i="8" s="1"/>
  <c r="AV208" i="8" a="1"/>
  <c r="AV208" i="8" s="1"/>
  <c r="BF208" i="8" s="1"/>
  <c r="AV135" i="8" a="1"/>
  <c r="AV135" i="8" s="1"/>
  <c r="BF135" i="8" s="1"/>
  <c r="AV123" i="8" a="1"/>
  <c r="AV123" i="8" s="1"/>
  <c r="BF123" i="8" s="1"/>
  <c r="AV346" i="8" a="1"/>
  <c r="AV346" i="8" s="1"/>
  <c r="BF346" i="8" s="1"/>
  <c r="AV26" i="8" a="1"/>
  <c r="AV26" i="8" s="1"/>
  <c r="BF26" i="8" s="1"/>
  <c r="AV387" i="8" a="1"/>
  <c r="AV387" i="8" s="1"/>
  <c r="BF387" i="8" s="1"/>
  <c r="AV348" i="8" a="1"/>
  <c r="AV348" i="8" s="1"/>
  <c r="BF348" i="8" s="1"/>
  <c r="AV148" i="8" a="1"/>
  <c r="AV148" i="8" s="1"/>
  <c r="BF148" i="8" s="1"/>
  <c r="AV138" i="8" a="1"/>
  <c r="AV138" i="8" s="1"/>
  <c r="BF138" i="8" s="1"/>
  <c r="AV10" i="8" a="1"/>
  <c r="AV10" i="8" s="1"/>
  <c r="BF10" i="8" s="1"/>
  <c r="AV200" i="8" a="1"/>
  <c r="AV200" i="8" s="1"/>
  <c r="BF200" i="8" s="1"/>
  <c r="AV361" i="8" a="1"/>
  <c r="AV361" i="8" s="1"/>
  <c r="BF361" i="8" s="1"/>
  <c r="AV280" i="8" a="1"/>
  <c r="AV280" i="8" s="1"/>
  <c r="BF280" i="8" s="1"/>
  <c r="AV471" i="8" a="1"/>
  <c r="AV471" i="8" s="1"/>
  <c r="BF471" i="8" s="1"/>
  <c r="AV303" i="8" a="1"/>
  <c r="AV303" i="8" s="1"/>
  <c r="BF303" i="8" s="1"/>
  <c r="AV111" i="8" a="1"/>
  <c r="AV111" i="8" s="1"/>
  <c r="BF111" i="8" s="1"/>
  <c r="AV326" i="8" a="1"/>
  <c r="AV326" i="8" s="1"/>
  <c r="BF326" i="8" s="1"/>
  <c r="AV6" i="8" a="1"/>
  <c r="AV6" i="8" s="1"/>
  <c r="BF6" i="8" s="1"/>
  <c r="AV99" i="8" a="1"/>
  <c r="AV99" i="8" s="1"/>
  <c r="BF99" i="8" s="1"/>
  <c r="AV322" i="8" a="1"/>
  <c r="AV322" i="8" s="1"/>
  <c r="BF322" i="8" s="1"/>
  <c r="AV217" i="8" a="1"/>
  <c r="AV217" i="8" s="1"/>
  <c r="BF217" i="8" s="1"/>
  <c r="AV284" i="8" a="1"/>
  <c r="AV284" i="8" s="1"/>
  <c r="BF284" i="8" s="1"/>
  <c r="AV459" i="8" a="1"/>
  <c r="AV459" i="8" s="1"/>
  <c r="BF459" i="8" s="1"/>
  <c r="AV436" i="8" a="1"/>
  <c r="AV436" i="8" s="1"/>
  <c r="BF436" i="8" s="1"/>
  <c r="AV88" i="8" a="1"/>
  <c r="AV88" i="8" s="1"/>
  <c r="BF88" i="8" s="1"/>
  <c r="AV359" i="8" a="1"/>
  <c r="AV359" i="8" s="1"/>
  <c r="BF359" i="8" s="1"/>
  <c r="AV318" i="8" a="1"/>
  <c r="AV318" i="8" s="1"/>
  <c r="BF318" i="8" s="1"/>
  <c r="AV347" i="8" a="1"/>
  <c r="AV347" i="8" s="1"/>
  <c r="BF347" i="8" s="1"/>
  <c r="AV91" i="8" a="1"/>
  <c r="AV91" i="8" s="1"/>
  <c r="BF91" i="8" s="1"/>
  <c r="AV122" i="8" a="1"/>
  <c r="AV122" i="8" s="1"/>
  <c r="BF122" i="8" s="1"/>
  <c r="AV58" i="8" a="1"/>
  <c r="AV58" i="8" s="1"/>
  <c r="BF58" i="8" s="1"/>
  <c r="AV413" i="8" a="1"/>
  <c r="AV413" i="8" s="1"/>
  <c r="BF413" i="8" s="1"/>
  <c r="AV419" i="8" a="1"/>
  <c r="AV419" i="8" s="1"/>
  <c r="BF419" i="8" s="1"/>
  <c r="AV320" i="8" a="1"/>
  <c r="AV320" i="8" s="1"/>
  <c r="BF320" i="8" s="1"/>
  <c r="AV194" i="8" a="1"/>
  <c r="AV194" i="8" s="1"/>
  <c r="BF194" i="8" s="1"/>
  <c r="AV8" i="8" a="1"/>
  <c r="AV8" i="8" s="1"/>
  <c r="BF8" i="8" s="1"/>
  <c r="AV173" i="8" a="1"/>
  <c r="AV173" i="8" s="1"/>
  <c r="BF173" i="8" s="1"/>
  <c r="AV395" i="8" a="1"/>
  <c r="AV395" i="8" s="1"/>
  <c r="BF395" i="8" s="1"/>
  <c r="AV448" i="8" a="1"/>
  <c r="AV448" i="8" s="1"/>
  <c r="BF448" i="8" s="1"/>
  <c r="AV470" i="8" a="1"/>
  <c r="AV470" i="8" s="1"/>
  <c r="BF470" i="8" s="1"/>
  <c r="AV223" i="8" a="1"/>
  <c r="AV223" i="8" s="1"/>
  <c r="BF223" i="8" s="1"/>
  <c r="AV159" i="8" a="1"/>
  <c r="AV159" i="8" s="1"/>
  <c r="BF159" i="8" s="1"/>
  <c r="AV182" i="8" a="1"/>
  <c r="AV182" i="8" s="1"/>
  <c r="BF182" i="8" s="1"/>
  <c r="AV83" i="8" a="1"/>
  <c r="AV83" i="8" s="1"/>
  <c r="BF83" i="8" s="1"/>
  <c r="AV137" i="8" a="1"/>
  <c r="AV137" i="8" s="1"/>
  <c r="BF137" i="8" s="1"/>
  <c r="AV420" i="8" a="1"/>
  <c r="AV420" i="8" s="1"/>
  <c r="BF420" i="8" s="1"/>
  <c r="AV409" i="8" a="1"/>
  <c r="AV409" i="8" s="1"/>
  <c r="BF409" i="8" s="1"/>
  <c r="AV317" i="8" a="1"/>
  <c r="AV317" i="8" s="1"/>
  <c r="BF317" i="8" s="1"/>
  <c r="AV427" i="8" a="1"/>
  <c r="AV427" i="8" s="1"/>
  <c r="BF427" i="8" s="1"/>
  <c r="AV383" i="8" a="1"/>
  <c r="AV383" i="8" s="1"/>
  <c r="BF383" i="8" s="1"/>
  <c r="AV308" i="8" a="1"/>
  <c r="AV308" i="8" s="1"/>
  <c r="BF308" i="8" s="1"/>
  <c r="AV52" i="8" a="1"/>
  <c r="AV52" i="8" s="1"/>
  <c r="BF52" i="8" s="1"/>
  <c r="AV267" i="8" a="1"/>
  <c r="AV267" i="8" s="1"/>
  <c r="BF267" i="8" s="1"/>
  <c r="AV203" i="8" a="1"/>
  <c r="AV203" i="8" s="1"/>
  <c r="BF203" i="8" s="1"/>
  <c r="AV106" i="8" a="1"/>
  <c r="AV106" i="8" s="1"/>
  <c r="BF106" i="8" s="1"/>
  <c r="AV42" i="8" a="1"/>
  <c r="AV42" i="8" s="1"/>
  <c r="BF42" i="8" s="1"/>
  <c r="AV321" i="8" a="1"/>
  <c r="AV321" i="8" s="1"/>
  <c r="BF321" i="8" s="1"/>
  <c r="AV298" i="8" a="1"/>
  <c r="AV298" i="8" s="1"/>
  <c r="BF298" i="8" s="1"/>
  <c r="AV170" i="8" a="1"/>
  <c r="AV170" i="8" s="1"/>
  <c r="BF170" i="8" s="1"/>
  <c r="AV192" i="8" a="1"/>
  <c r="AV192" i="8" s="1"/>
  <c r="BF192" i="8" s="1"/>
  <c r="AV246" i="8" a="1"/>
  <c r="AV246" i="8" s="1"/>
  <c r="BF246" i="8" s="1"/>
  <c r="AV307" i="8" a="1"/>
  <c r="AV307" i="8" s="1"/>
  <c r="BF307" i="8" s="1"/>
  <c r="AV440" i="8" a="1"/>
  <c r="AV440" i="8" s="1"/>
  <c r="BF440" i="8" s="1"/>
  <c r="AV272" i="8" a="1"/>
  <c r="AV272" i="8" s="1"/>
  <c r="BF272" i="8" s="1"/>
  <c r="AV174" i="8" a="1"/>
  <c r="AV174" i="8" s="1"/>
  <c r="BF174" i="8" s="1"/>
  <c r="AV139" i="8" a="1"/>
  <c r="AV139" i="8" s="1"/>
  <c r="BF139" i="8" s="1"/>
  <c r="AV234" i="8" a="1"/>
  <c r="AV234" i="8" s="1"/>
  <c r="BF234" i="8" s="1"/>
  <c r="AV65" i="8" a="1"/>
  <c r="AV65" i="8" s="1"/>
  <c r="BF65" i="8" s="1"/>
  <c r="AV89" i="8" a="1"/>
  <c r="AV89" i="8" s="1"/>
  <c r="BF89" i="8" s="1"/>
  <c r="AV324" i="8" a="1"/>
  <c r="AV324" i="8" s="1"/>
  <c r="BF324" i="8" s="1"/>
  <c r="AV417" i="8" a="1"/>
  <c r="AV417" i="8" s="1"/>
  <c r="BF417" i="8" s="1"/>
  <c r="AV351" i="8" a="1"/>
  <c r="AV351" i="8" s="1"/>
  <c r="BF351" i="8" s="1"/>
  <c r="AV37" i="8" a="1"/>
  <c r="AV37" i="8" s="1"/>
  <c r="BF37" i="8" s="1"/>
  <c r="AV252" i="8" a="1"/>
  <c r="AV252" i="8" s="1"/>
  <c r="BF252" i="8" s="1"/>
  <c r="AV188" i="8" a="1"/>
  <c r="AV188" i="8" s="1"/>
  <c r="BF188" i="8" s="1"/>
  <c r="AV60" i="8" a="1"/>
  <c r="AV60" i="8" s="1"/>
  <c r="BF60" i="8" s="1"/>
  <c r="AV462" i="8" a="1"/>
  <c r="AV462" i="8" s="1"/>
  <c r="BF462" i="8" s="1"/>
  <c r="AV398" i="8" a="1"/>
  <c r="AV398" i="8" s="1"/>
  <c r="BF398" i="8" s="1"/>
  <c r="AV93" i="8" a="1"/>
  <c r="AV93" i="8" s="1"/>
  <c r="BF93" i="8" s="1"/>
  <c r="AV339" i="8" a="1"/>
  <c r="AV339" i="8" s="1"/>
  <c r="BF339" i="8" s="1"/>
  <c r="AV257" i="8" a="1"/>
  <c r="AV257" i="8" s="1"/>
  <c r="BF257" i="8" s="1"/>
  <c r="AV406" i="8" a="1"/>
  <c r="AV406" i="8" s="1"/>
  <c r="BF406" i="8" s="1"/>
  <c r="AV310" i="8" a="1"/>
  <c r="AV310" i="8" s="1"/>
  <c r="BF310" i="8" s="1"/>
  <c r="AV229" i="8" a="1"/>
  <c r="AV229" i="8" s="1"/>
  <c r="BF229" i="8" s="1"/>
  <c r="AV178" i="8" a="1"/>
  <c r="AV178" i="8" s="1"/>
  <c r="BF178" i="8" s="1"/>
  <c r="AV265" i="8" a="1"/>
  <c r="AV265" i="8" s="1"/>
  <c r="BF265" i="8" s="1"/>
  <c r="AV201" i="8" a="1"/>
  <c r="AV201" i="8" s="1"/>
  <c r="BF201" i="8" s="1"/>
  <c r="AV9" i="8" a="1"/>
  <c r="AV9" i="8" s="1"/>
  <c r="BF9" i="8" s="1"/>
  <c r="AV378" i="8" a="1"/>
  <c r="AV378" i="8" s="1"/>
  <c r="BF378" i="8" s="1"/>
  <c r="AV69" i="8" a="1"/>
  <c r="AV69" i="8" s="1"/>
  <c r="BF69" i="8" s="1"/>
  <c r="AV466" i="8" a="1"/>
  <c r="AV466" i="8" s="1"/>
  <c r="BF466" i="8" s="1"/>
  <c r="AV128" i="8" a="1"/>
  <c r="AV128" i="8" s="1"/>
  <c r="BF128" i="8" s="1"/>
  <c r="AV75" i="8" a="1"/>
  <c r="AV75" i="8" s="1"/>
  <c r="BF75" i="8" s="1"/>
  <c r="AV363" i="8" a="1"/>
  <c r="AV363" i="8" s="1"/>
  <c r="BF363" i="8" s="1"/>
  <c r="AV455" i="8" a="1"/>
  <c r="AV455" i="8" s="1"/>
  <c r="BF455" i="8" s="1"/>
  <c r="AV124" i="8" a="1"/>
  <c r="AV124" i="8" s="1"/>
  <c r="BF124" i="8" s="1"/>
  <c r="AV275" i="8" a="1"/>
  <c r="AV275" i="8" s="1"/>
  <c r="BF275" i="8" s="1"/>
  <c r="AV279" i="8" a="1"/>
  <c r="AV279" i="8" s="1"/>
  <c r="BF279" i="8" s="1"/>
  <c r="AV110" i="8" a="1"/>
  <c r="AV110" i="8" s="1"/>
  <c r="BF110" i="8" s="1"/>
  <c r="AV11" i="8" a="1"/>
  <c r="AV11" i="8" s="1"/>
  <c r="BF11" i="8" s="1"/>
  <c r="AV258" i="8" a="1"/>
  <c r="AV258" i="8" s="1"/>
  <c r="BF258" i="8" s="1"/>
  <c r="AV105" i="8" a="1"/>
  <c r="AV105" i="8" s="1"/>
  <c r="BF105" i="8" s="1"/>
  <c r="AV254" i="8" a="1"/>
  <c r="AV254" i="8" s="1"/>
  <c r="BF254" i="8" s="1"/>
  <c r="AV76" i="8" a="1"/>
  <c r="AV76" i="8" s="1"/>
  <c r="BF76" i="8" s="1"/>
  <c r="AV25" i="8" a="1"/>
  <c r="AV25" i="8" s="1"/>
  <c r="BF25" i="8" s="1"/>
  <c r="AV86" i="8" a="1"/>
  <c r="AV86" i="8" s="1"/>
  <c r="BF86" i="8" s="1"/>
  <c r="AV372" i="8" a="1"/>
  <c r="AV372" i="8" s="1"/>
  <c r="BF372" i="8" s="1"/>
  <c r="AV150" i="8" a="1"/>
  <c r="AV150" i="8" s="1"/>
  <c r="BF150" i="8" s="1"/>
  <c r="AV5" i="8" a="1"/>
  <c r="AV5" i="8" s="1"/>
  <c r="BF5" i="8" s="1"/>
  <c r="AV245" i="8" a="1"/>
  <c r="AV245" i="8" s="1"/>
  <c r="BF245" i="8" s="1"/>
  <c r="AV304" i="8" a="1"/>
  <c r="AV304" i="8" s="1"/>
  <c r="BF304" i="8" s="1"/>
  <c r="AV114" i="8" a="1"/>
  <c r="AV114" i="8" s="1"/>
  <c r="BF114" i="8" s="1"/>
  <c r="AV50" i="8" a="1"/>
  <c r="AV50" i="8" s="1"/>
  <c r="BF50" i="8" s="1"/>
  <c r="AV329" i="8" a="1"/>
  <c r="AV329" i="8" s="1"/>
  <c r="BF329" i="8" s="1"/>
  <c r="AV344" i="8" a="1"/>
  <c r="AV344" i="8" s="1"/>
  <c r="BF344" i="8" s="1"/>
  <c r="AV278" i="8" a="1"/>
  <c r="AV278" i="8" s="1"/>
  <c r="BF278" i="8" s="1"/>
  <c r="AV469" i="8" a="1"/>
  <c r="AV469" i="8" s="1"/>
  <c r="BF469" i="8" s="1"/>
  <c r="AV402" i="8" a="1"/>
  <c r="AV402" i="8" s="1"/>
  <c r="BF402" i="8" s="1"/>
  <c r="AV325" i="8" a="1"/>
  <c r="AV325" i="8" s="1"/>
  <c r="BF325" i="8" s="1"/>
  <c r="AV376" i="8" a="1"/>
  <c r="AV376" i="8" s="1"/>
  <c r="BF376" i="8" s="1"/>
  <c r="AV343" i="8" a="1"/>
  <c r="AV343" i="8" s="1"/>
  <c r="BF343" i="8" s="1"/>
  <c r="AV215" i="8" a="1"/>
  <c r="AV215" i="8" s="1"/>
  <c r="BF215" i="8" s="1"/>
  <c r="AV129" i="8" a="1"/>
  <c r="AV129" i="8" s="1"/>
  <c r="BF129" i="8" s="1"/>
  <c r="AV193" i="8" a="1"/>
  <c r="AV193" i="8" s="1"/>
  <c r="BF193" i="8" s="1"/>
  <c r="AV211" i="8" a="1"/>
  <c r="AV211" i="8" s="1"/>
  <c r="BF211" i="8" s="1"/>
  <c r="AV147" i="8" a="1"/>
  <c r="AV147" i="8" s="1"/>
  <c r="BF147" i="8" s="1"/>
  <c r="AV73" i="8" a="1"/>
  <c r="AV73" i="8" s="1"/>
  <c r="BF73" i="8" s="1"/>
  <c r="AV353" i="8" a="1"/>
  <c r="AV353" i="8" s="1"/>
  <c r="BF353" i="8" s="1"/>
  <c r="AV391" i="8" a="1"/>
  <c r="AV391" i="8" s="1"/>
  <c r="BF391" i="8" s="1"/>
  <c r="AV287" i="8" a="1"/>
  <c r="AV287" i="8" s="1"/>
  <c r="BF287" i="8" s="1"/>
  <c r="AV165" i="8" a="1"/>
  <c r="AV165" i="8" s="1"/>
  <c r="BF165" i="8" s="1"/>
  <c r="AV242" i="8" a="1"/>
  <c r="AV242" i="8" s="1"/>
  <c r="BF242" i="8" s="1"/>
  <c r="AV112" i="8" a="1"/>
  <c r="AV112" i="8" s="1"/>
  <c r="BF112" i="8" s="1"/>
  <c r="AV82" i="8" a="1"/>
  <c r="AV82" i="8" s="1"/>
  <c r="BF82" i="8" s="1"/>
  <c r="AV371" i="8" a="1"/>
  <c r="AV371" i="8" s="1"/>
  <c r="BF371" i="8" s="1"/>
  <c r="AV288" i="8" a="1"/>
  <c r="AV288" i="8" s="1"/>
  <c r="BF288" i="8" s="1"/>
  <c r="AV151" i="8" a="1"/>
  <c r="AV151" i="8" s="1"/>
  <c r="BF151" i="8" s="1"/>
  <c r="AV23" i="8" a="1"/>
  <c r="AV23" i="8" s="1"/>
  <c r="BF23" i="8" s="1"/>
  <c r="AV46" i="8" a="1"/>
  <c r="AV46" i="8" s="1"/>
  <c r="BF46" i="8" s="1"/>
  <c r="AV221" i="8" a="1"/>
  <c r="AV221" i="8" s="1"/>
  <c r="BF221" i="8" s="1"/>
  <c r="AV157" i="8" a="1"/>
  <c r="AV157" i="8" s="1"/>
  <c r="BF157" i="8" s="1"/>
  <c r="AV244" i="8" a="1"/>
  <c r="AV244" i="8" s="1"/>
  <c r="BF244" i="8" s="1"/>
  <c r="AV331" i="8" a="1"/>
  <c r="AV331" i="8" s="1"/>
  <c r="BF331" i="8" s="1"/>
  <c r="AV95" i="8" a="1"/>
  <c r="AV95" i="8" s="1"/>
  <c r="BF95" i="8" s="1"/>
  <c r="AV54" i="8" a="1"/>
  <c r="AV54" i="8" s="1"/>
  <c r="BF54" i="8" s="1"/>
  <c r="AV238" i="8" a="1"/>
  <c r="AV238" i="8" s="1"/>
  <c r="BF238" i="8" s="1"/>
  <c r="AV116" i="8" a="1"/>
  <c r="AV116" i="8" s="1"/>
  <c r="BF116" i="8" s="1"/>
  <c r="AV31" i="8" a="1"/>
  <c r="AV31" i="8" s="1"/>
  <c r="BF31" i="8" s="1"/>
  <c r="AV316" i="8" a="1"/>
  <c r="AV316" i="8" s="1"/>
  <c r="BF316" i="8" s="1"/>
  <c r="AV306" i="8" a="1"/>
  <c r="AV306" i="8" s="1"/>
  <c r="BF306" i="8" s="1"/>
  <c r="AV301" i="8" a="1"/>
  <c r="AV301" i="8" s="1"/>
  <c r="BF301" i="8" s="1"/>
  <c r="AV447" i="8" a="1"/>
  <c r="AV447" i="8" s="1"/>
  <c r="BF447" i="8" s="1"/>
  <c r="AV87" i="8" a="1"/>
  <c r="AV87" i="8" s="1"/>
  <c r="BF87" i="8" s="1"/>
  <c r="AV302" i="8" a="1"/>
  <c r="AV302" i="8" s="1"/>
  <c r="BF302" i="8" s="1"/>
  <c r="AV180" i="8" a="1"/>
  <c r="AV180" i="8" s="1"/>
  <c r="BF180" i="8" s="1"/>
  <c r="AV118" i="8" a="1"/>
  <c r="AV118" i="8" s="1"/>
  <c r="BF118" i="8" s="1"/>
  <c r="AV101" i="8" a="1"/>
  <c r="AV101" i="8" s="1"/>
  <c r="BF101" i="8" s="1"/>
  <c r="AV19" i="8" a="1"/>
  <c r="AV19" i="8" s="1"/>
  <c r="BF19" i="8" s="1"/>
  <c r="AV405" i="8" a="1"/>
  <c r="AV405" i="8" s="1"/>
  <c r="BF405" i="8" s="1"/>
  <c r="AV184" i="8" a="1"/>
  <c r="AV184" i="8" s="1"/>
  <c r="BF184" i="8" s="1"/>
  <c r="AV29" i="8" a="1"/>
  <c r="AV29" i="8" s="1"/>
  <c r="BF29" i="8" s="1"/>
  <c r="AR474" i="8" a="1"/>
  <c r="AR474" i="8" s="1"/>
  <c r="BB474" i="8" s="1"/>
  <c r="AR475" i="8" a="1"/>
  <c r="AR475" i="8" s="1"/>
  <c r="BB475" i="8" s="1"/>
  <c r="AR473" i="8" a="1"/>
  <c r="AR473" i="8" s="1"/>
  <c r="BB473" i="8" s="1"/>
  <c r="AR261" i="8" a="1"/>
  <c r="AR261" i="8" s="1"/>
  <c r="BB261" i="8" s="1"/>
  <c r="AR256" i="8" a="1"/>
  <c r="AR256" i="8" s="1"/>
  <c r="BB256" i="8" s="1"/>
  <c r="AR230" i="8" a="1"/>
  <c r="AR230" i="8" s="1"/>
  <c r="BB230" i="8" s="1"/>
  <c r="AR121" i="8" a="1"/>
  <c r="AR121" i="8" s="1"/>
  <c r="BB121" i="8" s="1"/>
  <c r="AR18" i="8" a="1"/>
  <c r="AR18" i="8" s="1"/>
  <c r="BB18" i="8" s="1"/>
  <c r="AR4" i="8" a="1"/>
  <c r="AR4" i="8" s="1"/>
  <c r="BB4" i="8" s="1"/>
  <c r="AR389" i="8" a="1"/>
  <c r="AR389" i="8" s="1"/>
  <c r="BB389" i="8" s="1"/>
  <c r="AR431" i="8" a="1"/>
  <c r="AR431" i="8" s="1"/>
  <c r="BB431" i="8" s="1"/>
  <c r="AR176" i="8" a="1"/>
  <c r="AR176" i="8" s="1"/>
  <c r="BB176" i="8" s="1"/>
  <c r="AR7" i="8" a="1"/>
  <c r="AR7" i="8" s="1"/>
  <c r="BB7" i="8" s="1"/>
  <c r="AR30" i="8" a="1"/>
  <c r="AR30" i="8" s="1"/>
  <c r="BB30" i="8" s="1"/>
  <c r="AR228" i="8" a="1"/>
  <c r="AR228" i="8" s="1"/>
  <c r="BB228" i="8" s="1"/>
  <c r="AR251" i="8" a="1"/>
  <c r="AR251" i="8" s="1"/>
  <c r="BB251" i="8" s="1"/>
  <c r="AR282" i="8" a="1"/>
  <c r="AR282" i="8" s="1"/>
  <c r="BB282" i="8" s="1"/>
  <c r="AR90" i="8" a="1"/>
  <c r="AR90" i="8" s="1"/>
  <c r="BB90" i="8" s="1"/>
  <c r="AR168" i="8" a="1"/>
  <c r="AR168" i="8" s="1"/>
  <c r="BB168" i="8" s="1"/>
  <c r="AR312" i="8" a="1"/>
  <c r="AR312" i="8" s="1"/>
  <c r="BB312" i="8" s="1"/>
  <c r="AR365" i="8" a="1"/>
  <c r="AR365" i="8" s="1"/>
  <c r="BB365" i="8" s="1"/>
  <c r="AR119" i="8" a="1"/>
  <c r="AR119" i="8" s="1"/>
  <c r="BB119" i="8" s="1"/>
  <c r="AR266" i="8" a="1"/>
  <c r="AR266" i="8" s="1"/>
  <c r="BB266" i="8" s="1"/>
  <c r="AR33" i="8" a="1"/>
  <c r="AR33" i="8" s="1"/>
  <c r="BB33" i="8" s="1"/>
  <c r="AR338" i="8" a="1"/>
  <c r="AR338" i="8" s="1"/>
  <c r="BB338" i="8" s="1"/>
  <c r="AR233" i="8" a="1"/>
  <c r="AR233" i="8" s="1"/>
  <c r="BB233" i="8" s="1"/>
  <c r="AR429" i="8" a="1"/>
  <c r="AR429" i="8" s="1"/>
  <c r="BB429" i="8" s="1"/>
  <c r="AR464" i="8" a="1"/>
  <c r="AR464" i="8" s="1"/>
  <c r="BB464" i="8" s="1"/>
  <c r="AR76" i="8" a="1"/>
  <c r="AR76" i="8" s="1"/>
  <c r="BB76" i="8" s="1"/>
  <c r="AR227" i="8" a="1"/>
  <c r="AR227" i="8" s="1"/>
  <c r="BB227" i="8" s="1"/>
  <c r="AR258" i="8" a="1"/>
  <c r="AR258" i="8" s="1"/>
  <c r="BB258" i="8" s="1"/>
  <c r="AR217" i="8" a="1"/>
  <c r="AR217" i="8" s="1"/>
  <c r="BB217" i="8" s="1"/>
  <c r="AR89" i="8" a="1"/>
  <c r="AR89" i="8" s="1"/>
  <c r="BB89" i="8" s="1"/>
  <c r="AR264" i="8" a="1"/>
  <c r="AR264" i="8" s="1"/>
  <c r="BB264" i="8" s="1"/>
  <c r="AR127" i="8" a="1"/>
  <c r="AR127" i="8" s="1"/>
  <c r="BB127" i="8" s="1"/>
  <c r="AR425" i="8" a="1"/>
  <c r="AR425" i="8" s="1"/>
  <c r="BB425" i="8" s="1"/>
  <c r="AR360" i="8" a="1"/>
  <c r="AR360" i="8" s="1"/>
  <c r="BB360" i="8" s="1"/>
  <c r="AR103" i="8" a="1"/>
  <c r="AR103" i="8" s="1"/>
  <c r="BB103" i="8" s="1"/>
  <c r="AR237" i="8" a="1"/>
  <c r="AR237" i="8" s="1"/>
  <c r="BB237" i="8" s="1"/>
  <c r="AR324" i="8" a="1"/>
  <c r="AR324" i="8" s="1"/>
  <c r="BB324" i="8" s="1"/>
  <c r="AR347" i="8" a="1"/>
  <c r="AR347" i="8" s="1"/>
  <c r="BB347" i="8" s="1"/>
  <c r="AR58" i="8" a="1"/>
  <c r="AR58" i="8" s="1"/>
  <c r="BB58" i="8" s="1"/>
  <c r="AR209" i="8" a="1"/>
  <c r="AR209" i="8" s="1"/>
  <c r="BB209" i="8" s="1"/>
  <c r="AR145" i="8" a="1"/>
  <c r="AR145" i="8" s="1"/>
  <c r="BB145" i="8" s="1"/>
  <c r="AR397" i="8" a="1"/>
  <c r="AR397" i="8" s="1"/>
  <c r="BB397" i="8" s="1"/>
  <c r="AR458" i="8" a="1"/>
  <c r="AR458" i="8" s="1"/>
  <c r="BB458" i="8" s="1"/>
  <c r="AR394" i="8" a="1"/>
  <c r="AR394" i="8" s="1"/>
  <c r="BB394" i="8" s="1"/>
  <c r="AR401" i="8" a="1"/>
  <c r="AR401" i="8" s="1"/>
  <c r="BB401" i="8" s="1"/>
  <c r="AR285" i="8" a="1"/>
  <c r="AR285" i="8" s="1"/>
  <c r="BB285" i="8" s="1"/>
  <c r="AR368" i="8" a="1"/>
  <c r="AR368" i="8" s="1"/>
  <c r="BB368" i="8" s="1"/>
  <c r="AR375" i="8" a="1"/>
  <c r="AR375" i="8" s="1"/>
  <c r="BB375" i="8" s="1"/>
  <c r="AR120" i="8" a="1"/>
  <c r="AR120" i="8" s="1"/>
  <c r="BB120" i="8" s="1"/>
  <c r="AR335" i="8" a="1"/>
  <c r="AR335" i="8" s="1"/>
  <c r="BB335" i="8" s="1"/>
  <c r="AR271" i="8" a="1"/>
  <c r="AR271" i="8" s="1"/>
  <c r="BB271" i="8" s="1"/>
  <c r="AR236" i="8" a="1"/>
  <c r="AR236" i="8" s="1"/>
  <c r="BB236" i="8" s="1"/>
  <c r="AR108" i="8" a="1"/>
  <c r="AR108" i="8" s="1"/>
  <c r="BB108" i="8" s="1"/>
  <c r="AR44" i="8" a="1"/>
  <c r="AR44" i="8" s="1"/>
  <c r="BB44" i="8" s="1"/>
  <c r="AR323" i="8" a="1"/>
  <c r="AR323" i="8" s="1"/>
  <c r="BB323" i="8" s="1"/>
  <c r="AR354" i="8" a="1"/>
  <c r="AR354" i="8" s="1"/>
  <c r="BB354" i="8" s="1"/>
  <c r="AR249" i="8" a="1"/>
  <c r="AR249" i="8" s="1"/>
  <c r="BB249" i="8" s="1"/>
  <c r="AR63" i="8" a="1"/>
  <c r="AR63" i="8" s="1"/>
  <c r="BB63" i="8" s="1"/>
  <c r="AR208" i="8" a="1"/>
  <c r="AR208" i="8" s="1"/>
  <c r="BB208" i="8" s="1"/>
  <c r="AR293" i="8" a="1"/>
  <c r="AR293" i="8" s="1"/>
  <c r="BB293" i="8" s="1"/>
  <c r="AR315" i="8" a="1"/>
  <c r="AR315" i="8" s="1"/>
  <c r="BB315" i="8" s="1"/>
  <c r="AR218" i="8" a="1"/>
  <c r="AR218" i="8" s="1"/>
  <c r="BB218" i="8" s="1"/>
  <c r="AR319" i="8" a="1"/>
  <c r="AR319" i="8" s="1"/>
  <c r="BB319" i="8" s="1"/>
  <c r="AR41" i="8" a="1"/>
  <c r="AR41" i="8" s="1"/>
  <c r="BB41" i="8" s="1"/>
  <c r="AR152" i="8" a="1"/>
  <c r="AR152" i="8" s="1"/>
  <c r="BB152" i="8" s="1"/>
  <c r="AR97" i="8" a="1"/>
  <c r="AR97" i="8" s="1"/>
  <c r="BB97" i="8" s="1"/>
  <c r="AR191" i="8" a="1"/>
  <c r="AR191" i="8" s="1"/>
  <c r="BB191" i="8" s="1"/>
  <c r="AR380" i="8" a="1"/>
  <c r="AR380" i="8" s="1"/>
  <c r="BB380" i="8" s="1"/>
  <c r="AR400" i="8" a="1"/>
  <c r="AR400" i="8" s="1"/>
  <c r="BB400" i="8" s="1"/>
  <c r="AR367" i="8" a="1"/>
  <c r="AR367" i="8" s="1"/>
  <c r="BB367" i="8" s="1"/>
  <c r="AR47" i="8" a="1"/>
  <c r="AR47" i="8" s="1"/>
  <c r="BB47" i="8" s="1"/>
  <c r="AR297" i="8" a="1"/>
  <c r="AR297" i="8" s="1"/>
  <c r="BB297" i="8" s="1"/>
  <c r="AR390" i="8" a="1"/>
  <c r="AR390" i="8" s="1"/>
  <c r="BB390" i="8" s="1"/>
  <c r="AR79" i="8" a="1"/>
  <c r="AR79" i="8" s="1"/>
  <c r="BB79" i="8" s="1"/>
  <c r="AR294" i="8" a="1"/>
  <c r="AR294" i="8" s="1"/>
  <c r="BB294" i="8" s="1"/>
  <c r="AR259" i="8" a="1"/>
  <c r="AR259" i="8" s="1"/>
  <c r="BB259" i="8" s="1"/>
  <c r="AR313" i="8" a="1"/>
  <c r="AR313" i="8" s="1"/>
  <c r="BB313" i="8" s="1"/>
  <c r="AR185" i="8" a="1"/>
  <c r="AR185" i="8" s="1"/>
  <c r="BB185" i="8" s="1"/>
  <c r="AR57" i="8" a="1"/>
  <c r="AR57" i="8" s="1"/>
  <c r="BB57" i="8" s="1"/>
  <c r="AR438" i="8" a="1"/>
  <c r="AR438" i="8" s="1"/>
  <c r="BB438" i="8" s="1"/>
  <c r="AR133" i="8" a="1"/>
  <c r="AR133" i="8" s="1"/>
  <c r="BB133" i="8" s="1"/>
  <c r="AR220" i="8" a="1"/>
  <c r="AR220" i="8" s="1"/>
  <c r="BB220" i="8" s="1"/>
  <c r="AR115" i="8" a="1"/>
  <c r="AR115" i="8" s="1"/>
  <c r="BB115" i="8" s="1"/>
  <c r="AR56" i="8" a="1"/>
  <c r="AR56" i="8" s="1"/>
  <c r="BB56" i="8" s="1"/>
  <c r="AR71" i="8" a="1"/>
  <c r="AR71" i="8" s="1"/>
  <c r="BB71" i="8" s="1"/>
  <c r="AR141" i="8" a="1"/>
  <c r="AR141" i="8" s="1"/>
  <c r="BB141" i="8" s="1"/>
  <c r="AR59" i="8" a="1"/>
  <c r="AR59" i="8" s="1"/>
  <c r="BB59" i="8" s="1"/>
  <c r="AR26" i="8" a="1"/>
  <c r="AR26" i="8" s="1"/>
  <c r="BB26" i="8" s="1"/>
  <c r="AR241" i="8" a="1"/>
  <c r="AR241" i="8" s="1"/>
  <c r="BB241" i="8" s="1"/>
  <c r="AR387" i="8" a="1"/>
  <c r="AR387" i="8" s="1"/>
  <c r="BB387" i="8" s="1"/>
  <c r="AR411" i="8" a="1"/>
  <c r="AR411" i="8" s="1"/>
  <c r="BB411" i="8" s="1"/>
  <c r="AR373" i="8" a="1"/>
  <c r="AR373" i="8" s="1"/>
  <c r="BB373" i="8" s="1"/>
  <c r="AR104" i="8" a="1"/>
  <c r="AR104" i="8" s="1"/>
  <c r="BB104" i="8" s="1"/>
  <c r="AR408" i="8" a="1"/>
  <c r="AR408" i="8" s="1"/>
  <c r="BB408" i="8" s="1"/>
  <c r="AR403" i="8" a="1"/>
  <c r="AR403" i="8" s="1"/>
  <c r="BB403" i="8" s="1"/>
  <c r="AR48" i="8" a="1"/>
  <c r="AR48" i="8" s="1"/>
  <c r="BB48" i="8" s="1"/>
  <c r="AR311" i="8" a="1"/>
  <c r="AR311" i="8" s="1"/>
  <c r="BB311" i="8" s="1"/>
  <c r="AR171" i="8" a="1"/>
  <c r="AR171" i="8" s="1"/>
  <c r="BB171" i="8" s="1"/>
  <c r="AR396" i="8" a="1"/>
  <c r="AR396" i="8" s="1"/>
  <c r="BB396" i="8" s="1"/>
  <c r="AR197" i="8" a="1"/>
  <c r="AR197" i="8" s="1"/>
  <c r="BB197" i="8" s="1"/>
  <c r="AR160" i="8" a="1"/>
  <c r="AR160" i="8" s="1"/>
  <c r="BB160" i="8" s="1"/>
  <c r="AR471" i="8" a="1"/>
  <c r="AR471" i="8" s="1"/>
  <c r="BB471" i="8" s="1"/>
  <c r="AR352" i="8" a="1"/>
  <c r="AR352" i="8" s="1"/>
  <c r="BB352" i="8" s="1"/>
  <c r="AR117" i="8" a="1"/>
  <c r="AR117" i="8" s="1"/>
  <c r="BB117" i="8" s="1"/>
  <c r="AR130" i="8" a="1"/>
  <c r="AR130" i="8" s="1"/>
  <c r="BB130" i="8" s="1"/>
  <c r="AR421" i="8" a="1"/>
  <c r="AR421" i="8" s="1"/>
  <c r="BB421" i="8" s="1"/>
  <c r="AR350" i="8" a="1"/>
  <c r="AR350" i="8" s="1"/>
  <c r="BB350" i="8" s="1"/>
  <c r="AR283" i="8" a="1"/>
  <c r="AR283" i="8" s="1"/>
  <c r="BB283" i="8" s="1"/>
  <c r="AR27" i="8" a="1"/>
  <c r="AR27" i="8" s="1"/>
  <c r="BB27" i="8" s="1"/>
  <c r="AR5" i="8" a="1"/>
  <c r="AR5" i="8" s="1"/>
  <c r="BB5" i="8" s="1"/>
  <c r="AR333" i="8" a="1"/>
  <c r="AR333" i="8" s="1"/>
  <c r="BB333" i="8" s="1"/>
  <c r="AR428" i="8" a="1"/>
  <c r="AR428" i="8" s="1"/>
  <c r="BB428" i="8" s="1"/>
  <c r="AR320" i="8" a="1"/>
  <c r="AR320" i="8" s="1"/>
  <c r="BB320" i="8" s="1"/>
  <c r="AR467" i="8" a="1"/>
  <c r="AR467" i="8" s="1"/>
  <c r="BB467" i="8" s="1"/>
  <c r="AR245" i="8" a="1"/>
  <c r="AR245" i="8" s="1"/>
  <c r="BB245" i="8" s="1"/>
  <c r="AR342" i="8" a="1"/>
  <c r="AR342" i="8" s="1"/>
  <c r="BB342" i="8" s="1"/>
  <c r="AR274" i="8" a="1"/>
  <c r="AR274" i="8" s="1"/>
  <c r="BB274" i="8" s="1"/>
  <c r="AR412" i="8" a="1"/>
  <c r="AR412" i="8" s="1"/>
  <c r="BB412" i="8" s="1"/>
  <c r="AR465" i="8" a="1"/>
  <c r="AR465" i="8" s="1"/>
  <c r="BB465" i="8" s="1"/>
  <c r="AR432" i="8" a="1"/>
  <c r="AR432" i="8" s="1"/>
  <c r="BB432" i="8" s="1"/>
  <c r="AR64" i="8" a="1"/>
  <c r="AR64" i="8" s="1"/>
  <c r="BB64" i="8" s="1"/>
  <c r="AR454" i="8" a="1"/>
  <c r="AR454" i="8" s="1"/>
  <c r="BB454" i="8" s="1"/>
  <c r="AR15" i="8" a="1"/>
  <c r="AR15" i="8" s="1"/>
  <c r="BB15" i="8" s="1"/>
  <c r="AR166" i="8" a="1"/>
  <c r="AR166" i="8" s="1"/>
  <c r="BB166" i="8" s="1"/>
  <c r="AR102" i="8" a="1"/>
  <c r="AR102" i="8" s="1"/>
  <c r="BB102" i="8" s="1"/>
  <c r="AR213" i="8" a="1"/>
  <c r="AR213" i="8" s="1"/>
  <c r="BB213" i="8" s="1"/>
  <c r="AR300" i="8" a="1"/>
  <c r="AR300" i="8" s="1"/>
  <c r="BB300" i="8" s="1"/>
  <c r="AR162" i="8" a="1"/>
  <c r="AR162" i="8" s="1"/>
  <c r="BB162" i="8" s="1"/>
  <c r="AR445" i="8" a="1"/>
  <c r="AR445" i="8" s="1"/>
  <c r="BB445" i="8" s="1"/>
  <c r="AR442" i="8" a="1"/>
  <c r="AR442" i="8" s="1"/>
  <c r="BB442" i="8" s="1"/>
  <c r="AR468" i="8" a="1"/>
  <c r="AR468" i="8" s="1"/>
  <c r="BB468" i="8" s="1"/>
  <c r="AR382" i="8" a="1"/>
  <c r="AR382" i="8" s="1"/>
  <c r="BB382" i="8" s="1"/>
  <c r="AR327" i="8" a="1"/>
  <c r="AR327" i="8" s="1"/>
  <c r="BB327" i="8" s="1"/>
  <c r="AR199" i="8" a="1"/>
  <c r="AR199" i="8" s="1"/>
  <c r="BB199" i="8" s="1"/>
  <c r="AR222" i="8" a="1"/>
  <c r="AR222" i="8" s="1"/>
  <c r="BB222" i="8" s="1"/>
  <c r="AR158" i="8" a="1"/>
  <c r="AR158" i="8" s="1"/>
  <c r="BB158" i="8" s="1"/>
  <c r="AR77" i="8" a="1"/>
  <c r="AR77" i="8" s="1"/>
  <c r="BB77" i="8" s="1"/>
  <c r="AR164" i="8" a="1"/>
  <c r="AR164" i="8" s="1"/>
  <c r="BB164" i="8" s="1"/>
  <c r="AR123" i="8" a="1"/>
  <c r="AR123" i="8" s="1"/>
  <c r="BB123" i="8" s="1"/>
  <c r="AR388" i="8" a="1"/>
  <c r="AR388" i="8" s="1"/>
  <c r="BB388" i="8" s="1"/>
  <c r="AR434" i="8" a="1"/>
  <c r="AR434" i="8" s="1"/>
  <c r="BB434" i="8" s="1"/>
  <c r="AR80" i="8" a="1"/>
  <c r="AR80" i="8" s="1"/>
  <c r="BB80" i="8" s="1"/>
  <c r="AR136" i="8" a="1"/>
  <c r="AR136" i="8" s="1"/>
  <c r="BB136" i="8" s="1"/>
  <c r="AR247" i="8" a="1"/>
  <c r="AR247" i="8" s="1"/>
  <c r="BB247" i="8" s="1"/>
  <c r="AR55" i="8" a="1"/>
  <c r="AR55" i="8" s="1"/>
  <c r="BB55" i="8" s="1"/>
  <c r="AR334" i="8" a="1"/>
  <c r="AR334" i="8" s="1"/>
  <c r="BB334" i="8" s="1"/>
  <c r="AR142" i="8" a="1"/>
  <c r="AR142" i="8" s="1"/>
  <c r="BB142" i="8" s="1"/>
  <c r="AR212" i="8" a="1"/>
  <c r="AR212" i="8" s="1"/>
  <c r="BB212" i="8" s="1"/>
  <c r="AR148" i="8" a="1"/>
  <c r="AR148" i="8" s="1"/>
  <c r="BB148" i="8" s="1"/>
  <c r="AR202" i="8" a="1"/>
  <c r="AR202" i="8" s="1"/>
  <c r="BB202" i="8" s="1"/>
  <c r="AR74" i="8" a="1"/>
  <c r="AR74" i="8" s="1"/>
  <c r="BB74" i="8" s="1"/>
  <c r="AR161" i="8" a="1"/>
  <c r="AR161" i="8" s="1"/>
  <c r="BB161" i="8" s="1"/>
  <c r="AR362" i="8" a="1"/>
  <c r="AR362" i="8" s="1"/>
  <c r="BB362" i="8" s="1"/>
  <c r="AR309" i="8" a="1"/>
  <c r="AR309" i="8" s="1"/>
  <c r="BB309" i="8" s="1"/>
  <c r="AR239" i="8" a="1"/>
  <c r="AR239" i="8" s="1"/>
  <c r="BB239" i="8" s="1"/>
  <c r="AR262" i="8" a="1"/>
  <c r="AR262" i="8" s="1"/>
  <c r="BB262" i="8" s="1"/>
  <c r="AR181" i="8" a="1"/>
  <c r="AR181" i="8" s="1"/>
  <c r="BB181" i="8" s="1"/>
  <c r="AR53" i="8" a="1"/>
  <c r="AR53" i="8" s="1"/>
  <c r="BB53" i="8" s="1"/>
  <c r="AR268" i="8" a="1"/>
  <c r="AR268" i="8" s="1"/>
  <c r="BB268" i="8" s="1"/>
  <c r="AR99" i="8" a="1"/>
  <c r="AR99" i="8" s="1"/>
  <c r="BB99" i="8" s="1"/>
  <c r="AR355" i="8" a="1"/>
  <c r="AR355" i="8" s="1"/>
  <c r="BB355" i="8" s="1"/>
  <c r="AR459" i="8" a="1"/>
  <c r="AR459" i="8" s="1"/>
  <c r="BB459" i="8" s="1"/>
  <c r="AR463" i="8" a="1"/>
  <c r="AR463" i="8" s="1"/>
  <c r="BB463" i="8" s="1"/>
  <c r="AR277" i="8" a="1"/>
  <c r="AR277" i="8" s="1"/>
  <c r="BB277" i="8" s="1"/>
  <c r="AR88" i="8" a="1"/>
  <c r="AR88" i="8" s="1"/>
  <c r="BB88" i="8" s="1"/>
  <c r="AR414" i="8" a="1"/>
  <c r="AR414" i="8" s="1"/>
  <c r="BB414" i="8" s="1"/>
  <c r="AR39" i="8" a="1"/>
  <c r="AR39" i="8" s="1"/>
  <c r="BB39" i="8" s="1"/>
  <c r="AR126" i="8" a="1"/>
  <c r="AR126" i="8" s="1"/>
  <c r="BB126" i="8" s="1"/>
  <c r="AR314" i="8" a="1"/>
  <c r="AR314" i="8" s="1"/>
  <c r="BB314" i="8" s="1"/>
  <c r="AR17" i="8" a="1"/>
  <c r="AR17" i="8" s="1"/>
  <c r="BB17" i="8" s="1"/>
  <c r="AR385" i="8" a="1"/>
  <c r="AR385" i="8" s="1"/>
  <c r="BB385" i="8" s="1"/>
  <c r="AR156" i="8" a="1"/>
  <c r="AR156" i="8" s="1"/>
  <c r="BB156" i="8" s="1"/>
  <c r="AR243" i="8" a="1"/>
  <c r="AR243" i="8" s="1"/>
  <c r="BB243" i="8" s="1"/>
  <c r="AR169" i="8" a="1"/>
  <c r="AR169" i="8" s="1"/>
  <c r="BB169" i="8" s="1"/>
  <c r="AR419" i="8" a="1"/>
  <c r="AR419" i="8" s="1"/>
  <c r="BB419" i="8" s="1"/>
  <c r="AR240" i="8" a="1"/>
  <c r="AR240" i="8" s="1"/>
  <c r="BB240" i="8" s="1"/>
  <c r="AR446" i="8" a="1"/>
  <c r="AR446" i="8" s="1"/>
  <c r="BB446" i="8" s="1"/>
  <c r="AR135" i="8" a="1"/>
  <c r="AR135" i="8" s="1"/>
  <c r="BB135" i="8" s="1"/>
  <c r="AR205" i="8" a="1"/>
  <c r="AR205" i="8" s="1"/>
  <c r="BB205" i="8" s="1"/>
  <c r="AR13" i="8" a="1"/>
  <c r="AR13" i="8" s="1"/>
  <c r="BB13" i="8" s="1"/>
  <c r="AR187" i="8" a="1"/>
  <c r="AR187" i="8" s="1"/>
  <c r="BB187" i="8" s="1"/>
  <c r="AR177" i="8" a="1"/>
  <c r="AR177" i="8" s="1"/>
  <c r="BB177" i="8" s="1"/>
  <c r="AR179" i="8" a="1"/>
  <c r="AR179" i="8" s="1"/>
  <c r="BB179" i="8" s="1"/>
  <c r="AR437" i="8" a="1"/>
  <c r="AR437" i="8" s="1"/>
  <c r="BB437" i="8" s="1"/>
  <c r="AR452" i="8" a="1"/>
  <c r="AR452" i="8" s="1"/>
  <c r="BB452" i="8" s="1"/>
  <c r="AR224" i="8" a="1"/>
  <c r="AR224" i="8" s="1"/>
  <c r="BB224" i="8" s="1"/>
  <c r="AR430" i="8" a="1"/>
  <c r="AR430" i="8" s="1"/>
  <c r="BB430" i="8" s="1"/>
  <c r="AR270" i="8" a="1"/>
  <c r="AR270" i="8" s="1"/>
  <c r="BB270" i="8" s="1"/>
  <c r="AR10" i="8" a="1"/>
  <c r="AR10" i="8" s="1"/>
  <c r="BB10" i="8" s="1"/>
  <c r="AR225" i="8" a="1"/>
  <c r="AR225" i="8" s="1"/>
  <c r="BB225" i="8" s="1"/>
  <c r="AR200" i="8" a="1"/>
  <c r="AR200" i="8" s="1"/>
  <c r="BB200" i="8" s="1"/>
  <c r="AR28" i="8" a="1"/>
  <c r="AR28" i="8" s="1"/>
  <c r="BB28" i="8" s="1"/>
  <c r="AR72" i="8" a="1"/>
  <c r="AR72" i="8" s="1"/>
  <c r="BB72" i="8" s="1"/>
  <c r="AR422" i="8" a="1"/>
  <c r="AR422" i="8" s="1"/>
  <c r="BB422" i="8" s="1"/>
  <c r="AR111" i="8" a="1"/>
  <c r="AR111" i="8" s="1"/>
  <c r="BB111" i="8" s="1"/>
  <c r="AR6" i="8" a="1"/>
  <c r="AR6" i="8" s="1"/>
  <c r="BB6" i="8" s="1"/>
  <c r="AR35" i="8" a="1"/>
  <c r="AR35" i="8" s="1"/>
  <c r="BB35" i="8" s="1"/>
  <c r="AR194" i="8" a="1"/>
  <c r="AR194" i="8" s="1"/>
  <c r="BB194" i="8" s="1"/>
  <c r="AR86" i="8" a="1"/>
  <c r="AR86" i="8" s="1"/>
  <c r="BB86" i="8" s="1"/>
  <c r="AR443" i="8" a="1"/>
  <c r="AR443" i="8" s="1"/>
  <c r="BB443" i="8" s="1"/>
  <c r="AR8" i="8" a="1"/>
  <c r="AR8" i="8" s="1"/>
  <c r="BB8" i="8" s="1"/>
  <c r="AR336" i="8" a="1"/>
  <c r="AR336" i="8" s="1"/>
  <c r="BB336" i="8" s="1"/>
  <c r="AR167" i="8" a="1"/>
  <c r="AR167" i="8" s="1"/>
  <c r="BB167" i="8" s="1"/>
  <c r="AR196" i="8" a="1"/>
  <c r="AR196" i="8" s="1"/>
  <c r="BB196" i="8" s="1"/>
  <c r="AR68" i="8" a="1"/>
  <c r="AR68" i="8" s="1"/>
  <c r="BB68" i="8" s="1"/>
  <c r="AR81" i="8" a="1"/>
  <c r="AR81" i="8" s="1"/>
  <c r="BB81" i="8" s="1"/>
  <c r="AR460" i="8" a="1"/>
  <c r="AR460" i="8" s="1"/>
  <c r="BB460" i="8" s="1"/>
  <c r="AR413" i="8" a="1"/>
  <c r="AR413" i="8" s="1"/>
  <c r="BB413" i="8" s="1"/>
  <c r="AR448" i="8" a="1"/>
  <c r="AR448" i="8" s="1"/>
  <c r="BB448" i="8" s="1"/>
  <c r="AR22" i="8" a="1"/>
  <c r="AR22" i="8" s="1"/>
  <c r="BB22" i="8" s="1"/>
  <c r="AR92" i="8" a="1"/>
  <c r="AR92" i="8" s="1"/>
  <c r="BB92" i="8" s="1"/>
  <c r="AR461" i="8" a="1"/>
  <c r="AR461" i="8" s="1"/>
  <c r="BB461" i="8" s="1"/>
  <c r="AR328" i="8" a="1"/>
  <c r="AR328" i="8" s="1"/>
  <c r="BB328" i="8" s="1"/>
  <c r="AR85" i="8" a="1"/>
  <c r="AR85" i="8" s="1"/>
  <c r="BB85" i="8" s="1"/>
  <c r="AR21" i="8" a="1"/>
  <c r="AR21" i="8" s="1"/>
  <c r="BB21" i="8" s="1"/>
  <c r="AR290" i="8" a="1"/>
  <c r="AR290" i="8" s="1"/>
  <c r="BB290" i="8" s="1"/>
  <c r="AR146" i="8" a="1"/>
  <c r="AR146" i="8" s="1"/>
  <c r="BB146" i="8" s="1"/>
  <c r="AR296" i="8" a="1"/>
  <c r="AR296" i="8" s="1"/>
  <c r="BB296" i="8" s="1"/>
  <c r="AR450" i="8" a="1"/>
  <c r="AR450" i="8" s="1"/>
  <c r="BB450" i="8" s="1"/>
  <c r="AR253" i="8" a="1"/>
  <c r="AR253" i="8" s="1"/>
  <c r="BB253" i="8" s="1"/>
  <c r="AR424" i="8" a="1"/>
  <c r="AR424" i="8" s="1"/>
  <c r="BB424" i="8" s="1"/>
  <c r="AR358" i="8" a="1"/>
  <c r="AR358" i="8" s="1"/>
  <c r="BB358" i="8" s="1"/>
  <c r="AR435" i="8" a="1"/>
  <c r="AR435" i="8" s="1"/>
  <c r="BB435" i="8" s="1"/>
  <c r="AR366" i="8" a="1"/>
  <c r="AR366" i="8" s="1"/>
  <c r="BB366" i="8" s="1"/>
  <c r="AR286" i="8" a="1"/>
  <c r="AR286" i="8" s="1"/>
  <c r="BB286" i="8" s="1"/>
  <c r="AR292" i="8" a="1"/>
  <c r="AR292" i="8" s="1"/>
  <c r="BB292" i="8" s="1"/>
  <c r="AR154" i="8" a="1"/>
  <c r="AR154" i="8" s="1"/>
  <c r="BB154" i="8" s="1"/>
  <c r="AR113" i="8" a="1"/>
  <c r="AR113" i="8" s="1"/>
  <c r="BB113" i="8" s="1"/>
  <c r="AR49" i="8" a="1"/>
  <c r="AR49" i="8" s="1"/>
  <c r="BB49" i="8" s="1"/>
  <c r="AR370" i="8" a="1"/>
  <c r="AR370" i="8" s="1"/>
  <c r="BB370" i="8" s="1"/>
  <c r="AR441" i="8" a="1"/>
  <c r="AR441" i="8" s="1"/>
  <c r="BB441" i="8" s="1"/>
  <c r="AR415" i="8" a="1"/>
  <c r="AR415" i="8" s="1"/>
  <c r="BB415" i="8" s="1"/>
  <c r="AR206" i="8" a="1"/>
  <c r="AR206" i="8" s="1"/>
  <c r="BB206" i="8" s="1"/>
  <c r="AR78" i="8" a="1"/>
  <c r="AR78" i="8" s="1"/>
  <c r="BB78" i="8" s="1"/>
  <c r="AR189" i="8" a="1"/>
  <c r="AR189" i="8" s="1"/>
  <c r="BB189" i="8" s="1"/>
  <c r="AR61" i="8" a="1"/>
  <c r="AR61" i="8" s="1"/>
  <c r="BB61" i="8" s="1"/>
  <c r="AR340" i="8" a="1"/>
  <c r="AR340" i="8" s="1"/>
  <c r="BB340" i="8" s="1"/>
  <c r="AR276" i="8" a="1"/>
  <c r="AR276" i="8" s="1"/>
  <c r="BB276" i="8" s="1"/>
  <c r="AR20" i="8" a="1"/>
  <c r="AR20" i="8" s="1"/>
  <c r="BB20" i="8" s="1"/>
  <c r="AR299" i="8" a="1"/>
  <c r="AR299" i="8" s="1"/>
  <c r="BB299" i="8" s="1"/>
  <c r="AR289" i="8" a="1"/>
  <c r="AR289" i="8" s="1"/>
  <c r="BB289" i="8" s="1"/>
  <c r="AR357" i="8" a="1"/>
  <c r="AR357" i="8" s="1"/>
  <c r="BB357" i="8" s="1"/>
  <c r="AR426" i="8" a="1"/>
  <c r="AR426" i="8" s="1"/>
  <c r="BB426" i="8" s="1"/>
  <c r="AR303" i="8" a="1"/>
  <c r="AR303" i="8" s="1"/>
  <c r="BB303" i="8" s="1"/>
  <c r="AR175" i="8" a="1"/>
  <c r="AR175" i="8" s="1"/>
  <c r="BB175" i="8" s="1"/>
  <c r="AR326" i="8" a="1"/>
  <c r="AR326" i="8" s="1"/>
  <c r="BB326" i="8" s="1"/>
  <c r="AR198" i="8" a="1"/>
  <c r="AR198" i="8" s="1"/>
  <c r="BB198" i="8" s="1"/>
  <c r="AR70" i="8" a="1"/>
  <c r="AR70" i="8" s="1"/>
  <c r="BB70" i="8" s="1"/>
  <c r="AR204" i="8" a="1"/>
  <c r="AR204" i="8" s="1"/>
  <c r="BB204" i="8" s="1"/>
  <c r="AR140" i="8" a="1"/>
  <c r="AR140" i="8" s="1"/>
  <c r="BB140" i="8" s="1"/>
  <c r="AR216" i="8" a="1"/>
  <c r="AR216" i="8" s="1"/>
  <c r="BB216" i="8" s="1"/>
  <c r="AR96" i="8" a="1"/>
  <c r="AR96" i="8" s="1"/>
  <c r="BB96" i="8" s="1"/>
  <c r="AR190" i="8" a="1"/>
  <c r="AR190" i="8" s="1"/>
  <c r="BB190" i="8" s="1"/>
  <c r="AR173" i="8" a="1"/>
  <c r="AR173" i="8" s="1"/>
  <c r="BB173" i="8" s="1"/>
  <c r="AR155" i="8" a="1"/>
  <c r="AR155" i="8" s="1"/>
  <c r="BB155" i="8" s="1"/>
  <c r="AR255" i="8" a="1"/>
  <c r="AR255" i="8" s="1"/>
  <c r="BB255" i="8" s="1"/>
  <c r="AR381" i="8" a="1"/>
  <c r="AR381" i="8" s="1"/>
  <c r="BB381" i="8" s="1"/>
  <c r="AR269" i="8" a="1"/>
  <c r="AR269" i="8" s="1"/>
  <c r="BB269" i="8" s="1"/>
  <c r="AR379" i="8" a="1"/>
  <c r="AR379" i="8" s="1"/>
  <c r="BB379" i="8" s="1"/>
  <c r="AR207" i="8" a="1"/>
  <c r="AR207" i="8" s="1"/>
  <c r="BB207" i="8" s="1"/>
  <c r="AR149" i="8" a="1"/>
  <c r="AR149" i="8" s="1"/>
  <c r="BB149" i="8" s="1"/>
  <c r="AR131" i="8" a="1"/>
  <c r="AR131" i="8" s="1"/>
  <c r="BB131" i="8" s="1"/>
  <c r="AR67" i="8" a="1"/>
  <c r="AR67" i="8" s="1"/>
  <c r="BB67" i="8" s="1"/>
  <c r="AR98" i="8" a="1"/>
  <c r="AR98" i="8" s="1"/>
  <c r="BB98" i="8" s="1"/>
  <c r="AR416" i="8" a="1"/>
  <c r="AR416" i="8" s="1"/>
  <c r="BB416" i="8" s="1"/>
  <c r="AR404" i="8" a="1"/>
  <c r="AR404" i="8" s="1"/>
  <c r="BB404" i="8" s="1"/>
  <c r="AR386" i="8" a="1"/>
  <c r="AR386" i="8" s="1"/>
  <c r="BB386" i="8" s="1"/>
  <c r="AR457" i="8" a="1"/>
  <c r="AR457" i="8" s="1"/>
  <c r="BB457" i="8" s="1"/>
  <c r="AR393" i="8" a="1"/>
  <c r="AR393" i="8" s="1"/>
  <c r="BB393" i="8" s="1"/>
  <c r="AR100" i="8" a="1"/>
  <c r="AR100" i="8" s="1"/>
  <c r="BB100" i="8" s="1"/>
  <c r="AR346" i="8" a="1"/>
  <c r="AR346" i="8" s="1"/>
  <c r="BB346" i="8" s="1"/>
  <c r="AR305" i="8" a="1"/>
  <c r="AR305" i="8" s="1"/>
  <c r="BB305" i="8" s="1"/>
  <c r="AR214" i="8" a="1"/>
  <c r="AR214" i="8" s="1"/>
  <c r="BB214" i="8" s="1"/>
  <c r="AR377" i="8" a="1"/>
  <c r="AR377" i="8" s="1"/>
  <c r="BB377" i="8" s="1"/>
  <c r="AR472" i="8" a="1"/>
  <c r="AR472" i="8" s="1"/>
  <c r="BB472" i="8" s="1"/>
  <c r="AR125" i="8" a="1"/>
  <c r="AR125" i="8" s="1"/>
  <c r="BB125" i="8" s="1"/>
  <c r="AR235" i="8" a="1"/>
  <c r="AR235" i="8" s="1"/>
  <c r="BB235" i="8" s="1"/>
  <c r="AR330" i="8" a="1"/>
  <c r="AR330" i="8" s="1"/>
  <c r="BB330" i="8" s="1"/>
  <c r="AR138" i="8" a="1"/>
  <c r="AR138" i="8" s="1"/>
  <c r="BB138" i="8" s="1"/>
  <c r="AR364" i="8" a="1"/>
  <c r="AR364" i="8" s="1"/>
  <c r="BB364" i="8" s="1"/>
  <c r="AR444" i="8" a="1"/>
  <c r="AR444" i="8" s="1"/>
  <c r="BB444" i="8" s="1"/>
  <c r="AR361" i="8" a="1"/>
  <c r="AR361" i="8" s="1"/>
  <c r="BB361" i="8" s="1"/>
  <c r="AR16" i="8" a="1"/>
  <c r="AR16" i="8" s="1"/>
  <c r="BB16" i="8" s="1"/>
  <c r="AR280" i="8" a="1"/>
  <c r="AR280" i="8" s="1"/>
  <c r="BB280" i="8" s="1"/>
  <c r="AR407" i="8" a="1"/>
  <c r="AR407" i="8" s="1"/>
  <c r="BB407" i="8" s="1"/>
  <c r="AR356" i="8" a="1"/>
  <c r="AR356" i="8" s="1"/>
  <c r="BB356" i="8" s="1"/>
  <c r="AR291" i="8" a="1"/>
  <c r="AR291" i="8" s="1"/>
  <c r="BB291" i="8" s="1"/>
  <c r="AR345" i="8" a="1"/>
  <c r="AR345" i="8" s="1"/>
  <c r="BB345" i="8" s="1"/>
  <c r="AR153" i="8" a="1"/>
  <c r="AR153" i="8" s="1"/>
  <c r="BB153" i="8" s="1"/>
  <c r="AR25" i="8" a="1"/>
  <c r="AR25" i="8" s="1"/>
  <c r="BB25" i="8" s="1"/>
  <c r="AR451" i="8" a="1"/>
  <c r="AR451" i="8" s="1"/>
  <c r="BB451" i="8" s="1"/>
  <c r="AR284" i="8" a="1"/>
  <c r="AR284" i="8" s="1"/>
  <c r="BB284" i="8" s="1"/>
  <c r="AR51" i="8" a="1"/>
  <c r="AR51" i="8" s="1"/>
  <c r="BB51" i="8" s="1"/>
  <c r="AR105" i="8" a="1"/>
  <c r="AR105" i="8" s="1"/>
  <c r="BB105" i="8" s="1"/>
  <c r="AR418" i="8" a="1"/>
  <c r="AR418" i="8" s="1"/>
  <c r="BB418" i="8" s="1"/>
  <c r="AR359" i="8" a="1"/>
  <c r="AR359" i="8" s="1"/>
  <c r="BB359" i="8" s="1"/>
  <c r="AR231" i="8" a="1"/>
  <c r="AR231" i="8" s="1"/>
  <c r="BB231" i="8" s="1"/>
  <c r="AR109" i="8" a="1"/>
  <c r="AR109" i="8" s="1"/>
  <c r="BB109" i="8" s="1"/>
  <c r="AR122" i="8" a="1"/>
  <c r="AR122" i="8" s="1"/>
  <c r="BB122" i="8" s="1"/>
  <c r="AR423" i="8" a="1"/>
  <c r="AR423" i="8" s="1"/>
  <c r="BB423" i="8" s="1"/>
  <c r="AR150" i="8" a="1"/>
  <c r="AR150" i="8" s="1"/>
  <c r="BB150" i="8" s="1"/>
  <c r="AR210" i="8" a="1"/>
  <c r="AR210" i="8" s="1"/>
  <c r="BB210" i="8" s="1"/>
  <c r="AR32" i="8" a="1"/>
  <c r="AR32" i="8" s="1"/>
  <c r="BB32" i="8" s="1"/>
  <c r="AR384" i="8" a="1"/>
  <c r="AR384" i="8" s="1"/>
  <c r="BB384" i="8" s="1"/>
  <c r="AR449" i="8" a="1"/>
  <c r="AR449" i="8" s="1"/>
  <c r="BB449" i="8" s="1"/>
  <c r="AR374" i="8" a="1"/>
  <c r="AR374" i="8" s="1"/>
  <c r="BB374" i="8" s="1"/>
  <c r="AR439" i="8" a="1"/>
  <c r="AR439" i="8" s="1"/>
  <c r="BB439" i="8" s="1"/>
  <c r="AR143" i="8" a="1"/>
  <c r="AR143" i="8" s="1"/>
  <c r="BB143" i="8" s="1"/>
  <c r="AR38" i="8" a="1"/>
  <c r="AR38" i="8" s="1"/>
  <c r="BB38" i="8" s="1"/>
  <c r="AR172" i="8" a="1"/>
  <c r="AR172" i="8" s="1"/>
  <c r="BB172" i="8" s="1"/>
  <c r="AR195" i="8" a="1"/>
  <c r="AR195" i="8" s="1"/>
  <c r="BB195" i="8" s="1"/>
  <c r="AR226" i="8" a="1"/>
  <c r="AR226" i="8" s="1"/>
  <c r="BB226" i="8" s="1"/>
  <c r="AR34" i="8" a="1"/>
  <c r="AR34" i="8" s="1"/>
  <c r="BB34" i="8" s="1"/>
  <c r="AR453" i="8" a="1"/>
  <c r="AR453" i="8" s="1"/>
  <c r="BB453" i="8" s="1"/>
  <c r="AR232" i="8" a="1"/>
  <c r="AR232" i="8" s="1"/>
  <c r="BB232" i="8" s="1"/>
  <c r="AR263" i="8" a="1"/>
  <c r="AR263" i="8" s="1"/>
  <c r="BB263" i="8" s="1"/>
  <c r="AR94" i="8" a="1"/>
  <c r="AR94" i="8" s="1"/>
  <c r="BB94" i="8" s="1"/>
  <c r="AR36" i="8" a="1"/>
  <c r="AR36" i="8" s="1"/>
  <c r="BB36" i="8" s="1"/>
  <c r="AR144" i="8" a="1"/>
  <c r="AR144" i="8" s="1"/>
  <c r="BB144" i="8" s="1"/>
  <c r="AR348" i="8" a="1"/>
  <c r="AR348" i="8" s="1"/>
  <c r="BB348" i="8" s="1"/>
  <c r="AR341" i="8" a="1"/>
  <c r="AR341" i="8" s="1"/>
  <c r="BB341" i="8" s="1"/>
  <c r="AR183" i="8" a="1"/>
  <c r="AR183" i="8" s="1"/>
  <c r="BB183" i="8" s="1"/>
  <c r="AR14" i="8" a="1"/>
  <c r="AR14" i="8" s="1"/>
  <c r="BB14" i="8" s="1"/>
  <c r="AR84" i="8" a="1"/>
  <c r="AR84" i="8" s="1"/>
  <c r="BB84" i="8" s="1"/>
  <c r="AR107" i="8" a="1"/>
  <c r="AR107" i="8" s="1"/>
  <c r="BB107" i="8" s="1"/>
  <c r="AR43" i="8" a="1"/>
  <c r="AR43" i="8" s="1"/>
  <c r="BB43" i="8" s="1"/>
  <c r="AR40" i="8" a="1"/>
  <c r="AR40" i="8" s="1"/>
  <c r="BB40" i="8" s="1"/>
  <c r="AR433" i="8" a="1"/>
  <c r="AR433" i="8" s="1"/>
  <c r="BB433" i="8" s="1"/>
  <c r="AR369" i="8" a="1"/>
  <c r="AR369" i="8" s="1"/>
  <c r="BB369" i="8" s="1"/>
  <c r="AR134" i="8" a="1"/>
  <c r="AR134" i="8" s="1"/>
  <c r="BB134" i="8" s="1"/>
  <c r="AR332" i="8" a="1"/>
  <c r="AR332" i="8" s="1"/>
  <c r="BB332" i="8" s="1"/>
  <c r="AR12" i="8" a="1"/>
  <c r="AR12" i="8" s="1"/>
  <c r="BB12" i="8" s="1"/>
  <c r="AR66" i="8" a="1"/>
  <c r="AR66" i="8" s="1"/>
  <c r="BB66" i="8" s="1"/>
  <c r="AR24" i="8" a="1"/>
  <c r="AR24" i="8" s="1"/>
  <c r="BB24" i="8" s="1"/>
  <c r="AR436" i="8" a="1"/>
  <c r="AR436" i="8" s="1"/>
  <c r="BB436" i="8" s="1"/>
  <c r="AR372" i="8" a="1"/>
  <c r="AR372" i="8" s="1"/>
  <c r="BB372" i="8" s="1"/>
  <c r="AR392" i="8" a="1"/>
  <c r="AR392" i="8" s="1"/>
  <c r="BB392" i="8" s="1"/>
  <c r="AR248" i="8" a="1"/>
  <c r="AR248" i="8" s="1"/>
  <c r="BB248" i="8" s="1"/>
  <c r="AR295" i="8" a="1"/>
  <c r="AR295" i="8" s="1"/>
  <c r="BB295" i="8" s="1"/>
  <c r="AR254" i="8" a="1"/>
  <c r="AR254" i="8" s="1"/>
  <c r="BB254" i="8" s="1"/>
  <c r="AR349" i="8" a="1"/>
  <c r="AR349" i="8" s="1"/>
  <c r="BB349" i="8" s="1"/>
  <c r="AR455" i="8" a="1"/>
  <c r="AR455" i="8" s="1"/>
  <c r="BB455" i="8" s="1"/>
  <c r="AR322" i="8" a="1"/>
  <c r="AR322" i="8" s="1"/>
  <c r="BB322" i="8" s="1"/>
  <c r="AR186" i="8" a="1"/>
  <c r="AR186" i="8" s="1"/>
  <c r="BB186" i="8" s="1"/>
  <c r="AR310" i="8" a="1"/>
  <c r="AR310" i="8" s="1"/>
  <c r="BB310" i="8" s="1"/>
  <c r="AR118" i="8" a="1"/>
  <c r="AR118" i="8" s="1"/>
  <c r="BB118" i="8" s="1"/>
  <c r="AR165" i="8" a="1"/>
  <c r="AR165" i="8" s="1"/>
  <c r="BB165" i="8" s="1"/>
  <c r="AR265" i="8" a="1"/>
  <c r="AR265" i="8" s="1"/>
  <c r="BB265" i="8" s="1"/>
  <c r="AR378" i="8" a="1"/>
  <c r="AR378" i="8" s="1"/>
  <c r="BB378" i="8" s="1"/>
  <c r="AR307" i="8" a="1"/>
  <c r="AR307" i="8" s="1"/>
  <c r="BB307" i="8" s="1"/>
  <c r="AR469" i="8" a="1"/>
  <c r="AR469" i="8" s="1"/>
  <c r="BB469" i="8" s="1"/>
  <c r="AR279" i="8" a="1"/>
  <c r="AR279" i="8" s="1"/>
  <c r="BB279" i="8" s="1"/>
  <c r="AR215" i="8" a="1"/>
  <c r="AR215" i="8" s="1"/>
  <c r="BB215" i="8" s="1"/>
  <c r="AR11" i="8" a="1"/>
  <c r="AR11" i="8" s="1"/>
  <c r="BB11" i="8" s="1"/>
  <c r="AR65" i="8" a="1"/>
  <c r="AR65" i="8" s="1"/>
  <c r="BB65" i="8" s="1"/>
  <c r="AR101" i="8" a="1"/>
  <c r="AR101" i="8" s="1"/>
  <c r="BB101" i="8" s="1"/>
  <c r="AR147" i="8" a="1"/>
  <c r="AR147" i="8" s="1"/>
  <c r="BB147" i="8" s="1"/>
  <c r="AR244" i="8" a="1"/>
  <c r="AR244" i="8" s="1"/>
  <c r="BB244" i="8" s="1"/>
  <c r="AR106" i="8" a="1"/>
  <c r="AR106" i="8" s="1"/>
  <c r="BB106" i="8" s="1"/>
  <c r="AR281" i="8" a="1"/>
  <c r="AR281" i="8" s="1"/>
  <c r="BB281" i="8" s="1"/>
  <c r="AR273" i="8" a="1"/>
  <c r="AR273" i="8" s="1"/>
  <c r="BB273" i="8" s="1"/>
  <c r="AR410" i="8" a="1"/>
  <c r="AR410" i="8" s="1"/>
  <c r="BB410" i="8" s="1"/>
  <c r="AR31" i="8" a="1"/>
  <c r="AR31" i="8" s="1"/>
  <c r="BB31" i="8" s="1"/>
  <c r="AR246" i="8" a="1"/>
  <c r="AR246" i="8" s="1"/>
  <c r="BB246" i="8" s="1"/>
  <c r="AR229" i="8" a="1"/>
  <c r="AR229" i="8" s="1"/>
  <c r="BB229" i="8" s="1"/>
  <c r="AR339" i="8" a="1"/>
  <c r="AR339" i="8" s="1"/>
  <c r="BB339" i="8" s="1"/>
  <c r="AR83" i="8" a="1"/>
  <c r="AR83" i="8" s="1"/>
  <c r="BB83" i="8" s="1"/>
  <c r="AR50" i="8" a="1"/>
  <c r="AR50" i="8" s="1"/>
  <c r="BB50" i="8" s="1"/>
  <c r="AR278" i="8" a="1"/>
  <c r="AR278" i="8" s="1"/>
  <c r="BB278" i="8" s="1"/>
  <c r="AR383" i="8" a="1"/>
  <c r="AR383" i="8" s="1"/>
  <c r="BB383" i="8" s="1"/>
  <c r="AR308" i="8" a="1"/>
  <c r="AR308" i="8" s="1"/>
  <c r="BB308" i="8" s="1"/>
  <c r="AR42" i="8" a="1"/>
  <c r="AR42" i="8" s="1"/>
  <c r="BB42" i="8" s="1"/>
  <c r="AR129" i="8" a="1"/>
  <c r="AR129" i="8" s="1"/>
  <c r="BB129" i="8" s="1"/>
  <c r="AR182" i="8" a="1"/>
  <c r="AR182" i="8" s="1"/>
  <c r="BB182" i="8" s="1"/>
  <c r="AR188" i="8" a="1"/>
  <c r="AR188" i="8" s="1"/>
  <c r="BB188" i="8" s="1"/>
  <c r="AR242" i="8" a="1"/>
  <c r="AR242" i="8" s="1"/>
  <c r="BB242" i="8" s="1"/>
  <c r="AR405" i="8" a="1"/>
  <c r="AR405" i="8" s="1"/>
  <c r="BB405" i="8" s="1"/>
  <c r="AR420" i="8" a="1"/>
  <c r="AR420" i="8" s="1"/>
  <c r="BB420" i="8" s="1"/>
  <c r="AR184" i="8" a="1"/>
  <c r="AR184" i="8" s="1"/>
  <c r="BB184" i="8" s="1"/>
  <c r="AR29" i="8" a="1"/>
  <c r="AR29" i="8" s="1"/>
  <c r="BB29" i="8" s="1"/>
  <c r="AR52" i="8" a="1"/>
  <c r="AR52" i="8" s="1"/>
  <c r="BB52" i="8" s="1"/>
  <c r="AR298" i="8" a="1"/>
  <c r="AR298" i="8" s="1"/>
  <c r="BB298" i="8" s="1"/>
  <c r="AR132" i="8" a="1"/>
  <c r="AR132" i="8" s="1"/>
  <c r="BB132" i="8" s="1"/>
  <c r="AR91" i="8" a="1"/>
  <c r="AR91" i="8" s="1"/>
  <c r="BB91" i="8" s="1"/>
  <c r="AR304" i="8" a="1"/>
  <c r="AR304" i="8" s="1"/>
  <c r="BB304" i="8" s="1"/>
  <c r="AR351" i="8" a="1"/>
  <c r="AR351" i="8" s="1"/>
  <c r="BB351" i="8" s="1"/>
  <c r="AR316" i="8" a="1"/>
  <c r="AR316" i="8" s="1"/>
  <c r="BB316" i="8" s="1"/>
  <c r="AR275" i="8" a="1"/>
  <c r="AR275" i="8" s="1"/>
  <c r="BB275" i="8" s="1"/>
  <c r="AR178" i="8" a="1"/>
  <c r="AR178" i="8" s="1"/>
  <c r="BB178" i="8" s="1"/>
  <c r="AR9" i="8" a="1"/>
  <c r="AR9" i="8" s="1"/>
  <c r="BB9" i="8" s="1"/>
  <c r="AR112" i="8" a="1"/>
  <c r="AR112" i="8" s="1"/>
  <c r="BB112" i="8" s="1"/>
  <c r="AR325" i="8" a="1"/>
  <c r="AR325" i="8" s="1"/>
  <c r="BB325" i="8" s="1"/>
  <c r="AR427" i="8" a="1"/>
  <c r="AR427" i="8" s="1"/>
  <c r="BB427" i="8" s="1"/>
  <c r="AR447" i="8" a="1"/>
  <c r="AR447" i="8" s="1"/>
  <c r="BB447" i="8" s="1"/>
  <c r="AR343" i="8" a="1"/>
  <c r="AR343" i="8" s="1"/>
  <c r="BB343" i="8" s="1"/>
  <c r="AR151" i="8" a="1"/>
  <c r="AR151" i="8" s="1"/>
  <c r="BB151" i="8" s="1"/>
  <c r="AR23" i="8" a="1"/>
  <c r="AR23" i="8" s="1"/>
  <c r="BB23" i="8" s="1"/>
  <c r="AR238" i="8" a="1"/>
  <c r="AR238" i="8" s="1"/>
  <c r="BB238" i="8" s="1"/>
  <c r="AR180" i="8" a="1"/>
  <c r="AR180" i="8" s="1"/>
  <c r="BB180" i="8" s="1"/>
  <c r="AR116" i="8" a="1"/>
  <c r="AR116" i="8" s="1"/>
  <c r="BB116" i="8" s="1"/>
  <c r="AR287" i="8" a="1"/>
  <c r="AR287" i="8" s="1"/>
  <c r="BB287" i="8" s="1"/>
  <c r="AR211" i="8" a="1"/>
  <c r="AR211" i="8" s="1"/>
  <c r="BB211" i="8" s="1"/>
  <c r="AR114" i="8" a="1"/>
  <c r="AR114" i="8" s="1"/>
  <c r="BB114" i="8" s="1"/>
  <c r="AR201" i="8" a="1"/>
  <c r="AR201" i="8" s="1"/>
  <c r="BB201" i="8" s="1"/>
  <c r="AR371" i="8" a="1"/>
  <c r="AR371" i="8" s="1"/>
  <c r="BB371" i="8" s="1"/>
  <c r="AR288" i="8" a="1"/>
  <c r="AR288" i="8" s="1"/>
  <c r="BB288" i="8" s="1"/>
  <c r="AR93" i="8" a="1"/>
  <c r="AR93" i="8" s="1"/>
  <c r="BB93" i="8" s="1"/>
  <c r="AR75" i="8" a="1"/>
  <c r="AR75" i="8" s="1"/>
  <c r="BB75" i="8" s="1"/>
  <c r="AR193" i="8" a="1"/>
  <c r="AR193" i="8" s="1"/>
  <c r="BB193" i="8" s="1"/>
  <c r="AR163" i="8" a="1"/>
  <c r="AR163" i="8" s="1"/>
  <c r="BB163" i="8" s="1"/>
  <c r="AR456" i="8" a="1"/>
  <c r="AR456" i="8" s="1"/>
  <c r="BB456" i="8" s="1"/>
  <c r="AR62" i="8" a="1"/>
  <c r="AR62" i="8" s="1"/>
  <c r="BB62" i="8" s="1"/>
  <c r="AR260" i="8" a="1"/>
  <c r="AR260" i="8" s="1"/>
  <c r="BB260" i="8" s="1"/>
  <c r="AR417" i="8" a="1"/>
  <c r="AR417" i="8" s="1"/>
  <c r="BB417" i="8" s="1"/>
  <c r="AR470" i="8" a="1"/>
  <c r="AR470" i="8" s="1"/>
  <c r="BB470" i="8" s="1"/>
  <c r="AR159" i="8" a="1"/>
  <c r="AR159" i="8" s="1"/>
  <c r="BB159" i="8" s="1"/>
  <c r="AR95" i="8" a="1"/>
  <c r="AR95" i="8" s="1"/>
  <c r="BB95" i="8" s="1"/>
  <c r="AR54" i="8" a="1"/>
  <c r="AR54" i="8" s="1"/>
  <c r="BB54" i="8" s="1"/>
  <c r="AR252" i="8" a="1"/>
  <c r="AR252" i="8" s="1"/>
  <c r="BB252" i="8" s="1"/>
  <c r="AR19" i="8" a="1"/>
  <c r="AR19" i="8" s="1"/>
  <c r="BB19" i="8" s="1"/>
  <c r="AR306" i="8" a="1"/>
  <c r="AR306" i="8" s="1"/>
  <c r="BB306" i="8" s="1"/>
  <c r="AR73" i="8" a="1"/>
  <c r="AR73" i="8" s="1"/>
  <c r="BB73" i="8" s="1"/>
  <c r="AR82" i="8" a="1"/>
  <c r="AR82" i="8" s="1"/>
  <c r="BB82" i="8" s="1"/>
  <c r="AR398" i="8" a="1"/>
  <c r="AR398" i="8" s="1"/>
  <c r="BB398" i="8" s="1"/>
  <c r="AR272" i="8" a="1"/>
  <c r="AR272" i="8" s="1"/>
  <c r="BB272" i="8" s="1"/>
  <c r="AR302" i="8" a="1"/>
  <c r="AR302" i="8" s="1"/>
  <c r="BB302" i="8" s="1"/>
  <c r="AR110" i="8" a="1"/>
  <c r="AR110" i="8" s="1"/>
  <c r="BB110" i="8" s="1"/>
  <c r="AR46" i="8" a="1"/>
  <c r="AR46" i="8" s="1"/>
  <c r="BB46" i="8" s="1"/>
  <c r="AR203" i="8" a="1"/>
  <c r="AR203" i="8" s="1"/>
  <c r="BB203" i="8" s="1"/>
  <c r="AR257" i="8" a="1"/>
  <c r="AR257" i="8" s="1"/>
  <c r="BB257" i="8" s="1"/>
  <c r="AR45" i="8" a="1"/>
  <c r="AR45" i="8" s="1"/>
  <c r="BB45" i="8" s="1"/>
  <c r="AR391" i="8" a="1"/>
  <c r="AR391" i="8" s="1"/>
  <c r="BB391" i="8" s="1"/>
  <c r="AR301" i="8" a="1"/>
  <c r="AR301" i="8" s="1"/>
  <c r="BB301" i="8" s="1"/>
  <c r="AR376" i="8" a="1"/>
  <c r="AR376" i="8" s="1"/>
  <c r="BB376" i="8" s="1"/>
  <c r="AR139" i="8" a="1"/>
  <c r="AR139" i="8" s="1"/>
  <c r="BB139" i="8" s="1"/>
  <c r="AR219" i="8" a="1"/>
  <c r="AR219" i="8" s="1"/>
  <c r="BB219" i="8" s="1"/>
  <c r="AR250" i="8" a="1"/>
  <c r="AR250" i="8" s="1"/>
  <c r="BB250" i="8" s="1"/>
  <c r="AR395" i="8" a="1"/>
  <c r="AR395" i="8" s="1"/>
  <c r="BB395" i="8" s="1"/>
  <c r="AR223" i="8" a="1"/>
  <c r="AR223" i="8" s="1"/>
  <c r="BB223" i="8" s="1"/>
  <c r="AR329" i="8" a="1"/>
  <c r="AR329" i="8" s="1"/>
  <c r="BB329" i="8" s="1"/>
  <c r="AR137" i="8" a="1"/>
  <c r="AR137" i="8" s="1"/>
  <c r="BB137" i="8" s="1"/>
  <c r="AR344" i="8" a="1"/>
  <c r="AR344" i="8" s="1"/>
  <c r="BB344" i="8" s="1"/>
  <c r="AR353" i="8" a="1"/>
  <c r="AR353" i="8" s="1"/>
  <c r="BB353" i="8" s="1"/>
  <c r="AR466" i="8" a="1"/>
  <c r="AR466" i="8" s="1"/>
  <c r="BB466" i="8" s="1"/>
  <c r="AR462" i="8" a="1"/>
  <c r="AR462" i="8" s="1"/>
  <c r="BB462" i="8" s="1"/>
  <c r="AR331" i="8" a="1"/>
  <c r="AR331" i="8" s="1"/>
  <c r="BB331" i="8" s="1"/>
  <c r="AR234" i="8" a="1"/>
  <c r="AR234" i="8" s="1"/>
  <c r="BB234" i="8" s="1"/>
  <c r="AR170" i="8" a="1"/>
  <c r="AR170" i="8" s="1"/>
  <c r="BB170" i="8" s="1"/>
  <c r="AR321" i="8" a="1"/>
  <c r="AR321" i="8" s="1"/>
  <c r="BB321" i="8" s="1"/>
  <c r="AR318" i="8" a="1"/>
  <c r="AR318" i="8" s="1"/>
  <c r="BB318" i="8" s="1"/>
  <c r="AR317" i="8" a="1"/>
  <c r="AR317" i="8" s="1"/>
  <c r="BB317" i="8" s="1"/>
  <c r="AR128" i="8" a="1"/>
  <c r="AR128" i="8" s="1"/>
  <c r="BB128" i="8" s="1"/>
  <c r="AR157" i="8" a="1"/>
  <c r="AR157" i="8" s="1"/>
  <c r="BB157" i="8" s="1"/>
  <c r="AR267" i="8" a="1"/>
  <c r="AR267" i="8" s="1"/>
  <c r="BB267" i="8" s="1"/>
  <c r="AR337" i="8" a="1"/>
  <c r="AR337" i="8" s="1"/>
  <c r="BB337" i="8" s="1"/>
  <c r="AR192" i="8" a="1"/>
  <c r="AR192" i="8" s="1"/>
  <c r="BB192" i="8" s="1"/>
  <c r="AR37" i="8" a="1"/>
  <c r="AR37" i="8" s="1"/>
  <c r="BB37" i="8" s="1"/>
  <c r="AR124" i="8" a="1"/>
  <c r="AR124" i="8" s="1"/>
  <c r="BB124" i="8" s="1"/>
  <c r="AR60" i="8" a="1"/>
  <c r="AR60" i="8" s="1"/>
  <c r="BB60" i="8" s="1"/>
  <c r="AR69" i="8" a="1"/>
  <c r="AR69" i="8" s="1"/>
  <c r="BB69" i="8" s="1"/>
  <c r="AR402" i="8" a="1"/>
  <c r="AR402" i="8" s="1"/>
  <c r="BB402" i="8" s="1"/>
  <c r="AR409" i="8" a="1"/>
  <c r="AR409" i="8" s="1"/>
  <c r="BB409" i="8" s="1"/>
  <c r="AR440" i="8" a="1"/>
  <c r="AR440" i="8" s="1"/>
  <c r="BB440" i="8" s="1"/>
  <c r="AR87" i="8" a="1"/>
  <c r="AR87" i="8" s="1"/>
  <c r="BB87" i="8" s="1"/>
  <c r="AR174" i="8" a="1"/>
  <c r="AR174" i="8" s="1"/>
  <c r="BB174" i="8" s="1"/>
  <c r="AR399" i="8" a="1"/>
  <c r="AR399" i="8" s="1"/>
  <c r="BB399" i="8" s="1"/>
  <c r="AR363" i="8" a="1"/>
  <c r="AR363" i="8" s="1"/>
  <c r="BB363" i="8" s="1"/>
  <c r="AR406" i="8" a="1"/>
  <c r="AR406" i="8" s="1"/>
  <c r="BB406" i="8" s="1"/>
  <c r="AR221" i="8" a="1"/>
  <c r="AR221" i="8" s="1"/>
  <c r="BB221" i="8" s="1"/>
  <c r="AQ474" i="8" a="1"/>
  <c r="AQ474" i="8" s="1"/>
  <c r="BA474" i="8" s="1"/>
  <c r="AQ476" i="8" a="1"/>
  <c r="AQ476" i="8" s="1"/>
  <c r="BA476" i="8" s="1"/>
  <c r="AQ473" i="8" a="1"/>
  <c r="AQ473" i="8" s="1"/>
  <c r="BA473" i="8" s="1"/>
  <c r="AQ120" i="8" a="1"/>
  <c r="AQ120" i="8" s="1"/>
  <c r="BA120" i="8" s="1"/>
  <c r="AQ454" i="8" a="1"/>
  <c r="AQ454" i="8" s="1"/>
  <c r="BA454" i="8" s="1"/>
  <c r="AQ79" i="8" a="1"/>
  <c r="AQ79" i="8" s="1"/>
  <c r="BA79" i="8" s="1"/>
  <c r="AQ15" i="8" a="1"/>
  <c r="AQ15" i="8" s="1"/>
  <c r="BA15" i="8" s="1"/>
  <c r="AQ108" i="8" a="1"/>
  <c r="AQ108" i="8" s="1"/>
  <c r="BA108" i="8" s="1"/>
  <c r="AQ131" i="8" a="1"/>
  <c r="AQ131" i="8" s="1"/>
  <c r="BA131" i="8" s="1"/>
  <c r="AQ354" i="8" a="1"/>
  <c r="AQ354" i="8" s="1"/>
  <c r="BA354" i="8" s="1"/>
  <c r="AQ57" i="8" a="1"/>
  <c r="AQ57" i="8" s="1"/>
  <c r="BA57" i="8" s="1"/>
  <c r="AQ442" i="8" a="1"/>
  <c r="AQ442" i="8" s="1"/>
  <c r="BA442" i="8" s="1"/>
  <c r="AQ438" i="8" a="1"/>
  <c r="AQ438" i="8" s="1"/>
  <c r="BA438" i="8" s="1"/>
  <c r="AQ63" i="8" a="1"/>
  <c r="AQ63" i="8" s="1"/>
  <c r="BA63" i="8" s="1"/>
  <c r="AQ382" i="8" a="1"/>
  <c r="AQ382" i="8" s="1"/>
  <c r="BA382" i="8" s="1"/>
  <c r="AQ222" i="8" a="1"/>
  <c r="AQ222" i="8" s="1"/>
  <c r="BA222" i="8" s="1"/>
  <c r="AQ315" i="8" a="1"/>
  <c r="AQ315" i="8" s="1"/>
  <c r="BA315" i="8" s="1"/>
  <c r="AQ187" i="8" a="1"/>
  <c r="AQ187" i="8" s="1"/>
  <c r="BA187" i="8" s="1"/>
  <c r="AQ59" i="8" a="1"/>
  <c r="AQ59" i="8" s="1"/>
  <c r="BA59" i="8" s="1"/>
  <c r="AQ218" i="8" a="1"/>
  <c r="AQ218" i="8" s="1"/>
  <c r="BA218" i="8" s="1"/>
  <c r="AQ387" i="8" a="1"/>
  <c r="AQ387" i="8" s="1"/>
  <c r="BA387" i="8" s="1"/>
  <c r="AQ319" i="8" a="1"/>
  <c r="AQ319" i="8" s="1"/>
  <c r="BA319" i="8" s="1"/>
  <c r="AQ41" i="8" a="1"/>
  <c r="AQ41" i="8" s="1"/>
  <c r="BA41" i="8" s="1"/>
  <c r="AQ373" i="8" a="1"/>
  <c r="AQ373" i="8" s="1"/>
  <c r="BA373" i="8" s="1"/>
  <c r="AQ388" i="8" a="1"/>
  <c r="AQ388" i="8" s="1"/>
  <c r="BA388" i="8" s="1"/>
  <c r="AQ206" i="8" a="1"/>
  <c r="AQ206" i="8" s="1"/>
  <c r="BA206" i="8" s="1"/>
  <c r="AQ212" i="8" a="1"/>
  <c r="AQ212" i="8" s="1"/>
  <c r="BA212" i="8" s="1"/>
  <c r="AQ171" i="8" a="1"/>
  <c r="AQ171" i="8" s="1"/>
  <c r="BA171" i="8" s="1"/>
  <c r="AQ225" i="8" a="1"/>
  <c r="AQ225" i="8" s="1"/>
  <c r="BA225" i="8" s="1"/>
  <c r="AQ97" i="8" a="1"/>
  <c r="AQ97" i="8" s="1"/>
  <c r="BA97" i="8" s="1"/>
  <c r="AQ16" i="8" a="1"/>
  <c r="AQ16" i="8" s="1"/>
  <c r="BA16" i="8" s="1"/>
  <c r="AQ471" i="8" a="1"/>
  <c r="AQ471" i="8" s="1"/>
  <c r="BA471" i="8" s="1"/>
  <c r="AQ175" i="8" a="1"/>
  <c r="AQ175" i="8" s="1"/>
  <c r="BA175" i="8" s="1"/>
  <c r="AQ262" i="8" a="1"/>
  <c r="AQ262" i="8" s="1"/>
  <c r="BA262" i="8" s="1"/>
  <c r="AQ51" i="8" a="1"/>
  <c r="AQ51" i="8" s="1"/>
  <c r="BA51" i="8" s="1"/>
  <c r="AQ421" i="8" a="1"/>
  <c r="AQ421" i="8" s="1"/>
  <c r="BA421" i="8" s="1"/>
  <c r="AQ456" i="8" a="1"/>
  <c r="AQ456" i="8" s="1"/>
  <c r="BA456" i="8" s="1"/>
  <c r="AQ318" i="8" a="1"/>
  <c r="AQ318" i="8" s="1"/>
  <c r="BA318" i="8" s="1"/>
  <c r="AQ62" i="8" a="1"/>
  <c r="AQ62" i="8" s="1"/>
  <c r="BA62" i="8" s="1"/>
  <c r="AQ132" i="8" a="1"/>
  <c r="AQ132" i="8" s="1"/>
  <c r="BA132" i="8" s="1"/>
  <c r="AQ337" i="8" a="1"/>
  <c r="AQ337" i="8" s="1"/>
  <c r="BA337" i="8" s="1"/>
  <c r="AQ255" i="8" a="1"/>
  <c r="AQ255" i="8" s="1"/>
  <c r="BA255" i="8" s="1"/>
  <c r="AQ243" i="8" a="1"/>
  <c r="AQ243" i="8" s="1"/>
  <c r="BA243" i="8" s="1"/>
  <c r="AQ5" i="8" a="1"/>
  <c r="AQ5" i="8" s="1"/>
  <c r="BA5" i="8" s="1"/>
  <c r="AQ342" i="8" a="1"/>
  <c r="AQ342" i="8" s="1"/>
  <c r="BA342" i="8" s="1"/>
  <c r="AQ92" i="8" a="1"/>
  <c r="AQ92" i="8" s="1"/>
  <c r="BA92" i="8" s="1"/>
  <c r="AQ274" i="8" a="1"/>
  <c r="AQ274" i="8" s="1"/>
  <c r="BA274" i="8" s="1"/>
  <c r="AQ465" i="8" a="1"/>
  <c r="AQ465" i="8" s="1"/>
  <c r="BA465" i="8" s="1"/>
  <c r="AQ294" i="8" a="1"/>
  <c r="AQ294" i="8" s="1"/>
  <c r="BA294" i="8" s="1"/>
  <c r="AQ166" i="8" a="1"/>
  <c r="AQ166" i="8" s="1"/>
  <c r="BA166" i="8" s="1"/>
  <c r="AQ162" i="8" a="1"/>
  <c r="AQ162" i="8" s="1"/>
  <c r="BA162" i="8" s="1"/>
  <c r="AQ313" i="8" a="1"/>
  <c r="AQ313" i="8" s="1"/>
  <c r="BA313" i="8" s="1"/>
  <c r="AQ185" i="8" a="1"/>
  <c r="AQ185" i="8" s="1"/>
  <c r="BA185" i="8" s="1"/>
  <c r="AQ445" i="8" a="1"/>
  <c r="AQ445" i="8" s="1"/>
  <c r="BA445" i="8" s="1"/>
  <c r="AQ133" i="8" a="1"/>
  <c r="AQ133" i="8" s="1"/>
  <c r="BA133" i="8" s="1"/>
  <c r="AQ220" i="8" a="1"/>
  <c r="AQ220" i="8" s="1"/>
  <c r="BA220" i="8" s="1"/>
  <c r="AQ4" i="8" a="1"/>
  <c r="AQ4" i="8" s="1"/>
  <c r="BA4" i="8" s="1"/>
  <c r="AQ327" i="8" a="1"/>
  <c r="AQ327" i="8" s="1"/>
  <c r="BA327" i="8" s="1"/>
  <c r="AQ71" i="8" a="1"/>
  <c r="AQ71" i="8" s="1"/>
  <c r="BA71" i="8" s="1"/>
  <c r="AQ158" i="8" a="1"/>
  <c r="AQ158" i="8" s="1"/>
  <c r="BA158" i="8" s="1"/>
  <c r="AQ141" i="8" a="1"/>
  <c r="AQ141" i="8" s="1"/>
  <c r="BA141" i="8" s="1"/>
  <c r="AQ179" i="8" a="1"/>
  <c r="AQ179" i="8" s="1"/>
  <c r="BA179" i="8" s="1"/>
  <c r="AQ104" i="8" a="1"/>
  <c r="AQ104" i="8" s="1"/>
  <c r="BA104" i="8" s="1"/>
  <c r="AQ434" i="8" a="1"/>
  <c r="AQ434" i="8" s="1"/>
  <c r="BA434" i="8" s="1"/>
  <c r="AQ80" i="8" a="1"/>
  <c r="AQ80" i="8" s="1"/>
  <c r="BA80" i="8" s="1"/>
  <c r="AQ408" i="8" a="1"/>
  <c r="AQ408" i="8" s="1"/>
  <c r="BA408" i="8" s="1"/>
  <c r="AQ430" i="8" a="1"/>
  <c r="AQ430" i="8" s="1"/>
  <c r="BA430" i="8" s="1"/>
  <c r="AQ48" i="8" a="1"/>
  <c r="AQ48" i="8" s="1"/>
  <c r="BA48" i="8" s="1"/>
  <c r="AQ311" i="8" a="1"/>
  <c r="AQ311" i="8" s="1"/>
  <c r="BA311" i="8" s="1"/>
  <c r="AQ334" i="8" a="1"/>
  <c r="AQ334" i="8" s="1"/>
  <c r="BA334" i="8" s="1"/>
  <c r="AQ276" i="8" a="1"/>
  <c r="AQ276" i="8" s="1"/>
  <c r="BA276" i="8" s="1"/>
  <c r="AQ148" i="8" a="1"/>
  <c r="AQ148" i="8" s="1"/>
  <c r="BA148" i="8" s="1"/>
  <c r="AQ107" i="8" a="1"/>
  <c r="AQ107" i="8" s="1"/>
  <c r="BA107" i="8" s="1"/>
  <c r="AQ289" i="8" a="1"/>
  <c r="AQ289" i="8" s="1"/>
  <c r="BA289" i="8" s="1"/>
  <c r="AQ396" i="8" a="1"/>
  <c r="AQ396" i="8" s="1"/>
  <c r="BA396" i="8" s="1"/>
  <c r="AQ40" i="8" a="1"/>
  <c r="AQ40" i="8" s="1"/>
  <c r="BA40" i="8" s="1"/>
  <c r="AQ309" i="8" a="1"/>
  <c r="AQ309" i="8" s="1"/>
  <c r="BA309" i="8" s="1"/>
  <c r="AQ181" i="8" a="1"/>
  <c r="AQ181" i="8" s="1"/>
  <c r="BA181" i="8" s="1"/>
  <c r="AQ117" i="8" a="1"/>
  <c r="AQ117" i="8" s="1"/>
  <c r="BA117" i="8" s="1"/>
  <c r="AQ412" i="8" a="1"/>
  <c r="AQ412" i="8" s="1"/>
  <c r="BA412" i="8" s="1"/>
  <c r="AQ432" i="8" a="1"/>
  <c r="AQ432" i="8" s="1"/>
  <c r="BA432" i="8" s="1"/>
  <c r="AQ64" i="8" a="1"/>
  <c r="AQ64" i="8" s="1"/>
  <c r="BA64" i="8" s="1"/>
  <c r="AQ102" i="8" a="1"/>
  <c r="AQ102" i="8" s="1"/>
  <c r="BA102" i="8" s="1"/>
  <c r="AQ146" i="8" a="1"/>
  <c r="AQ146" i="8" s="1"/>
  <c r="BA146" i="8" s="1"/>
  <c r="AQ450" i="8" a="1"/>
  <c r="AQ450" i="8" s="1"/>
  <c r="BA450" i="8" s="1"/>
  <c r="AQ446" i="8" a="1"/>
  <c r="AQ446" i="8" s="1"/>
  <c r="BA446" i="8" s="1"/>
  <c r="AQ199" i="8" a="1"/>
  <c r="AQ199" i="8" s="1"/>
  <c r="BA199" i="8" s="1"/>
  <c r="AQ286" i="8" a="1"/>
  <c r="AQ286" i="8" s="1"/>
  <c r="BA286" i="8" s="1"/>
  <c r="AQ77" i="8" a="1"/>
  <c r="AQ77" i="8" s="1"/>
  <c r="BA77" i="8" s="1"/>
  <c r="AQ13" i="8" a="1"/>
  <c r="AQ13" i="8" s="1"/>
  <c r="BA13" i="8" s="1"/>
  <c r="AQ164" i="8" a="1"/>
  <c r="AQ164" i="8" s="1"/>
  <c r="BA164" i="8" s="1"/>
  <c r="AQ346" i="8" a="1"/>
  <c r="AQ346" i="8" s="1"/>
  <c r="BA346" i="8" s="1"/>
  <c r="AQ177" i="8" a="1"/>
  <c r="AQ177" i="8" s="1"/>
  <c r="BA177" i="8" s="1"/>
  <c r="AQ224" i="8" a="1"/>
  <c r="AQ224" i="8" s="1"/>
  <c r="BA224" i="8" s="1"/>
  <c r="AQ377" i="8" a="1"/>
  <c r="AQ377" i="8" s="1"/>
  <c r="BA377" i="8" s="1"/>
  <c r="AQ136" i="8" a="1"/>
  <c r="AQ136" i="8" s="1"/>
  <c r="BA136" i="8" s="1"/>
  <c r="AQ247" i="8" a="1"/>
  <c r="AQ247" i="8" s="1"/>
  <c r="BA247" i="8" s="1"/>
  <c r="AQ55" i="8" a="1"/>
  <c r="AQ55" i="8" s="1"/>
  <c r="BA55" i="8" s="1"/>
  <c r="AQ270" i="8" a="1"/>
  <c r="AQ270" i="8" s="1"/>
  <c r="BA270" i="8" s="1"/>
  <c r="AQ142" i="8" a="1"/>
  <c r="AQ142" i="8" s="1"/>
  <c r="BA142" i="8" s="1"/>
  <c r="AQ20" i="8" a="1"/>
  <c r="AQ20" i="8" s="1"/>
  <c r="BA20" i="8" s="1"/>
  <c r="AQ299" i="8" a="1"/>
  <c r="AQ299" i="8" s="1"/>
  <c r="BA299" i="8" s="1"/>
  <c r="AQ235" i="8" a="1"/>
  <c r="AQ235" i="8" s="1"/>
  <c r="BA235" i="8" s="1"/>
  <c r="AQ74" i="8" a="1"/>
  <c r="AQ74" i="8" s="1"/>
  <c r="BA74" i="8" s="1"/>
  <c r="AQ10" i="8" a="1"/>
  <c r="AQ10" i="8" s="1"/>
  <c r="BA10" i="8" s="1"/>
  <c r="AQ161" i="8" a="1"/>
  <c r="AQ161" i="8" s="1"/>
  <c r="BA161" i="8" s="1"/>
  <c r="AQ200" i="8" a="1"/>
  <c r="AQ200" i="8" s="1"/>
  <c r="BA200" i="8" s="1"/>
  <c r="AQ426" i="8" a="1"/>
  <c r="AQ426" i="8" s="1"/>
  <c r="BA426" i="8" s="1"/>
  <c r="AQ422" i="8" a="1"/>
  <c r="AQ422" i="8" s="1"/>
  <c r="BA422" i="8" s="1"/>
  <c r="AQ303" i="8" a="1"/>
  <c r="AQ303" i="8" s="1"/>
  <c r="BA303" i="8" s="1"/>
  <c r="AQ332" i="8" a="1"/>
  <c r="AQ332" i="8" s="1"/>
  <c r="BA332" i="8" s="1"/>
  <c r="AQ194" i="8" a="1"/>
  <c r="AQ194" i="8" s="1"/>
  <c r="BA194" i="8" s="1"/>
  <c r="AQ86" i="8" a="1"/>
  <c r="AQ86" i="8" s="1"/>
  <c r="BA86" i="8" s="1"/>
  <c r="AQ284" i="8" a="1"/>
  <c r="AQ284" i="8" s="1"/>
  <c r="BA284" i="8" s="1"/>
  <c r="AQ443" i="8" a="1"/>
  <c r="AQ443" i="8" s="1"/>
  <c r="BA443" i="8" s="1"/>
  <c r="AQ463" i="8" a="1"/>
  <c r="AQ463" i="8" s="1"/>
  <c r="BA463" i="8" s="1"/>
  <c r="AQ39" i="8" a="1"/>
  <c r="AQ39" i="8" s="1"/>
  <c r="BA39" i="8" s="1"/>
  <c r="AQ254" i="8" a="1"/>
  <c r="AQ254" i="8" s="1"/>
  <c r="BA254" i="8" s="1"/>
  <c r="AQ126" i="8" a="1"/>
  <c r="AQ126" i="8" s="1"/>
  <c r="BA126" i="8" s="1"/>
  <c r="AQ196" i="8" a="1"/>
  <c r="AQ196" i="8" s="1"/>
  <c r="BA196" i="8" s="1"/>
  <c r="AQ385" i="8" a="1"/>
  <c r="AQ385" i="8" s="1"/>
  <c r="BA385" i="8" s="1"/>
  <c r="AQ413" i="8" a="1"/>
  <c r="AQ413" i="8" s="1"/>
  <c r="BA413" i="8" s="1"/>
  <c r="AQ363" i="8" a="1"/>
  <c r="AQ363" i="8" s="1"/>
  <c r="BA363" i="8" s="1"/>
  <c r="AQ22" i="8" a="1"/>
  <c r="AQ22" i="8" s="1"/>
  <c r="BA22" i="8" s="1"/>
  <c r="AQ461" i="8" a="1"/>
  <c r="AQ461" i="8" s="1"/>
  <c r="BA461" i="8" s="1"/>
  <c r="AQ240" i="8" a="1"/>
  <c r="AQ240" i="8" s="1"/>
  <c r="BA240" i="8" s="1"/>
  <c r="AQ85" i="8" a="1"/>
  <c r="AQ85" i="8" s="1"/>
  <c r="BA85" i="8" s="1"/>
  <c r="AQ290" i="8" a="1"/>
  <c r="AQ290" i="8" s="1"/>
  <c r="BA290" i="8" s="1"/>
  <c r="AQ98" i="8" a="1"/>
  <c r="AQ98" i="8" s="1"/>
  <c r="BA98" i="8" s="1"/>
  <c r="AQ468" i="8" a="1"/>
  <c r="AQ468" i="8" s="1"/>
  <c r="BA468" i="8" s="1"/>
  <c r="AQ253" i="8" a="1"/>
  <c r="AQ253" i="8" s="1"/>
  <c r="BA253" i="8" s="1"/>
  <c r="AQ424" i="8" a="1"/>
  <c r="AQ424" i="8" s="1"/>
  <c r="BA424" i="8" s="1"/>
  <c r="AQ435" i="8" a="1"/>
  <c r="AQ435" i="8" s="1"/>
  <c r="BA435" i="8" s="1"/>
  <c r="AQ135" i="8" a="1"/>
  <c r="AQ135" i="8" s="1"/>
  <c r="BA135" i="8" s="1"/>
  <c r="AQ205" i="8" a="1"/>
  <c r="AQ205" i="8" s="1"/>
  <c r="BA205" i="8" s="1"/>
  <c r="AQ251" i="8" a="1"/>
  <c r="AQ251" i="8" s="1"/>
  <c r="BA251" i="8" s="1"/>
  <c r="AQ49" i="8" a="1"/>
  <c r="AQ49" i="8" s="1"/>
  <c r="BA49" i="8" s="1"/>
  <c r="AQ452" i="8" a="1"/>
  <c r="AQ452" i="8" s="1"/>
  <c r="BA452" i="8" s="1"/>
  <c r="AQ370" i="8" a="1"/>
  <c r="AQ370" i="8" s="1"/>
  <c r="BA370" i="8" s="1"/>
  <c r="AQ152" i="8" a="1"/>
  <c r="AQ152" i="8" s="1"/>
  <c r="BA152" i="8" s="1"/>
  <c r="AQ78" i="8" a="1"/>
  <c r="AQ78" i="8" s="1"/>
  <c r="BA78" i="8" s="1"/>
  <c r="AQ189" i="8" a="1"/>
  <c r="AQ189" i="8" s="1"/>
  <c r="BA189" i="8" s="1"/>
  <c r="AQ340" i="8" a="1"/>
  <c r="AQ340" i="8" s="1"/>
  <c r="BA340" i="8" s="1"/>
  <c r="AQ138" i="8" a="1"/>
  <c r="AQ138" i="8" s="1"/>
  <c r="BA138" i="8" s="1"/>
  <c r="AQ357" i="8" a="1"/>
  <c r="AQ357" i="8" s="1"/>
  <c r="BA357" i="8" s="1"/>
  <c r="AQ28" i="8" a="1"/>
  <c r="AQ28" i="8" s="1"/>
  <c r="BA28" i="8" s="1"/>
  <c r="AQ361" i="8" a="1"/>
  <c r="AQ361" i="8" s="1"/>
  <c r="BA361" i="8" s="1"/>
  <c r="AQ72" i="8" a="1"/>
  <c r="AQ72" i="8" s="1"/>
  <c r="BA72" i="8" s="1"/>
  <c r="AQ111" i="8" a="1"/>
  <c r="AQ111" i="8" s="1"/>
  <c r="BA111" i="8" s="1"/>
  <c r="AQ326" i="8" a="1"/>
  <c r="AQ326" i="8" s="1"/>
  <c r="BA326" i="8" s="1"/>
  <c r="AQ198" i="8" a="1"/>
  <c r="AQ198" i="8" s="1"/>
  <c r="BA198" i="8" s="1"/>
  <c r="AQ6" i="8" a="1"/>
  <c r="AQ6" i="8" s="1"/>
  <c r="BA6" i="8" s="1"/>
  <c r="AQ227" i="8" a="1"/>
  <c r="AQ227" i="8" s="1"/>
  <c r="BA227" i="8" s="1"/>
  <c r="AQ163" i="8" a="1"/>
  <c r="AQ163" i="8" s="1"/>
  <c r="BA163" i="8" s="1"/>
  <c r="AQ281" i="8" a="1"/>
  <c r="AQ281" i="8" s="1"/>
  <c r="BA281" i="8" s="1"/>
  <c r="AQ216" i="8" a="1"/>
  <c r="AQ216" i="8" s="1"/>
  <c r="BA216" i="8" s="1"/>
  <c r="AQ418" i="8" a="1"/>
  <c r="AQ418" i="8" s="1"/>
  <c r="BA418" i="8" s="1"/>
  <c r="AQ173" i="8" a="1"/>
  <c r="AQ173" i="8" s="1"/>
  <c r="BA173" i="8" s="1"/>
  <c r="AQ347" i="8" a="1"/>
  <c r="AQ347" i="8" s="1"/>
  <c r="BA347" i="8" s="1"/>
  <c r="AQ155" i="8" a="1"/>
  <c r="AQ155" i="8" s="1"/>
  <c r="BA155" i="8" s="1"/>
  <c r="AQ122" i="8" a="1"/>
  <c r="AQ122" i="8" s="1"/>
  <c r="BA122" i="8" s="1"/>
  <c r="AQ81" i="8" a="1"/>
  <c r="AQ81" i="8" s="1"/>
  <c r="BA81" i="8" s="1"/>
  <c r="AQ460" i="8" a="1"/>
  <c r="AQ460" i="8" s="1"/>
  <c r="BA460" i="8" s="1"/>
  <c r="AQ210" i="8" a="1"/>
  <c r="AQ210" i="8" s="1"/>
  <c r="BA210" i="8" s="1"/>
  <c r="AQ395" i="8" a="1"/>
  <c r="AQ395" i="8" s="1"/>
  <c r="BA395" i="8" s="1"/>
  <c r="AQ381" i="8" a="1"/>
  <c r="AQ381" i="8" s="1"/>
  <c r="BA381" i="8" s="1"/>
  <c r="AQ394" i="8" a="1"/>
  <c r="AQ394" i="8" s="1"/>
  <c r="BA394" i="8" s="1"/>
  <c r="AQ285" i="8" a="1"/>
  <c r="AQ285" i="8" s="1"/>
  <c r="BA285" i="8" s="1"/>
  <c r="AQ207" i="8" a="1"/>
  <c r="AQ207" i="8" s="1"/>
  <c r="BA207" i="8" s="1"/>
  <c r="AQ236" i="8" a="1"/>
  <c r="AQ236" i="8" s="1"/>
  <c r="BA236" i="8" s="1"/>
  <c r="AQ44" i="8" a="1"/>
  <c r="AQ44" i="8" s="1"/>
  <c r="BA44" i="8" s="1"/>
  <c r="AQ195" i="8" a="1"/>
  <c r="AQ195" i="8" s="1"/>
  <c r="BA195" i="8" s="1"/>
  <c r="AQ226" i="8" a="1"/>
  <c r="AQ226" i="8" s="1"/>
  <c r="BA226" i="8" s="1"/>
  <c r="AQ34" i="8" a="1"/>
  <c r="AQ34" i="8" s="1"/>
  <c r="BA34" i="8" s="1"/>
  <c r="AQ115" i="8" a="1"/>
  <c r="AQ115" i="8" s="1"/>
  <c r="BA115" i="8" s="1"/>
  <c r="AQ404" i="8" a="1"/>
  <c r="AQ404" i="8" s="1"/>
  <c r="BA404" i="8" s="1"/>
  <c r="AQ296" i="8" a="1"/>
  <c r="AQ296" i="8" s="1"/>
  <c r="BA296" i="8" s="1"/>
  <c r="AQ457" i="8" a="1"/>
  <c r="AQ457" i="8" s="1"/>
  <c r="BA457" i="8" s="1"/>
  <c r="AQ358" i="8" a="1"/>
  <c r="AQ358" i="8" s="1"/>
  <c r="BA358" i="8" s="1"/>
  <c r="AQ366" i="8" a="1"/>
  <c r="AQ366" i="8" s="1"/>
  <c r="BA366" i="8" s="1"/>
  <c r="AQ292" i="8" a="1"/>
  <c r="AQ292" i="8" s="1"/>
  <c r="BA292" i="8" s="1"/>
  <c r="AQ154" i="8" a="1"/>
  <c r="AQ154" i="8" s="1"/>
  <c r="BA154" i="8" s="1"/>
  <c r="AQ26" i="8" a="1"/>
  <c r="AQ26" i="8" s="1"/>
  <c r="BA26" i="8" s="1"/>
  <c r="AQ113" i="8" a="1"/>
  <c r="AQ113" i="8" s="1"/>
  <c r="BA113" i="8" s="1"/>
  <c r="AQ437" i="8" a="1"/>
  <c r="AQ437" i="8" s="1"/>
  <c r="BA437" i="8" s="1"/>
  <c r="AQ415" i="8" a="1"/>
  <c r="AQ415" i="8" s="1"/>
  <c r="BA415" i="8" s="1"/>
  <c r="AQ403" i="8" a="1"/>
  <c r="AQ403" i="8" s="1"/>
  <c r="BA403" i="8" s="1"/>
  <c r="AQ183" i="8" a="1"/>
  <c r="AQ183" i="8" s="1"/>
  <c r="BA183" i="8" s="1"/>
  <c r="AQ84" i="8" a="1"/>
  <c r="AQ84" i="8" s="1"/>
  <c r="BA84" i="8" s="1"/>
  <c r="AQ330" i="8" a="1"/>
  <c r="AQ330" i="8" s="1"/>
  <c r="BA330" i="8" s="1"/>
  <c r="AQ202" i="8" a="1"/>
  <c r="AQ202" i="8" s="1"/>
  <c r="BA202" i="8" s="1"/>
  <c r="AQ364" i="8" a="1"/>
  <c r="AQ364" i="8" s="1"/>
  <c r="BA364" i="8" s="1"/>
  <c r="AQ160" i="8" a="1"/>
  <c r="AQ160" i="8" s="1"/>
  <c r="BA160" i="8" s="1"/>
  <c r="AQ356" i="8" a="1"/>
  <c r="AQ356" i="8" s="1"/>
  <c r="BA356" i="8" s="1"/>
  <c r="AQ70" i="8" a="1"/>
  <c r="AQ70" i="8" s="1"/>
  <c r="BA70" i="8" s="1"/>
  <c r="AQ140" i="8" a="1"/>
  <c r="AQ140" i="8" s="1"/>
  <c r="BA140" i="8" s="1"/>
  <c r="AQ258" i="8" a="1"/>
  <c r="AQ258" i="8" s="1"/>
  <c r="BA258" i="8" s="1"/>
  <c r="AQ153" i="8" a="1"/>
  <c r="AQ153" i="8" s="1"/>
  <c r="BA153" i="8" s="1"/>
  <c r="AQ89" i="8" a="1"/>
  <c r="AQ89" i="8" s="1"/>
  <c r="BA89" i="8" s="1"/>
  <c r="AQ25" i="8" a="1"/>
  <c r="AQ25" i="8" s="1"/>
  <c r="BA25" i="8" s="1"/>
  <c r="AQ451" i="8" a="1"/>
  <c r="AQ451" i="8" s="1"/>
  <c r="BA451" i="8" s="1"/>
  <c r="AQ96" i="8" a="1"/>
  <c r="AQ96" i="8" s="1"/>
  <c r="BA96" i="8" s="1"/>
  <c r="AQ359" i="8" a="1"/>
  <c r="AQ359" i="8" s="1"/>
  <c r="BA359" i="8" s="1"/>
  <c r="AQ190" i="8" a="1"/>
  <c r="AQ190" i="8" s="1"/>
  <c r="BA190" i="8" s="1"/>
  <c r="AQ423" i="8" a="1"/>
  <c r="AQ423" i="8" s="1"/>
  <c r="BA423" i="8" s="1"/>
  <c r="AQ150" i="8" a="1"/>
  <c r="AQ150" i="8" s="1"/>
  <c r="BA150" i="8" s="1"/>
  <c r="AQ406" i="8" a="1"/>
  <c r="AQ406" i="8" s="1"/>
  <c r="BA406" i="8" s="1"/>
  <c r="AQ449" i="8" a="1"/>
  <c r="AQ449" i="8" s="1"/>
  <c r="BA449" i="8" s="1"/>
  <c r="AQ374" i="8" a="1"/>
  <c r="AQ374" i="8" s="1"/>
  <c r="BA374" i="8" s="1"/>
  <c r="AQ269" i="8" a="1"/>
  <c r="AQ269" i="8" s="1"/>
  <c r="BA269" i="8" s="1"/>
  <c r="AQ401" i="8" a="1"/>
  <c r="AQ401" i="8" s="1"/>
  <c r="BA401" i="8" s="1"/>
  <c r="AQ379" i="8" a="1"/>
  <c r="AQ379" i="8" s="1"/>
  <c r="BA379" i="8" s="1"/>
  <c r="AQ368" i="8" a="1"/>
  <c r="AQ368" i="8" s="1"/>
  <c r="BA368" i="8" s="1"/>
  <c r="AQ439" i="8" a="1"/>
  <c r="AQ439" i="8" s="1"/>
  <c r="BA439" i="8" s="1"/>
  <c r="AQ335" i="8" a="1"/>
  <c r="AQ335" i="8" s="1"/>
  <c r="BA335" i="8" s="1"/>
  <c r="AQ149" i="8" a="1"/>
  <c r="AQ149" i="8" s="1"/>
  <c r="BA149" i="8" s="1"/>
  <c r="AQ172" i="8" a="1"/>
  <c r="AQ172" i="8" s="1"/>
  <c r="BA172" i="8" s="1"/>
  <c r="AQ259" i="8" a="1"/>
  <c r="AQ259" i="8" s="1"/>
  <c r="BA259" i="8" s="1"/>
  <c r="AQ67" i="8" a="1"/>
  <c r="AQ67" i="8" s="1"/>
  <c r="BA67" i="8" s="1"/>
  <c r="AQ453" i="8" a="1"/>
  <c r="AQ453" i="8" s="1"/>
  <c r="BA453" i="8" s="1"/>
  <c r="AQ389" i="8" a="1"/>
  <c r="AQ389" i="8" s="1"/>
  <c r="BA389" i="8" s="1"/>
  <c r="AQ232" i="8" a="1"/>
  <c r="AQ232" i="8" s="1"/>
  <c r="BA232" i="8" s="1"/>
  <c r="AQ386" i="8" a="1"/>
  <c r="AQ386" i="8" s="1"/>
  <c r="BA386" i="8" s="1"/>
  <c r="AQ393" i="8" a="1"/>
  <c r="AQ393" i="8" s="1"/>
  <c r="BA393" i="8" s="1"/>
  <c r="AQ30" i="8" a="1"/>
  <c r="AQ30" i="8" s="1"/>
  <c r="BA30" i="8" s="1"/>
  <c r="AQ100" i="8" a="1"/>
  <c r="AQ100" i="8" s="1"/>
  <c r="BA100" i="8" s="1"/>
  <c r="AQ123" i="8" a="1"/>
  <c r="AQ123" i="8" s="1"/>
  <c r="BA123" i="8" s="1"/>
  <c r="AQ282" i="8" a="1"/>
  <c r="AQ282" i="8" s="1"/>
  <c r="BA282" i="8" s="1"/>
  <c r="AQ305" i="8" a="1"/>
  <c r="AQ305" i="8" s="1"/>
  <c r="BA305" i="8" s="1"/>
  <c r="AQ214" i="8" a="1"/>
  <c r="AQ214" i="8" s="1"/>
  <c r="BA214" i="8" s="1"/>
  <c r="AQ348" i="8" a="1"/>
  <c r="AQ348" i="8" s="1"/>
  <c r="BA348" i="8" s="1"/>
  <c r="AQ441" i="8" a="1"/>
  <c r="AQ441" i="8" s="1"/>
  <c r="BA441" i="8" s="1"/>
  <c r="AQ472" i="8" a="1"/>
  <c r="AQ472" i="8" s="1"/>
  <c r="BA472" i="8" s="1"/>
  <c r="AQ341" i="8" a="1"/>
  <c r="AQ341" i="8" s="1"/>
  <c r="BA341" i="8" s="1"/>
  <c r="AQ125" i="8" a="1"/>
  <c r="AQ125" i="8" s="1"/>
  <c r="BA125" i="8" s="1"/>
  <c r="AQ43" i="8" a="1"/>
  <c r="AQ43" i="8" s="1"/>
  <c r="BA43" i="8" s="1"/>
  <c r="AQ444" i="8" a="1"/>
  <c r="AQ444" i="8" s="1"/>
  <c r="BA444" i="8" s="1"/>
  <c r="AQ433" i="8" a="1"/>
  <c r="AQ433" i="8" s="1"/>
  <c r="BA433" i="8" s="1"/>
  <c r="AQ280" i="8" a="1"/>
  <c r="AQ280" i="8" s="1"/>
  <c r="BA280" i="8" s="1"/>
  <c r="AQ407" i="8" a="1"/>
  <c r="AQ407" i="8" s="1"/>
  <c r="BA407" i="8" s="1"/>
  <c r="AQ76" i="8" a="1"/>
  <c r="AQ76" i="8" s="1"/>
  <c r="BA76" i="8" s="1"/>
  <c r="AQ291" i="8" a="1"/>
  <c r="AQ291" i="8" s="1"/>
  <c r="BA291" i="8" s="1"/>
  <c r="AQ99" i="8" a="1"/>
  <c r="AQ99" i="8" s="1"/>
  <c r="BA99" i="8" s="1"/>
  <c r="AQ345" i="8" a="1"/>
  <c r="AQ345" i="8" s="1"/>
  <c r="BA345" i="8" s="1"/>
  <c r="AQ105" i="8" a="1"/>
  <c r="AQ105" i="8" s="1"/>
  <c r="BA105" i="8" s="1"/>
  <c r="AQ392" i="8" a="1"/>
  <c r="AQ392" i="8" s="1"/>
  <c r="BA392" i="8" s="1"/>
  <c r="AQ414" i="8" a="1"/>
  <c r="AQ414" i="8" s="1"/>
  <c r="BA414" i="8" s="1"/>
  <c r="AQ295" i="8" a="1"/>
  <c r="AQ295" i="8" s="1"/>
  <c r="BA295" i="8" s="1"/>
  <c r="AQ231" i="8" a="1"/>
  <c r="AQ231" i="8" s="1"/>
  <c r="BA231" i="8" s="1"/>
  <c r="AQ109" i="8" a="1"/>
  <c r="AQ109" i="8" s="1"/>
  <c r="BA109" i="8" s="1"/>
  <c r="AQ209" i="8" a="1"/>
  <c r="AQ209" i="8" s="1"/>
  <c r="BA209" i="8" s="1"/>
  <c r="AQ261" i="8" a="1"/>
  <c r="AQ261" i="8" s="1"/>
  <c r="BA261" i="8" s="1"/>
  <c r="AQ256" i="8" a="1"/>
  <c r="AQ256" i="8" s="1"/>
  <c r="BA256" i="8" s="1"/>
  <c r="AQ271" i="8" a="1"/>
  <c r="AQ271" i="8" s="1"/>
  <c r="BA271" i="8" s="1"/>
  <c r="AQ143" i="8" a="1"/>
  <c r="AQ143" i="8" s="1"/>
  <c r="BA143" i="8" s="1"/>
  <c r="AQ230" i="8" a="1"/>
  <c r="AQ230" i="8" s="1"/>
  <c r="BA230" i="8" s="1"/>
  <c r="AQ38" i="8" a="1"/>
  <c r="AQ38" i="8" s="1"/>
  <c r="BA38" i="8" s="1"/>
  <c r="AQ249" i="8" a="1"/>
  <c r="AQ249" i="8" s="1"/>
  <c r="BA249" i="8" s="1"/>
  <c r="AQ18" i="8" a="1"/>
  <c r="AQ18" i="8" s="1"/>
  <c r="BA18" i="8" s="1"/>
  <c r="AQ208" i="8" a="1"/>
  <c r="AQ208" i="8" s="1"/>
  <c r="BA208" i="8" s="1"/>
  <c r="AQ431" i="8" a="1"/>
  <c r="AQ431" i="8" s="1"/>
  <c r="BA431" i="8" s="1"/>
  <c r="AQ56" i="8" a="1"/>
  <c r="AQ56" i="8" s="1"/>
  <c r="BA56" i="8" s="1"/>
  <c r="AQ176" i="8" a="1"/>
  <c r="AQ176" i="8" s="1"/>
  <c r="BA176" i="8" s="1"/>
  <c r="AQ263" i="8" a="1"/>
  <c r="AQ263" i="8" s="1"/>
  <c r="BA263" i="8" s="1"/>
  <c r="AQ7" i="8" a="1"/>
  <c r="AQ7" i="8" s="1"/>
  <c r="BA7" i="8" s="1"/>
  <c r="AQ94" i="8" a="1"/>
  <c r="AQ94" i="8" s="1"/>
  <c r="BA94" i="8" s="1"/>
  <c r="AQ228" i="8" a="1"/>
  <c r="AQ228" i="8" s="1"/>
  <c r="BA228" i="8" s="1"/>
  <c r="AQ36" i="8" a="1"/>
  <c r="AQ36" i="8" s="1"/>
  <c r="BA36" i="8" s="1"/>
  <c r="AQ90" i="8" a="1"/>
  <c r="AQ90" i="8" s="1"/>
  <c r="BA90" i="8" s="1"/>
  <c r="AQ241" i="8" a="1"/>
  <c r="AQ241" i="8" s="1"/>
  <c r="BA241" i="8" s="1"/>
  <c r="AQ168" i="8" a="1"/>
  <c r="AQ168" i="8" s="1"/>
  <c r="BA168" i="8" s="1"/>
  <c r="AQ144" i="8" a="1"/>
  <c r="AQ144" i="8" s="1"/>
  <c r="BA144" i="8" s="1"/>
  <c r="AQ312" i="8" a="1"/>
  <c r="AQ312" i="8" s="1"/>
  <c r="BA312" i="8" s="1"/>
  <c r="AQ14" i="8" a="1"/>
  <c r="AQ14" i="8" s="1"/>
  <c r="BA14" i="8" s="1"/>
  <c r="AQ197" i="8" a="1"/>
  <c r="AQ197" i="8" s="1"/>
  <c r="BA197" i="8" s="1"/>
  <c r="AQ338" i="8" a="1"/>
  <c r="AQ338" i="8" s="1"/>
  <c r="BA338" i="8" s="1"/>
  <c r="AQ369" i="8" a="1"/>
  <c r="AQ369" i="8" s="1"/>
  <c r="BA369" i="8" s="1"/>
  <c r="AQ134" i="8" a="1"/>
  <c r="AQ134" i="8" s="1"/>
  <c r="BA134" i="8" s="1"/>
  <c r="AQ204" i="8" a="1"/>
  <c r="AQ204" i="8" s="1"/>
  <c r="BA204" i="8" s="1"/>
  <c r="AQ35" i="8" a="1"/>
  <c r="AQ35" i="8" s="1"/>
  <c r="BA35" i="8" s="1"/>
  <c r="AQ66" i="8" a="1"/>
  <c r="AQ66" i="8" s="1"/>
  <c r="BA66" i="8" s="1"/>
  <c r="AQ217" i="8" a="1"/>
  <c r="AQ217" i="8" s="1"/>
  <c r="BA217" i="8" s="1"/>
  <c r="AQ264" i="8" a="1"/>
  <c r="AQ264" i="8" s="1"/>
  <c r="BA264" i="8" s="1"/>
  <c r="AQ24" i="8" a="1"/>
  <c r="AQ24" i="8" s="1"/>
  <c r="BA24" i="8" s="1"/>
  <c r="AQ436" i="8" a="1"/>
  <c r="AQ436" i="8" s="1"/>
  <c r="BA436" i="8" s="1"/>
  <c r="AQ372" i="8" a="1"/>
  <c r="AQ372" i="8" s="1"/>
  <c r="BA372" i="8" s="1"/>
  <c r="AQ425" i="8" a="1"/>
  <c r="AQ425" i="8" s="1"/>
  <c r="BA425" i="8" s="1"/>
  <c r="AQ360" i="8" a="1"/>
  <c r="AQ360" i="8" s="1"/>
  <c r="BA360" i="8" s="1"/>
  <c r="AQ8" i="8" a="1"/>
  <c r="AQ8" i="8" s="1"/>
  <c r="BA8" i="8" s="1"/>
  <c r="AQ248" i="8" a="1"/>
  <c r="AQ248" i="8" s="1"/>
  <c r="BA248" i="8" s="1"/>
  <c r="AQ336" i="8" a="1"/>
  <c r="AQ336" i="8" s="1"/>
  <c r="BA336" i="8" s="1"/>
  <c r="AQ250" i="8" a="1"/>
  <c r="AQ250" i="8" s="1"/>
  <c r="BA250" i="8" s="1"/>
  <c r="AQ297" i="8" a="1"/>
  <c r="AQ297" i="8" s="1"/>
  <c r="BA297" i="8" s="1"/>
  <c r="AQ397" i="8" a="1"/>
  <c r="AQ397" i="8" s="1"/>
  <c r="BA397" i="8" s="1"/>
  <c r="AQ328" i="8" a="1"/>
  <c r="AQ328" i="8" s="1"/>
  <c r="BA328" i="8" s="1"/>
  <c r="AQ458" i="8" a="1"/>
  <c r="AQ458" i="8" s="1"/>
  <c r="BA458" i="8" s="1"/>
  <c r="AQ375" i="8" a="1"/>
  <c r="AQ375" i="8" s="1"/>
  <c r="BA375" i="8" s="1"/>
  <c r="AQ390" i="8" a="1"/>
  <c r="AQ390" i="8" s="1"/>
  <c r="BA390" i="8" s="1"/>
  <c r="AQ213" i="8" a="1"/>
  <c r="AQ213" i="8" s="1"/>
  <c r="BA213" i="8" s="1"/>
  <c r="AQ21" i="8" a="1"/>
  <c r="AQ21" i="8" s="1"/>
  <c r="BA21" i="8" s="1"/>
  <c r="AQ300" i="8" a="1"/>
  <c r="AQ300" i="8" s="1"/>
  <c r="BA300" i="8" s="1"/>
  <c r="AQ323" i="8" a="1"/>
  <c r="AQ323" i="8" s="1"/>
  <c r="BA323" i="8" s="1"/>
  <c r="AQ121" i="8" a="1"/>
  <c r="AQ121" i="8" s="1"/>
  <c r="BA121" i="8" s="1"/>
  <c r="AQ416" i="8" a="1"/>
  <c r="AQ416" i="8" s="1"/>
  <c r="BA416" i="8" s="1"/>
  <c r="AQ293" i="8" a="1"/>
  <c r="AQ293" i="8" s="1"/>
  <c r="BA293" i="8" s="1"/>
  <c r="AQ411" i="8" a="1"/>
  <c r="AQ411" i="8" s="1"/>
  <c r="BA411" i="8" s="1"/>
  <c r="AQ365" i="8" a="1"/>
  <c r="AQ365" i="8" s="1"/>
  <c r="BA365" i="8" s="1"/>
  <c r="AQ119" i="8" a="1"/>
  <c r="AQ119" i="8" s="1"/>
  <c r="BA119" i="8" s="1"/>
  <c r="AQ61" i="8" a="1"/>
  <c r="AQ61" i="8" s="1"/>
  <c r="BA61" i="8" s="1"/>
  <c r="AQ266" i="8" a="1"/>
  <c r="AQ266" i="8" s="1"/>
  <c r="BA266" i="8" s="1"/>
  <c r="AQ33" i="8" a="1"/>
  <c r="AQ33" i="8" s="1"/>
  <c r="BA33" i="8" s="1"/>
  <c r="AQ191" i="8" a="1"/>
  <c r="AQ191" i="8" s="1"/>
  <c r="BA191" i="8" s="1"/>
  <c r="AQ233" i="8" a="1"/>
  <c r="AQ233" i="8" s="1"/>
  <c r="BA233" i="8" s="1"/>
  <c r="AQ362" i="8" a="1"/>
  <c r="AQ362" i="8" s="1"/>
  <c r="BA362" i="8" s="1"/>
  <c r="AQ429" i="8" a="1"/>
  <c r="AQ429" i="8" s="1"/>
  <c r="BA429" i="8" s="1"/>
  <c r="AQ380" i="8" a="1"/>
  <c r="AQ380" i="8" s="1"/>
  <c r="BA380" i="8" s="1"/>
  <c r="AQ464" i="8" a="1"/>
  <c r="AQ464" i="8" s="1"/>
  <c r="BA464" i="8" s="1"/>
  <c r="AQ400" i="8" a="1"/>
  <c r="AQ400" i="8" s="1"/>
  <c r="BA400" i="8" s="1"/>
  <c r="AQ352" i="8" a="1"/>
  <c r="AQ352" i="8" s="1"/>
  <c r="BA352" i="8" s="1"/>
  <c r="AQ367" i="8" a="1"/>
  <c r="AQ367" i="8" s="1"/>
  <c r="BA367" i="8" s="1"/>
  <c r="AQ239" i="8" a="1"/>
  <c r="AQ239" i="8" s="1"/>
  <c r="BA239" i="8" s="1"/>
  <c r="AQ47" i="8" a="1"/>
  <c r="AQ47" i="8" s="1"/>
  <c r="BA47" i="8" s="1"/>
  <c r="AQ322" i="8" a="1"/>
  <c r="AQ322" i="8" s="1"/>
  <c r="BA322" i="8" s="1"/>
  <c r="AQ130" i="8" a="1"/>
  <c r="AQ130" i="8" s="1"/>
  <c r="BA130" i="8" s="1"/>
  <c r="AQ127" i="8" a="1"/>
  <c r="AQ127" i="8" s="1"/>
  <c r="BA127" i="8" s="1"/>
  <c r="AQ350" i="8" a="1"/>
  <c r="AQ350" i="8" s="1"/>
  <c r="BA350" i="8" s="1"/>
  <c r="AQ399" i="8" a="1"/>
  <c r="AQ399" i="8" s="1"/>
  <c r="BA399" i="8" s="1"/>
  <c r="AQ167" i="8" a="1"/>
  <c r="AQ167" i="8" s="1"/>
  <c r="BA167" i="8" s="1"/>
  <c r="AQ103" i="8" a="1"/>
  <c r="AQ103" i="8" s="1"/>
  <c r="BA103" i="8" s="1"/>
  <c r="AQ237" i="8" a="1"/>
  <c r="AQ237" i="8" s="1"/>
  <c r="BA237" i="8" s="1"/>
  <c r="AQ45" i="8" a="1"/>
  <c r="AQ45" i="8" s="1"/>
  <c r="BA45" i="8" s="1"/>
  <c r="AQ324" i="8" a="1"/>
  <c r="AQ324" i="8" s="1"/>
  <c r="BA324" i="8" s="1"/>
  <c r="AQ260" i="8" a="1"/>
  <c r="AQ260" i="8" s="1"/>
  <c r="BA260" i="8" s="1"/>
  <c r="AQ219" i="8" a="1"/>
  <c r="AQ219" i="8" s="1"/>
  <c r="BA219" i="8" s="1"/>
  <c r="AQ314" i="8" a="1"/>
  <c r="AQ314" i="8" s="1"/>
  <c r="BA314" i="8" s="1"/>
  <c r="AQ186" i="8" a="1"/>
  <c r="AQ186" i="8" s="1"/>
  <c r="BA186" i="8" s="1"/>
  <c r="AQ58" i="8" a="1"/>
  <c r="AQ58" i="8" s="1"/>
  <c r="BA58" i="8" s="1"/>
  <c r="AQ273" i="8" a="1"/>
  <c r="AQ273" i="8" s="1"/>
  <c r="BA273" i="8" s="1"/>
  <c r="AQ145" i="8" a="1"/>
  <c r="AQ145" i="8" s="1"/>
  <c r="BA145" i="8" s="1"/>
  <c r="AQ156" i="8" a="1"/>
  <c r="AQ156" i="8" s="1"/>
  <c r="BA156" i="8" s="1"/>
  <c r="AQ333" i="8" a="1"/>
  <c r="AQ333" i="8" s="1"/>
  <c r="BA333" i="8" s="1"/>
  <c r="AQ417" i="8" a="1"/>
  <c r="AQ417" i="8" s="1"/>
  <c r="BA417" i="8" s="1"/>
  <c r="AQ169" i="8" a="1"/>
  <c r="AQ169" i="8" s="1"/>
  <c r="BA169" i="8" s="1"/>
  <c r="AQ384" i="8" a="1"/>
  <c r="AQ384" i="8" s="1"/>
  <c r="BA384" i="8" s="1"/>
  <c r="AQ304" i="8" a="1"/>
  <c r="AQ304" i="8" s="1"/>
  <c r="BA304" i="8" s="1"/>
  <c r="AQ31" i="8" a="1"/>
  <c r="AQ31" i="8" s="1"/>
  <c r="BA31" i="8" s="1"/>
  <c r="AQ229" i="8" a="1"/>
  <c r="AQ229" i="8" s="1"/>
  <c r="BA229" i="8" s="1"/>
  <c r="AQ339" i="8" a="1"/>
  <c r="AQ339" i="8" s="1"/>
  <c r="BA339" i="8" s="1"/>
  <c r="AQ211" i="8" a="1"/>
  <c r="AQ211" i="8" s="1"/>
  <c r="BA211" i="8" s="1"/>
  <c r="AQ178" i="8" a="1"/>
  <c r="AQ178" i="8" s="1"/>
  <c r="BA178" i="8" s="1"/>
  <c r="AQ114" i="8" a="1"/>
  <c r="AQ114" i="8" s="1"/>
  <c r="BA114" i="8" s="1"/>
  <c r="AQ9" i="8" a="1"/>
  <c r="AQ9" i="8" s="1"/>
  <c r="BA9" i="8" s="1"/>
  <c r="AQ69" i="8" a="1"/>
  <c r="AQ69" i="8" s="1"/>
  <c r="BA69" i="8" s="1"/>
  <c r="AQ288" i="8" a="1"/>
  <c r="AQ288" i="8" s="1"/>
  <c r="BA288" i="8" s="1"/>
  <c r="AQ325" i="8" a="1"/>
  <c r="AQ325" i="8" s="1"/>
  <c r="BA325" i="8" s="1"/>
  <c r="AQ427" i="8" a="1"/>
  <c r="AQ427" i="8" s="1"/>
  <c r="BA427" i="8" s="1"/>
  <c r="AQ447" i="8" a="1"/>
  <c r="AQ447" i="8" s="1"/>
  <c r="BA447" i="8" s="1"/>
  <c r="AQ46" i="8" a="1"/>
  <c r="AQ46" i="8" s="1"/>
  <c r="BA46" i="8" s="1"/>
  <c r="AQ234" i="8" a="1"/>
  <c r="AQ234" i="8" s="1"/>
  <c r="BA234" i="8" s="1"/>
  <c r="AQ42" i="8" a="1"/>
  <c r="AQ42" i="8" s="1"/>
  <c r="BA42" i="8" s="1"/>
  <c r="AQ129" i="8" a="1"/>
  <c r="AQ129" i="8" s="1"/>
  <c r="BA129" i="8" s="1"/>
  <c r="AQ448" i="8" a="1"/>
  <c r="AQ448" i="8" s="1"/>
  <c r="BA448" i="8" s="1"/>
  <c r="AQ223" i="8" a="1"/>
  <c r="AQ223" i="8" s="1"/>
  <c r="BA223" i="8" s="1"/>
  <c r="AQ73" i="8" a="1"/>
  <c r="AQ73" i="8" s="1"/>
  <c r="BA73" i="8" s="1"/>
  <c r="AQ383" i="8" a="1"/>
  <c r="AQ383" i="8" s="1"/>
  <c r="BA383" i="8" s="1"/>
  <c r="AQ53" i="8" a="1"/>
  <c r="AQ53" i="8" s="1"/>
  <c r="BA53" i="8" s="1"/>
  <c r="AQ459" i="8" a="1"/>
  <c r="AQ459" i="8" s="1"/>
  <c r="BA459" i="8" s="1"/>
  <c r="AQ470" i="8" a="1"/>
  <c r="AQ470" i="8" s="1"/>
  <c r="BA470" i="8" s="1"/>
  <c r="AQ242" i="8" a="1"/>
  <c r="AQ242" i="8" s="1"/>
  <c r="BA242" i="8" s="1"/>
  <c r="AQ201" i="8" a="1"/>
  <c r="AQ201" i="8" s="1"/>
  <c r="BA201" i="8" s="1"/>
  <c r="AQ344" i="8" a="1"/>
  <c r="AQ344" i="8" s="1"/>
  <c r="BA344" i="8" s="1"/>
  <c r="AQ112" i="8" a="1"/>
  <c r="AQ112" i="8" s="1"/>
  <c r="BA112" i="8" s="1"/>
  <c r="AQ371" i="8" a="1"/>
  <c r="AQ371" i="8" s="1"/>
  <c r="BA371" i="8" s="1"/>
  <c r="AQ409" i="8" a="1"/>
  <c r="AQ409" i="8" s="1"/>
  <c r="BA409" i="8" s="1"/>
  <c r="AQ376" i="8" a="1"/>
  <c r="AQ376" i="8" s="1"/>
  <c r="BA376" i="8" s="1"/>
  <c r="AQ184" i="8" a="1"/>
  <c r="AQ184" i="8" s="1"/>
  <c r="BA184" i="8" s="1"/>
  <c r="AQ343" i="8" a="1"/>
  <c r="AQ343" i="8" s="1"/>
  <c r="BA343" i="8" s="1"/>
  <c r="AQ151" i="8" a="1"/>
  <c r="AQ151" i="8" s="1"/>
  <c r="BA151" i="8" s="1"/>
  <c r="AQ23" i="8" a="1"/>
  <c r="AQ23" i="8" s="1"/>
  <c r="BA23" i="8" s="1"/>
  <c r="AQ180" i="8" a="1"/>
  <c r="AQ180" i="8" s="1"/>
  <c r="BA180" i="8" s="1"/>
  <c r="AQ116" i="8" a="1"/>
  <c r="AQ116" i="8" s="1"/>
  <c r="BA116" i="8" s="1"/>
  <c r="AQ331" i="8" a="1"/>
  <c r="AQ331" i="8" s="1"/>
  <c r="BA331" i="8" s="1"/>
  <c r="AQ203" i="8" a="1"/>
  <c r="AQ203" i="8" s="1"/>
  <c r="BA203" i="8" s="1"/>
  <c r="AQ139" i="8" a="1"/>
  <c r="AQ139" i="8" s="1"/>
  <c r="BA139" i="8" s="1"/>
  <c r="AQ159" i="8" a="1"/>
  <c r="AQ159" i="8" s="1"/>
  <c r="BA159" i="8" s="1"/>
  <c r="AQ110" i="8" a="1"/>
  <c r="AQ110" i="8" s="1"/>
  <c r="BA110" i="8" s="1"/>
  <c r="AQ12" i="8" a="1"/>
  <c r="AQ12" i="8" s="1"/>
  <c r="BA12" i="8" s="1"/>
  <c r="AQ277" i="8" a="1"/>
  <c r="AQ277" i="8" s="1"/>
  <c r="BA277" i="8" s="1"/>
  <c r="AQ419" i="8" a="1"/>
  <c r="AQ419" i="8" s="1"/>
  <c r="BA419" i="8" s="1"/>
  <c r="AQ391" i="8" a="1"/>
  <c r="AQ391" i="8" s="1"/>
  <c r="BA391" i="8" s="1"/>
  <c r="AQ245" i="8" a="1"/>
  <c r="AQ245" i="8" s="1"/>
  <c r="BA245" i="8" s="1"/>
  <c r="AQ287" i="8" a="1"/>
  <c r="AQ287" i="8" s="1"/>
  <c r="BA287" i="8" s="1"/>
  <c r="AQ95" i="8" a="1"/>
  <c r="AQ95" i="8" s="1"/>
  <c r="BA95" i="8" s="1"/>
  <c r="AQ54" i="8" a="1"/>
  <c r="AQ54" i="8" s="1"/>
  <c r="BA54" i="8" s="1"/>
  <c r="AQ101" i="8" a="1"/>
  <c r="AQ101" i="8" s="1"/>
  <c r="BA101" i="8" s="1"/>
  <c r="AQ252" i="8" a="1"/>
  <c r="AQ252" i="8" s="1"/>
  <c r="BA252" i="8" s="1"/>
  <c r="AQ188" i="8" a="1"/>
  <c r="AQ188" i="8" s="1"/>
  <c r="BA188" i="8" s="1"/>
  <c r="AQ19" i="8" a="1"/>
  <c r="AQ19" i="8" s="1"/>
  <c r="BA19" i="8" s="1"/>
  <c r="AQ306" i="8" a="1"/>
  <c r="AQ306" i="8" s="1"/>
  <c r="BA306" i="8" s="1"/>
  <c r="AQ329" i="8" a="1"/>
  <c r="AQ329" i="8" s="1"/>
  <c r="BA329" i="8" s="1"/>
  <c r="AQ82" i="8" a="1"/>
  <c r="AQ82" i="8" s="1"/>
  <c r="BA82" i="8" s="1"/>
  <c r="AQ405" i="8" a="1"/>
  <c r="AQ405" i="8" s="1"/>
  <c r="BA405" i="8" s="1"/>
  <c r="AQ420" i="8" a="1"/>
  <c r="AQ420" i="8" s="1"/>
  <c r="BA420" i="8" s="1"/>
  <c r="AQ466" i="8" a="1"/>
  <c r="AQ466" i="8" s="1"/>
  <c r="BA466" i="8" s="1"/>
  <c r="AQ462" i="8" a="1"/>
  <c r="AQ462" i="8" s="1"/>
  <c r="BA462" i="8" s="1"/>
  <c r="AQ398" i="8" a="1"/>
  <c r="AQ398" i="8" s="1"/>
  <c r="BA398" i="8" s="1"/>
  <c r="AQ302" i="8" a="1"/>
  <c r="AQ302" i="8" s="1"/>
  <c r="BA302" i="8" s="1"/>
  <c r="AQ29" i="8" a="1"/>
  <c r="AQ29" i="8" s="1"/>
  <c r="BA29" i="8" s="1"/>
  <c r="AQ52" i="8" a="1"/>
  <c r="AQ52" i="8" s="1"/>
  <c r="BA52" i="8" s="1"/>
  <c r="AQ170" i="8" a="1"/>
  <c r="AQ170" i="8" s="1"/>
  <c r="BA170" i="8" s="1"/>
  <c r="AQ257" i="8" a="1"/>
  <c r="AQ257" i="8" s="1"/>
  <c r="BA257" i="8" s="1"/>
  <c r="AQ193" i="8" a="1"/>
  <c r="AQ193" i="8" s="1"/>
  <c r="BA193" i="8" s="1"/>
  <c r="AQ402" i="8" a="1"/>
  <c r="AQ402" i="8" s="1"/>
  <c r="BA402" i="8" s="1"/>
  <c r="AQ272" i="8" a="1"/>
  <c r="AQ272" i="8" s="1"/>
  <c r="BA272" i="8" s="1"/>
  <c r="AQ11" i="8" a="1"/>
  <c r="AQ11" i="8" s="1"/>
  <c r="BA11" i="8" s="1"/>
  <c r="AQ268" i="8" a="1"/>
  <c r="AQ268" i="8" s="1"/>
  <c r="BA268" i="8" s="1"/>
  <c r="AQ355" i="8" a="1"/>
  <c r="AQ355" i="8" s="1"/>
  <c r="BA355" i="8" s="1"/>
  <c r="AQ283" i="8" a="1"/>
  <c r="AQ283" i="8" s="1"/>
  <c r="BA283" i="8" s="1"/>
  <c r="AQ17" i="8" a="1"/>
  <c r="AQ17" i="8" s="1"/>
  <c r="BA17" i="8" s="1"/>
  <c r="AQ410" i="8" a="1"/>
  <c r="AQ410" i="8" s="1"/>
  <c r="BA410" i="8" s="1"/>
  <c r="AQ467" i="8" a="1"/>
  <c r="AQ467" i="8" s="1"/>
  <c r="BA467" i="8" s="1"/>
  <c r="AQ192" i="8" a="1"/>
  <c r="AQ192" i="8" s="1"/>
  <c r="BA192" i="8" s="1"/>
  <c r="AQ351" i="8" a="1"/>
  <c r="AQ351" i="8" s="1"/>
  <c r="BA351" i="8" s="1"/>
  <c r="AQ37" i="8" a="1"/>
  <c r="AQ37" i="8" s="1"/>
  <c r="BA37" i="8" s="1"/>
  <c r="AQ60" i="8" a="1"/>
  <c r="AQ60" i="8" s="1"/>
  <c r="BA60" i="8" s="1"/>
  <c r="AQ137" i="8" a="1"/>
  <c r="AQ137" i="8" s="1"/>
  <c r="BA137" i="8" s="1"/>
  <c r="AQ353" i="8" a="1"/>
  <c r="AQ353" i="8" s="1"/>
  <c r="BA353" i="8" s="1"/>
  <c r="AQ440" i="8" a="1"/>
  <c r="AQ440" i="8" s="1"/>
  <c r="BA440" i="8" s="1"/>
  <c r="AQ87" i="8" a="1"/>
  <c r="AQ87" i="8" s="1"/>
  <c r="BA87" i="8" s="1"/>
  <c r="AQ174" i="8" a="1"/>
  <c r="AQ174" i="8" s="1"/>
  <c r="BA174" i="8" s="1"/>
  <c r="AQ93" i="8" a="1"/>
  <c r="AQ93" i="8" s="1"/>
  <c r="BA93" i="8" s="1"/>
  <c r="AQ106" i="8" a="1"/>
  <c r="AQ106" i="8" s="1"/>
  <c r="BA106" i="8" s="1"/>
  <c r="AQ321" i="8" a="1"/>
  <c r="AQ321" i="8" s="1"/>
  <c r="BA321" i="8" s="1"/>
  <c r="AQ88" i="8" a="1"/>
  <c r="AQ88" i="8" s="1"/>
  <c r="BA88" i="8" s="1"/>
  <c r="AQ320" i="8" a="1"/>
  <c r="AQ320" i="8" s="1"/>
  <c r="BA320" i="8" s="1"/>
  <c r="AQ310" i="8" a="1"/>
  <c r="AQ310" i="8" s="1"/>
  <c r="BA310" i="8" s="1"/>
  <c r="AQ118" i="8" a="1"/>
  <c r="AQ118" i="8" s="1"/>
  <c r="BA118" i="8" s="1"/>
  <c r="AQ50" i="8" a="1"/>
  <c r="AQ50" i="8" s="1"/>
  <c r="BA50" i="8" s="1"/>
  <c r="AQ308" i="8" a="1"/>
  <c r="AQ308" i="8" s="1"/>
  <c r="BA308" i="8" s="1"/>
  <c r="AQ91" i="8" a="1"/>
  <c r="AQ91" i="8" s="1"/>
  <c r="BA91" i="8" s="1"/>
  <c r="AQ455" i="8" a="1"/>
  <c r="AQ455" i="8" s="1"/>
  <c r="BA455" i="8" s="1"/>
  <c r="AQ182" i="8" a="1"/>
  <c r="AQ182" i="8" s="1"/>
  <c r="BA182" i="8" s="1"/>
  <c r="AQ124" i="8" a="1"/>
  <c r="AQ124" i="8" s="1"/>
  <c r="BA124" i="8" s="1"/>
  <c r="AQ147" i="8" a="1"/>
  <c r="AQ147" i="8" s="1"/>
  <c r="BA147" i="8" s="1"/>
  <c r="AQ221" i="8" a="1"/>
  <c r="AQ221" i="8" s="1"/>
  <c r="BA221" i="8" s="1"/>
  <c r="AQ298" i="8" a="1"/>
  <c r="AQ298" i="8" s="1"/>
  <c r="BA298" i="8" s="1"/>
  <c r="AQ27" i="8" a="1"/>
  <c r="AQ27" i="8" s="1"/>
  <c r="BA27" i="8" s="1"/>
  <c r="AQ32" i="8" a="1"/>
  <c r="AQ32" i="8" s="1"/>
  <c r="BA32" i="8" s="1"/>
  <c r="AQ349" i="8" a="1"/>
  <c r="AQ349" i="8" s="1"/>
  <c r="BA349" i="8" s="1"/>
  <c r="AQ316" i="8" a="1"/>
  <c r="AQ316" i="8" s="1"/>
  <c r="BA316" i="8" s="1"/>
  <c r="AQ83" i="8" a="1"/>
  <c r="AQ83" i="8" s="1"/>
  <c r="BA83" i="8" s="1"/>
  <c r="AQ68" i="8" a="1"/>
  <c r="AQ68" i="8" s="1"/>
  <c r="BA68" i="8" s="1"/>
  <c r="AQ428" i="8" a="1"/>
  <c r="AQ428" i="8" s="1"/>
  <c r="BA428" i="8" s="1"/>
  <c r="AQ165" i="8" a="1"/>
  <c r="AQ165" i="8" s="1"/>
  <c r="BA165" i="8" s="1"/>
  <c r="AQ265" i="8" a="1"/>
  <c r="AQ265" i="8" s="1"/>
  <c r="BA265" i="8" s="1"/>
  <c r="AQ378" i="8" a="1"/>
  <c r="AQ378" i="8" s="1"/>
  <c r="BA378" i="8" s="1"/>
  <c r="AQ469" i="8" a="1"/>
  <c r="AQ469" i="8" s="1"/>
  <c r="BA469" i="8" s="1"/>
  <c r="AQ301" i="8" a="1"/>
  <c r="AQ301" i="8" s="1"/>
  <c r="BA301" i="8" s="1"/>
  <c r="AQ317" i="8" a="1"/>
  <c r="AQ317" i="8" s="1"/>
  <c r="BA317" i="8" s="1"/>
  <c r="AQ128" i="8" a="1"/>
  <c r="AQ128" i="8" s="1"/>
  <c r="BA128" i="8" s="1"/>
  <c r="AQ279" i="8" a="1"/>
  <c r="AQ279" i="8" s="1"/>
  <c r="BA279" i="8" s="1"/>
  <c r="AQ215" i="8" a="1"/>
  <c r="AQ215" i="8" s="1"/>
  <c r="BA215" i="8" s="1"/>
  <c r="AQ238" i="8" a="1"/>
  <c r="AQ238" i="8" s="1"/>
  <c r="BA238" i="8" s="1"/>
  <c r="AQ157" i="8" a="1"/>
  <c r="AQ157" i="8" s="1"/>
  <c r="BA157" i="8" s="1"/>
  <c r="AQ244" i="8" a="1"/>
  <c r="AQ244" i="8" s="1"/>
  <c r="BA244" i="8" s="1"/>
  <c r="AQ267" i="8" a="1"/>
  <c r="AQ267" i="8" s="1"/>
  <c r="BA267" i="8" s="1"/>
  <c r="AQ75" i="8" a="1"/>
  <c r="AQ75" i="8" s="1"/>
  <c r="BA75" i="8" s="1"/>
  <c r="AQ246" i="8" a="1"/>
  <c r="AQ246" i="8" s="1"/>
  <c r="BA246" i="8" s="1"/>
  <c r="AQ275" i="8" a="1"/>
  <c r="AQ275" i="8" s="1"/>
  <c r="BA275" i="8" s="1"/>
  <c r="AQ278" i="8" a="1"/>
  <c r="AQ278" i="8" s="1"/>
  <c r="BA278" i="8" s="1"/>
  <c r="AQ307" i="8" a="1"/>
  <c r="AQ307" i="8" s="1"/>
  <c r="BA307" i="8" s="1"/>
  <c r="AQ65" i="8" a="1"/>
  <c r="AQ65" i="8" s="1"/>
  <c r="BA65" i="8" s="1"/>
  <c r="BO19" i="8" a="1"/>
  <c r="BO251" i="8" a="1"/>
  <c r="BO194" i="8" a="1"/>
  <c r="BO405" i="8" a="1"/>
  <c r="BO182" i="8" a="1"/>
  <c r="BO95" i="8" a="1"/>
  <c r="BO474" i="8" a="1"/>
  <c r="BO136" i="8" a="1"/>
  <c r="BO305" i="8" a="1"/>
  <c r="BO289" i="8" a="1"/>
  <c r="BO101" i="8" a="1"/>
  <c r="BO132" i="8" a="1"/>
  <c r="BO218" i="8" a="1"/>
  <c r="BO73" i="8" a="1"/>
  <c r="BO198" i="8" a="1"/>
  <c r="BO137" i="8" a="1"/>
  <c r="BO212" i="8" a="1"/>
  <c r="BO154" i="8" a="1"/>
  <c r="BO42" i="8" a="1"/>
  <c r="BO221" i="8" a="1"/>
  <c r="BO336" i="8" a="1"/>
  <c r="BO75" i="8" a="1"/>
  <c r="BO223" i="8" a="1"/>
  <c r="BO380" i="8" a="1"/>
  <c r="BO144" i="8" a="1"/>
  <c r="BO94" i="8" a="1"/>
  <c r="BO326" i="8" a="1"/>
  <c r="BO385" i="8" a="1"/>
  <c r="BO85" i="8" a="1"/>
  <c r="BO395" i="8" a="1"/>
  <c r="BO369" i="8" a="1"/>
  <c r="BO131" i="8" a="1"/>
  <c r="BO118" i="8" a="1"/>
  <c r="BO66" i="8" a="1"/>
  <c r="BO37" i="8" a="1"/>
  <c r="BO415" i="8" a="1"/>
  <c r="BO414" i="8" a="1"/>
  <c r="BO120" i="8" a="1"/>
  <c r="BO143" i="8" a="1"/>
  <c r="BO140" i="8" a="1"/>
  <c r="BO190" i="8" a="1"/>
  <c r="BO354" i="8" a="1"/>
  <c r="BO350" i="8" a="1"/>
  <c r="BO262" i="8" a="1"/>
  <c r="BO292" i="8" a="1"/>
  <c r="BO47" i="8" a="1"/>
  <c r="BO149" i="8" a="1"/>
  <c r="BO391" i="8" a="1"/>
  <c r="BO420" i="8" a="1"/>
  <c r="BO435" i="8" a="1"/>
  <c r="BO9" i="8" a="1"/>
  <c r="BO338" i="8" a="1"/>
  <c r="BO462" i="8" a="1"/>
  <c r="BO429" i="8" a="1"/>
  <c r="BO352" i="8" a="1"/>
  <c r="BO165" i="8" a="1"/>
  <c r="BO443" i="8" a="1"/>
  <c r="BO148" i="8" a="1"/>
  <c r="BO294" i="8" a="1"/>
  <c r="BO284" i="8" a="1"/>
  <c r="BO332" i="8" a="1"/>
  <c r="BO206" i="8" a="1"/>
  <c r="BO215" i="8" a="1"/>
  <c r="BO367" i="8" a="1"/>
  <c r="BO13" i="8" a="1"/>
  <c r="BO199" i="8" a="1"/>
  <c r="BO272" i="8" a="1"/>
  <c r="BO196" i="8" a="1"/>
  <c r="BO426" i="8" a="1"/>
  <c r="BO347" i="8" a="1"/>
  <c r="BO104" i="8" a="1"/>
  <c r="BO255" i="8" a="1"/>
  <c r="BO393" i="8" a="1"/>
  <c r="BO321" i="8" a="1"/>
  <c r="BO357" i="8" a="1"/>
  <c r="BO228" i="8" a="1"/>
  <c r="BO20" i="8" a="1"/>
  <c r="BO4" i="8" a="1"/>
  <c r="BO107" i="8" a="1"/>
  <c r="BO208" i="8" a="1"/>
  <c r="BO233" i="8" a="1"/>
  <c r="BO16" i="8" a="1"/>
  <c r="BO39" i="8" a="1"/>
  <c r="BO274" i="8" a="1"/>
  <c r="BO390" i="8" a="1"/>
  <c r="BO129" i="8" a="1"/>
  <c r="BO450" i="8" a="1"/>
  <c r="BO351" i="8" a="1"/>
  <c r="BO64" i="8" a="1"/>
  <c r="BO465" i="8" a="1"/>
  <c r="BO437" i="8" a="1"/>
  <c r="BO424" i="8" a="1"/>
  <c r="BO135" i="8" a="1"/>
  <c r="BO259" i="8" a="1"/>
  <c r="BO362" i="8" a="1"/>
  <c r="BO376" i="8" a="1"/>
  <c r="BO313" i="8" a="1"/>
  <c r="BO252" i="8" a="1"/>
  <c r="BO130" i="8" a="1"/>
  <c r="BO30" i="8" a="1"/>
  <c r="BO244" i="8" a="1"/>
  <c r="BO26" i="8" a="1"/>
  <c r="BO227" i="8" a="1"/>
  <c r="BO242" i="8" a="1"/>
  <c r="BO428" i="8" a="1"/>
  <c r="BO184" i="8" a="1"/>
  <c r="BO125" i="8" a="1"/>
  <c r="BO423" i="8" a="1"/>
  <c r="BO38" i="8" a="1"/>
  <c r="BO340" i="8" a="1"/>
  <c r="BO343" i="8" a="1"/>
  <c r="BO378" i="8" a="1"/>
  <c r="BO163" i="8" a="1"/>
  <c r="BO124" i="8" a="1"/>
  <c r="BO387" i="8" a="1"/>
  <c r="BO80" i="8" a="1"/>
  <c r="BO261" i="8" a="1"/>
  <c r="BO432" i="8" a="1"/>
  <c r="BO309" i="8" a="1"/>
  <c r="BO346" i="8" a="1"/>
  <c r="BO22" i="8" a="1"/>
  <c r="BO269" i="8" a="1"/>
  <c r="BO400" i="8" a="1"/>
  <c r="BO65" i="8" a="1"/>
  <c r="BO138" i="8" a="1"/>
  <c r="BO383" i="8" a="1"/>
  <c r="BO54" i="8" a="1"/>
  <c r="BO224" i="8" a="1"/>
  <c r="BO320" i="8" a="1"/>
  <c r="BO403" i="8" a="1"/>
  <c r="BO161" i="8" a="1"/>
  <c r="BO384" i="8" a="1"/>
  <c r="BO105" i="8" a="1"/>
  <c r="BO328" i="8" a="1"/>
  <c r="BO257" i="8" a="1"/>
  <c r="BO170" i="8" a="1"/>
  <c r="BO286" i="8" a="1"/>
  <c r="BO303" i="8" a="1"/>
  <c r="BO425" i="8" a="1"/>
  <c r="BO172" i="8" a="1"/>
  <c r="BO7" i="8" a="1"/>
  <c r="BO61" i="8" a="1"/>
  <c r="BO337" i="8" a="1"/>
  <c r="BO147" i="8" a="1"/>
  <c r="BO174" i="8" a="1"/>
  <c r="BO273" i="8" a="1"/>
  <c r="BO355" i="8" a="1"/>
  <c r="BO397" i="8" a="1"/>
  <c r="BO264" i="8" a="1"/>
  <c r="BO249" i="8" a="1"/>
  <c r="BO254" i="8" a="1"/>
  <c r="BO245" i="8" a="1"/>
  <c r="BO67" i="8" a="1"/>
  <c r="BO153" i="8" a="1"/>
  <c r="BO236" i="8" a="1"/>
  <c r="BO433" i="8" a="1"/>
  <c r="BO238" i="8" a="1"/>
  <c r="BO366" i="8" a="1"/>
  <c r="BO51" i="8" a="1"/>
  <c r="BO307" i="8" a="1"/>
  <c r="BO185" i="8" a="1"/>
  <c r="BO308" i="8" a="1"/>
  <c r="BO394" i="8" a="1"/>
  <c r="BO126" i="8" a="1"/>
  <c r="BO268" i="8" a="1"/>
  <c r="BO349" i="8" a="1"/>
  <c r="BO25" i="8" a="1"/>
  <c r="BO260" i="8" a="1"/>
  <c r="BO278" i="8" a="1"/>
  <c r="BO446" i="8" a="1"/>
  <c r="BO150" i="8" a="1"/>
  <c r="BO155" i="8" a="1"/>
  <c r="BO58" i="8" a="1"/>
  <c r="BO275" i="8" a="1"/>
  <c r="BO216" i="8" a="1"/>
  <c r="BO71" i="8" a="1"/>
  <c r="BO106" i="8" a="1"/>
  <c r="BO145" i="8" a="1"/>
  <c r="BO214" i="8" a="1"/>
  <c r="BO103" i="8" a="1"/>
  <c r="BO363" i="8" a="1"/>
  <c r="BO454" i="8" a="1"/>
  <c r="BO388" i="8" a="1"/>
  <c r="BO399" i="8" a="1"/>
  <c r="BO456" i="8" a="1"/>
  <c r="BO297" i="8" a="1"/>
  <c r="BO219" i="8" a="1"/>
  <c r="BO356" i="8" a="1"/>
  <c r="BO123" i="8" a="1"/>
  <c r="BO256" i="8" a="1"/>
  <c r="BO434" i="8" a="1"/>
  <c r="BO201" i="8" a="1"/>
  <c r="BO430" i="8" a="1"/>
  <c r="BO239" i="8" a="1"/>
  <c r="BO41" i="8" a="1"/>
  <c r="BO134" i="8" a="1"/>
  <c r="BO458" i="8" a="1"/>
  <c r="BO121" i="8" a="1"/>
  <c r="BO72" i="8" a="1"/>
  <c r="BO40" i="8" a="1"/>
  <c r="BO29" i="8" a="1"/>
  <c r="BO14" i="8" a="1"/>
  <c r="BO179" i="8" a="1"/>
  <c r="BO300" i="8" a="1"/>
  <c r="BO464" i="8" a="1"/>
  <c r="BO128" i="8" a="1"/>
  <c r="BO422" i="8" a="1"/>
  <c r="BO117" i="8" a="1"/>
  <c r="BO452" i="8" a="1"/>
  <c r="BO468" i="8" a="1"/>
  <c r="BO402" i="8" a="1"/>
  <c r="BO17" i="8" a="1"/>
  <c r="BO192" i="8" a="1"/>
  <c r="BO370" i="8" a="1"/>
  <c r="BO56" i="8" a="1"/>
  <c r="BO358" i="8" a="1"/>
  <c r="BO156" i="8" a="1"/>
  <c r="BO152" i="8" a="1"/>
  <c r="BO316" i="8" a="1"/>
  <c r="BO157" i="8" a="1"/>
  <c r="BO258" i="8" a="1"/>
  <c r="BO441" i="8" a="1"/>
  <c r="BO76" i="8" a="1"/>
  <c r="BO471" i="8" a="1"/>
  <c r="BO283" i="8" a="1"/>
  <c r="BO398" i="8" a="1"/>
  <c r="BO213" i="8" a="1"/>
  <c r="BO335" i="8" a="1"/>
  <c r="BO108" i="8" a="1"/>
  <c r="BO229" i="8" a="1"/>
  <c r="BO327" i="8" a="1"/>
  <c r="BO298" i="8" a="1"/>
  <c r="BO70" i="8" a="1"/>
  <c r="BO246" i="8" a="1"/>
  <c r="BO142" i="8" a="1"/>
  <c r="BO411" i="8" a="1"/>
  <c r="BO99" i="8" a="1"/>
  <c r="BO416" i="8" a="1"/>
  <c r="BO265" i="8" a="1"/>
  <c r="BO158" i="8" a="1"/>
  <c r="BO57" i="8" a="1"/>
  <c r="BO205" i="8" a="1"/>
  <c r="BO299" i="8" a="1"/>
  <c r="BO11" i="8" a="1"/>
  <c r="BO361" i="8" a="1"/>
  <c r="BO175" i="8" a="1"/>
  <c r="BO63" i="8" a="1"/>
  <c r="BO226" i="8" a="1"/>
  <c r="BO180" i="8" a="1"/>
  <c r="BO235" i="8" a="1"/>
  <c r="BO141" i="8" a="1"/>
  <c r="BO293" i="8" a="1"/>
  <c r="BO210" i="8" a="1"/>
  <c r="BO28" i="8" a="1"/>
  <c r="BO202" i="8" a="1"/>
  <c r="BO348" i="8" a="1"/>
  <c r="BO282" i="8" a="1"/>
  <c r="BO466" i="8" a="1"/>
  <c r="BO295" i="8" a="1"/>
  <c r="BO181" i="8" a="1"/>
  <c r="BO45" i="8" a="1"/>
  <c r="BO46" i="8" a="1"/>
  <c r="BO322" i="8" a="1"/>
  <c r="BO43" i="8" a="1"/>
  <c r="BO113" i="8" a="1"/>
  <c r="BO207" i="8" a="1"/>
  <c r="BO169" i="8" a="1"/>
  <c r="BO276" i="8" a="1"/>
  <c r="BO86" i="8" a="1"/>
  <c r="BO159" i="8" a="1"/>
  <c r="BO396" i="8" a="1"/>
  <c r="BO386" i="8" a="1"/>
  <c r="BO33" i="8" a="1"/>
  <c r="BO372" i="8" a="1"/>
  <c r="BO133" i="8" a="1"/>
  <c r="BO317" i="8" a="1"/>
  <c r="BO270" i="8" a="1"/>
  <c r="BO404" i="8" a="1"/>
  <c r="BO339" i="8" a="1"/>
  <c r="BO345" i="8" a="1"/>
  <c r="BO176" i="8" a="1"/>
  <c r="BO470" i="8" a="1"/>
  <c r="BO375" i="8" a="1"/>
  <c r="BO225" i="8" a="1"/>
  <c r="BO237" i="8" a="1"/>
  <c r="BO122" i="8" a="1"/>
  <c r="BO287" i="8" a="1"/>
  <c r="BO359" i="8" a="1"/>
  <c r="BO455" i="8" a="1"/>
  <c r="BO8" i="8" a="1"/>
  <c r="BO325" i="8" a="1"/>
  <c r="BO243" i="8" a="1"/>
  <c r="BO360" i="8" a="1"/>
  <c r="BO324" i="8" a="1"/>
  <c r="BO472" i="8" a="1"/>
  <c r="BO280" i="8" a="1"/>
  <c r="BO200" i="8" a="1"/>
  <c r="BO475" i="8" a="1"/>
  <c r="BO364" i="8" a="1"/>
  <c r="BO463" i="8" a="1"/>
  <c r="BO314" i="8" a="1"/>
  <c r="BO79" i="8" a="1"/>
  <c r="BO31" i="8" a="1"/>
  <c r="BO427" i="8" a="1"/>
  <c r="BO188" i="8" a="1"/>
  <c r="BO281" i="8" a="1"/>
  <c r="BO439" i="8" a="1"/>
  <c r="BO222" i="8" a="1"/>
  <c r="BO323" i="8" a="1"/>
  <c r="BO166" i="8" a="1"/>
  <c r="BO448" i="8" a="1"/>
  <c r="BO232" i="8" a="1"/>
  <c r="BO231" i="8" a="1"/>
  <c r="BO50" i="8" a="1"/>
  <c r="BO162" i="8" a="1"/>
  <c r="BO329" i="8" a="1"/>
  <c r="BO438" i="8" a="1"/>
  <c r="BO417" i="8" a="1"/>
  <c r="BO410" i="8" a="1"/>
  <c r="BO330" i="8" a="1"/>
  <c r="BO445" i="8" a="1"/>
  <c r="BO195" i="8" a="1"/>
  <c r="BO15" i="8" a="1"/>
  <c r="BO10" i="8" a="1"/>
  <c r="BO217" i="8" a="1"/>
  <c r="BO331" i="8" a="1"/>
  <c r="BO476" i="8" a="1"/>
  <c r="BO315" i="8" a="1"/>
  <c r="BO431" i="8" a="1"/>
  <c r="BO377" i="8" a="1"/>
  <c r="BO110" i="8" a="1"/>
  <c r="BO461" i="8" a="1"/>
  <c r="BO263" i="8" a="1"/>
  <c r="BO167" i="8" a="1"/>
  <c r="BO24" i="8" a="1"/>
  <c r="BO473" i="8" a="1"/>
  <c r="BO109" i="8" a="1"/>
  <c r="BO53" i="8" a="1"/>
  <c r="BO342" i="8" a="1"/>
  <c r="BO119" i="8" a="1"/>
  <c r="BO171" i="8" a="1"/>
  <c r="BO382" i="8" a="1"/>
  <c r="BO82" i="8" a="1"/>
  <c r="BO288" i="8" a="1"/>
  <c r="BO319" i="8" a="1"/>
  <c r="BO392" i="8" a="1"/>
  <c r="BO88" i="8" a="1"/>
  <c r="BO90" i="8" a="1"/>
  <c r="BO203" i="8" a="1"/>
  <c r="BO81" i="8" a="1"/>
  <c r="BO353" i="8" a="1"/>
  <c r="BO27" i="8" a="1"/>
  <c r="BO112" i="8" a="1"/>
  <c r="BO267" i="8" a="1"/>
  <c r="BO204" i="8" a="1"/>
  <c r="BO241" i="8" a="1"/>
  <c r="BO178" i="8" a="1"/>
  <c r="BO197" i="8" a="1"/>
  <c r="BO59" i="8" a="1"/>
  <c r="BO77" i="8" a="1"/>
  <c r="BO230" i="8" a="1"/>
  <c r="BO183" i="8" a="1"/>
  <c r="BO341" i="8" a="1"/>
  <c r="BO5" i="8" a="1"/>
  <c r="BO164" i="8" a="1"/>
  <c r="BO32" i="8" a="1"/>
  <c r="BO211" i="8" a="1"/>
  <c r="BO266" i="8" a="1"/>
  <c r="BO23" i="8" a="1"/>
  <c r="BO444" i="8" a="1"/>
  <c r="BO12" i="8" a="1"/>
  <c r="BO374" i="8" a="1"/>
  <c r="BO447" i="8" a="1"/>
  <c r="BO334" i="8" a="1"/>
  <c r="BO271" i="8" a="1"/>
  <c r="BO413" i="8" a="1"/>
  <c r="BO191" i="8" a="1"/>
  <c r="BO250" i="8" a="1"/>
  <c r="BO306" i="8" a="1"/>
  <c r="BO116" i="8" a="1"/>
  <c r="BO78" i="8" a="1"/>
  <c r="BO318" i="8" a="1"/>
  <c r="BO91" i="8" a="1"/>
  <c r="BO36" i="8" a="1"/>
  <c r="BO247" i="8" a="1"/>
  <c r="BO98" i="8" a="1"/>
  <c r="BO34" i="8" a="1"/>
  <c r="BO460" i="8" a="1"/>
  <c r="BO442" i="8" a="1"/>
  <c r="BO49" i="8" a="1"/>
  <c r="BO449" i="8" a="1"/>
  <c r="BO68" i="8" a="1"/>
  <c r="BO100" i="8" a="1"/>
  <c r="BO373" i="8" a="1"/>
  <c r="BO301" i="8" a="1"/>
  <c r="BO253" i="8" a="1"/>
  <c r="BO409" i="8" a="1"/>
  <c r="BO418" i="8" a="1"/>
  <c r="BO6" i="8" a="1"/>
  <c r="BO173" i="8" a="1"/>
  <c r="BO97" i="8" a="1"/>
  <c r="BO44" i="8" a="1"/>
  <c r="BO18" i="8" a="1"/>
  <c r="BO186" i="8" a="1"/>
  <c r="BO457" i="8" a="1"/>
  <c r="BO209" i="8" a="1"/>
  <c r="BO234" i="8" a="1"/>
  <c r="BO419" i="8" a="1"/>
  <c r="BO304" i="8" a="1"/>
  <c r="BO285" i="8" a="1"/>
  <c r="BO168" i="8" a="1"/>
  <c r="BO62" i="8" a="1"/>
  <c r="BO55" i="8" a="1"/>
  <c r="BO74" i="8" a="1"/>
  <c r="BO365" i="8" a="1"/>
  <c r="BO312" i="8" a="1"/>
  <c r="BO451" i="8" a="1"/>
  <c r="BO21" i="8" a="1"/>
  <c r="BO220" i="8" a="1"/>
  <c r="BO240" i="8" a="1"/>
  <c r="BO96" i="8" a="1"/>
  <c r="BO277" i="8" a="1"/>
  <c r="BO102" i="8" a="1"/>
  <c r="BO407" i="8" a="1"/>
  <c r="BO151" i="8" a="1"/>
  <c r="BO48" i="8" a="1"/>
  <c r="BO381" i="8" a="1"/>
  <c r="BO310" i="8" a="1"/>
  <c r="BO406" i="8" a="1"/>
  <c r="BO296" i="8" a="1"/>
  <c r="BO193" i="8" a="1"/>
  <c r="BO115" i="8" a="1"/>
  <c r="BO436" i="8" a="1"/>
  <c r="BO371" i="8" a="1"/>
  <c r="BO302" i="8" a="1"/>
  <c r="BO177" i="8" a="1"/>
  <c r="BO83" i="8" a="1"/>
  <c r="BO379" i="8" a="1"/>
  <c r="BO60" i="8" a="1"/>
  <c r="BO69" i="8" a="1"/>
  <c r="BO87" i="8" a="1"/>
  <c r="BO408" i="8" a="1"/>
  <c r="BO89" i="8" a="1"/>
  <c r="BO146" i="8" a="1"/>
  <c r="BO139" i="8" a="1"/>
  <c r="BO421" i="8" a="1"/>
  <c r="BO453" i="8" a="1"/>
  <c r="BO52" i="8" a="1"/>
  <c r="BO311" i="8" a="1"/>
  <c r="BO389" i="8" a="1"/>
  <c r="BO160" i="8" a="1"/>
  <c r="BO440" i="8" a="1"/>
  <c r="BO368" i="8" a="1"/>
  <c r="BO469" i="8" a="1"/>
  <c r="BO127" i="8" a="1"/>
  <c r="BO291" i="8" a="1"/>
  <c r="BO290" i="8" a="1"/>
  <c r="BO333" i="8" a="1"/>
  <c r="BO35" i="8" a="1"/>
  <c r="BO189" i="8" a="1"/>
  <c r="BO114" i="8" a="1"/>
  <c r="BO279" i="8" a="1"/>
  <c r="BO401" i="8" a="1"/>
  <c r="BO344" i="8" a="1"/>
  <c r="BO93" i="8" a="1"/>
  <c r="BO248" i="8" a="1"/>
  <c r="BO84" i="8" a="1"/>
  <c r="BO412" i="8" a="1"/>
  <c r="BO467" i="8" a="1"/>
  <c r="BO92" i="8" a="1"/>
  <c r="BO111" i="8" a="1"/>
  <c r="BO459" i="8" a="1"/>
  <c r="BO187" i="8" a="1"/>
  <c r="Z4" i="13" l="1" a="1"/>
  <c r="Z4" i="13" s="1"/>
  <c r="AA379" i="13" s="1"/>
  <c r="O4" i="13" a="1"/>
  <c r="O4" i="13" s="1"/>
  <c r="P391" i="13" s="1"/>
  <c r="N4" i="13"/>
  <c r="B35" i="7"/>
  <c r="BN474" i="8"/>
  <c r="BO137" i="8"/>
  <c r="BP137" i="8" s="1"/>
  <c r="BO378" i="8"/>
  <c r="BP378" i="8" s="1"/>
  <c r="BO307" i="8"/>
  <c r="BP307" i="8" s="1"/>
  <c r="BO238" i="8"/>
  <c r="BP238" i="8" s="1"/>
  <c r="BO265" i="8"/>
  <c r="BP265" i="8" s="1"/>
  <c r="BO27" i="8"/>
  <c r="BP27" i="8" s="1"/>
  <c r="BO308" i="8"/>
  <c r="BP308" i="8" s="1"/>
  <c r="BO93" i="8"/>
  <c r="BP93" i="8" s="1"/>
  <c r="BO351" i="8"/>
  <c r="BP351" i="8" s="1"/>
  <c r="BO11" i="8"/>
  <c r="BP11" i="8" s="1"/>
  <c r="BO302" i="8"/>
  <c r="BP302" i="8" s="1"/>
  <c r="BO306" i="8"/>
  <c r="BP306" i="8" s="1"/>
  <c r="BO245" i="8"/>
  <c r="BP245" i="8" s="1"/>
  <c r="BO203" i="8"/>
  <c r="BP203" i="8" s="1"/>
  <c r="BO376" i="8"/>
  <c r="BP376" i="8" s="1"/>
  <c r="BO459" i="8"/>
  <c r="BP459" i="8" s="1"/>
  <c r="BO234" i="8"/>
  <c r="BP234" i="8" s="1"/>
  <c r="BO114" i="8"/>
  <c r="BP114" i="8" s="1"/>
  <c r="BO169" i="8"/>
  <c r="BP169" i="8" s="1"/>
  <c r="BO314" i="8"/>
  <c r="BP314" i="8" s="1"/>
  <c r="BO399" i="8"/>
  <c r="BP399" i="8" s="1"/>
  <c r="BO352" i="8"/>
  <c r="BP352" i="8" s="1"/>
  <c r="BO33" i="8"/>
  <c r="BP33" i="8" s="1"/>
  <c r="BO121" i="8"/>
  <c r="BP121" i="8" s="1"/>
  <c r="BO328" i="8"/>
  <c r="BP328" i="8" s="1"/>
  <c r="BO425" i="8"/>
  <c r="BP425" i="8" s="1"/>
  <c r="BO204" i="8"/>
  <c r="BP204" i="8" s="1"/>
  <c r="BO168" i="8"/>
  <c r="BP168" i="8" s="1"/>
  <c r="BO176" i="8"/>
  <c r="BP176" i="8" s="1"/>
  <c r="BO143" i="8"/>
  <c r="BP143" i="8" s="1"/>
  <c r="BO414" i="8"/>
  <c r="BP414" i="8" s="1"/>
  <c r="BO280" i="8"/>
  <c r="BP280" i="8" s="1"/>
  <c r="BO348" i="8"/>
  <c r="BP348" i="8" s="1"/>
  <c r="BO386" i="8"/>
  <c r="BP386" i="8" s="1"/>
  <c r="BO335" i="8"/>
  <c r="BP335" i="8" s="1"/>
  <c r="BO406" i="8"/>
  <c r="BP406" i="8" s="1"/>
  <c r="BO89" i="8"/>
  <c r="BP89" i="8" s="1"/>
  <c r="BO202" i="8"/>
  <c r="BP202" i="8" s="1"/>
  <c r="BO26" i="8"/>
  <c r="BP26" i="8" s="1"/>
  <c r="BO115" i="8"/>
  <c r="BP115" i="8" s="1"/>
  <c r="BO394" i="8"/>
  <c r="BP394" i="8" s="1"/>
  <c r="BO347" i="8"/>
  <c r="BP347" i="8" s="1"/>
  <c r="BO198" i="8"/>
  <c r="BP198" i="8" s="1"/>
  <c r="BO340" i="8"/>
  <c r="BP340" i="8" s="1"/>
  <c r="BO205" i="8"/>
  <c r="BP205" i="8" s="1"/>
  <c r="BO85" i="8"/>
  <c r="BP85" i="8" s="1"/>
  <c r="BO126" i="8"/>
  <c r="BP126" i="8" s="1"/>
  <c r="BO332" i="8"/>
  <c r="BP332" i="8" s="1"/>
  <c r="BO235" i="8"/>
  <c r="BP235" i="8" s="1"/>
  <c r="BO377" i="8"/>
  <c r="BP377" i="8" s="1"/>
  <c r="BO199" i="8"/>
  <c r="BP199" i="8" s="1"/>
  <c r="BO117" i="8"/>
  <c r="BP117" i="8" s="1"/>
  <c r="BO276" i="8"/>
  <c r="BP276" i="8" s="1"/>
  <c r="BO104" i="8"/>
  <c r="BP104" i="8" s="1"/>
  <c r="BO133" i="8"/>
  <c r="BP133" i="8" s="1"/>
  <c r="BO274" i="8"/>
  <c r="BP274" i="8" s="1"/>
  <c r="BO62" i="8"/>
  <c r="BP62" i="8" s="1"/>
  <c r="BO16" i="8"/>
  <c r="BP16" i="8" s="1"/>
  <c r="BO41" i="8"/>
  <c r="BP41" i="8" s="1"/>
  <c r="BO382" i="8"/>
  <c r="BP382" i="8" s="1"/>
  <c r="BO15" i="8"/>
  <c r="BP15" i="8" s="1"/>
  <c r="BO182" i="8"/>
  <c r="BP182" i="8" s="1"/>
  <c r="BO91" i="8"/>
  <c r="BP91" i="8" s="1"/>
  <c r="BO298" i="8"/>
  <c r="BP298" i="8" s="1"/>
  <c r="BO50" i="8"/>
  <c r="BP50" i="8" s="1"/>
  <c r="BO398" i="8"/>
  <c r="BP398" i="8" s="1"/>
  <c r="BO19" i="8"/>
  <c r="BP19" i="8" s="1"/>
  <c r="BO391" i="8"/>
  <c r="BP391" i="8" s="1"/>
  <c r="BO331" i="8"/>
  <c r="BP331" i="8" s="1"/>
  <c r="BO409" i="8"/>
  <c r="BP409" i="8" s="1"/>
  <c r="BO53" i="8"/>
  <c r="BP53" i="8" s="1"/>
  <c r="BO46" i="8"/>
  <c r="BP46" i="8" s="1"/>
  <c r="BO178" i="8"/>
  <c r="BP178" i="8" s="1"/>
  <c r="BO417" i="8"/>
  <c r="BP417" i="8" s="1"/>
  <c r="BO219" i="8"/>
  <c r="BP219" i="8" s="1"/>
  <c r="BO350" i="8"/>
  <c r="BP350" i="8" s="1"/>
  <c r="BO400" i="8"/>
  <c r="BP400" i="8" s="1"/>
  <c r="BO266" i="8"/>
  <c r="BP266" i="8" s="1"/>
  <c r="BO323" i="8"/>
  <c r="BP323" i="8" s="1"/>
  <c r="BO397" i="8"/>
  <c r="BP397" i="8" s="1"/>
  <c r="BO372" i="8"/>
  <c r="BP372" i="8" s="1"/>
  <c r="BO134" i="8"/>
  <c r="BP134" i="8" s="1"/>
  <c r="BO241" i="8"/>
  <c r="BP241" i="8" s="1"/>
  <c r="BO56" i="8"/>
  <c r="BP56" i="8" s="1"/>
  <c r="BO271" i="8"/>
  <c r="BP271" i="8" s="1"/>
  <c r="BO392" i="8"/>
  <c r="BP392" i="8" s="1"/>
  <c r="BO433" i="8"/>
  <c r="BP433" i="8" s="1"/>
  <c r="BO214" i="8"/>
  <c r="BP214" i="8" s="1"/>
  <c r="BO232" i="8"/>
  <c r="BP232" i="8" s="1"/>
  <c r="BO439" i="8"/>
  <c r="BP439" i="8" s="1"/>
  <c r="BO150" i="8"/>
  <c r="BP150" i="8" s="1"/>
  <c r="BO153" i="8"/>
  <c r="BP153" i="8" s="1"/>
  <c r="BO330" i="8"/>
  <c r="BP330" i="8" s="1"/>
  <c r="BO154" i="8"/>
  <c r="BP154" i="8" s="1"/>
  <c r="BO34" i="8"/>
  <c r="BP34" i="8" s="1"/>
  <c r="BO381" i="8"/>
  <c r="BP381" i="8" s="1"/>
  <c r="BO173" i="8"/>
  <c r="BP173" i="8" s="1"/>
  <c r="BO326" i="8"/>
  <c r="BP326" i="8" s="1"/>
  <c r="BO189" i="8"/>
  <c r="BP189" i="8" s="1"/>
  <c r="BO135" i="8"/>
  <c r="BP135" i="8" s="1"/>
  <c r="BO240" i="8"/>
  <c r="BP240" i="8" s="1"/>
  <c r="BO254" i="8"/>
  <c r="BP254" i="8" s="1"/>
  <c r="BO303" i="8"/>
  <c r="BP303" i="8" s="1"/>
  <c r="BO299" i="8"/>
  <c r="BP299" i="8" s="1"/>
  <c r="BO224" i="8"/>
  <c r="BP224" i="8" s="1"/>
  <c r="BO446" i="8"/>
  <c r="BP446" i="8" s="1"/>
  <c r="BO181" i="8"/>
  <c r="BP181" i="8" s="1"/>
  <c r="BO334" i="8"/>
  <c r="BP334" i="8" s="1"/>
  <c r="BO179" i="8"/>
  <c r="BP179" i="8" s="1"/>
  <c r="BO445" i="8"/>
  <c r="BP445" i="8" s="1"/>
  <c r="BO92" i="8"/>
  <c r="BP92" i="8" s="1"/>
  <c r="BO318" i="8"/>
  <c r="BP318" i="8" s="1"/>
  <c r="BO97" i="8"/>
  <c r="BP97" i="8" s="1"/>
  <c r="BO319" i="8"/>
  <c r="BP319" i="8" s="1"/>
  <c r="BO63" i="8"/>
  <c r="BP63" i="8" s="1"/>
  <c r="BO79" i="8"/>
  <c r="BP79" i="8" s="1"/>
  <c r="BO475" i="8"/>
  <c r="BP475" i="8" s="1"/>
  <c r="BO316" i="8"/>
  <c r="BP316" i="8" s="1"/>
  <c r="BO283" i="8"/>
  <c r="BP283" i="8" s="1"/>
  <c r="BO32" i="8"/>
  <c r="BP32" i="8" s="1"/>
  <c r="BO165" i="8"/>
  <c r="BP165" i="8" s="1"/>
  <c r="BO192" i="8"/>
  <c r="BP192" i="8" s="1"/>
  <c r="BO279" i="8"/>
  <c r="BP279" i="8" s="1"/>
  <c r="BO221" i="8"/>
  <c r="BP221" i="8" s="1"/>
  <c r="BO118" i="8"/>
  <c r="BP118" i="8" s="1"/>
  <c r="BO87" i="8"/>
  <c r="BP87" i="8" s="1"/>
  <c r="BO467" i="8"/>
  <c r="BP467" i="8" s="1"/>
  <c r="BO402" i="8"/>
  <c r="BP402" i="8" s="1"/>
  <c r="BO462" i="8"/>
  <c r="BP462" i="8" s="1"/>
  <c r="BO188" i="8"/>
  <c r="BP188" i="8" s="1"/>
  <c r="BO419" i="8"/>
  <c r="BP419" i="8" s="1"/>
  <c r="BO116" i="8"/>
  <c r="BP116" i="8" s="1"/>
  <c r="BO371" i="8"/>
  <c r="BP371" i="8" s="1"/>
  <c r="BO383" i="8"/>
  <c r="BP383" i="8" s="1"/>
  <c r="BO447" i="8"/>
  <c r="BP447" i="8" s="1"/>
  <c r="BO211" i="8"/>
  <c r="BP211" i="8" s="1"/>
  <c r="BO333" i="8"/>
  <c r="BP333" i="8" s="1"/>
  <c r="BO260" i="8"/>
  <c r="BP260" i="8" s="1"/>
  <c r="BO127" i="8"/>
  <c r="BP127" i="8" s="1"/>
  <c r="BO464" i="8"/>
  <c r="BP464" i="8" s="1"/>
  <c r="BO61" i="8"/>
  <c r="BP61" i="8" s="1"/>
  <c r="BO300" i="8"/>
  <c r="BP300" i="8" s="1"/>
  <c r="BO297" i="8"/>
  <c r="BP297" i="8" s="1"/>
  <c r="BO436" i="8"/>
  <c r="BP436" i="8" s="1"/>
  <c r="BO369" i="8"/>
  <c r="BP369" i="8" s="1"/>
  <c r="BO90" i="8"/>
  <c r="BP90" i="8" s="1"/>
  <c r="BO431" i="8"/>
  <c r="BP431" i="8" s="1"/>
  <c r="BO256" i="8"/>
  <c r="BP256" i="8" s="1"/>
  <c r="BO105" i="8"/>
  <c r="BP105" i="8" s="1"/>
  <c r="BO444" i="8"/>
  <c r="BP444" i="8" s="1"/>
  <c r="BO305" i="8"/>
  <c r="BP305" i="8" s="1"/>
  <c r="BO389" i="8"/>
  <c r="BP389" i="8" s="1"/>
  <c r="BO368" i="8"/>
  <c r="BP368" i="8" s="1"/>
  <c r="BO423" i="8"/>
  <c r="BP423" i="8" s="1"/>
  <c r="BO258" i="8"/>
  <c r="BP258" i="8" s="1"/>
  <c r="BO84" i="8"/>
  <c r="BP84" i="8" s="1"/>
  <c r="BO292" i="8"/>
  <c r="BP292" i="8" s="1"/>
  <c r="BO226" i="8"/>
  <c r="BP226" i="8" s="1"/>
  <c r="BO395" i="8"/>
  <c r="BP395" i="8" s="1"/>
  <c r="BO418" i="8"/>
  <c r="BP418" i="8" s="1"/>
  <c r="BO111" i="8"/>
  <c r="BP111" i="8" s="1"/>
  <c r="BO78" i="8"/>
  <c r="BP78" i="8" s="1"/>
  <c r="BO435" i="8"/>
  <c r="BP435" i="8" s="1"/>
  <c r="BO461" i="8"/>
  <c r="BP461" i="8" s="1"/>
  <c r="BO39" i="8"/>
  <c r="BP39" i="8" s="1"/>
  <c r="BO422" i="8"/>
  <c r="BP422" i="8" s="1"/>
  <c r="BO20" i="8"/>
  <c r="BP20" i="8" s="1"/>
  <c r="BO177" i="8"/>
  <c r="BP177" i="8" s="1"/>
  <c r="BO450" i="8"/>
  <c r="BP450" i="8" s="1"/>
  <c r="BO309" i="8"/>
  <c r="BP309" i="8" s="1"/>
  <c r="BO311" i="8"/>
  <c r="BP311" i="8" s="1"/>
  <c r="BO141" i="8"/>
  <c r="BP141" i="8" s="1"/>
  <c r="BO185" i="8"/>
  <c r="BP185" i="8" s="1"/>
  <c r="BO342" i="8"/>
  <c r="BP342" i="8" s="1"/>
  <c r="BO456" i="8"/>
  <c r="BP456" i="8" s="1"/>
  <c r="BO225" i="8"/>
  <c r="BP225" i="8" s="1"/>
  <c r="BO387" i="8"/>
  <c r="BP387" i="8" s="1"/>
  <c r="BO438" i="8"/>
  <c r="BP438" i="8" s="1"/>
  <c r="BO454" i="8"/>
  <c r="BP454" i="8" s="1"/>
  <c r="BO244" i="8"/>
  <c r="BP244" i="8" s="1"/>
  <c r="BO215" i="8"/>
  <c r="BP215" i="8" s="1"/>
  <c r="BO174" i="8"/>
  <c r="BP174" i="8" s="1"/>
  <c r="BO275" i="8"/>
  <c r="BP275" i="8" s="1"/>
  <c r="BO428" i="8"/>
  <c r="BP428" i="8" s="1"/>
  <c r="BO246" i="8"/>
  <c r="BP246" i="8" s="1"/>
  <c r="BO128" i="8"/>
  <c r="BP128" i="8" s="1"/>
  <c r="BO68" i="8"/>
  <c r="BP68" i="8" s="1"/>
  <c r="BO147" i="8"/>
  <c r="BP147" i="8" s="1"/>
  <c r="BO310" i="8"/>
  <c r="BP310" i="8" s="1"/>
  <c r="BO440" i="8"/>
  <c r="BP440" i="8" s="1"/>
  <c r="BO410" i="8"/>
  <c r="BP410" i="8" s="1"/>
  <c r="BO193" i="8"/>
  <c r="BP193" i="8" s="1"/>
  <c r="BO466" i="8"/>
  <c r="BP466" i="8" s="1"/>
  <c r="BO252" i="8"/>
  <c r="BP252" i="8" s="1"/>
  <c r="BO277" i="8"/>
  <c r="BP277" i="8" s="1"/>
  <c r="BO180" i="8"/>
  <c r="BP180" i="8" s="1"/>
  <c r="BO112" i="8"/>
  <c r="BP112" i="8" s="1"/>
  <c r="BO73" i="8"/>
  <c r="BP73" i="8" s="1"/>
  <c r="BO427" i="8"/>
  <c r="BP427" i="8" s="1"/>
  <c r="BO339" i="8"/>
  <c r="BP339" i="8" s="1"/>
  <c r="BO156" i="8"/>
  <c r="BP156" i="8" s="1"/>
  <c r="BO324" i="8"/>
  <c r="BP324" i="8" s="1"/>
  <c r="BO130" i="8"/>
  <c r="BP130" i="8" s="1"/>
  <c r="BO380" i="8"/>
  <c r="BP380" i="8" s="1"/>
  <c r="BO119" i="8"/>
  <c r="BP119" i="8" s="1"/>
  <c r="BO21" i="8"/>
  <c r="BP21" i="8" s="1"/>
  <c r="BO250" i="8"/>
  <c r="BP250" i="8" s="1"/>
  <c r="BO24" i="8"/>
  <c r="BP24" i="8" s="1"/>
  <c r="BO338" i="8"/>
  <c r="BP338" i="8" s="1"/>
  <c r="BO36" i="8"/>
  <c r="BP36" i="8" s="1"/>
  <c r="BO208" i="8"/>
  <c r="BP208" i="8" s="1"/>
  <c r="BO261" i="8"/>
  <c r="BP261" i="8" s="1"/>
  <c r="BO345" i="8"/>
  <c r="BP345" i="8" s="1"/>
  <c r="BO43" i="8"/>
  <c r="BP43" i="8" s="1"/>
  <c r="BO282" i="8"/>
  <c r="BP282" i="8" s="1"/>
  <c r="BO453" i="8"/>
  <c r="BP453" i="8" s="1"/>
  <c r="BO379" i="8"/>
  <c r="BP379" i="8" s="1"/>
  <c r="BO190" i="8"/>
  <c r="BP190" i="8" s="1"/>
  <c r="BO140" i="8"/>
  <c r="BP140" i="8" s="1"/>
  <c r="BO183" i="8"/>
  <c r="BP183" i="8" s="1"/>
  <c r="BO366" i="8"/>
  <c r="BP366" i="8" s="1"/>
  <c r="BO195" i="8"/>
  <c r="BP195" i="8" s="1"/>
  <c r="BO210" i="8"/>
  <c r="BP210" i="8" s="1"/>
  <c r="BO216" i="8"/>
  <c r="BP216" i="8" s="1"/>
  <c r="BO72" i="8"/>
  <c r="BP72" i="8" s="1"/>
  <c r="BO152" i="8"/>
  <c r="BP152" i="8" s="1"/>
  <c r="BO424" i="8"/>
  <c r="BP424" i="8" s="1"/>
  <c r="BO22" i="8"/>
  <c r="BP22" i="8" s="1"/>
  <c r="BO463" i="8"/>
  <c r="BP463" i="8" s="1"/>
  <c r="BO426" i="8"/>
  <c r="BP426" i="8" s="1"/>
  <c r="BO142" i="8"/>
  <c r="BP142" i="8" s="1"/>
  <c r="BO346" i="8"/>
  <c r="BP346" i="8" s="1"/>
  <c r="BO146" i="8"/>
  <c r="BP146" i="8" s="1"/>
  <c r="BO40" i="8"/>
  <c r="BP40" i="8" s="1"/>
  <c r="BO48" i="8"/>
  <c r="BP48" i="8" s="1"/>
  <c r="BO158" i="8"/>
  <c r="BP158" i="8" s="1"/>
  <c r="BO313" i="8"/>
  <c r="BP313" i="8" s="1"/>
  <c r="BO5" i="8"/>
  <c r="BP5" i="8" s="1"/>
  <c r="BO421" i="8"/>
  <c r="BP421" i="8" s="1"/>
  <c r="BO171" i="8"/>
  <c r="BP171" i="8" s="1"/>
  <c r="BO218" i="8"/>
  <c r="BP218" i="8" s="1"/>
  <c r="BO442" i="8"/>
  <c r="BP442" i="8" s="1"/>
  <c r="BO120" i="8"/>
  <c r="BP120" i="8" s="1"/>
  <c r="BO88" i="8"/>
  <c r="BP88" i="8" s="1"/>
  <c r="BO65" i="8"/>
  <c r="BP65" i="8" s="1"/>
  <c r="BO278" i="8"/>
  <c r="BP278" i="8" s="1"/>
  <c r="BO272" i="8"/>
  <c r="BP272" i="8" s="1"/>
  <c r="BO75" i="8"/>
  <c r="BP75" i="8" s="1"/>
  <c r="BO317" i="8"/>
  <c r="BP317" i="8" s="1"/>
  <c r="BO83" i="8"/>
  <c r="BP83" i="8" s="1"/>
  <c r="BO124" i="8"/>
  <c r="BP124" i="8" s="1"/>
  <c r="BO320" i="8"/>
  <c r="BP320" i="8" s="1"/>
  <c r="BO353" i="8"/>
  <c r="BP353" i="8" s="1"/>
  <c r="BO17" i="8"/>
  <c r="BP17" i="8" s="1"/>
  <c r="BO257" i="8"/>
  <c r="BP257" i="8" s="1"/>
  <c r="BO420" i="8"/>
  <c r="BP420" i="8" s="1"/>
  <c r="BO101" i="8"/>
  <c r="BP101" i="8" s="1"/>
  <c r="BO12" i="8"/>
  <c r="BP12" i="8" s="1"/>
  <c r="BO23" i="8"/>
  <c r="BP23" i="8" s="1"/>
  <c r="BO344" i="8"/>
  <c r="BP344" i="8" s="1"/>
  <c r="BO223" i="8"/>
  <c r="BP223" i="8" s="1"/>
  <c r="BO325" i="8"/>
  <c r="BP325" i="8" s="1"/>
  <c r="BO229" i="8"/>
  <c r="BP229" i="8" s="1"/>
  <c r="BO145" i="8"/>
  <c r="BP145" i="8" s="1"/>
  <c r="BO45" i="8"/>
  <c r="BP45" i="8" s="1"/>
  <c r="BO322" i="8"/>
  <c r="BP322" i="8" s="1"/>
  <c r="BO429" i="8"/>
  <c r="BP429" i="8" s="1"/>
  <c r="BO365" i="8"/>
  <c r="BP365" i="8" s="1"/>
  <c r="BO213" i="8"/>
  <c r="BP213" i="8" s="1"/>
  <c r="BO336" i="8"/>
  <c r="BP336" i="8" s="1"/>
  <c r="BO264" i="8"/>
  <c r="BP264" i="8" s="1"/>
  <c r="BO197" i="8"/>
  <c r="BP197" i="8" s="1"/>
  <c r="BO228" i="8"/>
  <c r="BP228" i="8" s="1"/>
  <c r="BO18" i="8"/>
  <c r="BP18" i="8" s="1"/>
  <c r="BO209" i="8"/>
  <c r="BP209" i="8" s="1"/>
  <c r="BO99" i="8"/>
  <c r="BP99" i="8" s="1"/>
  <c r="BO125" i="8"/>
  <c r="BP125" i="8" s="1"/>
  <c r="BO123" i="8"/>
  <c r="BP123" i="8" s="1"/>
  <c r="BO67" i="8"/>
  <c r="BP67" i="8" s="1"/>
  <c r="BO401" i="8"/>
  <c r="BP401" i="8" s="1"/>
  <c r="BO359" i="8"/>
  <c r="BP359" i="8" s="1"/>
  <c r="BO70" i="8"/>
  <c r="BP70" i="8" s="1"/>
  <c r="BO403" i="8"/>
  <c r="BP403" i="8" s="1"/>
  <c r="BO358" i="8"/>
  <c r="BP358" i="8" s="1"/>
  <c r="BO44" i="8"/>
  <c r="BP44" i="8" s="1"/>
  <c r="BO460" i="8"/>
  <c r="BP460" i="8" s="1"/>
  <c r="BO281" i="8"/>
  <c r="BP281" i="8" s="1"/>
  <c r="BO361" i="8"/>
  <c r="BP361" i="8" s="1"/>
  <c r="BO370" i="8"/>
  <c r="BP370" i="8" s="1"/>
  <c r="BO253" i="8"/>
  <c r="BP253" i="8" s="1"/>
  <c r="BO363" i="8"/>
  <c r="BP363" i="8" s="1"/>
  <c r="BO443" i="8"/>
  <c r="BP443" i="8" s="1"/>
  <c r="BO200" i="8"/>
  <c r="BP200" i="8" s="1"/>
  <c r="BO270" i="8"/>
  <c r="BP270" i="8" s="1"/>
  <c r="BO164" i="8"/>
  <c r="BP164" i="8" s="1"/>
  <c r="BO102" i="8"/>
  <c r="BP102" i="8" s="1"/>
  <c r="BO396" i="8"/>
  <c r="BP396" i="8" s="1"/>
  <c r="BO430" i="8"/>
  <c r="BP430" i="8" s="1"/>
  <c r="BO71" i="8"/>
  <c r="BP71" i="8" s="1"/>
  <c r="BO162" i="8"/>
  <c r="BP162" i="8" s="1"/>
  <c r="BO243" i="8"/>
  <c r="BP243" i="8" s="1"/>
  <c r="BO51" i="8"/>
  <c r="BP51" i="8" s="1"/>
  <c r="BO212" i="8"/>
  <c r="BP212" i="8" s="1"/>
  <c r="BO59" i="8"/>
  <c r="BP59" i="8" s="1"/>
  <c r="BO57" i="8"/>
  <c r="BP57" i="8" s="1"/>
  <c r="BO473" i="8"/>
  <c r="BP473" i="8" s="1"/>
  <c r="BO267" i="8"/>
  <c r="BP267" i="8" s="1"/>
  <c r="BO405" i="8"/>
  <c r="BP405" i="8" s="1"/>
  <c r="BO54" i="8"/>
  <c r="BP54" i="8" s="1"/>
  <c r="BO110" i="8"/>
  <c r="BP110" i="8" s="1"/>
  <c r="BO151" i="8"/>
  <c r="BP151" i="8" s="1"/>
  <c r="BO201" i="8"/>
  <c r="BP201" i="8" s="1"/>
  <c r="BO448" i="8"/>
  <c r="BP448" i="8" s="1"/>
  <c r="BO288" i="8"/>
  <c r="BP288" i="8" s="1"/>
  <c r="BO31" i="8"/>
  <c r="BP31" i="8" s="1"/>
  <c r="BO273" i="8"/>
  <c r="BP273" i="8" s="1"/>
  <c r="BO237" i="8"/>
  <c r="BP237" i="8" s="1"/>
  <c r="BO47" i="8"/>
  <c r="BP47" i="8" s="1"/>
  <c r="BO362" i="8"/>
  <c r="BP362" i="8" s="1"/>
  <c r="BO411" i="8"/>
  <c r="BP411" i="8" s="1"/>
  <c r="BO390" i="8"/>
  <c r="BP390" i="8" s="1"/>
  <c r="BO248" i="8"/>
  <c r="BP248" i="8" s="1"/>
  <c r="BO217" i="8"/>
  <c r="BP217" i="8" s="1"/>
  <c r="BO14" i="8"/>
  <c r="BP14" i="8" s="1"/>
  <c r="BO94" i="8"/>
  <c r="BP94" i="8" s="1"/>
  <c r="BO249" i="8"/>
  <c r="BP249" i="8" s="1"/>
  <c r="BO109" i="8"/>
  <c r="BP109" i="8" s="1"/>
  <c r="BO291" i="8"/>
  <c r="BP291" i="8" s="1"/>
  <c r="BO341" i="8"/>
  <c r="BP341" i="8" s="1"/>
  <c r="BO100" i="8"/>
  <c r="BP100" i="8" s="1"/>
  <c r="BO259" i="8"/>
  <c r="BP259" i="8" s="1"/>
  <c r="BO269" i="8"/>
  <c r="BP269" i="8" s="1"/>
  <c r="BO96" i="8"/>
  <c r="BP96" i="8" s="1"/>
  <c r="BO356" i="8"/>
  <c r="BP356" i="8" s="1"/>
  <c r="BO415" i="8"/>
  <c r="BP415" i="8" s="1"/>
  <c r="BO457" i="8"/>
  <c r="BP457" i="8" s="1"/>
  <c r="BO236" i="8"/>
  <c r="BP236" i="8" s="1"/>
  <c r="BO81" i="8"/>
  <c r="BP81" i="8" s="1"/>
  <c r="BO163" i="8"/>
  <c r="BP163" i="8" s="1"/>
  <c r="BO28" i="8"/>
  <c r="BP28" i="8" s="1"/>
  <c r="BO452" i="8"/>
  <c r="BP452" i="8" s="1"/>
  <c r="BO468" i="8"/>
  <c r="BP468" i="8" s="1"/>
  <c r="BO413" i="8"/>
  <c r="BP413" i="8" s="1"/>
  <c r="BO284" i="8"/>
  <c r="BP284" i="8" s="1"/>
  <c r="BO161" i="8"/>
  <c r="BP161" i="8" s="1"/>
  <c r="BO55" i="8"/>
  <c r="BP55" i="8" s="1"/>
  <c r="BO13" i="8"/>
  <c r="BP13" i="8" s="1"/>
  <c r="BO64" i="8"/>
  <c r="BP64" i="8" s="1"/>
  <c r="BO289" i="8"/>
  <c r="BP289" i="8" s="1"/>
  <c r="BO408" i="8"/>
  <c r="BP408" i="8" s="1"/>
  <c r="BO327" i="8"/>
  <c r="BP327" i="8" s="1"/>
  <c r="BO166" i="8"/>
  <c r="BP166" i="8" s="1"/>
  <c r="BO255" i="8"/>
  <c r="BP255" i="8" s="1"/>
  <c r="BO262" i="8"/>
  <c r="BP262" i="8" s="1"/>
  <c r="BO206" i="8"/>
  <c r="BP206" i="8" s="1"/>
  <c r="BO187" i="8"/>
  <c r="BP187" i="8" s="1"/>
  <c r="BO354" i="8"/>
  <c r="BP354" i="8" s="1"/>
  <c r="BO476" i="8"/>
  <c r="BP476" i="8" s="1"/>
  <c r="BO301" i="8"/>
  <c r="BP301" i="8" s="1"/>
  <c r="BO170" i="8"/>
  <c r="BP170" i="8" s="1"/>
  <c r="BO469" i="8"/>
  <c r="BP469" i="8" s="1"/>
  <c r="BO349" i="8"/>
  <c r="BP349" i="8" s="1"/>
  <c r="BO455" i="8"/>
  <c r="BP455" i="8" s="1"/>
  <c r="BO321" i="8"/>
  <c r="BP321" i="8" s="1"/>
  <c r="BO60" i="8"/>
  <c r="BP60" i="8" s="1"/>
  <c r="BO355" i="8"/>
  <c r="BP355" i="8" s="1"/>
  <c r="BO52" i="8"/>
  <c r="BP52" i="8" s="1"/>
  <c r="BO82" i="8"/>
  <c r="BP82" i="8" s="1"/>
  <c r="BO95" i="8"/>
  <c r="BP95" i="8" s="1"/>
  <c r="BO159" i="8"/>
  <c r="BP159" i="8" s="1"/>
  <c r="BO343" i="8"/>
  <c r="BP343" i="8" s="1"/>
  <c r="BO242" i="8"/>
  <c r="BP242" i="8" s="1"/>
  <c r="BO129" i="8"/>
  <c r="BP129" i="8" s="1"/>
  <c r="BO69" i="8"/>
  <c r="BP69" i="8" s="1"/>
  <c r="BO304" i="8"/>
  <c r="BP304" i="8" s="1"/>
  <c r="BO58" i="8"/>
  <c r="BP58" i="8" s="1"/>
  <c r="BO103" i="8"/>
  <c r="BP103" i="8" s="1"/>
  <c r="BO239" i="8"/>
  <c r="BP239" i="8" s="1"/>
  <c r="BO233" i="8"/>
  <c r="BP233" i="8" s="1"/>
  <c r="BO293" i="8"/>
  <c r="BP293" i="8" s="1"/>
  <c r="BO375" i="8"/>
  <c r="BP375" i="8" s="1"/>
  <c r="BO8" i="8"/>
  <c r="BP8" i="8" s="1"/>
  <c r="BO66" i="8"/>
  <c r="BP66" i="8" s="1"/>
  <c r="BO312" i="8"/>
  <c r="BP312" i="8" s="1"/>
  <c r="BO7" i="8"/>
  <c r="BP7" i="8" s="1"/>
  <c r="BO38" i="8"/>
  <c r="BP38" i="8" s="1"/>
  <c r="BO231" i="8"/>
  <c r="BP231" i="8" s="1"/>
  <c r="BO76" i="8"/>
  <c r="BP76" i="8" s="1"/>
  <c r="BO472" i="8"/>
  <c r="BP472" i="8" s="1"/>
  <c r="BO30" i="8"/>
  <c r="BP30" i="8" s="1"/>
  <c r="BO172" i="8"/>
  <c r="BP172" i="8" s="1"/>
  <c r="BO374" i="8"/>
  <c r="BP374" i="8" s="1"/>
  <c r="BO451" i="8"/>
  <c r="BP451" i="8" s="1"/>
  <c r="BO160" i="8"/>
  <c r="BP160" i="8" s="1"/>
  <c r="BO437" i="8"/>
  <c r="BP437" i="8" s="1"/>
  <c r="BO296" i="8"/>
  <c r="BP296" i="8" s="1"/>
  <c r="BO207" i="8"/>
  <c r="BP207" i="8" s="1"/>
  <c r="BO122" i="8"/>
  <c r="BP122" i="8" s="1"/>
  <c r="BO227" i="8"/>
  <c r="BP227" i="8" s="1"/>
  <c r="BO357" i="8"/>
  <c r="BP357" i="8" s="1"/>
  <c r="BO49" i="8"/>
  <c r="BP49" i="8" s="1"/>
  <c r="BO98" i="8"/>
  <c r="BP98" i="8" s="1"/>
  <c r="BO385" i="8"/>
  <c r="BP385" i="8" s="1"/>
  <c r="BO86" i="8"/>
  <c r="BP86" i="8" s="1"/>
  <c r="BO10" i="8"/>
  <c r="BP10" i="8" s="1"/>
  <c r="BO247" i="8"/>
  <c r="BP247" i="8" s="1"/>
  <c r="BO77" i="8"/>
  <c r="BP77" i="8" s="1"/>
  <c r="BO432" i="8"/>
  <c r="BP432" i="8" s="1"/>
  <c r="BO107" i="8"/>
  <c r="BP107" i="8" s="1"/>
  <c r="BO80" i="8"/>
  <c r="BP80" i="8" s="1"/>
  <c r="BO4" i="8"/>
  <c r="BP4" i="8" s="1"/>
  <c r="BO294" i="8"/>
  <c r="BP294" i="8" s="1"/>
  <c r="BO337" i="8"/>
  <c r="BP337" i="8" s="1"/>
  <c r="BO175" i="8"/>
  <c r="BP175" i="8" s="1"/>
  <c r="BO388" i="8"/>
  <c r="BP388" i="8" s="1"/>
  <c r="BO315" i="8"/>
  <c r="BP315" i="8" s="1"/>
  <c r="BO131" i="8"/>
  <c r="BP131" i="8" s="1"/>
  <c r="BO474" i="8"/>
  <c r="BP474" i="8" s="1"/>
  <c r="BO157" i="8"/>
  <c r="BP157" i="8" s="1"/>
  <c r="BO106" i="8"/>
  <c r="BP106" i="8" s="1"/>
  <c r="BO37" i="8"/>
  <c r="BP37" i="8" s="1"/>
  <c r="BO268" i="8"/>
  <c r="BP268" i="8" s="1"/>
  <c r="BO29" i="8"/>
  <c r="BP29" i="8" s="1"/>
  <c r="BO329" i="8"/>
  <c r="BP329" i="8" s="1"/>
  <c r="BO287" i="8"/>
  <c r="BP287" i="8" s="1"/>
  <c r="BO139" i="8"/>
  <c r="BP139" i="8" s="1"/>
  <c r="BO184" i="8"/>
  <c r="BP184" i="8" s="1"/>
  <c r="BO470" i="8"/>
  <c r="BP470" i="8" s="1"/>
  <c r="BO42" i="8"/>
  <c r="BP42" i="8" s="1"/>
  <c r="BO9" i="8"/>
  <c r="BP9" i="8" s="1"/>
  <c r="BO384" i="8"/>
  <c r="BP384" i="8" s="1"/>
  <c r="BO186" i="8"/>
  <c r="BP186" i="8" s="1"/>
  <c r="BO167" i="8"/>
  <c r="BP167" i="8" s="1"/>
  <c r="BO367" i="8"/>
  <c r="BP367" i="8" s="1"/>
  <c r="BO191" i="8"/>
  <c r="BP191" i="8" s="1"/>
  <c r="BO416" i="8"/>
  <c r="BP416" i="8" s="1"/>
  <c r="BO458" i="8"/>
  <c r="BP458" i="8" s="1"/>
  <c r="BO360" i="8"/>
  <c r="BP360" i="8" s="1"/>
  <c r="BO35" i="8"/>
  <c r="BP35" i="8" s="1"/>
  <c r="BO144" i="8"/>
  <c r="BP144" i="8" s="1"/>
  <c r="BO263" i="8"/>
  <c r="BP263" i="8" s="1"/>
  <c r="BO230" i="8"/>
  <c r="BP230" i="8" s="1"/>
  <c r="BO295" i="8"/>
  <c r="BP295" i="8" s="1"/>
  <c r="BO407" i="8"/>
  <c r="BP407" i="8" s="1"/>
  <c r="BO441" i="8"/>
  <c r="BP441" i="8" s="1"/>
  <c r="BO393" i="8"/>
  <c r="BP393" i="8" s="1"/>
  <c r="BO149" i="8"/>
  <c r="BP149" i="8" s="1"/>
  <c r="BO449" i="8"/>
  <c r="BP449" i="8" s="1"/>
  <c r="BO25" i="8"/>
  <c r="BP25" i="8" s="1"/>
  <c r="BO364" i="8"/>
  <c r="BP364" i="8" s="1"/>
  <c r="BO113" i="8"/>
  <c r="BP113" i="8" s="1"/>
  <c r="BO404" i="8"/>
  <c r="BP404" i="8" s="1"/>
  <c r="BO285" i="8"/>
  <c r="BP285" i="8" s="1"/>
  <c r="BO155" i="8"/>
  <c r="BP155" i="8" s="1"/>
  <c r="BO6" i="8"/>
  <c r="BP6" i="8" s="1"/>
  <c r="BO138" i="8"/>
  <c r="BP138" i="8" s="1"/>
  <c r="BO251" i="8"/>
  <c r="BP251" i="8" s="1"/>
  <c r="BO290" i="8"/>
  <c r="BP290" i="8" s="1"/>
  <c r="BO196" i="8"/>
  <c r="BP196" i="8" s="1"/>
  <c r="BO194" i="8"/>
  <c r="BP194" i="8" s="1"/>
  <c r="BO74" i="8"/>
  <c r="BP74" i="8" s="1"/>
  <c r="BO136" i="8"/>
  <c r="BP136" i="8" s="1"/>
  <c r="BO286" i="8"/>
  <c r="BP286" i="8" s="1"/>
  <c r="BO412" i="8"/>
  <c r="BP412" i="8" s="1"/>
  <c r="BO148" i="8"/>
  <c r="BP148" i="8" s="1"/>
  <c r="BO434" i="8"/>
  <c r="BP434" i="8" s="1"/>
  <c r="BO220" i="8"/>
  <c r="BP220" i="8" s="1"/>
  <c r="BO465" i="8"/>
  <c r="BP465" i="8" s="1"/>
  <c r="BO132" i="8"/>
  <c r="BP132" i="8" s="1"/>
  <c r="BO471" i="8"/>
  <c r="BP471" i="8" s="1"/>
  <c r="BO373" i="8"/>
  <c r="BP373" i="8" s="1"/>
  <c r="BO222" i="8"/>
  <c r="BP222" i="8" s="1"/>
  <c r="BO108" i="8"/>
  <c r="BP108" i="8" s="1"/>
  <c r="BN137" i="8"/>
  <c r="BN378" i="8"/>
  <c r="BN307" i="8"/>
  <c r="BN238" i="8"/>
  <c r="BN265" i="8"/>
  <c r="BN27" i="8"/>
  <c r="BN308" i="8"/>
  <c r="BN93" i="8"/>
  <c r="BN351" i="8"/>
  <c r="BN11" i="8"/>
  <c r="BN302" i="8"/>
  <c r="BN306" i="8"/>
  <c r="BN245" i="8"/>
  <c r="BN203" i="8"/>
  <c r="BN376" i="8"/>
  <c r="BN459" i="8"/>
  <c r="BN234" i="8"/>
  <c r="BN114" i="8"/>
  <c r="BN169" i="8"/>
  <c r="BN314" i="8"/>
  <c r="BN399" i="8"/>
  <c r="BN352" i="8"/>
  <c r="BN33" i="8"/>
  <c r="BN121" i="8"/>
  <c r="BN328" i="8"/>
  <c r="BN425" i="8"/>
  <c r="BN204" i="8"/>
  <c r="BN168" i="8"/>
  <c r="BN176" i="8"/>
  <c r="BN143" i="8"/>
  <c r="BN414" i="8"/>
  <c r="BN280" i="8"/>
  <c r="BN348" i="8"/>
  <c r="BN386" i="8"/>
  <c r="BN335" i="8"/>
  <c r="BN406" i="8"/>
  <c r="BN89" i="8"/>
  <c r="BN202" i="8"/>
  <c r="BN26" i="8"/>
  <c r="BN115" i="8"/>
  <c r="BN394" i="8"/>
  <c r="BN347" i="8"/>
  <c r="BN198" i="8"/>
  <c r="BN340" i="8"/>
  <c r="BN205" i="8"/>
  <c r="BN85" i="8"/>
  <c r="BN126" i="8"/>
  <c r="BN332" i="8"/>
  <c r="BN235" i="8"/>
  <c r="BN377" i="8"/>
  <c r="BN199" i="8"/>
  <c r="BN117" i="8"/>
  <c r="BN276" i="8"/>
  <c r="BN104" i="8"/>
  <c r="BN133" i="8"/>
  <c r="BN274" i="8"/>
  <c r="BN62" i="8"/>
  <c r="BN16" i="8"/>
  <c r="BN41" i="8"/>
  <c r="BN382" i="8"/>
  <c r="BN15" i="8"/>
  <c r="BN182" i="8"/>
  <c r="BN91" i="8"/>
  <c r="BN298" i="8"/>
  <c r="BN50" i="8"/>
  <c r="BN398" i="8"/>
  <c r="BN19" i="8"/>
  <c r="BN391" i="8"/>
  <c r="BN331" i="8"/>
  <c r="BN409" i="8"/>
  <c r="BN53" i="8"/>
  <c r="BN46" i="8"/>
  <c r="BN178" i="8"/>
  <c r="BN417" i="8"/>
  <c r="BN219" i="8"/>
  <c r="BN350" i="8"/>
  <c r="BN400" i="8"/>
  <c r="BN266" i="8"/>
  <c r="BN323" i="8"/>
  <c r="BN397" i="8"/>
  <c r="BN372" i="8"/>
  <c r="BN134" i="8"/>
  <c r="BN241" i="8"/>
  <c r="BN56" i="8"/>
  <c r="BN271" i="8"/>
  <c r="BN392" i="8"/>
  <c r="BN433" i="8"/>
  <c r="BN214" i="8"/>
  <c r="BN232" i="8"/>
  <c r="BN439" i="8"/>
  <c r="BN150" i="8"/>
  <c r="BN153" i="8"/>
  <c r="BN330" i="8"/>
  <c r="BN154" i="8"/>
  <c r="BN34" i="8"/>
  <c r="BN381" i="8"/>
  <c r="BN173" i="8"/>
  <c r="BN326" i="8"/>
  <c r="BN189" i="8"/>
  <c r="BN135" i="8"/>
  <c r="BN240" i="8"/>
  <c r="BN254" i="8"/>
  <c r="BN303" i="8"/>
  <c r="BN299" i="8"/>
  <c r="BN224" i="8"/>
  <c r="BN446" i="8"/>
  <c r="BN181" i="8"/>
  <c r="BN334" i="8"/>
  <c r="BN179" i="8"/>
  <c r="BN445" i="8"/>
  <c r="BN92" i="8"/>
  <c r="BN318" i="8"/>
  <c r="BN97" i="8"/>
  <c r="BN319" i="8"/>
  <c r="BN63" i="8"/>
  <c r="BN79" i="8"/>
  <c r="BN316" i="8"/>
  <c r="BN283" i="8"/>
  <c r="BN32" i="8"/>
  <c r="BN165" i="8"/>
  <c r="BN192" i="8"/>
  <c r="BN279" i="8"/>
  <c r="BN221" i="8"/>
  <c r="BN118" i="8"/>
  <c r="BN87" i="8"/>
  <c r="BN467" i="8"/>
  <c r="BN402" i="8"/>
  <c r="BN462" i="8"/>
  <c r="BN188" i="8"/>
  <c r="BN419" i="8"/>
  <c r="BN116" i="8"/>
  <c r="BN371" i="8"/>
  <c r="BN383" i="8"/>
  <c r="BN447" i="8"/>
  <c r="BN211" i="8"/>
  <c r="BN333" i="8"/>
  <c r="BN260" i="8"/>
  <c r="BN127" i="8"/>
  <c r="BN464" i="8"/>
  <c r="BN61" i="8"/>
  <c r="BN300" i="8"/>
  <c r="BN297" i="8"/>
  <c r="BN436" i="8"/>
  <c r="BN369" i="8"/>
  <c r="BN90" i="8"/>
  <c r="BN431" i="8"/>
  <c r="BN256" i="8"/>
  <c r="BN105" i="8"/>
  <c r="BN444" i="8"/>
  <c r="BN305" i="8"/>
  <c r="BN389" i="8"/>
  <c r="BN368" i="8"/>
  <c r="BN423" i="8"/>
  <c r="BN258" i="8"/>
  <c r="BN84" i="8"/>
  <c r="BN292" i="8"/>
  <c r="BN226" i="8"/>
  <c r="BN395" i="8"/>
  <c r="BN418" i="8"/>
  <c r="BN111" i="8"/>
  <c r="BN78" i="8"/>
  <c r="BN435" i="8"/>
  <c r="BN461" i="8"/>
  <c r="BN39" i="8"/>
  <c r="BN422" i="8"/>
  <c r="BN20" i="8"/>
  <c r="BN177" i="8"/>
  <c r="BN450" i="8"/>
  <c r="BN309" i="8"/>
  <c r="BN311" i="8"/>
  <c r="BN141" i="8"/>
  <c r="BN185" i="8"/>
  <c r="BN342" i="8"/>
  <c r="BN456" i="8"/>
  <c r="BN225" i="8"/>
  <c r="BN387" i="8"/>
  <c r="BN438" i="8"/>
  <c r="BN454" i="8"/>
  <c r="BN244" i="8"/>
  <c r="BN215" i="8"/>
  <c r="BN174" i="8"/>
  <c r="BN275" i="8"/>
  <c r="BN428" i="8"/>
  <c r="BN246" i="8"/>
  <c r="BN128" i="8"/>
  <c r="BN68" i="8"/>
  <c r="BN147" i="8"/>
  <c r="BN310" i="8"/>
  <c r="BN440" i="8"/>
  <c r="BN410" i="8"/>
  <c r="BN193" i="8"/>
  <c r="BN466" i="8"/>
  <c r="BN252" i="8"/>
  <c r="BN277" i="8"/>
  <c r="BN180" i="8"/>
  <c r="BN112" i="8"/>
  <c r="BN73" i="8"/>
  <c r="BN427" i="8"/>
  <c r="BN339" i="8"/>
  <c r="BN156" i="8"/>
  <c r="BN324" i="8"/>
  <c r="BN130" i="8"/>
  <c r="BN380" i="8"/>
  <c r="BN119" i="8"/>
  <c r="BN21" i="8"/>
  <c r="BN250" i="8"/>
  <c r="BN24" i="8"/>
  <c r="BN338" i="8"/>
  <c r="BN36" i="8"/>
  <c r="BN208" i="8"/>
  <c r="BN261" i="8"/>
  <c r="BN345" i="8"/>
  <c r="BN43" i="8"/>
  <c r="BN282" i="8"/>
  <c r="BN453" i="8"/>
  <c r="BN379" i="8"/>
  <c r="BN190" i="8"/>
  <c r="BN140" i="8"/>
  <c r="BN183" i="8"/>
  <c r="BN366" i="8"/>
  <c r="BN195" i="8"/>
  <c r="BN210" i="8"/>
  <c r="BN216" i="8"/>
  <c r="BN72" i="8"/>
  <c r="BN152" i="8"/>
  <c r="BN424" i="8"/>
  <c r="BN22" i="8"/>
  <c r="BN463" i="8"/>
  <c r="BN426" i="8"/>
  <c r="BN142" i="8"/>
  <c r="BN346" i="8"/>
  <c r="BN146" i="8"/>
  <c r="BN40" i="8"/>
  <c r="BN48" i="8"/>
  <c r="BN158" i="8"/>
  <c r="BN313" i="8"/>
  <c r="BN5" i="8"/>
  <c r="BN421" i="8"/>
  <c r="BN171" i="8"/>
  <c r="BN218" i="8"/>
  <c r="BN442" i="8"/>
  <c r="BN120" i="8"/>
  <c r="BN475" i="8"/>
  <c r="BN88" i="8"/>
  <c r="BN65" i="8"/>
  <c r="BN278" i="8"/>
  <c r="BN272" i="8"/>
  <c r="BN75" i="8"/>
  <c r="BN317" i="8"/>
  <c r="BN83" i="8"/>
  <c r="BN124" i="8"/>
  <c r="BN320" i="8"/>
  <c r="BN353" i="8"/>
  <c r="BN17" i="8"/>
  <c r="BN257" i="8"/>
  <c r="BN420" i="8"/>
  <c r="BN101" i="8"/>
  <c r="BN12" i="8"/>
  <c r="BN23" i="8"/>
  <c r="BN344" i="8"/>
  <c r="BN223" i="8"/>
  <c r="BN325" i="8"/>
  <c r="BN229" i="8"/>
  <c r="BN145" i="8"/>
  <c r="BN45" i="8"/>
  <c r="BN322" i="8"/>
  <c r="BN429" i="8"/>
  <c r="BN365" i="8"/>
  <c r="BN213" i="8"/>
  <c r="BN336" i="8"/>
  <c r="BN264" i="8"/>
  <c r="BN197" i="8"/>
  <c r="BN228" i="8"/>
  <c r="BN18" i="8"/>
  <c r="BN209" i="8"/>
  <c r="BN99" i="8"/>
  <c r="BN125" i="8"/>
  <c r="BN123" i="8"/>
  <c r="BN67" i="8"/>
  <c r="BN401" i="8"/>
  <c r="BN359" i="8"/>
  <c r="BN70" i="8"/>
  <c r="BN403" i="8"/>
  <c r="BN358" i="8"/>
  <c r="BN44" i="8"/>
  <c r="BN460" i="8"/>
  <c r="BN281" i="8"/>
  <c r="BN361" i="8"/>
  <c r="BN370" i="8"/>
  <c r="BN253" i="8"/>
  <c r="BN363" i="8"/>
  <c r="BN443" i="8"/>
  <c r="BN200" i="8"/>
  <c r="BN270" i="8"/>
  <c r="BN164" i="8"/>
  <c r="BN102" i="8"/>
  <c r="BN396" i="8"/>
  <c r="BN430" i="8"/>
  <c r="BN71" i="8"/>
  <c r="BN162" i="8"/>
  <c r="BN243" i="8"/>
  <c r="BN51" i="8"/>
  <c r="BN212" i="8"/>
  <c r="BN59" i="8"/>
  <c r="BN57" i="8"/>
  <c r="BN267" i="8"/>
  <c r="BN405" i="8"/>
  <c r="BN54" i="8"/>
  <c r="BN110" i="8"/>
  <c r="BN151" i="8"/>
  <c r="BN201" i="8"/>
  <c r="BN448" i="8"/>
  <c r="BN288" i="8"/>
  <c r="BN31" i="8"/>
  <c r="BN273" i="8"/>
  <c r="BN237" i="8"/>
  <c r="BN47" i="8"/>
  <c r="BN362" i="8"/>
  <c r="BN411" i="8"/>
  <c r="BN390" i="8"/>
  <c r="BN248" i="8"/>
  <c r="BN217" i="8"/>
  <c r="BN14" i="8"/>
  <c r="BN94" i="8"/>
  <c r="BN249" i="8"/>
  <c r="BN109" i="8"/>
  <c r="BN291" i="8"/>
  <c r="BN341" i="8"/>
  <c r="BN100" i="8"/>
  <c r="BN259" i="8"/>
  <c r="BN269" i="8"/>
  <c r="BN96" i="8"/>
  <c r="BN356" i="8"/>
  <c r="BN415" i="8"/>
  <c r="BN457" i="8"/>
  <c r="BN236" i="8"/>
  <c r="BN81" i="8"/>
  <c r="BN163" i="8"/>
  <c r="BN28" i="8"/>
  <c r="BN452" i="8"/>
  <c r="BN468" i="8"/>
  <c r="BN413" i="8"/>
  <c r="BN284" i="8"/>
  <c r="BN161" i="8"/>
  <c r="BN55" i="8"/>
  <c r="BN13" i="8"/>
  <c r="BN64" i="8"/>
  <c r="BN289" i="8"/>
  <c r="BN408" i="8"/>
  <c r="BN327" i="8"/>
  <c r="BN166" i="8"/>
  <c r="BN255" i="8"/>
  <c r="BN262" i="8"/>
  <c r="BN206" i="8"/>
  <c r="BN187" i="8"/>
  <c r="BN354" i="8"/>
  <c r="BN301" i="8"/>
  <c r="BN170" i="8"/>
  <c r="BN469" i="8"/>
  <c r="BN349" i="8"/>
  <c r="BN455" i="8"/>
  <c r="BN321" i="8"/>
  <c r="BN60" i="8"/>
  <c r="BN355" i="8"/>
  <c r="BN52" i="8"/>
  <c r="BN82" i="8"/>
  <c r="BN95" i="8"/>
  <c r="BN159" i="8"/>
  <c r="BN343" i="8"/>
  <c r="BN242" i="8"/>
  <c r="BN129" i="8"/>
  <c r="BN69" i="8"/>
  <c r="BN304" i="8"/>
  <c r="BN58" i="8"/>
  <c r="BN103" i="8"/>
  <c r="BN239" i="8"/>
  <c r="BN233" i="8"/>
  <c r="BN293" i="8"/>
  <c r="BN375" i="8"/>
  <c r="BN8" i="8"/>
  <c r="BN66" i="8"/>
  <c r="BN312" i="8"/>
  <c r="BN7" i="8"/>
  <c r="BN38" i="8"/>
  <c r="BN231" i="8"/>
  <c r="BN76" i="8"/>
  <c r="BN472" i="8"/>
  <c r="BN30" i="8"/>
  <c r="BN172" i="8"/>
  <c r="BN374" i="8"/>
  <c r="BN451" i="8"/>
  <c r="BN160" i="8"/>
  <c r="BN437" i="8"/>
  <c r="BN296" i="8"/>
  <c r="BN207" i="8"/>
  <c r="BN122" i="8"/>
  <c r="BN227" i="8"/>
  <c r="BN357" i="8"/>
  <c r="BN49" i="8"/>
  <c r="BN98" i="8"/>
  <c r="BN385" i="8"/>
  <c r="BN86" i="8"/>
  <c r="BN10" i="8"/>
  <c r="BN247" i="8"/>
  <c r="BN77" i="8"/>
  <c r="BN432" i="8"/>
  <c r="BN107" i="8"/>
  <c r="BN80" i="8"/>
  <c r="BN4" i="8"/>
  <c r="BN294" i="8"/>
  <c r="BN337" i="8"/>
  <c r="BN175" i="8"/>
  <c r="BN388" i="8"/>
  <c r="BN315" i="8"/>
  <c r="BN131" i="8"/>
  <c r="BN476" i="8"/>
  <c r="BN157" i="8"/>
  <c r="BN106" i="8"/>
  <c r="BN37" i="8"/>
  <c r="BN268" i="8"/>
  <c r="BN29" i="8"/>
  <c r="BN329" i="8"/>
  <c r="BN287" i="8"/>
  <c r="BN139" i="8"/>
  <c r="BN184" i="8"/>
  <c r="BN470" i="8"/>
  <c r="BN42" i="8"/>
  <c r="BN9" i="8"/>
  <c r="BN384" i="8"/>
  <c r="BN186" i="8"/>
  <c r="BN167" i="8"/>
  <c r="BN367" i="8"/>
  <c r="BN191" i="8"/>
  <c r="BN416" i="8"/>
  <c r="BN458" i="8"/>
  <c r="BN360" i="8"/>
  <c r="BN35" i="8"/>
  <c r="BN144" i="8"/>
  <c r="BN263" i="8"/>
  <c r="BN230" i="8"/>
  <c r="BN295" i="8"/>
  <c r="BN407" i="8"/>
  <c r="BN441" i="8"/>
  <c r="BN393" i="8"/>
  <c r="BN149" i="8"/>
  <c r="BN449" i="8"/>
  <c r="BN25" i="8"/>
  <c r="BN364" i="8"/>
  <c r="BN113" i="8"/>
  <c r="BN404" i="8"/>
  <c r="BN285" i="8"/>
  <c r="BN155" i="8"/>
  <c r="BN6" i="8"/>
  <c r="BN138" i="8"/>
  <c r="BN251" i="8"/>
  <c r="BN290" i="8"/>
  <c r="BN196" i="8"/>
  <c r="BN194" i="8"/>
  <c r="BN74" i="8"/>
  <c r="BN136" i="8"/>
  <c r="BN286" i="8"/>
  <c r="BN412" i="8"/>
  <c r="BN148" i="8"/>
  <c r="BN434" i="8"/>
  <c r="BN220" i="8"/>
  <c r="BN465" i="8"/>
  <c r="BN132" i="8"/>
  <c r="BN471" i="8"/>
  <c r="BN373" i="8"/>
  <c r="BN222" i="8"/>
  <c r="BN108" i="8"/>
  <c r="BN473" i="8"/>
  <c r="AA32" i="13" l="1"/>
  <c r="AA315" i="13"/>
  <c r="AA244" i="13"/>
  <c r="AA457" i="13"/>
  <c r="AA201" i="13"/>
  <c r="AA249" i="13"/>
  <c r="AA424" i="13"/>
  <c r="AA160" i="13"/>
  <c r="AA168" i="13"/>
  <c r="AA107" i="13"/>
  <c r="AA440" i="13"/>
  <c r="AA108" i="13"/>
  <c r="AA355" i="13"/>
  <c r="AA411" i="13"/>
  <c r="AA13" i="13"/>
  <c r="AA306" i="13"/>
  <c r="AA470" i="13"/>
  <c r="AA224" i="13"/>
  <c r="AA384" i="13"/>
  <c r="AA165" i="13"/>
  <c r="AA460" i="13"/>
  <c r="AA258" i="13"/>
  <c r="AA90" i="13"/>
  <c r="AA72" i="13"/>
  <c r="AA60" i="13"/>
  <c r="AA419" i="13"/>
  <c r="AA395" i="13"/>
  <c r="AA303" i="13"/>
  <c r="AA462" i="13"/>
  <c r="AA250" i="13"/>
  <c r="AA388" i="13"/>
  <c r="AA474" i="13"/>
  <c r="AA277" i="13"/>
  <c r="AA312" i="13"/>
  <c r="AA126" i="13"/>
  <c r="AA455" i="13"/>
  <c r="AA195" i="13"/>
  <c r="AA262" i="13"/>
  <c r="AA288" i="13"/>
  <c r="AA373" i="13"/>
  <c r="AA396" i="13"/>
  <c r="AA144" i="13"/>
  <c r="AA342" i="13"/>
  <c r="AA194" i="13"/>
  <c r="AA146" i="13"/>
  <c r="AA150" i="13"/>
  <c r="AA133" i="13"/>
  <c r="AA266" i="13"/>
  <c r="AA433" i="13"/>
  <c r="AA354" i="13"/>
  <c r="AA86" i="13"/>
  <c r="AA476" i="13"/>
  <c r="AA30" i="13"/>
  <c r="AA253" i="13"/>
  <c r="AA212" i="13"/>
  <c r="AA102" i="13"/>
  <c r="AA367" i="13"/>
  <c r="AA404" i="13"/>
  <c r="AA432" i="13"/>
  <c r="AA394" i="13"/>
  <c r="AA369" i="13"/>
  <c r="AA23" i="13"/>
  <c r="AA79" i="13"/>
  <c r="AA64" i="13"/>
  <c r="AA18" i="13"/>
  <c r="AA208" i="13"/>
  <c r="AA240" i="13"/>
  <c r="AA346" i="13"/>
  <c r="AA252" i="13"/>
  <c r="AA169" i="13"/>
  <c r="AA274" i="13"/>
  <c r="AA464" i="13"/>
  <c r="AA232" i="13"/>
  <c r="AA327" i="13"/>
  <c r="AA49" i="13"/>
  <c r="AA437" i="13"/>
  <c r="AA129" i="13"/>
  <c r="AA376" i="13"/>
  <c r="AA185" i="13"/>
  <c r="AA434" i="13"/>
  <c r="AA213" i="13"/>
  <c r="AA61" i="13"/>
  <c r="AA120" i="13"/>
  <c r="AA236" i="13"/>
  <c r="AA100" i="13"/>
  <c r="AA439" i="13"/>
  <c r="AA227" i="13"/>
  <c r="AA10" i="13"/>
  <c r="AA139" i="13"/>
  <c r="AA193" i="13"/>
  <c r="AA269" i="13"/>
  <c r="AA426" i="13"/>
  <c r="AA382" i="13"/>
  <c r="AA211" i="13"/>
  <c r="AA343" i="13"/>
  <c r="AA263" i="13"/>
  <c r="AA20" i="13"/>
  <c r="AA337" i="13"/>
  <c r="AA275" i="13"/>
  <c r="AA39" i="13"/>
  <c r="AA406" i="13"/>
  <c r="AA82" i="13"/>
  <c r="AA109" i="13"/>
  <c r="AA357" i="13"/>
  <c r="AA74" i="13"/>
  <c r="AA215" i="13"/>
  <c r="AA281" i="13"/>
  <c r="AA371" i="13"/>
  <c r="AA75" i="13"/>
  <c r="AA246" i="13"/>
  <c r="AA223" i="13"/>
  <c r="AA361" i="13"/>
  <c r="AA57" i="13"/>
  <c r="AA161" i="13"/>
  <c r="AA239" i="13"/>
  <c r="AA19" i="13"/>
  <c r="AA420" i="13"/>
  <c r="AA378" i="13"/>
  <c r="AA204" i="13"/>
  <c r="AA443" i="13"/>
  <c r="AA380" i="13"/>
  <c r="AA48" i="13"/>
  <c r="AA110" i="13"/>
  <c r="AA104" i="13"/>
  <c r="AA463" i="13"/>
  <c r="AA466" i="13"/>
  <c r="AA279" i="13"/>
  <c r="AA328" i="13"/>
  <c r="AA89" i="13"/>
  <c r="AA260" i="13"/>
  <c r="AA331" i="13"/>
  <c r="AA38" i="13"/>
  <c r="AA121" i="13"/>
  <c r="AA465" i="13"/>
  <c r="AA401" i="13"/>
  <c r="AA242" i="13"/>
  <c r="AA219" i="13"/>
  <c r="AA241" i="13"/>
  <c r="AA412" i="13"/>
  <c r="AA329" i="13"/>
  <c r="AA317" i="13"/>
  <c r="AA314" i="13"/>
  <c r="AA128" i="13"/>
  <c r="AA51" i="13"/>
  <c r="AA287" i="13"/>
  <c r="AA181" i="13"/>
  <c r="AA304" i="13"/>
  <c r="AA289" i="13"/>
  <c r="AA29" i="13"/>
  <c r="AA97" i="13"/>
  <c r="AA471" i="13"/>
  <c r="AA56" i="13"/>
  <c r="AA290" i="13"/>
  <c r="AA313" i="13"/>
  <c r="AA153" i="13"/>
  <c r="AA47" i="13"/>
  <c r="AA261" i="13"/>
  <c r="AA84" i="13"/>
  <c r="AA430" i="13"/>
  <c r="AA427" i="13"/>
  <c r="AA189" i="13"/>
  <c r="AA356" i="13"/>
  <c r="AA469" i="13"/>
  <c r="AA124" i="13"/>
  <c r="AA171" i="13"/>
  <c r="AA81" i="13"/>
  <c r="AA431" i="13"/>
  <c r="AA69" i="13"/>
  <c r="AA225" i="13"/>
  <c r="AA111" i="13"/>
  <c r="AA191" i="13"/>
  <c r="AA41" i="13"/>
  <c r="AA442" i="13"/>
  <c r="AA58" i="13"/>
  <c r="AA272" i="13"/>
  <c r="AA125" i="13"/>
  <c r="AA122" i="13"/>
  <c r="AA451" i="13"/>
  <c r="AA7" i="13"/>
  <c r="AA292" i="13"/>
  <c r="AA12" i="13"/>
  <c r="AA99" i="13"/>
  <c r="AA454" i="13"/>
  <c r="AA392" i="13"/>
  <c r="AA118" i="13"/>
  <c r="AA267" i="13"/>
  <c r="AA335" i="13"/>
  <c r="AA156" i="13"/>
  <c r="AA302" i="13"/>
  <c r="AA22" i="13"/>
  <c r="AA248" i="13"/>
  <c r="AA42" i="13"/>
  <c r="AA87" i="13"/>
  <c r="AA174" i="13"/>
  <c r="AA366" i="13"/>
  <c r="AA52" i="13"/>
  <c r="AA393" i="13"/>
  <c r="AA229" i="13"/>
  <c r="AA456" i="13"/>
  <c r="AA216" i="13"/>
  <c r="AA458" i="13"/>
  <c r="AA24" i="13"/>
  <c r="AA368" i="13"/>
  <c r="AA233" i="13"/>
  <c r="AA409" i="13"/>
  <c r="AA377" i="13"/>
  <c r="AA286" i="13"/>
  <c r="AA251" i="13"/>
  <c r="AA293" i="13"/>
  <c r="AA130" i="13"/>
  <c r="AA353" i="13"/>
  <c r="AA136" i="13"/>
  <c r="AA338" i="13"/>
  <c r="AA360" i="13"/>
  <c r="AA205" i="13"/>
  <c r="AA320" i="13"/>
  <c r="AA15" i="13"/>
  <c r="AA209" i="13"/>
  <c r="AA352" i="13"/>
  <c r="AA112" i="13"/>
  <c r="AA167" i="13"/>
  <c r="AA413" i="13"/>
  <c r="AA221" i="13"/>
  <c r="AA397" i="13"/>
  <c r="AA192" i="13"/>
  <c r="AA235" i="13"/>
  <c r="AA243" i="13"/>
  <c r="AA45" i="13"/>
  <c r="AA234" i="13"/>
  <c r="AA323" i="13"/>
  <c r="AA284" i="13"/>
  <c r="AA175" i="13"/>
  <c r="AA271" i="13"/>
  <c r="AA372" i="13"/>
  <c r="AA418" i="13"/>
  <c r="AA44" i="13"/>
  <c r="AA114" i="13"/>
  <c r="AA268" i="13"/>
  <c r="AA166" i="13"/>
  <c r="AA237" i="13"/>
  <c r="AA59" i="13"/>
  <c r="AA83" i="13"/>
  <c r="AA351" i="13"/>
  <c r="AA206" i="13"/>
  <c r="AA187" i="13"/>
  <c r="AA294" i="13"/>
  <c r="AA25" i="13"/>
  <c r="AA138" i="13"/>
  <c r="AA180" i="13"/>
  <c r="AA359" i="13"/>
  <c r="AA105" i="13"/>
  <c r="AA283" i="13"/>
  <c r="AA190" i="13"/>
  <c r="AA101" i="13"/>
  <c r="AA441" i="13"/>
  <c r="AA389" i="13"/>
  <c r="AA17" i="13"/>
  <c r="AA135" i="13"/>
  <c r="AA170" i="13"/>
  <c r="AA67" i="13"/>
  <c r="AA214" i="13"/>
  <c r="AA422" i="13"/>
  <c r="AA66" i="13"/>
  <c r="AA435" i="13"/>
  <c r="AA33" i="13"/>
  <c r="AA459" i="13"/>
  <c r="AA77" i="13"/>
  <c r="AA375" i="13"/>
  <c r="AA255" i="13"/>
  <c r="AA452" i="13"/>
  <c r="AA43" i="13"/>
  <c r="AA85" i="13"/>
  <c r="AA11" i="13"/>
  <c r="AA305" i="13"/>
  <c r="AA468" i="13"/>
  <c r="AA270" i="13"/>
  <c r="AA143" i="13"/>
  <c r="AA9" i="13"/>
  <c r="AA196" i="13"/>
  <c r="AA199" i="13"/>
  <c r="AA65" i="13"/>
  <c r="AA202" i="13"/>
  <c r="AA273" i="13"/>
  <c r="AA386" i="13"/>
  <c r="AA364" i="13"/>
  <c r="AA453" i="13"/>
  <c r="AA95" i="13"/>
  <c r="AA310" i="13"/>
  <c r="AA119" i="13"/>
  <c r="AA447" i="13"/>
  <c r="AA374" i="13"/>
  <c r="AA183" i="13"/>
  <c r="AA172" i="13"/>
  <c r="AA117" i="13"/>
  <c r="AA50" i="13"/>
  <c r="AA222" i="13"/>
  <c r="AA31" i="13"/>
  <c r="AA295" i="13"/>
  <c r="AA428" i="13"/>
  <c r="AA407" i="13"/>
  <c r="AA149" i="13"/>
  <c r="AA334" i="13"/>
  <c r="AA307" i="13"/>
  <c r="AA415" i="13"/>
  <c r="AA147" i="13"/>
  <c r="AA345" i="13"/>
  <c r="AA438" i="13"/>
  <c r="AA142" i="13"/>
  <c r="AA188" i="13"/>
  <c r="AA62" i="13"/>
  <c r="AA444" i="13"/>
  <c r="AA37" i="13"/>
  <c r="AA365" i="13"/>
  <c r="AA473" i="13"/>
  <c r="AA55" i="13"/>
  <c r="AA383" i="13"/>
  <c r="AA173" i="13"/>
  <c r="AA78" i="13"/>
  <c r="AA178" i="13"/>
  <c r="AA145" i="13"/>
  <c r="AA254" i="13"/>
  <c r="AA63" i="13"/>
  <c r="AA210" i="13"/>
  <c r="AA4" i="13"/>
  <c r="AA16" i="13"/>
  <c r="AA449" i="13"/>
  <c r="AA184" i="13"/>
  <c r="AA445" i="13"/>
  <c r="AA176" i="13"/>
  <c r="AA218" i="13"/>
  <c r="AA217" i="13"/>
  <c r="AA151" i="13"/>
  <c r="AA8" i="13"/>
  <c r="AA131" i="13"/>
  <c r="AA93" i="13"/>
  <c r="AA106" i="13"/>
  <c r="AA198" i="13"/>
  <c r="AA429" i="13"/>
  <c r="AA80" i="13"/>
  <c r="AA408" i="13"/>
  <c r="AA6" i="13"/>
  <c r="AA96" i="13"/>
  <c r="AA363" i="13"/>
  <c r="AA115" i="13"/>
  <c r="AA247" i="13"/>
  <c r="AA88" i="13"/>
  <c r="AA350" i="13"/>
  <c r="AA182" i="13"/>
  <c r="AA322" i="13"/>
  <c r="AA71" i="13"/>
  <c r="AA53" i="13"/>
  <c r="AA278" i="13"/>
  <c r="AA137" i="13"/>
  <c r="AA98" i="13"/>
  <c r="AA403" i="13"/>
  <c r="AA220" i="13"/>
  <c r="AA282" i="13"/>
  <c r="AA301" i="13"/>
  <c r="AA134" i="13"/>
  <c r="AA157" i="13"/>
  <c r="AA200" i="13"/>
  <c r="AA34" i="13"/>
  <c r="AA349" i="13"/>
  <c r="AA398" i="13"/>
  <c r="AA296" i="13"/>
  <c r="AA348" i="13"/>
  <c r="AA472" i="13"/>
  <c r="AA370" i="13"/>
  <c r="AA140" i="13"/>
  <c r="AA26" i="13"/>
  <c r="AA127" i="13"/>
  <c r="AA116" i="13"/>
  <c r="AA197" i="13"/>
  <c r="AA358" i="13"/>
  <c r="AA103" i="13"/>
  <c r="AA92" i="13"/>
  <c r="AA410" i="13"/>
  <c r="AA461" i="13"/>
  <c r="AA46" i="13"/>
  <c r="AA14" i="13"/>
  <c r="AA399" i="13"/>
  <c r="AA265" i="13"/>
  <c r="AA21" i="13"/>
  <c r="AA276" i="13"/>
  <c r="AA347" i="13"/>
  <c r="AA76" i="13"/>
  <c r="AA324" i="13"/>
  <c r="AA285" i="13"/>
  <c r="AA446" i="13"/>
  <c r="AA154" i="13"/>
  <c r="AA321" i="13"/>
  <c r="AA339" i="13"/>
  <c r="AA300" i="13"/>
  <c r="AA309" i="13"/>
  <c r="AA40" i="13"/>
  <c r="AA230" i="13"/>
  <c r="AA162" i="13"/>
  <c r="AA381" i="13"/>
  <c r="AA73" i="13"/>
  <c r="AA341" i="13"/>
  <c r="AA385" i="13"/>
  <c r="AA264" i="13"/>
  <c r="AA54" i="13"/>
  <c r="AA414" i="13"/>
  <c r="AA207" i="13"/>
  <c r="AA94" i="13"/>
  <c r="AA417" i="13"/>
  <c r="AA400" i="13"/>
  <c r="AA177" i="13"/>
  <c r="AA280" i="13"/>
  <c r="AA91" i="13"/>
  <c r="AA164" i="13"/>
  <c r="AA362" i="13"/>
  <c r="AA155" i="13"/>
  <c r="AA436" i="13"/>
  <c r="AA226" i="13"/>
  <c r="AA28" i="13"/>
  <c r="AA123" i="13"/>
  <c r="AA423" i="13"/>
  <c r="AA179" i="13"/>
  <c r="AA326" i="13"/>
  <c r="AA475" i="13"/>
  <c r="AA391" i="13"/>
  <c r="AA257" i="13"/>
  <c r="AA141" i="13"/>
  <c r="AA405" i="13"/>
  <c r="AA333" i="13"/>
  <c r="AA35" i="13"/>
  <c r="AA311" i="13"/>
  <c r="AA152" i="13"/>
  <c r="AA448" i="13"/>
  <c r="AA291" i="13"/>
  <c r="AA344" i="13"/>
  <c r="AA299" i="13"/>
  <c r="AA416" i="13"/>
  <c r="AA148" i="13"/>
  <c r="AA450" i="13"/>
  <c r="AA238" i="13"/>
  <c r="AA319" i="13"/>
  <c r="AA186" i="13"/>
  <c r="AA336" i="13"/>
  <c r="AA113" i="13"/>
  <c r="AA259" i="13"/>
  <c r="AA298" i="13"/>
  <c r="AA231" i="13"/>
  <c r="AA68" i="13"/>
  <c r="AA318" i="13"/>
  <c r="AA297" i="13"/>
  <c r="AA332" i="13"/>
  <c r="AA36" i="13"/>
  <c r="AA132" i="13"/>
  <c r="AA425" i="13"/>
  <c r="AA316" i="13"/>
  <c r="AA390" i="13"/>
  <c r="AA387" i="13"/>
  <c r="AA245" i="13"/>
  <c r="AA330" i="13"/>
  <c r="AA159" i="13"/>
  <c r="AA421" i="13"/>
  <c r="AA70" i="13"/>
  <c r="AA340" i="13"/>
  <c r="AA203" i="13"/>
  <c r="AA402" i="13"/>
  <c r="AA163" i="13"/>
  <c r="AA5" i="13"/>
  <c r="AA228" i="13"/>
  <c r="AA325" i="13"/>
  <c r="AA27" i="13"/>
  <c r="AA256" i="13"/>
  <c r="AA158" i="13"/>
  <c r="AA467" i="13"/>
  <c r="AA308" i="13"/>
  <c r="F33" i="6"/>
  <c r="P4" i="13"/>
  <c r="F31" i="6"/>
  <c r="F29" i="6"/>
  <c r="F30" i="6"/>
  <c r="F32" i="6"/>
  <c r="P407" i="13"/>
  <c r="P427" i="13"/>
  <c r="P277" i="13"/>
  <c r="P54" i="13"/>
  <c r="P304" i="13"/>
  <c r="P305" i="13"/>
  <c r="P297" i="13"/>
  <c r="P98" i="13"/>
  <c r="P428" i="13"/>
  <c r="P166" i="13"/>
  <c r="P360" i="13"/>
  <c r="P384" i="13"/>
  <c r="P164" i="13"/>
  <c r="P129" i="13"/>
  <c r="P385" i="13"/>
  <c r="P8" i="13"/>
  <c r="P322" i="13"/>
  <c r="P466" i="13"/>
  <c r="P324" i="13"/>
  <c r="P110" i="13"/>
  <c r="P122" i="13"/>
  <c r="P435" i="13"/>
  <c r="P22" i="13"/>
  <c r="P273" i="13"/>
  <c r="P239" i="13"/>
  <c r="P415" i="13"/>
  <c r="P220" i="13"/>
  <c r="P261" i="13"/>
  <c r="P118" i="13"/>
  <c r="P299" i="13"/>
  <c r="P130" i="13"/>
  <c r="P418" i="13"/>
  <c r="P338" i="13"/>
  <c r="P113" i="13"/>
  <c r="P344" i="13"/>
  <c r="P307" i="13"/>
  <c r="P462" i="13"/>
  <c r="P455" i="13"/>
  <c r="P312" i="13"/>
  <c r="P257" i="13"/>
  <c r="P46" i="13"/>
  <c r="P39" i="13"/>
  <c r="P26" i="13"/>
  <c r="P36" i="13"/>
  <c r="P103" i="13"/>
  <c r="P388" i="13"/>
  <c r="P9" i="13"/>
  <c r="P280" i="13"/>
  <c r="P291" i="13"/>
  <c r="P272" i="13"/>
  <c r="P421" i="13"/>
  <c r="P90" i="13"/>
  <c r="P152" i="13"/>
  <c r="P412" i="13"/>
  <c r="P60" i="13"/>
  <c r="P17" i="13"/>
  <c r="P230" i="13"/>
  <c r="P193" i="13"/>
  <c r="P380" i="13"/>
  <c r="P14" i="13"/>
  <c r="P349" i="13"/>
  <c r="P145" i="13"/>
  <c r="P375" i="13"/>
  <c r="P97" i="13"/>
  <c r="P183" i="13"/>
  <c r="P266" i="13"/>
  <c r="P416" i="13"/>
  <c r="P236" i="13"/>
  <c r="P49" i="13"/>
  <c r="P213" i="13"/>
  <c r="P221" i="13"/>
  <c r="P190" i="13"/>
  <c r="P175" i="13"/>
  <c r="P144" i="13"/>
  <c r="P216" i="13"/>
  <c r="P170" i="13"/>
  <c r="P396" i="13"/>
  <c r="P204" i="13"/>
  <c r="P45" i="13"/>
  <c r="P181" i="13"/>
  <c r="P86" i="13"/>
  <c r="P364" i="13"/>
  <c r="P436" i="13"/>
  <c r="P419" i="13"/>
  <c r="P411" i="13"/>
  <c r="P156" i="13"/>
  <c r="P107" i="13"/>
  <c r="P58" i="13"/>
  <c r="P218" i="13"/>
  <c r="P393" i="13"/>
  <c r="P417" i="13"/>
  <c r="P353" i="13"/>
  <c r="P153" i="13"/>
  <c r="P68" i="13"/>
  <c r="P331" i="13"/>
  <c r="P333" i="13"/>
  <c r="P285" i="13"/>
  <c r="P254" i="13"/>
  <c r="P390" i="13"/>
  <c r="P281" i="13"/>
  <c r="P447" i="13"/>
  <c r="P424" i="13"/>
  <c r="P317" i="13"/>
  <c r="P40" i="13"/>
  <c r="P92" i="13"/>
  <c r="P209" i="13"/>
  <c r="P293" i="13"/>
  <c r="P368" i="13"/>
  <c r="P240" i="13"/>
  <c r="P248" i="13"/>
  <c r="P99" i="13"/>
  <c r="P180" i="13"/>
  <c r="P189" i="13"/>
  <c r="P94" i="13"/>
  <c r="P15" i="13"/>
  <c r="P442" i="13"/>
  <c r="P298" i="13"/>
  <c r="P72" i="13"/>
  <c r="P208" i="13"/>
  <c r="P162" i="13"/>
  <c r="P329" i="13"/>
  <c r="P222" i="13"/>
  <c r="P25" i="13"/>
  <c r="P201" i="13"/>
  <c r="P80" i="13"/>
  <c r="P283" i="13"/>
  <c r="P325" i="13"/>
  <c r="P379" i="13"/>
  <c r="P143" i="13"/>
  <c r="P24" i="13"/>
  <c r="P28" i="13"/>
  <c r="P178" i="13"/>
  <c r="P296" i="13"/>
  <c r="P410" i="13"/>
  <c r="P463" i="13"/>
  <c r="P357" i="13"/>
  <c r="P326" i="13"/>
  <c r="P311" i="13"/>
  <c r="P383" i="13"/>
  <c r="P288" i="13"/>
  <c r="P43" i="13"/>
  <c r="P242" i="13"/>
  <c r="P211" i="13"/>
  <c r="P251" i="13"/>
  <c r="P253" i="13"/>
  <c r="P233" i="13"/>
  <c r="P454" i="13"/>
  <c r="P252" i="13"/>
  <c r="P414" i="13"/>
  <c r="P369" i="13"/>
  <c r="P406" i="13"/>
  <c r="P158" i="13"/>
  <c r="P79" i="13"/>
  <c r="P75" i="13"/>
  <c r="P303" i="13"/>
  <c r="P150" i="13"/>
  <c r="P444" i="13"/>
  <c r="P404" i="13"/>
  <c r="P83" i="13"/>
  <c r="P84" i="13"/>
  <c r="P335" i="13"/>
  <c r="P88" i="13"/>
  <c r="P399" i="13"/>
  <c r="P11" i="13"/>
  <c r="P370" i="13"/>
  <c r="P100" i="13"/>
  <c r="P177" i="13"/>
  <c r="P137" i="13"/>
  <c r="P458" i="13"/>
  <c r="P7" i="13"/>
  <c r="P186" i="13"/>
  <c r="P460" i="13"/>
  <c r="P18" i="13"/>
  <c r="P217" i="13"/>
  <c r="P461" i="13"/>
  <c r="P13" i="13"/>
  <c r="P452" i="13"/>
  <c r="P69" i="13"/>
  <c r="P50" i="13"/>
  <c r="P426" i="13"/>
  <c r="P149" i="13"/>
  <c r="P282" i="13"/>
  <c r="P319" i="13"/>
  <c r="P457" i="13"/>
  <c r="P343" i="13"/>
  <c r="P330" i="13"/>
  <c r="P41" i="13"/>
  <c r="P352" i="13"/>
  <c r="P195" i="13"/>
  <c r="P167" i="13"/>
  <c r="P78" i="13"/>
  <c r="P332" i="13"/>
  <c r="P19" i="13"/>
  <c r="P358" i="13"/>
  <c r="P355" i="13"/>
  <c r="P263" i="13"/>
  <c r="P198" i="13"/>
  <c r="P133" i="13"/>
  <c r="P468" i="13"/>
  <c r="P429" i="13"/>
  <c r="P34" i="13"/>
  <c r="P35" i="13"/>
  <c r="P351" i="13"/>
  <c r="P243" i="13"/>
  <c r="P197" i="13"/>
  <c r="P450" i="13"/>
  <c r="P44" i="13"/>
  <c r="P105" i="13"/>
  <c r="P226" i="13"/>
  <c r="P389" i="13"/>
  <c r="P451" i="13"/>
  <c r="P207" i="13"/>
  <c r="P275" i="13"/>
  <c r="P27" i="13"/>
  <c r="P377" i="13"/>
  <c r="P327" i="13"/>
  <c r="P157" i="13"/>
  <c r="P262" i="13"/>
  <c r="P337" i="13"/>
  <c r="P467" i="13"/>
  <c r="P184" i="13"/>
  <c r="P53" i="13"/>
  <c r="P73" i="13"/>
  <c r="P449" i="13"/>
  <c r="P367" i="13"/>
  <c r="P234" i="13"/>
  <c r="P431" i="13"/>
  <c r="P271" i="13"/>
  <c r="P403" i="13"/>
  <c r="P172" i="13"/>
  <c r="P300" i="13"/>
  <c r="P174" i="13"/>
  <c r="P138" i="13"/>
  <c r="P267" i="13"/>
  <c r="P108" i="13"/>
  <c r="P372" i="13"/>
  <c r="P456" i="13"/>
  <c r="P246" i="13"/>
  <c r="P91" i="13"/>
  <c r="P381" i="13"/>
  <c r="P21" i="13"/>
  <c r="P57" i="13"/>
  <c r="P123" i="13"/>
  <c r="P472" i="13"/>
  <c r="P445" i="13"/>
  <c r="P430" i="13"/>
  <c r="P223" i="13"/>
  <c r="P206" i="13"/>
  <c r="P132" i="13"/>
  <c r="P37" i="13"/>
  <c r="P437" i="13"/>
  <c r="P346" i="13"/>
  <c r="P32" i="13"/>
  <c r="P192" i="13"/>
  <c r="P202" i="13"/>
  <c r="P23" i="13"/>
  <c r="P244" i="13"/>
  <c r="P117" i="13"/>
  <c r="P196" i="13"/>
  <c r="P31" i="13"/>
  <c r="P163" i="13"/>
  <c r="P302" i="13"/>
  <c r="P95" i="13"/>
  <c r="P169" i="13"/>
  <c r="P214" i="13"/>
  <c r="P289" i="13"/>
  <c r="P310" i="13"/>
  <c r="P47" i="13"/>
  <c r="P185" i="13"/>
  <c r="P278" i="13"/>
  <c r="P279" i="13"/>
  <c r="P56" i="13"/>
  <c r="P55" i="13"/>
  <c r="P71" i="13"/>
  <c r="P93" i="13"/>
  <c r="P345" i="13"/>
  <c r="P270" i="13"/>
  <c r="P446" i="13"/>
  <c r="P313" i="13"/>
  <c r="P74" i="13"/>
  <c r="P96" i="13"/>
  <c r="P51" i="13"/>
  <c r="P173" i="13"/>
  <c r="P405" i="13"/>
  <c r="P376" i="13"/>
  <c r="P237" i="13"/>
  <c r="P394" i="13"/>
  <c r="P77" i="13"/>
  <c r="P151" i="13"/>
  <c r="P274" i="13"/>
  <c r="P328" i="13"/>
  <c r="P63" i="13"/>
  <c r="P366" i="13"/>
  <c r="P159" i="13"/>
  <c r="P336" i="13"/>
  <c r="P465" i="13"/>
  <c r="P127" i="13"/>
  <c r="P112" i="13"/>
  <c r="P210" i="13"/>
  <c r="P401" i="13"/>
  <c r="P140" i="13"/>
  <c r="P306" i="13"/>
  <c r="P382" i="13"/>
  <c r="P119" i="13"/>
  <c r="P295" i="13"/>
  <c r="P148" i="13"/>
  <c r="P235" i="13"/>
  <c r="P423" i="13"/>
  <c r="P160" i="13"/>
  <c r="P284" i="13"/>
  <c r="P245" i="13"/>
  <c r="P215" i="13"/>
  <c r="P52" i="13"/>
  <c r="P470" i="13"/>
  <c r="P469" i="13"/>
  <c r="P395" i="13"/>
  <c r="P260" i="13"/>
  <c r="P258" i="13"/>
  <c r="P315" i="13"/>
  <c r="P308" i="13"/>
  <c r="P199" i="13"/>
  <c r="P256" i="13"/>
  <c r="P42" i="13"/>
  <c r="P320" i="13"/>
  <c r="P224" i="13"/>
  <c r="P413" i="13"/>
  <c r="P439" i="13"/>
  <c r="P48" i="13"/>
  <c r="P365" i="13"/>
  <c r="P474" i="13"/>
  <c r="P402" i="13"/>
  <c r="P85" i="13"/>
  <c r="P187" i="13"/>
  <c r="P373" i="13"/>
  <c r="P386" i="13"/>
  <c r="P438" i="13"/>
  <c r="P292" i="13"/>
  <c r="P453" i="13"/>
  <c r="P101" i="13"/>
  <c r="P125" i="13"/>
  <c r="P348" i="13"/>
  <c r="P425" i="13"/>
  <c r="P420" i="13"/>
  <c r="P6" i="13"/>
  <c r="P238" i="13"/>
  <c r="P70" i="13"/>
  <c r="P250" i="13"/>
  <c r="P440" i="13"/>
  <c r="P154" i="13"/>
  <c r="P409" i="13"/>
  <c r="P392" i="13"/>
  <c r="P471" i="13"/>
  <c r="P33" i="13"/>
  <c r="P290" i="13"/>
  <c r="P318" i="13"/>
  <c r="P400" i="13"/>
  <c r="P287" i="13"/>
  <c r="P219" i="13"/>
  <c r="P286" i="13"/>
  <c r="P128" i="13"/>
  <c r="P165" i="13"/>
  <c r="P121" i="13"/>
  <c r="P114" i="13"/>
  <c r="P176" i="13"/>
  <c r="P350" i="13"/>
  <c r="P294" i="13"/>
  <c r="P249" i="13"/>
  <c r="P87" i="13"/>
  <c r="P194" i="13"/>
  <c r="P422" i="13"/>
  <c r="P259" i="13"/>
  <c r="P433" i="13"/>
  <c r="P228" i="13"/>
  <c r="P147" i="13"/>
  <c r="P387" i="13"/>
  <c r="P131" i="13"/>
  <c r="P155" i="13"/>
  <c r="P12" i="13"/>
  <c r="P120" i="13"/>
  <c r="P362" i="13"/>
  <c r="P135" i="13"/>
  <c r="P10" i="13"/>
  <c r="P171" i="13"/>
  <c r="P126" i="13"/>
  <c r="P354" i="13"/>
  <c r="P323" i="13"/>
  <c r="P255" i="13"/>
  <c r="P443" i="13"/>
  <c r="P200" i="13"/>
  <c r="P432" i="13"/>
  <c r="P264" i="13"/>
  <c r="P104" i="13"/>
  <c r="P301" i="13"/>
  <c r="P408" i="13"/>
  <c r="P124" i="13"/>
  <c r="P212" i="13"/>
  <c r="P473" i="13"/>
  <c r="P339" i="13"/>
  <c r="P459" i="13"/>
  <c r="P116" i="13"/>
  <c r="P347" i="13"/>
  <c r="P179" i="13"/>
  <c r="P61" i="13"/>
  <c r="P65" i="13"/>
  <c r="P340" i="13"/>
  <c r="P241" i="13"/>
  <c r="P168" i="13"/>
  <c r="P20" i="13"/>
  <c r="P341" i="13"/>
  <c r="P82" i="13"/>
  <c r="P227" i="13"/>
  <c r="P146" i="13"/>
  <c r="P316" i="13"/>
  <c r="P134" i="13"/>
  <c r="P76" i="13"/>
  <c r="P115" i="13"/>
  <c r="P309" i="13"/>
  <c r="P476" i="13"/>
  <c r="P29" i="13"/>
  <c r="P342" i="13"/>
  <c r="P371" i="13"/>
  <c r="P161" i="13"/>
  <c r="P5" i="13"/>
  <c r="P359" i="13"/>
  <c r="P62" i="13"/>
  <c r="P81" i="13"/>
  <c r="P268" i="13"/>
  <c r="P276" i="13"/>
  <c r="P475" i="13"/>
  <c r="P269" i="13"/>
  <c r="P66" i="13"/>
  <c r="P229" i="13"/>
  <c r="P59" i="13"/>
  <c r="P314" i="13"/>
  <c r="P67" i="13"/>
  <c r="P89" i="13"/>
  <c r="P142" i="13"/>
  <c r="P321" i="13"/>
  <c r="P265" i="13"/>
  <c r="P231" i="13"/>
  <c r="P334" i="13"/>
  <c r="P225" i="13"/>
  <c r="P378" i="13"/>
  <c r="P30" i="13"/>
  <c r="P374" i="13"/>
  <c r="P64" i="13"/>
  <c r="P136" i="13"/>
  <c r="P111" i="13"/>
  <c r="P106" i="13"/>
  <c r="P205" i="13"/>
  <c r="P203" i="13"/>
  <c r="P398" i="13"/>
  <c r="P102" i="13"/>
  <c r="P397" i="13"/>
  <c r="P182" i="13"/>
  <c r="P109" i="13"/>
  <c r="P188" i="13"/>
  <c r="P441" i="13"/>
  <c r="P434" i="13"/>
  <c r="P361" i="13"/>
  <c r="P191" i="13"/>
  <c r="P141" i="13"/>
  <c r="P16" i="13"/>
  <c r="P38" i="13"/>
  <c r="P139" i="13"/>
  <c r="P247" i="13"/>
  <c r="P363" i="13"/>
  <c r="P232" i="13"/>
  <c r="P464" i="13"/>
  <c r="P356" i="13"/>
  <c r="P448" i="13"/>
  <c r="F24" i="6"/>
  <c r="F27" i="6"/>
  <c r="F26" i="6"/>
  <c r="F28" i="6"/>
  <c r="F25" i="6"/>
  <c r="BR4" i="8" a="1"/>
  <c r="AB4" i="13" l="1"/>
  <c r="AC48" i="13" s="1"/>
  <c r="Q4" i="13"/>
  <c r="R327" i="13" s="1"/>
  <c r="AY6" i="13"/>
  <c r="BC15" i="13"/>
  <c r="BA6" i="13"/>
  <c r="AZ15" i="13"/>
  <c r="AQ6" i="13"/>
  <c r="BA15" i="13"/>
  <c r="AS6" i="13"/>
  <c r="AY15" i="13"/>
  <c r="AR6" i="13"/>
  <c r="AS15" i="13"/>
  <c r="BC6" i="13"/>
  <c r="AU15" i="13"/>
  <c r="AV15" i="13"/>
  <c r="AX6" i="13"/>
  <c r="AU6" i="13"/>
  <c r="AZ6" i="13"/>
  <c r="AQ15" i="13"/>
  <c r="AR15" i="13"/>
  <c r="AW6" i="13"/>
  <c r="BB6" i="13"/>
  <c r="AT15" i="13"/>
  <c r="AX15" i="13"/>
  <c r="BB15" i="13"/>
  <c r="AT6" i="13"/>
  <c r="AV6" i="13"/>
  <c r="AW15" i="13"/>
  <c r="BT53" i="8"/>
  <c r="BT117" i="8"/>
  <c r="BT181" i="8"/>
  <c r="BT245" i="8"/>
  <c r="BT309" i="8"/>
  <c r="BT373" i="8"/>
  <c r="BT437" i="8"/>
  <c r="BT30" i="8"/>
  <c r="BT94" i="8"/>
  <c r="BT158" i="8"/>
  <c r="BT222" i="8"/>
  <c r="BT286" i="8"/>
  <c r="BT350" i="8"/>
  <c r="BT414" i="8"/>
  <c r="BT19" i="8"/>
  <c r="BT187" i="8"/>
  <c r="BT339" i="8"/>
  <c r="BT15" i="8"/>
  <c r="BT79" i="8"/>
  <c r="BT143" i="8"/>
  <c r="BT207" i="8"/>
  <c r="BT271" i="8"/>
  <c r="BT335" i="8"/>
  <c r="BT399" i="8"/>
  <c r="BT463" i="8"/>
  <c r="BT147" i="8"/>
  <c r="BT267" i="8"/>
  <c r="BT387" i="8"/>
  <c r="BT40" i="8"/>
  <c r="BT104" i="8"/>
  <c r="BT168" i="8"/>
  <c r="BT232" i="8"/>
  <c r="BT296" i="8"/>
  <c r="BT360" i="8"/>
  <c r="BT424" i="8"/>
  <c r="BT17" i="8"/>
  <c r="BT81" i="8"/>
  <c r="BT145" i="8"/>
  <c r="BT209" i="8"/>
  <c r="BT273" i="8"/>
  <c r="BT337" i="8"/>
  <c r="BT401" i="8"/>
  <c r="BT465" i="8"/>
  <c r="BT58" i="8"/>
  <c r="BT122" i="8"/>
  <c r="BT186" i="8"/>
  <c r="BT250" i="8"/>
  <c r="BT314" i="8"/>
  <c r="BT378" i="8"/>
  <c r="BT442" i="8"/>
  <c r="BT36" i="8"/>
  <c r="BT100" i="8"/>
  <c r="BT164" i="8"/>
  <c r="BT228" i="8"/>
  <c r="BT292" i="8"/>
  <c r="BT356" i="8"/>
  <c r="BT420" i="8"/>
  <c r="BT11" i="8"/>
  <c r="BT443" i="8"/>
  <c r="BT189" i="8"/>
  <c r="BT253" i="8"/>
  <c r="BT381" i="8"/>
  <c r="BT38" i="8"/>
  <c r="BT166" i="8"/>
  <c r="BT294" i="8"/>
  <c r="BT358" i="8"/>
  <c r="BT203" i="8"/>
  <c r="BT23" i="8"/>
  <c r="BT151" i="8"/>
  <c r="BT215" i="8"/>
  <c r="BT343" i="8"/>
  <c r="BT471" i="8"/>
  <c r="BT163" i="8"/>
  <c r="BT403" i="8"/>
  <c r="BT112" i="8"/>
  <c r="BT240" i="8"/>
  <c r="BT368" i="8"/>
  <c r="BT432" i="8"/>
  <c r="BT89" i="8"/>
  <c r="BT217" i="8"/>
  <c r="BT281" i="8"/>
  <c r="BT409" i="8"/>
  <c r="BT66" i="8"/>
  <c r="BT258" i="8"/>
  <c r="BT386" i="8"/>
  <c r="BT44" i="8"/>
  <c r="BT172" i="8"/>
  <c r="BT236" i="8"/>
  <c r="BT364" i="8"/>
  <c r="BT428" i="8"/>
  <c r="BT459" i="8"/>
  <c r="BT261" i="8"/>
  <c r="BT46" i="8"/>
  <c r="BT174" i="8"/>
  <c r="BT302" i="8"/>
  <c r="BT91" i="8"/>
  <c r="BT371" i="8"/>
  <c r="BT31" i="8"/>
  <c r="BT159" i="8"/>
  <c r="BT351" i="8"/>
  <c r="BT415" i="8"/>
  <c r="BT27" i="8"/>
  <c r="BT299" i="8"/>
  <c r="BT56" i="8"/>
  <c r="BT184" i="8"/>
  <c r="BT312" i="8"/>
  <c r="BT376" i="8"/>
  <c r="BT97" i="8"/>
  <c r="BT161" i="8"/>
  <c r="BT289" i="8"/>
  <c r="BT353" i="8"/>
  <c r="BT74" i="8"/>
  <c r="BT202" i="8"/>
  <c r="BT330" i="8"/>
  <c r="BT458" i="8"/>
  <c r="BT180" i="8"/>
  <c r="BT308" i="8"/>
  <c r="BT436" i="8"/>
  <c r="BT65" i="8"/>
  <c r="BT42" i="8"/>
  <c r="BT362" i="8"/>
  <c r="BT276" i="8"/>
  <c r="BT61" i="8"/>
  <c r="BT75" i="8"/>
  <c r="BT48" i="8"/>
  <c r="BT194" i="8"/>
  <c r="BT69" i="8"/>
  <c r="BT389" i="8"/>
  <c r="BT430" i="8"/>
  <c r="BT223" i="8"/>
  <c r="BT411" i="8"/>
  <c r="BT440" i="8"/>
  <c r="BT10" i="8"/>
  <c r="BT52" i="8"/>
  <c r="BT212" i="8"/>
  <c r="BT13" i="8"/>
  <c r="BT77" i="8"/>
  <c r="BT141" i="8"/>
  <c r="BT205" i="8"/>
  <c r="BT269" i="8"/>
  <c r="BT333" i="8"/>
  <c r="BT397" i="8"/>
  <c r="BT461" i="8"/>
  <c r="BT54" i="8"/>
  <c r="BT118" i="8"/>
  <c r="BT182" i="8"/>
  <c r="BT246" i="8"/>
  <c r="BT310" i="8"/>
  <c r="BT374" i="8"/>
  <c r="BT438" i="8"/>
  <c r="BT99" i="8"/>
  <c r="BT235" i="8"/>
  <c r="BT379" i="8"/>
  <c r="BT39" i="8"/>
  <c r="BT103" i="8"/>
  <c r="BT167" i="8"/>
  <c r="BT231" i="8"/>
  <c r="BT295" i="8"/>
  <c r="BT359" i="8"/>
  <c r="BT423" i="8"/>
  <c r="BT67" i="8"/>
  <c r="BT195" i="8"/>
  <c r="BT307" i="8"/>
  <c r="BT427" i="8"/>
  <c r="BT64" i="8"/>
  <c r="BT128" i="8"/>
  <c r="BT192" i="8"/>
  <c r="BT256" i="8"/>
  <c r="BT320" i="8"/>
  <c r="BT384" i="8"/>
  <c r="BT448" i="8"/>
  <c r="BT41" i="8"/>
  <c r="BT105" i="8"/>
  <c r="BT169" i="8"/>
  <c r="BT233" i="8"/>
  <c r="BT297" i="8"/>
  <c r="BT361" i="8"/>
  <c r="BT425" i="8"/>
  <c r="BT18" i="8"/>
  <c r="BT82" i="8"/>
  <c r="BT146" i="8"/>
  <c r="BT210" i="8"/>
  <c r="BT274" i="8"/>
  <c r="BT338" i="8"/>
  <c r="BT402" i="8"/>
  <c r="BT466" i="8"/>
  <c r="BT60" i="8"/>
  <c r="BT124" i="8"/>
  <c r="BT188" i="8"/>
  <c r="BT252" i="8"/>
  <c r="BT316" i="8"/>
  <c r="BT380" i="8"/>
  <c r="BT444" i="8"/>
  <c r="BT475" i="8"/>
  <c r="BT165" i="8"/>
  <c r="BT14" i="8"/>
  <c r="BT206" i="8"/>
  <c r="BT398" i="8"/>
  <c r="BT291" i="8"/>
  <c r="BT127" i="8"/>
  <c r="BT319" i="8"/>
  <c r="BT243" i="8"/>
  <c r="BT152" i="8"/>
  <c r="BT344" i="8"/>
  <c r="BT193" i="8"/>
  <c r="BT385" i="8"/>
  <c r="BT234" i="8"/>
  <c r="BT148" i="8"/>
  <c r="BT451" i="8"/>
  <c r="BT21" i="8"/>
  <c r="BT85" i="8"/>
  <c r="BT149" i="8"/>
  <c r="BT213" i="8"/>
  <c r="BT277" i="8"/>
  <c r="BT341" i="8"/>
  <c r="BT405" i="8"/>
  <c r="BT469" i="8"/>
  <c r="BT62" i="8"/>
  <c r="BT126" i="8"/>
  <c r="BT190" i="8"/>
  <c r="BT254" i="8"/>
  <c r="BT318" i="8"/>
  <c r="BT382" i="8"/>
  <c r="BT446" i="8"/>
  <c r="BT115" i="8"/>
  <c r="BT259" i="8"/>
  <c r="BT395" i="8"/>
  <c r="BT47" i="8"/>
  <c r="BT111" i="8"/>
  <c r="BT175" i="8"/>
  <c r="BT239" i="8"/>
  <c r="BT303" i="8"/>
  <c r="BT367" i="8"/>
  <c r="BT431" i="8"/>
  <c r="BT83" i="8"/>
  <c r="BT211" i="8"/>
  <c r="BT323" i="8"/>
  <c r="BT8" i="8"/>
  <c r="BT72" i="8"/>
  <c r="BT136" i="8"/>
  <c r="BT200" i="8"/>
  <c r="BT264" i="8"/>
  <c r="BT328" i="8"/>
  <c r="BT392" i="8"/>
  <c r="BT456" i="8"/>
  <c r="BT49" i="8"/>
  <c r="BT113" i="8"/>
  <c r="BT177" i="8"/>
  <c r="BT241" i="8"/>
  <c r="BT305" i="8"/>
  <c r="BT369" i="8"/>
  <c r="BT433" i="8"/>
  <c r="BT26" i="8"/>
  <c r="BT90" i="8"/>
  <c r="BT154" i="8"/>
  <c r="BT218" i="8"/>
  <c r="BT282" i="8"/>
  <c r="BT346" i="8"/>
  <c r="BT410" i="8"/>
  <c r="BT474" i="8"/>
  <c r="BT68" i="8"/>
  <c r="BT132" i="8"/>
  <c r="BT196" i="8"/>
  <c r="BT260" i="8"/>
  <c r="BT324" i="8"/>
  <c r="BT388" i="8"/>
  <c r="BT452" i="8"/>
  <c r="BT43" i="8"/>
  <c r="BT37" i="8"/>
  <c r="BT293" i="8"/>
  <c r="BT78" i="8"/>
  <c r="BT334" i="8"/>
  <c r="BT155" i="8"/>
  <c r="BT63" i="8"/>
  <c r="BT255" i="8"/>
  <c r="BT447" i="8"/>
  <c r="BT24" i="8"/>
  <c r="BT216" i="8"/>
  <c r="BT408" i="8"/>
  <c r="BT257" i="8"/>
  <c r="BT106" i="8"/>
  <c r="BT426" i="8"/>
  <c r="BT404" i="8"/>
  <c r="BT29" i="8"/>
  <c r="BT93" i="8"/>
  <c r="BT157" i="8"/>
  <c r="BT221" i="8"/>
  <c r="BT285" i="8"/>
  <c r="BT349" i="8"/>
  <c r="BT413" i="8"/>
  <c r="BT6" i="8"/>
  <c r="BT70" i="8"/>
  <c r="BT134" i="8"/>
  <c r="BT198" i="8"/>
  <c r="BT262" i="8"/>
  <c r="BT326" i="8"/>
  <c r="BT390" i="8"/>
  <c r="BT454" i="8"/>
  <c r="BT139" i="8"/>
  <c r="BT275" i="8"/>
  <c r="BT419" i="8"/>
  <c r="BT55" i="8"/>
  <c r="BT119" i="8"/>
  <c r="BT183" i="8"/>
  <c r="BT247" i="8"/>
  <c r="BT311" i="8"/>
  <c r="BT375" i="8"/>
  <c r="BT439" i="8"/>
  <c r="BT107" i="8"/>
  <c r="BT227" i="8"/>
  <c r="BT331" i="8"/>
  <c r="BT16" i="8"/>
  <c r="BT80" i="8"/>
  <c r="BT144" i="8"/>
  <c r="BT208" i="8"/>
  <c r="BT272" i="8"/>
  <c r="BT336" i="8"/>
  <c r="BT400" i="8"/>
  <c r="BT464" i="8"/>
  <c r="BT57" i="8"/>
  <c r="BT121" i="8"/>
  <c r="BT185" i="8"/>
  <c r="BT249" i="8"/>
  <c r="BT313" i="8"/>
  <c r="BT377" i="8"/>
  <c r="BT441" i="8"/>
  <c r="BT34" i="8"/>
  <c r="BT98" i="8"/>
  <c r="BT162" i="8"/>
  <c r="BT226" i="8"/>
  <c r="BT290" i="8"/>
  <c r="BT354" i="8"/>
  <c r="BT418" i="8"/>
  <c r="BT12" i="8"/>
  <c r="BT76" i="8"/>
  <c r="BT140" i="8"/>
  <c r="BT204" i="8"/>
  <c r="BT268" i="8"/>
  <c r="BT332" i="8"/>
  <c r="BT396" i="8"/>
  <c r="BT460" i="8"/>
  <c r="BT51" i="8"/>
  <c r="BT101" i="8"/>
  <c r="BT229" i="8"/>
  <c r="BT357" i="8"/>
  <c r="BT421" i="8"/>
  <c r="BT142" i="8"/>
  <c r="BT270" i="8"/>
  <c r="BT462" i="8"/>
  <c r="BT435" i="8"/>
  <c r="BT191" i="8"/>
  <c r="BT383" i="8"/>
  <c r="BT123" i="8"/>
  <c r="BT347" i="8"/>
  <c r="BT88" i="8"/>
  <c r="BT280" i="8"/>
  <c r="BT472" i="8"/>
  <c r="BT321" i="8"/>
  <c r="BT449" i="8"/>
  <c r="BT298" i="8"/>
  <c r="BT20" i="8"/>
  <c r="BT340" i="8"/>
  <c r="BT45" i="8"/>
  <c r="BT109" i="8"/>
  <c r="BT173" i="8"/>
  <c r="BT237" i="8"/>
  <c r="BT301" i="8"/>
  <c r="BT365" i="8"/>
  <c r="BT429" i="8"/>
  <c r="BT22" i="8"/>
  <c r="BT86" i="8"/>
  <c r="BT150" i="8"/>
  <c r="BT214" i="8"/>
  <c r="BT278" i="8"/>
  <c r="BT342" i="8"/>
  <c r="BT406" i="8"/>
  <c r="BT470" i="8"/>
  <c r="BT171" i="8"/>
  <c r="BT315" i="8"/>
  <c r="BT7" i="8"/>
  <c r="BT71" i="8"/>
  <c r="BT135" i="8"/>
  <c r="BT199" i="8"/>
  <c r="BT263" i="8"/>
  <c r="BT327" i="8"/>
  <c r="BT391" i="8"/>
  <c r="BT455" i="8"/>
  <c r="BT131" i="8"/>
  <c r="BT251" i="8"/>
  <c r="BT363" i="8"/>
  <c r="BT32" i="8"/>
  <c r="BT96" i="8"/>
  <c r="BT160" i="8"/>
  <c r="BT224" i="8"/>
  <c r="BT288" i="8"/>
  <c r="BT352" i="8"/>
  <c r="BT416" i="8"/>
  <c r="BT9" i="8"/>
  <c r="BT73" i="8"/>
  <c r="BT137" i="8"/>
  <c r="BT201" i="8"/>
  <c r="BT265" i="8"/>
  <c r="BT329" i="8"/>
  <c r="BT393" i="8"/>
  <c r="BT457" i="8"/>
  <c r="BT50" i="8"/>
  <c r="BT114" i="8"/>
  <c r="BT178" i="8"/>
  <c r="BT242" i="8"/>
  <c r="BT306" i="8"/>
  <c r="BT370" i="8"/>
  <c r="BT434" i="8"/>
  <c r="BT28" i="8"/>
  <c r="BT92" i="8"/>
  <c r="BT156" i="8"/>
  <c r="BT220" i="8"/>
  <c r="BT284" i="8"/>
  <c r="BT348" i="8"/>
  <c r="BT412" i="8"/>
  <c r="BT476" i="8"/>
  <c r="BT59" i="8"/>
  <c r="BR4" i="8"/>
  <c r="BT4" i="8" s="1"/>
  <c r="BT125" i="8"/>
  <c r="BT317" i="8"/>
  <c r="BT445" i="8"/>
  <c r="BT102" i="8"/>
  <c r="BT230" i="8"/>
  <c r="BT422" i="8"/>
  <c r="BT355" i="8"/>
  <c r="BT87" i="8"/>
  <c r="BT279" i="8"/>
  <c r="BT407" i="8"/>
  <c r="BT283" i="8"/>
  <c r="BT176" i="8"/>
  <c r="BT304" i="8"/>
  <c r="BT25" i="8"/>
  <c r="BT153" i="8"/>
  <c r="BT345" i="8"/>
  <c r="BT473" i="8"/>
  <c r="BT130" i="8"/>
  <c r="BT322" i="8"/>
  <c r="BT450" i="8"/>
  <c r="BT108" i="8"/>
  <c r="BT300" i="8"/>
  <c r="BT467" i="8"/>
  <c r="BT5" i="8"/>
  <c r="BT133" i="8"/>
  <c r="BT197" i="8"/>
  <c r="BT325" i="8"/>
  <c r="BT453" i="8"/>
  <c r="BT110" i="8"/>
  <c r="BT238" i="8"/>
  <c r="BT366" i="8"/>
  <c r="BT219" i="8"/>
  <c r="BT95" i="8"/>
  <c r="BT287" i="8"/>
  <c r="BT179" i="8"/>
  <c r="BT120" i="8"/>
  <c r="BT248" i="8"/>
  <c r="BT33" i="8"/>
  <c r="BT225" i="8"/>
  <c r="BT417" i="8"/>
  <c r="BT138" i="8"/>
  <c r="BT266" i="8"/>
  <c r="BT394" i="8"/>
  <c r="BT116" i="8"/>
  <c r="BT244" i="8"/>
  <c r="BT372" i="8"/>
  <c r="BT35" i="8"/>
  <c r="BT129" i="8"/>
  <c r="BT170" i="8"/>
  <c r="BT84" i="8"/>
  <c r="BT468" i="8"/>
  <c r="AC76" i="13" l="1"/>
  <c r="AC124" i="13"/>
  <c r="AC6" i="13"/>
  <c r="E37" i="7" s="1"/>
  <c r="AC57" i="13"/>
  <c r="AC35" i="13"/>
  <c r="AC294" i="13"/>
  <c r="AC338" i="13"/>
  <c r="AC5" i="13"/>
  <c r="E36" i="7" s="1"/>
  <c r="AC259" i="13"/>
  <c r="AC122" i="13"/>
  <c r="AC176" i="13"/>
  <c r="AC280" i="13"/>
  <c r="AC357" i="13"/>
  <c r="AC267" i="13"/>
  <c r="AC250" i="13"/>
  <c r="AC276" i="13"/>
  <c r="AC213" i="13"/>
  <c r="AC78" i="13"/>
  <c r="AC11" i="13"/>
  <c r="E42" i="7" s="1"/>
  <c r="AC364" i="13"/>
  <c r="AC457" i="13"/>
  <c r="AC164" i="13"/>
  <c r="AC134" i="13"/>
  <c r="AC327" i="13"/>
  <c r="AC155" i="13"/>
  <c r="AC369" i="13"/>
  <c r="AC397" i="13"/>
  <c r="AC246" i="13"/>
  <c r="AC13" i="13"/>
  <c r="E44" i="7" s="1"/>
  <c r="AC296" i="13"/>
  <c r="AC209" i="13"/>
  <c r="AC170" i="13"/>
  <c r="AC31" i="13"/>
  <c r="E62" i="7" s="1"/>
  <c r="AC291" i="13"/>
  <c r="AC471" i="13"/>
  <c r="AC449" i="13"/>
  <c r="AC118" i="13"/>
  <c r="AC359" i="13"/>
  <c r="AC373" i="13"/>
  <c r="AC330" i="13"/>
  <c r="AC313" i="13"/>
  <c r="AC145" i="13"/>
  <c r="AC58" i="13"/>
  <c r="AC464" i="13"/>
  <c r="AC326" i="13"/>
  <c r="AC85" i="13"/>
  <c r="AC405" i="13"/>
  <c r="AC29" i="13"/>
  <c r="E60" i="7" s="1"/>
  <c r="AC132" i="13"/>
  <c r="AC32" i="13"/>
  <c r="E63" i="7" s="1"/>
  <c r="AC8" i="13"/>
  <c r="E39" i="7" s="1"/>
  <c r="AC466" i="13"/>
  <c r="AC54" i="13"/>
  <c r="AC112" i="13"/>
  <c r="AC108" i="13"/>
  <c r="AC77" i="13"/>
  <c r="AC130" i="13"/>
  <c r="AC472" i="13"/>
  <c r="AC242" i="13"/>
  <c r="AC180" i="13"/>
  <c r="AC349" i="13"/>
  <c r="AC363" i="13"/>
  <c r="AC88" i="13"/>
  <c r="AC442" i="13"/>
  <c r="AC129" i="13"/>
  <c r="AC385" i="13"/>
  <c r="AC25" i="13"/>
  <c r="E56" i="7" s="1"/>
  <c r="AC27" i="13"/>
  <c r="E58" i="7" s="1"/>
  <c r="AC340" i="13"/>
  <c r="AC148" i="13"/>
  <c r="AC24" i="13"/>
  <c r="E55" i="7" s="1"/>
  <c r="AC403" i="13"/>
  <c r="AC39" i="13"/>
  <c r="AC255" i="13"/>
  <c r="AC4" i="13"/>
  <c r="E35" i="7" s="1"/>
  <c r="AC36" i="13"/>
  <c r="AC144" i="13"/>
  <c r="AC159" i="13"/>
  <c r="AC60" i="13"/>
  <c r="AC360" i="13"/>
  <c r="AC44" i="13"/>
  <c r="AC281" i="13"/>
  <c r="AC45" i="13"/>
  <c r="AC240" i="13"/>
  <c r="AC421" i="13"/>
  <c r="AC412" i="13"/>
  <c r="AC270" i="13"/>
  <c r="AC315" i="13"/>
  <c r="AC430" i="13"/>
  <c r="AC440" i="13"/>
  <c r="AC435" i="13"/>
  <c r="AC439" i="13"/>
  <c r="AC337" i="13"/>
  <c r="AC262" i="13"/>
  <c r="AC425" i="13"/>
  <c r="AC84" i="13"/>
  <c r="AC407" i="13"/>
  <c r="AC111" i="13"/>
  <c r="AC469" i="13"/>
  <c r="AC399" i="13"/>
  <c r="AC312" i="13"/>
  <c r="AC379" i="13"/>
  <c r="AC380" i="13"/>
  <c r="AC395" i="13"/>
  <c r="AC310" i="13"/>
  <c r="AC445" i="13"/>
  <c r="AC173" i="13"/>
  <c r="AC283" i="13"/>
  <c r="AC362" i="13"/>
  <c r="AC391" i="13"/>
  <c r="AC131" i="13"/>
  <c r="AC388" i="13"/>
  <c r="AC193" i="13"/>
  <c r="AC74" i="13"/>
  <c r="AC14" i="13"/>
  <c r="E45" i="7" s="1"/>
  <c r="AC91" i="13"/>
  <c r="AC346" i="13"/>
  <c r="AC110" i="13"/>
  <c r="AC62" i="13"/>
  <c r="AC342" i="13"/>
  <c r="AC185" i="13"/>
  <c r="AC411" i="13"/>
  <c r="AC277" i="13"/>
  <c r="AC97" i="13"/>
  <c r="AC271" i="13"/>
  <c r="AC343" i="13"/>
  <c r="AC389" i="13"/>
  <c r="AC408" i="13"/>
  <c r="AC308" i="13"/>
  <c r="AC114" i="13"/>
  <c r="AC462" i="13"/>
  <c r="AC316" i="13"/>
  <c r="AC256" i="13"/>
  <c r="AC356" i="13"/>
  <c r="AC103" i="13"/>
  <c r="AC293" i="13"/>
  <c r="AC454" i="13"/>
  <c r="AC463" i="13"/>
  <c r="AC324" i="13"/>
  <c r="AC253" i="13"/>
  <c r="AC401" i="13"/>
  <c r="AC428" i="13"/>
  <c r="AC195" i="13"/>
  <c r="AC298" i="13"/>
  <c r="AC415" i="13"/>
  <c r="AC441" i="13"/>
  <c r="AC30" i="13"/>
  <c r="E61" i="7" s="1"/>
  <c r="AC416" i="13"/>
  <c r="AC417" i="13"/>
  <c r="AC234" i="13"/>
  <c r="AC220" i="13"/>
  <c r="AC21" i="13"/>
  <c r="E52" i="7" s="1"/>
  <c r="AC50" i="13"/>
  <c r="AC28" i="13"/>
  <c r="E59" i="7" s="1"/>
  <c r="AC348" i="13"/>
  <c r="AC303" i="13"/>
  <c r="AC177" i="13"/>
  <c r="AC319" i="13"/>
  <c r="AC116" i="13"/>
  <c r="AC105" i="13"/>
  <c r="AC43" i="13"/>
  <c r="AC196" i="13"/>
  <c r="AC437" i="13"/>
  <c r="AC321" i="13"/>
  <c r="AC334" i="13"/>
  <c r="AC278" i="13"/>
  <c r="AC368" i="13"/>
  <c r="AC431" i="13"/>
  <c r="AC419" i="13"/>
  <c r="AC56" i="13"/>
  <c r="AC146" i="13"/>
  <c r="AC190" i="13"/>
  <c r="AC138" i="13"/>
  <c r="AC243" i="13"/>
  <c r="AC307" i="13"/>
  <c r="AC41" i="13"/>
  <c r="AC158" i="13"/>
  <c r="AC149" i="13"/>
  <c r="AC17" i="13"/>
  <c r="E48" i="7" s="1"/>
  <c r="AC217" i="13"/>
  <c r="AC301" i="13"/>
  <c r="AC7" i="13"/>
  <c r="E38" i="7" s="1"/>
  <c r="AC432" i="13"/>
  <c r="AC126" i="13"/>
  <c r="AC268" i="13"/>
  <c r="AC113" i="13"/>
  <c r="AC392" i="13"/>
  <c r="AC175" i="13"/>
  <c r="AC394" i="13"/>
  <c r="AC236" i="13"/>
  <c r="AC444" i="13"/>
  <c r="AC285" i="13"/>
  <c r="AC147" i="13"/>
  <c r="AC365" i="13"/>
  <c r="AC273" i="13"/>
  <c r="AC263" i="13"/>
  <c r="AC335" i="13"/>
  <c r="AC289" i="13"/>
  <c r="AC345" i="13"/>
  <c r="AC473" i="13"/>
  <c r="AC272" i="13"/>
  <c r="AC55" i="13"/>
  <c r="AC448" i="13"/>
  <c r="AC450" i="13"/>
  <c r="AC274" i="13"/>
  <c r="AC115" i="13"/>
  <c r="AC429" i="13"/>
  <c r="AC254" i="13"/>
  <c r="AC386" i="13"/>
  <c r="AC347" i="13"/>
  <c r="AC179" i="13"/>
  <c r="AC459" i="13"/>
  <c r="AC235" i="13"/>
  <c r="AC320" i="13"/>
  <c r="AC331" i="13"/>
  <c r="AC309" i="13"/>
  <c r="AC279" i="13"/>
  <c r="AC456" i="13"/>
  <c r="AC341" i="13"/>
  <c r="AC433" i="13"/>
  <c r="AC162" i="13"/>
  <c r="AC304" i="13"/>
  <c r="AC40" i="13"/>
  <c r="AC181" i="13"/>
  <c r="AC460" i="13"/>
  <c r="AC325" i="13"/>
  <c r="AC409" i="13"/>
  <c r="AC215" i="13"/>
  <c r="AC252" i="13"/>
  <c r="AC231" i="13"/>
  <c r="AC275" i="13"/>
  <c r="AC10" i="13"/>
  <c r="E41" i="7" s="1"/>
  <c r="AC104" i="13"/>
  <c r="AC70" i="13"/>
  <c r="AC169" i="13"/>
  <c r="AC117" i="13"/>
  <c r="AC197" i="13"/>
  <c r="AC156" i="13"/>
  <c r="AC18" i="13"/>
  <c r="E49" i="7" s="1"/>
  <c r="AC446" i="13"/>
  <c r="AC72" i="13"/>
  <c r="AC382" i="13"/>
  <c r="AC75" i="13"/>
  <c r="AC191" i="13"/>
  <c r="AC90" i="13"/>
  <c r="AC467" i="13"/>
  <c r="AC239" i="13"/>
  <c r="AC135" i="13"/>
  <c r="AC455" i="13"/>
  <c r="AC12" i="13"/>
  <c r="E43" i="7" s="1"/>
  <c r="AC226" i="13"/>
  <c r="AC157" i="13"/>
  <c r="AC387" i="13"/>
  <c r="AC188" i="13"/>
  <c r="AC232" i="13"/>
  <c r="AC306" i="13"/>
  <c r="AC286" i="13"/>
  <c r="AC161" i="13"/>
  <c r="AC413" i="13"/>
  <c r="AC318" i="13"/>
  <c r="AC436" i="13"/>
  <c r="AC225" i="13"/>
  <c r="AC257" i="13"/>
  <c r="AC378" i="13"/>
  <c r="AC288" i="13"/>
  <c r="AC451" i="13"/>
  <c r="AC237" i="13"/>
  <c r="AC361" i="13"/>
  <c r="AC333" i="13"/>
  <c r="AC189" i="13"/>
  <c r="AC351" i="13"/>
  <c r="AC461" i="13"/>
  <c r="AC295" i="13"/>
  <c r="AC106" i="13"/>
  <c r="AC133" i="13"/>
  <c r="AC381" i="13"/>
  <c r="AC458" i="13"/>
  <c r="AC230" i="13"/>
  <c r="AC260" i="13"/>
  <c r="AC290" i="13"/>
  <c r="AC34" i="13"/>
  <c r="AC98" i="13"/>
  <c r="AC211" i="13"/>
  <c r="AC22" i="13"/>
  <c r="E53" i="7" s="1"/>
  <c r="AC200" i="13"/>
  <c r="AC299" i="13"/>
  <c r="AC344" i="13"/>
  <c r="AC300" i="13"/>
  <c r="AC23" i="13"/>
  <c r="E54" i="7" s="1"/>
  <c r="AC128" i="13"/>
  <c r="AC46" i="13"/>
  <c r="AC339" i="13"/>
  <c r="AC353" i="13"/>
  <c r="AC384" i="13"/>
  <c r="AC143" i="13"/>
  <c r="AC182" i="13"/>
  <c r="AC125" i="13"/>
  <c r="AC218" i="13"/>
  <c r="AC328" i="13"/>
  <c r="AC366" i="13"/>
  <c r="AC317" i="13"/>
  <c r="AC83" i="13"/>
  <c r="AC212" i="13"/>
  <c r="AC65" i="13"/>
  <c r="AC93" i="13"/>
  <c r="AC167" i="13"/>
  <c r="AC355" i="13"/>
  <c r="AC165" i="13"/>
  <c r="AC390" i="13"/>
  <c r="AC354" i="13"/>
  <c r="AC424" i="13"/>
  <c r="AC139" i="13"/>
  <c r="AC265" i="13"/>
  <c r="AC101" i="13"/>
  <c r="AC375" i="13"/>
  <c r="AC37" i="13"/>
  <c r="AC261" i="13"/>
  <c r="AC172" i="13"/>
  <c r="AC183" i="13"/>
  <c r="AC79" i="13"/>
  <c r="AC245" i="13"/>
  <c r="AC222" i="13"/>
  <c r="AC470" i="13"/>
  <c r="AC305" i="13"/>
  <c r="AC370" i="13"/>
  <c r="AC152" i="13"/>
  <c r="AC47" i="13"/>
  <c r="AC19" i="13"/>
  <c r="E50" i="7" s="1"/>
  <c r="AC137" i="13"/>
  <c r="AC247" i="13"/>
  <c r="AC214" i="13"/>
  <c r="AC199" i="13"/>
  <c r="AC73" i="13"/>
  <c r="AC100" i="13"/>
  <c r="AC95" i="13"/>
  <c r="AC205" i="13"/>
  <c r="AC323" i="13"/>
  <c r="AC52" i="13"/>
  <c r="AC223" i="13"/>
  <c r="AC414" i="13"/>
  <c r="AC372" i="13"/>
  <c r="AC151" i="13"/>
  <c r="AC352" i="13"/>
  <c r="AC406" i="13"/>
  <c r="AC86" i="13"/>
  <c r="AC374" i="13"/>
  <c r="AC201" i="13"/>
  <c r="AC204" i="13"/>
  <c r="AC314" i="13"/>
  <c r="AC452" i="13"/>
  <c r="AC423" i="13"/>
  <c r="AC292" i="13"/>
  <c r="AC371" i="13"/>
  <c r="AC187" i="13"/>
  <c r="AC192" i="13"/>
  <c r="AC20" i="13"/>
  <c r="E51" i="7" s="1"/>
  <c r="AC119" i="13"/>
  <c r="AC99" i="13"/>
  <c r="AC297" i="13"/>
  <c r="AC434" i="13"/>
  <c r="AC66" i="13"/>
  <c r="AC404" i="13"/>
  <c r="AC127" i="13"/>
  <c r="AC102" i="13"/>
  <c r="AC393" i="13"/>
  <c r="AC410" i="13"/>
  <c r="AC258" i="13"/>
  <c r="AC80" i="13"/>
  <c r="AC210" i="13"/>
  <c r="AC194" i="13"/>
  <c r="AC221" i="13"/>
  <c r="AC150" i="13"/>
  <c r="AC51" i="13"/>
  <c r="AC383" i="13"/>
  <c r="AC453" i="13"/>
  <c r="AC120" i="13"/>
  <c r="AC163" i="13"/>
  <c r="AC168" i="13"/>
  <c r="AC67" i="13"/>
  <c r="AC311" i="13"/>
  <c r="AC400" i="13"/>
  <c r="AC186" i="13"/>
  <c r="AC284" i="13"/>
  <c r="AC96" i="13"/>
  <c r="AC302" i="13"/>
  <c r="AC233" i="13"/>
  <c r="AC63" i="13"/>
  <c r="AC203" i="13"/>
  <c r="AC216" i="13"/>
  <c r="AC229" i="13"/>
  <c r="AC474" i="13"/>
  <c r="AC38" i="13"/>
  <c r="AC208" i="13"/>
  <c r="AC109" i="13"/>
  <c r="AC136" i="13"/>
  <c r="AC322" i="13"/>
  <c r="AC141" i="13"/>
  <c r="AC178" i="13"/>
  <c r="AC443" i="13"/>
  <c r="AC142" i="13"/>
  <c r="AC153" i="13"/>
  <c r="AC71" i="13"/>
  <c r="AC367" i="13"/>
  <c r="AC248" i="13"/>
  <c r="AC396" i="13"/>
  <c r="AC207" i="13"/>
  <c r="AC49" i="13"/>
  <c r="AC121" i="13"/>
  <c r="AC377" i="13"/>
  <c r="AC244" i="13"/>
  <c r="AC438" i="13"/>
  <c r="AC206" i="13"/>
  <c r="AC42" i="13"/>
  <c r="AC68" i="13"/>
  <c r="AC447" i="13"/>
  <c r="AC59" i="13"/>
  <c r="AC358" i="13"/>
  <c r="AC468" i="13"/>
  <c r="AC249" i="13"/>
  <c r="AC198" i="13"/>
  <c r="AC202" i="13"/>
  <c r="AC61" i="13"/>
  <c r="AC376" i="13"/>
  <c r="AC69" i="13"/>
  <c r="AC123" i="13"/>
  <c r="AC171" i="13"/>
  <c r="AC107" i="13"/>
  <c r="AC82" i="13"/>
  <c r="AC166" i="13"/>
  <c r="AC287" i="13"/>
  <c r="AC228" i="13"/>
  <c r="AC160" i="13"/>
  <c r="AC336" i="13"/>
  <c r="AC174" i="13"/>
  <c r="AC475" i="13"/>
  <c r="AC87" i="13"/>
  <c r="AC398" i="13"/>
  <c r="AC465" i="13"/>
  <c r="AC418" i="13"/>
  <c r="AC251" i="13"/>
  <c r="AC264" i="13"/>
  <c r="AC266" i="13"/>
  <c r="AC426" i="13"/>
  <c r="AC350" i="13"/>
  <c r="AC269" i="13"/>
  <c r="AC26" i="13"/>
  <c r="E57" i="7" s="1"/>
  <c r="AC92" i="13"/>
  <c r="AC402" i="13"/>
  <c r="AC9" i="13"/>
  <c r="E40" i="7" s="1"/>
  <c r="AC227" i="13"/>
  <c r="AC420" i="13"/>
  <c r="AC15" i="13"/>
  <c r="E46" i="7" s="1"/>
  <c r="AC184" i="13"/>
  <c r="AC64" i="13"/>
  <c r="AC16" i="13"/>
  <c r="E47" i="7" s="1"/>
  <c r="AC282" i="13"/>
  <c r="AC476" i="13"/>
  <c r="AC241" i="13"/>
  <c r="AC219" i="13"/>
  <c r="AC329" i="13"/>
  <c r="AC154" i="13"/>
  <c r="AC81" i="13"/>
  <c r="AC422" i="13"/>
  <c r="AC427" i="13"/>
  <c r="AC53" i="13"/>
  <c r="AC332" i="13"/>
  <c r="AC238" i="13"/>
  <c r="AC94" i="13"/>
  <c r="AC89" i="13"/>
  <c r="AC140" i="13"/>
  <c r="AC33" i="13"/>
  <c r="E64" i="7" s="1"/>
  <c r="AC224" i="13"/>
  <c r="R55" i="13"/>
  <c r="R177" i="13"/>
  <c r="R424" i="13"/>
  <c r="R4" i="13"/>
  <c r="D35" i="7" s="1"/>
  <c r="R182" i="13"/>
  <c r="R296" i="13"/>
  <c r="R337" i="13"/>
  <c r="R127" i="13"/>
  <c r="R15" i="13"/>
  <c r="D46" i="7" s="1"/>
  <c r="R434" i="13"/>
  <c r="R179" i="13"/>
  <c r="R433" i="13"/>
  <c r="R36" i="13"/>
  <c r="R340" i="13"/>
  <c r="R468" i="13"/>
  <c r="R147" i="13"/>
  <c r="R151" i="13"/>
  <c r="R96" i="13"/>
  <c r="R139" i="13"/>
  <c r="R315" i="13"/>
  <c r="R455" i="13"/>
  <c r="R273" i="13"/>
  <c r="R440" i="13"/>
  <c r="R161" i="13"/>
  <c r="R267" i="13"/>
  <c r="R107" i="13"/>
  <c r="R85" i="13"/>
  <c r="R350" i="13"/>
  <c r="R47" i="13"/>
  <c r="R204" i="13"/>
  <c r="R181" i="13"/>
  <c r="R227" i="13"/>
  <c r="R451" i="13"/>
  <c r="R131" i="13"/>
  <c r="R170" i="13"/>
  <c r="R370" i="13"/>
  <c r="R238" i="13"/>
  <c r="R109" i="13"/>
  <c r="R205" i="13"/>
  <c r="R108" i="13"/>
  <c r="R154" i="13"/>
  <c r="R60" i="13"/>
  <c r="R80" i="13"/>
  <c r="R351" i="13"/>
  <c r="R228" i="13"/>
  <c r="R442" i="13"/>
  <c r="R338" i="13"/>
  <c r="R71" i="13"/>
  <c r="R274" i="13"/>
  <c r="R435" i="13"/>
  <c r="R284" i="13"/>
  <c r="R145" i="13"/>
  <c r="R281" i="13"/>
  <c r="R258" i="13"/>
  <c r="R97" i="13"/>
  <c r="R189" i="13"/>
  <c r="R163" i="13"/>
  <c r="R223" i="13"/>
  <c r="R174" i="13"/>
  <c r="R389" i="13"/>
  <c r="R214" i="13"/>
  <c r="R411" i="13"/>
  <c r="R61" i="13"/>
  <c r="R341" i="13"/>
  <c r="R257" i="13"/>
  <c r="R129" i="13"/>
  <c r="R441" i="13"/>
  <c r="R148" i="13"/>
  <c r="R470" i="13"/>
  <c r="R311" i="13"/>
  <c r="R270" i="13"/>
  <c r="R125" i="13"/>
  <c r="R374" i="13"/>
  <c r="R16" i="13"/>
  <c r="D47" i="7" s="1"/>
  <c r="R357" i="13"/>
  <c r="R305" i="13"/>
  <c r="R466" i="13"/>
  <c r="R10" i="13"/>
  <c r="D41" i="7" s="1"/>
  <c r="R414" i="13"/>
  <c r="R419" i="13"/>
  <c r="R404" i="13"/>
  <c r="R134" i="13"/>
  <c r="R250" i="13"/>
  <c r="R335" i="13"/>
  <c r="R34" i="13"/>
  <c r="R299" i="13"/>
  <c r="R429" i="13"/>
  <c r="R183" i="13"/>
  <c r="R70" i="13"/>
  <c r="R365" i="13"/>
  <c r="R376" i="13"/>
  <c r="R203" i="13"/>
  <c r="R82" i="13"/>
  <c r="R37" i="13"/>
  <c r="R320" i="13"/>
  <c r="R293" i="13"/>
  <c r="R388" i="13"/>
  <c r="R358" i="13"/>
  <c r="R368" i="13"/>
  <c r="R42" i="13"/>
  <c r="R408" i="13"/>
  <c r="R269" i="13"/>
  <c r="R233" i="13"/>
  <c r="R8" i="13"/>
  <c r="D39" i="7" s="1"/>
  <c r="R324" i="13"/>
  <c r="R283" i="13"/>
  <c r="R156" i="13"/>
  <c r="R188" i="13"/>
  <c r="R110" i="13"/>
  <c r="R413" i="13"/>
  <c r="R343" i="13"/>
  <c r="R345" i="13"/>
  <c r="R162" i="13"/>
  <c r="R169" i="13"/>
  <c r="R218" i="13"/>
  <c r="R48" i="13"/>
  <c r="R352" i="13"/>
  <c r="R280" i="13"/>
  <c r="R415" i="13"/>
  <c r="R392" i="13"/>
  <c r="R208" i="13"/>
  <c r="R428" i="13"/>
  <c r="R473" i="13"/>
  <c r="R364" i="13"/>
  <c r="R159" i="13"/>
  <c r="R298" i="13"/>
  <c r="R436" i="13"/>
  <c r="R230" i="13"/>
  <c r="R88" i="13"/>
  <c r="R432" i="13"/>
  <c r="R275" i="13"/>
  <c r="R120" i="13"/>
  <c r="R200" i="13"/>
  <c r="R316" i="13"/>
  <c r="R400" i="13"/>
  <c r="R291" i="13"/>
  <c r="R126" i="13"/>
  <c r="R197" i="13"/>
  <c r="R115" i="13"/>
  <c r="R372" i="13"/>
  <c r="R43" i="13"/>
  <c r="R64" i="13"/>
  <c r="R84" i="13"/>
  <c r="R216" i="13"/>
  <c r="R292" i="13"/>
  <c r="R95" i="13"/>
  <c r="R379" i="13"/>
  <c r="R98" i="13"/>
  <c r="R12" i="13"/>
  <c r="D43" i="7" s="1"/>
  <c r="R133" i="13"/>
  <c r="R399" i="13"/>
  <c r="R91" i="13"/>
  <c r="R403" i="13"/>
  <c r="R92" i="13"/>
  <c r="R297" i="13"/>
  <c r="R152" i="13"/>
  <c r="R32" i="13"/>
  <c r="D63" i="7" s="1"/>
  <c r="R443" i="13"/>
  <c r="R144" i="13"/>
  <c r="R220" i="13"/>
  <c r="R295" i="13"/>
  <c r="R40" i="13"/>
  <c r="R449" i="13"/>
  <c r="R221" i="13"/>
  <c r="R198" i="13"/>
  <c r="R290" i="13"/>
  <c r="R195" i="13"/>
  <c r="R142" i="13"/>
  <c r="R202" i="13"/>
  <c r="R394" i="13"/>
  <c r="R406" i="13"/>
  <c r="R171" i="13"/>
  <c r="R251" i="13"/>
  <c r="R259" i="13"/>
  <c r="R209" i="13"/>
  <c r="R237" i="13"/>
  <c r="R255" i="13"/>
  <c r="R140" i="13"/>
  <c r="R381" i="13"/>
  <c r="R75" i="13"/>
  <c r="R137" i="13"/>
  <c r="R196" i="13"/>
  <c r="R405" i="13"/>
  <c r="R262" i="13"/>
  <c r="R318" i="13"/>
  <c r="R409" i="13"/>
  <c r="R333" i="13"/>
  <c r="R215" i="13"/>
  <c r="R382" i="13"/>
  <c r="R26" i="13"/>
  <c r="D57" i="7" s="1"/>
  <c r="R476" i="13"/>
  <c r="R302" i="13"/>
  <c r="R344" i="13"/>
  <c r="R231" i="13"/>
  <c r="R412" i="13"/>
  <c r="R229" i="13"/>
  <c r="R25" i="13"/>
  <c r="D56" i="7" s="1"/>
  <c r="R90" i="13"/>
  <c r="R150" i="13"/>
  <c r="R77" i="13"/>
  <c r="R54" i="13"/>
  <c r="R323" i="13"/>
  <c r="R417" i="13"/>
  <c r="R113" i="13"/>
  <c r="R402" i="13"/>
  <c r="R396" i="13"/>
  <c r="R349" i="13"/>
  <c r="R243" i="13"/>
  <c r="R190" i="13"/>
  <c r="R193" i="13"/>
  <c r="R248" i="13"/>
  <c r="R454" i="13"/>
  <c r="R211" i="13"/>
  <c r="R445" i="13"/>
  <c r="R234" i="13"/>
  <c r="R241" i="13"/>
  <c r="R371" i="13"/>
  <c r="R44" i="13"/>
  <c r="R217" i="13"/>
  <c r="R456" i="13"/>
  <c r="R253" i="13"/>
  <c r="R301" i="13"/>
  <c r="R172" i="13"/>
  <c r="R321" i="13"/>
  <c r="R207" i="13"/>
  <c r="R471" i="13"/>
  <c r="R213" i="13"/>
  <c r="R384" i="13"/>
  <c r="R138" i="13"/>
  <c r="R191" i="13"/>
  <c r="R242" i="13"/>
  <c r="R135" i="13"/>
  <c r="R173" i="13"/>
  <c r="R462" i="13"/>
  <c r="R57" i="13"/>
  <c r="R199" i="13"/>
  <c r="R130" i="13"/>
  <c r="R194" i="13"/>
  <c r="R397" i="13"/>
  <c r="R164" i="13"/>
  <c r="R313" i="13"/>
  <c r="R423" i="13"/>
  <c r="R369" i="13"/>
  <c r="R306" i="13"/>
  <c r="R68" i="13"/>
  <c r="R474" i="13"/>
  <c r="R6" i="13"/>
  <c r="D37" i="7" s="1"/>
  <c r="R69" i="13"/>
  <c r="R21" i="13"/>
  <c r="D52" i="7" s="1"/>
  <c r="R334" i="13"/>
  <c r="R27" i="13"/>
  <c r="D58" i="7" s="1"/>
  <c r="R247" i="13"/>
  <c r="R111" i="13"/>
  <c r="R346" i="13"/>
  <c r="R192" i="13"/>
  <c r="R62" i="13"/>
  <c r="R79" i="13"/>
  <c r="R359" i="13"/>
  <c r="R308" i="13"/>
  <c r="R72" i="13"/>
  <c r="R325" i="13"/>
  <c r="R322" i="13"/>
  <c r="R66" i="13"/>
  <c r="R353" i="13"/>
  <c r="R272" i="13"/>
  <c r="R249" i="13"/>
  <c r="R410" i="13"/>
  <c r="R375" i="13"/>
  <c r="R7" i="13"/>
  <c r="D38" i="7" s="1"/>
  <c r="R452" i="13"/>
  <c r="R35" i="13"/>
  <c r="R347" i="13"/>
  <c r="R23" i="13"/>
  <c r="D54" i="7" s="1"/>
  <c r="R38" i="13"/>
  <c r="R201" i="13"/>
  <c r="R206" i="13"/>
  <c r="R446" i="13"/>
  <c r="R361" i="13"/>
  <c r="R240" i="13"/>
  <c r="R93" i="13"/>
  <c r="R105" i="13"/>
  <c r="R56" i="13"/>
  <c r="R463" i="13"/>
  <c r="R312" i="13"/>
  <c r="R168" i="13"/>
  <c r="R17" i="13"/>
  <c r="D48" i="7" s="1"/>
  <c r="R155" i="13"/>
  <c r="R265" i="13"/>
  <c r="R114" i="13"/>
  <c r="R288" i="13"/>
  <c r="R58" i="13"/>
  <c r="R425" i="13"/>
  <c r="R329" i="13"/>
  <c r="R178" i="13"/>
  <c r="R123" i="13"/>
  <c r="R101" i="13"/>
  <c r="R319" i="13"/>
  <c r="R430" i="13"/>
  <c r="R401" i="13"/>
  <c r="R271" i="13"/>
  <c r="R146" i="13"/>
  <c r="R20" i="13"/>
  <c r="D51" i="7" s="1"/>
  <c r="R342" i="13"/>
  <c r="R104" i="13"/>
  <c r="R22" i="13"/>
  <c r="D53" i="7" s="1"/>
  <c r="R121" i="13"/>
  <c r="R422" i="13"/>
  <c r="R261" i="13"/>
  <c r="R439" i="13"/>
  <c r="R287" i="13"/>
  <c r="R74" i="13"/>
  <c r="R475" i="13"/>
  <c r="R450" i="13"/>
  <c r="R63" i="13"/>
  <c r="R448" i="13"/>
  <c r="R310" i="13"/>
  <c r="R416" i="13"/>
  <c r="R160" i="13"/>
  <c r="R136" i="13"/>
  <c r="R83" i="13"/>
  <c r="R33" i="13"/>
  <c r="D64" i="7" s="1"/>
  <c r="R431" i="13"/>
  <c r="R294" i="13"/>
  <c r="R469" i="13"/>
  <c r="R18" i="13"/>
  <c r="D49" i="7" s="1"/>
  <c r="R386" i="13"/>
  <c r="R378" i="13"/>
  <c r="R81" i="13"/>
  <c r="R461" i="13"/>
  <c r="R458" i="13"/>
  <c r="R39" i="13"/>
  <c r="R264" i="13"/>
  <c r="R385" i="13"/>
  <c r="R457" i="13"/>
  <c r="R328" i="13"/>
  <c r="R187" i="13"/>
  <c r="R41" i="13"/>
  <c r="R11" i="13"/>
  <c r="D42" i="7" s="1"/>
  <c r="R45" i="13"/>
  <c r="R426" i="13"/>
  <c r="R286" i="13"/>
  <c r="R282" i="13"/>
  <c r="R184" i="13"/>
  <c r="R86" i="13"/>
  <c r="R252" i="13"/>
  <c r="R59" i="13"/>
  <c r="R360" i="13"/>
  <c r="R52" i="13"/>
  <c r="R266" i="13"/>
  <c r="R366" i="13"/>
  <c r="R102" i="13"/>
  <c r="R158" i="13"/>
  <c r="R13" i="13"/>
  <c r="D44" i="7" s="1"/>
  <c r="R14" i="13"/>
  <c r="D45" i="7" s="1"/>
  <c r="R100" i="13"/>
  <c r="R420" i="13"/>
  <c r="R390" i="13"/>
  <c r="R212" i="13"/>
  <c r="R472" i="13"/>
  <c r="R89" i="13"/>
  <c r="R239" i="13"/>
  <c r="R362" i="13"/>
  <c r="R166" i="13"/>
  <c r="R99" i="13"/>
  <c r="R326" i="13"/>
  <c r="R398" i="13"/>
  <c r="R165" i="13"/>
  <c r="R119" i="13"/>
  <c r="R395" i="13"/>
  <c r="R438" i="13"/>
  <c r="R65" i="13"/>
  <c r="R94" i="13"/>
  <c r="R330" i="13"/>
  <c r="R289" i="13"/>
  <c r="R459" i="13"/>
  <c r="R447" i="13"/>
  <c r="R51" i="13"/>
  <c r="R380" i="13"/>
  <c r="R460" i="13"/>
  <c r="R268" i="13"/>
  <c r="R232" i="13"/>
  <c r="R309" i="13"/>
  <c r="R210" i="13"/>
  <c r="R5" i="13"/>
  <c r="D36" i="7" s="1"/>
  <c r="R112" i="13"/>
  <c r="R225" i="13"/>
  <c r="R236" i="13"/>
  <c r="R383" i="13"/>
  <c r="R277" i="13"/>
  <c r="R50" i="13"/>
  <c r="R331" i="13"/>
  <c r="R124" i="13"/>
  <c r="R260" i="13"/>
  <c r="R332" i="13"/>
  <c r="R465" i="13"/>
  <c r="R122" i="13"/>
  <c r="R235" i="13"/>
  <c r="R348" i="13"/>
  <c r="R246" i="13"/>
  <c r="R176" i="13"/>
  <c r="R387" i="13"/>
  <c r="R180" i="13"/>
  <c r="R118" i="13"/>
  <c r="R49" i="13"/>
  <c r="R186" i="13"/>
  <c r="R453" i="13"/>
  <c r="R78" i="13"/>
  <c r="R263" i="13"/>
  <c r="R226" i="13"/>
  <c r="R279" i="13"/>
  <c r="R256" i="13"/>
  <c r="R355" i="13"/>
  <c r="R76" i="13"/>
  <c r="R143" i="13"/>
  <c r="R278" i="13"/>
  <c r="R314" i="13"/>
  <c r="R285" i="13"/>
  <c r="R167" i="13"/>
  <c r="R31" i="13"/>
  <c r="D62" i="7" s="1"/>
  <c r="R421" i="13"/>
  <c r="R73" i="13"/>
  <c r="R373" i="13"/>
  <c r="R87" i="13"/>
  <c r="R276" i="13"/>
  <c r="R29" i="13"/>
  <c r="D60" i="7" s="1"/>
  <c r="R9" i="13"/>
  <c r="D40" i="7" s="1"/>
  <c r="R24" i="13"/>
  <c r="D55" i="7" s="1"/>
  <c r="R106" i="13"/>
  <c r="R444" i="13"/>
  <c r="R128" i="13"/>
  <c r="R254" i="13"/>
  <c r="R467" i="13"/>
  <c r="R363" i="13"/>
  <c r="R153" i="13"/>
  <c r="R30" i="13"/>
  <c r="D61" i="7" s="1"/>
  <c r="R244" i="13"/>
  <c r="R307" i="13"/>
  <c r="R46" i="13"/>
  <c r="R418" i="13"/>
  <c r="R317" i="13"/>
  <c r="R53" i="13"/>
  <c r="R132" i="13"/>
  <c r="R149" i="13"/>
  <c r="R393" i="13"/>
  <c r="R336" i="13"/>
  <c r="R407" i="13"/>
  <c r="R117" i="13"/>
  <c r="R427" i="13"/>
  <c r="R377" i="13"/>
  <c r="R19" i="13"/>
  <c r="D50" i="7" s="1"/>
  <c r="R157" i="13"/>
  <c r="R300" i="13"/>
  <c r="R354" i="13"/>
  <c r="R367" i="13"/>
  <c r="R67" i="13"/>
  <c r="R437" i="13"/>
  <c r="R339" i="13"/>
  <c r="R103" i="13"/>
  <c r="R356" i="13"/>
  <c r="R116" i="13"/>
  <c r="R245" i="13"/>
  <c r="R222" i="13"/>
  <c r="R303" i="13"/>
  <c r="R219" i="13"/>
  <c r="R464" i="13"/>
  <c r="R141" i="13"/>
  <c r="R391" i="13"/>
  <c r="R304" i="13"/>
  <c r="R224" i="13"/>
  <c r="R185" i="13"/>
  <c r="R28" i="13"/>
  <c r="D59" i="7" s="1"/>
  <c r="R175" i="13"/>
  <c r="AW42" i="13"/>
  <c r="AV42" i="13"/>
  <c r="AR42" i="13"/>
  <c r="AX42" i="13"/>
  <c r="AU42" i="13"/>
  <c r="AP42" i="13"/>
  <c r="BA42" i="13"/>
  <c r="AT42" i="13"/>
  <c r="AS42" i="13"/>
  <c r="AY42" i="13"/>
  <c r="AQ42" i="13"/>
  <c r="AZ42" i="13"/>
  <c r="AV54" i="13"/>
  <c r="AP54" i="13"/>
  <c r="AZ54" i="13"/>
  <c r="AR54" i="13"/>
  <c r="AX54" i="13"/>
  <c r="AS54" i="13"/>
  <c r="AQ54" i="13"/>
  <c r="BA54" i="13"/>
  <c r="AT54" i="13"/>
  <c r="AW54" i="13"/>
  <c r="AU54" i="13"/>
  <c r="AY54" i="13"/>
  <c r="BV4" i="8" a="1"/>
  <c r="BV4" i="8" s="1"/>
  <c r="E24" i="6" s="1" a="1"/>
  <c r="E24" i="6" s="1"/>
  <c r="BF73" i="13" l="1" a="1"/>
  <c r="BF73" i="13" s="1"/>
  <c r="BP73" i="13" s="1"/>
  <c r="BF205" i="13" a="1"/>
  <c r="BF205" i="13" s="1"/>
  <c r="BP205" i="13" s="1"/>
  <c r="BF122" i="13" a="1"/>
  <c r="BF122" i="13" s="1"/>
  <c r="BP122" i="13" s="1"/>
  <c r="BF214" i="13" a="1"/>
  <c r="BF214" i="13" s="1"/>
  <c r="BP214" i="13" s="1"/>
  <c r="BF20" i="13" a="1"/>
  <c r="BF20" i="13" s="1"/>
  <c r="BP20" i="13" s="1"/>
  <c r="BF287" i="13" a="1"/>
  <c r="BF287" i="13" s="1"/>
  <c r="BP287" i="13" s="1"/>
  <c r="BF150" i="13" a="1"/>
  <c r="BF150" i="13" s="1"/>
  <c r="BP150" i="13" s="1"/>
  <c r="BF181" i="13" a="1"/>
  <c r="BF181" i="13" s="1"/>
  <c r="BP181" i="13" s="1"/>
  <c r="BF233" i="13" a="1"/>
  <c r="BF233" i="13" s="1"/>
  <c r="BP233" i="13" s="1"/>
  <c r="BF238" i="13" a="1"/>
  <c r="BF238" i="13" s="1"/>
  <c r="BP238" i="13" s="1"/>
  <c r="BF244" i="13" a="1"/>
  <c r="BF244" i="13" s="1"/>
  <c r="BP244" i="13" s="1"/>
  <c r="BF473" i="13" a="1"/>
  <c r="BF473" i="13" s="1"/>
  <c r="BP473" i="13" s="1"/>
  <c r="BF468" i="13" a="1"/>
  <c r="BF468" i="13" s="1"/>
  <c r="BP468" i="13" s="1"/>
  <c r="BF90" i="13" a="1"/>
  <c r="BF90" i="13" s="1"/>
  <c r="BP90" i="13" s="1"/>
  <c r="BF341" i="13" a="1"/>
  <c r="BF341" i="13" s="1"/>
  <c r="BP341" i="13" s="1"/>
  <c r="BF367" i="13" a="1"/>
  <c r="BF367" i="13" s="1"/>
  <c r="BP367" i="13" s="1"/>
  <c r="BF54" i="13" a="1"/>
  <c r="BF54" i="13" s="1"/>
  <c r="BP54" i="13" s="1"/>
  <c r="BF16" i="13" a="1"/>
  <c r="BF16" i="13" s="1"/>
  <c r="BP16" i="13" s="1"/>
  <c r="BF210" i="13" a="1"/>
  <c r="BF210" i="13" s="1"/>
  <c r="BP210" i="13" s="1"/>
  <c r="BF262" i="13" a="1"/>
  <c r="BF262" i="13" s="1"/>
  <c r="BP262" i="13" s="1"/>
  <c r="BF350" i="13" a="1"/>
  <c r="BF350" i="13" s="1"/>
  <c r="BP350" i="13" s="1"/>
  <c r="BF358" i="13" a="1"/>
  <c r="BF358" i="13" s="1"/>
  <c r="BP358" i="13" s="1"/>
  <c r="BF408" i="13" a="1"/>
  <c r="BF408" i="13" s="1"/>
  <c r="BP408" i="13" s="1"/>
  <c r="BF439" i="13" a="1"/>
  <c r="BF439" i="13" s="1"/>
  <c r="BP439" i="13" s="1"/>
  <c r="BF466" i="13" a="1"/>
  <c r="BF466" i="13" s="1"/>
  <c r="BP466" i="13" s="1"/>
  <c r="BF459" i="13" a="1"/>
  <c r="BF459" i="13" s="1"/>
  <c r="BP459" i="13" s="1"/>
  <c r="BF165" i="13" a="1"/>
  <c r="BF165" i="13" s="1"/>
  <c r="BP165" i="13" s="1"/>
  <c r="BF18" i="13" a="1"/>
  <c r="BF18" i="13" s="1"/>
  <c r="BP18" i="13" s="1"/>
  <c r="BF169" i="13" a="1"/>
  <c r="BF169" i="13" s="1"/>
  <c r="BP169" i="13" s="1"/>
  <c r="BF279" i="13" a="1"/>
  <c r="BF279" i="13" s="1"/>
  <c r="BP279" i="13" s="1"/>
  <c r="BF322" i="13" a="1"/>
  <c r="BF322" i="13" s="1"/>
  <c r="BP322" i="13" s="1"/>
  <c r="BF452" i="13" a="1"/>
  <c r="BF452" i="13" s="1"/>
  <c r="BP452" i="13" s="1"/>
  <c r="BF461" i="13" a="1"/>
  <c r="BF461" i="13" s="1"/>
  <c r="BP461" i="13" s="1"/>
  <c r="BF446" i="13" a="1"/>
  <c r="BF446" i="13" s="1"/>
  <c r="BP446" i="13" s="1"/>
  <c r="BF178" i="13" a="1"/>
  <c r="BF178" i="13" s="1"/>
  <c r="BP178" i="13" s="1"/>
  <c r="BF245" i="13" a="1"/>
  <c r="BF245" i="13" s="1"/>
  <c r="BP245" i="13" s="1"/>
  <c r="BF75" i="13" a="1"/>
  <c r="BF75" i="13" s="1"/>
  <c r="BP75" i="13" s="1"/>
  <c r="BF79" i="13" a="1"/>
  <c r="BF79" i="13" s="1"/>
  <c r="BP79" i="13" s="1"/>
  <c r="BF128" i="13" a="1"/>
  <c r="BF128" i="13" s="1"/>
  <c r="BP128" i="13" s="1"/>
  <c r="BF95" i="13" a="1"/>
  <c r="BF95" i="13" s="1"/>
  <c r="BP95" i="13" s="1"/>
  <c r="BF139" i="13" a="1"/>
  <c r="BF139" i="13" s="1"/>
  <c r="BP139" i="13" s="1"/>
  <c r="BF239" i="13" a="1"/>
  <c r="BF239" i="13" s="1"/>
  <c r="BP239" i="13" s="1"/>
  <c r="BF339" i="13" a="1"/>
  <c r="BF339" i="13" s="1"/>
  <c r="BP339" i="13" s="1"/>
  <c r="BF402" i="13" a="1"/>
  <c r="BF402" i="13" s="1"/>
  <c r="BP402" i="13" s="1"/>
  <c r="BF357" i="13" a="1"/>
  <c r="BF357" i="13" s="1"/>
  <c r="BP357" i="13" s="1"/>
  <c r="BF24" i="13" a="1"/>
  <c r="BF24" i="13" s="1"/>
  <c r="BP24" i="13" s="1"/>
  <c r="BF161" i="13" a="1"/>
  <c r="BF161" i="13" s="1"/>
  <c r="BP161" i="13" s="1"/>
  <c r="BF219" i="13" a="1"/>
  <c r="BF219" i="13" s="1"/>
  <c r="BP219" i="13" s="1"/>
  <c r="BF458" i="13" a="1"/>
  <c r="BF458" i="13" s="1"/>
  <c r="BP458" i="13" s="1"/>
  <c r="BF381" i="13" a="1"/>
  <c r="BF381" i="13" s="1"/>
  <c r="BP381" i="13" s="1"/>
  <c r="BF395" i="13" a="1"/>
  <c r="BF395" i="13" s="1"/>
  <c r="BP395" i="13" s="1"/>
  <c r="BF428" i="13" a="1"/>
  <c r="BF428" i="13" s="1"/>
  <c r="BP428" i="13" s="1"/>
  <c r="BF109" i="13" a="1"/>
  <c r="BF109" i="13" s="1"/>
  <c r="BP109" i="13" s="1"/>
  <c r="BF196" i="13" a="1"/>
  <c r="BF196" i="13" s="1"/>
  <c r="BP196" i="13" s="1"/>
  <c r="BF84" i="13" a="1"/>
  <c r="BF84" i="13" s="1"/>
  <c r="BP84" i="13" s="1"/>
  <c r="BF273" i="13" a="1"/>
  <c r="BF273" i="13" s="1"/>
  <c r="BP273" i="13" s="1"/>
  <c r="BF371" i="13" a="1"/>
  <c r="BF371" i="13" s="1"/>
  <c r="BP371" i="13" s="1"/>
  <c r="BF403" i="13" a="1"/>
  <c r="BF403" i="13" s="1"/>
  <c r="BP403" i="13" s="1"/>
  <c r="BF343" i="13" a="1"/>
  <c r="BF343" i="13" s="1"/>
  <c r="BP343" i="13" s="1"/>
  <c r="BF337" i="13" a="1"/>
  <c r="BF337" i="13" s="1"/>
  <c r="BP337" i="13" s="1"/>
  <c r="BF53" i="13" a="1"/>
  <c r="BF53" i="13" s="1"/>
  <c r="BP53" i="13" s="1"/>
  <c r="BF281" i="13" a="1"/>
  <c r="BF281" i="13" s="1"/>
  <c r="BP281" i="13" s="1"/>
  <c r="BF59" i="13" a="1"/>
  <c r="BF59" i="13" s="1"/>
  <c r="BP59" i="13" s="1"/>
  <c r="BF151" i="13" a="1"/>
  <c r="BF151" i="13" s="1"/>
  <c r="BP151" i="13" s="1"/>
  <c r="BF293" i="13" a="1"/>
  <c r="BF293" i="13" s="1"/>
  <c r="BP293" i="13" s="1"/>
  <c r="BF383" i="13" a="1"/>
  <c r="BF383" i="13" s="1"/>
  <c r="BP383" i="13" s="1"/>
  <c r="BF13" i="13" a="1"/>
  <c r="BF13" i="13" s="1"/>
  <c r="BP13" i="13" s="1"/>
  <c r="BF61" i="13" a="1"/>
  <c r="BF61" i="13" s="1"/>
  <c r="BP61" i="13" s="1"/>
  <c r="BF185" i="13" a="1"/>
  <c r="BF185" i="13" s="1"/>
  <c r="BP185" i="13" s="1"/>
  <c r="BF101" i="13" a="1"/>
  <c r="BF101" i="13" s="1"/>
  <c r="BP101" i="13" s="1"/>
  <c r="BF88" i="13" a="1"/>
  <c r="BF88" i="13" s="1"/>
  <c r="BP88" i="13" s="1"/>
  <c r="BF152" i="13" a="1"/>
  <c r="BF152" i="13" s="1"/>
  <c r="BP152" i="13" s="1"/>
  <c r="BF251" i="13" a="1"/>
  <c r="BF251" i="13" s="1"/>
  <c r="BP251" i="13" s="1"/>
  <c r="BF321" i="13" a="1"/>
  <c r="BF321" i="13" s="1"/>
  <c r="BP321" i="13" s="1"/>
  <c r="BF346" i="13" a="1"/>
  <c r="BF346" i="13" s="1"/>
  <c r="BP346" i="13" s="1"/>
  <c r="BF424" i="13" a="1"/>
  <c r="BF424" i="13" s="1"/>
  <c r="BP424" i="13" s="1"/>
  <c r="BF430" i="13" a="1"/>
  <c r="BF430" i="13" s="1"/>
  <c r="BP430" i="13" s="1"/>
  <c r="BF235" i="13" a="1"/>
  <c r="BF235" i="13" s="1"/>
  <c r="BP235" i="13" s="1"/>
  <c r="BF192" i="13" a="1"/>
  <c r="BF192" i="13" s="1"/>
  <c r="BP192" i="13" s="1"/>
  <c r="BF431" i="13" a="1"/>
  <c r="BF431" i="13" s="1"/>
  <c r="BP431" i="13" s="1"/>
  <c r="BF427" i="13" a="1"/>
  <c r="BF427" i="13" s="1"/>
  <c r="BP427" i="13" s="1"/>
  <c r="BF317" i="13" a="1"/>
  <c r="BF317" i="13" s="1"/>
  <c r="BP317" i="13" s="1"/>
  <c r="BF9" i="13" a="1"/>
  <c r="BF9" i="13" s="1"/>
  <c r="BP9" i="13" s="1"/>
  <c r="BF62" i="13" a="1"/>
  <c r="BF62" i="13" s="1"/>
  <c r="BP62" i="13" s="1"/>
  <c r="BF228" i="13" a="1"/>
  <c r="BF228" i="13" s="1"/>
  <c r="BP228" i="13" s="1"/>
  <c r="BF186" i="13" a="1"/>
  <c r="BF186" i="13" s="1"/>
  <c r="BP186" i="13" s="1"/>
  <c r="BF443" i="13" a="1"/>
  <c r="BF443" i="13" s="1"/>
  <c r="BP443" i="13" s="1"/>
  <c r="BF114" i="13" a="1"/>
  <c r="BF114" i="13" s="1"/>
  <c r="BP114" i="13" s="1"/>
  <c r="BF423" i="13" a="1"/>
  <c r="BF423" i="13" s="1"/>
  <c r="BP423" i="13" s="1"/>
  <c r="BF276" i="13" a="1"/>
  <c r="BF276" i="13" s="1"/>
  <c r="BP276" i="13" s="1"/>
  <c r="BF140" i="13" a="1"/>
  <c r="BF140" i="13" s="1"/>
  <c r="BP140" i="13" s="1"/>
  <c r="BF66" i="13" a="1"/>
  <c r="BF66" i="13" s="1"/>
  <c r="BP66" i="13" s="1"/>
  <c r="BF190" i="13" a="1"/>
  <c r="BF190" i="13" s="1"/>
  <c r="BP190" i="13" s="1"/>
  <c r="BF333" i="13" a="1"/>
  <c r="BF333" i="13" s="1"/>
  <c r="BP333" i="13" s="1"/>
  <c r="BF154" i="13" a="1"/>
  <c r="BF154" i="13" s="1"/>
  <c r="BP154" i="13" s="1"/>
  <c r="BF305" i="13" a="1"/>
  <c r="BF305" i="13" s="1"/>
  <c r="BP305" i="13" s="1"/>
  <c r="BF306" i="13" a="1"/>
  <c r="BF306" i="13" s="1"/>
  <c r="BP306" i="13" s="1"/>
  <c r="BF421" i="13" a="1"/>
  <c r="BF421" i="13" s="1"/>
  <c r="BP421" i="13" s="1"/>
  <c r="BF198" i="13" a="1"/>
  <c r="BF198" i="13" s="1"/>
  <c r="BP198" i="13" s="1"/>
  <c r="BF323" i="13" a="1"/>
  <c r="BF323" i="13" s="1"/>
  <c r="BP323" i="13" s="1"/>
  <c r="BF340" i="13" a="1"/>
  <c r="BF340" i="13" s="1"/>
  <c r="BP340" i="13" s="1"/>
  <c r="BF179" i="13" a="1"/>
  <c r="BF179" i="13" s="1"/>
  <c r="BP179" i="13" s="1"/>
  <c r="BF188" i="13" a="1"/>
  <c r="BF188" i="13" s="1"/>
  <c r="BP188" i="13" s="1"/>
  <c r="BF55" i="13" a="1"/>
  <c r="BF55" i="13" s="1"/>
  <c r="BP55" i="13" s="1"/>
  <c r="BF37" i="13" a="1"/>
  <c r="BF37" i="13" s="1"/>
  <c r="BP37" i="13" s="1"/>
  <c r="BF229" i="13" a="1"/>
  <c r="BF229" i="13" s="1"/>
  <c r="BP229" i="13" s="1"/>
  <c r="BF242" i="13" a="1"/>
  <c r="BF242" i="13" s="1"/>
  <c r="BP242" i="13" s="1"/>
  <c r="BF255" i="13" a="1"/>
  <c r="BF255" i="13" s="1"/>
  <c r="BP255" i="13" s="1"/>
  <c r="BF248" i="13" a="1"/>
  <c r="BF248" i="13" s="1"/>
  <c r="BP248" i="13" s="1"/>
  <c r="BF272" i="13" a="1"/>
  <c r="BF272" i="13" s="1"/>
  <c r="BP272" i="13" s="1"/>
  <c r="BF308" i="13" a="1"/>
  <c r="BF308" i="13" s="1"/>
  <c r="BP308" i="13" s="1"/>
  <c r="BF320" i="13" a="1"/>
  <c r="BF320" i="13" s="1"/>
  <c r="BP320" i="13" s="1"/>
  <c r="BF406" i="13" a="1"/>
  <c r="BF406" i="13" s="1"/>
  <c r="BP406" i="13" s="1"/>
  <c r="BF410" i="13" a="1"/>
  <c r="BF410" i="13" s="1"/>
  <c r="BP410" i="13" s="1"/>
  <c r="BF159" i="13" a="1"/>
  <c r="BF159" i="13" s="1"/>
  <c r="BP159" i="13" s="1"/>
  <c r="BF52" i="13" a="1"/>
  <c r="BF52" i="13" s="1"/>
  <c r="BP52" i="13" s="1"/>
  <c r="BF38" i="13" a="1"/>
  <c r="BF38" i="13" s="1"/>
  <c r="BP38" i="13" s="1"/>
  <c r="BF195" i="13" a="1"/>
  <c r="BF195" i="13" s="1"/>
  <c r="BP195" i="13" s="1"/>
  <c r="BF296" i="13" a="1"/>
  <c r="BF296" i="13" s="1"/>
  <c r="BP296" i="13" s="1"/>
  <c r="BF270" i="13" a="1"/>
  <c r="BF270" i="13" s="1"/>
  <c r="BP270" i="13" s="1"/>
  <c r="BF256" i="13" a="1"/>
  <c r="BF256" i="13" s="1"/>
  <c r="BP256" i="13" s="1"/>
  <c r="BF344" i="13" a="1"/>
  <c r="BF344" i="13" s="1"/>
  <c r="BP344" i="13" s="1"/>
  <c r="BF348" i="13" a="1"/>
  <c r="BF348" i="13" s="1"/>
  <c r="BP348" i="13" s="1"/>
  <c r="BF72" i="13" a="1"/>
  <c r="BF72" i="13" s="1"/>
  <c r="BP72" i="13" s="1"/>
  <c r="BF206" i="13" a="1"/>
  <c r="BF206" i="13" s="1"/>
  <c r="BP206" i="13" s="1"/>
  <c r="BF369" i="13" a="1"/>
  <c r="BF369" i="13" s="1"/>
  <c r="BP369" i="13" s="1"/>
  <c r="BF160" i="13" a="1"/>
  <c r="BF160" i="13" s="1"/>
  <c r="BP160" i="13" s="1"/>
  <c r="BF45" i="13" a="1"/>
  <c r="BF45" i="13" s="1"/>
  <c r="BP45" i="13" s="1"/>
  <c r="BF130" i="13" a="1"/>
  <c r="BF130" i="13" s="1"/>
  <c r="BP130" i="13" s="1"/>
  <c r="BF353" i="13" a="1"/>
  <c r="BF353" i="13" s="1"/>
  <c r="BP353" i="13" s="1"/>
  <c r="BF282" i="13" a="1"/>
  <c r="BF282" i="13" s="1"/>
  <c r="BP282" i="13" s="1"/>
  <c r="BF399" i="13" a="1"/>
  <c r="BF399" i="13" s="1"/>
  <c r="BP399" i="13" s="1"/>
  <c r="BF390" i="13" a="1"/>
  <c r="BF390" i="13" s="1"/>
  <c r="BP390" i="13" s="1"/>
  <c r="BF456" i="13" a="1"/>
  <c r="BF456" i="13" s="1"/>
  <c r="BP456" i="13" s="1"/>
  <c r="BF447" i="13" a="1"/>
  <c r="BF447" i="13" s="1"/>
  <c r="BP447" i="13" s="1"/>
  <c r="BF307" i="13" a="1"/>
  <c r="BF307" i="13" s="1"/>
  <c r="BP307" i="13" s="1"/>
  <c r="BF365" i="13" a="1"/>
  <c r="BF365" i="13" s="1"/>
  <c r="BP365" i="13" s="1"/>
  <c r="BF336" i="13" a="1"/>
  <c r="BF336" i="13" s="1"/>
  <c r="BP336" i="13" s="1"/>
  <c r="BF149" i="13" a="1"/>
  <c r="BF149" i="13" s="1"/>
  <c r="BP149" i="13" s="1"/>
  <c r="BF78" i="13" a="1"/>
  <c r="BF78" i="13" s="1"/>
  <c r="BP78" i="13" s="1"/>
  <c r="BF254" i="13" a="1"/>
  <c r="BF254" i="13" s="1"/>
  <c r="BP254" i="13" s="1"/>
  <c r="BF417" i="13" a="1"/>
  <c r="BF417" i="13" s="1"/>
  <c r="BP417" i="13" s="1"/>
  <c r="BF363" i="13" a="1"/>
  <c r="BF363" i="13" s="1"/>
  <c r="BP363" i="13" s="1"/>
  <c r="BF175" i="13" a="1"/>
  <c r="BF175" i="13" s="1"/>
  <c r="BP175" i="13" s="1"/>
  <c r="BF236" i="13" a="1"/>
  <c r="BF236" i="13" s="1"/>
  <c r="BP236" i="13" s="1"/>
  <c r="BF155" i="13" a="1"/>
  <c r="BF155" i="13" s="1"/>
  <c r="BP155" i="13" s="1"/>
  <c r="BF289" i="13" a="1"/>
  <c r="BF289" i="13" s="1"/>
  <c r="BP289" i="13" s="1"/>
  <c r="BF335" i="13" a="1"/>
  <c r="BF335" i="13" s="1"/>
  <c r="BP335" i="13" s="1"/>
  <c r="BF105" i="13" a="1"/>
  <c r="BF105" i="13" s="1"/>
  <c r="BP105" i="13" s="1"/>
  <c r="BF267" i="13" a="1"/>
  <c r="BF267" i="13" s="1"/>
  <c r="BP267" i="13" s="1"/>
  <c r="BF182" i="13" a="1"/>
  <c r="BF182" i="13" s="1"/>
  <c r="BP182" i="13" s="1"/>
  <c r="BF356" i="13" a="1"/>
  <c r="BF356" i="13" s="1"/>
  <c r="BP356" i="13" s="1"/>
  <c r="BF397" i="13" a="1"/>
  <c r="BF397" i="13" s="1"/>
  <c r="BP397" i="13" s="1"/>
  <c r="BF437" i="13" a="1"/>
  <c r="BF437" i="13" s="1"/>
  <c r="BP437" i="13" s="1"/>
  <c r="BF450" i="13" a="1"/>
  <c r="BF450" i="13" s="1"/>
  <c r="BP450" i="13" s="1"/>
  <c r="BF476" i="13" a="1"/>
  <c r="BF476" i="13" s="1"/>
  <c r="BP476" i="13" s="1"/>
  <c r="BF200" i="13" a="1"/>
  <c r="BF200" i="13" s="1"/>
  <c r="BP200" i="13" s="1"/>
  <c r="BF163" i="13" a="1"/>
  <c r="BF163" i="13" s="1"/>
  <c r="BP163" i="13" s="1"/>
  <c r="BF332" i="13" a="1"/>
  <c r="BF332" i="13" s="1"/>
  <c r="BP332" i="13" s="1"/>
  <c r="BF384" i="13" a="1"/>
  <c r="BF384" i="13" s="1"/>
  <c r="BP384" i="13" s="1"/>
  <c r="BF474" i="13" a="1"/>
  <c r="BF474" i="13" s="1"/>
  <c r="BP474" i="13" s="1"/>
  <c r="BF451" i="13" a="1"/>
  <c r="BF451" i="13" s="1"/>
  <c r="BP451" i="13" s="1"/>
  <c r="BF467" i="13" a="1"/>
  <c r="BF467" i="13" s="1"/>
  <c r="BP467" i="13" s="1"/>
  <c r="BF33" i="13" a="1"/>
  <c r="BF33" i="13" s="1"/>
  <c r="BP33" i="13" s="1"/>
  <c r="BF35" i="13" a="1"/>
  <c r="BF35" i="13" s="1"/>
  <c r="BP35" i="13" s="1"/>
  <c r="BF208" i="13" a="1"/>
  <c r="BF208" i="13" s="1"/>
  <c r="BP208" i="13" s="1"/>
  <c r="BF131" i="13" a="1"/>
  <c r="BF131" i="13" s="1"/>
  <c r="BP131" i="13" s="1"/>
  <c r="BF364" i="13" a="1"/>
  <c r="BF364" i="13" s="1"/>
  <c r="BP364" i="13" s="1"/>
  <c r="BF191" i="13" a="1"/>
  <c r="BF191" i="13" s="1"/>
  <c r="BP191" i="13" s="1"/>
  <c r="BF57" i="13" a="1"/>
  <c r="BF57" i="13" s="1"/>
  <c r="BP57" i="13" s="1"/>
  <c r="BF286" i="13" a="1"/>
  <c r="BF286" i="13" s="1"/>
  <c r="BP286" i="13" s="1"/>
  <c r="BF387" i="13" a="1"/>
  <c r="BF387" i="13" s="1"/>
  <c r="BP387" i="13" s="1"/>
  <c r="BF183" i="13" a="1"/>
  <c r="BF183" i="13" s="1"/>
  <c r="BP183" i="13" s="1"/>
  <c r="BF312" i="13" a="1"/>
  <c r="BF312" i="13" s="1"/>
  <c r="BP312" i="13" s="1"/>
  <c r="BF376" i="13" a="1"/>
  <c r="BF376" i="13" s="1"/>
  <c r="BP376" i="13" s="1"/>
  <c r="BF31" i="13" a="1"/>
  <c r="BF31" i="13" s="1"/>
  <c r="BP31" i="13" s="1"/>
  <c r="BF347" i="13" a="1"/>
  <c r="BF347" i="13" s="1"/>
  <c r="BP347" i="13" s="1"/>
  <c r="BF436" i="13" a="1"/>
  <c r="BF436" i="13" s="1"/>
  <c r="BP436" i="13" s="1"/>
  <c r="BF440" i="13" a="1"/>
  <c r="BF440" i="13" s="1"/>
  <c r="BP440" i="13" s="1"/>
  <c r="BF449" i="13" a="1"/>
  <c r="BF449" i="13" s="1"/>
  <c r="BP449" i="13" s="1"/>
  <c r="BF441" i="13" a="1"/>
  <c r="BF441" i="13" s="1"/>
  <c r="BP441" i="13" s="1"/>
  <c r="BF463" i="13" a="1"/>
  <c r="BF463" i="13" s="1"/>
  <c r="BP463" i="13" s="1"/>
  <c r="BF318" i="13" a="1"/>
  <c r="BF318" i="13" s="1"/>
  <c r="BP318" i="13" s="1"/>
  <c r="BF378" i="13" a="1"/>
  <c r="BF378" i="13" s="1"/>
  <c r="BP378" i="13" s="1"/>
  <c r="BF67" i="13" a="1"/>
  <c r="BF67" i="13" s="1"/>
  <c r="BP67" i="13" s="1"/>
  <c r="BF116" i="13" a="1"/>
  <c r="BF116" i="13" s="1"/>
  <c r="BP116" i="13" s="1"/>
  <c r="BF241" i="13" a="1"/>
  <c r="BF241" i="13" s="1"/>
  <c r="BP241" i="13" s="1"/>
  <c r="BF250" i="13" a="1"/>
  <c r="BF250" i="13" s="1"/>
  <c r="BP250" i="13" s="1"/>
  <c r="BF372" i="13" a="1"/>
  <c r="BF372" i="13" s="1"/>
  <c r="BP372" i="13" s="1"/>
  <c r="BF382" i="13" a="1"/>
  <c r="BF382" i="13" s="1"/>
  <c r="BP382" i="13" s="1"/>
  <c r="BF414" i="13" a="1"/>
  <c r="BF414" i="13" s="1"/>
  <c r="BP414" i="13" s="1"/>
  <c r="BF434" i="13" a="1"/>
  <c r="BF434" i="13" s="1"/>
  <c r="BP434" i="13" s="1"/>
  <c r="BF193" i="13" a="1"/>
  <c r="BF193" i="13" s="1"/>
  <c r="BP193" i="13" s="1"/>
  <c r="BF265" i="13" a="1"/>
  <c r="BF265" i="13" s="1"/>
  <c r="BP265" i="13" s="1"/>
  <c r="BF380" i="13" a="1"/>
  <c r="BF380" i="13" s="1"/>
  <c r="BP380" i="13" s="1"/>
  <c r="BF60" i="13" a="1"/>
  <c r="BF60" i="13" s="1"/>
  <c r="BP60" i="13" s="1"/>
  <c r="BF216" i="13" a="1"/>
  <c r="BF216" i="13" s="1"/>
  <c r="BP216" i="13" s="1"/>
  <c r="BF81" i="13" a="1"/>
  <c r="BF81" i="13" s="1"/>
  <c r="BP81" i="13" s="1"/>
  <c r="BF288" i="13" a="1"/>
  <c r="BF288" i="13" s="1"/>
  <c r="BP288" i="13" s="1"/>
  <c r="BF44" i="13" a="1"/>
  <c r="BF44" i="13" s="1"/>
  <c r="BP44" i="13" s="1"/>
  <c r="BF469" i="13" a="1"/>
  <c r="BF469" i="13" s="1"/>
  <c r="BP469" i="13" s="1"/>
  <c r="BF230" i="13" a="1"/>
  <c r="BF230" i="13" s="1"/>
  <c r="BP230" i="13" s="1"/>
  <c r="BF271" i="13" a="1"/>
  <c r="BF271" i="13" s="1"/>
  <c r="BP271" i="13" s="1"/>
  <c r="BF328" i="13" a="1"/>
  <c r="BF328" i="13" s="1"/>
  <c r="BP328" i="13" s="1"/>
  <c r="BF330" i="13" a="1"/>
  <c r="BF330" i="13" s="1"/>
  <c r="BP330" i="13" s="1"/>
  <c r="BF345" i="13" a="1"/>
  <c r="BF345" i="13" s="1"/>
  <c r="BP345" i="13" s="1"/>
  <c r="BF470" i="13" a="1"/>
  <c r="BF470" i="13" s="1"/>
  <c r="BP470" i="13" s="1"/>
  <c r="BF413" i="13" a="1"/>
  <c r="BF413" i="13" s="1"/>
  <c r="BP413" i="13" s="1"/>
  <c r="BF134" i="13" a="1"/>
  <c r="BF134" i="13" s="1"/>
  <c r="BP134" i="13" s="1"/>
  <c r="BF97" i="13" a="1"/>
  <c r="BF97" i="13" s="1"/>
  <c r="BP97" i="13" s="1"/>
  <c r="BF472" i="13" a="1"/>
  <c r="BF472" i="13" s="1"/>
  <c r="BP472" i="13" s="1"/>
  <c r="BF409" i="13" a="1"/>
  <c r="BF409" i="13" s="1"/>
  <c r="BP409" i="13" s="1"/>
  <c r="BF373" i="13" a="1"/>
  <c r="BF373" i="13" s="1"/>
  <c r="BP373" i="13" s="1"/>
  <c r="BF125" i="13" a="1"/>
  <c r="BF125" i="13" s="1"/>
  <c r="BP125" i="13" s="1"/>
  <c r="BF226" i="13" a="1"/>
  <c r="BF226" i="13" s="1"/>
  <c r="BP226" i="13" s="1"/>
  <c r="BF374" i="13" a="1"/>
  <c r="BF374" i="13" s="1"/>
  <c r="BP374" i="13" s="1"/>
  <c r="BF15" i="13" a="1"/>
  <c r="BF15" i="13" s="1"/>
  <c r="BP15" i="13" s="1"/>
  <c r="BF297" i="13" a="1"/>
  <c r="BF297" i="13" s="1"/>
  <c r="BP297" i="13" s="1"/>
  <c r="BF148" i="13" a="1"/>
  <c r="BF148" i="13" s="1"/>
  <c r="BP148" i="13" s="1"/>
  <c r="BF201" i="13" a="1"/>
  <c r="BF201" i="13" s="1"/>
  <c r="BP201" i="13" s="1"/>
  <c r="BF412" i="13" a="1"/>
  <c r="BF412" i="13" s="1"/>
  <c r="BP412" i="13" s="1"/>
  <c r="BF454" i="13" a="1"/>
  <c r="BF454" i="13" s="1"/>
  <c r="BP454" i="13" s="1"/>
  <c r="BF224" i="13" a="1"/>
  <c r="BF224" i="13" s="1"/>
  <c r="BP224" i="13" s="1"/>
  <c r="BF168" i="13" a="1"/>
  <c r="BF168" i="13" s="1"/>
  <c r="BP168" i="13" s="1"/>
  <c r="BF187" i="13" a="1"/>
  <c r="BF187" i="13" s="1"/>
  <c r="BP187" i="13" s="1"/>
  <c r="BF40" i="13" a="1"/>
  <c r="BF40" i="13" s="1"/>
  <c r="BP40" i="13" s="1"/>
  <c r="BF158" i="13" a="1"/>
  <c r="BF158" i="13" s="1"/>
  <c r="BP158" i="13" s="1"/>
  <c r="BF362" i="13" a="1"/>
  <c r="BF362" i="13" s="1"/>
  <c r="BP362" i="13" s="1"/>
  <c r="BF445" i="13" a="1"/>
  <c r="BF445" i="13" s="1"/>
  <c r="BP445" i="13" s="1"/>
  <c r="BF280" i="13" a="1"/>
  <c r="BF280" i="13" s="1"/>
  <c r="BP280" i="13" s="1"/>
  <c r="BF223" i="13" a="1"/>
  <c r="BF223" i="13" s="1"/>
  <c r="BP223" i="13" s="1"/>
  <c r="BF425" i="13" a="1"/>
  <c r="BF425" i="13" s="1"/>
  <c r="BP425" i="13" s="1"/>
  <c r="BF392" i="13" a="1"/>
  <c r="BF392" i="13" s="1"/>
  <c r="BP392" i="13" s="1"/>
  <c r="BF388" i="13" a="1"/>
  <c r="BF388" i="13" s="1"/>
  <c r="BP388" i="13" s="1"/>
  <c r="BF117" i="13" a="1"/>
  <c r="BF117" i="13" s="1"/>
  <c r="BP117" i="13" s="1"/>
  <c r="BF274" i="13" a="1"/>
  <c r="BF274" i="13" s="1"/>
  <c r="BP274" i="13" s="1"/>
  <c r="BF48" i="13" a="1"/>
  <c r="BF48" i="13" s="1"/>
  <c r="BP48" i="13" s="1"/>
  <c r="BF170" i="13" a="1"/>
  <c r="BF170" i="13" s="1"/>
  <c r="BP170" i="13" s="1"/>
  <c r="BF19" i="13" a="1"/>
  <c r="BF19" i="13" s="1"/>
  <c r="BP19" i="13" s="1"/>
  <c r="BF120" i="13" a="1"/>
  <c r="BF120" i="13" s="1"/>
  <c r="BP120" i="13" s="1"/>
  <c r="BF457" i="13" a="1"/>
  <c r="BF457" i="13" s="1"/>
  <c r="BP457" i="13" s="1"/>
  <c r="BF394" i="13" a="1"/>
  <c r="BF394" i="13" s="1"/>
  <c r="BP394" i="13" s="1"/>
  <c r="BF422" i="13" a="1"/>
  <c r="BF422" i="13" s="1"/>
  <c r="BP422" i="13" s="1"/>
  <c r="BF199" i="13" a="1"/>
  <c r="BF199" i="13" s="1"/>
  <c r="BP199" i="13" s="1"/>
  <c r="BF326" i="13" a="1"/>
  <c r="BF326" i="13" s="1"/>
  <c r="BP326" i="13" s="1"/>
  <c r="BF74" i="13" a="1"/>
  <c r="BF74" i="13" s="1"/>
  <c r="BP74" i="13" s="1"/>
  <c r="BF258" i="13" a="1"/>
  <c r="BF258" i="13" s="1"/>
  <c r="BP258" i="13" s="1"/>
  <c r="BF379" i="13" a="1"/>
  <c r="BF379" i="13" s="1"/>
  <c r="BP379" i="13" s="1"/>
  <c r="BF314" i="13" a="1"/>
  <c r="BF314" i="13" s="1"/>
  <c r="BP314" i="13" s="1"/>
  <c r="BF464" i="13" a="1"/>
  <c r="BF464" i="13" s="1"/>
  <c r="BP464" i="13" s="1"/>
  <c r="BF36" i="13" a="1"/>
  <c r="BF36" i="13" s="1"/>
  <c r="BP36" i="13" s="1"/>
  <c r="BF260" i="13" a="1"/>
  <c r="BF260" i="13" s="1"/>
  <c r="BP260" i="13" s="1"/>
  <c r="BF268" i="13" a="1"/>
  <c r="BF268" i="13" s="1"/>
  <c r="BP268" i="13" s="1"/>
  <c r="BF263" i="13" a="1"/>
  <c r="BF263" i="13" s="1"/>
  <c r="BP263" i="13" s="1"/>
  <c r="BF212" i="13" a="1"/>
  <c r="BF212" i="13" s="1"/>
  <c r="BP212" i="13" s="1"/>
  <c r="BF278" i="13" a="1"/>
  <c r="BF278" i="13" s="1"/>
  <c r="BP278" i="13" s="1"/>
  <c r="BF110" i="13" a="1"/>
  <c r="BF110" i="13" s="1"/>
  <c r="BP110" i="13" s="1"/>
  <c r="BF462" i="13" a="1"/>
  <c r="BF462" i="13" s="1"/>
  <c r="BP462" i="13" s="1"/>
  <c r="BF127" i="13" a="1"/>
  <c r="BF127" i="13" s="1"/>
  <c r="BP127" i="13" s="1"/>
  <c r="BF313" i="13" a="1"/>
  <c r="BF313" i="13" s="1"/>
  <c r="BP313" i="13" s="1"/>
  <c r="BF310" i="13" a="1"/>
  <c r="BF310" i="13" s="1"/>
  <c r="BP310" i="13" s="1"/>
  <c r="BF385" i="13" a="1"/>
  <c r="BF385" i="13" s="1"/>
  <c r="BP385" i="13" s="1"/>
  <c r="BF325" i="13" a="1"/>
  <c r="BF325" i="13" s="1"/>
  <c r="BP325" i="13" s="1"/>
  <c r="BF98" i="13" a="1"/>
  <c r="BF98" i="13" s="1"/>
  <c r="BP98" i="13" s="1"/>
  <c r="BF11" i="13" a="1"/>
  <c r="BF11" i="13" s="1"/>
  <c r="BP11" i="13" s="1"/>
  <c r="BF129" i="13" a="1"/>
  <c r="BF129" i="13" s="1"/>
  <c r="BP129" i="13" s="1"/>
  <c r="BF184" i="13" a="1"/>
  <c r="BF184" i="13" s="1"/>
  <c r="BP184" i="13" s="1"/>
  <c r="BF277" i="13" a="1"/>
  <c r="BF277" i="13" s="1"/>
  <c r="BP277" i="13" s="1"/>
  <c r="BF49" i="13" a="1"/>
  <c r="BF49" i="13" s="1"/>
  <c r="BP49" i="13" s="1"/>
  <c r="BF415" i="13" a="1"/>
  <c r="BF415" i="13" s="1"/>
  <c r="BP415" i="13" s="1"/>
  <c r="BF302" i="13" a="1"/>
  <c r="BF302" i="13" s="1"/>
  <c r="BP302" i="13" s="1"/>
  <c r="BF162" i="13" a="1"/>
  <c r="BF162" i="13" s="1"/>
  <c r="BP162" i="13" s="1"/>
  <c r="BF222" i="13" a="1"/>
  <c r="BF222" i="13" s="1"/>
  <c r="BP222" i="13" s="1"/>
  <c r="BF211" i="13" a="1"/>
  <c r="BF211" i="13" s="1"/>
  <c r="BP211" i="13" s="1"/>
  <c r="BF285" i="13" a="1"/>
  <c r="BF285" i="13" s="1"/>
  <c r="BP285" i="13" s="1"/>
  <c r="BF64" i="13" a="1"/>
  <c r="BF64" i="13" s="1"/>
  <c r="BP64" i="13" s="1"/>
  <c r="BF171" i="13" a="1"/>
  <c r="BF171" i="13" s="1"/>
  <c r="BP171" i="13" s="1"/>
  <c r="BF360" i="13" a="1"/>
  <c r="BF360" i="13" s="1"/>
  <c r="BP360" i="13" s="1"/>
  <c r="BF315" i="13" a="1"/>
  <c r="BF315" i="13" s="1"/>
  <c r="BP315" i="13" s="1"/>
  <c r="BF221" i="13" a="1"/>
  <c r="BF221" i="13" s="1"/>
  <c r="BP221" i="13" s="1"/>
  <c r="BF118" i="13" a="1"/>
  <c r="BF118" i="13" s="1"/>
  <c r="BP118" i="13" s="1"/>
  <c r="BF300" i="13" a="1"/>
  <c r="BF300" i="13" s="1"/>
  <c r="BP300" i="13" s="1"/>
  <c r="BF51" i="13" a="1"/>
  <c r="BF51" i="13" s="1"/>
  <c r="BP51" i="13" s="1"/>
  <c r="BF215" i="13" a="1"/>
  <c r="BF215" i="13" s="1"/>
  <c r="BP215" i="13" s="1"/>
  <c r="BF240" i="13" a="1"/>
  <c r="BF240" i="13" s="1"/>
  <c r="BP240" i="13" s="1"/>
  <c r="BF121" i="13" a="1"/>
  <c r="BF121" i="13" s="1"/>
  <c r="BP121" i="13" s="1"/>
  <c r="BF309" i="13" a="1"/>
  <c r="BF309" i="13" s="1"/>
  <c r="BP309" i="13" s="1"/>
  <c r="BF32" i="13" a="1"/>
  <c r="BF32" i="13" s="1"/>
  <c r="BP32" i="13" s="1"/>
  <c r="BF136" i="13" a="1"/>
  <c r="BF136" i="13" s="1"/>
  <c r="BP136" i="13" s="1"/>
  <c r="BF432" i="13" a="1"/>
  <c r="BF432" i="13" s="1"/>
  <c r="BP432" i="13" s="1"/>
  <c r="BF295" i="13" a="1"/>
  <c r="BF295" i="13" s="1"/>
  <c r="BP295" i="13" s="1"/>
  <c r="BF303" i="13" a="1"/>
  <c r="BF303" i="13" s="1"/>
  <c r="BP303" i="13" s="1"/>
  <c r="BF237" i="13" a="1"/>
  <c r="BF237" i="13" s="1"/>
  <c r="BP237" i="13" s="1"/>
  <c r="BF126" i="13" a="1"/>
  <c r="BF126" i="13" s="1"/>
  <c r="BP126" i="13" s="1"/>
  <c r="BF354" i="13" a="1"/>
  <c r="BF354" i="13" s="1"/>
  <c r="BP354" i="13" s="1"/>
  <c r="BF76" i="13" a="1"/>
  <c r="BF76" i="13" s="1"/>
  <c r="BP76" i="13" s="1"/>
  <c r="BF301" i="13" a="1"/>
  <c r="BF301" i="13" s="1"/>
  <c r="BP301" i="13" s="1"/>
  <c r="BF58" i="13" a="1"/>
  <c r="BF58" i="13" s="1"/>
  <c r="BP58" i="13" s="1"/>
  <c r="BF146" i="13" a="1"/>
  <c r="BF146" i="13" s="1"/>
  <c r="BP146" i="13" s="1"/>
  <c r="BF398" i="13" a="1"/>
  <c r="BF398" i="13" s="1"/>
  <c r="BP398" i="13" s="1"/>
  <c r="BF253" i="13" a="1"/>
  <c r="BF253" i="13" s="1"/>
  <c r="BP253" i="13" s="1"/>
  <c r="BF124" i="13" a="1"/>
  <c r="BF124" i="13" s="1"/>
  <c r="BP124" i="13" s="1"/>
  <c r="BF123" i="13" a="1"/>
  <c r="BF123" i="13" s="1"/>
  <c r="BP123" i="13" s="1"/>
  <c r="BF100" i="13" a="1"/>
  <c r="BF100" i="13" s="1"/>
  <c r="BP100" i="13" s="1"/>
  <c r="BF266" i="13" a="1"/>
  <c r="BF266" i="13" s="1"/>
  <c r="BP266" i="13" s="1"/>
  <c r="BF34" i="13" a="1"/>
  <c r="BF34" i="13" s="1"/>
  <c r="BP34" i="13" s="1"/>
  <c r="BF194" i="13" a="1"/>
  <c r="BF194" i="13" s="1"/>
  <c r="BP194" i="13" s="1"/>
  <c r="BF324" i="13" a="1"/>
  <c r="BF324" i="13" s="1"/>
  <c r="BP324" i="13" s="1"/>
  <c r="BF391" i="13" a="1"/>
  <c r="BF391" i="13" s="1"/>
  <c r="BP391" i="13" s="1"/>
  <c r="BF135" i="13" a="1"/>
  <c r="BF135" i="13" s="1"/>
  <c r="BP135" i="13" s="1"/>
  <c r="BF144" i="13" a="1"/>
  <c r="BF144" i="13" s="1"/>
  <c r="BP144" i="13" s="1"/>
  <c r="BF444" i="13" a="1"/>
  <c r="BF444" i="13" s="1"/>
  <c r="BP444" i="13" s="1"/>
  <c r="BF157" i="13" a="1"/>
  <c r="BF157" i="13" s="1"/>
  <c r="BP157" i="13" s="1"/>
  <c r="BF257" i="13" a="1"/>
  <c r="BF257" i="13" s="1"/>
  <c r="BP257" i="13" s="1"/>
  <c r="BF71" i="13" a="1"/>
  <c r="BF71" i="13" s="1"/>
  <c r="BP71" i="13" s="1"/>
  <c r="BF203" i="13" a="1"/>
  <c r="BF203" i="13" s="1"/>
  <c r="BP203" i="13" s="1"/>
  <c r="BF471" i="13" a="1"/>
  <c r="BF471" i="13" s="1"/>
  <c r="BP471" i="13" s="1"/>
  <c r="BF85" i="13" a="1"/>
  <c r="BF85" i="13" s="1"/>
  <c r="BP85" i="13" s="1"/>
  <c r="BF361" i="13" a="1"/>
  <c r="BF361" i="13" s="1"/>
  <c r="BP361" i="13" s="1"/>
  <c r="BF65" i="13" a="1"/>
  <c r="BF65" i="13" s="1"/>
  <c r="BP65" i="13" s="1"/>
  <c r="BF319" i="13" a="1"/>
  <c r="BF319" i="13" s="1"/>
  <c r="BP319" i="13" s="1"/>
  <c r="BF249" i="13" a="1"/>
  <c r="BF249" i="13" s="1"/>
  <c r="BP249" i="13" s="1"/>
  <c r="BF283" i="13" a="1"/>
  <c r="BF283" i="13" s="1"/>
  <c r="BP283" i="13" s="1"/>
  <c r="BF103" i="13" a="1"/>
  <c r="BF103" i="13" s="1"/>
  <c r="BP103" i="13" s="1"/>
  <c r="BF96" i="13" a="1"/>
  <c r="BF96" i="13" s="1"/>
  <c r="BP96" i="13" s="1"/>
  <c r="BF156" i="13" a="1"/>
  <c r="BF156" i="13" s="1"/>
  <c r="BP156" i="13" s="1"/>
  <c r="BF50" i="13" a="1"/>
  <c r="BF50" i="13" s="1"/>
  <c r="BP50" i="13" s="1"/>
  <c r="BF92" i="13" a="1"/>
  <c r="BF92" i="13" s="1"/>
  <c r="BP92" i="13" s="1"/>
  <c r="BF167" i="13" a="1"/>
  <c r="BF167" i="13" s="1"/>
  <c r="BP167" i="13" s="1"/>
  <c r="BF275" i="13" a="1"/>
  <c r="BF275" i="13" s="1"/>
  <c r="BP275" i="13" s="1"/>
  <c r="BF298" i="13" a="1"/>
  <c r="BF298" i="13" s="1"/>
  <c r="BP298" i="13" s="1"/>
  <c r="BF112" i="13" a="1"/>
  <c r="BF112" i="13" s="1"/>
  <c r="BP112" i="13" s="1"/>
  <c r="BF292" i="13" a="1"/>
  <c r="BF292" i="13" s="1"/>
  <c r="BP292" i="13" s="1"/>
  <c r="BF5" i="13" a="1"/>
  <c r="BF5" i="13" s="1"/>
  <c r="BP5" i="13" s="1"/>
  <c r="BF6" i="13" a="1"/>
  <c r="BF6" i="13" s="1"/>
  <c r="BP6" i="13" s="1"/>
  <c r="BF42" i="13" a="1"/>
  <c r="BF42" i="13" s="1"/>
  <c r="BP42" i="13" s="1"/>
  <c r="BF299" i="13" a="1"/>
  <c r="BF299" i="13" s="1"/>
  <c r="BP299" i="13" s="1"/>
  <c r="BF393" i="13" a="1"/>
  <c r="BF393" i="13" s="1"/>
  <c r="BP393" i="13" s="1"/>
  <c r="BF119" i="13" a="1"/>
  <c r="BF119" i="13" s="1"/>
  <c r="BP119" i="13" s="1"/>
  <c r="BF349" i="13" a="1"/>
  <c r="BF349" i="13" s="1"/>
  <c r="BP349" i="13" s="1"/>
  <c r="BF252" i="13" a="1"/>
  <c r="BF252" i="13" s="1"/>
  <c r="BP252" i="13" s="1"/>
  <c r="BF22" i="13" a="1"/>
  <c r="BF22" i="13" s="1"/>
  <c r="BP22" i="13" s="1"/>
  <c r="BF209" i="13" a="1"/>
  <c r="BF209" i="13" s="1"/>
  <c r="BP209" i="13" s="1"/>
  <c r="BF404" i="13" a="1"/>
  <c r="BF404" i="13" s="1"/>
  <c r="BP404" i="13" s="1"/>
  <c r="BF133" i="13" a="1"/>
  <c r="BF133" i="13" s="1"/>
  <c r="BP133" i="13" s="1"/>
  <c r="BF435" i="13" a="1"/>
  <c r="BF435" i="13" s="1"/>
  <c r="BP435" i="13" s="1"/>
  <c r="BF359" i="13" a="1"/>
  <c r="BF359" i="13" s="1"/>
  <c r="BP359" i="13" s="1"/>
  <c r="BF207" i="13" a="1"/>
  <c r="BF207" i="13" s="1"/>
  <c r="BP207" i="13" s="1"/>
  <c r="BF41" i="13" a="1"/>
  <c r="BF41" i="13" s="1"/>
  <c r="BP41" i="13" s="1"/>
  <c r="BF234" i="13" a="1"/>
  <c r="BF234" i="13" s="1"/>
  <c r="BP234" i="13" s="1"/>
  <c r="BF259" i="13" a="1"/>
  <c r="BF259" i="13" s="1"/>
  <c r="BP259" i="13" s="1"/>
  <c r="BF63" i="13" a="1"/>
  <c r="BF63" i="13" s="1"/>
  <c r="BP63" i="13" s="1"/>
  <c r="BF264" i="13" a="1"/>
  <c r="BF264" i="13" s="1"/>
  <c r="BP264" i="13" s="1"/>
  <c r="BF138" i="13" a="1"/>
  <c r="BF138" i="13" s="1"/>
  <c r="BP138" i="13" s="1"/>
  <c r="BF17" i="13" a="1"/>
  <c r="BF17" i="13" s="1"/>
  <c r="BP17" i="13" s="1"/>
  <c r="BF137" i="13" a="1"/>
  <c r="BF137" i="13" s="1"/>
  <c r="BP137" i="13" s="1"/>
  <c r="BF213" i="13" a="1"/>
  <c r="BF213" i="13" s="1"/>
  <c r="BP213" i="13" s="1"/>
  <c r="BF475" i="13" a="1"/>
  <c r="BF475" i="13" s="1"/>
  <c r="BP475" i="13" s="1"/>
  <c r="BF197" i="13" a="1"/>
  <c r="BF197" i="13" s="1"/>
  <c r="BP197" i="13" s="1"/>
  <c r="BF225" i="13" a="1"/>
  <c r="BF225" i="13" s="1"/>
  <c r="BP225" i="13" s="1"/>
  <c r="BF46" i="13" a="1"/>
  <c r="BF46" i="13" s="1"/>
  <c r="BP46" i="13" s="1"/>
  <c r="BF316" i="13" a="1"/>
  <c r="BF316" i="13" s="1"/>
  <c r="BP316" i="13" s="1"/>
  <c r="BF311" i="13" a="1"/>
  <c r="BF311" i="13" s="1"/>
  <c r="BP311" i="13" s="1"/>
  <c r="BF455" i="13" a="1"/>
  <c r="BF455" i="13" s="1"/>
  <c r="BP455" i="13" s="1"/>
  <c r="BF366" i="13" a="1"/>
  <c r="BF366" i="13" s="1"/>
  <c r="BP366" i="13" s="1"/>
  <c r="BF269" i="13" a="1"/>
  <c r="BF269" i="13" s="1"/>
  <c r="BP269" i="13" s="1"/>
  <c r="BF132" i="13" a="1"/>
  <c r="BF132" i="13" s="1"/>
  <c r="BP132" i="13" s="1"/>
  <c r="BF338" i="13" a="1"/>
  <c r="BF338" i="13" s="1"/>
  <c r="BP338" i="13" s="1"/>
  <c r="BF429" i="13" a="1"/>
  <c r="BF429" i="13" s="1"/>
  <c r="BP429" i="13" s="1"/>
  <c r="BF227" i="13" a="1"/>
  <c r="BF227" i="13" s="1"/>
  <c r="BP227" i="13" s="1"/>
  <c r="BF368" i="13" a="1"/>
  <c r="BF368" i="13" s="1"/>
  <c r="BP368" i="13" s="1"/>
  <c r="BF8" i="13" a="1"/>
  <c r="BF8" i="13" s="1"/>
  <c r="BP8" i="13" s="1"/>
  <c r="BF164" i="13" a="1"/>
  <c r="BF164" i="13" s="1"/>
  <c r="BP164" i="13" s="1"/>
  <c r="BF153" i="13" a="1"/>
  <c r="BF153" i="13" s="1"/>
  <c r="BP153" i="13" s="1"/>
  <c r="BF176" i="13" a="1"/>
  <c r="BF176" i="13" s="1"/>
  <c r="BP176" i="13" s="1"/>
  <c r="BF204" i="13" a="1"/>
  <c r="BF204" i="13" s="1"/>
  <c r="BP204" i="13" s="1"/>
  <c r="BF82" i="13" a="1"/>
  <c r="BF82" i="13" s="1"/>
  <c r="BP82" i="13" s="1"/>
  <c r="BF342" i="13" a="1"/>
  <c r="BF342" i="13" s="1"/>
  <c r="BP342" i="13" s="1"/>
  <c r="BF141" i="13" a="1"/>
  <c r="BF141" i="13" s="1"/>
  <c r="BP141" i="13" s="1"/>
  <c r="BF80" i="13" a="1"/>
  <c r="BF80" i="13" s="1"/>
  <c r="BP80" i="13" s="1"/>
  <c r="BF377" i="13" a="1"/>
  <c r="BF377" i="13" s="1"/>
  <c r="BP377" i="13" s="1"/>
  <c r="BF145" i="13" a="1"/>
  <c r="BF145" i="13" s="1"/>
  <c r="BP145" i="13" s="1"/>
  <c r="BF12" i="13" a="1"/>
  <c r="BF12" i="13" s="1"/>
  <c r="BP12" i="13" s="1"/>
  <c r="BF231" i="13" a="1"/>
  <c r="BF231" i="13" s="1"/>
  <c r="BP231" i="13" s="1"/>
  <c r="BF21" i="13" a="1"/>
  <c r="BF21" i="13" s="1"/>
  <c r="BP21" i="13" s="1"/>
  <c r="BF418" i="13" a="1"/>
  <c r="BF418" i="13" s="1"/>
  <c r="BP418" i="13" s="1"/>
  <c r="BF115" i="13" a="1"/>
  <c r="BF115" i="13" s="1"/>
  <c r="BP115" i="13" s="1"/>
  <c r="BF375" i="13" a="1"/>
  <c r="BF375" i="13" s="1"/>
  <c r="BP375" i="13" s="1"/>
  <c r="BF83" i="13" a="1"/>
  <c r="BF83" i="13" s="1"/>
  <c r="BP83" i="13" s="1"/>
  <c r="BF104" i="13" a="1"/>
  <c r="BF104" i="13" s="1"/>
  <c r="BP104" i="13" s="1"/>
  <c r="BF29" i="13" a="1"/>
  <c r="BF29" i="13" s="1"/>
  <c r="BP29" i="13" s="1"/>
  <c r="BF243" i="13" a="1"/>
  <c r="BF243" i="13" s="1"/>
  <c r="BP243" i="13" s="1"/>
  <c r="BF386" i="13" a="1"/>
  <c r="BF386" i="13" s="1"/>
  <c r="BP386" i="13" s="1"/>
  <c r="BF218" i="13" a="1"/>
  <c r="BF218" i="13" s="1"/>
  <c r="BP218" i="13" s="1"/>
  <c r="BF355" i="13" a="1"/>
  <c r="BF355" i="13" s="1"/>
  <c r="BP355" i="13" s="1"/>
  <c r="BF10" i="13" a="1"/>
  <c r="BF10" i="13" s="1"/>
  <c r="BP10" i="13" s="1"/>
  <c r="BF27" i="13" a="1"/>
  <c r="BF27" i="13" s="1"/>
  <c r="BP27" i="13" s="1"/>
  <c r="BF291" i="13" a="1"/>
  <c r="BF291" i="13" s="1"/>
  <c r="BP291" i="13" s="1"/>
  <c r="BF453" i="13" a="1"/>
  <c r="BF453" i="13" s="1"/>
  <c r="BP453" i="13" s="1"/>
  <c r="BF87" i="13" a="1"/>
  <c r="BF87" i="13" s="1"/>
  <c r="BP87" i="13" s="1"/>
  <c r="BF284" i="13" a="1"/>
  <c r="BF284" i="13" s="1"/>
  <c r="BP284" i="13" s="1"/>
  <c r="BF189" i="13" a="1"/>
  <c r="BF189" i="13" s="1"/>
  <c r="BP189" i="13" s="1"/>
  <c r="BF400" i="13" a="1"/>
  <c r="BF400" i="13" s="1"/>
  <c r="BP400" i="13" s="1"/>
  <c r="BF99" i="13" a="1"/>
  <c r="BF99" i="13" s="1"/>
  <c r="BP99" i="13" s="1"/>
  <c r="BF25" i="13" a="1"/>
  <c r="BF25" i="13" s="1"/>
  <c r="BP25" i="13" s="1"/>
  <c r="BF113" i="13" a="1"/>
  <c r="BF113" i="13" s="1"/>
  <c r="BP113" i="13" s="1"/>
  <c r="BF331" i="13" a="1"/>
  <c r="BF331" i="13" s="1"/>
  <c r="BP331" i="13" s="1"/>
  <c r="BF460" i="13" a="1"/>
  <c r="BF460" i="13" s="1"/>
  <c r="BP460" i="13" s="1"/>
  <c r="BF106" i="13" a="1"/>
  <c r="BF106" i="13" s="1"/>
  <c r="BP106" i="13" s="1"/>
  <c r="BF407" i="13" a="1"/>
  <c r="BF407" i="13" s="1"/>
  <c r="BP407" i="13" s="1"/>
  <c r="BF91" i="13" a="1"/>
  <c r="BF91" i="13" s="1"/>
  <c r="BP91" i="13" s="1"/>
  <c r="BF26" i="13" a="1"/>
  <c r="BF26" i="13" s="1"/>
  <c r="BP26" i="13" s="1"/>
  <c r="BF202" i="13" a="1"/>
  <c r="BF202" i="13" s="1"/>
  <c r="BP202" i="13" s="1"/>
  <c r="BF14" i="13" a="1"/>
  <c r="BF14" i="13" s="1"/>
  <c r="BP14" i="13" s="1"/>
  <c r="BF416" i="13" a="1"/>
  <c r="BF416" i="13" s="1"/>
  <c r="BP416" i="13" s="1"/>
  <c r="BF426" i="13" a="1"/>
  <c r="BF426" i="13" s="1"/>
  <c r="BP426" i="13" s="1"/>
  <c r="BF89" i="13" a="1"/>
  <c r="BF89" i="13" s="1"/>
  <c r="BP89" i="13" s="1"/>
  <c r="BF352" i="13" a="1"/>
  <c r="BF352" i="13" s="1"/>
  <c r="BP352" i="13" s="1"/>
  <c r="BF69" i="13" a="1"/>
  <c r="BF69" i="13" s="1"/>
  <c r="BP69" i="13" s="1"/>
  <c r="BF111" i="13" a="1"/>
  <c r="BF111" i="13" s="1"/>
  <c r="BP111" i="13" s="1"/>
  <c r="BF247" i="13" a="1"/>
  <c r="BF247" i="13" s="1"/>
  <c r="BP247" i="13" s="1"/>
  <c r="BF180" i="13" a="1"/>
  <c r="BF180" i="13" s="1"/>
  <c r="BP180" i="13" s="1"/>
  <c r="BF442" i="13" a="1"/>
  <c r="BF442" i="13" s="1"/>
  <c r="BP442" i="13" s="1"/>
  <c r="BF370" i="13" a="1"/>
  <c r="BF370" i="13" s="1"/>
  <c r="BP370" i="13" s="1"/>
  <c r="BF108" i="13" a="1"/>
  <c r="BF108" i="13" s="1"/>
  <c r="BP108" i="13" s="1"/>
  <c r="BF304" i="13" a="1"/>
  <c r="BF304" i="13" s="1"/>
  <c r="BP304" i="13" s="1"/>
  <c r="BF419" i="13" a="1"/>
  <c r="BF419" i="13" s="1"/>
  <c r="BP419" i="13" s="1"/>
  <c r="BF43" i="13" a="1"/>
  <c r="BF43" i="13" s="1"/>
  <c r="BP43" i="13" s="1"/>
  <c r="BF448" i="13" a="1"/>
  <c r="BF448" i="13" s="1"/>
  <c r="BP448" i="13" s="1"/>
  <c r="BF68" i="13" a="1"/>
  <c r="BF68" i="13" s="1"/>
  <c r="BP68" i="13" s="1"/>
  <c r="BF173" i="13" a="1"/>
  <c r="BF173" i="13" s="1"/>
  <c r="BP173" i="13" s="1"/>
  <c r="BF142" i="13" a="1"/>
  <c r="BF142" i="13" s="1"/>
  <c r="BP142" i="13" s="1"/>
  <c r="BF327" i="13" a="1"/>
  <c r="BF327" i="13" s="1"/>
  <c r="BP327" i="13" s="1"/>
  <c r="BF39" i="13" a="1"/>
  <c r="BF39" i="13" s="1"/>
  <c r="BP39" i="13" s="1"/>
  <c r="BF56" i="13" a="1"/>
  <c r="BF56" i="13" s="1"/>
  <c r="BP56" i="13" s="1"/>
  <c r="BF217" i="13" a="1"/>
  <c r="BF217" i="13" s="1"/>
  <c r="BP217" i="13" s="1"/>
  <c r="BF438" i="13" a="1"/>
  <c r="BF438" i="13" s="1"/>
  <c r="BP438" i="13" s="1"/>
  <c r="BF389" i="13" a="1"/>
  <c r="BF389" i="13" s="1"/>
  <c r="BP389" i="13" s="1"/>
  <c r="BF433" i="13" a="1"/>
  <c r="BF433" i="13" s="1"/>
  <c r="BP433" i="13" s="1"/>
  <c r="BF70" i="13" a="1"/>
  <c r="BF70" i="13" s="1"/>
  <c r="BP70" i="13" s="1"/>
  <c r="BF334" i="13" a="1"/>
  <c r="BF334" i="13" s="1"/>
  <c r="BP334" i="13" s="1"/>
  <c r="BF47" i="13" a="1"/>
  <c r="BF47" i="13" s="1"/>
  <c r="BP47" i="13" s="1"/>
  <c r="BF94" i="13" a="1"/>
  <c r="BF94" i="13" s="1"/>
  <c r="BP94" i="13" s="1"/>
  <c r="BF294" i="13" a="1"/>
  <c r="BF294" i="13" s="1"/>
  <c r="BP294" i="13" s="1"/>
  <c r="BF246" i="13" a="1"/>
  <c r="BF246" i="13" s="1"/>
  <c r="BP246" i="13" s="1"/>
  <c r="BF232" i="13" a="1"/>
  <c r="BF232" i="13" s="1"/>
  <c r="BP232" i="13" s="1"/>
  <c r="BF351" i="13" a="1"/>
  <c r="BF351" i="13" s="1"/>
  <c r="BP351" i="13" s="1"/>
  <c r="BF261" i="13" a="1"/>
  <c r="BF261" i="13" s="1"/>
  <c r="BP261" i="13" s="1"/>
  <c r="BF7" i="13" a="1"/>
  <c r="BF7" i="13" s="1"/>
  <c r="BP7" i="13" s="1"/>
  <c r="BF28" i="13" a="1"/>
  <c r="BF28" i="13" s="1"/>
  <c r="BP28" i="13" s="1"/>
  <c r="BF77" i="13" a="1"/>
  <c r="BF77" i="13" s="1"/>
  <c r="BP77" i="13" s="1"/>
  <c r="BF465" i="13" a="1"/>
  <c r="BF465" i="13" s="1"/>
  <c r="BP465" i="13" s="1"/>
  <c r="BF411" i="13" a="1"/>
  <c r="BF411" i="13" s="1"/>
  <c r="BP411" i="13" s="1"/>
  <c r="BF107" i="13" a="1"/>
  <c r="BF107" i="13" s="1"/>
  <c r="BP107" i="13" s="1"/>
  <c r="BF166" i="13" a="1"/>
  <c r="BF166" i="13" s="1"/>
  <c r="BP166" i="13" s="1"/>
  <c r="BF172" i="13" a="1"/>
  <c r="BF172" i="13" s="1"/>
  <c r="BP172" i="13" s="1"/>
  <c r="BF4" i="13" a="1"/>
  <c r="BF4" i="13" s="1"/>
  <c r="BP4" i="13" s="1"/>
  <c r="BF396" i="13" a="1"/>
  <c r="BF396" i="13" s="1"/>
  <c r="BP396" i="13" s="1"/>
  <c r="BF290" i="13" a="1"/>
  <c r="BF290" i="13" s="1"/>
  <c r="BP290" i="13" s="1"/>
  <c r="BF420" i="13" a="1"/>
  <c r="BF420" i="13" s="1"/>
  <c r="BP420" i="13" s="1"/>
  <c r="BF143" i="13" a="1"/>
  <c r="BF143" i="13" s="1"/>
  <c r="BP143" i="13" s="1"/>
  <c r="BF401" i="13" a="1"/>
  <c r="BF401" i="13" s="1"/>
  <c r="BP401" i="13" s="1"/>
  <c r="BF23" i="13" a="1"/>
  <c r="BF23" i="13" s="1"/>
  <c r="BP23" i="13" s="1"/>
  <c r="BF405" i="13" a="1"/>
  <c r="BF405" i="13" s="1"/>
  <c r="BP405" i="13" s="1"/>
  <c r="BF147" i="13" a="1"/>
  <c r="BF147" i="13" s="1"/>
  <c r="BP147" i="13" s="1"/>
  <c r="BF93" i="13" a="1"/>
  <c r="BF93" i="13" s="1"/>
  <c r="BP93" i="13" s="1"/>
  <c r="BF329" i="13" a="1"/>
  <c r="BF329" i="13" s="1"/>
  <c r="BP329" i="13" s="1"/>
  <c r="BF177" i="13" a="1"/>
  <c r="BF177" i="13" s="1"/>
  <c r="BP177" i="13" s="1"/>
  <c r="BF174" i="13" a="1"/>
  <c r="BF174" i="13" s="1"/>
  <c r="BP174" i="13" s="1"/>
  <c r="BF86" i="13" a="1"/>
  <c r="BF86" i="13" s="1"/>
  <c r="BP86" i="13" s="1"/>
  <c r="BF220" i="13" a="1"/>
  <c r="BF220" i="13" s="1"/>
  <c r="BP220" i="13" s="1"/>
  <c r="BF30" i="13" a="1"/>
  <c r="BF30" i="13" s="1"/>
  <c r="BP30" i="13" s="1"/>
  <c r="BF102" i="13" a="1"/>
  <c r="BF102" i="13" s="1"/>
  <c r="BP102" i="13" s="1"/>
  <c r="CA329" i="13" a="1"/>
  <c r="CA127" i="13" a="1"/>
  <c r="CA245" i="13" a="1"/>
  <c r="CA215" i="13" a="1"/>
  <c r="CA471" i="13" a="1"/>
  <c r="CA94" i="13" a="1"/>
  <c r="CA160" i="13" a="1"/>
  <c r="CA428" i="13" a="1"/>
  <c r="CA304" i="13" a="1"/>
  <c r="CA414" i="13" a="1"/>
  <c r="CA219" i="13" a="1"/>
  <c r="CA143" i="13" a="1"/>
  <c r="CA101" i="13" a="1"/>
  <c r="CA284" i="13" a="1"/>
  <c r="CA209" i="13" a="1"/>
  <c r="CA439" i="13" a="1"/>
  <c r="CA174" i="13" a="1"/>
  <c r="CA57" i="13" a="1"/>
  <c r="CA474" i="13" a="1"/>
  <c r="CA185" i="13" a="1"/>
  <c r="CA8" i="13" a="1"/>
  <c r="CA467" i="13" a="1"/>
  <c r="CA325" i="13" a="1"/>
  <c r="CA54" i="13" a="1"/>
  <c r="CA203" i="13" a="1"/>
  <c r="CA392" i="13" a="1"/>
  <c r="CA397" i="13" a="1"/>
  <c r="CA199" i="13" a="1"/>
  <c r="CA122" i="13" a="1"/>
  <c r="CA125" i="13" a="1"/>
  <c r="CA66" i="13" a="1"/>
  <c r="CA264" i="13" a="1"/>
  <c r="CA144" i="13" a="1"/>
  <c r="CA281" i="13" a="1"/>
  <c r="CA265" i="13" a="1"/>
  <c r="CA78" i="13" a="1"/>
  <c r="CA217" i="13" a="1"/>
  <c r="CA303" i="13" a="1"/>
  <c r="CA364" i="13" a="1"/>
  <c r="CA356" i="13" a="1"/>
  <c r="CA405" i="13" a="1"/>
  <c r="CA90" i="13" a="1"/>
  <c r="CA46" i="13" a="1"/>
  <c r="CA456" i="13" a="1"/>
  <c r="CA107" i="13" a="1"/>
  <c r="CA148" i="13" a="1"/>
  <c r="CA83" i="13" a="1"/>
  <c r="CA352" i="13" a="1"/>
  <c r="CA131" i="13" a="1"/>
  <c r="CA229" i="13" a="1"/>
  <c r="CA408" i="13" a="1"/>
  <c r="CA14" i="13" a="1"/>
  <c r="CA243" i="13" a="1"/>
  <c r="CA145" i="13" a="1"/>
  <c r="CA434" i="13" a="1"/>
  <c r="CA339" i="13" a="1"/>
  <c r="CA475" i="13" a="1"/>
  <c r="CA70" i="13" a="1"/>
  <c r="CA470" i="13" a="1"/>
  <c r="CA17" i="13" a="1"/>
  <c r="CA452" i="13" a="1"/>
  <c r="CA259" i="13" a="1"/>
  <c r="CA419" i="13" a="1"/>
  <c r="CA43" i="13" a="1"/>
  <c r="CA77" i="13" a="1"/>
  <c r="CA342" i="13" a="1"/>
  <c r="CA126" i="13" a="1"/>
  <c r="CA368" i="13" a="1"/>
  <c r="CA225" i="13" a="1"/>
  <c r="CA74" i="13" a="1"/>
  <c r="CA429" i="13" a="1"/>
  <c r="CA20" i="13" a="1"/>
  <c r="CA242" i="13" a="1"/>
  <c r="CA335" i="13" a="1"/>
  <c r="CA24" i="13" a="1"/>
  <c r="CA110" i="13" a="1"/>
  <c r="CA241" i="13" a="1"/>
  <c r="CA410" i="13" a="1"/>
  <c r="CA115" i="13" a="1"/>
  <c r="CA228" i="13" a="1"/>
  <c r="CA374" i="13" a="1"/>
  <c r="CA415" i="13" a="1"/>
  <c r="CA455" i="13" a="1"/>
  <c r="CA370" i="13" a="1"/>
  <c r="CA440" i="13" a="1"/>
  <c r="CA95" i="13" a="1"/>
  <c r="CA157" i="13" a="1"/>
  <c r="CA171" i="13" a="1"/>
  <c r="CA200" i="13" a="1"/>
  <c r="CA32" i="13" a="1"/>
  <c r="CA128" i="13" a="1"/>
  <c r="CA45" i="13" a="1"/>
  <c r="CA461" i="13" a="1"/>
  <c r="CA28" i="13" a="1"/>
  <c r="CA194" i="13" a="1"/>
  <c r="CA184" i="13" a="1"/>
  <c r="CA183" i="13" a="1"/>
  <c r="CA216" i="13" a="1"/>
  <c r="CA220" i="13" a="1"/>
  <c r="CA25" i="13" a="1"/>
  <c r="CA96" i="13" a="1"/>
  <c r="CA375" i="13" a="1"/>
  <c r="CA105" i="13" a="1"/>
  <c r="CA136" i="13" a="1"/>
  <c r="CA313" i="13" a="1"/>
  <c r="CA67" i="13" a="1"/>
  <c r="CA359" i="13" a="1"/>
  <c r="CA97" i="13" a="1"/>
  <c r="CA19" i="13" a="1"/>
  <c r="CA454" i="13" a="1"/>
  <c r="CA349" i="13" a="1"/>
  <c r="CA182" i="13" a="1"/>
  <c r="CA399" i="13" a="1"/>
  <c r="CA210" i="13" a="1"/>
  <c r="CA447" i="13" a="1"/>
  <c r="CA446" i="13" a="1"/>
  <c r="CA237" i="13" a="1"/>
  <c r="CA365" i="13" a="1"/>
  <c r="CA15" i="13" a="1"/>
  <c r="CA266" i="13" a="1"/>
  <c r="CA330" i="13" a="1"/>
  <c r="CA378" i="13" a="1"/>
  <c r="CA436" i="13" a="1"/>
  <c r="CA159" i="13" a="1"/>
  <c r="CA347" i="13" a="1"/>
  <c r="CA319" i="13" a="1"/>
  <c r="CA288" i="13" a="1"/>
  <c r="CA206" i="13" a="1"/>
  <c r="CA232" i="13" a="1"/>
  <c r="CA146" i="13" a="1"/>
  <c r="CA354" i="13" a="1"/>
  <c r="CA91" i="13" a="1"/>
  <c r="CA72" i="13" a="1"/>
  <c r="CA34" i="13" a="1"/>
  <c r="CA191" i="13" a="1"/>
  <c r="CA376" i="13" a="1"/>
  <c r="CA401" i="13" a="1"/>
  <c r="CA35" i="13" a="1"/>
  <c r="CA462" i="13" a="1"/>
  <c r="CA254" i="13" a="1"/>
  <c r="CA18" i="13" a="1"/>
  <c r="CA201" i="13" a="1"/>
  <c r="CA448" i="13" a="1"/>
  <c r="CA156" i="13" a="1"/>
  <c r="CA33" i="13" a="1"/>
  <c r="CA372" i="13" a="1"/>
  <c r="CA363" i="13" a="1"/>
  <c r="CA394" i="13" a="1"/>
  <c r="CA247" i="13" a="1"/>
  <c r="CA340" i="13" a="1"/>
  <c r="CA267" i="13" a="1"/>
  <c r="CA257" i="13" a="1"/>
  <c r="CA238" i="13" a="1"/>
  <c r="CA211" i="13" a="1"/>
  <c r="CA218" i="13" a="1"/>
  <c r="CA30" i="13" a="1"/>
  <c r="CA451" i="13" a="1"/>
  <c r="CA383" i="13" a="1"/>
  <c r="CA407" i="13" a="1"/>
  <c r="CA249" i="13" a="1"/>
  <c r="CA396" i="13" a="1"/>
  <c r="CA104" i="13" a="1"/>
  <c r="CA463" i="13" a="1"/>
  <c r="CA31" i="13" a="1"/>
  <c r="CA198" i="13" a="1"/>
  <c r="CA151" i="13" a="1"/>
  <c r="CA460" i="13" a="1"/>
  <c r="CA93" i="13" a="1"/>
  <c r="CA189" i="13" a="1"/>
  <c r="CA175" i="13" a="1"/>
  <c r="CA301" i="13" a="1"/>
  <c r="CA307" i="13" a="1"/>
  <c r="CA294" i="13" a="1"/>
  <c r="CA12" i="13" a="1"/>
  <c r="CA186" i="13" a="1"/>
  <c r="CA260" i="13" a="1"/>
  <c r="CA47" i="13" a="1"/>
  <c r="CA469" i="13" a="1"/>
  <c r="CA384" i="13" a="1"/>
  <c r="CA344" i="13" a="1"/>
  <c r="CA98" i="13" a="1"/>
  <c r="CA433" i="13" a="1"/>
  <c r="CA246" i="13" a="1"/>
  <c r="CA99" i="13" a="1"/>
  <c r="CA177" i="13" a="1"/>
  <c r="CA62" i="13" a="1"/>
  <c r="CA11" i="13" a="1"/>
  <c r="CA252" i="13" a="1"/>
  <c r="CA323" i="13" a="1"/>
  <c r="CA73" i="13" a="1"/>
  <c r="CA361" i="13" a="1"/>
  <c r="CA416" i="13" a="1"/>
  <c r="CA9" i="13" a="1"/>
  <c r="CA276" i="13" a="1"/>
  <c r="CA154" i="13" a="1"/>
  <c r="CA112" i="13" a="1"/>
  <c r="CA181" i="13" a="1"/>
  <c r="CA272" i="13" a="1"/>
  <c r="CA459" i="13" a="1"/>
  <c r="CA362" i="13" a="1"/>
  <c r="CA208" i="13" a="1"/>
  <c r="CA138" i="13" a="1"/>
  <c r="CA443" i="13" a="1"/>
  <c r="CA111" i="13" a="1"/>
  <c r="CA169" i="13" a="1"/>
  <c r="CA296" i="13" a="1"/>
  <c r="CA472" i="13" a="1"/>
  <c r="CA139" i="13" a="1"/>
  <c r="CA113" i="13" a="1"/>
  <c r="CA163" i="13" a="1"/>
  <c r="CA256" i="13" a="1"/>
  <c r="CA236" i="13" a="1"/>
  <c r="CA262" i="13" a="1"/>
  <c r="CA81" i="13" a="1"/>
  <c r="CA302" i="13" a="1"/>
  <c r="CA88" i="13" a="1"/>
  <c r="CA179" i="13" a="1"/>
  <c r="CA444" i="13" a="1"/>
  <c r="CA438" i="13" a="1"/>
  <c r="CA466" i="13" a="1"/>
  <c r="CA100" i="13" a="1"/>
  <c r="CA150" i="13" a="1"/>
  <c r="CA332" i="13" a="1"/>
  <c r="CA60" i="13" a="1"/>
  <c r="CA457" i="13" a="1"/>
  <c r="CA27" i="13" a="1"/>
  <c r="CA64" i="13" a="1"/>
  <c r="CA44" i="13" a="1"/>
  <c r="CA295" i="13" a="1"/>
  <c r="CA321" i="13" a="1"/>
  <c r="CA299" i="13" a="1"/>
  <c r="CA235" i="13" a="1"/>
  <c r="CA114" i="13" a="1"/>
  <c r="CA305" i="13" a="1"/>
  <c r="CA422" i="13" a="1"/>
  <c r="CA275" i="13" a="1"/>
  <c r="CA68" i="13" a="1"/>
  <c r="CA222" i="13" a="1"/>
  <c r="CA465" i="13" a="1"/>
  <c r="CA137" i="13" a="1"/>
  <c r="CA357" i="13" a="1"/>
  <c r="CA255" i="13" a="1"/>
  <c r="CA132" i="13" a="1"/>
  <c r="CA290" i="13" a="1"/>
  <c r="CA190" i="13" a="1"/>
  <c r="CA124" i="13" a="1"/>
  <c r="CA135" i="13" a="1"/>
  <c r="CA63" i="13" a="1"/>
  <c r="CA167" i="13" a="1"/>
  <c r="CA227" i="13" a="1"/>
  <c r="CA386" i="13" a="1"/>
  <c r="CA287" i="13" a="1"/>
  <c r="CA317" i="13" a="1"/>
  <c r="CA421" i="13" a="1"/>
  <c r="CA29" i="13" a="1"/>
  <c r="CA289" i="13" a="1"/>
  <c r="CA172" i="13" a="1"/>
  <c r="CA120" i="13" a="1"/>
  <c r="CA343" i="13" a="1"/>
  <c r="CA161" i="13" a="1"/>
  <c r="CA291" i="13" a="1"/>
  <c r="CA140" i="13" a="1"/>
  <c r="CA248" i="13" a="1"/>
  <c r="CA366" i="13" a="1"/>
  <c r="CA435" i="13" a="1"/>
  <c r="CA106" i="13" a="1"/>
  <c r="CA316" i="13" a="1"/>
  <c r="CA315" i="13" a="1"/>
  <c r="CA298" i="13" a="1"/>
  <c r="CA7" i="13" a="1"/>
  <c r="CA223" i="13" a="1"/>
  <c r="CA87" i="13" a="1"/>
  <c r="CA292" i="13" a="1"/>
  <c r="CA21" i="13" a="1"/>
  <c r="CA353" i="13" a="1"/>
  <c r="CA424" i="13" a="1"/>
  <c r="CA205" i="13" a="1"/>
  <c r="CA395" i="13" a="1"/>
  <c r="CA286" i="13" a="1"/>
  <c r="CA388" i="13" a="1"/>
  <c r="CA404" i="13" a="1"/>
  <c r="CA450" i="13" a="1"/>
  <c r="CA274" i="13" a="1"/>
  <c r="CA23" i="13" a="1"/>
  <c r="CA152" i="13" a="1"/>
  <c r="CA176" i="13" a="1"/>
  <c r="CA369" i="13" a="1"/>
  <c r="CA327" i="13" a="1"/>
  <c r="CA86" i="13" a="1"/>
  <c r="CA38" i="13" a="1"/>
  <c r="CA239" i="13" a="1"/>
  <c r="CA244" i="13" a="1"/>
  <c r="CA50" i="13" a="1"/>
  <c r="CA39" i="13" a="1"/>
  <c r="CA473" i="13" a="1"/>
  <c r="CA79" i="13" a="1"/>
  <c r="CA55" i="13" a="1"/>
  <c r="CA52" i="13" a="1"/>
  <c r="CA42" i="13" a="1"/>
  <c r="CA251" i="13" a="1"/>
  <c r="CA413" i="13" a="1"/>
  <c r="CA273" i="13" a="1"/>
  <c r="CA71" i="13" a="1"/>
  <c r="CA212" i="13" a="1"/>
  <c r="CA263" i="13" a="1"/>
  <c r="CA350" i="13" a="1"/>
  <c r="CA418" i="13" a="1"/>
  <c r="CA381" i="13" a="1"/>
  <c r="CA178" i="13" a="1"/>
  <c r="CA121" i="13" a="1"/>
  <c r="CA427" i="13" a="1"/>
  <c r="CA348" i="13" a="1"/>
  <c r="CA253" i="13" a="1"/>
  <c r="CA279" i="13" a="1"/>
  <c r="CA149" i="13" a="1"/>
  <c r="CA324" i="13" a="1"/>
  <c r="CA130" i="13" a="1"/>
  <c r="CA379" i="13" a="1"/>
  <c r="CA56" i="13" a="1"/>
  <c r="CA13" i="13" a="1"/>
  <c r="CA10" i="13" a="1"/>
  <c r="CA400" i="13" a="1"/>
  <c r="CA280" i="13" a="1"/>
  <c r="CA158" i="13" a="1"/>
  <c r="CA92" i="13" a="1"/>
  <c r="CA224" i="13" a="1"/>
  <c r="CA36" i="13" a="1"/>
  <c r="CA328" i="13" a="1"/>
  <c r="CA129" i="13" a="1"/>
  <c r="CA231" i="13" a="1"/>
  <c r="CA334" i="13" a="1"/>
  <c r="CA59" i="13" a="1"/>
  <c r="CA75" i="13" a="1"/>
  <c r="CA310" i="13" a="1"/>
  <c r="CA430" i="13" a="1"/>
  <c r="CA412" i="13" a="1"/>
  <c r="CA326" i="13" a="1"/>
  <c r="CA371" i="13" a="1"/>
  <c r="CA409" i="13" a="1"/>
  <c r="CA197" i="13" a="1"/>
  <c r="CA41" i="13" a="1"/>
  <c r="CA420" i="13" a="1"/>
  <c r="CA425" i="13" a="1"/>
  <c r="CA204" i="13" a="1"/>
  <c r="CA431" i="13" a="1"/>
  <c r="CA5" i="13" a="1"/>
  <c r="CA367" i="13" a="1"/>
  <c r="CA53" i="13" a="1"/>
  <c r="CA258" i="13" a="1"/>
  <c r="CA341" i="13" a="1"/>
  <c r="CA300" i="13" a="1"/>
  <c r="CA337" i="13" a="1"/>
  <c r="CA187" i="13" a="1"/>
  <c r="CA297" i="13" a="1"/>
  <c r="CA119" i="13" a="1"/>
  <c r="CA314" i="13" a="1"/>
  <c r="CA377" i="13" a="1"/>
  <c r="CA445" i="13" a="1"/>
  <c r="CA117" i="13" a="1"/>
  <c r="CA188" i="13" a="1"/>
  <c r="CA351" i="13" a="1"/>
  <c r="CA338" i="13" a="1"/>
  <c r="CA213" i="13" a="1"/>
  <c r="CA389" i="13" a="1"/>
  <c r="CA441" i="13" a="1"/>
  <c r="CA406" i="13" a="1"/>
  <c r="CA48" i="13" a="1"/>
  <c r="CA230" i="13" a="1"/>
  <c r="CA22" i="13" a="1"/>
  <c r="CA403" i="13" a="1"/>
  <c r="CA76" i="13" a="1"/>
  <c r="CA320" i="13" a="1"/>
  <c r="CA453" i="13" a="1"/>
  <c r="CA226" i="13" a="1"/>
  <c r="CA449" i="13" a="1"/>
  <c r="CA380" i="13" a="1"/>
  <c r="CA134" i="13" a="1"/>
  <c r="CA26" i="13" a="1"/>
  <c r="CA360" i="13" a="1"/>
  <c r="CA269" i="13" a="1"/>
  <c r="CA277" i="13" a="1"/>
  <c r="CA391" i="13" a="1"/>
  <c r="CA271" i="13" a="1"/>
  <c r="CA196" i="13" a="1"/>
  <c r="CA61" i="13" a="1"/>
  <c r="CA133" i="13" a="1"/>
  <c r="CA411" i="13" a="1"/>
  <c r="CA312" i="13" a="1"/>
  <c r="CA346" i="13" a="1"/>
  <c r="CA69" i="13" a="1"/>
  <c r="CA336" i="13" a="1"/>
  <c r="CA358" i="13" a="1"/>
  <c r="CA164" i="13" a="1"/>
  <c r="CA250" i="13" a="1"/>
  <c r="CA423" i="13" a="1"/>
  <c r="CA89" i="13" a="1"/>
  <c r="CA153" i="13" a="1"/>
  <c r="CA373" i="13" a="1"/>
  <c r="CA108" i="13" a="1"/>
  <c r="CA192" i="13" a="1"/>
  <c r="CA282" i="13" a="1"/>
  <c r="CA331" i="13" a="1"/>
  <c r="CA195" i="13" a="1"/>
  <c r="CA402" i="13" a="1"/>
  <c r="CA458" i="13" a="1"/>
  <c r="CA333" i="13" a="1"/>
  <c r="CA309" i="13" a="1"/>
  <c r="CA293" i="13" a="1"/>
  <c r="CA147" i="13" a="1"/>
  <c r="CA180" i="13" a="1"/>
  <c r="CA464" i="13" a="1"/>
  <c r="CA103" i="13" a="1"/>
  <c r="CA4" i="13" a="1"/>
  <c r="CA437" i="13" a="1"/>
  <c r="CA240" i="13" a="1"/>
  <c r="CA322" i="13" a="1"/>
  <c r="CA345" i="13" a="1"/>
  <c r="CA283" i="13" a="1"/>
  <c r="CA155" i="13" a="1"/>
  <c r="CA417" i="13" a="1"/>
  <c r="CA393" i="13" a="1"/>
  <c r="CA311" i="13" a="1"/>
  <c r="CA116" i="13" a="1"/>
  <c r="CA65" i="13" a="1"/>
  <c r="CA476" i="13" a="1"/>
  <c r="CA168" i="13" a="1"/>
  <c r="CA387" i="13" a="1"/>
  <c r="CA390" i="13" a="1"/>
  <c r="CA123" i="13" a="1"/>
  <c r="CA170" i="13" a="1"/>
  <c r="CA308" i="13" a="1"/>
  <c r="CA382" i="13" a="1"/>
  <c r="CA233" i="13" a="1"/>
  <c r="CA207" i="13" a="1"/>
  <c r="CA268" i="13" a="1"/>
  <c r="CA51" i="13" a="1"/>
  <c r="CA58" i="13" a="1"/>
  <c r="CA385" i="13" a="1"/>
  <c r="CA270" i="13" a="1"/>
  <c r="CA261" i="13" a="1"/>
  <c r="CA355" i="13" a="1"/>
  <c r="CA234" i="13" a="1"/>
  <c r="CA398" i="13" a="1"/>
  <c r="CA165" i="13" a="1"/>
  <c r="CA442" i="13" a="1"/>
  <c r="CA173" i="13" a="1"/>
  <c r="CA118" i="13" a="1"/>
  <c r="CA85" i="13" a="1"/>
  <c r="CA285" i="13" a="1"/>
  <c r="CA6" i="13" a="1"/>
  <c r="CA193" i="13" a="1"/>
  <c r="CA84" i="13" a="1"/>
  <c r="CA306" i="13" a="1"/>
  <c r="CA221" i="13" a="1"/>
  <c r="CA37" i="13" a="1"/>
  <c r="CA142" i="13" a="1"/>
  <c r="CA82" i="13" a="1"/>
  <c r="CA278" i="13" a="1"/>
  <c r="CA141" i="13" a="1"/>
  <c r="CA166" i="13" a="1"/>
  <c r="CA468" i="13" a="1"/>
  <c r="CA16" i="13" a="1"/>
  <c r="CA49" i="13" a="1"/>
  <c r="CA202" i="13" a="1"/>
  <c r="CA80" i="13" a="1"/>
  <c r="CA214" i="13" a="1"/>
  <c r="CA102" i="13" a="1"/>
  <c r="CA162" i="13" a="1"/>
  <c r="CA318" i="13" a="1"/>
  <c r="CA426" i="13" a="1"/>
  <c r="CA109" i="13" a="1"/>
  <c r="CA432" i="13" a="1"/>
  <c r="CA40" i="13" a="1"/>
  <c r="CA69" i="13" l="1"/>
  <c r="CB69" i="13" s="1"/>
  <c r="CA368" i="13"/>
  <c r="CB368" i="13" s="1"/>
  <c r="CA298" i="13"/>
  <c r="CB298" i="13" s="1"/>
  <c r="CA47" i="13"/>
  <c r="CB47" i="13" s="1"/>
  <c r="CA352" i="13"/>
  <c r="CB352" i="13" s="1"/>
  <c r="CA218" i="13"/>
  <c r="CB218" i="13" s="1"/>
  <c r="CA102" i="13"/>
  <c r="CB102" i="13" s="1"/>
  <c r="CA4" i="13"/>
  <c r="CB4" i="13" s="1"/>
  <c r="CA7" i="13"/>
  <c r="CB7" i="13" s="1"/>
  <c r="CA327" i="13"/>
  <c r="CB327" i="13" s="1"/>
  <c r="CA89" i="13"/>
  <c r="CB89" i="13" s="1"/>
  <c r="CA386" i="13"/>
  <c r="CB386" i="13" s="1"/>
  <c r="CA30" i="13"/>
  <c r="CB30" i="13" s="1"/>
  <c r="CA405" i="13"/>
  <c r="CB405" i="13" s="1"/>
  <c r="CA172" i="13"/>
  <c r="CB172" i="13" s="1"/>
  <c r="CA261" i="13"/>
  <c r="CB261" i="13" s="1"/>
  <c r="CA70" i="13"/>
  <c r="CB70" i="13" s="1"/>
  <c r="CA142" i="13"/>
  <c r="CB142" i="13" s="1"/>
  <c r="CA370" i="13"/>
  <c r="CB370" i="13" s="1"/>
  <c r="CA426" i="13"/>
  <c r="CB426" i="13" s="1"/>
  <c r="CA460" i="13"/>
  <c r="CB460" i="13" s="1"/>
  <c r="CA87" i="13"/>
  <c r="CB87" i="13" s="1"/>
  <c r="CA243" i="13"/>
  <c r="CB243" i="13" s="1"/>
  <c r="CA231" i="13"/>
  <c r="CB231" i="13" s="1"/>
  <c r="CA204" i="13"/>
  <c r="CB204" i="13" s="1"/>
  <c r="CA338" i="13"/>
  <c r="CB338" i="13" s="1"/>
  <c r="CA225" i="13"/>
  <c r="CB225" i="13" s="1"/>
  <c r="CA63" i="13"/>
  <c r="CB63" i="13" s="1"/>
  <c r="CA404" i="13"/>
  <c r="CB404" i="13" s="1"/>
  <c r="CA42" i="13"/>
  <c r="CB42" i="13" s="1"/>
  <c r="CA92" i="13"/>
  <c r="CB92" i="13" s="1"/>
  <c r="CA65" i="13"/>
  <c r="CB65" i="13" s="1"/>
  <c r="CA444" i="13"/>
  <c r="CB444" i="13" s="1"/>
  <c r="CA100" i="13"/>
  <c r="CB100" i="13" s="1"/>
  <c r="CA76" i="13"/>
  <c r="CB76" i="13" s="1"/>
  <c r="CA32" i="13"/>
  <c r="CB32" i="13" s="1"/>
  <c r="CA221" i="13"/>
  <c r="CB221" i="13" s="1"/>
  <c r="CA162" i="13"/>
  <c r="CB162" i="13" s="1"/>
  <c r="CA98" i="13"/>
  <c r="CB98" i="13" s="1"/>
  <c r="CA278" i="13"/>
  <c r="CB278" i="13" s="1"/>
  <c r="CA379" i="13"/>
  <c r="CB379" i="13" s="1"/>
  <c r="CA120" i="13"/>
  <c r="CB120" i="13" s="1"/>
  <c r="CA425" i="13"/>
  <c r="CB425" i="13" s="1"/>
  <c r="CA168" i="13"/>
  <c r="CB168" i="13" s="1"/>
  <c r="CA374" i="13"/>
  <c r="CB374" i="13" s="1"/>
  <c r="CA413" i="13"/>
  <c r="CB413" i="13" s="1"/>
  <c r="CA44" i="13"/>
  <c r="CB44" i="13" s="1"/>
  <c r="CA434" i="13"/>
  <c r="CB434" i="13" s="1"/>
  <c r="CA378" i="13"/>
  <c r="CB378" i="13" s="1"/>
  <c r="CA31" i="13"/>
  <c r="CB31" i="13" s="1"/>
  <c r="CA364" i="13"/>
  <c r="CB364" i="13" s="1"/>
  <c r="CA384" i="13"/>
  <c r="CB384" i="13" s="1"/>
  <c r="CA356" i="13"/>
  <c r="CB356" i="13" s="1"/>
  <c r="CA175" i="13"/>
  <c r="CB175" i="13" s="1"/>
  <c r="CA307" i="13"/>
  <c r="CB307" i="13" s="1"/>
  <c r="CA45" i="13"/>
  <c r="CB45" i="13" s="1"/>
  <c r="CA270" i="13"/>
  <c r="CB270" i="13" s="1"/>
  <c r="CA320" i="13"/>
  <c r="CB320" i="13" s="1"/>
  <c r="CA55" i="13"/>
  <c r="CB55" i="13" s="1"/>
  <c r="CA305" i="13"/>
  <c r="CB305" i="13" s="1"/>
  <c r="CA114" i="13"/>
  <c r="CB114" i="13" s="1"/>
  <c r="CA431" i="13"/>
  <c r="CB431" i="13" s="1"/>
  <c r="CA152" i="13"/>
  <c r="CB152" i="13" s="1"/>
  <c r="CA151" i="13"/>
  <c r="CB151" i="13" s="1"/>
  <c r="CA273" i="13"/>
  <c r="CB273" i="13" s="1"/>
  <c r="CA219" i="13"/>
  <c r="CB219" i="13" s="1"/>
  <c r="CA95" i="13"/>
  <c r="CB95" i="13" s="1"/>
  <c r="CA452" i="13"/>
  <c r="CB452" i="13" s="1"/>
  <c r="CA439" i="13"/>
  <c r="CB439" i="13" s="1"/>
  <c r="CA367" i="13"/>
  <c r="CB367" i="13" s="1"/>
  <c r="CA181" i="13"/>
  <c r="CB181" i="13" s="1"/>
  <c r="CA329" i="13"/>
  <c r="CB329" i="13" s="1"/>
  <c r="CA419" i="13"/>
  <c r="CB419" i="13" s="1"/>
  <c r="CA311" i="13"/>
  <c r="CB311" i="13" s="1"/>
  <c r="CA17" i="13"/>
  <c r="CB17" i="13" s="1"/>
  <c r="CA220" i="13"/>
  <c r="CB220" i="13" s="1"/>
  <c r="CA23" i="13"/>
  <c r="CB23" i="13" s="1"/>
  <c r="CA166" i="13"/>
  <c r="CB166" i="13" s="1"/>
  <c r="CA351" i="13"/>
  <c r="CB351" i="13" s="1"/>
  <c r="CA433" i="13"/>
  <c r="CB433" i="13" s="1"/>
  <c r="CA173" i="13"/>
  <c r="CB173" i="13" s="1"/>
  <c r="CA442" i="13"/>
  <c r="CB442" i="13" s="1"/>
  <c r="CA416" i="13"/>
  <c r="CB416" i="13" s="1"/>
  <c r="CA331" i="13"/>
  <c r="CB331" i="13" s="1"/>
  <c r="CA453" i="13"/>
  <c r="CB453" i="13" s="1"/>
  <c r="CA29" i="13"/>
  <c r="CB29" i="13" s="1"/>
  <c r="CA12" i="13"/>
  <c r="CB12" i="13" s="1"/>
  <c r="CA176" i="13"/>
  <c r="CB176" i="13" s="1"/>
  <c r="CA132" i="13"/>
  <c r="CB132" i="13" s="1"/>
  <c r="CA197" i="13"/>
  <c r="CB197" i="13" s="1"/>
  <c r="CA259" i="13"/>
  <c r="CB259" i="13" s="1"/>
  <c r="CA209" i="13"/>
  <c r="CB209" i="13" s="1"/>
  <c r="CA6" i="13"/>
  <c r="CB6" i="13" s="1"/>
  <c r="CA50" i="13"/>
  <c r="CB50" i="13" s="1"/>
  <c r="CA361" i="13"/>
  <c r="CB361" i="13" s="1"/>
  <c r="CA144" i="13"/>
  <c r="CB144" i="13" s="1"/>
  <c r="CA123" i="13"/>
  <c r="CB123" i="13" s="1"/>
  <c r="CA354" i="13"/>
  <c r="CB354" i="13" s="1"/>
  <c r="CA309" i="13"/>
  <c r="CB309" i="13" s="1"/>
  <c r="CA315" i="13"/>
  <c r="CB315" i="13" s="1"/>
  <c r="CA302" i="13"/>
  <c r="CB302" i="13" s="1"/>
  <c r="CA325" i="13"/>
  <c r="CB325" i="13" s="1"/>
  <c r="CA212" i="13"/>
  <c r="CB212" i="13" s="1"/>
  <c r="CA258" i="13"/>
  <c r="CB258" i="13" s="1"/>
  <c r="CA19" i="13"/>
  <c r="CB19" i="13" s="1"/>
  <c r="CA223" i="13"/>
  <c r="CB223" i="13" s="1"/>
  <c r="CA224" i="13"/>
  <c r="CB224" i="13" s="1"/>
  <c r="CA226" i="13"/>
  <c r="CB226" i="13" s="1"/>
  <c r="CA470" i="13"/>
  <c r="CB470" i="13" s="1"/>
  <c r="CA288" i="13"/>
  <c r="CB288" i="13" s="1"/>
  <c r="CA414" i="13"/>
  <c r="CB414" i="13" s="1"/>
  <c r="CA318" i="13"/>
  <c r="CB318" i="13" s="1"/>
  <c r="CA376" i="13"/>
  <c r="CB376" i="13" s="1"/>
  <c r="CA131" i="13"/>
  <c r="CB131" i="13" s="1"/>
  <c r="CA332" i="13"/>
  <c r="CB332" i="13" s="1"/>
  <c r="CA182" i="13"/>
  <c r="CB182" i="13" s="1"/>
  <c r="CA363" i="13"/>
  <c r="CB363" i="13" s="1"/>
  <c r="CA447" i="13"/>
  <c r="CB447" i="13" s="1"/>
  <c r="CA160" i="13"/>
  <c r="CB160" i="13" s="1"/>
  <c r="CA296" i="13"/>
  <c r="CB296" i="13" s="1"/>
  <c r="CA308" i="13"/>
  <c r="CB308" i="13" s="1"/>
  <c r="CA188" i="13"/>
  <c r="CB188" i="13" s="1"/>
  <c r="CA154" i="13"/>
  <c r="CB154" i="13" s="1"/>
  <c r="CA443" i="13"/>
  <c r="CB443" i="13" s="1"/>
  <c r="CA192" i="13"/>
  <c r="CB192" i="13" s="1"/>
  <c r="CA88" i="13"/>
  <c r="CB88" i="13" s="1"/>
  <c r="CA59" i="13"/>
  <c r="CB59" i="13" s="1"/>
  <c r="CA84" i="13"/>
  <c r="CB84" i="13" s="1"/>
  <c r="CA161" i="13"/>
  <c r="CB161" i="13" s="1"/>
  <c r="CA128" i="13"/>
  <c r="CB128" i="13" s="1"/>
  <c r="CA322" i="13"/>
  <c r="CB322" i="13" s="1"/>
  <c r="CA408" i="13"/>
  <c r="CB408" i="13" s="1"/>
  <c r="CA341" i="13"/>
  <c r="CB341" i="13" s="1"/>
  <c r="CA150" i="13"/>
  <c r="CB150" i="13" s="1"/>
  <c r="CA177" i="13"/>
  <c r="CB177" i="13" s="1"/>
  <c r="CA355" i="13"/>
  <c r="CB355" i="13" s="1"/>
  <c r="CA86" i="13"/>
  <c r="CB86" i="13" s="1"/>
  <c r="CA107" i="13"/>
  <c r="CB107" i="13" s="1"/>
  <c r="CA232" i="13"/>
  <c r="CB232" i="13" s="1"/>
  <c r="CA389" i="13"/>
  <c r="CB389" i="13" s="1"/>
  <c r="CA68" i="13"/>
  <c r="CB68" i="13" s="1"/>
  <c r="CA180" i="13"/>
  <c r="CB180" i="13" s="1"/>
  <c r="CA14" i="13"/>
  <c r="CB14" i="13" s="1"/>
  <c r="CA113" i="13"/>
  <c r="CB113" i="13" s="1"/>
  <c r="CA291" i="13"/>
  <c r="CB291" i="13" s="1"/>
  <c r="CA104" i="13"/>
  <c r="CB104" i="13" s="1"/>
  <c r="CA145" i="13"/>
  <c r="CB145" i="13" s="1"/>
  <c r="CA153" i="13"/>
  <c r="CB153" i="13" s="1"/>
  <c r="CA269" i="13"/>
  <c r="CB269" i="13" s="1"/>
  <c r="CA475" i="13"/>
  <c r="CB475" i="13" s="1"/>
  <c r="CA234" i="13"/>
  <c r="CB234" i="13" s="1"/>
  <c r="CA22" i="13"/>
  <c r="CB22" i="13" s="1"/>
  <c r="CA5" i="13"/>
  <c r="CB5" i="13" s="1"/>
  <c r="CA156" i="13"/>
  <c r="CB156" i="13" s="1"/>
  <c r="CA85" i="13"/>
  <c r="CB85" i="13" s="1"/>
  <c r="CA135" i="13"/>
  <c r="CB135" i="13" s="1"/>
  <c r="CA124" i="13"/>
  <c r="CB124" i="13" s="1"/>
  <c r="CA126" i="13"/>
  <c r="CB126" i="13" s="1"/>
  <c r="CA121" i="13"/>
  <c r="CB121" i="13" s="1"/>
  <c r="CA360" i="13"/>
  <c r="CB360" i="13" s="1"/>
  <c r="CA415" i="13"/>
  <c r="CB415" i="13" s="1"/>
  <c r="CA385" i="13"/>
  <c r="CB385" i="13" s="1"/>
  <c r="CA263" i="13"/>
  <c r="CB263" i="13" s="1"/>
  <c r="CA74" i="13"/>
  <c r="CB74" i="13" s="1"/>
  <c r="CA170" i="13"/>
  <c r="CB170" i="13" s="1"/>
  <c r="CA280" i="13"/>
  <c r="CB280" i="13" s="1"/>
  <c r="CA454" i="13"/>
  <c r="CB454" i="13" s="1"/>
  <c r="CA125" i="13"/>
  <c r="CB125" i="13" s="1"/>
  <c r="CA345" i="13"/>
  <c r="CB345" i="13" s="1"/>
  <c r="CA81" i="13"/>
  <c r="CB81" i="13" s="1"/>
  <c r="CA382" i="13"/>
  <c r="CB382" i="13" s="1"/>
  <c r="CA463" i="13"/>
  <c r="CB463" i="13" s="1"/>
  <c r="CA312" i="13"/>
  <c r="CB312" i="13" s="1"/>
  <c r="CA208" i="13"/>
  <c r="CB208" i="13" s="1"/>
  <c r="CA163" i="13"/>
  <c r="CB163" i="13" s="1"/>
  <c r="CA267" i="13"/>
  <c r="CB267" i="13" s="1"/>
  <c r="CA417" i="13"/>
  <c r="CB417" i="13" s="1"/>
  <c r="CA456" i="13"/>
  <c r="CB456" i="13" s="1"/>
  <c r="CA369" i="13"/>
  <c r="CB369" i="13" s="1"/>
  <c r="CA195" i="13"/>
  <c r="CB195" i="13" s="1"/>
  <c r="CA272" i="13"/>
  <c r="CB272" i="13" s="1"/>
  <c r="CA179" i="13"/>
  <c r="CB179" i="13" s="1"/>
  <c r="CA333" i="13"/>
  <c r="CB333" i="13" s="1"/>
  <c r="CA186" i="13"/>
  <c r="CB186" i="13" s="1"/>
  <c r="CA235" i="13"/>
  <c r="CB235" i="13" s="1"/>
  <c r="CA101" i="13"/>
  <c r="CB101" i="13" s="1"/>
  <c r="CA281" i="13"/>
  <c r="CB281" i="13" s="1"/>
  <c r="CA196" i="13"/>
  <c r="CB196" i="13" s="1"/>
  <c r="CA24" i="13"/>
  <c r="CB24" i="13" s="1"/>
  <c r="CA79" i="13"/>
  <c r="CB79" i="13" s="1"/>
  <c r="CA279" i="13"/>
  <c r="CB279" i="13" s="1"/>
  <c r="CA358" i="13"/>
  <c r="CB358" i="13" s="1"/>
  <c r="CA90" i="13"/>
  <c r="CB90" i="13" s="1"/>
  <c r="CA287" i="13"/>
  <c r="CB287" i="13" s="1"/>
  <c r="CA290" i="13"/>
  <c r="CB290" i="13" s="1"/>
  <c r="CA56" i="13"/>
  <c r="CB56" i="13" s="1"/>
  <c r="CA119" i="13"/>
  <c r="CB119" i="13" s="1"/>
  <c r="CA401" i="13"/>
  <c r="CB401" i="13" s="1"/>
  <c r="CA174" i="13"/>
  <c r="CB174" i="13" s="1"/>
  <c r="CA143" i="13"/>
  <c r="CB143" i="13" s="1"/>
  <c r="CA411" i="13"/>
  <c r="CB411" i="13" s="1"/>
  <c r="CA246" i="13"/>
  <c r="CB246" i="13" s="1"/>
  <c r="CA438" i="13"/>
  <c r="CB438" i="13" s="1"/>
  <c r="CA448" i="13"/>
  <c r="CB448" i="13" s="1"/>
  <c r="CA247" i="13"/>
  <c r="CB247" i="13" s="1"/>
  <c r="CA202" i="13"/>
  <c r="CB202" i="13" s="1"/>
  <c r="CA25" i="13"/>
  <c r="CB25" i="13" s="1"/>
  <c r="CA27" i="13"/>
  <c r="CB27" i="13" s="1"/>
  <c r="CA83" i="13"/>
  <c r="CB83" i="13" s="1"/>
  <c r="CA377" i="13"/>
  <c r="CB377" i="13" s="1"/>
  <c r="CA164" i="13"/>
  <c r="CB164" i="13" s="1"/>
  <c r="CA366" i="13"/>
  <c r="CB366" i="13" s="1"/>
  <c r="CA213" i="13"/>
  <c r="CB213" i="13" s="1"/>
  <c r="CA41" i="13"/>
  <c r="CB41" i="13" s="1"/>
  <c r="CA252" i="13"/>
  <c r="CB252" i="13" s="1"/>
  <c r="CA292" i="13"/>
  <c r="CB292" i="13" s="1"/>
  <c r="CA96" i="13"/>
  <c r="CB96" i="13" s="1"/>
  <c r="CA471" i="13"/>
  <c r="CB471" i="13" s="1"/>
  <c r="CA391" i="13"/>
  <c r="CB391" i="13" s="1"/>
  <c r="CA253" i="13"/>
  <c r="CB253" i="13" s="1"/>
  <c r="CA237" i="13"/>
  <c r="CB237" i="13" s="1"/>
  <c r="CA240" i="13"/>
  <c r="CB240" i="13" s="1"/>
  <c r="CA171" i="13"/>
  <c r="CB171" i="13" s="1"/>
  <c r="CA49" i="13"/>
  <c r="CB49" i="13" s="1"/>
  <c r="CA310" i="13"/>
  <c r="CB310" i="13" s="1"/>
  <c r="CA268" i="13"/>
  <c r="CB268" i="13" s="1"/>
  <c r="CA326" i="13"/>
  <c r="CB326" i="13" s="1"/>
  <c r="CA48" i="13"/>
  <c r="CB48" i="13" s="1"/>
  <c r="CA445" i="13"/>
  <c r="CB445" i="13" s="1"/>
  <c r="CA412" i="13"/>
  <c r="CB412" i="13" s="1"/>
  <c r="CA373" i="13"/>
  <c r="CB373" i="13" s="1"/>
  <c r="CA330" i="13"/>
  <c r="CB330" i="13" s="1"/>
  <c r="CA216" i="13"/>
  <c r="CB216" i="13" s="1"/>
  <c r="CA372" i="13"/>
  <c r="CB372" i="13" s="1"/>
  <c r="CA441" i="13"/>
  <c r="CB441" i="13" s="1"/>
  <c r="CA183" i="13"/>
  <c r="CB183" i="13" s="1"/>
  <c r="CA35" i="13"/>
  <c r="CB35" i="13" s="1"/>
  <c r="CA200" i="13"/>
  <c r="CB200" i="13" s="1"/>
  <c r="CA105" i="13"/>
  <c r="CB105" i="13" s="1"/>
  <c r="CA254" i="13"/>
  <c r="CB254" i="13" s="1"/>
  <c r="CA390" i="13"/>
  <c r="CB390" i="13" s="1"/>
  <c r="CA206" i="13"/>
  <c r="CB206" i="13" s="1"/>
  <c r="CA38" i="13"/>
  <c r="CB38" i="13" s="1"/>
  <c r="CA248" i="13"/>
  <c r="CB248" i="13" s="1"/>
  <c r="CA340" i="13"/>
  <c r="CB340" i="13" s="1"/>
  <c r="CA190" i="13"/>
  <c r="CB190" i="13" s="1"/>
  <c r="CA228" i="13"/>
  <c r="CB228" i="13" s="1"/>
  <c r="CA430" i="13"/>
  <c r="CB430" i="13" s="1"/>
  <c r="CA185" i="13"/>
  <c r="CB185" i="13" s="1"/>
  <c r="CA53" i="13"/>
  <c r="CB53" i="13" s="1"/>
  <c r="CA109" i="13"/>
  <c r="CB109" i="13" s="1"/>
  <c r="CA357" i="13"/>
  <c r="CB357" i="13" s="1"/>
  <c r="CA75" i="13"/>
  <c r="CB75" i="13" s="1"/>
  <c r="CA169" i="13"/>
  <c r="CB169" i="13" s="1"/>
  <c r="CA350" i="13"/>
  <c r="CB350" i="13" s="1"/>
  <c r="CA468" i="13"/>
  <c r="CB468" i="13" s="1"/>
  <c r="CA20" i="13"/>
  <c r="CB20" i="13" s="1"/>
  <c r="CA420" i="13"/>
  <c r="CB420" i="13" s="1"/>
  <c r="CA465" i="13"/>
  <c r="CB465" i="13" s="1"/>
  <c r="CA294" i="13"/>
  <c r="CB294" i="13" s="1"/>
  <c r="CA217" i="13"/>
  <c r="CB217" i="13" s="1"/>
  <c r="CA43" i="13"/>
  <c r="CB43" i="13" s="1"/>
  <c r="CA111" i="13"/>
  <c r="CB111" i="13" s="1"/>
  <c r="CA26" i="13"/>
  <c r="CB26" i="13" s="1"/>
  <c r="CA99" i="13"/>
  <c r="CB99" i="13" s="1"/>
  <c r="CA10" i="13"/>
  <c r="CB10" i="13" s="1"/>
  <c r="CA375" i="13"/>
  <c r="CB375" i="13" s="1"/>
  <c r="CA80" i="13"/>
  <c r="CB80" i="13" s="1"/>
  <c r="CA8" i="13"/>
  <c r="CB8" i="13" s="1"/>
  <c r="CA455" i="13"/>
  <c r="CB455" i="13" s="1"/>
  <c r="CA137" i="13"/>
  <c r="CB137" i="13" s="1"/>
  <c r="CA207" i="13"/>
  <c r="CB207" i="13" s="1"/>
  <c r="CA349" i="13"/>
  <c r="CB349" i="13" s="1"/>
  <c r="CA112" i="13"/>
  <c r="CB112" i="13" s="1"/>
  <c r="CA103" i="13"/>
  <c r="CB103" i="13" s="1"/>
  <c r="CA203" i="13"/>
  <c r="CB203" i="13" s="1"/>
  <c r="CA324" i="13"/>
  <c r="CB324" i="13" s="1"/>
  <c r="CA398" i="13"/>
  <c r="CB398" i="13" s="1"/>
  <c r="CA303" i="13"/>
  <c r="CB303" i="13" s="1"/>
  <c r="CA215" i="13"/>
  <c r="CB215" i="13" s="1"/>
  <c r="CA64" i="13"/>
  <c r="CB64" i="13" s="1"/>
  <c r="CA277" i="13"/>
  <c r="CB277" i="13" s="1"/>
  <c r="CA313" i="13"/>
  <c r="CB313" i="13" s="1"/>
  <c r="CA260" i="13"/>
  <c r="CB260" i="13" s="1"/>
  <c r="CA199" i="13"/>
  <c r="CB199" i="13" s="1"/>
  <c r="CA274" i="13"/>
  <c r="CB274" i="13" s="1"/>
  <c r="CA362" i="13"/>
  <c r="CB362" i="13" s="1"/>
  <c r="CA201" i="13"/>
  <c r="CB201" i="13" s="1"/>
  <c r="CA409" i="13"/>
  <c r="CB409" i="13" s="1"/>
  <c r="CA328" i="13"/>
  <c r="CB328" i="13" s="1"/>
  <c r="CA60" i="13"/>
  <c r="CB60" i="13" s="1"/>
  <c r="CA250" i="13"/>
  <c r="CB250" i="13" s="1"/>
  <c r="CA449" i="13"/>
  <c r="CB449" i="13" s="1"/>
  <c r="CA387" i="13"/>
  <c r="CB387" i="13" s="1"/>
  <c r="CA33" i="13"/>
  <c r="CB33" i="13" s="1"/>
  <c r="CA476" i="13"/>
  <c r="CB476" i="13" s="1"/>
  <c r="CA335" i="13"/>
  <c r="CB335" i="13" s="1"/>
  <c r="CA78" i="13"/>
  <c r="CB78" i="13" s="1"/>
  <c r="CA399" i="13"/>
  <c r="CB399" i="13" s="1"/>
  <c r="CA72" i="13"/>
  <c r="CB72" i="13" s="1"/>
  <c r="CA52" i="13"/>
  <c r="CB52" i="13" s="1"/>
  <c r="CA255" i="13"/>
  <c r="CB255" i="13" s="1"/>
  <c r="CA323" i="13"/>
  <c r="CB323" i="13" s="1"/>
  <c r="CA66" i="13"/>
  <c r="CB66" i="13" s="1"/>
  <c r="CA62" i="13"/>
  <c r="CB62" i="13" s="1"/>
  <c r="CA424" i="13"/>
  <c r="CB424" i="13" s="1"/>
  <c r="CA61" i="13"/>
  <c r="CB61" i="13" s="1"/>
  <c r="CA337" i="13"/>
  <c r="CB337" i="13" s="1"/>
  <c r="CA428" i="13"/>
  <c r="CB428" i="13" s="1"/>
  <c r="CA402" i="13"/>
  <c r="CB402" i="13" s="1"/>
  <c r="CA245" i="13"/>
  <c r="CB245" i="13" s="1"/>
  <c r="CA18" i="13"/>
  <c r="CB18" i="13" s="1"/>
  <c r="CA262" i="13"/>
  <c r="CB262" i="13" s="1"/>
  <c r="CA473" i="13"/>
  <c r="CB473" i="13" s="1"/>
  <c r="CA214" i="13"/>
  <c r="CB214" i="13" s="1"/>
  <c r="CA400" i="13"/>
  <c r="CB400" i="13" s="1"/>
  <c r="CA141" i="13"/>
  <c r="CB141" i="13" s="1"/>
  <c r="CA283" i="13"/>
  <c r="CB283" i="13" s="1"/>
  <c r="CA71" i="13"/>
  <c r="CB71" i="13" s="1"/>
  <c r="CA194" i="13"/>
  <c r="CB194" i="13" s="1"/>
  <c r="CA146" i="13"/>
  <c r="CB146" i="13" s="1"/>
  <c r="CA295" i="13"/>
  <c r="CB295" i="13" s="1"/>
  <c r="CA51" i="13"/>
  <c r="CB51" i="13" s="1"/>
  <c r="CA285" i="13"/>
  <c r="CB285" i="13" s="1"/>
  <c r="CA184" i="13"/>
  <c r="CB184" i="13" s="1"/>
  <c r="CA127" i="13"/>
  <c r="CB127" i="13" s="1"/>
  <c r="CA36" i="13"/>
  <c r="CB36" i="13" s="1"/>
  <c r="CA422" i="13"/>
  <c r="CB422" i="13" s="1"/>
  <c r="CA117" i="13"/>
  <c r="CB117" i="13" s="1"/>
  <c r="CA158" i="13"/>
  <c r="CB158" i="13" s="1"/>
  <c r="CA148" i="13"/>
  <c r="CB148" i="13" s="1"/>
  <c r="CA472" i="13"/>
  <c r="CB472" i="13" s="1"/>
  <c r="CA271" i="13"/>
  <c r="CB271" i="13" s="1"/>
  <c r="CA380" i="13"/>
  <c r="CB380" i="13" s="1"/>
  <c r="CA241" i="13"/>
  <c r="CB241" i="13" s="1"/>
  <c r="CA440" i="13"/>
  <c r="CB440" i="13" s="1"/>
  <c r="CA286" i="13"/>
  <c r="CB286" i="13" s="1"/>
  <c r="CA467" i="13"/>
  <c r="CB467" i="13" s="1"/>
  <c r="CA450" i="13"/>
  <c r="CB450" i="13" s="1"/>
  <c r="CA289" i="13"/>
  <c r="CB289" i="13" s="1"/>
  <c r="CA149" i="13"/>
  <c r="CB149" i="13" s="1"/>
  <c r="CA282" i="13"/>
  <c r="CB282" i="13" s="1"/>
  <c r="CA348" i="13"/>
  <c r="CB348" i="13" s="1"/>
  <c r="CA159" i="13"/>
  <c r="CB159" i="13" s="1"/>
  <c r="CA242" i="13"/>
  <c r="CB242" i="13" s="1"/>
  <c r="CA198" i="13"/>
  <c r="CB198" i="13" s="1"/>
  <c r="CA140" i="13"/>
  <c r="CB140" i="13" s="1"/>
  <c r="CA9" i="13"/>
  <c r="CB9" i="13" s="1"/>
  <c r="CA346" i="13"/>
  <c r="CB346" i="13" s="1"/>
  <c r="CA13" i="13"/>
  <c r="CB13" i="13" s="1"/>
  <c r="CA343" i="13"/>
  <c r="CB343" i="13" s="1"/>
  <c r="CA395" i="13"/>
  <c r="CB395" i="13" s="1"/>
  <c r="CA339" i="13"/>
  <c r="CB339" i="13" s="1"/>
  <c r="CA178" i="13"/>
  <c r="CB178" i="13" s="1"/>
  <c r="CA165" i="13"/>
  <c r="CB165" i="13" s="1"/>
  <c r="CA210" i="13"/>
  <c r="CB210" i="13" s="1"/>
  <c r="CA244" i="13"/>
  <c r="CB244" i="13" s="1"/>
  <c r="CA122" i="13"/>
  <c r="CB122" i="13" s="1"/>
  <c r="CA94" i="13"/>
  <c r="CB94" i="13" s="1"/>
  <c r="CA115" i="13"/>
  <c r="CB115" i="13" s="1"/>
  <c r="CA93" i="13"/>
  <c r="CB93" i="13" s="1"/>
  <c r="CA28" i="13"/>
  <c r="CB28" i="13" s="1"/>
  <c r="CA189" i="13"/>
  <c r="CB189" i="13" s="1"/>
  <c r="CA342" i="13"/>
  <c r="CB342" i="13" s="1"/>
  <c r="CA227" i="13"/>
  <c r="CB227" i="13" s="1"/>
  <c r="CA316" i="13"/>
  <c r="CB316" i="13" s="1"/>
  <c r="CA138" i="13"/>
  <c r="CB138" i="13" s="1"/>
  <c r="CA435" i="13"/>
  <c r="CB435" i="13" s="1"/>
  <c r="CA393" i="13"/>
  <c r="CB393" i="13" s="1"/>
  <c r="CA275" i="13"/>
  <c r="CB275" i="13" s="1"/>
  <c r="CA249" i="13"/>
  <c r="CB249" i="13" s="1"/>
  <c r="CA257" i="13"/>
  <c r="CB257" i="13" s="1"/>
  <c r="CA34" i="13"/>
  <c r="CB34" i="13" s="1"/>
  <c r="CA58" i="13"/>
  <c r="CB58" i="13" s="1"/>
  <c r="CA432" i="13"/>
  <c r="CB432" i="13" s="1"/>
  <c r="CA300" i="13"/>
  <c r="CB300" i="13" s="1"/>
  <c r="CA211" i="13"/>
  <c r="CB211" i="13" s="1"/>
  <c r="CA129" i="13"/>
  <c r="CB129" i="13" s="1"/>
  <c r="CA462" i="13"/>
  <c r="CB462" i="13" s="1"/>
  <c r="CA464" i="13"/>
  <c r="CB464" i="13" s="1"/>
  <c r="CA394" i="13"/>
  <c r="CB394" i="13" s="1"/>
  <c r="CA388" i="13"/>
  <c r="CB388" i="13" s="1"/>
  <c r="CA40" i="13"/>
  <c r="CB40" i="13" s="1"/>
  <c r="CA297" i="13"/>
  <c r="CB297" i="13" s="1"/>
  <c r="CA97" i="13"/>
  <c r="CB97" i="13" s="1"/>
  <c r="CA230" i="13"/>
  <c r="CB230" i="13" s="1"/>
  <c r="CA265" i="13"/>
  <c r="CB265" i="13" s="1"/>
  <c r="CA116" i="13"/>
  <c r="CB116" i="13" s="1"/>
  <c r="CA436" i="13"/>
  <c r="CB436" i="13" s="1"/>
  <c r="CA57" i="13"/>
  <c r="CB57" i="13" s="1"/>
  <c r="CA451" i="13"/>
  <c r="CB451" i="13" s="1"/>
  <c r="CA437" i="13"/>
  <c r="CB437" i="13" s="1"/>
  <c r="CA155" i="13"/>
  <c r="CB155" i="13" s="1"/>
  <c r="CA336" i="13"/>
  <c r="CB336" i="13" s="1"/>
  <c r="CA353" i="13"/>
  <c r="CB353" i="13" s="1"/>
  <c r="CA344" i="13"/>
  <c r="CB344" i="13" s="1"/>
  <c r="CA410" i="13"/>
  <c r="CB410" i="13" s="1"/>
  <c r="CA229" i="13"/>
  <c r="CB229" i="13" s="1"/>
  <c r="CA421" i="13"/>
  <c r="CB421" i="13" s="1"/>
  <c r="CA276" i="13"/>
  <c r="CB276" i="13" s="1"/>
  <c r="CA317" i="13"/>
  <c r="CB317" i="13" s="1"/>
  <c r="CA321" i="13"/>
  <c r="CB321" i="13" s="1"/>
  <c r="CA383" i="13"/>
  <c r="CB383" i="13" s="1"/>
  <c r="CA403" i="13"/>
  <c r="CB403" i="13" s="1"/>
  <c r="CA381" i="13"/>
  <c r="CB381" i="13" s="1"/>
  <c r="CA239" i="13"/>
  <c r="CB239" i="13" s="1"/>
  <c r="CA446" i="13"/>
  <c r="CB446" i="13" s="1"/>
  <c r="CA459" i="13"/>
  <c r="CB459" i="13" s="1"/>
  <c r="CA16" i="13"/>
  <c r="CB16" i="13" s="1"/>
  <c r="CA238" i="13"/>
  <c r="CB238" i="13" s="1"/>
  <c r="CA205" i="13"/>
  <c r="CB205" i="13" s="1"/>
  <c r="CA77" i="13"/>
  <c r="CB77" i="13" s="1"/>
  <c r="CA91" i="13"/>
  <c r="CB91" i="13" s="1"/>
  <c r="CA359" i="13"/>
  <c r="CB359" i="13" s="1"/>
  <c r="CA396" i="13"/>
  <c r="CB396" i="13" s="1"/>
  <c r="CA39" i="13"/>
  <c r="CB39" i="13" s="1"/>
  <c r="CA304" i="13"/>
  <c r="CB304" i="13" s="1"/>
  <c r="CA407" i="13"/>
  <c r="CB407" i="13" s="1"/>
  <c r="CA418" i="13"/>
  <c r="CB418" i="13" s="1"/>
  <c r="CA147" i="13"/>
  <c r="CB147" i="13" s="1"/>
  <c r="CA334" i="13"/>
  <c r="CB334" i="13" s="1"/>
  <c r="CA108" i="13"/>
  <c r="CB108" i="13" s="1"/>
  <c r="CA106" i="13"/>
  <c r="CB106" i="13" s="1"/>
  <c r="CA284" i="13"/>
  <c r="CB284" i="13" s="1"/>
  <c r="CA21" i="13"/>
  <c r="CB21" i="13" s="1"/>
  <c r="CA82" i="13"/>
  <c r="CB82" i="13" s="1"/>
  <c r="CA429" i="13"/>
  <c r="CB429" i="13" s="1"/>
  <c r="CA46" i="13"/>
  <c r="CB46" i="13" s="1"/>
  <c r="CA264" i="13"/>
  <c r="CB264" i="13" s="1"/>
  <c r="CA133" i="13"/>
  <c r="CB133" i="13" s="1"/>
  <c r="CA299" i="13"/>
  <c r="CB299" i="13" s="1"/>
  <c r="CA167" i="13"/>
  <c r="CB167" i="13" s="1"/>
  <c r="CA319" i="13"/>
  <c r="CB319" i="13" s="1"/>
  <c r="CA157" i="13"/>
  <c r="CB157" i="13" s="1"/>
  <c r="CA266" i="13"/>
  <c r="CB266" i="13" s="1"/>
  <c r="CA301" i="13"/>
  <c r="CB301" i="13" s="1"/>
  <c r="CA136" i="13"/>
  <c r="CB136" i="13" s="1"/>
  <c r="CA118" i="13"/>
  <c r="CB118" i="13" s="1"/>
  <c r="CA222" i="13"/>
  <c r="CB222" i="13" s="1"/>
  <c r="CA11" i="13"/>
  <c r="CB11" i="13" s="1"/>
  <c r="CA110" i="13"/>
  <c r="CB110" i="13" s="1"/>
  <c r="CA314" i="13"/>
  <c r="CB314" i="13" s="1"/>
  <c r="CA457" i="13"/>
  <c r="CB457" i="13" s="1"/>
  <c r="CA392" i="13"/>
  <c r="CB392" i="13" s="1"/>
  <c r="CA187" i="13"/>
  <c r="CB187" i="13" s="1"/>
  <c r="CA15" i="13"/>
  <c r="CB15" i="13" s="1"/>
  <c r="CA134" i="13"/>
  <c r="CB134" i="13" s="1"/>
  <c r="CA469" i="13"/>
  <c r="CB469" i="13" s="1"/>
  <c r="CA193" i="13"/>
  <c r="CB193" i="13" s="1"/>
  <c r="CA67" i="13"/>
  <c r="CB67" i="13" s="1"/>
  <c r="CA347" i="13"/>
  <c r="CB347" i="13" s="1"/>
  <c r="CA191" i="13"/>
  <c r="CB191" i="13" s="1"/>
  <c r="CA474" i="13"/>
  <c r="CB474" i="13" s="1"/>
  <c r="CA397" i="13"/>
  <c r="CB397" i="13" s="1"/>
  <c r="CA236" i="13"/>
  <c r="CB236" i="13" s="1"/>
  <c r="CA365" i="13"/>
  <c r="CB365" i="13" s="1"/>
  <c r="CA130" i="13"/>
  <c r="CB130" i="13" s="1"/>
  <c r="CA256" i="13"/>
  <c r="CB256" i="13" s="1"/>
  <c r="CA406" i="13"/>
  <c r="CB406" i="13" s="1"/>
  <c r="CA37" i="13"/>
  <c r="CB37" i="13" s="1"/>
  <c r="CA306" i="13"/>
  <c r="CB306" i="13" s="1"/>
  <c r="CA423" i="13"/>
  <c r="CB423" i="13" s="1"/>
  <c r="CA427" i="13"/>
  <c r="CB427" i="13" s="1"/>
  <c r="CA251" i="13"/>
  <c r="CB251" i="13" s="1"/>
  <c r="CA293" i="13"/>
  <c r="CB293" i="13" s="1"/>
  <c r="CA371" i="13"/>
  <c r="CB371" i="13" s="1"/>
  <c r="CA458" i="13"/>
  <c r="CB458" i="13" s="1"/>
  <c r="CA139" i="13"/>
  <c r="CB139" i="13" s="1"/>
  <c r="CA461" i="13"/>
  <c r="CB461" i="13" s="1"/>
  <c r="CA466" i="13"/>
  <c r="CB466" i="13" s="1"/>
  <c r="CA54" i="13"/>
  <c r="CB54" i="13" s="1"/>
  <c r="CA233" i="13"/>
  <c r="CB233" i="13" s="1"/>
  <c r="CA73" i="13"/>
  <c r="CB73" i="13" s="1"/>
  <c r="BZ69" i="13"/>
  <c r="BZ368" i="13"/>
  <c r="BZ298" i="13"/>
  <c r="BZ47" i="13"/>
  <c r="BZ352" i="13"/>
  <c r="BZ218" i="13"/>
  <c r="BZ102" i="13"/>
  <c r="BZ4" i="13"/>
  <c r="BZ7" i="13"/>
  <c r="BZ327" i="13"/>
  <c r="BZ89" i="13"/>
  <c r="BZ386" i="13"/>
  <c r="BZ30" i="13"/>
  <c r="BZ405" i="13"/>
  <c r="BZ172" i="13"/>
  <c r="BZ261" i="13"/>
  <c r="BZ70" i="13"/>
  <c r="BZ142" i="13"/>
  <c r="BZ370" i="13"/>
  <c r="BZ426" i="13"/>
  <c r="BZ460" i="13"/>
  <c r="BZ87" i="13"/>
  <c r="BZ243" i="13"/>
  <c r="BZ231" i="13"/>
  <c r="BZ204" i="13"/>
  <c r="BZ338" i="13"/>
  <c r="BZ225" i="13"/>
  <c r="BZ63" i="13"/>
  <c r="BZ404" i="13"/>
  <c r="BZ42" i="13"/>
  <c r="BZ92" i="13"/>
  <c r="BZ65" i="13"/>
  <c r="BZ444" i="13"/>
  <c r="BZ100" i="13"/>
  <c r="BZ76" i="13"/>
  <c r="BZ32" i="13"/>
  <c r="BZ221" i="13"/>
  <c r="BZ162" i="13"/>
  <c r="BZ98" i="13"/>
  <c r="BZ278" i="13"/>
  <c r="BZ379" i="13"/>
  <c r="BZ120" i="13"/>
  <c r="BZ425" i="13"/>
  <c r="BZ168" i="13"/>
  <c r="BZ374" i="13"/>
  <c r="BZ413" i="13"/>
  <c r="BZ44" i="13"/>
  <c r="BZ434" i="13"/>
  <c r="BZ378" i="13"/>
  <c r="BZ31" i="13"/>
  <c r="BZ364" i="13"/>
  <c r="BZ384" i="13"/>
  <c r="BZ356" i="13"/>
  <c r="BZ175" i="13"/>
  <c r="BZ307" i="13"/>
  <c r="BZ45" i="13"/>
  <c r="BZ270" i="13"/>
  <c r="BZ320" i="13"/>
  <c r="BZ55" i="13"/>
  <c r="BZ305" i="13"/>
  <c r="BZ114" i="13"/>
  <c r="BZ431" i="13"/>
  <c r="BZ152" i="13"/>
  <c r="BZ151" i="13"/>
  <c r="BZ273" i="13"/>
  <c r="BZ219" i="13"/>
  <c r="BZ95" i="13"/>
  <c r="BZ452" i="13"/>
  <c r="BZ439" i="13"/>
  <c r="BZ367" i="13"/>
  <c r="BZ181" i="13"/>
  <c r="BZ329" i="13"/>
  <c r="BZ419" i="13"/>
  <c r="BZ311" i="13"/>
  <c r="BZ17" i="13"/>
  <c r="BZ220" i="13"/>
  <c r="BZ23" i="13"/>
  <c r="BZ166" i="13"/>
  <c r="BZ351" i="13"/>
  <c r="BZ433" i="13"/>
  <c r="BZ173" i="13"/>
  <c r="BZ442" i="13"/>
  <c r="BZ416" i="13"/>
  <c r="BZ331" i="13"/>
  <c r="BZ453" i="13"/>
  <c r="BZ29" i="13"/>
  <c r="BZ12" i="13"/>
  <c r="BZ176" i="13"/>
  <c r="BZ132" i="13"/>
  <c r="BZ197" i="13"/>
  <c r="BZ259" i="13"/>
  <c r="BZ209" i="13"/>
  <c r="BZ6" i="13"/>
  <c r="BZ50" i="13"/>
  <c r="BZ361" i="13"/>
  <c r="BZ144" i="13"/>
  <c r="BZ123" i="13"/>
  <c r="BZ354" i="13"/>
  <c r="BZ309" i="13"/>
  <c r="BZ315" i="13"/>
  <c r="BZ302" i="13"/>
  <c r="BZ325" i="13"/>
  <c r="BZ212" i="13"/>
  <c r="BZ258" i="13"/>
  <c r="BZ19" i="13"/>
  <c r="BZ223" i="13"/>
  <c r="BZ224" i="13"/>
  <c r="BZ226" i="13"/>
  <c r="BZ470" i="13"/>
  <c r="BZ288" i="13"/>
  <c r="BZ414" i="13"/>
  <c r="BZ318" i="13"/>
  <c r="BZ376" i="13"/>
  <c r="BZ131" i="13"/>
  <c r="BZ332" i="13"/>
  <c r="BZ182" i="13"/>
  <c r="BZ363" i="13"/>
  <c r="BZ447" i="13"/>
  <c r="BZ160" i="13"/>
  <c r="BZ296" i="13"/>
  <c r="BZ308" i="13"/>
  <c r="BZ188" i="13"/>
  <c r="BZ154" i="13"/>
  <c r="BZ443" i="13"/>
  <c r="BZ192" i="13"/>
  <c r="BZ88" i="13"/>
  <c r="BZ59" i="13"/>
  <c r="BZ84" i="13"/>
  <c r="BZ161" i="13"/>
  <c r="BZ128" i="13"/>
  <c r="BZ322" i="13"/>
  <c r="BZ408" i="13"/>
  <c r="BZ341" i="13"/>
  <c r="BZ150" i="13"/>
  <c r="BZ177" i="13"/>
  <c r="BZ355" i="13"/>
  <c r="BZ86" i="13"/>
  <c r="BZ107" i="13"/>
  <c r="BZ232" i="13"/>
  <c r="BZ389" i="13"/>
  <c r="BZ68" i="13"/>
  <c r="BZ180" i="13"/>
  <c r="BZ14" i="13"/>
  <c r="BZ113" i="13"/>
  <c r="BZ291" i="13"/>
  <c r="BZ104" i="13"/>
  <c r="BZ145" i="13"/>
  <c r="BZ153" i="13"/>
  <c r="BZ269" i="13"/>
  <c r="BZ475" i="13"/>
  <c r="BZ234" i="13"/>
  <c r="BZ22" i="13"/>
  <c r="BZ5" i="13"/>
  <c r="BZ156" i="13"/>
  <c r="BZ85" i="13"/>
  <c r="BZ135" i="13"/>
  <c r="BZ124" i="13"/>
  <c r="BZ126" i="13"/>
  <c r="BZ121" i="13"/>
  <c r="BZ360" i="13"/>
  <c r="BZ415" i="13"/>
  <c r="BZ385" i="13"/>
  <c r="BZ263" i="13"/>
  <c r="BZ74" i="13"/>
  <c r="BZ170" i="13"/>
  <c r="BZ280" i="13"/>
  <c r="BZ454" i="13"/>
  <c r="BZ125" i="13"/>
  <c r="BZ345" i="13"/>
  <c r="BZ81" i="13"/>
  <c r="BZ382" i="13"/>
  <c r="BZ463" i="13"/>
  <c r="BZ312" i="13"/>
  <c r="BZ208" i="13"/>
  <c r="BZ163" i="13"/>
  <c r="BZ267" i="13"/>
  <c r="BZ417" i="13"/>
  <c r="BZ456" i="13"/>
  <c r="BZ369" i="13"/>
  <c r="BZ195" i="13"/>
  <c r="BZ272" i="13"/>
  <c r="BZ179" i="13"/>
  <c r="BZ333" i="13"/>
  <c r="BZ186" i="13"/>
  <c r="BZ235" i="13"/>
  <c r="BZ101" i="13"/>
  <c r="BZ281" i="13"/>
  <c r="BZ196" i="13"/>
  <c r="BZ24" i="13"/>
  <c r="BZ79" i="13"/>
  <c r="BZ279" i="13"/>
  <c r="BZ358" i="13"/>
  <c r="BZ90" i="13"/>
  <c r="BZ287" i="13"/>
  <c r="BZ290" i="13"/>
  <c r="BZ56" i="13"/>
  <c r="BZ119" i="13"/>
  <c r="BZ401" i="13"/>
  <c r="BZ174" i="13"/>
  <c r="BZ143" i="13"/>
  <c r="BZ411" i="13"/>
  <c r="BZ246" i="13"/>
  <c r="BZ438" i="13"/>
  <c r="BZ448" i="13"/>
  <c r="BZ247" i="13"/>
  <c r="BZ202" i="13"/>
  <c r="BZ25" i="13"/>
  <c r="BZ27" i="13"/>
  <c r="BZ83" i="13"/>
  <c r="BZ377" i="13"/>
  <c r="BZ164" i="13"/>
  <c r="BZ366" i="13"/>
  <c r="BZ213" i="13"/>
  <c r="BZ41" i="13"/>
  <c r="BZ252" i="13"/>
  <c r="BZ292" i="13"/>
  <c r="BZ96" i="13"/>
  <c r="BZ471" i="13"/>
  <c r="BZ391" i="13"/>
  <c r="BZ253" i="13"/>
  <c r="BZ237" i="13"/>
  <c r="BZ240" i="13"/>
  <c r="BZ171" i="13"/>
  <c r="BZ49" i="13"/>
  <c r="BZ310" i="13"/>
  <c r="BZ268" i="13"/>
  <c r="BZ326" i="13"/>
  <c r="BZ48" i="13"/>
  <c r="BZ445" i="13"/>
  <c r="BZ412" i="13"/>
  <c r="BZ373" i="13"/>
  <c r="BZ330" i="13"/>
  <c r="BZ216" i="13"/>
  <c r="BZ372" i="13"/>
  <c r="BZ441" i="13"/>
  <c r="BZ183" i="13"/>
  <c r="BZ35" i="13"/>
  <c r="BZ200" i="13"/>
  <c r="BZ105" i="13"/>
  <c r="BZ254" i="13"/>
  <c r="BZ390" i="13"/>
  <c r="BZ206" i="13"/>
  <c r="BZ38" i="13"/>
  <c r="BZ248" i="13"/>
  <c r="BZ340" i="13"/>
  <c r="BZ190" i="13"/>
  <c r="BZ228" i="13"/>
  <c r="BZ430" i="13"/>
  <c r="BZ185" i="13"/>
  <c r="BZ53" i="13"/>
  <c r="BZ109" i="13"/>
  <c r="BZ357" i="13"/>
  <c r="BZ75" i="13"/>
  <c r="BZ169" i="13"/>
  <c r="BZ350" i="13"/>
  <c r="BZ468" i="13"/>
  <c r="BZ20" i="13"/>
  <c r="BZ420" i="13"/>
  <c r="BZ465" i="13"/>
  <c r="BZ294" i="13"/>
  <c r="BZ217" i="13"/>
  <c r="BZ43" i="13"/>
  <c r="BZ111" i="13"/>
  <c r="BZ26" i="13"/>
  <c r="BZ99" i="13"/>
  <c r="BZ10" i="13"/>
  <c r="BZ375" i="13"/>
  <c r="BZ80" i="13"/>
  <c r="BZ8" i="13"/>
  <c r="BZ455" i="13"/>
  <c r="BZ137" i="13"/>
  <c r="BZ207" i="13"/>
  <c r="BZ349" i="13"/>
  <c r="BZ112" i="13"/>
  <c r="BZ103" i="13"/>
  <c r="BZ203" i="13"/>
  <c r="BZ324" i="13"/>
  <c r="BZ398" i="13"/>
  <c r="BZ303" i="13"/>
  <c r="BZ215" i="13"/>
  <c r="BZ64" i="13"/>
  <c r="BZ277" i="13"/>
  <c r="BZ313" i="13"/>
  <c r="BZ260" i="13"/>
  <c r="BZ199" i="13"/>
  <c r="BZ274" i="13"/>
  <c r="BZ362" i="13"/>
  <c r="BZ201" i="13"/>
  <c r="BZ409" i="13"/>
  <c r="BZ328" i="13"/>
  <c r="BZ60" i="13"/>
  <c r="BZ250" i="13"/>
  <c r="BZ449" i="13"/>
  <c r="BZ387" i="13"/>
  <c r="BZ33" i="13"/>
  <c r="BZ476" i="13"/>
  <c r="BZ335" i="13"/>
  <c r="BZ78" i="13"/>
  <c r="BZ399" i="13"/>
  <c r="BZ72" i="13"/>
  <c r="BZ52" i="13"/>
  <c r="BZ255" i="13"/>
  <c r="BZ323" i="13"/>
  <c r="BZ66" i="13"/>
  <c r="BZ62" i="13"/>
  <c r="BZ424" i="13"/>
  <c r="BZ61" i="13"/>
  <c r="BZ337" i="13"/>
  <c r="BZ428" i="13"/>
  <c r="BZ402" i="13"/>
  <c r="BZ245" i="13"/>
  <c r="BZ18" i="13"/>
  <c r="BZ262" i="13"/>
  <c r="BZ473" i="13"/>
  <c r="BZ214" i="13"/>
  <c r="BZ400" i="13"/>
  <c r="BZ141" i="13"/>
  <c r="BZ283" i="13"/>
  <c r="BZ71" i="13"/>
  <c r="BZ194" i="13"/>
  <c r="BZ146" i="13"/>
  <c r="BZ295" i="13"/>
  <c r="BZ51" i="13"/>
  <c r="BZ285" i="13"/>
  <c r="BZ184" i="13"/>
  <c r="BZ127" i="13"/>
  <c r="BZ36" i="13"/>
  <c r="BZ422" i="13"/>
  <c r="BZ117" i="13"/>
  <c r="BZ158" i="13"/>
  <c r="BZ148" i="13"/>
  <c r="BZ472" i="13"/>
  <c r="BZ271" i="13"/>
  <c r="BZ380" i="13"/>
  <c r="BZ241" i="13"/>
  <c r="BZ440" i="13"/>
  <c r="BZ286" i="13"/>
  <c r="BZ467" i="13"/>
  <c r="BZ450" i="13"/>
  <c r="BZ289" i="13"/>
  <c r="BZ149" i="13"/>
  <c r="BZ282" i="13"/>
  <c r="BZ348" i="13"/>
  <c r="BZ159" i="13"/>
  <c r="BZ242" i="13"/>
  <c r="BZ198" i="13"/>
  <c r="BZ140" i="13"/>
  <c r="BZ9" i="13"/>
  <c r="BZ346" i="13"/>
  <c r="BZ13" i="13"/>
  <c r="BZ343" i="13"/>
  <c r="BZ395" i="13"/>
  <c r="BZ339" i="13"/>
  <c r="BZ178" i="13"/>
  <c r="BZ165" i="13"/>
  <c r="BZ210" i="13"/>
  <c r="BZ244" i="13"/>
  <c r="BZ122" i="13"/>
  <c r="BZ94" i="13"/>
  <c r="BZ115" i="13"/>
  <c r="BZ93" i="13"/>
  <c r="BZ28" i="13"/>
  <c r="BZ189" i="13"/>
  <c r="BZ342" i="13"/>
  <c r="BZ227" i="13"/>
  <c r="BZ316" i="13"/>
  <c r="BZ138" i="13"/>
  <c r="BZ435" i="13"/>
  <c r="BZ393" i="13"/>
  <c r="BZ275" i="13"/>
  <c r="BZ249" i="13"/>
  <c r="BZ257" i="13"/>
  <c r="BZ34" i="13"/>
  <c r="BZ58" i="13"/>
  <c r="BZ432" i="13"/>
  <c r="BZ300" i="13"/>
  <c r="BZ211" i="13"/>
  <c r="BZ129" i="13"/>
  <c r="BZ462" i="13"/>
  <c r="BZ464" i="13"/>
  <c r="BZ394" i="13"/>
  <c r="BZ388" i="13"/>
  <c r="BZ40" i="13"/>
  <c r="BZ297" i="13"/>
  <c r="BZ97" i="13"/>
  <c r="BZ230" i="13"/>
  <c r="BZ265" i="13"/>
  <c r="BZ116" i="13"/>
  <c r="BZ436" i="13"/>
  <c r="BZ57" i="13"/>
  <c r="BZ451" i="13"/>
  <c r="BZ437" i="13"/>
  <c r="BZ155" i="13"/>
  <c r="BZ336" i="13"/>
  <c r="BZ353" i="13"/>
  <c r="BZ344" i="13"/>
  <c r="BZ410" i="13"/>
  <c r="BZ229" i="13"/>
  <c r="BZ421" i="13"/>
  <c r="BZ276" i="13"/>
  <c r="BZ317" i="13"/>
  <c r="BZ321" i="13"/>
  <c r="BZ383" i="13"/>
  <c r="BZ403" i="13"/>
  <c r="BZ381" i="13"/>
  <c r="BZ239" i="13"/>
  <c r="BZ446" i="13"/>
  <c r="BZ459" i="13"/>
  <c r="BZ16" i="13"/>
  <c r="BZ238" i="13"/>
  <c r="BZ205" i="13"/>
  <c r="BZ77" i="13"/>
  <c r="BZ91" i="13"/>
  <c r="BZ359" i="13"/>
  <c r="BZ396" i="13"/>
  <c r="BZ39" i="13"/>
  <c r="BZ304" i="13"/>
  <c r="BZ407" i="13"/>
  <c r="BZ418" i="13"/>
  <c r="BZ147" i="13"/>
  <c r="BZ334" i="13"/>
  <c r="BZ108" i="13"/>
  <c r="BZ106" i="13"/>
  <c r="BZ284" i="13"/>
  <c r="BZ21" i="13"/>
  <c r="BZ82" i="13"/>
  <c r="BZ429" i="13"/>
  <c r="BZ46" i="13"/>
  <c r="BZ264" i="13"/>
  <c r="BZ133" i="13"/>
  <c r="BZ299" i="13"/>
  <c r="BZ167" i="13"/>
  <c r="BZ319" i="13"/>
  <c r="BZ157" i="13"/>
  <c r="BZ266" i="13"/>
  <c r="BZ301" i="13"/>
  <c r="BZ136" i="13"/>
  <c r="BZ118" i="13"/>
  <c r="BZ222" i="13"/>
  <c r="BZ11" i="13"/>
  <c r="BZ110" i="13"/>
  <c r="BZ314" i="13"/>
  <c r="BZ457" i="13"/>
  <c r="BZ392" i="13"/>
  <c r="BZ187" i="13"/>
  <c r="BZ15" i="13"/>
  <c r="BZ134" i="13"/>
  <c r="BZ469" i="13"/>
  <c r="BZ193" i="13"/>
  <c r="BZ67" i="13"/>
  <c r="BZ347" i="13"/>
  <c r="BZ191" i="13"/>
  <c r="BZ474" i="13"/>
  <c r="BZ397" i="13"/>
  <c r="BZ236" i="13"/>
  <c r="BZ365" i="13"/>
  <c r="BZ130" i="13"/>
  <c r="BZ256" i="13"/>
  <c r="BZ406" i="13"/>
  <c r="BZ37" i="13"/>
  <c r="BZ306" i="13"/>
  <c r="BZ423" i="13"/>
  <c r="BZ427" i="13"/>
  <c r="BZ251" i="13"/>
  <c r="BZ293" i="13"/>
  <c r="BZ371" i="13"/>
  <c r="BZ458" i="13"/>
  <c r="BZ139" i="13"/>
  <c r="BZ461" i="13"/>
  <c r="BZ466" i="13"/>
  <c r="BZ54" i="13"/>
  <c r="BZ233" i="13"/>
  <c r="BZ73" i="13"/>
  <c r="CD4" i="13" l="1" a="1"/>
  <c r="CF476" i="13" l="1"/>
  <c r="CF252" i="13"/>
  <c r="CF54" i="13"/>
  <c r="CF122" i="13"/>
  <c r="CF176" i="13"/>
  <c r="CF199" i="13"/>
  <c r="CF296" i="13"/>
  <c r="CF347" i="13"/>
  <c r="CF428" i="13"/>
  <c r="CF124" i="13"/>
  <c r="CF342" i="13"/>
  <c r="CF76" i="13"/>
  <c r="CF104" i="13"/>
  <c r="CF161" i="13"/>
  <c r="CF295" i="13"/>
  <c r="CF325" i="13"/>
  <c r="CF371" i="13"/>
  <c r="CF439" i="13"/>
  <c r="CF89" i="13"/>
  <c r="CF39" i="13"/>
  <c r="CF77" i="13"/>
  <c r="CF142" i="13"/>
  <c r="CF190" i="13"/>
  <c r="CF263" i="13"/>
  <c r="CF351" i="13"/>
  <c r="CF406" i="13"/>
  <c r="CF466" i="13"/>
  <c r="CF293" i="13"/>
  <c r="CF8" i="13"/>
  <c r="CF21" i="13"/>
  <c r="CF86" i="13"/>
  <c r="CF162" i="13"/>
  <c r="CF236" i="13"/>
  <c r="CF328" i="13"/>
  <c r="CF378" i="13"/>
  <c r="CF442" i="13"/>
  <c r="CF79" i="13"/>
  <c r="CF90" i="13"/>
  <c r="CF160" i="13"/>
  <c r="CF183" i="13"/>
  <c r="CF280" i="13"/>
  <c r="CF343" i="13"/>
  <c r="CF431" i="13"/>
  <c r="CF432" i="13"/>
  <c r="CF15" i="13"/>
  <c r="CF115" i="13"/>
  <c r="CF209" i="13"/>
  <c r="CF247" i="13"/>
  <c r="CF336" i="13"/>
  <c r="CF397" i="13"/>
  <c r="CF449" i="13"/>
  <c r="CF239" i="13"/>
  <c r="CF11" i="13"/>
  <c r="CF28" i="13"/>
  <c r="CF110" i="13"/>
  <c r="CF174" i="13"/>
  <c r="CF248" i="13"/>
  <c r="CF338" i="13"/>
  <c r="CF390" i="13"/>
  <c r="CF454" i="13"/>
  <c r="CF269" i="13"/>
  <c r="CF53" i="13"/>
  <c r="CF109" i="13"/>
  <c r="CF208" i="13"/>
  <c r="CF237" i="13"/>
  <c r="CF273" i="13"/>
  <c r="CF346" i="13"/>
  <c r="CF415" i="13"/>
  <c r="CF88" i="13"/>
  <c r="CF469" i="13"/>
  <c r="CF58" i="13"/>
  <c r="CF83" i="13"/>
  <c r="CF193" i="13"/>
  <c r="CF258" i="13"/>
  <c r="CF318" i="13"/>
  <c r="CF377" i="13"/>
  <c r="CF456" i="13"/>
  <c r="CF185" i="13"/>
  <c r="CF44" i="13"/>
  <c r="CF148" i="13"/>
  <c r="CF113" i="13"/>
  <c r="CF215" i="13"/>
  <c r="CF297" i="13"/>
  <c r="CF349" i="13"/>
  <c r="CF396" i="13"/>
  <c r="CF460" i="13"/>
  <c r="CF341" i="13"/>
  <c r="CD4" i="13"/>
  <c r="CF4" i="13" s="1"/>
  <c r="CF92" i="13"/>
  <c r="CF150" i="13"/>
  <c r="CF194" i="13"/>
  <c r="CF267" i="13"/>
  <c r="CF352" i="13"/>
  <c r="CF410" i="13"/>
  <c r="CF470" i="13"/>
  <c r="CF29" i="13"/>
  <c r="CF158" i="13"/>
  <c r="CF192" i="13"/>
  <c r="CF221" i="13"/>
  <c r="CF311" i="13"/>
  <c r="CF365" i="13"/>
  <c r="CF422" i="13"/>
  <c r="CF10" i="13"/>
  <c r="CF23" i="13"/>
  <c r="CF102" i="13"/>
  <c r="CF170" i="13"/>
  <c r="CF244" i="13"/>
  <c r="CF327" i="13"/>
  <c r="CF386" i="13"/>
  <c r="CF450" i="13"/>
  <c r="CF163" i="13"/>
  <c r="CF31" i="13"/>
  <c r="CF116" i="13"/>
  <c r="CF81" i="13"/>
  <c r="CF206" i="13"/>
  <c r="CF279" i="13"/>
  <c r="CF379" i="13"/>
  <c r="CF380" i="13"/>
  <c r="CF463" i="13"/>
  <c r="CF49" i="13"/>
  <c r="CF323" i="13"/>
  <c r="CF68" i="13"/>
  <c r="CF96" i="13"/>
  <c r="CF155" i="13"/>
  <c r="CF290" i="13"/>
  <c r="CF322" i="13"/>
  <c r="CF363" i="13"/>
  <c r="CF436" i="13"/>
  <c r="CF118" i="13"/>
  <c r="CF6" i="13"/>
  <c r="CF19" i="13"/>
  <c r="CF147" i="13"/>
  <c r="CF224" i="13"/>
  <c r="CF274" i="13"/>
  <c r="CF313" i="13"/>
  <c r="CF387" i="13"/>
  <c r="CF461" i="13"/>
  <c r="CF195" i="13"/>
  <c r="CF67" i="13"/>
  <c r="CF151" i="13"/>
  <c r="CF232" i="13"/>
  <c r="CF175" i="13"/>
  <c r="CF272" i="13"/>
  <c r="CF326" i="13"/>
  <c r="CF420" i="13"/>
  <c r="CF34" i="13"/>
  <c r="CF330" i="13"/>
  <c r="CF52" i="13"/>
  <c r="CF95" i="13"/>
  <c r="CF121" i="13"/>
  <c r="CF220" i="13"/>
  <c r="CF300" i="13"/>
  <c r="CF361" i="13"/>
  <c r="CF400" i="13"/>
  <c r="CF464" i="13"/>
  <c r="CF33" i="13"/>
  <c r="CF141" i="13"/>
  <c r="CF218" i="13"/>
  <c r="CF253" i="13"/>
  <c r="CF289" i="13"/>
  <c r="CF368" i="13"/>
  <c r="CF440" i="13"/>
  <c r="CF24" i="13"/>
  <c r="CF108" i="13"/>
  <c r="CF156" i="13"/>
  <c r="CF202" i="13"/>
  <c r="CF275" i="13"/>
  <c r="CF356" i="13"/>
  <c r="CF411" i="13"/>
  <c r="CF459" i="13"/>
  <c r="CF283" i="13"/>
  <c r="CF72" i="13"/>
  <c r="CF119" i="13"/>
  <c r="CF145" i="13"/>
  <c r="CF159" i="13"/>
  <c r="CF309" i="13"/>
  <c r="CF340" i="13"/>
  <c r="CF412" i="13"/>
  <c r="CF45" i="13"/>
  <c r="CF467" i="13"/>
  <c r="CF46" i="13"/>
  <c r="CF154" i="13"/>
  <c r="CF189" i="13"/>
  <c r="CF254" i="13"/>
  <c r="CF310" i="13"/>
  <c r="CF372" i="13"/>
  <c r="CF453" i="13"/>
  <c r="CF204" i="13"/>
  <c r="CF26" i="13"/>
  <c r="CF69" i="13"/>
  <c r="CF134" i="13"/>
  <c r="CF186" i="13"/>
  <c r="CF266" i="13"/>
  <c r="CF348" i="13"/>
  <c r="CF402" i="13"/>
  <c r="CF462" i="13"/>
  <c r="CF255" i="13"/>
  <c r="CF70" i="13"/>
  <c r="CF138" i="13"/>
  <c r="CF184" i="13"/>
  <c r="CF207" i="13"/>
  <c r="CF301" i="13"/>
  <c r="CF360" i="13"/>
  <c r="CF465" i="13"/>
  <c r="CF87" i="13"/>
  <c r="CF395" i="13"/>
  <c r="CF75" i="13"/>
  <c r="CF82" i="13"/>
  <c r="CF157" i="13"/>
  <c r="CF179" i="13"/>
  <c r="CF276" i="13"/>
  <c r="CF331" i="13"/>
  <c r="CF424" i="13"/>
  <c r="CF12" i="13"/>
  <c r="CF59" i="13"/>
  <c r="CF128" i="13"/>
  <c r="CF173" i="13"/>
  <c r="CF238" i="13"/>
  <c r="CF337" i="13"/>
  <c r="CF370" i="13"/>
  <c r="CF445" i="13"/>
  <c r="CF64" i="13"/>
  <c r="CF111" i="13"/>
  <c r="CF137" i="13"/>
  <c r="CF231" i="13"/>
  <c r="CF292" i="13"/>
  <c r="CF367" i="13"/>
  <c r="CF408" i="13"/>
  <c r="CF472" i="13"/>
  <c r="CF320" i="13"/>
  <c r="CF42" i="13"/>
  <c r="CF106" i="13"/>
  <c r="CF168" i="13"/>
  <c r="CF191" i="13"/>
  <c r="CF288" i="13"/>
  <c r="CF373" i="13"/>
  <c r="CF421" i="13"/>
  <c r="CF152" i="13"/>
  <c r="CF5" i="13"/>
  <c r="CF18" i="13"/>
  <c r="CF139" i="13"/>
  <c r="CF219" i="13"/>
  <c r="CF259" i="13"/>
  <c r="CF306" i="13"/>
  <c r="CF401" i="13"/>
  <c r="CF457" i="13"/>
  <c r="CF210" i="13"/>
  <c r="CF40" i="13"/>
  <c r="CF140" i="13"/>
  <c r="CF105" i="13"/>
  <c r="CF225" i="13"/>
  <c r="CF291" i="13"/>
  <c r="CF339" i="13"/>
  <c r="CF392" i="13"/>
  <c r="CF475" i="13"/>
  <c r="CF314" i="13"/>
  <c r="CF65" i="13"/>
  <c r="CF125" i="13"/>
  <c r="CF217" i="13"/>
  <c r="CF245" i="13"/>
  <c r="CF281" i="13"/>
  <c r="CF354" i="13"/>
  <c r="CF423" i="13"/>
  <c r="CF114" i="13"/>
  <c r="CF394" i="13"/>
  <c r="CF27" i="13"/>
  <c r="CF146" i="13"/>
  <c r="CF188" i="13"/>
  <c r="CF211" i="13"/>
  <c r="CF302" i="13"/>
  <c r="CF364" i="13"/>
  <c r="CF418" i="13"/>
  <c r="CF435" i="13"/>
  <c r="CF14" i="13"/>
  <c r="CF107" i="13"/>
  <c r="CF205" i="13"/>
  <c r="CF243" i="13"/>
  <c r="CF319" i="13"/>
  <c r="CF393" i="13"/>
  <c r="CF441" i="13"/>
  <c r="CF38" i="13"/>
  <c r="CF98" i="13"/>
  <c r="CF164" i="13"/>
  <c r="CF187" i="13"/>
  <c r="CF284" i="13"/>
  <c r="CF375" i="13"/>
  <c r="CF417" i="13"/>
  <c r="CF32" i="13"/>
  <c r="CF381" i="13"/>
  <c r="CF41" i="13"/>
  <c r="CF93" i="13"/>
  <c r="CF200" i="13"/>
  <c r="CF278" i="13"/>
  <c r="CF265" i="13"/>
  <c r="CF369" i="13"/>
  <c r="CF427" i="13"/>
  <c r="CF172" i="13"/>
  <c r="CF13" i="13"/>
  <c r="CF57" i="13"/>
  <c r="CF126" i="13"/>
  <c r="CF182" i="13"/>
  <c r="CF256" i="13"/>
  <c r="CF344" i="13"/>
  <c r="CF398" i="13"/>
  <c r="CF473" i="13"/>
  <c r="CF286" i="13"/>
  <c r="CF55" i="13"/>
  <c r="CF143" i="13"/>
  <c r="CF227" i="13"/>
  <c r="CF171" i="13"/>
  <c r="CF268" i="13"/>
  <c r="CF345" i="13"/>
  <c r="CF416" i="13"/>
  <c r="CF84" i="13"/>
  <c r="CF358" i="13"/>
  <c r="CF47" i="13"/>
  <c r="CF112" i="13"/>
  <c r="CF165" i="13"/>
  <c r="CF298" i="13"/>
  <c r="CF316" i="13"/>
  <c r="CF385" i="13"/>
  <c r="CF429" i="13"/>
  <c r="CF216" i="13"/>
  <c r="CF384" i="13"/>
  <c r="CF73" i="13"/>
  <c r="CF133" i="13"/>
  <c r="CF233" i="13"/>
  <c r="CF249" i="13"/>
  <c r="CF285" i="13"/>
  <c r="CF357" i="13"/>
  <c r="CF430" i="13"/>
  <c r="CF9" i="13"/>
  <c r="CF22" i="13"/>
  <c r="CF94" i="13"/>
  <c r="CF166" i="13"/>
  <c r="CF240" i="13"/>
  <c r="CF333" i="13"/>
  <c r="CF382" i="13"/>
  <c r="CF446" i="13"/>
  <c r="CF37" i="13"/>
  <c r="CF85" i="13"/>
  <c r="CF196" i="13"/>
  <c r="CF235" i="13"/>
  <c r="CF261" i="13"/>
  <c r="CF366" i="13"/>
  <c r="CF426" i="13"/>
  <c r="CF60" i="13"/>
  <c r="CF407" i="13"/>
  <c r="CF48" i="13"/>
  <c r="CF80" i="13"/>
  <c r="CF228" i="13"/>
  <c r="CF270" i="13"/>
  <c r="CF315" i="13"/>
  <c r="CF399" i="13"/>
  <c r="CF447" i="13"/>
  <c r="CF229" i="13"/>
  <c r="CF36" i="13"/>
  <c r="CF132" i="13"/>
  <c r="CF97" i="13"/>
  <c r="CF214" i="13"/>
  <c r="CF287" i="13"/>
  <c r="CF334" i="13"/>
  <c r="CF388" i="13"/>
  <c r="CF471" i="13"/>
  <c r="CF260" i="13"/>
  <c r="CF62" i="13"/>
  <c r="CF130" i="13"/>
  <c r="CF180" i="13"/>
  <c r="CF203" i="13"/>
  <c r="CF299" i="13"/>
  <c r="CF353" i="13"/>
  <c r="CF434" i="13"/>
  <c r="CF17" i="13"/>
  <c r="CF455" i="13"/>
  <c r="CF66" i="13"/>
  <c r="CF91" i="13"/>
  <c r="CF197" i="13"/>
  <c r="CF282" i="13"/>
  <c r="CF324" i="13"/>
  <c r="CF383" i="13"/>
  <c r="CF458" i="13"/>
  <c r="CF178" i="13"/>
  <c r="CF409" i="13"/>
  <c r="CF51" i="13"/>
  <c r="CF120" i="13"/>
  <c r="CF169" i="13"/>
  <c r="CF234" i="13"/>
  <c r="CF332" i="13"/>
  <c r="CF359" i="13"/>
  <c r="CF433" i="13"/>
  <c r="CF25" i="13"/>
  <c r="CF100" i="13"/>
  <c r="CF153" i="13"/>
  <c r="CF198" i="13"/>
  <c r="CF271" i="13"/>
  <c r="CF355" i="13"/>
  <c r="CF414" i="13"/>
  <c r="CF474" i="13"/>
  <c r="CF35" i="13"/>
  <c r="CF149" i="13"/>
  <c r="CF223" i="13"/>
  <c r="CF257" i="13"/>
  <c r="CF294" i="13"/>
  <c r="CF376" i="13"/>
  <c r="CF443" i="13"/>
  <c r="CF127" i="13"/>
  <c r="CF425" i="13"/>
  <c r="CF71" i="13"/>
  <c r="CF144" i="13"/>
  <c r="CF181" i="13"/>
  <c r="CF246" i="13"/>
  <c r="CF308" i="13"/>
  <c r="CF403" i="13"/>
  <c r="CF451" i="13"/>
  <c r="CF303" i="13"/>
  <c r="CF43" i="13"/>
  <c r="CF135" i="13"/>
  <c r="CF222" i="13"/>
  <c r="CF167" i="13"/>
  <c r="CF264" i="13"/>
  <c r="CF335" i="13"/>
  <c r="CF413" i="13"/>
  <c r="CF50" i="13"/>
  <c r="CF317" i="13"/>
  <c r="CF61" i="13"/>
  <c r="CF117" i="13"/>
  <c r="CF212" i="13"/>
  <c r="CF241" i="13"/>
  <c r="CF277" i="13"/>
  <c r="CF350" i="13"/>
  <c r="CF419" i="13"/>
  <c r="CF101" i="13"/>
  <c r="CF7" i="13"/>
  <c r="CF20" i="13"/>
  <c r="CF78" i="13"/>
  <c r="CF230" i="13"/>
  <c r="CF305" i="13"/>
  <c r="CF321" i="13"/>
  <c r="CF405" i="13"/>
  <c r="CF438" i="13"/>
  <c r="CF250" i="13"/>
  <c r="CF444" i="13"/>
  <c r="CF74" i="13"/>
  <c r="CF99" i="13"/>
  <c r="CF201" i="13"/>
  <c r="CF262" i="13"/>
  <c r="CF329" i="13"/>
  <c r="CF389" i="13"/>
  <c r="CF437" i="13"/>
  <c r="CF56" i="13"/>
  <c r="CF103" i="13"/>
  <c r="CF129" i="13"/>
  <c r="CF226" i="13"/>
  <c r="CF307" i="13"/>
  <c r="CF362" i="13"/>
  <c r="CF404" i="13"/>
  <c r="CF468" i="13"/>
  <c r="CF63" i="13"/>
  <c r="CF136" i="13"/>
  <c r="CF177" i="13"/>
  <c r="CF242" i="13"/>
  <c r="CF304" i="13"/>
  <c r="CF391" i="13"/>
  <c r="CF448" i="13"/>
  <c r="CF131" i="13"/>
  <c r="CF30" i="13"/>
  <c r="CF16" i="13"/>
  <c r="CF123" i="13"/>
  <c r="CF213" i="13"/>
  <c r="CF251" i="13"/>
  <c r="CF312" i="13"/>
  <c r="CF374" i="13"/>
  <c r="CF452" i="13"/>
  <c r="CH4" i="13" l="1" a="1"/>
  <c r="CI476" i="13" s="1"/>
  <c r="CJ476" i="13" s="1"/>
  <c r="CI5" i="13" l="1"/>
  <c r="CJ5" i="13" s="1"/>
  <c r="CI13" i="13"/>
  <c r="CJ13" i="13" s="1"/>
  <c r="CI21" i="13"/>
  <c r="CJ21" i="13" s="1"/>
  <c r="CI29" i="13"/>
  <c r="CJ29" i="13" s="1"/>
  <c r="CI37" i="13"/>
  <c r="CJ37" i="13" s="1"/>
  <c r="CI45" i="13"/>
  <c r="CJ45" i="13" s="1"/>
  <c r="CI53" i="13"/>
  <c r="CJ53" i="13" s="1"/>
  <c r="CI61" i="13"/>
  <c r="CJ61" i="13" s="1"/>
  <c r="CI69" i="13"/>
  <c r="CJ69" i="13" s="1"/>
  <c r="CI77" i="13"/>
  <c r="CJ77" i="13" s="1"/>
  <c r="CI85" i="13"/>
  <c r="CJ85" i="13" s="1"/>
  <c r="CI93" i="13"/>
  <c r="CJ93" i="13" s="1"/>
  <c r="CI101" i="13"/>
  <c r="CJ101" i="13" s="1"/>
  <c r="CI109" i="13"/>
  <c r="CJ109" i="13" s="1"/>
  <c r="CI117" i="13"/>
  <c r="CJ117" i="13" s="1"/>
  <c r="CI125" i="13"/>
  <c r="CJ125" i="13" s="1"/>
  <c r="CI133" i="13"/>
  <c r="CJ133" i="13" s="1"/>
  <c r="CI141" i="13"/>
  <c r="CJ141" i="13" s="1"/>
  <c r="CI149" i="13"/>
  <c r="CJ149" i="13" s="1"/>
  <c r="CI157" i="13"/>
  <c r="CJ157" i="13" s="1"/>
  <c r="CI165" i="13"/>
  <c r="CJ165" i="13" s="1"/>
  <c r="CI173" i="13"/>
  <c r="CJ173" i="13" s="1"/>
  <c r="CI181" i="13"/>
  <c r="CJ181" i="13" s="1"/>
  <c r="CI189" i="13"/>
  <c r="CJ189" i="13" s="1"/>
  <c r="CI197" i="13"/>
  <c r="CJ197" i="13" s="1"/>
  <c r="CI205" i="13"/>
  <c r="CJ205" i="13" s="1"/>
  <c r="CI213" i="13"/>
  <c r="CJ213" i="13" s="1"/>
  <c r="CI221" i="13"/>
  <c r="CJ221" i="13" s="1"/>
  <c r="CI229" i="13"/>
  <c r="CJ229" i="13" s="1"/>
  <c r="CI237" i="13"/>
  <c r="CJ237" i="13" s="1"/>
  <c r="CI245" i="13"/>
  <c r="CJ245" i="13" s="1"/>
  <c r="CI253" i="13"/>
  <c r="CJ253" i="13" s="1"/>
  <c r="CI261" i="13"/>
  <c r="CJ261" i="13" s="1"/>
  <c r="CI269" i="13"/>
  <c r="CJ269" i="13" s="1"/>
  <c r="CI277" i="13"/>
  <c r="CJ277" i="13" s="1"/>
  <c r="CI285" i="13"/>
  <c r="CJ285" i="13" s="1"/>
  <c r="CI293" i="13"/>
  <c r="CJ293" i="13" s="1"/>
  <c r="CI301" i="13"/>
  <c r="CJ301" i="13" s="1"/>
  <c r="CI309" i="13"/>
  <c r="CJ309" i="13" s="1"/>
  <c r="CI317" i="13"/>
  <c r="CJ317" i="13" s="1"/>
  <c r="CI325" i="13"/>
  <c r="CJ325" i="13" s="1"/>
  <c r="CI333" i="13"/>
  <c r="CJ333" i="13" s="1"/>
  <c r="CI341" i="13"/>
  <c r="CJ341" i="13" s="1"/>
  <c r="CI349" i="13"/>
  <c r="CJ349" i="13" s="1"/>
  <c r="CI357" i="13"/>
  <c r="CJ357" i="13" s="1"/>
  <c r="CI365" i="13"/>
  <c r="CJ365" i="13" s="1"/>
  <c r="CI373" i="13"/>
  <c r="CJ373" i="13" s="1"/>
  <c r="CI381" i="13"/>
  <c r="CJ381" i="13" s="1"/>
  <c r="CI389" i="13"/>
  <c r="CJ389" i="13" s="1"/>
  <c r="CI397" i="13"/>
  <c r="CJ397" i="13" s="1"/>
  <c r="CI405" i="13"/>
  <c r="CJ405" i="13" s="1"/>
  <c r="CI413" i="13"/>
  <c r="CJ413" i="13" s="1"/>
  <c r="CI421" i="13"/>
  <c r="CJ421" i="13" s="1"/>
  <c r="CI429" i="13"/>
  <c r="CJ429" i="13" s="1"/>
  <c r="CI437" i="13"/>
  <c r="CJ437" i="13" s="1"/>
  <c r="CI445" i="13"/>
  <c r="CJ445" i="13" s="1"/>
  <c r="CI453" i="13"/>
  <c r="CJ453" i="13" s="1"/>
  <c r="CI461" i="13"/>
  <c r="CJ461" i="13" s="1"/>
  <c r="CI469" i="13"/>
  <c r="CJ469" i="13" s="1"/>
  <c r="CI59" i="13"/>
  <c r="CJ59" i="13" s="1"/>
  <c r="CI115" i="13"/>
  <c r="CJ115" i="13" s="1"/>
  <c r="CI179" i="13"/>
  <c r="CJ179" i="13" s="1"/>
  <c r="CI259" i="13"/>
  <c r="CJ259" i="13" s="1"/>
  <c r="CI315" i="13"/>
  <c r="CJ315" i="13" s="1"/>
  <c r="CI371" i="13"/>
  <c r="CJ371" i="13" s="1"/>
  <c r="CI435" i="13"/>
  <c r="CJ435" i="13" s="1"/>
  <c r="CI6" i="13"/>
  <c r="CJ6" i="13" s="1"/>
  <c r="CI14" i="13"/>
  <c r="CJ14" i="13" s="1"/>
  <c r="CI22" i="13"/>
  <c r="CJ22" i="13" s="1"/>
  <c r="CI30" i="13"/>
  <c r="CJ30" i="13" s="1"/>
  <c r="CI38" i="13"/>
  <c r="CJ38" i="13" s="1"/>
  <c r="CI46" i="13"/>
  <c r="CJ46" i="13" s="1"/>
  <c r="CI54" i="13"/>
  <c r="CJ54" i="13" s="1"/>
  <c r="CI62" i="13"/>
  <c r="CJ62" i="13" s="1"/>
  <c r="CI70" i="13"/>
  <c r="CJ70" i="13" s="1"/>
  <c r="CI78" i="13"/>
  <c r="CJ78" i="13" s="1"/>
  <c r="CI86" i="13"/>
  <c r="CJ86" i="13" s="1"/>
  <c r="CI94" i="13"/>
  <c r="CJ94" i="13" s="1"/>
  <c r="CI102" i="13"/>
  <c r="CJ102" i="13" s="1"/>
  <c r="CI110" i="13"/>
  <c r="CJ110" i="13" s="1"/>
  <c r="CI118" i="13"/>
  <c r="CJ118" i="13" s="1"/>
  <c r="CI126" i="13"/>
  <c r="CJ126" i="13" s="1"/>
  <c r="CI134" i="13"/>
  <c r="CJ134" i="13" s="1"/>
  <c r="CI142" i="13"/>
  <c r="CJ142" i="13" s="1"/>
  <c r="CI150" i="13"/>
  <c r="CJ150" i="13" s="1"/>
  <c r="CI158" i="13"/>
  <c r="CJ158" i="13" s="1"/>
  <c r="CI166" i="13"/>
  <c r="CJ166" i="13" s="1"/>
  <c r="CI174" i="13"/>
  <c r="CJ174" i="13" s="1"/>
  <c r="CI182" i="13"/>
  <c r="CJ182" i="13" s="1"/>
  <c r="CI190" i="13"/>
  <c r="CJ190" i="13" s="1"/>
  <c r="CI198" i="13"/>
  <c r="CJ198" i="13" s="1"/>
  <c r="CI206" i="13"/>
  <c r="CJ206" i="13" s="1"/>
  <c r="CI214" i="13"/>
  <c r="CJ214" i="13" s="1"/>
  <c r="CI222" i="13"/>
  <c r="CJ222" i="13" s="1"/>
  <c r="CI230" i="13"/>
  <c r="CJ230" i="13" s="1"/>
  <c r="CI238" i="13"/>
  <c r="CJ238" i="13" s="1"/>
  <c r="CI246" i="13"/>
  <c r="CJ246" i="13" s="1"/>
  <c r="CI254" i="13"/>
  <c r="CJ254" i="13" s="1"/>
  <c r="CI262" i="13"/>
  <c r="CJ262" i="13" s="1"/>
  <c r="CI270" i="13"/>
  <c r="CJ270" i="13" s="1"/>
  <c r="CI278" i="13"/>
  <c r="CJ278" i="13" s="1"/>
  <c r="CI286" i="13"/>
  <c r="CJ286" i="13" s="1"/>
  <c r="CI294" i="13"/>
  <c r="CJ294" i="13" s="1"/>
  <c r="CI302" i="13"/>
  <c r="CJ302" i="13" s="1"/>
  <c r="CI310" i="13"/>
  <c r="CJ310" i="13" s="1"/>
  <c r="CI318" i="13"/>
  <c r="CJ318" i="13" s="1"/>
  <c r="CI326" i="13"/>
  <c r="CJ326" i="13" s="1"/>
  <c r="CI334" i="13"/>
  <c r="CJ334" i="13" s="1"/>
  <c r="CI342" i="13"/>
  <c r="CJ342" i="13" s="1"/>
  <c r="CI350" i="13"/>
  <c r="CJ350" i="13" s="1"/>
  <c r="CI358" i="13"/>
  <c r="CJ358" i="13" s="1"/>
  <c r="CI366" i="13"/>
  <c r="CJ366" i="13" s="1"/>
  <c r="CI374" i="13"/>
  <c r="CJ374" i="13" s="1"/>
  <c r="CI382" i="13"/>
  <c r="CJ382" i="13" s="1"/>
  <c r="CI390" i="13"/>
  <c r="CJ390" i="13" s="1"/>
  <c r="CI398" i="13"/>
  <c r="CJ398" i="13" s="1"/>
  <c r="CI406" i="13"/>
  <c r="CJ406" i="13" s="1"/>
  <c r="CI414" i="13"/>
  <c r="CJ414" i="13" s="1"/>
  <c r="CI422" i="13"/>
  <c r="CJ422" i="13" s="1"/>
  <c r="CI430" i="13"/>
  <c r="CJ430" i="13" s="1"/>
  <c r="CI438" i="13"/>
  <c r="CJ438" i="13" s="1"/>
  <c r="CI446" i="13"/>
  <c r="CJ446" i="13" s="1"/>
  <c r="CI454" i="13"/>
  <c r="CJ454" i="13" s="1"/>
  <c r="CI462" i="13"/>
  <c r="CJ462" i="13" s="1"/>
  <c r="CI470" i="13"/>
  <c r="CJ470" i="13" s="1"/>
  <c r="CI35" i="13"/>
  <c r="CJ35" i="13" s="1"/>
  <c r="CI147" i="13"/>
  <c r="CJ147" i="13" s="1"/>
  <c r="CI211" i="13"/>
  <c r="CJ211" i="13" s="1"/>
  <c r="CI267" i="13"/>
  <c r="CJ267" i="13" s="1"/>
  <c r="CI323" i="13"/>
  <c r="CJ323" i="13" s="1"/>
  <c r="CI363" i="13"/>
  <c r="CJ363" i="13" s="1"/>
  <c r="CI403" i="13"/>
  <c r="CJ403" i="13" s="1"/>
  <c r="CI459" i="13"/>
  <c r="CJ459" i="13" s="1"/>
  <c r="CI7" i="13"/>
  <c r="CJ7" i="13" s="1"/>
  <c r="CI15" i="13"/>
  <c r="CJ15" i="13" s="1"/>
  <c r="CI23" i="13"/>
  <c r="CJ23" i="13" s="1"/>
  <c r="CI31" i="13"/>
  <c r="CJ31" i="13" s="1"/>
  <c r="CI39" i="13"/>
  <c r="CJ39" i="13" s="1"/>
  <c r="CI47" i="13"/>
  <c r="CJ47" i="13" s="1"/>
  <c r="CI55" i="13"/>
  <c r="CJ55" i="13" s="1"/>
  <c r="CI63" i="13"/>
  <c r="CJ63" i="13" s="1"/>
  <c r="CI71" i="13"/>
  <c r="CJ71" i="13" s="1"/>
  <c r="CI79" i="13"/>
  <c r="CJ79" i="13" s="1"/>
  <c r="CI87" i="13"/>
  <c r="CJ87" i="13" s="1"/>
  <c r="CI95" i="13"/>
  <c r="CJ95" i="13" s="1"/>
  <c r="CI103" i="13"/>
  <c r="CJ103" i="13" s="1"/>
  <c r="CI111" i="13"/>
  <c r="CJ111" i="13" s="1"/>
  <c r="CI119" i="13"/>
  <c r="CJ119" i="13" s="1"/>
  <c r="CI127" i="13"/>
  <c r="CJ127" i="13" s="1"/>
  <c r="CI135" i="13"/>
  <c r="CJ135" i="13" s="1"/>
  <c r="CI143" i="13"/>
  <c r="CJ143" i="13" s="1"/>
  <c r="CI151" i="13"/>
  <c r="CJ151" i="13" s="1"/>
  <c r="CI159" i="13"/>
  <c r="CJ159" i="13" s="1"/>
  <c r="CI167" i="13"/>
  <c r="CJ167" i="13" s="1"/>
  <c r="CI175" i="13"/>
  <c r="CJ175" i="13" s="1"/>
  <c r="CI183" i="13"/>
  <c r="CJ183" i="13" s="1"/>
  <c r="CI191" i="13"/>
  <c r="CJ191" i="13" s="1"/>
  <c r="CI199" i="13"/>
  <c r="CJ199" i="13" s="1"/>
  <c r="CI207" i="13"/>
  <c r="CJ207" i="13" s="1"/>
  <c r="CI215" i="13"/>
  <c r="CJ215" i="13" s="1"/>
  <c r="CI223" i="13"/>
  <c r="CJ223" i="13" s="1"/>
  <c r="CI231" i="13"/>
  <c r="CJ231" i="13" s="1"/>
  <c r="CI239" i="13"/>
  <c r="CJ239" i="13" s="1"/>
  <c r="CI247" i="13"/>
  <c r="CJ247" i="13" s="1"/>
  <c r="CI255" i="13"/>
  <c r="CJ255" i="13" s="1"/>
  <c r="CI263" i="13"/>
  <c r="CJ263" i="13" s="1"/>
  <c r="CI271" i="13"/>
  <c r="CJ271" i="13" s="1"/>
  <c r="CI279" i="13"/>
  <c r="CJ279" i="13" s="1"/>
  <c r="CI287" i="13"/>
  <c r="CJ287" i="13" s="1"/>
  <c r="CI295" i="13"/>
  <c r="CJ295" i="13" s="1"/>
  <c r="CI303" i="13"/>
  <c r="CJ303" i="13" s="1"/>
  <c r="CI311" i="13"/>
  <c r="CJ311" i="13" s="1"/>
  <c r="CI319" i="13"/>
  <c r="CJ319" i="13" s="1"/>
  <c r="CI327" i="13"/>
  <c r="CJ327" i="13" s="1"/>
  <c r="CI335" i="13"/>
  <c r="CJ335" i="13" s="1"/>
  <c r="CI343" i="13"/>
  <c r="CJ343" i="13" s="1"/>
  <c r="CI351" i="13"/>
  <c r="CJ351" i="13" s="1"/>
  <c r="CI359" i="13"/>
  <c r="CJ359" i="13" s="1"/>
  <c r="CI367" i="13"/>
  <c r="CJ367" i="13" s="1"/>
  <c r="CI375" i="13"/>
  <c r="CJ375" i="13" s="1"/>
  <c r="CI383" i="13"/>
  <c r="CJ383" i="13" s="1"/>
  <c r="CI391" i="13"/>
  <c r="CJ391" i="13" s="1"/>
  <c r="CI399" i="13"/>
  <c r="CJ399" i="13" s="1"/>
  <c r="CI407" i="13"/>
  <c r="CJ407" i="13" s="1"/>
  <c r="CI415" i="13"/>
  <c r="CJ415" i="13" s="1"/>
  <c r="CI423" i="13"/>
  <c r="CJ423" i="13" s="1"/>
  <c r="CI431" i="13"/>
  <c r="CJ431" i="13" s="1"/>
  <c r="CI439" i="13"/>
  <c r="CJ439" i="13" s="1"/>
  <c r="CI447" i="13"/>
  <c r="CJ447" i="13" s="1"/>
  <c r="CI455" i="13"/>
  <c r="CJ455" i="13" s="1"/>
  <c r="CI463" i="13"/>
  <c r="CJ463" i="13" s="1"/>
  <c r="CI471" i="13"/>
  <c r="CJ471" i="13" s="1"/>
  <c r="CI27" i="13"/>
  <c r="CJ27" i="13" s="1"/>
  <c r="CI131" i="13"/>
  <c r="CJ131" i="13" s="1"/>
  <c r="CI195" i="13"/>
  <c r="CJ195" i="13" s="1"/>
  <c r="CI235" i="13"/>
  <c r="CJ235" i="13" s="1"/>
  <c r="CI307" i="13"/>
  <c r="CJ307" i="13" s="1"/>
  <c r="CI379" i="13"/>
  <c r="CJ379" i="13" s="1"/>
  <c r="CI443" i="13"/>
  <c r="CJ443" i="13" s="1"/>
  <c r="CI8" i="13"/>
  <c r="CJ8" i="13" s="1"/>
  <c r="CI16" i="13"/>
  <c r="CJ16" i="13" s="1"/>
  <c r="CI24" i="13"/>
  <c r="CJ24" i="13" s="1"/>
  <c r="CI32" i="13"/>
  <c r="CJ32" i="13" s="1"/>
  <c r="CI40" i="13"/>
  <c r="CJ40" i="13" s="1"/>
  <c r="CI48" i="13"/>
  <c r="CJ48" i="13" s="1"/>
  <c r="CI56" i="13"/>
  <c r="CJ56" i="13" s="1"/>
  <c r="CI64" i="13"/>
  <c r="CJ64" i="13" s="1"/>
  <c r="CI72" i="13"/>
  <c r="CJ72" i="13" s="1"/>
  <c r="CI80" i="13"/>
  <c r="CJ80" i="13" s="1"/>
  <c r="CI88" i="13"/>
  <c r="CJ88" i="13" s="1"/>
  <c r="CI96" i="13"/>
  <c r="CJ96" i="13" s="1"/>
  <c r="CI104" i="13"/>
  <c r="CJ104" i="13" s="1"/>
  <c r="CI112" i="13"/>
  <c r="CJ112" i="13" s="1"/>
  <c r="CI120" i="13"/>
  <c r="CJ120" i="13" s="1"/>
  <c r="CI128" i="13"/>
  <c r="CJ128" i="13" s="1"/>
  <c r="CI136" i="13"/>
  <c r="CJ136" i="13" s="1"/>
  <c r="CI144" i="13"/>
  <c r="CJ144" i="13" s="1"/>
  <c r="CI152" i="13"/>
  <c r="CJ152" i="13" s="1"/>
  <c r="CI160" i="13"/>
  <c r="CJ160" i="13" s="1"/>
  <c r="CI168" i="13"/>
  <c r="CJ168" i="13" s="1"/>
  <c r="CI176" i="13"/>
  <c r="CJ176" i="13" s="1"/>
  <c r="CI184" i="13"/>
  <c r="CJ184" i="13" s="1"/>
  <c r="CI192" i="13"/>
  <c r="CJ192" i="13" s="1"/>
  <c r="CI200" i="13"/>
  <c r="CJ200" i="13" s="1"/>
  <c r="CI208" i="13"/>
  <c r="CJ208" i="13" s="1"/>
  <c r="CI216" i="13"/>
  <c r="CJ216" i="13" s="1"/>
  <c r="CI224" i="13"/>
  <c r="CJ224" i="13" s="1"/>
  <c r="CI232" i="13"/>
  <c r="CJ232" i="13" s="1"/>
  <c r="CI240" i="13"/>
  <c r="CJ240" i="13" s="1"/>
  <c r="CI248" i="13"/>
  <c r="CJ248" i="13" s="1"/>
  <c r="CI256" i="13"/>
  <c r="CJ256" i="13" s="1"/>
  <c r="CI264" i="13"/>
  <c r="CJ264" i="13" s="1"/>
  <c r="CI272" i="13"/>
  <c r="CJ272" i="13" s="1"/>
  <c r="CI280" i="13"/>
  <c r="CJ280" i="13" s="1"/>
  <c r="CI288" i="13"/>
  <c r="CJ288" i="13" s="1"/>
  <c r="CI296" i="13"/>
  <c r="CJ296" i="13" s="1"/>
  <c r="CI304" i="13"/>
  <c r="CJ304" i="13" s="1"/>
  <c r="CI312" i="13"/>
  <c r="CJ312" i="13" s="1"/>
  <c r="CI320" i="13"/>
  <c r="CJ320" i="13" s="1"/>
  <c r="CI328" i="13"/>
  <c r="CJ328" i="13" s="1"/>
  <c r="CI336" i="13"/>
  <c r="CJ336" i="13" s="1"/>
  <c r="CI344" i="13"/>
  <c r="CJ344" i="13" s="1"/>
  <c r="CI352" i="13"/>
  <c r="CJ352" i="13" s="1"/>
  <c r="CI360" i="13"/>
  <c r="CJ360" i="13" s="1"/>
  <c r="CI368" i="13"/>
  <c r="CJ368" i="13" s="1"/>
  <c r="CI376" i="13"/>
  <c r="CJ376" i="13" s="1"/>
  <c r="CI384" i="13"/>
  <c r="CJ384" i="13" s="1"/>
  <c r="CI392" i="13"/>
  <c r="CJ392" i="13" s="1"/>
  <c r="CI400" i="13"/>
  <c r="CJ400" i="13" s="1"/>
  <c r="CI408" i="13"/>
  <c r="CJ408" i="13" s="1"/>
  <c r="CI416" i="13"/>
  <c r="CJ416" i="13" s="1"/>
  <c r="CI424" i="13"/>
  <c r="CJ424" i="13" s="1"/>
  <c r="CI432" i="13"/>
  <c r="CJ432" i="13" s="1"/>
  <c r="CI440" i="13"/>
  <c r="CJ440" i="13" s="1"/>
  <c r="CI448" i="13"/>
  <c r="CJ448" i="13" s="1"/>
  <c r="CI456" i="13"/>
  <c r="CJ456" i="13" s="1"/>
  <c r="CI464" i="13"/>
  <c r="CJ464" i="13" s="1"/>
  <c r="CI472" i="13"/>
  <c r="CJ472" i="13" s="1"/>
  <c r="CI43" i="13"/>
  <c r="CJ43" i="13" s="1"/>
  <c r="CI107" i="13"/>
  <c r="CJ107" i="13" s="1"/>
  <c r="CI171" i="13"/>
  <c r="CJ171" i="13" s="1"/>
  <c r="CI227" i="13"/>
  <c r="CJ227" i="13" s="1"/>
  <c r="CI299" i="13"/>
  <c r="CJ299" i="13" s="1"/>
  <c r="CI355" i="13"/>
  <c r="CJ355" i="13" s="1"/>
  <c r="CI411" i="13"/>
  <c r="CJ411" i="13" s="1"/>
  <c r="CI467" i="13"/>
  <c r="CJ467" i="13" s="1"/>
  <c r="CI9" i="13"/>
  <c r="CJ9" i="13" s="1"/>
  <c r="CI17" i="13"/>
  <c r="CJ17" i="13" s="1"/>
  <c r="CI25" i="13"/>
  <c r="CJ25" i="13" s="1"/>
  <c r="CI33" i="13"/>
  <c r="CJ33" i="13" s="1"/>
  <c r="CI41" i="13"/>
  <c r="CJ41" i="13" s="1"/>
  <c r="CI49" i="13"/>
  <c r="CJ49" i="13" s="1"/>
  <c r="CI57" i="13"/>
  <c r="CJ57" i="13" s="1"/>
  <c r="CI65" i="13"/>
  <c r="CJ65" i="13" s="1"/>
  <c r="CI73" i="13"/>
  <c r="CJ73" i="13" s="1"/>
  <c r="CI81" i="13"/>
  <c r="CJ81" i="13" s="1"/>
  <c r="CI89" i="13"/>
  <c r="CJ89" i="13" s="1"/>
  <c r="CI97" i="13"/>
  <c r="CJ97" i="13" s="1"/>
  <c r="CI105" i="13"/>
  <c r="CJ105" i="13" s="1"/>
  <c r="CI113" i="13"/>
  <c r="CJ113" i="13" s="1"/>
  <c r="CI121" i="13"/>
  <c r="CJ121" i="13" s="1"/>
  <c r="CI129" i="13"/>
  <c r="CJ129" i="13" s="1"/>
  <c r="CI137" i="13"/>
  <c r="CJ137" i="13" s="1"/>
  <c r="CI145" i="13"/>
  <c r="CJ145" i="13" s="1"/>
  <c r="CI153" i="13"/>
  <c r="CJ153" i="13" s="1"/>
  <c r="CI161" i="13"/>
  <c r="CJ161" i="13" s="1"/>
  <c r="CI169" i="13"/>
  <c r="CJ169" i="13" s="1"/>
  <c r="CI177" i="13"/>
  <c r="CJ177" i="13" s="1"/>
  <c r="CI185" i="13"/>
  <c r="CJ185" i="13" s="1"/>
  <c r="CI193" i="13"/>
  <c r="CJ193" i="13" s="1"/>
  <c r="CI201" i="13"/>
  <c r="CJ201" i="13" s="1"/>
  <c r="CI209" i="13"/>
  <c r="CJ209" i="13" s="1"/>
  <c r="CI217" i="13"/>
  <c r="CJ217" i="13" s="1"/>
  <c r="CI225" i="13"/>
  <c r="CJ225" i="13" s="1"/>
  <c r="CI233" i="13"/>
  <c r="CJ233" i="13" s="1"/>
  <c r="CI241" i="13"/>
  <c r="CJ241" i="13" s="1"/>
  <c r="CI249" i="13"/>
  <c r="CJ249" i="13" s="1"/>
  <c r="CI257" i="13"/>
  <c r="CJ257" i="13" s="1"/>
  <c r="CI265" i="13"/>
  <c r="CJ265" i="13" s="1"/>
  <c r="CI273" i="13"/>
  <c r="CJ273" i="13" s="1"/>
  <c r="CI281" i="13"/>
  <c r="CJ281" i="13" s="1"/>
  <c r="CI289" i="13"/>
  <c r="CJ289" i="13" s="1"/>
  <c r="CI297" i="13"/>
  <c r="CJ297" i="13" s="1"/>
  <c r="CI305" i="13"/>
  <c r="CJ305" i="13" s="1"/>
  <c r="CI313" i="13"/>
  <c r="CJ313" i="13" s="1"/>
  <c r="CI321" i="13"/>
  <c r="CJ321" i="13" s="1"/>
  <c r="CI329" i="13"/>
  <c r="CJ329" i="13" s="1"/>
  <c r="CI337" i="13"/>
  <c r="CJ337" i="13" s="1"/>
  <c r="CI345" i="13"/>
  <c r="CJ345" i="13" s="1"/>
  <c r="CI353" i="13"/>
  <c r="CJ353" i="13" s="1"/>
  <c r="CI361" i="13"/>
  <c r="CJ361" i="13" s="1"/>
  <c r="CI369" i="13"/>
  <c r="CJ369" i="13" s="1"/>
  <c r="CI377" i="13"/>
  <c r="CJ377" i="13" s="1"/>
  <c r="CI385" i="13"/>
  <c r="CJ385" i="13" s="1"/>
  <c r="CI393" i="13"/>
  <c r="CJ393" i="13" s="1"/>
  <c r="CI401" i="13"/>
  <c r="CJ401" i="13" s="1"/>
  <c r="CI409" i="13"/>
  <c r="CJ409" i="13" s="1"/>
  <c r="CI417" i="13"/>
  <c r="CJ417" i="13" s="1"/>
  <c r="CI425" i="13"/>
  <c r="CJ425" i="13" s="1"/>
  <c r="CI433" i="13"/>
  <c r="CJ433" i="13" s="1"/>
  <c r="CI441" i="13"/>
  <c r="CJ441" i="13" s="1"/>
  <c r="CI449" i="13"/>
  <c r="CJ449" i="13" s="1"/>
  <c r="CI457" i="13"/>
  <c r="CJ457" i="13" s="1"/>
  <c r="CI465" i="13"/>
  <c r="CJ465" i="13" s="1"/>
  <c r="CI473" i="13"/>
  <c r="CJ473" i="13" s="1"/>
  <c r="CI19" i="13"/>
  <c r="CJ19" i="13" s="1"/>
  <c r="CI139" i="13"/>
  <c r="CJ139" i="13" s="1"/>
  <c r="CI187" i="13"/>
  <c r="CJ187" i="13" s="1"/>
  <c r="CI243" i="13"/>
  <c r="CJ243" i="13" s="1"/>
  <c r="CI291" i="13"/>
  <c r="CJ291" i="13" s="1"/>
  <c r="CI347" i="13"/>
  <c r="CJ347" i="13" s="1"/>
  <c r="CI419" i="13"/>
  <c r="CJ419" i="13" s="1"/>
  <c r="CI475" i="13"/>
  <c r="CJ475" i="13" s="1"/>
  <c r="CI10" i="13"/>
  <c r="CJ10" i="13" s="1"/>
  <c r="CI18" i="13"/>
  <c r="CJ18" i="13" s="1"/>
  <c r="CI26" i="13"/>
  <c r="CJ26" i="13" s="1"/>
  <c r="CI34" i="13"/>
  <c r="CJ34" i="13" s="1"/>
  <c r="CI42" i="13"/>
  <c r="CJ42" i="13" s="1"/>
  <c r="CI50" i="13"/>
  <c r="CJ50" i="13" s="1"/>
  <c r="CI58" i="13"/>
  <c r="CJ58" i="13" s="1"/>
  <c r="CI66" i="13"/>
  <c r="CJ66" i="13" s="1"/>
  <c r="CI74" i="13"/>
  <c r="CJ74" i="13" s="1"/>
  <c r="CI82" i="13"/>
  <c r="CJ82" i="13" s="1"/>
  <c r="CI90" i="13"/>
  <c r="CJ90" i="13" s="1"/>
  <c r="CI98" i="13"/>
  <c r="CJ98" i="13" s="1"/>
  <c r="CI106" i="13"/>
  <c r="CJ106" i="13" s="1"/>
  <c r="CI114" i="13"/>
  <c r="CJ114" i="13" s="1"/>
  <c r="CI122" i="13"/>
  <c r="CJ122" i="13" s="1"/>
  <c r="CI130" i="13"/>
  <c r="CJ130" i="13" s="1"/>
  <c r="CI138" i="13"/>
  <c r="CJ138" i="13" s="1"/>
  <c r="CI146" i="13"/>
  <c r="CJ146" i="13" s="1"/>
  <c r="CI154" i="13"/>
  <c r="CJ154" i="13" s="1"/>
  <c r="CI162" i="13"/>
  <c r="CJ162" i="13" s="1"/>
  <c r="CI170" i="13"/>
  <c r="CJ170" i="13" s="1"/>
  <c r="CI178" i="13"/>
  <c r="CJ178" i="13" s="1"/>
  <c r="CI186" i="13"/>
  <c r="CJ186" i="13" s="1"/>
  <c r="CI194" i="13"/>
  <c r="CJ194" i="13" s="1"/>
  <c r="CI202" i="13"/>
  <c r="CJ202" i="13" s="1"/>
  <c r="CI210" i="13"/>
  <c r="CJ210" i="13" s="1"/>
  <c r="CI218" i="13"/>
  <c r="CJ218" i="13" s="1"/>
  <c r="CI226" i="13"/>
  <c r="CJ226" i="13" s="1"/>
  <c r="CI234" i="13"/>
  <c r="CJ234" i="13" s="1"/>
  <c r="CI242" i="13"/>
  <c r="CJ242" i="13" s="1"/>
  <c r="CI250" i="13"/>
  <c r="CJ250" i="13" s="1"/>
  <c r="CI258" i="13"/>
  <c r="CJ258" i="13" s="1"/>
  <c r="CI266" i="13"/>
  <c r="CJ266" i="13" s="1"/>
  <c r="CI274" i="13"/>
  <c r="CJ274" i="13" s="1"/>
  <c r="CI282" i="13"/>
  <c r="CJ282" i="13" s="1"/>
  <c r="CI290" i="13"/>
  <c r="CJ290" i="13" s="1"/>
  <c r="CI298" i="13"/>
  <c r="CJ298" i="13" s="1"/>
  <c r="CI306" i="13"/>
  <c r="CJ306" i="13" s="1"/>
  <c r="CI314" i="13"/>
  <c r="CJ314" i="13" s="1"/>
  <c r="CI322" i="13"/>
  <c r="CJ322" i="13" s="1"/>
  <c r="CI330" i="13"/>
  <c r="CJ330" i="13" s="1"/>
  <c r="CI338" i="13"/>
  <c r="CJ338" i="13" s="1"/>
  <c r="CI346" i="13"/>
  <c r="CJ346" i="13" s="1"/>
  <c r="CI354" i="13"/>
  <c r="CJ354" i="13" s="1"/>
  <c r="CI362" i="13"/>
  <c r="CJ362" i="13" s="1"/>
  <c r="CI370" i="13"/>
  <c r="CJ370" i="13" s="1"/>
  <c r="CI378" i="13"/>
  <c r="CJ378" i="13" s="1"/>
  <c r="CI386" i="13"/>
  <c r="CJ386" i="13" s="1"/>
  <c r="CI394" i="13"/>
  <c r="CJ394" i="13" s="1"/>
  <c r="CI402" i="13"/>
  <c r="CJ402" i="13" s="1"/>
  <c r="CI410" i="13"/>
  <c r="CJ410" i="13" s="1"/>
  <c r="CI418" i="13"/>
  <c r="CJ418" i="13" s="1"/>
  <c r="CI426" i="13"/>
  <c r="CJ426" i="13" s="1"/>
  <c r="CI434" i="13"/>
  <c r="CJ434" i="13" s="1"/>
  <c r="CI442" i="13"/>
  <c r="CJ442" i="13" s="1"/>
  <c r="CI450" i="13"/>
  <c r="CJ450" i="13" s="1"/>
  <c r="CI458" i="13"/>
  <c r="CJ458" i="13" s="1"/>
  <c r="CI466" i="13"/>
  <c r="CJ466" i="13" s="1"/>
  <c r="CI474" i="13"/>
  <c r="CJ474" i="13" s="1"/>
  <c r="CI11" i="13"/>
  <c r="CJ11" i="13" s="1"/>
  <c r="CI67" i="13"/>
  <c r="CJ67" i="13" s="1"/>
  <c r="CI75" i="13"/>
  <c r="CJ75" i="13" s="1"/>
  <c r="CI83" i="13"/>
  <c r="CJ83" i="13" s="1"/>
  <c r="CI91" i="13"/>
  <c r="CJ91" i="13" s="1"/>
  <c r="CI123" i="13"/>
  <c r="CJ123" i="13" s="1"/>
  <c r="CI163" i="13"/>
  <c r="CJ163" i="13" s="1"/>
  <c r="CI219" i="13"/>
  <c r="CJ219" i="13" s="1"/>
  <c r="CI283" i="13"/>
  <c r="CJ283" i="13" s="1"/>
  <c r="CI339" i="13"/>
  <c r="CJ339" i="13" s="1"/>
  <c r="CI395" i="13"/>
  <c r="CJ395" i="13" s="1"/>
  <c r="CI451" i="13"/>
  <c r="CJ451" i="13" s="1"/>
  <c r="CI12" i="13"/>
  <c r="CJ12" i="13" s="1"/>
  <c r="CI20" i="13"/>
  <c r="CJ20" i="13" s="1"/>
  <c r="CI28" i="13"/>
  <c r="CJ28" i="13" s="1"/>
  <c r="CI36" i="13"/>
  <c r="CJ36" i="13" s="1"/>
  <c r="CI44" i="13"/>
  <c r="CJ44" i="13" s="1"/>
  <c r="CI52" i="13"/>
  <c r="CJ52" i="13" s="1"/>
  <c r="CI60" i="13"/>
  <c r="CJ60" i="13" s="1"/>
  <c r="CI68" i="13"/>
  <c r="CJ68" i="13" s="1"/>
  <c r="CI76" i="13"/>
  <c r="CJ76" i="13" s="1"/>
  <c r="CI84" i="13"/>
  <c r="CJ84" i="13" s="1"/>
  <c r="CI92" i="13"/>
  <c r="CJ92" i="13" s="1"/>
  <c r="CI100" i="13"/>
  <c r="CJ100" i="13" s="1"/>
  <c r="CI108" i="13"/>
  <c r="CJ108" i="13" s="1"/>
  <c r="CI116" i="13"/>
  <c r="CJ116" i="13" s="1"/>
  <c r="CI124" i="13"/>
  <c r="CJ124" i="13" s="1"/>
  <c r="CI132" i="13"/>
  <c r="CJ132" i="13" s="1"/>
  <c r="CI140" i="13"/>
  <c r="CJ140" i="13" s="1"/>
  <c r="CI148" i="13"/>
  <c r="CJ148" i="13" s="1"/>
  <c r="CI156" i="13"/>
  <c r="CJ156" i="13" s="1"/>
  <c r="CI164" i="13"/>
  <c r="CJ164" i="13" s="1"/>
  <c r="CI172" i="13"/>
  <c r="CJ172" i="13" s="1"/>
  <c r="CI180" i="13"/>
  <c r="CJ180" i="13" s="1"/>
  <c r="CI188" i="13"/>
  <c r="CJ188" i="13" s="1"/>
  <c r="CI196" i="13"/>
  <c r="CJ196" i="13" s="1"/>
  <c r="CI204" i="13"/>
  <c r="CJ204" i="13" s="1"/>
  <c r="CI212" i="13"/>
  <c r="CJ212" i="13" s="1"/>
  <c r="CI220" i="13"/>
  <c r="CJ220" i="13" s="1"/>
  <c r="CI228" i="13"/>
  <c r="CJ228" i="13" s="1"/>
  <c r="CI236" i="13"/>
  <c r="CJ236" i="13" s="1"/>
  <c r="CI244" i="13"/>
  <c r="CJ244" i="13" s="1"/>
  <c r="CI252" i="13"/>
  <c r="CJ252" i="13" s="1"/>
  <c r="CI260" i="13"/>
  <c r="CJ260" i="13" s="1"/>
  <c r="CI268" i="13"/>
  <c r="CJ268" i="13" s="1"/>
  <c r="CI276" i="13"/>
  <c r="CJ276" i="13" s="1"/>
  <c r="CI284" i="13"/>
  <c r="CJ284" i="13" s="1"/>
  <c r="CI292" i="13"/>
  <c r="CJ292" i="13" s="1"/>
  <c r="CI300" i="13"/>
  <c r="CJ300" i="13" s="1"/>
  <c r="CI308" i="13"/>
  <c r="CJ308" i="13" s="1"/>
  <c r="CI316" i="13"/>
  <c r="CJ316" i="13" s="1"/>
  <c r="CI324" i="13"/>
  <c r="CJ324" i="13" s="1"/>
  <c r="CI332" i="13"/>
  <c r="CJ332" i="13" s="1"/>
  <c r="CI340" i="13"/>
  <c r="CJ340" i="13" s="1"/>
  <c r="CI348" i="13"/>
  <c r="CJ348" i="13" s="1"/>
  <c r="CI356" i="13"/>
  <c r="CJ356" i="13" s="1"/>
  <c r="CI364" i="13"/>
  <c r="CJ364" i="13" s="1"/>
  <c r="CI372" i="13"/>
  <c r="CJ372" i="13" s="1"/>
  <c r="CI380" i="13"/>
  <c r="CJ380" i="13" s="1"/>
  <c r="CI388" i="13"/>
  <c r="CJ388" i="13" s="1"/>
  <c r="CI396" i="13"/>
  <c r="CJ396" i="13" s="1"/>
  <c r="CI404" i="13"/>
  <c r="CJ404" i="13" s="1"/>
  <c r="CI412" i="13"/>
  <c r="CJ412" i="13" s="1"/>
  <c r="CI420" i="13"/>
  <c r="CJ420" i="13" s="1"/>
  <c r="CI428" i="13"/>
  <c r="CJ428" i="13" s="1"/>
  <c r="CI436" i="13"/>
  <c r="CJ436" i="13" s="1"/>
  <c r="CI444" i="13"/>
  <c r="CJ444" i="13" s="1"/>
  <c r="CI452" i="13"/>
  <c r="CJ452" i="13" s="1"/>
  <c r="CI460" i="13"/>
  <c r="CJ460" i="13" s="1"/>
  <c r="CI468" i="13"/>
  <c r="CJ468" i="13" s="1"/>
  <c r="CI51" i="13"/>
  <c r="CJ51" i="13" s="1"/>
  <c r="CI99" i="13"/>
  <c r="CJ99" i="13" s="1"/>
  <c r="CI155" i="13"/>
  <c r="CJ155" i="13" s="1"/>
  <c r="CI203" i="13"/>
  <c r="CJ203" i="13" s="1"/>
  <c r="CI251" i="13"/>
  <c r="CJ251" i="13" s="1"/>
  <c r="CI275" i="13"/>
  <c r="CJ275" i="13" s="1"/>
  <c r="CI331" i="13"/>
  <c r="CJ331" i="13" s="1"/>
  <c r="CI387" i="13"/>
  <c r="CJ387" i="13" s="1"/>
  <c r="CI427" i="13"/>
  <c r="CJ427" i="13" s="1"/>
  <c r="CH4" i="13"/>
  <c r="CI4" i="13" s="1"/>
  <c r="CJ4" i="13" s="1"/>
  <c r="CK4" i="13" l="1" a="1"/>
  <c r="CK4" i="13" s="1"/>
  <c r="CL163" i="13" s="1"/>
  <c r="CL9" i="13" l="1"/>
  <c r="CL284" i="13"/>
  <c r="CL33" i="13"/>
  <c r="CL467" i="13"/>
  <c r="CL339" i="13"/>
  <c r="CL54" i="13"/>
  <c r="CL399" i="13"/>
  <c r="CL255" i="13"/>
  <c r="CL250" i="13"/>
  <c r="CL109" i="13"/>
  <c r="CL396" i="13"/>
  <c r="CL334" i="13"/>
  <c r="CL460" i="13"/>
  <c r="CL280" i="13"/>
  <c r="CL171" i="13"/>
  <c r="CL317" i="13"/>
  <c r="CL230" i="13"/>
  <c r="CL68" i="13"/>
  <c r="CL359" i="13"/>
  <c r="CL345" i="13"/>
  <c r="CL407" i="13"/>
  <c r="CL314" i="13"/>
  <c r="CL96" i="13"/>
  <c r="CL461" i="13"/>
  <c r="CL156" i="13"/>
  <c r="CL299" i="13"/>
  <c r="CL335" i="13"/>
  <c r="CL36" i="13"/>
  <c r="CL195" i="13"/>
  <c r="CL49" i="13"/>
  <c r="CL475" i="13"/>
  <c r="CL385" i="13"/>
  <c r="CL452" i="13"/>
  <c r="CL389" i="13"/>
  <c r="CL71" i="13"/>
  <c r="CL271" i="13"/>
  <c r="CL423" i="13"/>
  <c r="CL338" i="13"/>
  <c r="CL136" i="13"/>
  <c r="CL471" i="13"/>
  <c r="CL74" i="13"/>
  <c r="CL161" i="13"/>
  <c r="CL43" i="13"/>
  <c r="CL436" i="13"/>
  <c r="CL93" i="13"/>
  <c r="CL320" i="13"/>
  <c r="CL300" i="13"/>
  <c r="CL313" i="13"/>
  <c r="CL15" i="13"/>
  <c r="CL215" i="13"/>
  <c r="CL193" i="13"/>
  <c r="CL305" i="13"/>
  <c r="CL356" i="13"/>
  <c r="CL226" i="13"/>
  <c r="CL337" i="13"/>
  <c r="CL188" i="13"/>
  <c r="CL13" i="13"/>
  <c r="CL376" i="13"/>
  <c r="CL432" i="13"/>
  <c r="CL357" i="13"/>
  <c r="CL374" i="13"/>
  <c r="CL462" i="13"/>
  <c r="CL25" i="13"/>
  <c r="CL88" i="13"/>
  <c r="CL448" i="13"/>
  <c r="CL140" i="13"/>
  <c r="CL242" i="13"/>
  <c r="CL4" i="13"/>
  <c r="CL329" i="13"/>
  <c r="CL397" i="13"/>
  <c r="CL214" i="13"/>
  <c r="CL200" i="13"/>
  <c r="CL326" i="13"/>
  <c r="CL31" i="13"/>
  <c r="CL298" i="13"/>
  <c r="CL102" i="13"/>
  <c r="CL198" i="13"/>
  <c r="CL474" i="13"/>
  <c r="CL126" i="13"/>
  <c r="CL173" i="13"/>
  <c r="CL463" i="13"/>
  <c r="CL316" i="13"/>
  <c r="CL360" i="13"/>
  <c r="CL170" i="13"/>
  <c r="CL469" i="13"/>
  <c r="CL82" i="13"/>
  <c r="CL113" i="13"/>
  <c r="CL322" i="13"/>
  <c r="CL8" i="13"/>
  <c r="CL371" i="13"/>
  <c r="CL291" i="13"/>
  <c r="CL380" i="13"/>
  <c r="CL387" i="13"/>
  <c r="CL426" i="13"/>
  <c r="CL446" i="13"/>
  <c r="CL247" i="13"/>
  <c r="CL202" i="13"/>
  <c r="CL398" i="13"/>
  <c r="CL85" i="13"/>
  <c r="CL114" i="13"/>
  <c r="CL135" i="13"/>
  <c r="CL231" i="13"/>
  <c r="CL420" i="13"/>
  <c r="CL159" i="13"/>
  <c r="CL401" i="13"/>
  <c r="CL379" i="13"/>
  <c r="CL27" i="13"/>
  <c r="CL176" i="13"/>
  <c r="CL353" i="13"/>
  <c r="CL44" i="13"/>
  <c r="CL414" i="13"/>
  <c r="CL64" i="13"/>
  <c r="CL361" i="13"/>
  <c r="CL147" i="13"/>
  <c r="CL355" i="13"/>
  <c r="CL419" i="13"/>
  <c r="CL444" i="13"/>
  <c r="CL348" i="13"/>
  <c r="CL437" i="13"/>
  <c r="CL21" i="13"/>
  <c r="CL30" i="13"/>
  <c r="CL273" i="13"/>
  <c r="CL307" i="13"/>
  <c r="CL229" i="13"/>
  <c r="CL34" i="13"/>
  <c r="CL354" i="13"/>
  <c r="CL342" i="13"/>
  <c r="CL199" i="13"/>
  <c r="CL213" i="13"/>
  <c r="CL219" i="13"/>
  <c r="CL352" i="13"/>
  <c r="CL17" i="13"/>
  <c r="CL415" i="13"/>
  <c r="CL134" i="13"/>
  <c r="CL296" i="13"/>
  <c r="CL37" i="13"/>
  <c r="CL237" i="13"/>
  <c r="CL83" i="13"/>
  <c r="CL315" i="13"/>
  <c r="CL7" i="13"/>
  <c r="CL70" i="13"/>
  <c r="CL127" i="13"/>
  <c r="CL184" i="13"/>
  <c r="CL381" i="13"/>
  <c r="CL265" i="13"/>
  <c r="CL418" i="13"/>
  <c r="CL174" i="13"/>
  <c r="CL158" i="13"/>
  <c r="CL224" i="13"/>
  <c r="CL262" i="13"/>
  <c r="CL263" i="13"/>
  <c r="CL148" i="13"/>
  <c r="CL290" i="13"/>
  <c r="CL39" i="13"/>
  <c r="CL278" i="13"/>
  <c r="CL51" i="13"/>
  <c r="CL105" i="13"/>
  <c r="CL253" i="13"/>
  <c r="CL203" i="13"/>
  <c r="CL46" i="13"/>
  <c r="CL441" i="13"/>
  <c r="CL154" i="13"/>
  <c r="CL393" i="13"/>
  <c r="CL137" i="13"/>
  <c r="CL369" i="13"/>
  <c r="CL347" i="13"/>
  <c r="CL5" i="13"/>
  <c r="CL67" i="13"/>
  <c r="CL104" i="13"/>
  <c r="CL285" i="13"/>
  <c r="CL58" i="13"/>
  <c r="CL178" i="13"/>
  <c r="CL189" i="13"/>
  <c r="CL78" i="13"/>
  <c r="CL149" i="13"/>
  <c r="CL416" i="13"/>
  <c r="CL139" i="13"/>
  <c r="CL421" i="13"/>
  <c r="CL412" i="13"/>
  <c r="CL251" i="13"/>
  <c r="CL32" i="13"/>
  <c r="CL152" i="13"/>
  <c r="CL76" i="13"/>
  <c r="CL59" i="13"/>
  <c r="CL185" i="13"/>
  <c r="CL295" i="13"/>
  <c r="CL116" i="13"/>
  <c r="CL133" i="13"/>
  <c r="CL168" i="13"/>
  <c r="CL464" i="13"/>
  <c r="CL366" i="13"/>
  <c r="CL395" i="13"/>
  <c r="CL55" i="13"/>
  <c r="CL292" i="13"/>
  <c r="CL144" i="13"/>
  <c r="CL422" i="13"/>
  <c r="CL325" i="13"/>
  <c r="CL236" i="13"/>
  <c r="CL72" i="13"/>
  <c r="CL429" i="13"/>
  <c r="CL153" i="13"/>
  <c r="CL206" i="13"/>
  <c r="CL321" i="13"/>
  <c r="CL141" i="13"/>
  <c r="CL10" i="13"/>
  <c r="CL403" i="13"/>
  <c r="CL281" i="13"/>
  <c r="CL450" i="13"/>
  <c r="CL155" i="13"/>
  <c r="CL119" i="13"/>
  <c r="CL210" i="13"/>
  <c r="CL65" i="13"/>
  <c r="CL405" i="13"/>
  <c r="CL408" i="13"/>
  <c r="CL259" i="13"/>
  <c r="CL22" i="13"/>
  <c r="CL211" i="13"/>
  <c r="CL220" i="13"/>
  <c r="CL388" i="13"/>
  <c r="CL427" i="13"/>
  <c r="CL272" i="13"/>
  <c r="CL240" i="13"/>
  <c r="CL103" i="13"/>
  <c r="CL138" i="13"/>
  <c r="CL167" i="13"/>
  <c r="CL221" i="13"/>
  <c r="CL79" i="13"/>
  <c r="CL164" i="13"/>
  <c r="CL191" i="13"/>
  <c r="CL266" i="13"/>
  <c r="CL476" i="13"/>
  <c r="CL40" i="13"/>
  <c r="CL62" i="13"/>
  <c r="CL282" i="13"/>
  <c r="CL124" i="13"/>
  <c r="CL50" i="13"/>
  <c r="CL406" i="13"/>
  <c r="CL254" i="13"/>
  <c r="CL122" i="13"/>
  <c r="CL275" i="13"/>
  <c r="CL276" i="13"/>
  <c r="CL323" i="13"/>
  <c r="CL404" i="13"/>
  <c r="CL121" i="13"/>
  <c r="CL162" i="13"/>
  <c r="CL370" i="13"/>
  <c r="CL192" i="13"/>
  <c r="CL165" i="13"/>
  <c r="CL209" i="13"/>
  <c r="CL157" i="13"/>
  <c r="CL394" i="13"/>
  <c r="CL223" i="13"/>
  <c r="CL312" i="13"/>
  <c r="CL304" i="13"/>
  <c r="CL218" i="13"/>
  <c r="CL288" i="13"/>
  <c r="CL179" i="13"/>
  <c r="CL53" i="13"/>
  <c r="CL417" i="13"/>
  <c r="CL95" i="13"/>
  <c r="CL98" i="13"/>
  <c r="CL234" i="13"/>
  <c r="CL238" i="13"/>
  <c r="CL77" i="13"/>
  <c r="CL384" i="13"/>
  <c r="CL439" i="13"/>
  <c r="CL75" i="13"/>
  <c r="CL41" i="13"/>
  <c r="CL190" i="13"/>
  <c r="CL225" i="13"/>
  <c r="CL232" i="13"/>
  <c r="CL287" i="13"/>
  <c r="CL413" i="13"/>
  <c r="CL16" i="13"/>
  <c r="CL465" i="13"/>
  <c r="CL97" i="13"/>
  <c r="CL455" i="13"/>
  <c r="CL151" i="13"/>
  <c r="CL6" i="13"/>
  <c r="CL129" i="13"/>
  <c r="CL63" i="13"/>
  <c r="CL110" i="13"/>
  <c r="CL257" i="13"/>
  <c r="CL375" i="13"/>
  <c r="CL440" i="13"/>
  <c r="CL330" i="13"/>
  <c r="CL12" i="13"/>
  <c r="CL409" i="13"/>
  <c r="CL91" i="13"/>
  <c r="CL365" i="13"/>
  <c r="CL208" i="13"/>
  <c r="CL274" i="13"/>
  <c r="CL107" i="13"/>
  <c r="CL454" i="13"/>
  <c r="CL410" i="13"/>
  <c r="CL125" i="13"/>
  <c r="CL222" i="13"/>
  <c r="CL246" i="13"/>
  <c r="CL11" i="13"/>
  <c r="CL252" i="13"/>
  <c r="CL245" i="13"/>
  <c r="CL197" i="13"/>
  <c r="CL180" i="13"/>
  <c r="CL301" i="13"/>
  <c r="CL19" i="13"/>
  <c r="CL106" i="13"/>
  <c r="CL260" i="13"/>
  <c r="CL306" i="13"/>
  <c r="CL128" i="13"/>
  <c r="CL101" i="13"/>
  <c r="CL145" i="13"/>
  <c r="CL279" i="13"/>
  <c r="CL45" i="13"/>
  <c r="CL364" i="13"/>
  <c r="CL431" i="13"/>
  <c r="CL286" i="13"/>
  <c r="CL115" i="13"/>
  <c r="CL66" i="13"/>
  <c r="CL204" i="13"/>
  <c r="CL24" i="13"/>
  <c r="CL233" i="13"/>
  <c r="CL402" i="13"/>
  <c r="CL269" i="13"/>
  <c r="CL249" i="13"/>
  <c r="CL430" i="13"/>
  <c r="CL289" i="13"/>
  <c r="CL108" i="13"/>
  <c r="CL142" i="13"/>
  <c r="CL100" i="13"/>
  <c r="CL303" i="13"/>
  <c r="CL343" i="13"/>
  <c r="CL117" i="13"/>
  <c r="CL367" i="13"/>
  <c r="CL400" i="13"/>
  <c r="CL392" i="13"/>
  <c r="CL235" i="13"/>
  <c r="CL23" i="13"/>
  <c r="CL341" i="13"/>
  <c r="CL456" i="13"/>
  <c r="CL350" i="13"/>
  <c r="CL123" i="13"/>
  <c r="CL362" i="13"/>
  <c r="CL445" i="13"/>
  <c r="CL333" i="13"/>
  <c r="CL377" i="13"/>
  <c r="CL150" i="13"/>
  <c r="CL90" i="13"/>
  <c r="CL443" i="13"/>
  <c r="CL216" i="13"/>
  <c r="CL201" i="13"/>
  <c r="CL212" i="13"/>
  <c r="CL28" i="13"/>
  <c r="CL80" i="13"/>
  <c r="CL130" i="13"/>
  <c r="CL268" i="13"/>
  <c r="CL81" i="13"/>
  <c r="CL297" i="13"/>
  <c r="CL466" i="13"/>
  <c r="CL318" i="13"/>
  <c r="CL411" i="13"/>
  <c r="CL261" i="13"/>
  <c r="CL358" i="13"/>
  <c r="CL186" i="13"/>
  <c r="CL378" i="13"/>
  <c r="CL458" i="13"/>
  <c r="CL363" i="13"/>
  <c r="CL331" i="13"/>
  <c r="CL131" i="13"/>
  <c r="CL424" i="13"/>
  <c r="CL56" i="13"/>
  <c r="CL73" i="13"/>
  <c r="CL20" i="13"/>
  <c r="CL311" i="13"/>
  <c r="CL308" i="13"/>
  <c r="CL434" i="13"/>
  <c r="CL132" i="13"/>
  <c r="CL277" i="13"/>
  <c r="CL207" i="13"/>
  <c r="CL160" i="13"/>
  <c r="CL428" i="13"/>
  <c r="CL60" i="13"/>
  <c r="CL69" i="13"/>
  <c r="CL248" i="13"/>
  <c r="CL319" i="13"/>
  <c r="CL294" i="13"/>
  <c r="CL442" i="13"/>
  <c r="CL99" i="13"/>
  <c r="CL332" i="13"/>
  <c r="CL372" i="13"/>
  <c r="CL468" i="13"/>
  <c r="CL283" i="13"/>
  <c r="CL472" i="13"/>
  <c r="CL435" i="13"/>
  <c r="CL241" i="13"/>
  <c r="CL175" i="13"/>
  <c r="CL340" i="13"/>
  <c r="CL453" i="13"/>
  <c r="CL94" i="13"/>
  <c r="CL42" i="13"/>
  <c r="CL244" i="13"/>
  <c r="CL470" i="13"/>
  <c r="CL239" i="13"/>
  <c r="CL293" i="13"/>
  <c r="CL349" i="13"/>
  <c r="CL336" i="13"/>
  <c r="CL217" i="13"/>
  <c r="CL368" i="13"/>
  <c r="CL264" i="13"/>
  <c r="CL182" i="13"/>
  <c r="CL166" i="13"/>
  <c r="CL118" i="13"/>
  <c r="CL433" i="13"/>
  <c r="CL328" i="13"/>
  <c r="CL344" i="13"/>
  <c r="CL187" i="13"/>
  <c r="CL146" i="13"/>
  <c r="CL196" i="13"/>
  <c r="CL327" i="13"/>
  <c r="CL48" i="13"/>
  <c r="CL390" i="13"/>
  <c r="CL172" i="13"/>
  <c r="CL447" i="13"/>
  <c r="CL267" i="13"/>
  <c r="CL459" i="13"/>
  <c r="CL143" i="13"/>
  <c r="CL382" i="13"/>
  <c r="CL29" i="13"/>
  <c r="CL183" i="13"/>
  <c r="CL35" i="13"/>
  <c r="CL120" i="13"/>
  <c r="CL227" i="13"/>
  <c r="CL181" i="13"/>
  <c r="CL438" i="13"/>
  <c r="CL52" i="13"/>
  <c r="CL309" i="13"/>
  <c r="CL194" i="13"/>
  <c r="CL258" i="13"/>
  <c r="CL26" i="13"/>
  <c r="CL425" i="13"/>
  <c r="CL92" i="13"/>
  <c r="CL351" i="13"/>
  <c r="CL169" i="13"/>
  <c r="CL112" i="13"/>
  <c r="CL47" i="13"/>
  <c r="CL346" i="13"/>
  <c r="CL302" i="13"/>
  <c r="CL473" i="13"/>
  <c r="CL61" i="13"/>
  <c r="CL205" i="13"/>
  <c r="CL57" i="13"/>
  <c r="CL228" i="13"/>
  <c r="CL457" i="13"/>
  <c r="CL373" i="13"/>
  <c r="CL243" i="13"/>
  <c r="CL177" i="13"/>
  <c r="CL111" i="13"/>
  <c r="CL84" i="13"/>
  <c r="CL38" i="13"/>
  <c r="CL256" i="13"/>
  <c r="CL270" i="13"/>
  <c r="CL310" i="13"/>
  <c r="CL14" i="13"/>
  <c r="CL87" i="13"/>
  <c r="CL89" i="13"/>
  <c r="CL386" i="13"/>
  <c r="CL449" i="13"/>
  <c r="CL86" i="13"/>
  <c r="CL18" i="13"/>
  <c r="CL391" i="13"/>
  <c r="CL451" i="13"/>
  <c r="CL383" i="13"/>
  <c r="CL324" i="13"/>
  <c r="CM4" i="13" l="1"/>
  <c r="CN374" i="13" s="1"/>
  <c r="CN305" i="13" l="1"/>
  <c r="CN379" i="13"/>
  <c r="CN184" i="13"/>
  <c r="CN40" i="13"/>
  <c r="CN112" i="13"/>
  <c r="CN220" i="13"/>
  <c r="CN315" i="13"/>
  <c r="CN373" i="13"/>
  <c r="CN442" i="13"/>
  <c r="CN4" i="13"/>
  <c r="CN314" i="13"/>
  <c r="CN422" i="13"/>
  <c r="CN233" i="13"/>
  <c r="CN324" i="13"/>
  <c r="CN129" i="13"/>
  <c r="CN71" i="13"/>
  <c r="CN287" i="13"/>
  <c r="CN418" i="13"/>
  <c r="CN258" i="13"/>
  <c r="CN403" i="13"/>
  <c r="CN46" i="13"/>
  <c r="CN169" i="13"/>
  <c r="CN45" i="13"/>
  <c r="CN166" i="13"/>
  <c r="CN98" i="13"/>
  <c r="CN77" i="13"/>
  <c r="CN210" i="13"/>
  <c r="CN327" i="13"/>
  <c r="CN447" i="13"/>
  <c r="CN36" i="13"/>
  <c r="CN295" i="13"/>
  <c r="CN204" i="13"/>
  <c r="CN145" i="13"/>
  <c r="CN134" i="13"/>
  <c r="CN65" i="13"/>
  <c r="CN401" i="13"/>
  <c r="CN326" i="13"/>
  <c r="CN90" i="13"/>
  <c r="CN196" i="13"/>
  <c r="CN123" i="13"/>
  <c r="CN138" i="13"/>
  <c r="CN20" i="13"/>
  <c r="CN310" i="13"/>
  <c r="CN400" i="13"/>
  <c r="CN97" i="13"/>
  <c r="CN110" i="13"/>
  <c r="CN132" i="13"/>
  <c r="CN262" i="13"/>
  <c r="CN284" i="13"/>
  <c r="CN8" i="13"/>
  <c r="CN159" i="13"/>
  <c r="CN427" i="13"/>
  <c r="CN300" i="13"/>
  <c r="CN428" i="13"/>
  <c r="CN454" i="13"/>
  <c r="CN122" i="13"/>
  <c r="CN377" i="13"/>
  <c r="CN322" i="13"/>
  <c r="CN135" i="13"/>
  <c r="CN385" i="13"/>
  <c r="CN338" i="13"/>
  <c r="CN203" i="13"/>
  <c r="CN62" i="13"/>
  <c r="CN335" i="13"/>
  <c r="CN343" i="13"/>
  <c r="CN465" i="13"/>
  <c r="CN127" i="13"/>
  <c r="CN383" i="13"/>
  <c r="CN254" i="13"/>
  <c r="CN223" i="13"/>
  <c r="CN268" i="13"/>
  <c r="CN59" i="13"/>
  <c r="CN103" i="13"/>
  <c r="CN411" i="13"/>
  <c r="CN359" i="13"/>
  <c r="CN208" i="13"/>
  <c r="CN53" i="13"/>
  <c r="CN168" i="13"/>
  <c r="CN100" i="13"/>
  <c r="CN24" i="13"/>
  <c r="CN183" i="13"/>
  <c r="CN445" i="13"/>
  <c r="CN214" i="13"/>
  <c r="CN6" i="13"/>
  <c r="CN281" i="13"/>
  <c r="CN241" i="13"/>
  <c r="CN452" i="13"/>
  <c r="CN321" i="13"/>
  <c r="CN151" i="13"/>
  <c r="CN288" i="13"/>
  <c r="CN248" i="13"/>
  <c r="CN222" i="13"/>
  <c r="CN323" i="13"/>
  <c r="CN361" i="13"/>
  <c r="CN390" i="13"/>
  <c r="CN211" i="13"/>
  <c r="CN243" i="13"/>
  <c r="CN213" i="13"/>
  <c r="CN353" i="13"/>
  <c r="CN318" i="13"/>
  <c r="CN355" i="13"/>
  <c r="CN96" i="13"/>
  <c r="CN350" i="13"/>
  <c r="CN114" i="13"/>
  <c r="CN235" i="13"/>
  <c r="CN467" i="13"/>
  <c r="CN221" i="13"/>
  <c r="CN460" i="13"/>
  <c r="CN68" i="13"/>
  <c r="CN107" i="13"/>
  <c r="CN354" i="13"/>
  <c r="CN215" i="13"/>
  <c r="CN178" i="13"/>
  <c r="CN58" i="13"/>
  <c r="CN285" i="13"/>
  <c r="CN365" i="13"/>
  <c r="CN294" i="13"/>
  <c r="CN239" i="13"/>
  <c r="CN172" i="13"/>
  <c r="CN26" i="13"/>
  <c r="CN473" i="13"/>
  <c r="CN319" i="13"/>
  <c r="CN155" i="13"/>
  <c r="CN441" i="13"/>
  <c r="CN105" i="13"/>
  <c r="CN296" i="13"/>
  <c r="CN328" i="13"/>
  <c r="CN32" i="13"/>
  <c r="CN174" i="13"/>
  <c r="CN72" i="13"/>
  <c r="CN370" i="13"/>
  <c r="CN457" i="13"/>
  <c r="CN140" i="13"/>
  <c r="CN231" i="13"/>
  <c r="CN79" i="13"/>
  <c r="CN242" i="13"/>
  <c r="CN93" i="13"/>
  <c r="CN398" i="13"/>
  <c r="CN429" i="13"/>
  <c r="CN224" i="13"/>
  <c r="CN156" i="13"/>
  <c r="CN436" i="13"/>
  <c r="CN316" i="13"/>
  <c r="CN27" i="13"/>
  <c r="CN30" i="13"/>
  <c r="CN9" i="13"/>
  <c r="CN264" i="13"/>
  <c r="CN173" i="13"/>
  <c r="CN417" i="13"/>
  <c r="CN74" i="13"/>
  <c r="CN333" i="13"/>
  <c r="CN395" i="13"/>
  <c r="CN83" i="13"/>
  <c r="CN352" i="13"/>
  <c r="CN167" i="13"/>
  <c r="CN358" i="13"/>
  <c r="CN171" i="13"/>
  <c r="CN13" i="13"/>
  <c r="CN143" i="13"/>
  <c r="CN121" i="13"/>
  <c r="CN109" i="13"/>
  <c r="CN266" i="13"/>
  <c r="CN286" i="13"/>
  <c r="CN191" i="13"/>
  <c r="CN367" i="13"/>
  <c r="CN10" i="13"/>
  <c r="CN133" i="13"/>
  <c r="CN382" i="13"/>
  <c r="CN63" i="13"/>
  <c r="CN444" i="13"/>
  <c r="CN308" i="13"/>
  <c r="CN120" i="13"/>
  <c r="CN331" i="13"/>
  <c r="CN312" i="13"/>
  <c r="CN320" i="13"/>
  <c r="CN101" i="13"/>
  <c r="CN238" i="13"/>
  <c r="CN182" i="13"/>
  <c r="CN387" i="13"/>
  <c r="CN216" i="13"/>
  <c r="CN33" i="13"/>
  <c r="CN176" i="13"/>
  <c r="CN269" i="13"/>
  <c r="CN466" i="13"/>
  <c r="CN160" i="13"/>
  <c r="CN337" i="13"/>
  <c r="CN267" i="13"/>
  <c r="CN228" i="13"/>
  <c r="CN424" i="13"/>
  <c r="CN329" i="13"/>
  <c r="CN244" i="13"/>
  <c r="CN217" i="13"/>
  <c r="CN402" i="13"/>
  <c r="CN347" i="13"/>
  <c r="CN81" i="13"/>
  <c r="CN117" i="13"/>
  <c r="CN366" i="13"/>
  <c r="CN451" i="13"/>
  <c r="CN99" i="13"/>
  <c r="CN283" i="13"/>
  <c r="CN431" i="13"/>
  <c r="CN118" i="13"/>
  <c r="CN433" i="13"/>
  <c r="CN162" i="13"/>
  <c r="CN31" i="13"/>
  <c r="CN48" i="13"/>
  <c r="CN94" i="13"/>
  <c r="CN459" i="13"/>
  <c r="CN339" i="13"/>
  <c r="CN39" i="13"/>
  <c r="CN175" i="13"/>
  <c r="CN282" i="13"/>
  <c r="CN165" i="13"/>
  <c r="CN18" i="13"/>
  <c r="CN64" i="13"/>
  <c r="CN113" i="13"/>
  <c r="CN450" i="13"/>
  <c r="CN42" i="13"/>
  <c r="CN357" i="13"/>
  <c r="CN423" i="13"/>
  <c r="CN253" i="13"/>
  <c r="CN161" i="13"/>
  <c r="CN54" i="13"/>
  <c r="CN230" i="13"/>
  <c r="CN142" i="13"/>
  <c r="CN265" i="13"/>
  <c r="CN349" i="13"/>
  <c r="CN11" i="13"/>
  <c r="CN412" i="13"/>
  <c r="CN51" i="13"/>
  <c r="CN261" i="13"/>
  <c r="CN193" i="13"/>
  <c r="CN276" i="13"/>
  <c r="CN236" i="13"/>
  <c r="CN180" i="13"/>
  <c r="CN471" i="13"/>
  <c r="CN470" i="13"/>
  <c r="CN157" i="13"/>
  <c r="CN325" i="13"/>
  <c r="CN469" i="13"/>
  <c r="CN409" i="13"/>
  <c r="CN394" i="13"/>
  <c r="CN195" i="13"/>
  <c r="CN119" i="13"/>
  <c r="CN416" i="13"/>
  <c r="CN87" i="13"/>
  <c r="CN219" i="13"/>
  <c r="CN360" i="13"/>
  <c r="CN272" i="13"/>
  <c r="CN426" i="13"/>
  <c r="CN252" i="13"/>
  <c r="CN263" i="13"/>
  <c r="CN158" i="13"/>
  <c r="CN292" i="13"/>
  <c r="CN332" i="13"/>
  <c r="CN378" i="13"/>
  <c r="CN200" i="13"/>
  <c r="CN41" i="13"/>
  <c r="CN474" i="13"/>
  <c r="CN57" i="13"/>
  <c r="CN60" i="13"/>
  <c r="CN259" i="13"/>
  <c r="CN397" i="13"/>
  <c r="CN461" i="13"/>
  <c r="CN194" i="13"/>
  <c r="CN438" i="13"/>
  <c r="CN78" i="13"/>
  <c r="CN49" i="13"/>
  <c r="CN206" i="13"/>
  <c r="CN76" i="13"/>
  <c r="CN38" i="13"/>
  <c r="CN455" i="13"/>
  <c r="CN37" i="13"/>
  <c r="CN104" i="13"/>
  <c r="CN80" i="13"/>
  <c r="CN247" i="13"/>
  <c r="CN448" i="13"/>
  <c r="CN17" i="13"/>
  <c r="CN408" i="13"/>
  <c r="CN425" i="13"/>
  <c r="CN376" i="13"/>
  <c r="CN392" i="13"/>
  <c r="CN61" i="13"/>
  <c r="CN356" i="13"/>
  <c r="CN23" i="13"/>
  <c r="CN369" i="13"/>
  <c r="CN368" i="13"/>
  <c r="CN430" i="13"/>
  <c r="CN348" i="13"/>
  <c r="CN388" i="13"/>
  <c r="CN380" i="13"/>
  <c r="CN67" i="13"/>
  <c r="CN434" i="13"/>
  <c r="CN277" i="13"/>
  <c r="CN462" i="13"/>
  <c r="CN130" i="13"/>
  <c r="CN456" i="13"/>
  <c r="CN415" i="13"/>
  <c r="CN307" i="13"/>
  <c r="CN209" i="13"/>
  <c r="CN304" i="13"/>
  <c r="CN453" i="13"/>
  <c r="CN47" i="13"/>
  <c r="CN89" i="13"/>
  <c r="CN405" i="13"/>
  <c r="CN351" i="13"/>
  <c r="CN229" i="13"/>
  <c r="CN303" i="13"/>
  <c r="CN25" i="13"/>
  <c r="CN5" i="13"/>
  <c r="CN128" i="13"/>
  <c r="CN245" i="13"/>
  <c r="CN35" i="13"/>
  <c r="CN106" i="13"/>
  <c r="CN396" i="13"/>
  <c r="CN372" i="13"/>
  <c r="CN111" i="13"/>
  <c r="CN88" i="13"/>
  <c r="CN275" i="13"/>
  <c r="CN19" i="13"/>
  <c r="CN148" i="13"/>
  <c r="CN301" i="13"/>
  <c r="CN371" i="13"/>
  <c r="CN299" i="13"/>
  <c r="CN363" i="13"/>
  <c r="CN279" i="13"/>
  <c r="CN330" i="13"/>
  <c r="CN309" i="13"/>
  <c r="CN420" i="13"/>
  <c r="CN66" i="13"/>
  <c r="CN198" i="13"/>
  <c r="CN141" i="13"/>
  <c r="CN249" i="13"/>
  <c r="CN280" i="13"/>
  <c r="CN15" i="13"/>
  <c r="CN82" i="13"/>
  <c r="CN70" i="13"/>
  <c r="CN389" i="13"/>
  <c r="CN136" i="13"/>
  <c r="CN126" i="13"/>
  <c r="CN188" i="13"/>
  <c r="CN475" i="13"/>
  <c r="CN29" i="13"/>
  <c r="CN271" i="13"/>
  <c r="CN251" i="13"/>
  <c r="CN56" i="13"/>
  <c r="CN91" i="13"/>
  <c r="CN205" i="13"/>
  <c r="CN164" i="13"/>
  <c r="CN12" i="13"/>
  <c r="CN187" i="13"/>
  <c r="CN125" i="13"/>
  <c r="CN177" i="13"/>
  <c r="CN44" i="13"/>
  <c r="CN85" i="13"/>
  <c r="CN340" i="13"/>
  <c r="CN84" i="13"/>
  <c r="CN137" i="13"/>
  <c r="CN432" i="13"/>
  <c r="CN341" i="13"/>
  <c r="CN92" i="13"/>
  <c r="CN273" i="13"/>
  <c r="CN421" i="13"/>
  <c r="CN290" i="13"/>
  <c r="CN297" i="13"/>
  <c r="CN240" i="13"/>
  <c r="CN413" i="13"/>
  <c r="CN336" i="13"/>
  <c r="CN291" i="13"/>
  <c r="CN234" i="13"/>
  <c r="CN278" i="13"/>
  <c r="CN306" i="13"/>
  <c r="CN437" i="13"/>
  <c r="CN16" i="13"/>
  <c r="CN43" i="13"/>
  <c r="CN232" i="13"/>
  <c r="CN364" i="13"/>
  <c r="CN458" i="13"/>
  <c r="CN302" i="13"/>
  <c r="CN313" i="13"/>
  <c r="CN189" i="13"/>
  <c r="CN464" i="13"/>
  <c r="CN293" i="13"/>
  <c r="CN34" i="13"/>
  <c r="CN201" i="13"/>
  <c r="CN237" i="13"/>
  <c r="CN362" i="13"/>
  <c r="CN7" i="13"/>
  <c r="CN226" i="13"/>
  <c r="CN446" i="13"/>
  <c r="CN472" i="13"/>
  <c r="CN146" i="13"/>
  <c r="CN346" i="13"/>
  <c r="CN212" i="13"/>
  <c r="CN255" i="13"/>
  <c r="CN202" i="13"/>
  <c r="CN414" i="13"/>
  <c r="CN197" i="13"/>
  <c r="CN116" i="13"/>
  <c r="CN410" i="13"/>
  <c r="CN170" i="13"/>
  <c r="CN386" i="13"/>
  <c r="CN69" i="13"/>
  <c r="CN342" i="13"/>
  <c r="CN153" i="13"/>
  <c r="CN124" i="13"/>
  <c r="CN260" i="13"/>
  <c r="CN147" i="13"/>
  <c r="CN463" i="13"/>
  <c r="CN163" i="13"/>
  <c r="CN468" i="13"/>
  <c r="CN131" i="13"/>
  <c r="CN393" i="13"/>
  <c r="CN449" i="13"/>
  <c r="CN256" i="13"/>
  <c r="CN257" i="13"/>
  <c r="CN52" i="13"/>
  <c r="CN190" i="13"/>
  <c r="CN345" i="13"/>
  <c r="CN86" i="13"/>
  <c r="CN311" i="13"/>
  <c r="CN407" i="13"/>
  <c r="CN270" i="13"/>
  <c r="CN439" i="13"/>
  <c r="CN440" i="13"/>
  <c r="CN192" i="13"/>
  <c r="CN218" i="13"/>
  <c r="CN404" i="13"/>
  <c r="CN22" i="13"/>
  <c r="CN186" i="13"/>
  <c r="CN179" i="13"/>
  <c r="CN225" i="13"/>
  <c r="CN443" i="13"/>
  <c r="CN150" i="13"/>
  <c r="CN207" i="13"/>
  <c r="CN384" i="13"/>
  <c r="CN199" i="13"/>
  <c r="CN381" i="13"/>
  <c r="CN317" i="13"/>
  <c r="CN476" i="13"/>
  <c r="CN274" i="13"/>
  <c r="CN144" i="13"/>
  <c r="CN102" i="13"/>
  <c r="CN75" i="13"/>
  <c r="CN185" i="13"/>
  <c r="CN108" i="13"/>
  <c r="CN50" i="13"/>
  <c r="CN344" i="13"/>
  <c r="CN139" i="13"/>
  <c r="CN419" i="13"/>
  <c r="CN227" i="13"/>
  <c r="CN73" i="13"/>
  <c r="CN246" i="13"/>
  <c r="CN21" i="13"/>
  <c r="CN181" i="13"/>
  <c r="CN406" i="13"/>
  <c r="CN250" i="13"/>
  <c r="CN375" i="13"/>
  <c r="CN55" i="13"/>
  <c r="CN14" i="13"/>
  <c r="CN298" i="13"/>
  <c r="CN334" i="13"/>
  <c r="CN435" i="13"/>
  <c r="CN391" i="13"/>
  <c r="CN154" i="13"/>
  <c r="CN289" i="13"/>
  <c r="CN399" i="13"/>
  <c r="CN95" i="13"/>
  <c r="CN28" i="13"/>
  <c r="CN149" i="13"/>
  <c r="CN152" i="13"/>
  <c r="CN115" i="13"/>
  <c r="C44" i="7" l="1"/>
  <c r="C42" i="7"/>
  <c r="C38" i="7"/>
  <c r="C54" i="7"/>
  <c r="C50" i="7"/>
  <c r="C55" i="7"/>
  <c r="C53" i="7"/>
  <c r="C43" i="7"/>
  <c r="C37" i="7"/>
  <c r="C39" i="7"/>
  <c r="C56" i="7"/>
  <c r="C41" i="7"/>
  <c r="C59" i="7"/>
  <c r="C48" i="7"/>
  <c r="C36" i="7"/>
  <c r="C64" i="7"/>
  <c r="C51" i="7"/>
  <c r="C60" i="7"/>
  <c r="C61" i="7"/>
  <c r="C47" i="7"/>
  <c r="C63" i="7"/>
  <c r="C52" i="7"/>
  <c r="C49" i="7"/>
  <c r="C57" i="7"/>
  <c r="C40" i="7"/>
  <c r="C62" i="7"/>
  <c r="C45" i="7"/>
  <c r="C35" i="7"/>
  <c r="C58" i="7"/>
  <c r="C46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<sst xmlns="http://schemas.openxmlformats.org/spreadsheetml/2006/main" count="4704" uniqueCount="729">
  <si>
    <t>player</t>
  </si>
  <si>
    <t>pts</t>
  </si>
  <si>
    <t>trb</t>
  </si>
  <si>
    <t>ast</t>
  </si>
  <si>
    <t>stl</t>
  </si>
  <si>
    <t>blk</t>
  </si>
  <si>
    <t>fg3</t>
  </si>
  <si>
    <t>tov</t>
  </si>
  <si>
    <t>fta</t>
  </si>
  <si>
    <t>ft_pct</t>
  </si>
  <si>
    <t>fga</t>
  </si>
  <si>
    <t>fg_pct</t>
  </si>
  <si>
    <t>no_play</t>
  </si>
  <si>
    <t>Marko Simonovic</t>
  </si>
  <si>
    <t>Marvin Bagley III</t>
  </si>
  <si>
    <t>Mason Plumlee</t>
  </si>
  <si>
    <t>Matisse Thybulle</t>
  </si>
  <si>
    <t>Matt Ryan</t>
  </si>
  <si>
    <t>Maxi Kleber</t>
  </si>
  <si>
    <t>Max Christie</t>
  </si>
  <si>
    <t>Max Strus</t>
  </si>
  <si>
    <t>McKinley Wright IV</t>
  </si>
  <si>
    <t>Mfiondu Kabengele</t>
  </si>
  <si>
    <t>Micah Potter</t>
  </si>
  <si>
    <t>Matthew Dellavedova</t>
  </si>
  <si>
    <t>Luke Kennard</t>
  </si>
  <si>
    <t>Mamadi Diakite</t>
  </si>
  <si>
    <t>Markelle Fultz</t>
  </si>
  <si>
    <t>Mark Williams</t>
  </si>
  <si>
    <t>Marcus Smart</t>
  </si>
  <si>
    <t>Marcus Morris Sr.</t>
  </si>
  <si>
    <t>MarJon Beauchamp</t>
  </si>
  <si>
    <t>Malik Monk</t>
  </si>
  <si>
    <t>Malik Beasley</t>
  </si>
  <si>
    <t>Malcolm Hill</t>
  </si>
  <si>
    <t>Malcolm Brogdon</t>
  </si>
  <si>
    <t>Malaki Branham</t>
  </si>
  <si>
    <t>Malachi Flynn</t>
  </si>
  <si>
    <t>Luke Kornet</t>
  </si>
  <si>
    <t>Markieff Morris</t>
  </si>
  <si>
    <t>Michael Porter Jr.</t>
  </si>
  <si>
    <t>Naz Reid</t>
  </si>
  <si>
    <t>Mike Conley</t>
  </si>
  <si>
    <t>Ochai Agbaji</t>
  </si>
  <si>
    <t>Obi Toppin</t>
  </si>
  <si>
    <t>O.G. Anunoby</t>
  </si>
  <si>
    <t>Norman Powell</t>
  </si>
  <si>
    <t>Noah Vonleh</t>
  </si>
  <si>
    <t>Nikola Vucevic</t>
  </si>
  <si>
    <t>Nikola Jovic</t>
  </si>
  <si>
    <t>Nikola Jokic</t>
  </si>
  <si>
    <t>Nicolas Batum</t>
  </si>
  <si>
    <t>Nickeil Alexander-Walker</t>
  </si>
  <si>
    <t>Nick Richards</t>
  </si>
  <si>
    <t>Nic Claxton</t>
  </si>
  <si>
    <t>Mikal Bridges</t>
  </si>
  <si>
    <t>Nerlens Noel</t>
  </si>
  <si>
    <t>Nathan Knight</t>
  </si>
  <si>
    <t>Nassir Little</t>
  </si>
  <si>
    <t>Naji Marshall</t>
  </si>
  <si>
    <t>Myles Turner</t>
  </si>
  <si>
    <t>Moussa Diabate</t>
  </si>
  <si>
    <t>Moses Moody</t>
  </si>
  <si>
    <t>Moses Brown</t>
  </si>
  <si>
    <t>Moritz Wagner</t>
  </si>
  <si>
    <t>Montrezl Harrell</t>
  </si>
  <si>
    <t>Monte Morris</t>
  </si>
  <si>
    <t>Mo Bamba</t>
  </si>
  <si>
    <t>Mitchell Robinson</t>
  </si>
  <si>
    <t>Miles McBride</t>
  </si>
  <si>
    <t>Mike Muscala</t>
  </si>
  <si>
    <t>Luka Garza</t>
  </si>
  <si>
    <t>Keon Ellis</t>
  </si>
  <si>
    <t>Luguentz Dort</t>
  </si>
  <si>
    <t>Kentavious Caldwell-Pope</t>
  </si>
  <si>
    <t>Kenrich Williams</t>
  </si>
  <si>
    <t>Kenneth Lofton Jr.</t>
  </si>
  <si>
    <t>Kennedy Chandler</t>
  </si>
  <si>
    <t>Kendrick Nunn</t>
  </si>
  <si>
    <t>Kendall Brown</t>
  </si>
  <si>
    <t>Kelly Oubre Jr.</t>
  </si>
  <si>
    <t>Kelly Olynyk</t>
  </si>
  <si>
    <t>Keldon Johnson</t>
  </si>
  <si>
    <t>Keita Bates-Diop</t>
  </si>
  <si>
    <t>Keegan Murray</t>
  </si>
  <si>
    <t>Kawhi Leonard</t>
  </si>
  <si>
    <t>Karl-Anthony Towns</t>
  </si>
  <si>
    <t>Kenyon Martin Jr.</t>
  </si>
  <si>
    <t>Kai Jones</t>
  </si>
  <si>
    <t>Jusuf Nurkic</t>
  </si>
  <si>
    <t>Justise Winslow</t>
  </si>
  <si>
    <t>Justin Jackson</t>
  </si>
  <si>
    <t>Justin Holiday</t>
  </si>
  <si>
    <t>Justin Champagnie</t>
  </si>
  <si>
    <t>Julius Randle</t>
  </si>
  <si>
    <t>Julian Champagnie</t>
  </si>
  <si>
    <t>Juancho Hernangomez</t>
  </si>
  <si>
    <t>Juan Toscano-Anderson</t>
  </si>
  <si>
    <t>Jrue Holiday</t>
  </si>
  <si>
    <t>Joshua Primo</t>
  </si>
  <si>
    <t>Josh Richardson</t>
  </si>
  <si>
    <t>Josh Okogie</t>
  </si>
  <si>
    <t>KZ Okpala</t>
  </si>
  <si>
    <t>Luka Doncic</t>
  </si>
  <si>
    <t>Keon Johnson</t>
  </si>
  <si>
    <t>Kevin Durant</t>
  </si>
  <si>
    <t>Lonnie Walker IV</t>
  </si>
  <si>
    <t>Lindy Waters III</t>
  </si>
  <si>
    <t>Leandro Bolmaro</t>
  </si>
  <si>
    <t>LeBron James</t>
  </si>
  <si>
    <t>Lauri Markkanen</t>
  </si>
  <si>
    <t>Larry Nance Jr.</t>
  </si>
  <si>
    <t>Landry Shamet</t>
  </si>
  <si>
    <t>Lamar Stevens</t>
  </si>
  <si>
    <t>LaMelo Ball</t>
  </si>
  <si>
    <t>Kyrie Irving</t>
  </si>
  <si>
    <t>Kyle Lowry</t>
  </si>
  <si>
    <t>Kessler Edwards</t>
  </si>
  <si>
    <t>Kyle Kuzma</t>
  </si>
  <si>
    <t>Kristaps Porzingis</t>
  </si>
  <si>
    <t>Klay Thompson</t>
  </si>
  <si>
    <t>Killian Hayes</t>
  </si>
  <si>
    <t>Khem Birch</t>
  </si>
  <si>
    <t>Kevon Looney</t>
  </si>
  <si>
    <t>Kevon Harris</t>
  </si>
  <si>
    <t>Kevin Porter Jr.</t>
  </si>
  <si>
    <t>Kevin Love</t>
  </si>
  <si>
    <t>Kevin Huerter</t>
  </si>
  <si>
    <t>Kyle Anderson</t>
  </si>
  <si>
    <t>Onyeka Okongwu</t>
  </si>
  <si>
    <t>Terry Rozier</t>
  </si>
  <si>
    <t>Oshae Brissett</t>
  </si>
  <si>
    <t>Tyler Herro</t>
  </si>
  <si>
    <t>Tyler Dorsey</t>
  </si>
  <si>
    <t>TyTy Washington Jr.</t>
  </si>
  <si>
    <t>Ty Jerome</t>
  </si>
  <si>
    <t>Troy Brown Jr.</t>
  </si>
  <si>
    <t>Trey Murphy III</t>
  </si>
  <si>
    <t>Trey Lyles</t>
  </si>
  <si>
    <t>Trevor Keels</t>
  </si>
  <si>
    <t>Trevor Hudgins</t>
  </si>
  <si>
    <t>Trent Forrest</t>
  </si>
  <si>
    <t>Trendon Watford</t>
  </si>
  <si>
    <t>Tre Mann</t>
  </si>
  <si>
    <t>Tre Jones</t>
  </si>
  <si>
    <t>Trae Young</t>
  </si>
  <si>
    <t>Torrey Craig</t>
  </si>
  <si>
    <t>Tony Bradley</t>
  </si>
  <si>
    <t>Tobias Harris</t>
  </si>
  <si>
    <t>Tim Hardaway Jr.</t>
  </si>
  <si>
    <t>Thomas Bryant</t>
  </si>
  <si>
    <t>Theo Pinson</t>
  </si>
  <si>
    <t>Theo Maledon</t>
  </si>
  <si>
    <t>Thanasis Antetokounmpo</t>
  </si>
  <si>
    <t>Thaddeus Young</t>
  </si>
  <si>
    <t>Terry Taylor</t>
  </si>
  <si>
    <t>Terrence Ross</t>
  </si>
  <si>
    <t>Terence Davis</t>
  </si>
  <si>
    <t>Terance Mann</t>
  </si>
  <si>
    <t>Taurean Prince</t>
  </si>
  <si>
    <t>Tyrese Haliburton</t>
  </si>
  <si>
    <t>Tyrese Martin</t>
  </si>
  <si>
    <t>Tyrese Maxey</t>
  </si>
  <si>
    <t>Tyus Jones</t>
  </si>
  <si>
    <t>Josh Minott</t>
  </si>
  <si>
    <t>Zion Williamson</t>
  </si>
  <si>
    <t>Zeke Nnaji</t>
  </si>
  <si>
    <t>Zach LaVine</t>
  </si>
  <si>
    <t>Zach Collins</t>
  </si>
  <si>
    <t>Yuta Watanabe</t>
  </si>
  <si>
    <t>Xavier Tillman</t>
  </si>
  <si>
    <t>Tari Eason</t>
  </si>
  <si>
    <t>Will Barton</t>
  </si>
  <si>
    <t>Wesley Matthews</t>
  </si>
  <si>
    <t>Wenyen Gabriel</t>
  </si>
  <si>
    <t>Wendell Moore Jr.</t>
  </si>
  <si>
    <t>Wendell Carter Jr.</t>
  </si>
  <si>
    <t>Walker Kessler</t>
  </si>
  <si>
    <t>Vlatko Cancar</t>
  </si>
  <si>
    <t>Vit Krejci</t>
  </si>
  <si>
    <t>Vince Williams Jr.</t>
  </si>
  <si>
    <t>Vernon Carey Jr.</t>
  </si>
  <si>
    <t>Usman Garuba</t>
  </si>
  <si>
    <t>Udonis Haslem</t>
  </si>
  <si>
    <t>Udoka Azubuike</t>
  </si>
  <si>
    <t>Willy Hernangomez</t>
  </si>
  <si>
    <t>Talen Horton-Tucker</t>
  </si>
  <si>
    <t>Taj Gibson</t>
  </si>
  <si>
    <t>Robin Lopez</t>
  </si>
  <si>
    <t>Robert Covington</t>
  </si>
  <si>
    <t>Richaun Holmes</t>
  </si>
  <si>
    <t>Reggie Jackson</t>
  </si>
  <si>
    <t>Reggie Bullock</t>
  </si>
  <si>
    <t>Raul Neto</t>
  </si>
  <si>
    <t>RJ Barrett</t>
  </si>
  <si>
    <t>R.J. Hampton</t>
  </si>
  <si>
    <t>Quentin Grimes</t>
  </si>
  <si>
    <t>Precious Achiuwa</t>
  </si>
  <si>
    <t>Rodney McGruder</t>
  </si>
  <si>
    <t>Peyton Watson</t>
  </si>
  <si>
    <t>Paul Reed</t>
  </si>
  <si>
    <t>Paul George</t>
  </si>
  <si>
    <t>Patty Mills</t>
  </si>
  <si>
    <t>Patrick Williams</t>
  </si>
  <si>
    <t>Patrick Beverley</t>
  </si>
  <si>
    <t>Patrick Baldwin Jr.</t>
  </si>
  <si>
    <t>Pat Connaughton</t>
  </si>
  <si>
    <t>Pascal Siakam</t>
  </si>
  <si>
    <t>Paolo Banchero</t>
  </si>
  <si>
    <t>P.J. Washington</t>
  </si>
  <si>
    <t>P.J. Tucker</t>
  </si>
  <si>
    <t>Ousmane Dieng</t>
  </si>
  <si>
    <t>Otto Porter Jr.</t>
  </si>
  <si>
    <t>Payton Pritchard</t>
  </si>
  <si>
    <t>Orlando Robinson</t>
  </si>
  <si>
    <t>Romeo Langford</t>
  </si>
  <si>
    <t>Royce O'Neale</t>
  </si>
  <si>
    <t>T.J. McConnell</t>
  </si>
  <si>
    <t>Svi Mykhailiuk</t>
  </si>
  <si>
    <t>Steven Adams</t>
  </si>
  <si>
    <t>Stephen Curry</t>
  </si>
  <si>
    <t>Spencer Dinwiddie</t>
  </si>
  <si>
    <t>Simone Fontecchio</t>
  </si>
  <si>
    <t>Shake Milton</t>
  </si>
  <si>
    <t>Shai Gilgeous-Alexander</t>
  </si>
  <si>
    <t>Shaedon Sharpe</t>
  </si>
  <si>
    <t>Ron Harper Jr.</t>
  </si>
  <si>
    <t>Seth Curry</t>
  </si>
  <si>
    <t>Scotty Pippen Jr.</t>
  </si>
  <si>
    <t>Scottie Barnes</t>
  </si>
  <si>
    <t>Santi Aldama</t>
  </si>
  <si>
    <t>Sandro Mamukelashvili</t>
  </si>
  <si>
    <t>Sam Hauser</t>
  </si>
  <si>
    <t>Saddiq Bey</t>
  </si>
  <si>
    <t>Saben Lee</t>
  </si>
  <si>
    <t>Ryan Rollins</t>
  </si>
  <si>
    <t>Ryan Arcidiacono</t>
  </si>
  <si>
    <t>Russell Westbrook</t>
  </si>
  <si>
    <t>Rui Hachimura</t>
  </si>
  <si>
    <t>Rudy Gobert</t>
  </si>
  <si>
    <t>Rudy Gay</t>
  </si>
  <si>
    <t>Serge Ibaka</t>
  </si>
  <si>
    <t>Josh Hart</t>
  </si>
  <si>
    <t>Dennis Schroder</t>
  </si>
  <si>
    <t>Josh Giddey</t>
  </si>
  <si>
    <t>Dario Saric</t>
  </si>
  <si>
    <t>Danuel House Jr.</t>
  </si>
  <si>
    <t>Daniel Gafford</t>
  </si>
  <si>
    <t>Damion Lee</t>
  </si>
  <si>
    <t>Damian Lillard</t>
  </si>
  <si>
    <t>Damian Jones</t>
  </si>
  <si>
    <t>Dalen Terry</t>
  </si>
  <si>
    <t>Dalano Banton</t>
  </si>
  <si>
    <t>Daishen Nix</t>
  </si>
  <si>
    <t>D'Angelo Russell</t>
  </si>
  <si>
    <t>Cory Joseph</t>
  </si>
  <si>
    <t>Corey Kispert</t>
  </si>
  <si>
    <t>Collin Sexton</t>
  </si>
  <si>
    <t>Cole Swider</t>
  </si>
  <si>
    <t>Cole Anthony</t>
  </si>
  <si>
    <t>Cody Martin</t>
  </si>
  <si>
    <t>Coby White</t>
  </si>
  <si>
    <t>Clint Capela</t>
  </si>
  <si>
    <t>Chuma Okeke</t>
  </si>
  <si>
    <t>Christian Wood</t>
  </si>
  <si>
    <t>Christian Koloko</t>
  </si>
  <si>
    <t>Christian Braun</t>
  </si>
  <si>
    <t>Chris Paul</t>
  </si>
  <si>
    <t>Chris Duarte</t>
  </si>
  <si>
    <t>Chris Boucher</t>
  </si>
  <si>
    <t>Darius Bazley</t>
  </si>
  <si>
    <t>Darius Garland</t>
  </si>
  <si>
    <t>David Duke Jr.</t>
  </si>
  <si>
    <t>Dominick Barlow</t>
  </si>
  <si>
    <t>Domantas Sabonis</t>
  </si>
  <si>
    <t>Dillon Brooks</t>
  </si>
  <si>
    <t>Dewayne Dedmon</t>
  </si>
  <si>
    <t>Devonte' Graham</t>
  </si>
  <si>
    <t>Devon Dotson</t>
  </si>
  <si>
    <t>Devin Vassell</t>
  </si>
  <si>
    <t>Devin Booker</t>
  </si>
  <si>
    <t>Desmond Bane</t>
  </si>
  <si>
    <t>Derrick White</t>
  </si>
  <si>
    <t>Derrick Rose</t>
  </si>
  <si>
    <t>Derrick Jones Jr.</t>
  </si>
  <si>
    <t>Dereon Seabron</t>
  </si>
  <si>
    <t>Chimezie Metu</t>
  </si>
  <si>
    <t>Dennis Smith Jr.</t>
  </si>
  <si>
    <t>Delon Wright</t>
  </si>
  <si>
    <t>Dejounte Murray</t>
  </si>
  <si>
    <t>Deandre Ayton</t>
  </si>
  <si>
    <t>Dean Wade</t>
  </si>
  <si>
    <t>DeMar DeRozan</t>
  </si>
  <si>
    <t>DeAndre Jordan</t>
  </si>
  <si>
    <t>De'Anthony Melton</t>
  </si>
  <si>
    <t>De'Andre Hunter</t>
  </si>
  <si>
    <t>De'Aaron Fox</t>
  </si>
  <si>
    <t>Day'Ron Sharpe</t>
  </si>
  <si>
    <t>Davon Reed</t>
  </si>
  <si>
    <t>Davis Bertans</t>
  </si>
  <si>
    <t>Davion Mitchell</t>
  </si>
  <si>
    <t>David Roddy</t>
  </si>
  <si>
    <t>Deni Avdija</t>
  </si>
  <si>
    <t>Chima Moneke</t>
  </si>
  <si>
    <t>Charles Bassey</t>
  </si>
  <si>
    <t>Cedi Osman</t>
  </si>
  <si>
    <t>Ayo Dosunmu</t>
  </si>
  <si>
    <t>Austin Rivers</t>
  </si>
  <si>
    <t>Austin Reaves</t>
  </si>
  <si>
    <t>Anthony Lamb</t>
  </si>
  <si>
    <t>Anthony Gill</t>
  </si>
  <si>
    <t>Anthony Edwards</t>
  </si>
  <si>
    <t>Anthony Davis</t>
  </si>
  <si>
    <t>Anfernee Simons</t>
  </si>
  <si>
    <t>Andrew Wiggins</t>
  </si>
  <si>
    <t>Andrew Nembhard</t>
  </si>
  <si>
    <t>Andre Drummond</t>
  </si>
  <si>
    <t>Amir Coffey</t>
  </si>
  <si>
    <t>Alperen Sengun</t>
  </si>
  <si>
    <t>Bam Adebayo</t>
  </si>
  <si>
    <t>Alex Len</t>
  </si>
  <si>
    <t>Alex Caruso</t>
  </si>
  <si>
    <t>Aleksej Pokusevski</t>
  </si>
  <si>
    <t>Alec Burks</t>
  </si>
  <si>
    <t>Al Horford</t>
  </si>
  <si>
    <t>Admiral Schofield</t>
  </si>
  <si>
    <t>Aaron Wiggins</t>
  </si>
  <si>
    <t>Aaron Nesmith</t>
  </si>
  <si>
    <t>Aaron Holiday</t>
  </si>
  <si>
    <t>Aaron Gordon</t>
  </si>
  <si>
    <t>AJ Griffin</t>
  </si>
  <si>
    <t>A.J. Lawson</t>
  </si>
  <si>
    <t>A.J. Green</t>
  </si>
  <si>
    <t>Michael Foster Jr.</t>
  </si>
  <si>
    <t>Alize Johnson</t>
  </si>
  <si>
    <t>Donovan Mitchell</t>
  </si>
  <si>
    <t>Ben Simmons</t>
  </si>
  <si>
    <t>Bismack Biyombo</t>
  </si>
  <si>
    <t>Caris LeVert</t>
  </si>
  <si>
    <t>Cameron Payne</t>
  </si>
  <si>
    <t>Cameron Johnson</t>
  </si>
  <si>
    <t>Cam Thomas</t>
  </si>
  <si>
    <t>Cam Reddish</t>
  </si>
  <si>
    <t>Caleb Martin</t>
  </si>
  <si>
    <t>Caleb Houstan</t>
  </si>
  <si>
    <t>Cade Cunningham</t>
  </si>
  <si>
    <t>CJ McCollum</t>
  </si>
  <si>
    <t>Buddy Hield</t>
  </si>
  <si>
    <t>Buddy Boeheim</t>
  </si>
  <si>
    <t>Bryn Forbes</t>
  </si>
  <si>
    <t>Bryce McGowens</t>
  </si>
  <si>
    <t>Bennedict Mathurin</t>
  </si>
  <si>
    <t>Bruno Fernando</t>
  </si>
  <si>
    <t>Brook Lopez</t>
  </si>
  <si>
    <t>Braxton Key</t>
  </si>
  <si>
    <t>Brandon Ingram</t>
  </si>
  <si>
    <t>Brandon Clarke</t>
  </si>
  <si>
    <t>Bradley Beal</t>
  </si>
  <si>
    <t>Bones Hyland</t>
  </si>
  <si>
    <t>Bol Bol</t>
  </si>
  <si>
    <t>Bojan Bogdanovic</t>
  </si>
  <si>
    <t>Bobby Portis</t>
  </si>
  <si>
    <t>Boban Marjanovic</t>
  </si>
  <si>
    <t>Blake Wesley</t>
  </si>
  <si>
    <t>Blake Griffin</t>
  </si>
  <si>
    <t>Bruce Brown</t>
  </si>
  <si>
    <t>Donte DiVincenzo</t>
  </si>
  <si>
    <t>Dorian Finney-Smith</t>
  </si>
  <si>
    <t>Doug McDermott</t>
  </si>
  <si>
    <t>Jaylen Brown</t>
  </si>
  <si>
    <t>Jaxson Hayes</t>
  </si>
  <si>
    <t>Javonte Green</t>
  </si>
  <si>
    <t>Jason Preston</t>
  </si>
  <si>
    <t>Jarrett Culver</t>
  </si>
  <si>
    <t>Jarrett Allen</t>
  </si>
  <si>
    <t>Jarred Vanderbilt</t>
  </si>
  <si>
    <t>Jaren Jackson Jr.</t>
  </si>
  <si>
    <t>James Wiseman</t>
  </si>
  <si>
    <t>Jaylen Nowell</t>
  </si>
  <si>
    <t>James Johnson</t>
  </si>
  <si>
    <t>James Bouknight</t>
  </si>
  <si>
    <t>Jamal Murray</t>
  </si>
  <si>
    <t>Jamal Cain</t>
  </si>
  <si>
    <t>Jalen Williams</t>
  </si>
  <si>
    <t>Jalen Suggs</t>
  </si>
  <si>
    <t>Jalen Smith</t>
  </si>
  <si>
    <t>Jalen McDaniels</t>
  </si>
  <si>
    <t>Jalen Johnson</t>
  </si>
  <si>
    <t>Jalen Green</t>
  </si>
  <si>
    <t>Jalen Duren</t>
  </si>
  <si>
    <t>Jalen Brunson</t>
  </si>
  <si>
    <t>Jakob Poeltl</t>
  </si>
  <si>
    <t>Jake LaRavia</t>
  </si>
  <si>
    <t>James Harden</t>
  </si>
  <si>
    <t>Jae'Sean Tate</t>
  </si>
  <si>
    <t>Jaylin Williams</t>
  </si>
  <si>
    <t>Josh Christopher</t>
  </si>
  <si>
    <t>Jose Alvarado</t>
  </si>
  <si>
    <t>Jordan Schakel</t>
  </si>
  <si>
    <t>Jordan Poole</t>
  </si>
  <si>
    <t>Jordan Nwora</t>
  </si>
  <si>
    <t>Jordan McLaughlin</t>
  </si>
  <si>
    <t>Jordan Hall</t>
  </si>
  <si>
    <t>Jordan Goodwin</t>
  </si>
  <si>
    <t>Jordan Clarkson</t>
  </si>
  <si>
    <t>Jonathan Kuminga</t>
  </si>
  <si>
    <t>Jonas Valanciunas</t>
  </si>
  <si>
    <t>Johnny Davis</t>
  </si>
  <si>
    <t>Jayson Tatum</t>
  </si>
  <si>
    <t>John Wall</t>
  </si>
  <si>
    <t>John Collins</t>
  </si>
  <si>
    <t>Joel Embiid</t>
  </si>
  <si>
    <t>Joe Harris</t>
  </si>
  <si>
    <t>Jock Landale</t>
  </si>
  <si>
    <t>Jimmy Butler</t>
  </si>
  <si>
    <t>Jevon Carter</t>
  </si>
  <si>
    <t>Jericho Sims</t>
  </si>
  <si>
    <t>Jeremy Sochan</t>
  </si>
  <si>
    <t>Jeremiah Robinson-Earl</t>
  </si>
  <si>
    <t>Jerami Grant</t>
  </si>
  <si>
    <t>Jeff Green</t>
  </si>
  <si>
    <t>Jeff Dowtin</t>
  </si>
  <si>
    <t>John Konchar</t>
  </si>
  <si>
    <t>Josh Green</t>
  </si>
  <si>
    <t>Jaden McDaniels</t>
  </si>
  <si>
    <t>Giannis Antetokounmpo</t>
  </si>
  <si>
    <t>Georges Niang</t>
  </si>
  <si>
    <t>George Hill</t>
  </si>
  <si>
    <t>Gary Trent Jr.</t>
  </si>
  <si>
    <t>Gary Harris</t>
  </si>
  <si>
    <t>Garrison Mathews</t>
  </si>
  <si>
    <t>Garrett Temple</t>
  </si>
  <si>
    <t>Gabe Vincent</t>
  </si>
  <si>
    <t>Furkan Korkmaz</t>
  </si>
  <si>
    <t>Fred VanVleet</t>
  </si>
  <si>
    <t>Franz Wagner</t>
  </si>
  <si>
    <t>Frank Ntilikina</t>
  </si>
  <si>
    <t>Goga Bitadze</t>
  </si>
  <si>
    <t>Frank Kaminsky</t>
  </si>
  <si>
    <t>Facundo Campazzo</t>
  </si>
  <si>
    <t>Evan Mobley</t>
  </si>
  <si>
    <t>Evan Fournier</t>
  </si>
  <si>
    <t>Eugene Omoruyi</t>
  </si>
  <si>
    <t>Eric Gordon</t>
  </si>
  <si>
    <t>Edmond Sumner</t>
  </si>
  <si>
    <t>Dyson Daniels</t>
  </si>
  <si>
    <t>Dwight Powell</t>
  </si>
  <si>
    <t>Duncan Robinson</t>
  </si>
  <si>
    <t>Duane Washington Jr.</t>
  </si>
  <si>
    <t>Dru Smith</t>
  </si>
  <si>
    <t>Drew Eubanks</t>
  </si>
  <si>
    <t>Draymond Green</t>
  </si>
  <si>
    <t>Jaden Springer</t>
  </si>
  <si>
    <t>Goran Dragic</t>
  </si>
  <si>
    <t>Gorgui Dieng</t>
  </si>
  <si>
    <t>Jaden Ivey</t>
  </si>
  <si>
    <t>Jaden Hardy</t>
  </si>
  <si>
    <t>Jack White</t>
  </si>
  <si>
    <t>Jabari Walker</t>
  </si>
  <si>
    <t>Jabari Smith Jr.</t>
  </si>
  <si>
    <t>JaVale McGee</t>
  </si>
  <si>
    <t>JaMychal Green</t>
  </si>
  <si>
    <t>Ja Morant</t>
  </si>
  <si>
    <t>JT Thor</t>
  </si>
  <si>
    <t>JD Davison</t>
  </si>
  <si>
    <t>Ivica Zubac</t>
  </si>
  <si>
    <t>Ish Wainright</t>
  </si>
  <si>
    <t>Ish Smith</t>
  </si>
  <si>
    <t>Isaiah Todd</t>
  </si>
  <si>
    <t>Gordon Hayward</t>
  </si>
  <si>
    <t>Isaiah Stewart</t>
  </si>
  <si>
    <t>Isaiah Mobley</t>
  </si>
  <si>
    <t>Isaiah Livers</t>
  </si>
  <si>
    <t>Isaiah Joe</t>
  </si>
  <si>
    <t>Isaiah Jackson</t>
  </si>
  <si>
    <t>Isaiah Hartenstein</t>
  </si>
  <si>
    <t>Isaac Okoro</t>
  </si>
  <si>
    <t>Immanuel Quickley</t>
  </si>
  <si>
    <t>Herbert Jones</t>
  </si>
  <si>
    <t>Haywood Highsmith</t>
  </si>
  <si>
    <t>Harrison Barnes</t>
  </si>
  <si>
    <t>Hamidou Diallo</t>
  </si>
  <si>
    <t>Greg Brown III</t>
  </si>
  <si>
    <t>Grayson Allen</t>
  </si>
  <si>
    <t>Grant Williams</t>
  </si>
  <si>
    <t>Isaiah Roby</t>
  </si>
  <si>
    <t>Mean of means</t>
  </si>
  <si>
    <t>Var of means</t>
  </si>
  <si>
    <t xml:space="preserve">Mean of var </t>
  </si>
  <si>
    <t>Total</t>
  </si>
  <si>
    <t>Denominators</t>
  </si>
  <si>
    <t>G</t>
  </si>
  <si>
    <t>Z</t>
  </si>
  <si>
    <t>X</t>
  </si>
  <si>
    <t>Score Type</t>
  </si>
  <si>
    <t>Row Labels</t>
  </si>
  <si>
    <t>Grand Total</t>
  </si>
  <si>
    <t>Sum of pts</t>
  </si>
  <si>
    <t>Sum of trb</t>
  </si>
  <si>
    <t>Sum of ast</t>
  </si>
  <si>
    <t>Sum of blk</t>
  </si>
  <si>
    <t>Sum of stl</t>
  </si>
  <si>
    <t>Sum of tov</t>
  </si>
  <si>
    <t>Sum of fg3</t>
  </si>
  <si>
    <t>Sum of ft_pct</t>
  </si>
  <si>
    <t>Sum of fg_pct</t>
  </si>
  <si>
    <t>Sum of Total</t>
  </si>
  <si>
    <t>Injury Weight</t>
  </si>
  <si>
    <t>Rank</t>
  </si>
  <si>
    <t>Replacement level</t>
  </si>
  <si>
    <t>Team 1</t>
  </si>
  <si>
    <t>Team 2</t>
  </si>
  <si>
    <t>Team 3</t>
  </si>
  <si>
    <t>Team 4</t>
  </si>
  <si>
    <t>Team 5</t>
  </si>
  <si>
    <t>Team 6</t>
  </si>
  <si>
    <t>Team 7</t>
  </si>
  <si>
    <t>Team 8</t>
  </si>
  <si>
    <t>Team 9</t>
  </si>
  <si>
    <t>Team 10</t>
  </si>
  <si>
    <t>Team 11</t>
  </si>
  <si>
    <t>Team 12</t>
  </si>
  <si>
    <t>Pick 1</t>
  </si>
  <si>
    <t>Pick 2</t>
  </si>
  <si>
    <t>Pick 3</t>
  </si>
  <si>
    <t>Pick 4</t>
  </si>
  <si>
    <t>Pick 5</t>
  </si>
  <si>
    <t>Pick 6</t>
  </si>
  <si>
    <t>Pick 7</t>
  </si>
  <si>
    <t>Pick 8</t>
  </si>
  <si>
    <t>Pick 9</t>
  </si>
  <si>
    <t>Pick 10</t>
  </si>
  <si>
    <t>Pick 11</t>
  </si>
  <si>
    <t>Pick 12</t>
  </si>
  <si>
    <t>Pick 13</t>
  </si>
  <si>
    <t>Player</t>
  </si>
  <si>
    <t>Chosen Players</t>
  </si>
  <si>
    <t>Players by G-score</t>
  </si>
  <si>
    <t>Score</t>
  </si>
  <si>
    <t>Unchosen players</t>
  </si>
  <si>
    <t>G-score Calculation</t>
  </si>
  <si>
    <t>H-score calculation</t>
  </si>
  <si>
    <t xml:space="preserve">Team 1 </t>
  </si>
  <si>
    <t>X-table</t>
  </si>
  <si>
    <t>Team stats</t>
  </si>
  <si>
    <t>Round 1</t>
  </si>
  <si>
    <t>Round 2</t>
  </si>
  <si>
    <t>Round 3</t>
  </si>
  <si>
    <t>Round 4</t>
  </si>
  <si>
    <t>Round 5</t>
  </si>
  <si>
    <t>Round 6</t>
  </si>
  <si>
    <t>Round 7</t>
  </si>
  <si>
    <t>Round 8</t>
  </si>
  <si>
    <t>Round 9</t>
  </si>
  <si>
    <t>Round 10</t>
  </si>
  <si>
    <t>Round 11</t>
  </si>
  <si>
    <t>Round 12</t>
  </si>
  <si>
    <t>Round 13</t>
  </si>
  <si>
    <t>Pick #</t>
  </si>
  <si>
    <t>Differentials</t>
  </si>
  <si>
    <t>Theoretical win probabilities</t>
  </si>
  <si>
    <t>G-score</t>
  </si>
  <si>
    <t>Team</t>
  </si>
  <si>
    <t>H-score</t>
  </si>
  <si>
    <t>Optimization</t>
  </si>
  <si>
    <t>Draft Params</t>
  </si>
  <si>
    <t>Types</t>
  </si>
  <si>
    <t>Most Categories</t>
  </si>
  <si>
    <t>Each Category</t>
  </si>
  <si>
    <t>Scoring Type</t>
  </si>
  <si>
    <t>Rotisserie</t>
  </si>
  <si>
    <t>Remaining player</t>
  </si>
  <si>
    <t>Mean</t>
  </si>
  <si>
    <t>Variance</t>
  </si>
  <si>
    <t>Start Range</t>
  </si>
  <si>
    <t>End Range</t>
  </si>
  <si>
    <t xml:space="preserve">Theoretical X-score sums </t>
  </si>
  <si>
    <t>Filtered List by G-score</t>
  </si>
  <si>
    <t>Average</t>
  </si>
  <si>
    <t>Sorted</t>
  </si>
  <si>
    <t>Sorted and Filtered</t>
  </si>
  <si>
    <t>Composite</t>
  </si>
  <si>
    <t>X-scores ordered by Z-scores (all)</t>
  </si>
  <si>
    <t>Scenarios</t>
  </si>
  <si>
    <t>$</t>
  </si>
  <si>
    <t>$/drafter</t>
  </si>
  <si>
    <t>H-value</t>
  </si>
  <si>
    <t>G-value</t>
  </si>
  <si>
    <t>Z-value</t>
  </si>
  <si>
    <t>C</t>
  </si>
  <si>
    <t>M</t>
  </si>
  <si>
    <t>D</t>
  </si>
  <si>
    <t>E</t>
  </si>
  <si>
    <t>F</t>
  </si>
  <si>
    <t>H</t>
  </si>
  <si>
    <t>I</t>
  </si>
  <si>
    <t>J</t>
  </si>
  <si>
    <t>K</t>
  </si>
  <si>
    <t>L</t>
  </si>
  <si>
    <t>N</t>
  </si>
  <si>
    <t>Metadata</t>
  </si>
  <si>
    <t>Remaining picks</t>
  </si>
  <si>
    <t>Remaining money</t>
  </si>
  <si>
    <t>Replacement value</t>
  </si>
  <si>
    <t>VAR</t>
  </si>
  <si>
    <t>$ Value</t>
  </si>
  <si>
    <t>Total Value</t>
  </si>
  <si>
    <t>Z-score</t>
  </si>
  <si>
    <t>H-adjusted</t>
  </si>
  <si>
    <t>Experience</t>
  </si>
  <si>
    <t>Minutes</t>
  </si>
  <si>
    <t>Pace</t>
  </si>
  <si>
    <t>PTS</t>
  </si>
  <si>
    <t>AST</t>
  </si>
  <si>
    <t>DREB</t>
  </si>
  <si>
    <t>OREB</t>
  </si>
  <si>
    <t>BLK</t>
  </si>
  <si>
    <t>STL</t>
  </si>
  <si>
    <t>TOV</t>
  </si>
  <si>
    <t>FGA</t>
  </si>
  <si>
    <t>FTA</t>
  </si>
  <si>
    <t>FG3A</t>
  </si>
  <si>
    <t>RimFGA</t>
  </si>
  <si>
    <t>PF</t>
  </si>
  <si>
    <t>date_of_projection</t>
  </si>
  <si>
    <t>Denver Nuggets</t>
  </si>
  <si>
    <t>Vet</t>
  </si>
  <si>
    <t>NA</t>
  </si>
  <si>
    <t>Miami Heat</t>
  </si>
  <si>
    <t>Sophomore</t>
  </si>
  <si>
    <t>Rookie</t>
  </si>
  <si>
    <t>Khris Middleton</t>
  </si>
  <si>
    <t>OG Anunoby</t>
  </si>
  <si>
    <t>Nicolas Claxton</t>
  </si>
  <si>
    <t>Kris Dunn</t>
  </si>
  <si>
    <t>Bogdan Bogdanovic</t>
  </si>
  <si>
    <t>Robert Williams III</t>
  </si>
  <si>
    <t>Nah'Shon Hyland</t>
  </si>
  <si>
    <t>Chet Holmgren</t>
  </si>
  <si>
    <t>Danilo Gallinari</t>
  </si>
  <si>
    <t>Kevin Knox II</t>
  </si>
  <si>
    <t>Cody Zeller</t>
  </si>
  <si>
    <t>Joe Ingles</t>
  </si>
  <si>
    <t>Luka Samanic</t>
  </si>
  <si>
    <t>Jeenathan Williams</t>
  </si>
  <si>
    <t>Lonzo Ball</t>
  </si>
  <si>
    <t>Xavier Cooks</t>
  </si>
  <si>
    <t>Quenton Jackson</t>
  </si>
  <si>
    <t>Jacob Gilyard</t>
  </si>
  <si>
    <t>Brandon Boston Jr.</t>
  </si>
  <si>
    <t>Jae Crowder</t>
  </si>
  <si>
    <t>Xavier Moon</t>
  </si>
  <si>
    <t>Lindell Wigginton</t>
  </si>
  <si>
    <t>Gary Payton II</t>
  </si>
  <si>
    <t>Willie Cauley-Stein</t>
  </si>
  <si>
    <t>Tristan Thompson</t>
  </si>
  <si>
    <t>D.J. Augustin</t>
  </si>
  <si>
    <t>Jared Rhoden</t>
  </si>
  <si>
    <t>Darius Days</t>
  </si>
  <si>
    <t>Johnny Juzang</t>
  </si>
  <si>
    <t>T.J. Warren</t>
  </si>
  <si>
    <t>Ricky Rubio</t>
  </si>
  <si>
    <t>Kobi Simmons</t>
  </si>
  <si>
    <t>Shaquille Harrison</t>
  </si>
  <si>
    <t>Daniel Theis</t>
  </si>
  <si>
    <t>Meyers Leonard</t>
  </si>
  <si>
    <t>RaiQuan Gray</t>
  </si>
  <si>
    <t>Omer Yurtseven</t>
  </si>
  <si>
    <t>Sam Merrill</t>
  </si>
  <si>
    <t>John Butler Jr.</t>
  </si>
  <si>
    <t>Jay Huff</t>
  </si>
  <si>
    <t>AJ Lawson</t>
  </si>
  <si>
    <t>Gabe York</t>
  </si>
  <si>
    <t>Justin Lewis</t>
  </si>
  <si>
    <t>Louis King</t>
  </si>
  <si>
    <t>Carlik Jones</t>
  </si>
  <si>
    <t>Jonathan Isaac</t>
  </si>
  <si>
    <t>Michael Carter-Williams</t>
  </si>
  <si>
    <t>Victor Oladipo</t>
  </si>
  <si>
    <t>Dylan Windler</t>
  </si>
  <si>
    <t>Danny Green</t>
  </si>
  <si>
    <t>Andre Iguodala</t>
  </si>
  <si>
    <t>Kira Lewis Jr.</t>
  </si>
  <si>
    <t>Mac McClung</t>
  </si>
  <si>
    <t>E.J. Liddell</t>
  </si>
  <si>
    <t>Jared Butler</t>
  </si>
  <si>
    <t>Collin Gillespie</t>
  </si>
  <si>
    <t>DaQuan Jeffries</t>
  </si>
  <si>
    <t>Lester Quinones</t>
  </si>
  <si>
    <t>Donovan Williams</t>
  </si>
  <si>
    <t>Xavier Sneed</t>
  </si>
  <si>
    <t>Ibou Badji</t>
  </si>
  <si>
    <t>PJ Dozier</t>
  </si>
  <si>
    <t>Ziaire Williams</t>
  </si>
  <si>
    <t>Neemias Queta</t>
  </si>
  <si>
    <t>Joe Wieskamp</t>
  </si>
  <si>
    <t>Olivier Sarr</t>
  </si>
  <si>
    <t>nba_id</t>
  </si>
  <si>
    <t>DPM</t>
  </si>
  <si>
    <t>DPM Improvement</t>
  </si>
  <si>
    <t>O-DPM</t>
  </si>
  <si>
    <t>D-DPM</t>
  </si>
  <si>
    <t>Box DPM</t>
  </si>
  <si>
    <t>Box O-DPM</t>
  </si>
  <si>
    <t>Box D-DPM</t>
  </si>
  <si>
    <t>FGA/100</t>
  </si>
  <si>
    <t>FG2%</t>
  </si>
  <si>
    <t>FG3A/100</t>
  </si>
  <si>
    <t>FG3%</t>
  </si>
  <si>
    <t>FG3ARate%</t>
  </si>
  <si>
    <t>RimFGA/100</t>
  </si>
  <si>
    <t>RimFG%</t>
  </si>
  <si>
    <t>FTA/100</t>
  </si>
  <si>
    <t>FT%</t>
  </si>
  <si>
    <t>FTARate%</t>
  </si>
  <si>
    <t>USG%</t>
  </si>
  <si>
    <t>REB/100</t>
  </si>
  <si>
    <t>AST/100</t>
  </si>
  <si>
    <t>AST%</t>
  </si>
  <si>
    <t>BLK/100</t>
  </si>
  <si>
    <t>BLK%</t>
  </si>
  <si>
    <t>STL/100</t>
  </si>
  <si>
    <t>STL%</t>
  </si>
  <si>
    <t>TOV/100</t>
  </si>
  <si>
    <t>ft</t>
  </si>
  <si>
    <t>fg</t>
  </si>
  <si>
    <t>Importance</t>
  </si>
  <si>
    <t>Inverse</t>
  </si>
  <si>
    <t>Total importance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</si>
</sst>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00"/>
    <numFmt numFmtId="165" formatCode="0.000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Var(--ff-mono)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0" fillId="0" borderId="0" xfId="0" applyNumberFormat="1"/>
    <xf numFmtId="0" fontId="0" fillId="0" borderId="0" xfId="0" applyNumberFormat="1" applyFont="1"/>
    <xf numFmtId="0" fontId="18" fillId="0" borderId="0" xfId="0" applyNumberFormat="1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20" fillId="0" borderId="0" xfId="0" applyFont="1" applyAlignment="1">
      <alignment horizontal="left" vertical="center"/>
    </xf>
    <xf numFmtId="0" fontId="0" fillId="33" borderId="14" xfId="0" applyFill="1" applyBorder="1"/>
    <xf numFmtId="0" fontId="0" fillId="33" borderId="17" xfId="0" applyFill="1" applyBorder="1"/>
    <xf numFmtId="0" fontId="0" fillId="34" borderId="10" xfId="0" applyFill="1" applyBorder="1"/>
    <xf numFmtId="0" fontId="0" fillId="34" borderId="20" xfId="0" applyFill="1" applyBorder="1"/>
    <xf numFmtId="0" fontId="0" fillId="34" borderId="21" xfId="0" applyFill="1" applyBorder="1"/>
    <xf numFmtId="0" fontId="0" fillId="34" borderId="18" xfId="0" applyFill="1" applyBorder="1"/>
    <xf numFmtId="0" fontId="0" fillId="34" borderId="19" xfId="0" applyFill="1" applyBorder="1"/>
    <xf numFmtId="0" fontId="0" fillId="35" borderId="10" xfId="0" applyFill="1" applyBorder="1"/>
    <xf numFmtId="0" fontId="0" fillId="35" borderId="11" xfId="0" applyFill="1" applyBorder="1"/>
    <xf numFmtId="0" fontId="0" fillId="35" borderId="13" xfId="0" applyFill="1" applyBorder="1"/>
    <xf numFmtId="0" fontId="0" fillId="35" borderId="0" xfId="0" applyFill="1" applyBorder="1"/>
    <xf numFmtId="0" fontId="0" fillId="35" borderId="16" xfId="0" applyFill="1" applyBorder="1"/>
    <xf numFmtId="0" fontId="0" fillId="35" borderId="12" xfId="0" applyFill="1" applyBorder="1"/>
    <xf numFmtId="0" fontId="0" fillId="35" borderId="14" xfId="0" applyFill="1" applyBorder="1"/>
    <xf numFmtId="0" fontId="0" fillId="36" borderId="10" xfId="0" applyFill="1" applyBorder="1"/>
    <xf numFmtId="0" fontId="0" fillId="36" borderId="12" xfId="0" applyFill="1" applyBorder="1"/>
    <xf numFmtId="164" fontId="0" fillId="36" borderId="14" xfId="0" applyNumberFormat="1" applyFill="1" applyBorder="1"/>
    <xf numFmtId="0" fontId="0" fillId="36" borderId="15" xfId="0" applyFill="1" applyBorder="1"/>
    <xf numFmtId="164" fontId="0" fillId="36" borderId="17" xfId="0" applyNumberFormat="1" applyFill="1" applyBorder="1"/>
    <xf numFmtId="0" fontId="0" fillId="36" borderId="17" xfId="0" applyFill="1" applyBorder="1"/>
    <xf numFmtId="0" fontId="0" fillId="33" borderId="23" xfId="0" applyFill="1" applyBorder="1"/>
    <xf numFmtId="0" fontId="0" fillId="33" borderId="24" xfId="0" applyFill="1" applyBorder="1"/>
    <xf numFmtId="0" fontId="0" fillId="33" borderId="25" xfId="0" applyFill="1" applyBorder="1"/>
    <xf numFmtId="0" fontId="0" fillId="33" borderId="26" xfId="0" applyFill="1" applyBorder="1"/>
    <xf numFmtId="0" fontId="0" fillId="33" borderId="27" xfId="0" applyFill="1" applyBorder="1"/>
    <xf numFmtId="0" fontId="0" fillId="33" borderId="28" xfId="0" applyFill="1" applyBorder="1"/>
    <xf numFmtId="0" fontId="0" fillId="33" borderId="29" xfId="0" applyFill="1" applyBorder="1"/>
    <xf numFmtId="0" fontId="0" fillId="33" borderId="30" xfId="0" applyFill="1" applyBorder="1"/>
    <xf numFmtId="0" fontId="0" fillId="33" borderId="31" xfId="0" applyFill="1" applyBorder="1"/>
    <xf numFmtId="0" fontId="0" fillId="36" borderId="23" xfId="0" applyFill="1" applyBorder="1"/>
    <xf numFmtId="0" fontId="0" fillId="36" borderId="24" xfId="0" applyFill="1" applyBorder="1"/>
    <xf numFmtId="0" fontId="0" fillId="36" borderId="25" xfId="0" applyFill="1" applyBorder="1"/>
    <xf numFmtId="0" fontId="0" fillId="37" borderId="22" xfId="0" applyFill="1" applyBorder="1"/>
    <xf numFmtId="0" fontId="0" fillId="38" borderId="19" xfId="0" applyFill="1" applyBorder="1"/>
    <xf numFmtId="165" fontId="0" fillId="36" borderId="14" xfId="0" applyNumberFormat="1" applyFill="1" applyBorder="1"/>
    <xf numFmtId="165" fontId="0" fillId="36" borderId="17" xfId="0" applyNumberFormat="1" applyFill="1" applyBorder="1"/>
    <xf numFmtId="0" fontId="0" fillId="38" borderId="12" xfId="0" applyFill="1" applyBorder="1"/>
    <xf numFmtId="0" fontId="0" fillId="38" borderId="17" xfId="0" applyFill="1" applyBorder="1"/>
    <xf numFmtId="0" fontId="0" fillId="37" borderId="23" xfId="0" applyFill="1" applyBorder="1"/>
    <xf numFmtId="0" fontId="0" fillId="37" borderId="25" xfId="0" applyFill="1" applyBorder="1"/>
    <xf numFmtId="44" fontId="0" fillId="36" borderId="26" xfId="42" applyFont="1" applyFill="1" applyBorder="1"/>
    <xf numFmtId="44" fontId="0" fillId="36" borderId="12" xfId="42" applyFont="1" applyFill="1" applyBorder="1"/>
    <xf numFmtId="44" fontId="0" fillId="36" borderId="27" xfId="42" applyFont="1" applyFill="1" applyBorder="1"/>
    <xf numFmtId="44" fontId="0" fillId="36" borderId="14" xfId="42" applyFont="1" applyFill="1" applyBorder="1"/>
    <xf numFmtId="44" fontId="0" fillId="36" borderId="28" xfId="42" applyFont="1" applyFill="1" applyBorder="1"/>
    <xf numFmtId="44" fontId="0" fillId="36" borderId="17" xfId="42" applyFont="1" applyFill="1" applyBorder="1"/>
    <xf numFmtId="14" fontId="0" fillId="0" borderId="0" xfId="0" applyNumberFormat="1"/>
    <xf numFmtId="10" fontId="0" fillId="0" borderId="0" xfId="43" applyNumberFormat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Rosenof" refreshedDate="45142.640996643517" createdVersion="6" refreshedVersion="6" minRefreshableVersion="3" recordCount="473" xr:uid="{A62F683C-CD29-4B8B-AC59-231FB6758630}">
  <cacheSource type="worksheet">
    <worksheetSource ref="A1:K474" sheet="_scores_for_dashboard_"/>
  </cacheSource>
  <cacheFields count="11">
    <cacheField name="player" numFmtId="0">
      <sharedItems count="473">
        <s v="Marko Simonovic"/>
        <s v="Marvin Bagley III"/>
        <s v="Mason Plumlee"/>
        <s v="Matisse Thybulle"/>
        <s v="Matt Ryan"/>
        <s v="Maxi Kleber"/>
        <s v="Max Christie"/>
        <s v="Max Strus"/>
        <s v="McKinley Wright IV"/>
        <s v="Mfiondu Kabengele"/>
        <s v="Micah Potter"/>
        <s v="Matthew Dellavedova"/>
        <s v="Luke Kennard"/>
        <s v="Mamadi Diakite"/>
        <s v="Markelle Fultz"/>
        <s v="Mark Williams"/>
        <s v="Marcus Smart"/>
        <s v="Marcus Morris Sr."/>
        <s v="MarJon Beauchamp"/>
        <s v="Malik Monk"/>
        <s v="Malik Beasley"/>
        <s v="Malcolm Hill"/>
        <s v="Malcolm Brogdon"/>
        <s v="Malaki Branham"/>
        <s v="Malachi Flynn"/>
        <s v="Luke Kornet"/>
        <s v="Markieff Morris"/>
        <s v="Michael Porter Jr."/>
        <s v="Naz Reid"/>
        <s v="Mike Conley"/>
        <s v="Ochai Agbaji"/>
        <s v="Obi Toppin"/>
        <s v="O.G. Anunoby"/>
        <s v="Norman Powell"/>
        <s v="Noah Vonleh"/>
        <s v="Nikola Vucevic"/>
        <s v="Nikola Jovic"/>
        <s v="Nikola Jokic"/>
        <s v="Nicolas Batum"/>
        <s v="Nickeil Alexander-Walker"/>
        <s v="Nick Richards"/>
        <s v="Nic Claxton"/>
        <s v="Mikal Bridges"/>
        <s v="Nerlens Noel"/>
        <s v="Nathan Knight"/>
        <s v="Nassir Little"/>
        <s v="Naji Marshall"/>
        <s v="Myles Turner"/>
        <s v="Moussa Diabate"/>
        <s v="Moses Moody"/>
        <s v="Moses Brown"/>
        <s v="Moritz Wagner"/>
        <s v="Montrezl Harrell"/>
        <s v="Monte Morris"/>
        <s v="Mo Bamba"/>
        <s v="Mitchell Robinson"/>
        <s v="Miles McBride"/>
        <s v="Mike Muscala"/>
        <s v="Luka Garza"/>
        <s v="Keon Ellis"/>
        <s v="Luguentz Dort"/>
        <s v="Kentavious Caldwell-Pope"/>
        <s v="Kenrich Williams"/>
        <s v="Kenneth Lofton Jr."/>
        <s v="Kennedy Chandler"/>
        <s v="Kendrick Nunn"/>
        <s v="Kendall Brown"/>
        <s v="Kelly Oubre Jr."/>
        <s v="Kelly Olynyk"/>
        <s v="Keldon Johnson"/>
        <s v="Keita Bates-Diop"/>
        <s v="Keegan Murray"/>
        <s v="Kawhi Leonard"/>
        <s v="Karl-Anthony Towns"/>
        <s v="Kenyon Martin Jr."/>
        <s v="Kai Jones"/>
        <s v="Jusuf Nurkic"/>
        <s v="Justise Winslow"/>
        <s v="Justin Jackson"/>
        <s v="Justin Holiday"/>
        <s v="Justin Champagnie"/>
        <s v="Julius Randle"/>
        <s v="Julian Champagnie"/>
        <s v="Juancho Hernangomez"/>
        <s v="Juan Toscano-Anderson"/>
        <s v="Jrue Holiday"/>
        <s v="Joshua Primo"/>
        <s v="Josh Richardson"/>
        <s v="Josh Okogie"/>
        <s v="KZ Okpala"/>
        <s v="Luka Doncic"/>
        <s v="Keon Johnson"/>
        <s v="Kevin Durant"/>
        <s v="Lonnie Walker IV"/>
        <s v="Lindy Waters III"/>
        <s v="Leandro Bolmaro"/>
        <s v="LeBron James"/>
        <s v="Lauri Markkanen"/>
        <s v="Larry Nance Jr."/>
        <s v="Landry Shamet"/>
        <s v="Lamar Stevens"/>
        <s v="LaMelo Ball"/>
        <s v="Kyrie Irving"/>
        <s v="Kyle Lowry"/>
        <s v="Kessler Edwards"/>
        <s v="Kyle Kuzma"/>
        <s v="Kristaps Porzingis"/>
        <s v="Klay Thompson"/>
        <s v="Killian Hayes"/>
        <s v="Khem Birch"/>
        <s v="Kevon Looney"/>
        <s v="Kevon Harris"/>
        <s v="Kevin Porter Jr."/>
        <s v="Kevin Love"/>
        <s v="Kevin Huerter"/>
        <s v="Kyle Anderson"/>
        <s v="Onyeka Okongwu"/>
        <s v="Terry Rozier"/>
        <s v="Oshae Brissett"/>
        <s v="Tyler Herro"/>
        <s v="Tyler Dorsey"/>
        <s v="TyTy Washington Jr."/>
        <s v="Ty Jerome"/>
        <s v="Troy Brown Jr."/>
        <s v="Trey Murphy III"/>
        <s v="Trey Lyles"/>
        <s v="Trevor Keels"/>
        <s v="Trevor Hudgins"/>
        <s v="Trent Forrest"/>
        <s v="Trendon Watford"/>
        <s v="Tre Mann"/>
        <s v="Tre Jones"/>
        <s v="Trae Young"/>
        <s v="Torrey Craig"/>
        <s v="Tony Bradley"/>
        <s v="Tobias Harris"/>
        <s v="Tim Hardaway Jr."/>
        <s v="Thomas Bryant"/>
        <s v="Theo Pinson"/>
        <s v="Theo Maledon"/>
        <s v="Thanasis Antetokounmpo"/>
        <s v="Thaddeus Young"/>
        <s v="Terry Taylor"/>
        <s v="Terrence Ross"/>
        <s v="Terence Davis"/>
        <s v="Terance Mann"/>
        <s v="Taurean Prince"/>
        <s v="Tyrese Haliburton"/>
        <s v="Tyrese Martin"/>
        <s v="Tyrese Maxey"/>
        <s v="Tyus Jones"/>
        <s v="Josh Minott"/>
        <s v="Zion Williamson"/>
        <s v="Zeke Nnaji"/>
        <s v="Zach LaVine"/>
        <s v="Zach Collins"/>
        <s v="Yuta Watanabe"/>
        <s v="Xavier Tillman"/>
        <s v="Tari Eason"/>
        <s v="Will Barton"/>
        <s v="Wesley Matthews"/>
        <s v="Wenyen Gabriel"/>
        <s v="Wendell Moore Jr."/>
        <s v="Wendell Carter Jr."/>
        <s v="Walker Kessler"/>
        <s v="Vlatko Cancar"/>
        <s v="Vit Krejci"/>
        <s v="Vince Williams Jr."/>
        <s v="Vernon Carey Jr."/>
        <s v="Usman Garuba"/>
        <s v="Udonis Haslem"/>
        <s v="Udoka Azubuike"/>
        <s v="Willy Hernangomez"/>
        <s v="Talen Horton-Tucker"/>
        <s v="Taj Gibson"/>
        <s v="Robin Lopez"/>
        <s v="Robert Covington"/>
        <s v="Richaun Holmes"/>
        <s v="Reggie Jackson"/>
        <s v="Reggie Bullock"/>
        <s v="Raul Neto"/>
        <s v="RJ Barrett"/>
        <s v="R.J. Hampton"/>
        <s v="Quentin Grimes"/>
        <s v="Precious Achiuwa"/>
        <s v="Rodney McGruder"/>
        <s v="Peyton Watson"/>
        <s v="Paul Reed"/>
        <s v="Paul George"/>
        <s v="Patty Mills"/>
        <s v="Patrick Williams"/>
        <s v="Patrick Beverley"/>
        <s v="Patrick Baldwin Jr."/>
        <s v="Pat Connaughton"/>
        <s v="Pascal Siakam"/>
        <s v="Paolo Banchero"/>
        <s v="P.J. Washington"/>
        <s v="P.J. Tucker"/>
        <s v="Ousmane Dieng"/>
        <s v="Otto Porter Jr."/>
        <s v="Payton Pritchard"/>
        <s v="Orlando Robinson"/>
        <s v="Romeo Langford"/>
        <s v="Royce O'Neale"/>
        <s v="T.J. McConnell"/>
        <s v="Svi Mykhailiuk"/>
        <s v="Steven Adams"/>
        <s v="Stephen Curry"/>
        <s v="Spencer Dinwiddie"/>
        <s v="Simone Fontecchio"/>
        <s v="Shake Milton"/>
        <s v="Shai Gilgeous-Alexander"/>
        <s v="Shaedon Sharpe"/>
        <s v="Ron Harper Jr."/>
        <s v="Seth Curry"/>
        <s v="Scotty Pippen Jr."/>
        <s v="Scottie Barnes"/>
        <s v="Santi Aldama"/>
        <s v="Sandro Mamukelashvili"/>
        <s v="Sam Hauser"/>
        <s v="Saddiq Bey"/>
        <s v="Saben Lee"/>
        <s v="Ryan Rollins"/>
        <s v="Ryan Arcidiacono"/>
        <s v="Russell Westbrook"/>
        <s v="Rui Hachimura"/>
        <s v="Rudy Gobert"/>
        <s v="Rudy Gay"/>
        <s v="Serge Ibaka"/>
        <s v="Josh Hart"/>
        <s v="Dennis Schroder"/>
        <s v="Josh Giddey"/>
        <s v="Dario Saric"/>
        <s v="Danuel House Jr."/>
        <s v="Daniel Gafford"/>
        <s v="Damion Lee"/>
        <s v="Damian Lillard"/>
        <s v="Damian Jones"/>
        <s v="Dalen Terry"/>
        <s v="Dalano Banton"/>
        <s v="Daishen Nix"/>
        <s v="D'Angelo Russell"/>
        <s v="Cory Joseph"/>
        <s v="Corey Kispert"/>
        <s v="Collin Sexton"/>
        <s v="Cole Swider"/>
        <s v="Cole Anthony"/>
        <s v="Cody Martin"/>
        <s v="Coby White"/>
        <s v="Clint Capela"/>
        <s v="Chuma Okeke"/>
        <s v="Christian Wood"/>
        <s v="Christian Koloko"/>
        <s v="Christian Braun"/>
        <s v="Chris Paul"/>
        <s v="Chris Duarte"/>
        <s v="Chris Boucher"/>
        <s v="Darius Bazley"/>
        <s v="Darius Garland"/>
        <s v="David Duke Jr."/>
        <s v="Dominick Barlow"/>
        <s v="Domantas Sabonis"/>
        <s v="Dillon Brooks"/>
        <s v="Dewayne Dedmon"/>
        <s v="Devonte' Graham"/>
        <s v="Devon Dotson"/>
        <s v="Devin Vassell"/>
        <s v="Devin Booker"/>
        <s v="Desmond Bane"/>
        <s v="Derrick White"/>
        <s v="Derrick Rose"/>
        <s v="Derrick Jones Jr."/>
        <s v="Dereon Seabron"/>
        <s v="Chimezie Metu"/>
        <s v="Dennis Smith Jr."/>
        <s v="Delon Wright"/>
        <s v="Dejounte Murray"/>
        <s v="Deandre Ayton"/>
        <s v="Dean Wade"/>
        <s v="DeMar DeRozan"/>
        <s v="DeAndre Jordan"/>
        <s v="De'Anthony Melton"/>
        <s v="De'Andre Hunter"/>
        <s v="De'Aaron Fox"/>
        <s v="Day'Ron Sharpe"/>
        <s v="Davon Reed"/>
        <s v="Davis Bertans"/>
        <s v="Davion Mitchell"/>
        <s v="David Roddy"/>
        <s v="Deni Avdija"/>
        <s v="Chima Moneke"/>
        <s v="Charles Bassey"/>
        <s v="Cedi Osman"/>
        <s v="Ayo Dosunmu"/>
        <s v="Austin Rivers"/>
        <s v="Austin Reaves"/>
        <s v="Anthony Lamb"/>
        <s v="Anthony Gill"/>
        <s v="Anthony Edwards"/>
        <s v="Anthony Davis"/>
        <s v="Anfernee Simons"/>
        <s v="Andrew Wiggins"/>
        <s v="Andrew Nembhard"/>
        <s v="Andre Drummond"/>
        <s v="Amir Coffey"/>
        <s v="Alperen Sengun"/>
        <s v="Bam Adebayo"/>
        <s v="Alex Len"/>
        <s v="Alex Caruso"/>
        <s v="Aleksej Pokusevski"/>
        <s v="Alec Burks"/>
        <s v="Al Horford"/>
        <s v="Admiral Schofield"/>
        <s v="Aaron Wiggins"/>
        <s v="Aaron Nesmith"/>
        <s v="Aaron Holiday"/>
        <s v="Aaron Gordon"/>
        <s v="AJ Griffin"/>
        <s v="A.J. Lawson"/>
        <s v="A.J. Green"/>
        <s v="Michael Foster Jr."/>
        <s v="Alize Johnson"/>
        <s v="Donovan Mitchell"/>
        <s v="Ben Simmons"/>
        <s v="Bismack Biyombo"/>
        <s v="Caris LeVert"/>
        <s v="Cameron Payne"/>
        <s v="Cameron Johnson"/>
        <s v="Cam Thomas"/>
        <s v="Cam Reddish"/>
        <s v="Caleb Martin"/>
        <s v="Caleb Houstan"/>
        <s v="Cade Cunningham"/>
        <s v="CJ McCollum"/>
        <s v="Buddy Hield"/>
        <s v="Buddy Boeheim"/>
        <s v="Bryn Forbes"/>
        <s v="Bryce McGowens"/>
        <s v="Bennedict Mathurin"/>
        <s v="Bruno Fernando"/>
        <s v="Brook Lopez"/>
        <s v="Braxton Key"/>
        <s v="Brandon Ingram"/>
        <s v="Brandon Clarke"/>
        <s v="Bradley Beal"/>
        <s v="Bones Hyland"/>
        <s v="Bol Bol"/>
        <s v="Bojan Bogdanovic"/>
        <s v="Bobby Portis"/>
        <s v="Boban Marjanovic"/>
        <s v="Blake Wesley"/>
        <s v="Blake Griffin"/>
        <s v="Bruce Brown"/>
        <s v="Donte DiVincenzo"/>
        <s v="Dorian Finney-Smith"/>
        <s v="Doug McDermott"/>
        <s v="Jaylen Brown"/>
        <s v="Jaxson Hayes"/>
        <s v="Javonte Green"/>
        <s v="Jason Preston"/>
        <s v="Jarrett Culver"/>
        <s v="Jarrett Allen"/>
        <s v="Jarred Vanderbilt"/>
        <s v="Jaren Jackson Jr."/>
        <s v="James Wiseman"/>
        <s v="Jaylen Nowell"/>
        <s v="James Johnson"/>
        <s v="James Bouknight"/>
        <s v="Jamal Murray"/>
        <s v="Jamal Cain"/>
        <s v="Jalen Williams"/>
        <s v="Jalen Suggs"/>
        <s v="Jalen Smith"/>
        <s v="Jalen McDaniels"/>
        <s v="Jalen Johnson"/>
        <s v="Jalen Green"/>
        <s v="Jalen Duren"/>
        <s v="Jalen Brunson"/>
        <s v="Jakob Poeltl"/>
        <s v="Jake LaRavia"/>
        <s v="James Harden"/>
        <s v="Jae'Sean Tate"/>
        <s v="Jaylin Williams"/>
        <s v="Josh Christopher"/>
        <s v="Jose Alvarado"/>
        <s v="Jordan Schakel"/>
        <s v="Jordan Poole"/>
        <s v="Jordan Nwora"/>
        <s v="Jordan McLaughlin"/>
        <s v="Jordan Hall"/>
        <s v="Jordan Goodwin"/>
        <s v="Jordan Clarkson"/>
        <s v="Jonathan Kuminga"/>
        <s v="Jonas Valanciunas"/>
        <s v="Johnny Davis"/>
        <s v="Jayson Tatum"/>
        <s v="John Wall"/>
        <s v="John Collins"/>
        <s v="Joel Embiid"/>
        <s v="Joe Harris"/>
        <s v="Jock Landale"/>
        <s v="Jimmy Butler"/>
        <s v="Jevon Carter"/>
        <s v="Jericho Sims"/>
        <s v="Jeremy Sochan"/>
        <s v="Jeremiah Robinson-Earl"/>
        <s v="Jerami Grant"/>
        <s v="Jeff Green"/>
        <s v="Jeff Dowtin"/>
        <s v="John Konchar"/>
        <s v="Josh Green"/>
        <s v="Jaden McDaniels"/>
        <s v="Giannis Antetokounmpo"/>
        <s v="Georges Niang"/>
        <s v="George Hill"/>
        <s v="Gary Trent Jr."/>
        <s v="Gary Harris"/>
        <s v="Garrison Mathews"/>
        <s v="Garrett Temple"/>
        <s v="Gabe Vincent"/>
        <s v="Furkan Korkmaz"/>
        <s v="Fred VanVleet"/>
        <s v="Franz Wagner"/>
        <s v="Frank Ntilikina"/>
        <s v="Goga Bitadze"/>
        <s v="Frank Kaminsky"/>
        <s v="Facundo Campazzo"/>
        <s v="Evan Mobley"/>
        <s v="Evan Fournier"/>
        <s v="Eugene Omoruyi"/>
        <s v="Eric Gordon"/>
        <s v="Edmond Sumner"/>
        <s v="Dyson Daniels"/>
        <s v="Dwight Powell"/>
        <s v="Duncan Robinson"/>
        <s v="Duane Washington Jr."/>
        <s v="Dru Smith"/>
        <s v="Drew Eubanks"/>
        <s v="Draymond Green"/>
        <s v="Jaden Springer"/>
        <s v="Goran Dragic"/>
        <s v="Gorgui Dieng"/>
        <s v="Jaden Ivey"/>
        <s v="Jaden Hardy"/>
        <s v="Jack White"/>
        <s v="Jabari Walker"/>
        <s v="Jabari Smith Jr."/>
        <s v="JaVale McGee"/>
        <s v="JaMychal Green"/>
        <s v="Ja Morant"/>
        <s v="JT Thor"/>
        <s v="JD Davison"/>
        <s v="Ivica Zubac"/>
        <s v="Ish Wainright"/>
        <s v="Ish Smith"/>
        <s v="Isaiah Todd"/>
        <s v="Gordon Hayward"/>
        <s v="Isaiah Stewart"/>
        <s v="Isaiah Mobley"/>
        <s v="Isaiah Livers"/>
        <s v="Isaiah Joe"/>
        <s v="Isaiah Jackson"/>
        <s v="Isaiah Hartenstein"/>
        <s v="Isaac Okoro"/>
        <s v="Immanuel Quickley"/>
        <s v="Herbert Jones"/>
        <s v="Haywood Highsmith"/>
        <s v="Harrison Barnes"/>
        <s v="Hamidou Diallo"/>
        <s v="Greg Brown III"/>
        <s v="Grayson Allen"/>
        <s v="Grant Williams"/>
        <s v="Isaiah Roby"/>
      </sharedItems>
    </cacheField>
    <cacheField name="pts" numFmtId="0">
      <sharedItems containsSemiMixedTypes="0" containsString="0" containsNumber="1" minValue="-1.1200920508534329" maxValue="1.2933805945556569"/>
    </cacheField>
    <cacheField name="trb" numFmtId="0">
      <sharedItems containsSemiMixedTypes="0" containsString="0" containsNumber="1" minValue="-1.0582039153541953" maxValue="1.7252249996732487"/>
    </cacheField>
    <cacheField name="ast" numFmtId="0">
      <sharedItems containsSemiMixedTypes="0" containsString="0" containsNumber="1" minValue="-0.96481538243317477" maxValue="1.9944301183596358"/>
    </cacheField>
    <cacheField name="stl" numFmtId="0">
      <sharedItems containsSemiMixedTypes="0" containsString="0" containsNumber="1" minValue="-0.85361488708019295" maxValue="0.99006451753265645"/>
    </cacheField>
    <cacheField name="blk" numFmtId="0">
      <sharedItems containsSemiMixedTypes="0" containsString="0" containsNumber="1" minValue="-0.66007178524873" maxValue="2.1554221761953647"/>
    </cacheField>
    <cacheField name="fg3" numFmtId="0">
      <sharedItems containsSemiMixedTypes="0" containsString="0" containsNumber="1" minValue="-0.9835419293424067" maxValue="1.643466514899586"/>
    </cacheField>
    <cacheField name="tov" numFmtId="0">
      <sharedItems containsSemiMixedTypes="0" containsString="0" containsNumber="1" minValue="-1.5741734263731564" maxValue="1.0090242913304754"/>
    </cacheField>
    <cacheField name="ft_pct" numFmtId="0">
      <sharedItems containsSemiMixedTypes="0" containsString="0" containsNumber="1" minValue="-1.6643059021573485" maxValue="1.3062242730394036"/>
    </cacheField>
    <cacheField name="fg_pct" numFmtId="0">
      <sharedItems containsSemiMixedTypes="0" containsString="0" containsNumber="1" minValue="-0.81421554984220301" maxValue="1.4068205027247542"/>
    </cacheField>
    <cacheField name="Total" numFmtId="0">
      <sharedItems containsSemiMixedTypes="0" containsString="0" containsNumber="1" minValue="-4.1158941634186093" maxValue="4.75027400982970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">
  <r>
    <x v="0"/>
    <n v="-0.94691013652109224"/>
    <n v="-0.74408776401331378"/>
    <n v="-0.80831093793987296"/>
    <n v="-0.65059665290881308"/>
    <n v="-0.27372623584566608"/>
    <n v="-0.62776807580813765"/>
    <n v="0.77696676083805183"/>
    <n v="-2.9596316214402039E-2"/>
    <n v="8.3246464291458558E-3"/>
    <n v="-3.2957047119840999"/>
  </r>
  <r>
    <x v="1"/>
    <n v="-0.53264049213123554"/>
    <n v="2.822743975134968E-2"/>
    <n v="-0.83072808131020548"/>
    <n v="-0.58472386340217053"/>
    <n v="-9.4741648239165921E-2"/>
    <n v="-0.58095327923573736"/>
    <n v="0.57412204057997018"/>
    <n v="-6.9608332331343475E-2"/>
    <n v="9.5332896249385332E-2"/>
    <n v="-1.9957133200691533"/>
  </r>
  <r>
    <x v="2"/>
    <n v="-0.51608160453263152"/>
    <n v="0.53004438048531266"/>
    <n v="-0.1724196817367683"/>
    <n v="-0.31260705889324208"/>
    <n v="-3.1481348182743092E-4"/>
    <n v="-0.96431286861687315"/>
    <n v="0.13903173315809161"/>
    <n v="-1.2922413605652603"/>
    <n v="0.68811972247564113"/>
    <n v="-1.9007815517075577"/>
  </r>
  <r>
    <x v="3"/>
    <n v="-0.91177036686094903"/>
    <n v="-0.72700224123955082"/>
    <n v="-0.75701887432466031"/>
    <n v="0.28594272453494074"/>
    <n v="2.6378958099738597E-2"/>
    <n v="-0.36255164093695363"/>
    <n v="0.82175334142305267"/>
    <n v="-5.0885330236807379E-2"/>
    <n v="-0.15691164686412937"/>
    <n v="-1.8320650764053186"/>
  </r>
  <r>
    <x v="4"/>
    <n v="-0.89497448876525643"/>
    <n v="-0.84059419622899534"/>
    <n v="-0.80048974921370741"/>
    <n v="-0.64947565167790211"/>
    <n v="-0.49922382490915768"/>
    <n v="-0.23484023583850663"/>
    <n v="0.79419560460136562"/>
    <n v="-7.1858487296271277E-3"/>
    <n v="-8.9306036846420425E-2"/>
    <n v="-3.2218944276082073"/>
  </r>
  <r>
    <x v="5"/>
    <n v="-0.9290817266275726"/>
    <n v="-0.54087754955832179"/>
    <n v="-0.71908168684272478"/>
    <n v="-0.73707245883158001"/>
    <n v="-6.6195545374470741E-2"/>
    <n v="-0.3817473814878995"/>
    <n v="0.820745155015563"/>
    <n v="-3.5716483879302298E-2"/>
    <n v="-7.9481433798024415E-2"/>
    <n v="-2.6685091113843331"/>
  </r>
  <r>
    <x v="6"/>
    <n v="-0.87525985787058425"/>
    <n v="-0.79979604392523906"/>
    <n v="-0.75226862358785129"/>
    <n v="-0.56933683870711138"/>
    <n v="-0.47882179128443081"/>
    <n v="-0.43166017290247755"/>
    <n v="0.77059297937521787"/>
    <n v="-4.5037769025258245E-2"/>
    <n v="-0.10075284002923028"/>
    <n v="-3.2823409579569653"/>
  </r>
  <r>
    <x v="7"/>
    <n v="-0.46017178382242707"/>
    <n v="-0.68224823167245308"/>
    <n v="-0.47072293689938438"/>
    <n v="-0.43598465521369228"/>
    <n v="-0.58465894461005796"/>
    <n v="0.40242047287459554"/>
    <n v="0.66537653200345936"/>
    <n v="3.3697948926788408E-2"/>
    <n v="-0.39481766187856449"/>
    <n v="-1.9271092602917359"/>
  </r>
  <r>
    <x v="8"/>
    <n v="-0.87083271422686903"/>
    <n v="-0.80577061611290302"/>
    <n v="-0.51100491627941058"/>
    <n v="-0.45726328533898536"/>
    <n v="-0.46061513812350119"/>
    <n v="-0.57379187617808436"/>
    <n v="0.60079807269984375"/>
    <n v="-3.2386181222914839E-2"/>
    <n v="-2.0770881540926291E-2"/>
    <n v="-3.1316375363237512"/>
  </r>
  <r>
    <x v="9"/>
    <n v="-0.87736956520509757"/>
    <n v="-0.68838064439180424"/>
    <n v="-0.72037818211045834"/>
    <n v="-0.5330316338278539"/>
    <n v="-0.40312179795596131"/>
    <n v="-0.53330633675369932"/>
    <n v="0.69654375253749989"/>
    <n v="-1.4960099257862392E-2"/>
    <n v="-2.805538113240677E-2"/>
    <n v="-3.1020598880976435"/>
  </r>
  <r>
    <x v="10"/>
    <n v="-0.93776153544637675"/>
    <n v="-0.67036730590445515"/>
    <n v="-0.79795025575441358"/>
    <n v="-0.68381994378881406"/>
    <n v="-0.42362877418896761"/>
    <n v="-0.6003899774861915"/>
    <n v="0.80499199515141073"/>
    <n v="-3.9376529089971662E-2"/>
    <n v="1.1472698048138608E-2"/>
    <n v="-3.336829628459641"/>
  </r>
  <r>
    <x v="11"/>
    <n v="-0.99434575657929969"/>
    <n v="-0.90728098900727283"/>
    <n v="-0.52656027916042691"/>
    <n v="-0.62186046387880289"/>
    <n v="-0.55263014826269319"/>
    <n v="-0.63741079538661738"/>
    <n v="0.74261705433316139"/>
    <n v="-5.1229901472985492E-3"/>
    <n v="-8.2246377318902067E-2"/>
    <n v="-3.5848407454081519"/>
  </r>
  <r>
    <x v="12"/>
    <n v="-0.54185941292822071"/>
    <n v="-0.70556241979884393"/>
    <n v="-0.59126837767538687"/>
    <n v="-0.43015185093312391"/>
    <n v="-0.57421585672726316"/>
    <n v="0.18364091696406212"/>
    <n v="0.64018536498991729"/>
    <n v="7.8791989086713796E-2"/>
    <n v="-9.5661478971063432E-2"/>
    <n v="-2.0361011259932091"/>
  </r>
  <r>
    <x v="13"/>
    <n v="-0.95575953263835833"/>
    <n v="-0.66597430435412464"/>
    <n v="-0.80674084522806644"/>
    <n v="-0.68898402328729158"/>
    <n v="-0.2620853759399433"/>
    <n v="-0.65344694712064511"/>
    <n v="0.74950684571826676"/>
    <n v="-4.5390400841820389E-2"/>
    <n v="-2.1714882495169778E-2"/>
    <n v="-3.3505894661871527"/>
  </r>
  <r>
    <x v="14"/>
    <n v="-8.4822308745585454E-2"/>
    <n v="-0.41647658231828644"/>
    <n v="0.61715904784098863"/>
    <n v="0.47988292821213052"/>
    <n v="-0.2464145634735917"/>
    <n v="-0.49369960905140875"/>
    <n v="-0.28728076300198502"/>
    <n v="-6.196609119407253E-2"/>
    <n v="5.6952482400383371E-2"/>
    <n v="-0.43666545933142742"/>
  </r>
  <r>
    <x v="15"/>
    <n v="-0.5925354011155658"/>
    <n v="0.2689049971741182"/>
    <n v="-0.89507375353191276"/>
    <n v="-0.32316530345929878"/>
    <n v="0.48433515072088756"/>
    <n v="-0.91946012658354859"/>
    <n v="0.56696311710143765"/>
    <n v="-0.27354791195374761"/>
    <n v="0.35312454443219765"/>
    <n v="-1.3304546872154326"/>
  </r>
  <r>
    <x v="16"/>
    <n v="-0.52192103791363231"/>
    <n v="-0.59358926358651865"/>
    <n v="0.49850562096218798"/>
    <n v="0.60527162506294041"/>
    <n v="-0.34967456656491319"/>
    <n v="2.3278887667206108E-3"/>
    <n v="-0.10935105230107801"/>
    <n v="-5.1167851500115387E-2"/>
    <n v="-0.43266438006076635"/>
    <n v="-0.95226301713517503"/>
  </r>
  <r>
    <x v="17"/>
    <n v="-0.67527930385278712"/>
    <n v="-0.54569325796551171"/>
    <n v="-0.69632363809653908"/>
    <n v="-0.46847430723537437"/>
    <n v="-0.43058703673609194"/>
    <n v="-0.17924152118595682"/>
    <n v="0.73428129562741695"/>
    <n v="9.8156460419903096E-3"/>
    <n v="-0.25105026204615682"/>
    <n v="-2.502552385449011"/>
  </r>
  <r>
    <x v="18"/>
    <n v="-0.86434014424956518"/>
    <n v="-0.78660653567716254"/>
    <n v="-0.81491179245094114"/>
    <n v="-0.40247820451102517"/>
    <n v="-0.50751756072608101"/>
    <n v="-0.37809748214048577"/>
    <n v="0.62990039138858145"/>
    <n v="-4.7931754958331914E-2"/>
    <n v="-0.25549601735567523"/>
    <n v="-3.4274791006806864"/>
  </r>
  <r>
    <x v="19"/>
    <n v="-7.8053719511956221E-2"/>
    <n v="-0.61186446699508079"/>
    <n v="0.13980623973218173"/>
    <n v="-0.18940466534582492"/>
    <n v="-0.39702261126460808"/>
    <n v="0.43746432187466311"/>
    <n v="-0.13014448972739018"/>
    <n v="0.13317570391620029"/>
    <n v="-0.2763080037986968"/>
    <n v="-0.97235169112051179"/>
  </r>
  <r>
    <x v="20"/>
    <n v="-0.35800378337941857"/>
    <n v="-0.54844303908610914"/>
    <n v="-0.60411067406758567"/>
    <n v="-0.19466925320693468"/>
    <n v="-0.56674449149077077"/>
    <n v="0.54787730945520119"/>
    <n v="0.51956408268645571"/>
    <n v="2.4980779462727511E-2"/>
    <n v="-0.53390904264825478"/>
    <n v="-1.7134581122746892"/>
  </r>
  <r>
    <x v="21"/>
    <n v="-0.9604349158790747"/>
    <n v="-0.81886029048103581"/>
    <n v="-0.80168539482028167"/>
    <n v="-0.64312199338126685"/>
    <n v="-0.49693532735957058"/>
    <n v="-0.56514459525844218"/>
    <n v="0.86332287888615988"/>
    <n v="-4.4108175717981278E-2"/>
    <n v="-1.6928043798005735E-2"/>
    <n v="-3.4838958578094985"/>
  </r>
  <r>
    <x v="22"/>
    <n v="-0.21383564615195375"/>
    <n v="-0.48736760367615062"/>
    <n v="-4.5300272433829115E-4"/>
    <n v="-0.32256746747807957"/>
    <n v="-0.4638162276728548"/>
    <n v="5.0622743869338585E-2"/>
    <n v="0.17580725238902131"/>
    <n v="0.2068770047486804"/>
    <n v="-0.24891887450129627"/>
    <n v="-1.3036518211976331"/>
  </r>
  <r>
    <x v="23"/>
    <n v="-0.39844818544603638"/>
    <n v="-0.65814105789291832"/>
    <n v="-0.44753070143909196"/>
    <n v="-0.35134641211631568"/>
    <n v="-0.54788631736620486"/>
    <n v="-8.7900600407371521E-2"/>
    <n v="0.4342349819912345"/>
    <n v="4.2082906890493758E-2"/>
    <n v="-0.3553651503635748"/>
    <n v="-2.3703005361497858"/>
  </r>
  <r>
    <x v="24"/>
    <n v="-0.86031255437110299"/>
    <n v="-0.89642390926850901"/>
    <n v="-0.54444134502268549"/>
    <n v="-0.51176579798260524"/>
    <n v="-0.60111415007213354"/>
    <n v="-0.40753767550838221"/>
    <n v="0.7638752558584222"/>
    <n v="1.435358765570577E-2"/>
    <n v="-0.2399120286903581"/>
    <n v="-3.2832786174016486"/>
  </r>
  <r>
    <x v="25"/>
    <n v="-1.0331906672345217"/>
    <n v="-0.60996105683355883"/>
    <n v="-0.85238595134277206"/>
    <n v="-0.81962633754197989"/>
    <n v="-0.11333787650074534"/>
    <n v="-0.82309086566965217"/>
    <n v="0.92417585093296906"/>
    <n v="-3.6284131189012699E-2"/>
    <n v="0.11372348866742139"/>
    <n v="-3.2499775467118526"/>
  </r>
  <r>
    <x v="26"/>
    <n v="-1.071765628956183"/>
    <n v="-0.94470119050070367"/>
    <n v="-0.80898729618579979"/>
    <n v="-0.77135035782385042"/>
    <n v="-0.54530345318445583"/>
    <n v="-0.60080593242907021"/>
    <n v="0.88243946806242812"/>
    <n v="-1.2287441042395843E-3"/>
    <n v="-1.551287938508686E-2"/>
    <n v="-3.8772160145069612"/>
  </r>
  <r>
    <x v="27"/>
    <n v="2.2006206385527327E-3"/>
    <n v="-0.15333747623962515"/>
    <n v="-0.70366983695996954"/>
    <n v="-0.26379650448762282"/>
    <n v="-0.19940462953705271"/>
    <n v="0.60623422536620508"/>
    <n v="0.43749925569817338"/>
    <n v="-0.16819746813650377"/>
    <n v="-0.20776744194808097"/>
    <n v="-0.65023925560592366"/>
  </r>
  <r>
    <x v="28"/>
    <n v="-0.50186740201639568"/>
    <n v="-0.24070332073399811"/>
    <n v="-0.78317774999812251"/>
    <n v="-0.4384830221846015"/>
    <n v="0.29886603586792454"/>
    <n v="-0.33797205063662561"/>
    <n v="0.4260336724984391"/>
    <n v="-0.21641362139717982"/>
    <n v="5.9373690254749638E-2"/>
    <n v="-1.7343437683458103"/>
  </r>
  <r>
    <x v="29"/>
    <n v="-0.50630739929209845"/>
    <n v="-0.76375179348052602"/>
    <n v="0.49575703473973021"/>
    <n v="6.9756242675501706E-2"/>
    <n v="-0.48182466187258349"/>
    <n v="6.1045315849641735E-2"/>
    <n v="0.27270217361493354"/>
    <n v="3.5655483727408878E-2"/>
    <n v="-0.41236541464534848"/>
    <n v="-1.2293330186833402"/>
  </r>
  <r>
    <x v="30"/>
    <n v="-0.62501233598383255"/>
    <n v="-0.74199629370093234"/>
    <n v="-0.68286397060220716"/>
    <n v="-0.53869692167255578"/>
    <n v="-0.42538877704699651"/>
    <n v="-1.7535049897729676E-2"/>
    <n v="0.58284444562695659"/>
    <n v="3.2835030585876557E-2"/>
    <n v="-0.30160281676225209"/>
    <n v="-2.7174166894536733"/>
  </r>
  <r>
    <x v="31"/>
    <n v="-0.75103412828188709"/>
    <n v="-0.58045697733617307"/>
    <n v="-0.76525175217212604"/>
    <n v="-0.57898823264448318"/>
    <n v="-0.38269841787341163"/>
    <n v="-0.1333838083262682"/>
    <n v="0.73080022912752174"/>
    <n v="-3.5275864116628671E-3"/>
    <n v="-0.14852205131783866"/>
    <n v="-2.6130627252363294"/>
  </r>
  <r>
    <x v="32"/>
    <n v="0.20301555531505019"/>
    <n v="-3.661582283080738E-2"/>
    <n v="-0.37059739386454577"/>
    <n v="0.99006451753265645"/>
    <n v="3.0112787253385523E-2"/>
    <n v="0.45451818978479425"/>
    <n v="4.4620905945635134E-4"/>
    <n v="9.1319012463648541E-2"/>
    <n v="-0.23245928021971757"/>
    <n v="1.1298037744939204"/>
  </r>
  <r>
    <x v="33"/>
    <n v="0.11235566183698101"/>
    <n v="-0.56787763313076023"/>
    <n v="-0.48139675339744642"/>
    <n v="-5.4395825741704783E-2"/>
    <n v="-0.37729103498116834"/>
    <n v="0.27364771764472395"/>
    <n v="0.15536521769988959"/>
    <n v="0.19254493269789383"/>
    <n v="-0.21284449180905282"/>
    <n v="-0.95989220918064388"/>
  </r>
  <r>
    <x v="34"/>
    <n v="-0.96902186512986221"/>
    <n v="-0.71690656999016866"/>
    <n v="-0.81185386125265457"/>
    <n v="-0.70972036607307876"/>
    <n v="-0.34603500984466479"/>
    <n v="-0.71421502220320854"/>
    <n v="0.73138040005399108"/>
    <n v="-4.3321415658971116E-2"/>
    <n v="-6.2236599126978083E-3"/>
    <n v="-3.5859173700113152"/>
  </r>
  <r>
    <x v="35"/>
    <n v="0.2598502790406752"/>
    <n v="1.2249763931500723"/>
    <n v="-9.3069576800031986E-2"/>
    <n v="-0.16620194147741327"/>
    <n v="0.10519749699049011"/>
    <n v="1.6359423335721872E-2"/>
    <n v="-5.5054505623999501E-2"/>
    <n v="4.9817662462526335E-2"/>
    <n v="7.4406885604363787E-3"/>
    <n v="1.3493159196384774"/>
  </r>
  <r>
    <x v="36"/>
    <n v="-0.9146626827538058"/>
    <n v="-0.73223513372451843"/>
    <n v="-0.82453516375160374"/>
    <n v="-0.60942688884387919"/>
    <n v="-0.42560296997319624"/>
    <n v="-0.56949758329574607"/>
    <n v="0.74763949022192333"/>
    <n v="-4.7851735928306383E-2"/>
    <n v="-9.0582212100392218E-2"/>
    <n v="-3.4667548801495247"/>
  </r>
  <r>
    <x v="37"/>
    <n v="0.99345274246650528"/>
    <n v="1.4063267442492102"/>
    <n v="1.8431650440810092"/>
    <n v="0.35702637834307777"/>
    <n v="3.0246442596213265E-2"/>
    <n v="-0.30664883207036658"/>
    <n v="-1.3408412205903137"/>
    <n v="0.36072620802961891"/>
    <n v="1.4068205027247542"/>
    <n v="4.7502740098297087"/>
  </r>
  <r>
    <x v="38"/>
    <n v="-0.90009706297597181"/>
    <n v="-0.45593948949956709"/>
    <n v="-0.65610586875376864"/>
    <n v="-0.3105347654536465"/>
    <n v="-0.14841962487877725"/>
    <n v="-6.1241854445932026E-2"/>
    <n v="0.72771676875230196"/>
    <n v="-2.6675645469069597E-2"/>
    <n v="-0.19229744388378023"/>
    <n v="-2.0235949866082108"/>
  </r>
  <r>
    <x v="39"/>
    <n v="-0.81270114301354035"/>
    <n v="-0.838200416204953"/>
    <n v="-0.60185288097321321"/>
    <n v="-0.42913291168600037"/>
    <n v="-0.38418354204987842"/>
    <n v="-0.29355382568934368"/>
    <n v="0.60788174283486818"/>
    <n v="-4.4642361269023191E-2"/>
    <n v="-0.26374461365375351"/>
    <n v="-3.0601299517048379"/>
  </r>
  <r>
    <x v="40"/>
    <n v="-0.79447250115021439"/>
    <n v="-5.174954992760719E-3"/>
    <n v="-0.90395209685228928"/>
    <n v="-0.64754752502890189"/>
    <n v="0.35489312141049317"/>
    <n v="-0.90110387669155034"/>
    <n v="0.64868644535538678"/>
    <n v="-0.24965325630124299"/>
    <n v="0.50502099946297996"/>
    <n v="-1.9933036447880994"/>
  </r>
  <r>
    <x v="41"/>
    <n v="-0.27723420237295909"/>
    <n v="1.071380081237463"/>
    <n v="-0.51464413046458879"/>
    <n v="-0.11332393964047568"/>
    <n v="1.6519091739565122"/>
    <n v="-0.93183727340765554"/>
    <n v="0.29564946966650912"/>
    <n v="-1.2989925886752793"/>
    <n v="0.93895866659993299"/>
    <n v="0.82186525689945888"/>
  </r>
  <r>
    <x v="42"/>
    <n v="0.51827727992464045"/>
    <n v="-0.16705219484948894"/>
    <n v="6.1399222200334128E-2"/>
    <n v="0.34986809876221414"/>
    <n v="3.5169924201790492E-2"/>
    <n v="0.41110378029603856"/>
    <n v="6.1399042681046451E-3"/>
    <n v="0.25420218321430288"/>
    <n v="-0.17712672062120424"/>
    <n v="1.2919814773967324"/>
  </r>
  <r>
    <x v="43"/>
    <n v="-0.9135353600362881"/>
    <n v="-0.69700663512033134"/>
    <n v="-0.75794845255919741"/>
    <n v="-0.32340585286080387"/>
    <n v="-0.12334708951073442"/>
    <n v="-0.68614657458087258"/>
    <n v="0.71985382217734351"/>
    <n v="-7.7177216794188014E-2"/>
    <n v="1.0477724041625206E-2"/>
    <n v="-2.848235635243447"/>
  </r>
  <r>
    <x v="44"/>
    <n v="-0.94284397192646219"/>
    <n v="-0.69771234395568982"/>
    <n v="-0.83510324839970862"/>
    <n v="-0.6120124412986192"/>
    <n v="-0.48076073386846391"/>
    <n v="-0.6483749583971492"/>
    <n v="0.75053786402017875"/>
    <n v="-9.4406958367935015E-2"/>
    <n v="3.9173879017026401E-3"/>
    <n v="-3.5567594042921469"/>
  </r>
  <r>
    <x v="45"/>
    <n v="-0.69670836873546249"/>
    <n v="-0.57573739681276359"/>
    <n v="-0.74664450672356286"/>
    <n v="-0.5278681876271637"/>
    <n v="-0.27182696749113183"/>
    <n v="-0.27574789126290306"/>
    <n v="0.68418106954033042"/>
    <n v="-3.8126556223525836E-2"/>
    <n v="-0.13930349122293348"/>
    <n v="-2.5877822965591166"/>
  </r>
  <r>
    <x v="46"/>
    <n v="-0.60258668921011183"/>
    <n v="-0.54505369162316308"/>
    <n v="-0.40798939794639566"/>
    <n v="-0.18194575698074647"/>
    <n v="-0.54362377080961688"/>
    <n v="-0.3815115901040671"/>
    <n v="0.38565222846782515"/>
    <n v="-2.1214693361522867E-2"/>
    <n v="-0.34751689588726609"/>
    <n v="-2.6457902574550651"/>
  </r>
  <r>
    <x v="47"/>
    <n v="0.13541663518050681"/>
    <n v="0.32003272445100028"/>
    <n v="-0.61836490633295427"/>
    <n v="-0.31196271720328755"/>
    <n v="1.5722616273555614"/>
    <n v="-9.1205623639956046E-2"/>
    <n v="0.10927544951217029"/>
    <n v="-0.1476703748517007"/>
    <n v="0.23489443237752516"/>
    <n v="1.2026772468488653"/>
  </r>
  <r>
    <x v="48"/>
    <n v="-0.9648605614203839"/>
    <n v="-0.67890687541876871"/>
    <n v="-0.84530091069787272"/>
    <n v="-0.6014323181439869"/>
    <n v="-0.34528090655070032"/>
    <n v="-0.75023170543321405"/>
    <n v="0.77815251586317702"/>
    <n v="-0.12433657829404571"/>
    <n v="1.6906272226283627E-2"/>
    <n v="-3.5152910678695113"/>
  </r>
  <r>
    <x v="49"/>
    <n v="-0.75848134231195441"/>
    <n v="-0.7969140039856567"/>
    <n v="-0.76039934941130261"/>
    <n v="-0.53613340615477778"/>
    <n v="-0.49320756300897212"/>
    <n v="-0.35085481236764587"/>
    <n v="0.72079725865185862"/>
    <n v="1.5560060957045822E-2"/>
    <n v="-0.13212272504756831"/>
    <n v="-3.0917558826789739"/>
  </r>
  <r>
    <x v="50"/>
    <n v="-0.98262113929434236"/>
    <n v="-0.56622535438163313"/>
    <n v="-0.87781507748356336"/>
    <n v="-0.69884175029566675"/>
    <n v="-0.2355032601913902"/>
    <n v="-0.82823515196456698"/>
    <n v="0.78776224013019225"/>
    <n v="-0.31997015365595305"/>
    <n v="8.5390795618963539E-2"/>
    <n v="-3.6360588515179595"/>
  </r>
  <r>
    <x v="51"/>
    <n v="-0.52073078960548758"/>
    <n v="-0.30934886104767889"/>
    <n v="-0.65729498197641312"/>
    <n v="-0.36706202343956473"/>
    <n v="-0.41313368391523791"/>
    <n v="-0.38003586165205278"/>
    <n v="0.47776807710697167"/>
    <n v="6.9153943764771131E-2"/>
    <n v="2.423366270133041E-2"/>
    <n v="-2.0764505180633615"/>
  </r>
  <r>
    <x v="52"/>
    <n v="-0.89354800957787661"/>
    <n v="-0.60305475116757823"/>
    <n v="-0.84471037495723977"/>
    <n v="-0.6601882171885507"/>
    <n v="-0.25775619465549282"/>
    <n v="-0.85383050917209957"/>
    <n v="0.80175405489182494"/>
    <n v="-0.1614558261443727"/>
    <n v="0.28796040849400767"/>
    <n v="-3.1848294194773779"/>
  </r>
  <r>
    <x v="53"/>
    <n v="-0.50101182515556453"/>
    <n v="-0.60898517413248865"/>
    <n v="0.29900414532687297"/>
    <n v="-0.26918683620347672"/>
    <n v="-0.51188275047479792"/>
    <n v="-0.19667866275520371"/>
    <n v="0.59735755867154328"/>
    <n v="9.3998521033750074E-2"/>
    <n v="-7.8738486357506854E-2"/>
    <n v="-1.1761235100468719"/>
  </r>
  <r>
    <x v="54"/>
    <n v="-0.83519647205564151"/>
    <n v="-0.272866655132042"/>
    <n v="-0.80252880173258345"/>
    <n v="-0.72734585138927998"/>
    <n v="0.25677702672695035"/>
    <n v="-0.34403241591510342"/>
    <n v="0.71348959588409677"/>
    <n v="-6.4816719577577134E-2"/>
    <n v="-5.5352839822229158E-4"/>
    <n v="-2.0770738215894027"/>
  </r>
  <r>
    <x v="55"/>
    <n v="-0.75068693946294685"/>
    <n v="1.0048430202597245"/>
    <n v="-0.82934549266608837"/>
    <n v="-1.9291476438168885E-2"/>
    <n v="1.3371002664905596"/>
    <n v="-0.95920174862719554"/>
    <n v="0.63546533962628904"/>
    <n v="-0.9492446244883177"/>
    <n v="0.61487455454132844"/>
    <n v="8.4512899235184236E-2"/>
  </r>
  <r>
    <x v="56"/>
    <n v="-0.90542154380964002"/>
    <n v="-0.95351135112055074"/>
    <n v="-0.55652292640783863"/>
    <n v="-0.37206347164252146"/>
    <n v="-0.55861296418984174"/>
    <n v="-0.30407001028895858"/>
    <n v="0.71811866471375607"/>
    <n v="-6.1982833658807607E-2"/>
    <n v="-0.17380270728218489"/>
    <n v="-3.1678691436865876"/>
  </r>
  <r>
    <x v="57"/>
    <n v="-0.91715980131657049"/>
    <n v="-0.74986913201278993"/>
    <n v="-0.84991387335523905"/>
    <n v="-0.76590287324345008"/>
    <n v="-0.35254509451606331"/>
    <n v="-0.32578266463287103"/>
    <n v="0.91588922501775516"/>
    <n v="-1.5279862070155645E-2"/>
    <n v="-8.3561931505262949E-2"/>
    <n v="-3.1441260076346476"/>
  </r>
  <r>
    <x v="58"/>
    <n v="-0.93765888475467507"/>
    <n v="-0.76914375538329227"/>
    <n v="-0.88204491996025447"/>
    <n v="-0.78438448182228426"/>
    <n v="-0.46352265168087681"/>
    <n v="-0.64171916232030246"/>
    <n v="0.81734296124875627"/>
    <n v="-4.4577520857335753E-2"/>
    <n v="4.5475640991929356E-2"/>
    <n v="-3.660232774538335"/>
  </r>
  <r>
    <x v="59"/>
    <n v="-0.90002373054513096"/>
    <n v="-0.84530449422758669"/>
    <n v="-0.7195929137596484"/>
    <n v="-0.55103964986324772"/>
    <n v="-0.50488708907482571"/>
    <n v="-0.54381791764680965"/>
    <n v="0.76259418618047525"/>
    <n v="-2.9667499061241557E-2"/>
    <n v="-5.9879611740163589E-2"/>
    <n v="-3.3916187197381786"/>
  </r>
  <r>
    <x v="60"/>
    <n v="-7.8106618636763936E-2"/>
    <n v="-0.26247884581412062"/>
    <n v="-0.470489857183789"/>
    <n v="0.10684773358817276"/>
    <n v="-0.38957776175039732"/>
    <n v="0.37948660272062962"/>
    <n v="0.28939517043315338"/>
    <n v="4.3516938800815495E-2"/>
    <n v="-0.68428600137101236"/>
    <n v="-1.0656926392133119"/>
  </r>
  <r>
    <x v="61"/>
    <n v="-0.51423716185197332"/>
    <n v="-0.6562679027130357"/>
    <n v="-0.37041410183271051"/>
    <n v="0.36555993409679366"/>
    <n v="-0.24886740253041925"/>
    <n v="0.15198252566585788"/>
    <n v="0.48542293986709767"/>
    <n v="5.2686416070655981E-2"/>
    <n v="-0.24361276302304632"/>
    <n v="-0.97774751625077994"/>
  </r>
  <r>
    <x v="62"/>
    <n v="-0.81136074024190541"/>
    <n v="-0.36801075369571401"/>
    <n v="-0.56701986845413643"/>
    <n v="-0.22148633790391165"/>
    <n v="-0.4463657062305092"/>
    <n v="-0.49806131055949232"/>
    <n v="0.79995905410302848"/>
    <n v="-0.23188515438470406"/>
    <n v="-2.1092863588292963E-2"/>
    <n v="-2.3653236809556373"/>
  </r>
  <r>
    <x v="63"/>
    <n v="-0.88998258479816417"/>
    <n v="-0.67604712621347762"/>
    <n v="-0.78012921373070421"/>
    <n v="-0.66787477964545638"/>
    <n v="-0.46064168624949442"/>
    <n v="-0.63718553968240221"/>
    <n v="0.7399610010612383"/>
    <n v="-8.3342078538211586E-2"/>
    <n v="5.8980960236275247E-3"/>
    <n v="-3.4493439117730453"/>
  </r>
  <r>
    <x v="64"/>
    <n v="-0.98286518740410422"/>
    <n v="-0.85764538596162798"/>
    <n v="-0.51701573795517797"/>
    <n v="-0.48560002964385163"/>
    <n v="-0.53860476754181419"/>
    <n v="-0.74361390033943953"/>
    <n v="0.68710456520419705"/>
    <n v="-0.10089141092858023"/>
    <n v="-0.11015094843850029"/>
    <n v="-3.6492828030088993"/>
  </r>
  <r>
    <x v="65"/>
    <n v="-0.7191741374049937"/>
    <n v="-0.92165283061321823"/>
    <n v="-0.54596763107231339"/>
    <n v="-0.54884348274594674"/>
    <n v="-0.59337250577318801"/>
    <n v="-0.13568702922326162"/>
    <n v="0.56990221839986532"/>
    <n v="1.6852029931524359E-2"/>
    <n v="-0.17844890430534319"/>
    <n v="-3.0563922728068755"/>
  </r>
  <r>
    <x v="66"/>
    <n v="-0.95342003263215613"/>
    <n v="-0.8299849408811808"/>
    <n v="-0.71472120806535866"/>
    <n v="-0.37842875006997911"/>
    <n v="-0.53136797740849662"/>
    <n v="-0.65741543171810446"/>
    <n v="0.7511847812861101"/>
    <n v="-9.8446083411079327E-2"/>
    <n v="-6.4481818441799099E-3"/>
    <n v="-3.4190478247444256"/>
  </r>
  <r>
    <x v="67"/>
    <n v="0.2122283292158694"/>
    <n v="-0.18553768044045987"/>
    <n v="-0.71946731943529363"/>
    <n v="0.30486074027576238"/>
    <n v="-0.30593133406652978"/>
    <n v="0.33927647674850225"/>
    <n v="0.2913868898110813"/>
    <n v="-0.23521338898341462"/>
    <n v="-0.41809526239474992"/>
    <n v="-0.71649254926923245"/>
  </r>
  <r>
    <x v="68"/>
    <n v="-0.39583685514260591"/>
    <n v="0.12834840977644843"/>
    <n v="-5.1094329883236742E-2"/>
    <n v="-0.18928553116688146"/>
    <n v="-0.21831352119453107"/>
    <n v="-7.948699977838862E-2"/>
    <n v="-0.26616389688049574"/>
    <n v="0.10013401872272301"/>
    <n v="-1.9653000810542921E-2"/>
    <n v="-0.99135170635751091"/>
  </r>
  <r>
    <x v="69"/>
    <n v="0.31177776888461201"/>
    <n v="-0.2007285952482967"/>
    <n v="-0.29116473931169851"/>
    <n v="-0.23065122477736014"/>
    <n v="-0.49251155025637489"/>
    <n v="0.23313359947818746"/>
    <n v="-7.9534040030660363E-2"/>
    <n v="-0.27259124276257435"/>
    <n v="-0.38900105671157348"/>
    <n v="-1.4112710807357391"/>
  </r>
  <r>
    <x v="70"/>
    <n v="-0.67081784081204066"/>
    <n v="-0.51089509643223563"/>
    <n v="-0.71141608346461915"/>
    <n v="-0.33321364145143351"/>
    <n v="-0.42044447000260871"/>
    <n v="-0.43258722035454955"/>
    <n v="0.69727268631854855"/>
    <n v="-9.2771523224064512E-2"/>
    <n v="-4.1015952269755802E-2"/>
    <n v="-2.5158891416927589"/>
  </r>
  <r>
    <x v="71"/>
    <n v="-0.12443252228008912"/>
    <n v="-4.8341424497778965E-2"/>
    <n v="-0.59584280779852394"/>
    <n v="2.6852259795535374E-2"/>
    <n v="2.8083957155315611E-3"/>
    <n v="0.60468900318563679"/>
    <n v="0.47113940650609809"/>
    <n v="2.1178930704507201E-2"/>
    <n v="-0.45114083840265545"/>
    <n v="-9.3089597071738361E-2"/>
  </r>
  <r>
    <x v="72"/>
    <n v="0.40067437837728848"/>
    <n v="-4.9343504718009364E-2"/>
    <n v="-4.5181427910507728E-2"/>
    <n v="0.33456262996913894"/>
    <n v="-0.26527496722095523"/>
    <n v="4.7082535039272545E-2"/>
    <n v="8.4199910587121035E-2"/>
    <n v="0.59296811028406848"/>
    <n v="0.15688069195235649"/>
    <n v="1.2565683563597736"/>
  </r>
  <r>
    <x v="73"/>
    <n v="0.67099203907389238"/>
    <n v="0.68693463115599385"/>
    <n v="0.34961495208598176"/>
    <n v="-0.24302865241549301"/>
    <n v="0.13540699848306001"/>
    <n v="0.23601316417950183"/>
    <n v="-0.85288683374257668"/>
    <n v="0.33726666182776072"/>
    <n v="0.18215200723919231"/>
    <n v="1.502464967887313"/>
  </r>
  <r>
    <x v="74"/>
    <n v="-8.497295512684748E-2"/>
    <n v="4.8412780656683516E-2"/>
    <n v="-0.60636807848971297"/>
    <n v="-0.36297789223031313"/>
    <n v="-0.19523408150582869"/>
    <n v="-0.38481744586474698"/>
    <n v="0.29358423666907124"/>
    <n v="-0.38041811600157799"/>
    <n v="0.37324487586255839"/>
    <n v="-1.2995466760307142"/>
  </r>
  <r>
    <x v="75"/>
    <n v="-0.88564267791678797"/>
    <n v="-0.53602760668500937"/>
    <n v="-0.88610839760736604"/>
    <n v="-0.63313048772123892"/>
    <n v="-6.4336696364492574E-2"/>
    <n v="-0.79511147328619047"/>
    <n v="0.73987673501528484"/>
    <n v="-8.6963135721272455E-2"/>
    <n v="0.13054954471357666"/>
    <n v="-3.0168941955734967"/>
  </r>
  <r>
    <x v="76"/>
    <n v="-0.40493854728334427"/>
    <n v="0.64828126656791862"/>
    <n v="-0.37152370136538027"/>
    <n v="-0.19238995626991856"/>
    <n v="-6.1809787479553034E-2"/>
    <n v="-0.56287921252441397"/>
    <n v="-0.11962673618176826"/>
    <n v="-0.35055024369070081"/>
    <n v="0.19959182920356469"/>
    <n v="-1.2158450890235959"/>
  </r>
  <r>
    <x v="77"/>
    <n v="-0.75010492190640521"/>
    <n v="-0.38950107983619747"/>
    <n v="-0.23673965364524538"/>
    <n v="-0.16976260336223026"/>
    <n v="-0.2959266219159693"/>
    <n v="-0.47561572638126026"/>
    <n v="0.39974829902601944"/>
    <n v="-9.5162556165194104E-2"/>
    <n v="-0.12137333673896832"/>
    <n v="-2.1344382009254508"/>
  </r>
  <r>
    <x v="78"/>
    <n v="-1.0063187791350585"/>
    <n v="-0.81311005063174224"/>
    <n v="-0.82481881329055562"/>
    <n v="-0.67495161691027805"/>
    <n v="-0.46524659616069092"/>
    <n v="-0.5998687900957822"/>
    <n v="0.86370295442333433"/>
    <n v="-1.5937036704096571E-2"/>
    <n v="-6.722531212845162E-2"/>
    <n v="-3.6037740406333221"/>
  </r>
  <r>
    <x v="79"/>
    <n v="-1.0444191458779863"/>
    <n v="-0.93000189489261009"/>
    <n v="-0.78728523255734195"/>
    <n v="-0.52394021523170842"/>
    <n v="-0.40004339594532079"/>
    <n v="-0.46352125343599859"/>
    <n v="0.8359895372398829"/>
    <n v="-1.2043581156575004E-2"/>
    <n v="-0.16581603396181205"/>
    <n v="-3.4910812158194706"/>
  </r>
  <r>
    <x v="80"/>
    <n v="-0.90132018489438648"/>
    <n v="-0.81959339956966071"/>
    <n v="-0.75700292893843513"/>
    <n v="-0.55729719728527383"/>
    <n v="-0.46367849268449263"/>
    <n v="-0.60265088459341065"/>
    <n v="0.83247241721384546"/>
    <n v="-1.9758637774999383E-2"/>
    <n v="-6.4010945186799048E-2"/>
    <n v="-3.3528402537136124"/>
  </r>
  <r>
    <x v="81"/>
    <n v="0.78980396324972024"/>
    <n v="1.2193474784010192"/>
    <n v="0.1402758159883685"/>
    <n v="-0.24051722779490792"/>
    <n v="-0.34875967164664268"/>
    <n v="0.47055664525767449"/>
    <n v="-0.87575757435916612"/>
    <n v="-0.37728553813773286"/>
    <n v="-0.47015159333805834"/>
    <n v="0.30751229762027432"/>
  </r>
  <r>
    <x v="82"/>
    <n v="-0.60004211254012141"/>
    <n v="-0.56694962583346109"/>
    <n v="-0.74369600301415051"/>
    <n v="-0.57170902394244738"/>
    <n v="-0.39899207044105872"/>
    <n v="-2.8414147281989972E-3"/>
    <n v="0.72321539064664953"/>
    <n v="-3.3697492383551256E-2"/>
    <n v="-0.16564712464489781"/>
    <n v="-2.3603594768812379"/>
  </r>
  <r>
    <x v="83"/>
    <n v="-0.97019934703124966"/>
    <n v="-0.65740034895088895"/>
    <n v="-0.81051896532948853"/>
    <n v="-0.61931167235451334"/>
    <n v="-0.50205967901514648"/>
    <n v="-0.55787820210639194"/>
    <n v="0.81941376326647464"/>
    <n v="-5.2848139292603347E-2"/>
    <n v="-4.7552409605534716E-2"/>
    <n v="-3.3983550004193415"/>
  </r>
  <r>
    <x v="84"/>
    <n v="-1.0011669899765148"/>
    <n v="-0.78095329904590305"/>
    <n v="-0.70342796303415389"/>
    <n v="-0.51599472139191283"/>
    <n v="-0.48705488060014246"/>
    <n v="-0.6991426282826021"/>
    <n v="0.79956267390298097"/>
    <n v="-6.397221720321411E-2"/>
    <n v="-4.8659765310389486E-2"/>
    <n v="-3.5008097909418519"/>
  </r>
  <r>
    <x v="85"/>
    <n v="0.11921076841446925"/>
    <n v="-0.27150506042373107"/>
    <n v="0.98742534598795595"/>
    <n v="0.326923153147888"/>
    <n v="-0.30498661876713584"/>
    <n v="0.28679960567116597"/>
    <n v="-0.48957754095336353"/>
    <n v="1.7220626414355591E-2"/>
    <n v="-0.12424330903569591"/>
    <n v="0.54726697045590833"/>
  </r>
  <r>
    <x v="86"/>
    <n v="-0.81530380508766576"/>
    <n v="-0.71654956398316938"/>
    <n v="-0.22077746988188346"/>
    <n v="-0.61665794715251665"/>
    <n v="-0.39689751942187784"/>
    <n v="-0.43931742655247386"/>
    <n v="0.3264044993638146"/>
    <n v="-8.4917275368701695E-2"/>
    <n v="-0.10642439121919259"/>
    <n v="-3.0704408993036667"/>
  </r>
  <r>
    <x v="87"/>
    <n v="-0.65523261919685782"/>
    <n v="-0.74601122243880003"/>
    <n v="-0.40660997572119173"/>
    <n v="-0.11429164571189582"/>
    <n v="-0.401359785806085"/>
    <n v="-8.8318979623391872E-2"/>
    <n v="0.45619274311641766"/>
    <n v="7.4458344025912671E-2"/>
    <n v="-0.26841645296653949"/>
    <n v="-2.1495895943224315"/>
  </r>
  <r>
    <x v="88"/>
    <n v="-0.70565614582265912"/>
    <n v="-0.49661995649414786"/>
    <n v="-0.65489838501826314"/>
    <n v="-0.17076215520006519"/>
    <n v="-0.2594153995614592"/>
    <n v="-0.35452165852854056"/>
    <n v="0.65821645670020479"/>
    <n v="-0.13961285877369178"/>
    <n v="-0.33314757805196543"/>
    <n v="-2.4564176807505875"/>
  </r>
  <r>
    <x v="89"/>
    <n v="-0.9547882272302104"/>
    <n v="-0.70952980762404527"/>
    <n v="-0.77249474708124355"/>
    <n v="-0.58488141446966879"/>
    <n v="-0.37017804963050732"/>
    <n v="-0.56523248989174757"/>
    <n v="0.78450092936398641"/>
    <n v="-2.9936736341625081E-2"/>
    <n v="-2.4074447024860772E-2"/>
    <n v="-3.2266149899299221"/>
  </r>
  <r>
    <x v="90"/>
    <n v="1.2933805945556569"/>
    <n v="0.47791554162283656"/>
    <n v="1.3200642750979583"/>
    <n v="0.34617518726031915"/>
    <n v="-0.17221408868253926"/>
    <n v="0.87671522108996713"/>
    <n v="-1.2423101758323341"/>
    <n v="-0.81981867617038795"/>
    <n v="-8.5594380802561557E-2"/>
    <n v="1.9943134981389148"/>
  </r>
  <r>
    <x v="91"/>
    <n v="-0.85620713258031511"/>
    <n v="-0.87172304389859534"/>
    <n v="-0.62284726106730082"/>
    <n v="-0.41747263863494777"/>
    <n v="-0.50541856853885181"/>
    <n v="-0.3483391861440131"/>
    <n v="0.57694199314640626"/>
    <n v="-5.5904507134019753E-2"/>
    <n v="-0.16175191109400616"/>
    <n v="-3.2627222559456435"/>
  </r>
  <r>
    <x v="92"/>
    <n v="1.0038708934986265"/>
    <n v="0.21412639583500639"/>
    <n v="0.47353943966598933"/>
    <n v="-0.24221618889698118"/>
    <n v="0.87453664500713479"/>
    <n v="0.25550160383769094"/>
    <n v="-0.86418416211490623"/>
    <n v="0.65561747008880655"/>
    <n v="0.62792047562737741"/>
    <n v="2.9987125725487442"/>
  </r>
  <r>
    <x v="93"/>
    <n v="-0.47872106241592077"/>
    <n v="-0.84440835789734825"/>
    <n v="-0.70379036468998324"/>
    <n v="-0.45290023321585571"/>
    <n v="-0.42729790344066426"/>
    <n v="-6.5144743034378241E-2"/>
    <n v="0.62297319782410621"/>
    <n v="8.2430458769862297E-2"/>
    <n v="-0.31613007308388713"/>
    <n v="-2.5829890811840688"/>
  </r>
  <r>
    <x v="94"/>
    <n v="-0.91837566360630352"/>
    <n v="-0.79295924146871266"/>
    <n v="-0.78859593681017182"/>
    <n v="-0.5105836265103576"/>
    <n v="-0.45591712717609006"/>
    <n v="-0.16406774442397534"/>
    <n v="0.85583761348579335"/>
    <n v="5.2894943598863452E-3"/>
    <n v="-0.18977824311549613"/>
    <n v="-2.9591504752654281"/>
  </r>
  <r>
    <x v="95"/>
    <n v="-0.9361769949441251"/>
    <n v="-0.88377337024400937"/>
    <n v="-0.76982718242949921"/>
    <n v="-0.58347551519354834"/>
    <n v="-0.52142788010758223"/>
    <n v="-0.65963616329738739"/>
    <n v="0.73862723704888833"/>
    <n v="-2.2039184991295549E-2"/>
    <n v="-8.2227989354083902E-2"/>
    <n v="-3.7199570435126428"/>
  </r>
  <r>
    <x v="96"/>
    <n v="0.7191965008767276"/>
    <n v="0.38941008160237844"/>
    <n v="0.61117023088140066"/>
    <n v="-0.11953961145037553"/>
    <n v="-0.1124050860038031"/>
    <n v="0.19446125378590914"/>
    <n v="-0.61655216349402164"/>
    <n v="-0.31682048158507065"/>
    <n v="0.14850110786758117"/>
    <n v="0.89742183248072627"/>
  </r>
  <r>
    <x v="97"/>
    <n v="0.52300282478182414"/>
    <n v="0.35721422258503616"/>
    <n v="-0.46089760042048522"/>
    <n v="-0.28394102883508726"/>
    <n v="-0.14531095474186956"/>
    <n v="0.63967466044508292"/>
    <n v="5.1081510155998981E-2"/>
    <n v="0.40067140972940146"/>
    <n v="-7.0426717454041526E-2"/>
    <n v="1.01106832624586"/>
  </r>
  <r>
    <x v="98"/>
    <n v="-0.84079795081692998"/>
    <n v="-0.10355612866167591"/>
    <n v="-0.59738710412170681"/>
    <n v="-6.3452788576903132E-2"/>
    <n v="-0.23285656145915754"/>
    <n v="-0.75845840220051608"/>
    <n v="0.76954004092554107"/>
    <n v="-0.13135252855052959"/>
    <n v="0.17465581222729956"/>
    <n v="-1.7836656112345786"/>
  </r>
  <r>
    <x v="99"/>
    <n v="-0.69790511302057978"/>
    <n v="-0.88786152774090144"/>
    <n v="-0.47390528064279347"/>
    <n v="-0.34645343768852094"/>
    <n v="-0.56543709871775694"/>
    <n v="7.3786012175062768E-2"/>
    <n v="0.7014683027451557"/>
    <n v="1.6131371380714025E-2"/>
    <n v="-0.31842185165425474"/>
    <n v="-2.4985986231638746"/>
  </r>
  <r>
    <x v="100"/>
    <n v="-0.92671269133456302"/>
    <n v="-0.49485530988034748"/>
    <n v="-0.88681117789803698"/>
    <n v="-0.57060439820005415"/>
    <n v="-0.37462162127112741"/>
    <n v="-0.60544940977251915"/>
    <n v="0.85620163703572705"/>
    <n v="-8.63409741741894E-2"/>
    <n v="-9.2103258357281684E-2"/>
    <n v="-3.1812972038523921"/>
  </r>
  <r>
    <x v="101"/>
    <n v="0.43582747342477379"/>
    <n v="6.1257583355672142E-2"/>
    <n v="1.1395319788673541"/>
    <n v="0.41309903618432331"/>
    <n v="-0.36516241875758942"/>
    <n v="0.98963232625217856"/>
    <n v="-0.74579676828324915"/>
    <n v="0.20836933652377906"/>
    <n v="-0.63963413273716163"/>
    <n v="1.4971244148300809"/>
  </r>
  <r>
    <x v="102"/>
    <n v="0.498296945535665"/>
    <n v="-0.40183866569687354"/>
    <n v="0.33949283676472852"/>
    <n v="1.4915709055586486E-2"/>
    <n v="-3.604833077086543E-2"/>
    <n v="0.74988396559139481"/>
    <n v="-7.790829975283349E-2"/>
    <n v="0.42994185325430878"/>
    <n v="-8.9394063838313637E-2"/>
    <n v="1.4273419501427975"/>
  </r>
  <r>
    <x v="103"/>
    <n v="-0.6891630710901776"/>
    <n v="-0.54621284162848527"/>
    <n v="5.2962568453226236E-2"/>
    <n v="-6.8068703732516736E-2"/>
    <n v="-0.37987533768818849"/>
    <n v="4.4910072637338969E-2"/>
    <n v="0.33102062278303779"/>
    <n v="0.12246745938971546"/>
    <n v="-0.31742330395351287"/>
    <n v="-1.4493825348295624"/>
  </r>
  <r>
    <x v="104"/>
    <n v="-0.93679933353718037"/>
    <n v="-0.76694260218369725"/>
    <n v="-0.79031065469423822"/>
    <n v="-0.47861402808433812"/>
    <n v="-0.44960742697668205"/>
    <n v="-0.543390552991597"/>
    <n v="0.79841317650194266"/>
    <n v="-2.1800541876461604E-2"/>
    <n v="-0.11594923100637594"/>
    <n v="-3.3050011948486282"/>
  </r>
  <r>
    <x v="105"/>
    <n v="0.337976498860728"/>
    <n v="0.39221096629526248"/>
    <n v="7.384289419115514E-2"/>
    <n v="-0.39017573728802452"/>
    <n v="-8.9512493157251044E-2"/>
    <n v="0.46281903757343112"/>
    <n v="-0.63411146464309465"/>
    <n v="-0.20865168068240963"/>
    <n v="-0.41195074804276866"/>
    <n v="-0.46755272689297173"/>
  </r>
  <r>
    <x v="106"/>
    <n v="0.42558024498790586"/>
    <n v="0.44627488389971881"/>
    <n v="-0.33797954415650144"/>
    <n v="-0.22752840240286942"/>
    <n v="0.83585229638088254"/>
    <n v="0.28184195470669904"/>
    <n v="-5.7471385240033722E-2"/>
    <n v="0.40729835593573033"/>
    <n v="-0.18999623401200877"/>
    <n v="1.5838721700995233"/>
  </r>
  <r>
    <x v="107"/>
    <n v="0.11524028549061587"/>
    <n v="-0.54365028355089107"/>
    <n v="-0.47648863541867809"/>
    <n v="-0.36231771726681683"/>
    <n v="-0.32290556655121333"/>
    <n v="1.0610376186126524"/>
    <n v="0.22147477483986389"/>
    <n v="9.6799089730743137E-2"/>
    <n v="-0.56138920498149714"/>
    <n v="-0.77219963909522105"/>
  </r>
  <r>
    <x v="108"/>
    <n v="-0.53286043207155009"/>
    <n v="-0.65041260871697837"/>
    <n v="0.63835080735434824"/>
    <n v="0.24935763278070186"/>
    <n v="-0.29671986993551003"/>
    <n v="-0.27198670123438473"/>
    <n v="-6.078931429713974E-2"/>
    <n v="-3.6247724147311692E-3"/>
    <n v="-0.48752886704128184"/>
    <n v="-1.4162141255765257"/>
  </r>
  <r>
    <x v="109"/>
    <n v="-0.97593163189458265"/>
    <n v="-0.70152242831358658"/>
    <n v="-0.80993775760690756"/>
    <n v="-0.60552816163820722"/>
    <n v="-0.40116490935970134"/>
    <n v="-0.73091930315155729"/>
    <n v="0.80180941268360484"/>
    <n v="-2.9448760862955874E-2"/>
    <n v="2.1525916071999638E-2"/>
    <n v="-3.4311176240718932"/>
  </r>
  <r>
    <x v="110"/>
    <n v="-0.7211232876575745"/>
    <n v="0.81624303747727578"/>
    <n v="-0.28503710920033098"/>
    <n v="-0.32208869407706164"/>
    <n v="7.9348526186794333E-2"/>
    <n v="-0.95582169910498005"/>
    <n v="0.57166763311427005"/>
    <n v="-0.56348220482655387"/>
    <n v="0.29447022739677131"/>
    <n v="-1.0858235706913897"/>
  </r>
  <r>
    <x v="111"/>
    <n v="-0.89473871139876593"/>
    <n v="-0.74168532667221398"/>
    <n v="-0.78434500418545716"/>
    <n v="-0.49704949455479913"/>
    <n v="-0.49393173421310316"/>
    <n v="-0.51492029418954788"/>
    <n v="0.71327450634281575"/>
    <n v="-1.7043451490840748E-2"/>
    <n v="-9.2105372341475825E-2"/>
    <n v="-3.3225448827033883"/>
  </r>
  <r>
    <x v="112"/>
    <n v="0.39282577076833303"/>
    <n v="-5.1762616054837889E-2"/>
    <n v="0.75799553253259733"/>
    <n v="0.4827338075740934"/>
    <n v="-0.37052854686018249"/>
    <n v="0.52565316084684421"/>
    <n v="-0.87990407546773841"/>
    <n v="-0.16980330813099168"/>
    <n v="-0.40238321546791184"/>
    <n v="0.28482650974020568"/>
  </r>
  <r>
    <x v="113"/>
    <n v="-0.78411207096989466"/>
    <n v="-0.17983485684797773"/>
    <n v="-0.62571163889655756"/>
    <n v="-0.74057759724817329"/>
    <n v="-0.52162583526169959"/>
    <n v="-0.10626508789206679"/>
    <n v="0.53662144804167511"/>
    <n v="5.7616259367472229E-2"/>
    <n v="-0.2099674420871957"/>
    <n v="-2.5738568217944175"/>
  </r>
  <r>
    <x v="114"/>
    <n v="4.2944511408329178E-4"/>
    <n v="-0.51279827462067784"/>
    <n v="-4.3531055518446625E-2"/>
    <n v="0.17275169897108839"/>
    <n v="-0.34119923952336034"/>
    <n v="0.71478410960054772"/>
    <n v="0.23564974132446992"/>
    <n v="-7.5511996618519095E-2"/>
    <n v="-0.37366314437648945"/>
    <n v="-0.22308871564730404"/>
  </r>
  <r>
    <x v="115"/>
    <n v="-0.68678308569588686"/>
    <n v="-0.14548901628147651"/>
    <n v="0.15575302618216924"/>
    <n v="0.12054505610047445"/>
    <n v="0.11745760892977164"/>
    <n v="-0.51971297361098201"/>
    <n v="0.31731856110892809"/>
    <n v="-0.2535807507424801"/>
    <n v="1.2359207323417664E-3"/>
    <n v="-0.89325565327714018"/>
  </r>
  <r>
    <x v="116"/>
    <n v="-0.45792878315868513"/>
    <n v="0.6799054845804513"/>
    <n v="-0.73626548529019009"/>
    <n v="-9.9544281988877131E-2"/>
    <n v="0.78403958886907121"/>
    <n v="-0.89363933254246442"/>
    <n v="0.3796087938527089"/>
    <n v="-0.26663956605554073"/>
    <n v="0.71163824648294405"/>
    <n v="0.10117466474941805"/>
  </r>
  <r>
    <x v="117"/>
    <n v="0.2713585239704151"/>
    <n v="-0.42278531735989944"/>
    <n v="0.35720320972342773"/>
    <n v="0.25633852278145514"/>
    <n v="-0.4306065935419634"/>
    <n v="0.62961687610665995"/>
    <n v="-9.8642500321390492E-2"/>
    <n v="0.10853032970647636"/>
    <n v="-0.63165409342922718"/>
    <n v="3.9358957635953873E-2"/>
  </r>
  <r>
    <x v="118"/>
    <n v="-0.83288930744037415"/>
    <n v="-0.59006724828808577"/>
    <n v="-0.83926790270341034"/>
    <n v="-0.49797550594871798"/>
    <n v="-0.46563569487985013"/>
    <n v="-0.46195798190933007"/>
    <n v="0.78587498407524936"/>
    <n v="-6.2397843167584469E-2"/>
    <n v="-0.18538582227799938"/>
    <n v="-3.1497023225401026"/>
  </r>
  <r>
    <x v="119"/>
    <n v="0.40760069929278259"/>
    <n v="-8.1262838109636845E-2"/>
    <n v="0.33264770125321336"/>
    <n v="-0.16366829954972814"/>
    <n v="-0.42581498741331275"/>
    <n v="0.75451834791520078"/>
    <n v="-0.51780412587335478"/>
    <n v="0.23155233623474666"/>
    <n v="-0.40664292541056457"/>
    <n v="0.13112590833934634"/>
  </r>
  <r>
    <x v="120"/>
    <n v="-0.99248302245968401"/>
    <n v="-0.95146186269179633"/>
    <n v="-0.78713328851524245"/>
    <n v="-0.63558282580636805"/>
    <n v="-0.57765044990982428"/>
    <n v="-0.58618262623524653"/>
    <n v="0.87515061852862797"/>
    <n v="-4.3737102044639688E-2"/>
    <n v="-2.6391223628876862E-2"/>
    <n v="-3.7254717827630501"/>
  </r>
  <r>
    <x v="121"/>
    <n v="-0.90495469371378001"/>
    <n v="-0.94880061335030852"/>
    <n v="-0.55302434796714905"/>
    <n v="-0.47763026853081669"/>
    <n v="-0.58683778859859748"/>
    <n v="-0.53760529664036416"/>
    <n v="0.67808089759135426"/>
    <n v="-2.3469892551673983E-2"/>
    <n v="-0.18568652048049522"/>
    <n v="-3.539928524241831"/>
  </r>
  <r>
    <x v="122"/>
    <n v="-0.73935685090820935"/>
    <n v="-0.85179005671263586"/>
    <n v="-0.31333207012906911"/>
    <n v="-0.38389751332951522"/>
    <n v="-0.54916264240573309"/>
    <n v="-0.34617313334781413"/>
    <n v="0.67789082538545931"/>
    <n v="4.7326304410300023E-2"/>
    <n v="-0.13972497971112988"/>
    <n v="-2.598220116748347"/>
  </r>
  <r>
    <x v="123"/>
    <n v="-0.81368908248009264"/>
    <n v="-0.50527427012603165"/>
    <n v="-0.68924235064867201"/>
    <n v="-0.18826411090879072"/>
    <n v="-0.50683047036809992"/>
    <n v="-0.13441638380125939"/>
    <n v="0.77113408551145823"/>
    <n v="-2.1793783671817793E-2"/>
    <n v="-0.21358776571875474"/>
    <n v="-2.3019641322120608"/>
  </r>
  <r>
    <x v="124"/>
    <n v="2.4874752268345061E-2"/>
    <n v="-0.45149666592490989"/>
    <n v="-0.5695384085819043"/>
    <n v="0.23164128616891236"/>
    <n v="-8.5912251722571956E-2"/>
    <n v="0.5916088273282909"/>
    <n v="0.55037333476213302"/>
    <n v="0.22764403817709528"/>
    <n v="-0.34174080155196063"/>
    <n v="0.17745411092342966"/>
  </r>
  <r>
    <x v="125"/>
    <n v="-0.81355194462822999"/>
    <n v="-0.34355381412571295"/>
    <n v="-0.82820414048065671"/>
    <n v="-0.63580090446263959"/>
    <n v="-0.31801751485660296"/>
    <n v="-0.21512669671225462"/>
    <n v="0.66408507817265883"/>
    <n v="1.4722823729013507E-2"/>
    <n v="-0.13565069222827789"/>
    <n v="-2.6110978055927028"/>
  </r>
  <r>
    <x v="126"/>
    <n v="-0.92194238023579134"/>
    <n v="-0.80012192201077581"/>
    <n v="-0.76259819150744967"/>
    <n v="-0.60503020939837371"/>
    <n v="-0.51021994937711412"/>
    <n v="-0.55901499820769085"/>
    <n v="0.7592254103696362"/>
    <n v="-4.4826972230021807E-2"/>
    <n v="-8.646064461324178E-2"/>
    <n v="-3.5309898572108231"/>
  </r>
  <r>
    <x v="127"/>
    <n v="-0.87527130644039419"/>
    <n v="-0.83167511523150162"/>
    <n v="-0.59867957491314372"/>
    <n v="-0.55852369640058819"/>
    <n v="-0.50958751398497126"/>
    <n v="-0.52652617125933765"/>
    <n v="0.629440290833155"/>
    <n v="-3.4468846758065334E-3"/>
    <n v="-7.0383411669295487E-2"/>
    <n v="-3.3446533837418833"/>
  </r>
  <r>
    <x v="128"/>
    <n v="-0.96385551621367682"/>
    <n v="-0.84628523944451839"/>
    <n v="-0.57640257239359938"/>
    <n v="-0.57814894994248278"/>
    <n v="-0.55165514873241117"/>
    <n v="-0.71842051161512599"/>
    <n v="0.68178185764123433"/>
    <n v="-2.3936359746215326E-2"/>
    <n v="-6.8818014081329579E-2"/>
    <n v="-3.6457404545281253"/>
  </r>
  <r>
    <x v="129"/>
    <n v="-0.72104690371413083"/>
    <n v="-0.46013412227183131"/>
    <n v="-0.52247988639823117"/>
    <n v="-0.48234343425485415"/>
    <n v="-0.38676437844458339"/>
    <n v="-0.68866235447583179"/>
    <n v="0.49708050490842715"/>
    <n v="-0.15880790499659403"/>
    <n v="9.9527723493417306E-2"/>
    <n v="-2.8236307561542122"/>
  </r>
  <r>
    <x v="130"/>
    <n v="-0.65368664957802269"/>
    <n v="-0.79392714871600079"/>
    <n v="-0.39873291804265437"/>
    <n v="-0.27026541512348745"/>
    <n v="-0.53937594610075512"/>
    <n v="-0.2454654126504561"/>
    <n v="0.46926117940847173"/>
    <n v="-1.3764994178780551E-3"/>
    <n v="-0.38621149372694302"/>
    <n v="-2.8197803039477267"/>
  </r>
  <r>
    <x v="131"/>
    <n v="-0.25486655715369905"/>
    <n v="-0.50933727173214471"/>
    <n v="0.7172562887384899"/>
    <n v="0.31432628914045685"/>
    <n v="-0.59564582883483952"/>
    <n v="-0.47876064083915437"/>
    <n v="9.3830508720951916E-2"/>
    <n v="0.12501948004646793"/>
    <n v="-0.28784960076067501"/>
    <n v="-0.87602733267414612"/>
  </r>
  <r>
    <x v="132"/>
    <n v="1.084143303861913"/>
    <n v="-0.53332173586041953"/>
    <n v="1.9944301183596358"/>
    <n v="0.1665250777373819"/>
    <n v="-0.59614665129331179"/>
    <n v="0.36550668904844158"/>
    <n v="-1.5741734263731564"/>
    <n v="1.3062242730394036"/>
    <n v="-0.66126079685348105"/>
    <n v="1.5519268516664071"/>
  </r>
  <r>
    <x v="133"/>
    <n v="-0.79850847045822004"/>
    <n v="-0.29880921079557482"/>
    <n v="-0.67955857341181514"/>
    <n v="-0.34327669825921098"/>
    <n v="-2.2141680335032554E-2"/>
    <n v="-0.11725117075188246"/>
    <n v="0.66769404142262656"/>
    <n v="-4.2494501963586007E-2"/>
    <n v="-0.20126978903179382"/>
    <n v="-1.8356160535844892"/>
  </r>
  <r>
    <x v="134"/>
    <n v="-0.95621279432091155"/>
    <n v="-0.75820965543984864"/>
    <n v="-0.7836425938724827"/>
    <n v="-0.6906136817699039"/>
    <n v="-0.37953143115260374"/>
    <n v="-0.66308977493082577"/>
    <n v="0.77907783418261678"/>
    <n v="-2.9021151073806015E-2"/>
    <n v="3.0053637607176113E-2"/>
    <n v="-3.4511896107705899"/>
  </r>
  <r>
    <x v="135"/>
    <n v="-8.4212928889163458E-2"/>
    <n v="6.0013819920425537E-2"/>
    <n v="-0.28824353824393295"/>
    <n v="-0.14658909425261465"/>
    <n v="-0.13738395053799185"/>
    <n v="8.135414323008068E-2"/>
    <n v="0.26131082901923725"/>
    <n v="0.17038403288363335"/>
    <n v="-3.4368287098193825E-2"/>
    <n v="-0.11773497396851999"/>
  </r>
  <r>
    <x v="136"/>
    <n v="-0.26555615793190102"/>
    <n v="-0.59182812925990891"/>
    <n v="-0.58908343111481354"/>
    <n v="-0.30509082818212102"/>
    <n v="-0.56098792179808965"/>
    <n v="0.65695852556393908"/>
    <n v="0.69452149859218026"/>
    <n v="-4.4058946573042337E-2"/>
    <n v="-0.66819246187486159"/>
    <n v="-1.6733178525786188"/>
  </r>
  <r>
    <x v="137"/>
    <n v="-0.64183339760006608"/>
    <n v="-1.2689979976299656E-2"/>
    <n v="-0.87797297925023265"/>
    <n v="-0.64783899707755777"/>
    <n v="-0.15280799098746092"/>
    <n v="-0.62775551106989458"/>
    <n v="0.68369749585875961"/>
    <n v="-0.15791474851968937"/>
    <n v="0.45544316343501523"/>
    <n v="-1.979672945187426"/>
  </r>
  <r>
    <x v="138"/>
    <n v="-0.84342920788314457"/>
    <n v="-0.78477136106732048"/>
    <n v="-0.69557874163578437"/>
    <n v="-0.54964449293440565"/>
    <n v="-0.4965301657294891"/>
    <n v="-0.4157709679238239"/>
    <n v="0.77867747069631421"/>
    <n v="5.5244179338049867E-3"/>
    <n v="-8.8506447271208641E-2"/>
    <n v="-3.0900294958150574"/>
  </r>
  <r>
    <x v="139"/>
    <n v="-0.72427416708348069"/>
    <n v="-0.66587052916925316"/>
    <n v="-0.13691149865513344"/>
    <n v="-0.17051387443346402"/>
    <n v="-0.44631811881908512"/>
    <n v="-0.42947620608607495"/>
    <n v="0.31286910340030138"/>
    <n v="-7.6945469679110964E-2"/>
    <n v="-0.25003138032490269"/>
    <n v="-2.5874721408502039"/>
  </r>
  <r>
    <x v="140"/>
    <n v="-0.95006191562713072"/>
    <n v="-0.80471248960276631"/>
    <n v="-0.7557641505580599"/>
    <n v="-0.62144051467103889"/>
    <n v="-0.50078823527050187"/>
    <n v="-0.67047487261054806"/>
    <n v="0.74522344569944721"/>
    <n v="-3.4988384665079933E-2"/>
    <n v="-1.8582417740339051E-2"/>
    <n v="-3.6115895350460177"/>
  </r>
  <r>
    <x v="141"/>
    <n v="-0.99100055749953897"/>
    <n v="-0.68702396332076954"/>
    <n v="-0.69763962191980144"/>
    <n v="-0.215322106133294"/>
    <n v="-0.52170126095088687"/>
    <n v="-0.72574292493268844"/>
    <n v="0.70025122191536582"/>
    <n v="-0.10200271493585901"/>
    <n v="2.0930552885884433E-2"/>
    <n v="-3.2192513748915883"/>
  </r>
  <r>
    <x v="142"/>
    <n v="-0.92236018752737481"/>
    <n v="-0.70265654788560328"/>
    <n v="-0.77694167766267885"/>
    <n v="-0.65066474505134231"/>
    <n v="-0.45808281379804439"/>
    <n v="-0.637295081690331"/>
    <n v="0.75607363317812681"/>
    <n v="-5.9677931752223065E-2"/>
    <n v="3.7285651445558232E-2"/>
    <n v="-3.4143197007439126"/>
  </r>
  <r>
    <x v="143"/>
    <n v="-0.78078623076878528"/>
    <n v="-0.79829214103211832"/>
    <n v="-0.67388684011626088"/>
    <n v="-0.46736412587505799"/>
    <n v="-0.53081834342940815"/>
    <n v="-0.12276693643836088"/>
    <n v="0.72267167933073018"/>
    <n v="2.6245568881396827E-2"/>
    <n v="-0.25177839537148022"/>
    <n v="-2.8767757648193446"/>
  </r>
  <r>
    <x v="144"/>
    <n v="-0.80652573390134774"/>
    <n v="-0.79899663393849529"/>
    <n v="-0.74489340342505073"/>
    <n v="-0.38081779831220702"/>
    <n v="-0.50516411658372595"/>
    <n v="-0.16699720364885939"/>
    <n v="0.70818374712398569"/>
    <n v="2.7163879273305442E-3"/>
    <n v="-0.21642772515373046"/>
    <n v="-2.9089224799120998"/>
  </r>
  <r>
    <x v="145"/>
    <n v="-0.51391793336704983"/>
    <n v="-0.45228517572649557"/>
    <n v="-0.3298600885408795"/>
    <n v="-0.38141076441669436"/>
    <n v="-0.4316792395700812"/>
    <n v="-0.26466490842401219"/>
    <n v="0.42452028098857292"/>
    <n v="-1.5361442938221653E-2"/>
    <n v="-7.4298447133398591E-3"/>
    <n v="-1.9720891167082015"/>
  </r>
  <r>
    <x v="146"/>
    <n v="-0.64683501208045935"/>
    <n v="-0.67536530366685898"/>
    <n v="-0.64671103696883958"/>
    <n v="-0.37612655296972508"/>
    <n v="-0.38062880376772523"/>
    <n v="-0.1248990574021817"/>
    <n v="0.47560974054217697"/>
    <n v="-1.7374918878464787E-2"/>
    <n v="-0.19745986471893218"/>
    <n v="-2.5897908099110101"/>
  </r>
  <r>
    <x v="147"/>
    <n v="0.47101320493566279"/>
    <n v="-0.44773614343691359"/>
    <n v="1.7424718115512978"/>
    <n v="0.88009733722455297"/>
    <n v="-0.19788712035975994"/>
    <n v="0.83738252793823154"/>
    <n v="-0.51342829247494937"/>
    <n v="0.34564736689849024"/>
    <n v="-9.9188485099569262E-2"/>
    <n v="3.0183722071770434"/>
  </r>
  <r>
    <x v="148"/>
    <n v="-0.94439915741734237"/>
    <n v="-0.88404287537697224"/>
    <n v="-0.76906847234248377"/>
    <n v="-0.67166094778863072"/>
    <n v="-0.52377261421286248"/>
    <n v="-0.61441405977492758"/>
    <n v="0.852062109428529"/>
    <n v="-4.8090503862257983E-3"/>
    <n v="-5.421062166347726E-2"/>
    <n v="-3.6143156895343931"/>
  </r>
  <r>
    <x v="149"/>
    <n v="0.43900149947707745"/>
    <n v="-0.5872503369533173"/>
    <n v="0.11939558861645884"/>
    <n v="3.4575951986236683E-2"/>
    <n v="-0.51957448182403021"/>
    <n v="0.62860185599298757"/>
    <n v="7.2225352147279834E-2"/>
    <n v="0.34162964763267556"/>
    <n v="-0.30245460553469017"/>
    <n v="0.22615047154067835"/>
  </r>
  <r>
    <x v="150"/>
    <n v="-0.50830069015999024"/>
    <n v="-0.75167428065230957"/>
    <n v="0.49097322363853302"/>
    <n v="3.7715558160549528E-2"/>
    <n v="-0.63414893246263204"/>
    <n v="-2.4542322892622842E-2"/>
    <n v="0.44851657400392386"/>
    <n v="6.9418780508861161E-2"/>
    <n v="-0.31426653565972756"/>
    <n v="-1.1863086255154147"/>
  </r>
  <r>
    <x v="151"/>
    <n v="-0.97713380723885346"/>
    <n v="-0.72728255662300267"/>
    <n v="-0.84061060951851752"/>
    <n v="-0.54024760287553719"/>
    <n v="-0.37283476722275843"/>
    <n v="-0.73167240153983026"/>
    <n v="0.81136701080174356"/>
    <n v="-7.5459643067930557E-2"/>
    <n v="-2.3031372323983664E-2"/>
    <n v="-3.4769057496086697"/>
  </r>
  <r>
    <x v="152"/>
    <n v="0.66224784931280933"/>
    <n v="0.19216565369704908"/>
    <n v="0.12151467271462078"/>
    <n v="8.6989972399936444E-2"/>
    <n v="-0.10897015512606693"/>
    <n v="-0.73177254698284022"/>
    <n v="-0.69456343660738362"/>
    <n v="-0.53617132046662708"/>
    <n v="0.75963983987783423"/>
    <n v="-0.24891947118066782"/>
  </r>
  <r>
    <x v="153"/>
    <n v="-0.90375246374248464"/>
    <n v="-0.51052873330827486"/>
    <n v="-0.94323794392006144"/>
    <n v="-0.66600130718623307"/>
    <n v="-0.22650002733379856"/>
    <n v="-0.72455366651266939"/>
    <n v="0.72110810632260935"/>
    <n v="-0.20955704432012895"/>
    <n v="0.16037481831024822"/>
    <n v="-3.3026482616907935"/>
  </r>
  <r>
    <x v="154"/>
    <n v="0.96573079021918129"/>
    <n v="-0.26753922785569145"/>
    <n v="0.24085225449358674"/>
    <n v="-2.2212806703075538E-3"/>
    <n v="-0.43132568388322384"/>
    <n v="0.73110203813809016"/>
    <n v="-0.5682585126789339"/>
    <n v="0.32736844136170729"/>
    <n v="-0.12599849662858995"/>
    <n v="0.86971032249581859"/>
  </r>
  <r>
    <x v="155"/>
    <n v="-0.39650119909343245"/>
    <n v="0.10199276933887619"/>
    <n v="-0.36589065772683715"/>
    <n v="-0.3648805018275546"/>
    <n v="0.17790488295295151"/>
    <n v="-0.37505451508165877"/>
    <n v="2.4345041391577973E-2"/>
    <n v="-8.7189822424816793E-2"/>
    <n v="7.7186878100252335E-2"/>
    <n v="-1.2080871243706419"/>
  </r>
  <r>
    <x v="156"/>
    <n v="-0.89907065020325938"/>
    <n v="-0.81237607914973586"/>
    <n v="-0.80273384830170991"/>
    <n v="-0.50030381943068547"/>
    <n v="-0.44293768939991335"/>
    <n v="-0.40103250510253252"/>
    <n v="0.83082133739292952"/>
    <n v="-3.1055792796260005E-2"/>
    <n v="-0.12422832860770588"/>
    <n v="-3.1829173755988731"/>
  </r>
  <r>
    <x v="157"/>
    <n v="-0.82228555962182293"/>
    <n v="-0.25790156237146644"/>
    <n v="-0.69364456602374935"/>
    <n v="-1.6285768971965695E-2"/>
    <n v="-0.26431215694654586"/>
    <n v="-0.84202058327465157"/>
    <n v="0.72074215720181378"/>
    <n v="-0.3122910968330877"/>
    <n v="0.22985628152850848"/>
    <n v="-2.2581428553129674"/>
  </r>
  <r>
    <x v="158"/>
    <n v="-0.3975790314657448"/>
    <n v="0.17539428971592588"/>
    <n v="-0.66182269181804088"/>
    <n v="0.34509370195201422"/>
    <n v="3.7144804811478312E-2"/>
    <n v="-0.37787466070553688"/>
    <n v="0.28008854649554382"/>
    <n v="-0.14195783825480476"/>
    <n v="-0.24414444053817358"/>
    <n v="-0.98565731980733884"/>
  </r>
  <r>
    <x v="159"/>
    <n v="-0.77679633896629574"/>
    <n v="-0.79510788087188089"/>
    <n v="-0.52917728151235432"/>
    <n v="-0.40989495746623567"/>
    <n v="-0.48062197918692773"/>
    <n v="-0.19456998415022406"/>
    <n v="0.63922260547904219"/>
    <n v="-4.1798248815088541E-2"/>
    <n v="-0.25416482323439732"/>
    <n v="-2.8429088887243616"/>
  </r>
  <r>
    <x v="160"/>
    <n v="-1.0110852448007532"/>
    <n v="-0.87959458014101444"/>
    <n v="-0.81471478763227956"/>
    <n v="-0.60948195551297046"/>
    <n v="-0.45948602207814249"/>
    <n v="-0.51746301048751531"/>
    <n v="0.8867314005348399"/>
    <n v="-2.1794131986032712E-2"/>
    <n v="-0.10699856442943372"/>
    <n v="-3.5338868965333026"/>
  </r>
  <r>
    <x v="161"/>
    <n v="-0.88879053744548975"/>
    <n v="-0.40109230517192079"/>
    <n v="-0.84756469961887526"/>
    <n v="-0.52538998660866676"/>
    <n v="-0.21192623581930897"/>
    <n v="-0.7141272513539858"/>
    <n v="0.71286232110975989"/>
    <n v="-0.2272486906702548"/>
    <n v="0.12105486402422018"/>
    <n v="-2.9822225215545219"/>
  </r>
  <r>
    <x v="162"/>
    <n v="-0.9323185292636299"/>
    <n v="-0.84464281722703083"/>
    <n v="-0.7423186110618426"/>
    <n v="-0.56630341427164732"/>
    <n v="-0.49138212568366979"/>
    <n v="-0.69227308383529162"/>
    <n v="0.72798910662801675"/>
    <n v="-3.0695647037893743E-2"/>
    <n v="-0.10352883392876003"/>
    <n v="-3.6754739556817491"/>
  </r>
  <r>
    <x v="163"/>
    <n v="-0.16827420291453446"/>
    <n v="0.67482382318410594"/>
    <n v="-0.42844279010955166"/>
    <n v="-0.44116655262643578"/>
    <n v="-0.15716622379642911"/>
    <n v="-0.23443536548069221"/>
    <n v="9.5085251445492611E-2"/>
    <n v="-0.274220973382167"/>
    <n v="0.16457719888937322"/>
    <n v="-0.76921983479083833"/>
  </r>
  <r>
    <x v="164"/>
    <n v="-0.39378832101752403"/>
    <n v="1.1921614329988934"/>
    <n v="-0.7534231754971169"/>
    <n v="-0.49705400961521756"/>
    <n v="1.9491413485990925"/>
    <n v="-0.96424825979156692"/>
    <n v="0.48275447040737407"/>
    <n v="-0.97261439632267144"/>
    <n v="0.79876550484467723"/>
    <n v="0.84169459460594032"/>
  </r>
  <r>
    <x v="165"/>
    <n v="-1.0402492414152658"/>
    <n v="-0.86898701093107589"/>
    <n v="-0.79755250416852685"/>
    <n v="-0.74440842386141071"/>
    <n v="-0.55962215518983849"/>
    <n v="-0.55685439273417636"/>
    <n v="0.86951040275594182"/>
    <n v="1.3172564547556834E-2"/>
    <n v="-5.1481697530767694E-2"/>
    <n v="-3.736472458527563"/>
  </r>
  <r>
    <x v="166"/>
    <n v="-0.96939515491967709"/>
    <n v="-0.85592141933114252"/>
    <n v="-0.61082351031854354"/>
    <n v="-0.51530265215340454"/>
    <n v="-0.47941742659181824"/>
    <n v="-0.65760859243795966"/>
    <n v="0.72903112087609578"/>
    <n v="-2.3504311709985751E-2"/>
    <n v="-7.031464510200186E-2"/>
    <n v="-3.4532565916884366"/>
  </r>
  <r>
    <x v="167"/>
    <n v="-0.9393683741722384"/>
    <n v="-0.9077489764364931"/>
    <n v="-0.76063934143524037"/>
    <n v="-0.55324668559071333"/>
    <n v="-0.51895562703242826"/>
    <n v="-0.57330824026185678"/>
    <n v="0.77762899760148696"/>
    <n v="-3.984647059279413E-3"/>
    <n v="-6.9123927424376938E-2"/>
    <n v="-3.5487468218111395"/>
  </r>
  <r>
    <x v="168"/>
    <n v="-0.96915146361423077"/>
    <n v="-0.71955013164517878"/>
    <n v="-0.8071818264748849"/>
    <n v="-0.64346237993050404"/>
    <n v="-0.28313936257924571"/>
    <n v="-0.75118478012162182"/>
    <n v="0.81504172836173072"/>
    <n v="-8.9110922922573346E-2"/>
    <n v="1.6395665123451985E-2"/>
    <n v="-3.4313434738030564"/>
  </r>
  <r>
    <x v="169"/>
    <n v="-0.95282232918108745"/>
    <n v="-0.37281050356495182"/>
    <n v="-0.80354085563476252"/>
    <n v="-0.33842856238872454"/>
    <n v="-0.17189480238362911"/>
    <n v="-0.65408556394131112"/>
    <n v="0.71053127474475575"/>
    <n v="-0.1880561830676436"/>
    <n v="1.74019510762214E-2"/>
    <n v="-2.7537055743411334"/>
  </r>
  <r>
    <x v="170"/>
    <n v="-0.91996787954260273"/>
    <n v="-0.84861531270977542"/>
    <n v="-0.78957498752512745"/>
    <n v="-0.67996144193497876"/>
    <n v="-0.41752428624307303"/>
    <n v="-0.61039011341756289"/>
    <n v="0.82766845867435102"/>
    <n v="-5.1321303676531479E-3"/>
    <n v="-3.3139069629394599E-2"/>
    <n v="-3.4766367626958172"/>
  </r>
  <r>
    <x v="171"/>
    <n v="-0.97770356657656676"/>
    <n v="-0.55461846256681058"/>
    <n v="-0.88857540183302475"/>
    <n v="-0.73482567630908513"/>
    <n v="-0.23981280204229638"/>
    <n v="-0.85823097117880331"/>
    <n v="0.75623854061715723"/>
    <n v="-0.27128626435717479"/>
    <n v="0.25632078662426566"/>
    <n v="-3.5124938176223384"/>
  </r>
  <r>
    <x v="172"/>
    <n v="-0.92165598697211371"/>
    <n v="-0.58925272516756366"/>
    <n v="-0.86950180707298019"/>
    <n v="-0.68176957054714493"/>
    <n v="-0.46309621809495993"/>
    <n v="-0.83919859481250347"/>
    <n v="0.67027323426563568"/>
    <n v="-0.12078997939787048"/>
    <n v="6.3944779210603167E-2"/>
    <n v="-3.7510468685888982"/>
  </r>
  <r>
    <x v="173"/>
    <n v="-0.45543329154485301"/>
    <n v="-0.58061120770368002"/>
    <n v="1.594594405477532E-2"/>
    <n v="-0.18613091990400277"/>
    <n v="-0.27809176291299881"/>
    <n v="-0.35648489931782651"/>
    <n v="-4.5105087477322399E-2"/>
    <n v="-8.7787886397000484E-2"/>
    <n v="-0.36499474785905728"/>
    <n v="-2.3386938590619661"/>
  </r>
  <r>
    <x v="174"/>
    <n v="-1.0956887475179484"/>
    <n v="-0.81131690441199888"/>
    <n v="-0.87750154759197285"/>
    <n v="-0.73233525958461465"/>
    <n v="-0.41561804432210392"/>
    <n v="-0.74710920270533909"/>
    <n v="0.86186449507182983"/>
    <n v="-3.8206032023995772E-2"/>
    <n v="2.7779575689578073E-2"/>
    <n v="-3.8281316673965655"/>
  </r>
  <r>
    <x v="175"/>
    <n v="-1.032356275987109"/>
    <n v="-0.864860151447156"/>
    <n v="-0.8259308163204403"/>
    <n v="-0.74291917726890733"/>
    <n v="-0.44513675190935786"/>
    <n v="-0.72969875225480452"/>
    <n v="0.76441052502897688"/>
    <n v="-3.6247132005487716E-2"/>
    <n v="4.5283258113490481E-2"/>
    <n v="-3.867455274050795"/>
  </r>
  <r>
    <x v="176"/>
    <n v="-0.94964112945185197"/>
    <n v="-0.70708087330316083"/>
    <n v="-0.81511852115385508"/>
    <n v="-0.32462806029480623"/>
    <n v="-0.20014102243134893"/>
    <n v="-0.41758388921954159"/>
    <n v="0.83842729487133627"/>
    <n v="-1.5353310604116845E-2"/>
    <n v="-0.13305496766702429"/>
    <n v="-2.7241744792543701"/>
  </r>
  <r>
    <x v="177"/>
    <n v="-0.9855285913951769"/>
    <n v="-0.60431126008653924"/>
    <n v="-0.8649108955967264"/>
    <n v="-0.76302308829646848"/>
    <n v="-0.35256303129434674"/>
    <n v="-0.69644683061851953"/>
    <n v="0.85426464602517027"/>
    <n v="-5.5957441943866267E-2"/>
    <n v="0.13500624803869238"/>
    <n v="-3.3334702451677805"/>
  </r>
  <r>
    <x v="178"/>
    <n v="-0.53856944246973082"/>
    <n v="-0.82226431686114454"/>
    <n v="-0.13876213588686767"/>
    <n v="-0.43684380247359161"/>
    <n v="-0.63600262789881312"/>
    <n v="3.377483941344283E-2"/>
    <n v="0.16580287854132233"/>
    <n v="4.098451105307091E-2"/>
    <n v="-0.44658728161874656"/>
    <n v="-2.7784673782010585"/>
  </r>
  <r>
    <x v="179"/>
    <n v="-0.82989059681892163"/>
    <n v="-0.61369280596554054"/>
    <n v="-0.69974789719875952"/>
    <n v="-0.36523390530734495"/>
    <n v="-0.55504484604718307"/>
    <n v="-2.1554458976862444E-2"/>
    <n v="0.86171854713285712"/>
    <n v="5.1690804899587042E-3"/>
    <n v="-0.25134913757249244"/>
    <n v="-2.4696260202642888"/>
  </r>
  <r>
    <x v="180"/>
    <n v="-1.0433632026290314"/>
    <n v="-0.95928571951926345"/>
    <n v="-0.49022007023133335"/>
    <n v="-0.50901182677097667"/>
    <n v="-0.63597224696097987"/>
    <n v="-0.67529601638668235"/>
    <n v="0.76724380539908166"/>
    <n v="-1.532248551329655E-2"/>
    <n v="-1.8860855762574296E-3"/>
    <n v="-3.5631138481887392"/>
  </r>
  <r>
    <x v="181"/>
    <n v="0.42398724128234944"/>
    <n v="2.3952336066849367E-2"/>
    <n v="-0.14212232760627549"/>
    <n v="-0.32466047678502175"/>
    <n v="-0.40525745139591035"/>
    <n v="0.17238885864417325"/>
    <n v="-0.37693722283935238"/>
    <n v="-0.54994634950772758"/>
    <n v="-0.46490402049740703"/>
    <n v="-1.6434994126383224"/>
  </r>
  <r>
    <x v="182"/>
    <n v="-0.80315078026312337"/>
    <n v="-0.805144567333829"/>
    <n v="-0.50101340614194301"/>
    <n v="-0.36846268715686942"/>
    <n v="-0.51348833560150675"/>
    <n v="-0.41474865364425412"/>
    <n v="0.46215627426938893"/>
    <n v="-8.2111573081754569E-2"/>
    <n v="-0.19347594384237932"/>
    <n v="-3.2194396727962706"/>
  </r>
  <r>
    <x v="183"/>
    <n v="-0.28557638327264717"/>
    <n v="-0.47614660393526698"/>
    <n v="-0.3501802664744243"/>
    <n v="-6.9960574716393123E-2"/>
    <n v="-0.3041726258765618"/>
    <n v="0.32280301613831475"/>
    <n v="0.36998323257854621"/>
    <n v="1.7036110145027865E-2"/>
    <n v="-0.29461571565589229"/>
    <n v="-1.0708298110692969"/>
  </r>
  <r>
    <x v="184"/>
    <n v="-0.52517158511843498"/>
    <n v="9.3018446698303267E-2"/>
    <n v="-0.77141426084337072"/>
    <n v="-0.40335087208176917"/>
    <n v="-5.7815133265123206E-2"/>
    <n v="-0.56391270475863331"/>
    <n v="0.4882754228056877"/>
    <n v="-0.28814006809527903"/>
    <n v="6.0368804669633271E-2"/>
    <n v="-1.9681419499889861"/>
  </r>
  <r>
    <x v="185"/>
    <n v="-0.97359470491851929"/>
    <n v="-0.91377815953698893"/>
    <n v="-0.79314483919905954"/>
    <n v="-0.62453621893709532"/>
    <n v="-0.61227518770392841"/>
    <n v="-0.3956828786868401"/>
    <n v="0.86030318718283616"/>
    <n v="-2.2140064308799234E-2"/>
    <n v="-0.1033979774008912"/>
    <n v="-3.5782468435092856"/>
  </r>
  <r>
    <x v="186"/>
    <n v="-0.89925811079730855"/>
    <n v="-0.74212110337280568"/>
    <n v="-0.78630942260728132"/>
    <n v="-0.61886949132134605"/>
    <n v="-0.26682791625453722"/>
    <n v="-0.61285896821684094"/>
    <n v="0.74328770761492235"/>
    <n v="-7.0730321723365908E-2"/>
    <n v="-2.1330952086767264E-2"/>
    <n v="-3.2750185787653305"/>
  </r>
  <r>
    <x v="187"/>
    <n v="-1.0081841965168559"/>
    <n v="-0.36326093986610408"/>
    <n v="-0.93795537902544057"/>
    <n v="-0.31540645844172616"/>
    <n v="4.5452106500972908E-2"/>
    <n v="-0.9229099530472028"/>
    <n v="0.73429767072604424"/>
    <n v="-0.18669330692874075"/>
    <n v="0.22571717564824914"/>
    <n v="-2.7289432809508036"/>
  </r>
  <r>
    <x v="188"/>
    <n v="0.48721798297285324"/>
    <n v="-1.3655542805718352E-3"/>
    <n v="0.32199049987328082"/>
    <n v="0.43358863016822469"/>
    <n v="-0.35955109729245305"/>
    <n v="0.72364113904314264"/>
    <n v="-0.66341633781650422"/>
    <n v="0.35989541792810248"/>
    <n v="-0.44242544035558029"/>
    <n v="0.85957524024049436"/>
  </r>
  <r>
    <x v="189"/>
    <n v="-0.97502314137950863"/>
    <n v="-1.031067153850834"/>
    <n v="-0.64040804732971546"/>
    <n v="-0.66736035003777827"/>
    <n v="-0.63897357522666087"/>
    <n v="-0.33116282813098352"/>
    <n v="0.77118491325696048"/>
    <n v="1.930235358016523E-2"/>
    <n v="-0.18620946391315865"/>
    <n v="-3.6797172930315138"/>
  </r>
  <r>
    <x v="190"/>
    <n v="-0.33901464385255414"/>
    <n v="-0.20110438779438536"/>
    <n v="-0.64698387518448008"/>
    <n v="3.9466603594605167E-2"/>
    <n v="0.20449624127362898"/>
    <n v="2.4604521411329881E-2"/>
    <n v="0.28800896789945185"/>
    <n v="4.7919773814578785E-2"/>
    <n v="-8.3306648466866223E-2"/>
    <n v="-0.66591344730469115"/>
  </r>
  <r>
    <x v="191"/>
    <n v="-0.93349755608941321"/>
    <n v="-0.61326057161712078"/>
    <n v="-0.37326382009807907"/>
    <n v="-0.13041376975486826"/>
    <n v="-0.11112181762231675"/>
    <n v="-0.36401619413926734"/>
    <n v="0.64768078583085398"/>
    <n v="-6.0146135336539744E-2"/>
    <n v="-0.23949051449901174"/>
    <n v="-2.177529593325763"/>
  </r>
  <r>
    <x v="192"/>
    <n v="-0.87859843145157457"/>
    <n v="-0.71650835212288466"/>
    <n v="-0.82735992089205235"/>
    <n v="-0.57820091622629299"/>
    <n v="-0.41391838157032762"/>
    <n v="-0.34515623891377434"/>
    <n v="0.75179331479385925"/>
    <n v="-4.0445052478630408E-2"/>
    <n v="-0.15770876249987176"/>
    <n v="-3.2061027413615495"/>
  </r>
  <r>
    <x v="193"/>
    <n v="-0.77798463092411252"/>
    <n v="-0.37653000577939877"/>
    <n v="-0.69811120114022596"/>
    <n v="-0.3083329796315778"/>
    <n v="-0.50947044055939761"/>
    <n v="7.2300796486336361E-2"/>
    <n v="0.82723308542926033"/>
    <n v="-8.5664589861222627E-3"/>
    <n v="-0.26057255201068419"/>
    <n v="-2.0400343871159228"/>
  </r>
  <r>
    <x v="194"/>
    <n v="0.83816930410842438"/>
    <n v="0.63571719250628378"/>
    <n v="0.71090128731755331"/>
    <n v="9.2835121741327797E-2"/>
    <n v="-6.5249444861338879E-2"/>
    <n v="-2.0600434610197553E-2"/>
    <n v="-0.53243704301047567"/>
    <n v="-0.38510383954266603"/>
    <n v="-0.10639413317406206"/>
    <n v="1.1678380104748487"/>
  </r>
  <r>
    <x v="195"/>
    <n v="0.72326078696476481"/>
    <n v="0.60829987980711364"/>
    <n v="0.14553563379722603"/>
    <n v="1.3461540561550788E-2"/>
    <n v="2.6715489842322219E-3"/>
    <n v="-0.18298620849976935"/>
    <n v="-0.73715560614478992"/>
    <n v="-0.64615814920718351"/>
    <n v="-0.49164274586515466"/>
    <n v="-0.56471331960200999"/>
  </r>
  <r>
    <x v="196"/>
    <n v="-2.2805416719322895E-2"/>
    <n v="-9.84606018035067E-2"/>
    <n v="-0.3341005642004819"/>
    <n v="6.0064821900363614E-2"/>
    <n v="0.42198523865269916"/>
    <n v="0.25822848192668935"/>
    <n v="0.12544935289728126"/>
    <n v="-0.23839631948743653"/>
    <n v="-0.34248223935319488"/>
    <n v="-0.17051724618690953"/>
  </r>
  <r>
    <x v="197"/>
    <n v="-1.0844662135223662"/>
    <n v="-0.51364827440526983"/>
    <n v="-0.86703878111826393"/>
    <n v="-0.37579071072665854"/>
    <n v="-0.51139338852032423"/>
    <n v="-0.50371161591931946"/>
    <n v="0.87976510230265226"/>
    <n v="-1.74739118334334E-2"/>
    <n v="-0.12378905292261956"/>
    <n v="-3.1175468466656033"/>
  </r>
  <r>
    <x v="198"/>
    <n v="-0.8016456372820614"/>
    <n v="-0.63852425021543269"/>
    <n v="-0.66650320318041989"/>
    <n v="-0.47677836099413357"/>
    <n v="-0.41395625571716405"/>
    <n v="-0.46517641619714944"/>
    <n v="0.65578781103320694"/>
    <n v="-0.11531981454301528"/>
    <n v="-0.18558127918313555"/>
    <n v="-3.1076974062793052"/>
  </r>
  <r>
    <x v="199"/>
    <n v="-0.92727038999768741"/>
    <n v="-0.68348206150228041"/>
    <n v="-0.70308250198075306"/>
    <n v="-0.1541764195457325"/>
    <n v="-0.48478016037815258"/>
    <n v="-0.37105757947129886"/>
    <n v="0.83703089292615396"/>
    <n v="8.1714860623173201E-3"/>
    <n v="-5.7664303901784245E-2"/>
    <n v="-2.536311037789218"/>
  </r>
  <r>
    <x v="200"/>
    <n v="-0.86898700170467413"/>
    <n v="-0.93217016263063934"/>
    <n v="-0.57401622567998034"/>
    <n v="-0.63361557128828538"/>
    <n v="-0.66007178524873"/>
    <n v="-0.30501650184572882"/>
    <n v="0.73027967359548007"/>
    <n v="1.1496356233373915E-2"/>
    <n v="-0.25102024121657796"/>
    <n v="-3.4831214597857616"/>
  </r>
  <r>
    <x v="201"/>
    <n v="-0.98776263423832267"/>
    <n v="-0.50000917942504564"/>
    <n v="-0.77721850178636553"/>
    <n v="-0.59949245599351864"/>
    <n v="-0.25820438529958145"/>
    <n v="-0.83960582303578302"/>
    <n v="0.74203654002495723"/>
    <n v="-0.10705741203882714"/>
    <n v="4.4238396329594143E-2"/>
    <n v="-3.2830754554628929"/>
  </r>
  <r>
    <x v="202"/>
    <n v="-0.81977732468997011"/>
    <n v="-0.67929830502575306"/>
    <n v="-0.73851707785659881"/>
    <n v="-0.53073264695053002"/>
    <n v="-0.37313929512954835"/>
    <n v="-0.5567610736853843"/>
    <n v="0.71534698411255726"/>
    <n v="-9.5824179721408997E-2"/>
    <n v="-0.13225084832745981"/>
    <n v="-3.2109537672740958"/>
  </r>
  <r>
    <x v="203"/>
    <n v="-0.65435550557237565"/>
    <n v="-0.15827754947574205"/>
    <n v="-0.10466756321275063"/>
    <n v="-3.0341526183926656E-2"/>
    <n v="-8.6929920691047866E-2"/>
    <n v="0.1681945037745663"/>
    <n v="0.31623698920749876"/>
    <n v="-1.3046493354776182E-2"/>
    <n v="-0.37710310819872622"/>
    <n v="-0.94029017370728019"/>
  </r>
  <r>
    <x v="204"/>
    <n v="-0.69156135109687"/>
    <n v="-0.65925562938536153"/>
    <n v="0.62974898147965663"/>
    <n v="0.27890280818576957"/>
    <n v="-0.53031518514080767"/>
    <n v="-0.6992303553925564"/>
    <n v="9.966225550128098E-2"/>
    <n v="2.823834828003656E-2"/>
    <n v="5.6443016351156512E-2"/>
    <n v="-1.4873671112176954"/>
  </r>
  <r>
    <x v="205"/>
    <n v="-0.86077448308912474"/>
    <n v="-0.83813842042582676"/>
    <n v="-0.69019291014055695"/>
    <n v="-0.43552614837059084"/>
    <n v="-0.53693078498707059"/>
    <n v="-0.34309069801020514"/>
    <n v="0.73895694735739037"/>
    <n v="1.8730204121711106E-3"/>
    <n v="-0.17377919186164437"/>
    <n v="-3.1376026691154579"/>
  </r>
  <r>
    <x v="206"/>
    <n v="-0.74227229582104248"/>
    <n v="1.2791316883236212"/>
    <n v="-0.38496166216987365"/>
    <n v="-3.6832190430881886E-2"/>
    <n v="0.3953815047731124"/>
    <n v="-0.9687899172264276"/>
    <n v="6.1664758621613192E-2"/>
    <n v="-1.2069259038731386"/>
    <n v="0.38675875478620469"/>
    <n v="-1.2168452630168125"/>
  </r>
  <r>
    <x v="207"/>
    <n v="0.95171252616092261"/>
    <n v="-3.063702020166565E-2"/>
    <n v="0.80355120054243967"/>
    <n v="-0.12671206666414034"/>
    <n v="-0.3867805107487764"/>
    <n v="1.643466514899586"/>
    <n v="-0.91864580863148648"/>
    <n v="0.60828022270351645"/>
    <n v="-0.21836244468626304"/>
    <n v="2.3258726133741323"/>
  </r>
  <r>
    <x v="208"/>
    <n v="4.7753051244165651E-2"/>
    <n v="-0.59117276631760129"/>
    <n v="0.74110461388535331"/>
    <n v="-0.16429817612721426"/>
    <n v="-0.38569167218548051"/>
    <n v="0.35720750381158228"/>
    <n v="-1.3199574650144217E-2"/>
    <n v="2.1922952109431071E-3"/>
    <n v="-0.65396413769499451"/>
    <n v="-0.6600688628233905"/>
  </r>
  <r>
    <x v="209"/>
    <n v="-0.89248771168744601"/>
    <n v="-0.90984402476976467"/>
    <n v="-0.83468143321331811"/>
    <n v="-0.62314258754298368"/>
    <n v="-0.54483419999158833"/>
    <n v="-0.32570757404531214"/>
    <n v="0.80241050478575615"/>
    <n v="-2.2012750292890629E-3"/>
    <n v="-0.19498898509303417"/>
    <n v="-3.5254772865869799"/>
  </r>
  <r>
    <x v="210"/>
    <n v="-0.60071660161307316"/>
    <n v="-0.71857785854950407"/>
    <n v="-9.1065272920829651E-2"/>
    <n v="-0.52759045081719524"/>
    <n v="-0.50365837658079526"/>
    <n v="-0.35536798334790448"/>
    <n v="0.39381601628000423"/>
    <n v="5.0867163576949981E-2"/>
    <n v="-0.17569197690224728"/>
    <n v="-2.5279853408745949"/>
  </r>
  <r>
    <x v="211"/>
    <n v="1.0738495127604384"/>
    <n v="-0.24311266381201016"/>
    <n v="0.48043066425513486"/>
    <n v="0.48612550086157613"/>
    <n v="0.21329745030987823"/>
    <n v="-0.32522846737849326"/>
    <n v="-0.63560446368320911"/>
    <n v="0.48830042907805826"/>
    <n v="6.6093011283901965E-2"/>
    <n v="1.6041509736752755"/>
  </r>
  <r>
    <x v="212"/>
    <n v="-0.30523612070035105"/>
    <n v="-0.48999855505107576"/>
    <n v="-0.56365442914285746"/>
    <n v="-0.23369133962908278"/>
    <n v="-0.33113200741996834"/>
    <n v="1.2354833129969144E-2"/>
    <n v="0.18030322949083233"/>
    <n v="-9.8850216140995845E-2"/>
    <n v="-0.226758679300744"/>
    <n v="-2.0566632847642738"/>
  </r>
  <r>
    <x v="213"/>
    <n v="-0.92619052664082857"/>
    <n v="-0.77995306742280734"/>
    <n v="-0.7641272446644467"/>
    <n v="-0.64534373035428605"/>
    <n v="-0.47180370680235617"/>
    <n v="-0.57333673423302856"/>
    <n v="0.8045771063641769"/>
    <n v="-3.1762945789237607E-2"/>
    <n v="-2.5117888937695339E-2"/>
    <n v="-3.4130587384805096"/>
  </r>
  <r>
    <x v="214"/>
    <n v="-0.75202588859925257"/>
    <n v="-0.88621527536727807"/>
    <n v="-0.6019994558403543"/>
    <n v="-0.5159236742075155"/>
    <n v="-0.60185525994767164"/>
    <n v="-2.8191983199654082E-2"/>
    <n v="0.64682500636461315"/>
    <n v="9.2614957842876433E-2"/>
    <n v="-0.10753649896537214"/>
    <n v="-2.7543080719196094"/>
  </r>
  <r>
    <x v="215"/>
    <n v="-0.87383899646262408"/>
    <n v="-0.82055438479603626"/>
    <n v="-0.60733124077157963"/>
    <n v="-0.51814334513015958"/>
    <n v="-0.49517336964812536"/>
    <n v="-0.58451666264487978"/>
    <n v="0.6534549001768083"/>
    <n v="-3.4866511998221175E-2"/>
    <n v="-4.6617827145774823E-2"/>
    <n v="-3.3275874384205921"/>
  </r>
  <r>
    <x v="216"/>
    <n v="0.16646133461212093"/>
    <n v="0.35465502067099691"/>
    <n v="0.54540812070113898"/>
    <n v="0.28275239084299392"/>
    <n v="0.18933755072796501"/>
    <n v="-0.32243053589556953"/>
    <n v="-0.39548049597038204"/>
    <n v="-0.10852046888335978"/>
    <n v="-0.22131678898682169"/>
    <n v="0.49086612781908268"/>
  </r>
  <r>
    <x v="217"/>
    <n v="-0.46190427648689097"/>
    <n v="-0.1654131210745419"/>
    <n v="-0.67728251380400906"/>
    <n v="-0.30112090734521391"/>
    <n v="-9.0511331829549485E-2"/>
    <n v="-0.14422600526429319"/>
    <n v="0.59242184453709312"/>
    <n v="-0.10732269115676997"/>
    <n v="-0.15014546334540421"/>
    <n v="-1.5055044657695793"/>
  </r>
  <r>
    <x v="218"/>
    <n v="-0.95275332744319741"/>
    <n v="-0.60300222797034153"/>
    <n v="-0.78804072979010054"/>
    <n v="-0.75603448924821492"/>
    <n v="-0.40432098388887872"/>
    <n v="-0.67407566717460554"/>
    <n v="0.80826013413981224"/>
    <n v="-6.0567313382556644E-2"/>
    <n v="-2.1330751157565185E-2"/>
    <n v="-3.4518653559156478"/>
  </r>
  <r>
    <x v="219"/>
    <n v="-0.78496723586864958"/>
    <n v="-0.67753159546042607"/>
    <n v="-0.78477316045061163"/>
    <n v="-0.56328373286046551"/>
    <n v="-0.42771390121235542"/>
    <n v="-1.6934622353352493E-2"/>
    <n v="0.86880630242139489"/>
    <n v="-3.3300388705243898E-2"/>
    <n v="-0.15716718432773916"/>
    <n v="-2.5768655188174492"/>
  </r>
  <r>
    <x v="220"/>
    <n v="-5.2428055159114261E-3"/>
    <n v="-0.1477727225863551"/>
    <n v="-0.55197481592514808"/>
    <n v="7.5456180962498426E-2"/>
    <n v="-0.52904986487905126"/>
    <n v="0.46169433624022188"/>
    <n v="0.41008036022788752"/>
    <n v="0.28702261125107731"/>
    <n v="-0.58547535259182537"/>
    <n v="-0.58526207281660603"/>
  </r>
  <r>
    <x v="221"/>
    <n v="-0.83191754039450783"/>
    <n v="-0.87411720901219514"/>
    <n v="-0.39779311631138242"/>
    <n v="-0.30476886683082272"/>
    <n v="-0.58005783120473609"/>
    <n v="-0.5983491492091948"/>
    <n v="0.59915564340098304"/>
    <n v="-6.2936931721876782E-2"/>
    <n v="-0.19486025015667341"/>
    <n v="-3.2456452514404064"/>
  </r>
  <r>
    <x v="222"/>
    <n v="-0.95552168422831796"/>
    <n v="-0.88495968345539866"/>
    <n v="-0.63450015589420861"/>
    <n v="-0.57499333886256565"/>
    <n v="-0.55513152998139248"/>
    <n v="-0.63601610212235193"/>
    <n v="0.62371711669749863"/>
    <n v="-3.2756850535261929E-2"/>
    <n v="-8.1392385595426442E-2"/>
    <n v="-3.7315546139774241"/>
  </r>
  <r>
    <x v="223"/>
    <n v="-0.88156642794339668"/>
    <n v="-0.80099890531842688"/>
    <n v="-0.56896911020056951"/>
    <n v="-0.56134576548364667"/>
    <n v="-0.49523078644372021"/>
    <n v="-0.51049296125416532"/>
    <n v="0.66858487773434216"/>
    <n v="-1.014037865145841E-2"/>
    <n v="-4.4617528471846517E-2"/>
    <n v="-3.2047769860328881"/>
  </r>
  <r>
    <x v="224"/>
    <n v="-0.15621926023793628"/>
    <n v="8.9976994076878022E-2"/>
    <n v="1.1005069534919754"/>
    <n v="0.20259503939298382"/>
    <n v="-0.24879512110792992"/>
    <n v="-0.14818746896604323"/>
    <n v="-1.3172446639555984"/>
    <n v="-0.60231439361257544"/>
    <n v="-0.44026784173477806"/>
    <n v="-1.5199497626530241"/>
  </r>
  <r>
    <x v="225"/>
    <n v="-0.3539978954891197"/>
    <n v="-0.28343859882323991"/>
    <n v="-0.76344346972425292"/>
    <n v="-0.53905059174716397"/>
    <n v="-0.30642684836598322"/>
    <n v="-0.36567730687220334"/>
    <n v="0.62573786106180729"/>
    <n v="-9.0655321824290813E-2"/>
    <n v="1.9808448736237189E-2"/>
    <n v="-2.0571437230482092"/>
  </r>
  <r>
    <x v="226"/>
    <n v="-0.37246726607582092"/>
    <n v="1.328305108295557"/>
    <n v="-0.72786874305146465"/>
    <n v="-0.3310629531582005"/>
    <n v="0.80864172327587913"/>
    <n v="-0.9835419293424067"/>
    <n v="7.9214820710832509E-2"/>
    <n v="-0.85424423452524456"/>
    <n v="1.0539884156565376"/>
    <n v="9.6494178566874922E-4"/>
  </r>
  <r>
    <x v="227"/>
    <n v="-0.91775877749409274"/>
    <n v="-0.71667515867919895"/>
    <n v="-0.76785629991613102"/>
    <n v="-0.63339316561639658"/>
    <n v="-0.38554579016638163"/>
    <n v="-0.52010244339495249"/>
    <n v="0.79853326481861842"/>
    <n v="-2.455803030079403E-2"/>
    <n v="-0.14325132449243957"/>
    <n v="-3.3106077252417685"/>
  </r>
  <r>
    <x v="228"/>
    <n v="-0.92152842325380901"/>
    <n v="-0.72823200447417236"/>
    <n v="-0.79483974177420336"/>
    <n v="-0.70465876541656647"/>
    <n v="-0.27718742439522059"/>
    <n v="-0.58025412903426066"/>
    <n v="0.75404093337299705"/>
    <n v="-2.9201772003967466E-2"/>
    <n v="1.5740524494480004E-2"/>
    <n v="-3.266120802484723"/>
  </r>
  <r>
    <x v="229"/>
    <n v="-0.5354470886670426"/>
    <n v="0.27765736758103632"/>
    <n v="9.2598009165637055E-2"/>
    <n v="0.16231132430842135"/>
    <n v="-0.41719142413453808"/>
    <n v="-0.35007883653237926"/>
    <n v="0.13923772824656699"/>
    <n v="-0.1166362959866518"/>
    <n v="6.1067478783731338E-3"/>
    <n v="-0.7414424681405769"/>
  </r>
  <r>
    <x v="230"/>
    <n v="-0.39503777694604181"/>
    <n v="-0.74227972050968483"/>
    <n v="0.31074778157264565"/>
    <n v="-0.22999067346733529"/>
    <n v="-0.56712820880584347"/>
    <n v="-0.31554084903970903"/>
    <n v="4.6474493550089542E-2"/>
    <n v="0.18836825128000273"/>
    <n v="-0.37269816295655456"/>
    <n v="-2.0770848653224316"/>
  </r>
  <r>
    <x v="231"/>
    <n v="0.38934259269306881"/>
    <n v="0.49652592869346329"/>
    <n v="0.93838126200427174"/>
    <n v="-3.2398187888474816E-2"/>
    <n v="-0.26272521376043201"/>
    <n v="-0.20975997703384708"/>
    <n v="-0.87412601897599818"/>
    <n v="-0.29470261740761688"/>
    <n v="-0.23943729912551109"/>
    <n v="-8.8899530801076376E-2"/>
  </r>
  <r>
    <x v="232"/>
    <n v="-0.82064293884768835"/>
    <n v="-0.52861747163720785"/>
    <n v="-0.7152033096971413"/>
    <n v="-0.62140682588076968"/>
    <n v="-0.51810970746362583"/>
    <n v="-0.4079322186472199"/>
    <n v="0.65065367888342962"/>
    <n v="3.2060198747853957E-2"/>
    <n v="-8.6709893704076696E-2"/>
    <n v="-3.015908488246446"/>
  </r>
  <r>
    <x v="233"/>
    <n v="-0.94129558286718928"/>
    <n v="-0.77097641423200935"/>
    <n v="-0.7667177395672673"/>
    <n v="-0.57319763933884316"/>
    <n v="-0.4729153008963255"/>
    <n v="-0.53198379156175657"/>
    <n v="0.78868071230281367"/>
    <n v="-2.936311416134792E-2"/>
    <n v="-6.7894353412454769E-2"/>
    <n v="-3.3656632237343809"/>
  </r>
  <r>
    <x v="234"/>
    <n v="-0.57862755545948152"/>
    <n v="7.489921784813372E-2"/>
    <n v="-0.78090073399067716"/>
    <n v="-0.50730253590795604"/>
    <n v="0.67325181274846835"/>
    <n v="-0.96304257231995782"/>
    <n v="0.47731232238801657"/>
    <n v="-0.57745205526076782"/>
    <n v="0.67804530133271312"/>
    <n v="-1.5038167986215085"/>
  </r>
  <r>
    <x v="235"/>
    <n v="-0.75518907000551649"/>
    <n v="-0.66249356382312197"/>
    <n v="-0.70531787709436722"/>
    <n v="-0.52324078524875528"/>
    <n v="-0.60035659315913836"/>
    <n v="-0.10708049662316117"/>
    <n v="0.63708158485348931"/>
    <n v="7.488967256859265E-2"/>
    <n v="-0.14891433448322236"/>
    <n v="-2.7906214630152011"/>
  </r>
  <r>
    <x v="236"/>
    <n v="0.91771007873374377"/>
    <n v="-0.35739909542186615"/>
    <n v="0.91951569932690447"/>
    <n v="-0.26711978554335108"/>
    <n v="-0.40759680037375712"/>
    <n v="1.4055599043257496"/>
    <n v="-0.89804148566184527"/>
    <n v="0.85353087248583437"/>
    <n v="-0.36974018182781049"/>
    <n v="1.7964192060436022"/>
  </r>
  <r>
    <x v="237"/>
    <n v="-0.97426816835900765"/>
    <n v="-0.54491216079073723"/>
    <n v="-0.85256907269302462"/>
    <n v="-0.69082123593945322"/>
    <n v="-0.24805759678070521"/>
    <n v="-0.67827025803171737"/>
    <n v="0.80180264797316914"/>
    <n v="-7.7167874201288345E-2"/>
    <n v="0.13613057894589162"/>
    <n v="-3.1281331398768724"/>
  </r>
  <r>
    <x v="238"/>
    <n v="-0.98617230110285437"/>
    <n v="-0.81198639008328677"/>
    <n v="-0.80101747894003428"/>
    <n v="-0.54019165263817503"/>
    <n v="-0.53373463845852176"/>
    <n v="-0.66230440821538783"/>
    <n v="0.78158516571653158"/>
    <n v="-0.11020484608085486"/>
    <n v="-9.6684647486196068E-2"/>
    <n v="-3.7607111972887788"/>
  </r>
  <r>
    <x v="239"/>
    <n v="-0.87658312305850317"/>
    <n v="-0.80162091255172918"/>
    <n v="-0.55968107638756526"/>
    <n v="-0.45920139136085686"/>
    <n v="-0.39569882081225927"/>
    <n v="-0.55307367015546982"/>
    <n v="0.63368300328214866"/>
    <n v="-4.8195404819858276E-2"/>
    <n v="-0.12062603955300269"/>
    <n v="-3.1809974354170958"/>
  </r>
  <r>
    <x v="240"/>
    <n v="-0.96738100883361111"/>
    <n v="-0.84731458733311171"/>
    <n v="-0.46482391553923802"/>
    <n v="-0.40083833838191535"/>
    <n v="-0.53385499590812902"/>
    <n v="-0.48874521671345206"/>
    <n v="0.4148353705625285"/>
    <n v="-0.11524304490015096"/>
    <n v="-0.16553609607748324"/>
    <n v="-3.568901833124563"/>
  </r>
  <r>
    <x v="241"/>
    <n v="0.22196005804433819"/>
    <n v="-0.56325362787611755"/>
    <n v="0.83877171751787549"/>
    <n v="6.4666791088682923E-2"/>
    <n v="-0.3022173190919023"/>
    <n v="0.7087715556186488"/>
    <n v="-0.59882364520345188"/>
    <n v="6.5843593658995114E-2"/>
    <n v="-0.38860376746822606"/>
    <n v="4.7115356288842669E-2"/>
  </r>
  <r>
    <x v="242"/>
    <n v="-0.81727464049590537"/>
    <n v="-0.89480122884667068"/>
    <n v="-0.22848210209896461"/>
    <n v="-0.39886866302826796"/>
    <n v="-0.53005650469914811"/>
    <n v="-0.37309017567714942"/>
    <n v="0.57919091344245777"/>
    <n v="-1.2118193361737998E-2"/>
    <n v="-0.18418899104797096"/>
    <n v="-2.8596895858133577"/>
  </r>
  <r>
    <x v="243"/>
    <n v="-0.19576761169486429"/>
    <n v="-0.53908856416785256"/>
    <n v="-0.6260606025741291"/>
    <n v="-0.42239823540452937"/>
    <n v="-0.51405173347743127"/>
    <n v="0.37163672315185897"/>
    <n v="0.57638372255400316"/>
    <n v="0.15366927878316261"/>
    <n v="-0.18536758164925235"/>
    <n v="-1.3810446044790339"/>
  </r>
  <r>
    <x v="244"/>
    <n v="-6.9931104047701129E-2"/>
    <n v="-0.70263363231927212"/>
    <n v="-0.29708390573910198"/>
    <n v="-0.22466608796115795"/>
    <n v="-0.56360972021245459"/>
    <n v="-0.23501819303133634"/>
    <n v="6.5903460079518264E-2"/>
    <n v="-2.432968311390224E-2"/>
    <n v="-0.11596952820619162"/>
    <n v="-2.1673383945515994"/>
  </r>
  <r>
    <x v="245"/>
    <n v="-0.89493698046670411"/>
    <n v="-0.78318984983113105"/>
    <n v="-0.74130454934438561"/>
    <n v="-0.5957468099820008"/>
    <n v="-0.44311338453244259"/>
    <n v="-0.51974136456272746"/>
    <n v="0.78534555448687526"/>
    <n v="-1.7224140027104953E-2"/>
    <n v="-6.7695304425755165E-2"/>
    <n v="-3.2776068286853768"/>
  </r>
  <r>
    <x v="246"/>
    <n v="-0.13125682719172566"/>
    <n v="-5.4294323731042461E-2"/>
    <n v="0.22818018581688404"/>
    <n v="-0.19981626520537724"/>
    <n v="-0.24253274634183924"/>
    <n v="2.8833858382174563E-2"/>
    <n v="1.5805147016453691E-2"/>
    <n v="0.20266742543456945"/>
    <n v="-0.31429126068990149"/>
    <n v="-0.46670480650980434"/>
  </r>
  <r>
    <x v="247"/>
    <n v="-0.82991830161312818"/>
    <n v="-0.52457893160106273"/>
    <n v="-0.51482286662050081"/>
    <n v="-0.23561090522715492"/>
    <n v="-0.46549857446480547"/>
    <n v="-0.5624907133924113"/>
    <n v="0.86881156103539958"/>
    <n v="-3.7431858112763713E-2"/>
    <n v="-0.1147970360670412"/>
    <n v="-2.416337626063469"/>
  </r>
  <r>
    <x v="248"/>
    <n v="-0.40674532415813647"/>
    <n v="-0.60734887175958141"/>
    <n v="-7.0805645148789856E-2"/>
    <n v="-0.19159475780393875"/>
    <n v="-0.58669270943941609"/>
    <n v="0.32969497057062869"/>
    <n v="0.2857673256264725"/>
    <n v="0.11589715350115706"/>
    <n v="-0.25248472043241543"/>
    <n v="-1.3843125790440198"/>
  </r>
  <r>
    <x v="249"/>
    <n v="-0.46168820520025977"/>
    <n v="1.2778533303056121"/>
    <n v="-0.83756271924821812"/>
    <n v="-0.36280103011555148"/>
    <n v="0.53879542680924897"/>
    <n v="-0.96157407621454249"/>
    <n v="0.64570183595345265"/>
    <n v="-0.6072040176028568"/>
    <n v="0.8891839074022273"/>
    <n v="0.12070445208911229"/>
  </r>
  <r>
    <x v="250"/>
    <n v="-0.913141031232515"/>
    <n v="-0.48405391523590618"/>
    <n v="-0.71251095604723769"/>
    <n v="-0.3721796564632745"/>
    <n v="-0.33884665692776239"/>
    <n v="-0.36767247040344675"/>
    <n v="0.7907725469897815"/>
    <n v="-1.9993048302493977E-2"/>
    <n v="-0.14625897296421839"/>
    <n v="-2.5638841605870732"/>
  </r>
  <r>
    <x v="251"/>
    <n v="-7.1800717465598865E-2"/>
    <n v="0.41117483449207154"/>
    <n v="-0.54163430950216462"/>
    <n v="-0.46969877567265206"/>
    <n v="0.35947041764506316"/>
    <n v="2.0557824745530747E-2"/>
    <n v="0.16912367579070786"/>
    <n v="-0.33057585247327215"/>
    <n v="0.14773491079448842"/>
    <n v="-0.30564799164582596"/>
  </r>
  <r>
    <x v="252"/>
    <n v="-1.0176825740671811"/>
    <n v="-0.54676657013552876"/>
    <n v="-0.85170374394545034"/>
    <n v="-0.57943525675085295"/>
    <n v="0.46159252092404884"/>
    <n v="-0.93267870410322351"/>
    <n v="0.82928014360973834"/>
    <n v="-0.21150379786674925"/>
    <n v="3.477745410888565E-2"/>
    <n v="-2.8141205282263133"/>
  </r>
  <r>
    <x v="253"/>
    <n v="-0.79227849022339303"/>
    <n v="-0.64759304916939475"/>
    <n v="-0.70975801800548954"/>
    <n v="-0.27223648737185174"/>
    <n v="-0.43405384259747265"/>
    <n v="-0.45875876446624392"/>
    <n v="0.66237250386002178"/>
    <n v="-0.20957017106576181"/>
    <n v="-5.0160943280706943E-2"/>
    <n v="-2.9120372623202928"/>
  </r>
  <r>
    <x v="254"/>
    <n v="-0.33313189592453296"/>
    <n v="-0.36446543048033814"/>
    <n v="1.3622028873449032"/>
    <n v="0.50698425174682804"/>
    <n v="-0.37560246343720466"/>
    <n v="-0.10500317512631567"/>
    <n v="8.6090228305657865E-2"/>
    <n v="0.146797067107827"/>
    <n v="-0.31142718539789777"/>
    <n v="0.61244428413892682"/>
  </r>
  <r>
    <x v="255"/>
    <n v="-0.69783807573120837"/>
    <n v="-0.72984155017734642"/>
    <n v="-0.65122063681256137"/>
    <n v="-0.43062567686929554"/>
    <n v="-0.47830627429992073"/>
    <n v="-0.22206372572299543"/>
    <n v="0.63606290929979725"/>
    <n v="2.4675063619882451E-2"/>
    <n v="-0.25922663099009408"/>
    <n v="-2.8083845976837423"/>
  </r>
  <r>
    <x v="256"/>
    <n v="-0.58936961549399325"/>
    <n v="-2.1850954273000794E-4"/>
    <n v="-0.93874454321387346"/>
    <n v="-0.43665495672307819"/>
    <n v="0.24526422008799326"/>
    <n v="-0.36808574910516095"/>
    <n v="0.82054987207410035"/>
    <n v="-6.8443106019054914E-2"/>
    <n v="-0.12989458156938749"/>
    <n v="-1.4655969695051849"/>
  </r>
  <r>
    <x v="257"/>
    <n v="-0.86712830104308125"/>
    <n v="-0.66176519452126226"/>
    <n v="-0.79429391424851936"/>
    <n v="-0.537317645487976"/>
    <n v="0.12895257731079948"/>
    <n v="-0.57205150687376416"/>
    <n v="0.69930699316827671"/>
    <n v="-0.15703474383820223"/>
    <n v="-5.9490419816014301E-2"/>
    <n v="-2.8208221553497426"/>
  </r>
  <r>
    <x v="258"/>
    <n v="0.64835446740978697"/>
    <n v="-0.63701540392597167"/>
    <n v="1.0265195988436797"/>
    <n v="0.30781163310627441"/>
    <n v="-0.58272876086321146"/>
    <n v="0.58278312399940779"/>
    <n v="-0.69644754153803701"/>
    <n v="0.53954097540361101"/>
    <n v="-0.36099535278930511"/>
    <n v="0.82782273964623476"/>
  </r>
  <r>
    <x v="259"/>
    <n v="-0.9106699439145246"/>
    <n v="-0.82500347595601964"/>
    <n v="-0.71174628730272327"/>
    <n v="-0.50465667438360329"/>
    <n v="-0.51349821629381931"/>
    <n v="-0.67331483226215894"/>
    <n v="0.6700220208941623"/>
    <n v="-3.8469928079144164E-2"/>
    <n v="-5.8146751322486777E-2"/>
    <n v="-3.5654840886203178"/>
  </r>
  <r>
    <x v="260"/>
    <n v="-0.91685619894566228"/>
    <n v="-0.55997787877109018"/>
    <n v="-0.73892336679316251"/>
    <n v="-0.54632136686380917"/>
    <n v="-0.21116295002391566"/>
    <n v="-0.76191443546416948"/>
    <n v="0.72707993113657465"/>
    <n v="-0.13151787030546616"/>
    <n v="7.9293239441828468E-3"/>
    <n v="-3.1316648120865183"/>
  </r>
  <r>
    <x v="261"/>
    <n v="0.39942388762034464"/>
    <n v="1.7252249996732487"/>
    <n v="1.0342018920588345"/>
    <n v="-3.7583897832904549E-2"/>
    <n v="-0.12864390724484048"/>
    <n v="-0.58241500217589715"/>
    <n v="-1.0396975282687111"/>
    <n v="-0.59686564746386983"/>
    <n v="0.76264455884034654"/>
    <n v="1.5362893552065517"/>
  </r>
  <r>
    <x v="262"/>
    <n v="-0.10110736530681889"/>
    <n v="-0.55107988574643219"/>
    <n v="-0.36322333683905333"/>
    <n v="-6.5741512417990676E-4"/>
    <n v="-0.47242506334022971"/>
    <n v="0.18826312765757341"/>
    <n v="0.21849610012307988"/>
    <n v="9.008045193222261E-2"/>
    <n v="-0.61895922623011046"/>
    <n v="-1.6106126128739486"/>
  </r>
  <r>
    <x v="263"/>
    <n v="-1.0222903786221487"/>
    <n v="-0.64508779120482551"/>
    <n v="-0.85760639689809581"/>
    <n v="-0.70767704759126371"/>
    <n v="-0.2992074513903441"/>
    <n v="-0.72653505785798123"/>
    <n v="0.82213339142573949"/>
    <n v="-4.8171542695149713E-2"/>
    <n v="2.0108163821748831E-2"/>
    <n v="-3.4643341110123211"/>
  </r>
  <r>
    <x v="264"/>
    <n v="-0.69348360279054255"/>
    <n v="-0.86501650821329057"/>
    <n v="-0.25075727863245029"/>
    <n v="-0.29114046869760041"/>
    <n v="-0.5285239741177602"/>
    <n v="0.10696984786105815"/>
    <n v="0.56665324192548716"/>
    <n v="-2.0319610580400688E-2"/>
    <n v="-0.37439746261761214"/>
    <n v="-2.3500158158631117"/>
  </r>
  <r>
    <x v="265"/>
    <n v="-0.85544518954794213"/>
    <n v="-0.76594162611414962"/>
    <n v="-0.56764805725347545"/>
    <n v="-0.42307200911920761"/>
    <n v="-0.46913295153478618"/>
    <n v="-0.54179767059503969"/>
    <n v="0.63865706684334866"/>
    <n v="-1.7919131916583383E-2"/>
    <n v="-6.1021529601199359E-2"/>
    <n v="-3.0633210988390349"/>
  </r>
  <r>
    <x v="266"/>
    <n v="1.9320647745067605E-2"/>
    <n v="-0.52169688068258036"/>
    <n v="-0.21293928799861664"/>
    <n v="9.8578564611723096E-2"/>
    <n v="-0.24843247913914734"/>
    <n v="0.32460610636206222"/>
    <n v="0.2779596567968628"/>
    <n v="5.7466399684561263E-2"/>
    <n v="-0.45358527362825884"/>
    <n v="-0.65872254624832616"/>
  </r>
  <r>
    <x v="267"/>
    <n v="0.96522679769104192"/>
    <n v="-0.25682446703416462"/>
    <n v="0.46920368624651321"/>
    <n v="2.6355263760027194E-2"/>
    <n v="-0.37207181968965303"/>
    <n v="0.38568723058377641"/>
    <n v="-0.67210500462475975"/>
    <n v="0.64077206731721637"/>
    <n v="-6.0534764557814084E-2"/>
    <n v="1.1257089896921837"/>
  </r>
  <r>
    <x v="268"/>
    <n v="0.45956588278480498"/>
    <n v="-0.16696933004991757"/>
    <n v="0.25894323758731941"/>
    <n v="0.24129042486000524"/>
    <n v="-0.31407456214996982"/>
    <n v="0.89818821370876256"/>
    <n v="-0.28158125757853758"/>
    <n v="0.2753894092462752"/>
    <n v="-0.21811496346493009"/>
    <n v="1.1526370549438125"/>
  </r>
  <r>
    <x v="269"/>
    <n v="-0.24602515833005664"/>
    <n v="-0.43117571875504801"/>
    <n v="0.18172610284405777"/>
    <n v="-0.10443041493513894"/>
    <n v="0.31865858059037044"/>
    <n v="0.28281931734686322"/>
    <n v="0.30808368660324437"/>
    <n v="0.18451036114981317"/>
    <n v="-0.33052175273603807"/>
    <n v="0.16364500377806729"/>
  </r>
  <r>
    <x v="270"/>
    <n v="-0.83094766012991939"/>
    <n v="-0.87708471179571135"/>
    <n v="-0.21693402093828387"/>
    <n v="-0.4314192147834891"/>
    <n v="-0.46231969661246952"/>
    <n v="-0.51551435562339909"/>
    <n v="0.41976223658021328"/>
    <n v="9.865350895983763E-3"/>
    <n v="-0.11077153144745236"/>
    <n v="-3.015363603854528"/>
  </r>
  <r>
    <x v="271"/>
    <n v="-0.93363994833713893"/>
    <n v="-0.60477837855022409"/>
    <n v="-0.87532889924384205"/>
    <n v="-0.46325696053261295"/>
    <n v="-0.13093789036048448"/>
    <n v="-0.64138943020231409"/>
    <n v="0.83504193465088394"/>
    <n v="-5.6420792840983815E-2"/>
    <n v="8.9000767925468544E-3"/>
    <n v="-2.8618102886241692"/>
  </r>
  <r>
    <x v="272"/>
    <n v="-0.9079910266057003"/>
    <n v="-0.81727577853081845"/>
    <n v="-0.75407831601582664"/>
    <n v="-0.60715679307592452"/>
    <n v="-0.50682247729527607"/>
    <n v="-0.592683886183759"/>
    <n v="0.78716813161283328"/>
    <n v="-2.2596831666468521E-2"/>
    <n v="-5.9454636942346047E-2"/>
    <n v="-3.4808916147032867"/>
  </r>
  <r>
    <x v="273"/>
    <n v="-0.92916432459105791"/>
    <n v="-0.57402930827078147"/>
    <n v="-0.85390040274663792"/>
    <n v="-0.64395006433124025"/>
    <n v="-0.33706103735395582"/>
    <n v="-0.75566858163748429"/>
    <n v="0.74397300956955004"/>
    <n v="-0.10008685305027665"/>
    <n v="0.15502044435527745"/>
    <n v="-3.2948671180566063"/>
  </r>
  <r>
    <x v="274"/>
    <n v="-0.60370782398612666"/>
    <n v="-0.59659405327381654"/>
    <n v="0.18012272882293828"/>
    <n v="0.312187784404379"/>
    <n v="-0.23694683773829328"/>
    <n v="-0.50248974401035995"/>
    <n v="0.26954329235953772"/>
    <n v="-0.21996227236001317"/>
    <n v="-0.30343271386992249"/>
    <n v="-1.7012796396516769"/>
  </r>
  <r>
    <x v="275"/>
    <n v="-0.82598439454273476"/>
    <n v="-0.54721707357832428"/>
    <n v="-3.8226565004668568E-2"/>
    <n v="0.65880082807861839"/>
    <n v="-0.34269170660764187"/>
    <n v="-0.46164934784101574"/>
    <n v="0.52133670700776868"/>
    <n v="3.3551374307421736E-2"/>
    <n v="-0.10963968204664554"/>
    <n v="-1.1117198602272218"/>
  </r>
  <r>
    <x v="276"/>
    <n v="0.46871975815419731"/>
    <n v="6.2666857890759792E-2"/>
    <n v="0.85836543471669269"/>
    <n v="0.66158013961125017"/>
    <n v="-0.4195806211210133"/>
    <n v="0.15062933092198896"/>
    <n v="-0.30907463527200757"/>
    <n v="9.1112407894799782E-2"/>
    <n v="-0.42029610536184048"/>
    <n v="1.1441225674348274"/>
  </r>
  <r>
    <x v="277"/>
    <n v="6.3058015557896779E-2"/>
    <n v="0.96517545847564767"/>
    <n v="-0.59349656734577438"/>
    <n v="-0.38221837116183238"/>
    <n v="0.1402448012013747"/>
    <n v="-0.83793167916593025"/>
    <n v="0.12059661900486465"/>
    <n v="-0.15583659361245053"/>
    <n v="0.84338479583949466"/>
    <n v="0.1629764787932908"/>
  </r>
  <r>
    <x v="278"/>
    <n v="-0.99370626828313247"/>
    <n v="-0.59658126765440733"/>
    <n v="-0.82312896672496516"/>
    <n v="-0.48842308270853896"/>
    <n v="-0.37007097763127783"/>
    <n v="-0.41464383930074927"/>
    <n v="0.90129782472253461"/>
    <n v="-3.35231333998601E-2"/>
    <n v="-0.10609877084032616"/>
    <n v="-2.9248784818207225"/>
  </r>
  <r>
    <x v="279"/>
    <n v="0.71824206059530193"/>
    <n v="-0.20243924144512759"/>
    <n v="0.41794762957464565"/>
    <n v="0.15521391449753305"/>
    <n v="-0.25370764216659397"/>
    <n v="-0.66175671938991654"/>
    <n v="-0.29096834140152805"/>
    <n v="0.7333018444254924"/>
    <n v="0.18130972466403877"/>
    <n v="0.79714322935384563"/>
  </r>
  <r>
    <x v="280"/>
    <n v="-1.0127570989876784"/>
    <n v="-0.61285909758699642"/>
    <n v="-0.81230321431309305"/>
    <n v="-0.69818768761432781"/>
    <n v="-0.34260314271212999"/>
    <n v="-0.78110248597377219"/>
    <n v="0.67464146684829618"/>
    <n v="-0.14302548356181516"/>
    <n v="0.111177514135293"/>
    <n v="-3.6170192297662238"/>
  </r>
  <r>
    <x v="281"/>
    <n v="-0.48395338608280497"/>
    <n v="-0.3193660420028358"/>
    <n v="-0.24050407426682716"/>
    <n v="0.83749819136025161"/>
    <n v="-0.14749050027249724"/>
    <n v="0.3126584330862473"/>
    <n v="0.30132580215250881"/>
    <n v="-2.7917697459842464E-2"/>
    <n v="-0.43600661318918199"/>
    <n v="-0.20375588667498196"/>
  </r>
  <r>
    <x v="282"/>
    <n v="-0.11545605171731445"/>
    <n v="-0.36720602558471205"/>
    <n v="-0.63270060935087868"/>
    <n v="-0.35502653472583079"/>
    <n v="-0.37643115862061532"/>
    <n v="-9.3845567213587944E-2"/>
    <n v="0.43104992874463927"/>
    <n v="5.3128720498858042E-2"/>
    <n v="-0.29215969051732038"/>
    <n v="-1.7486469884867626"/>
  </r>
  <r>
    <x v="283"/>
    <n v="0.84471013337281708"/>
    <n v="-0.30610499419009429"/>
    <n v="0.88256254957717495"/>
    <n v="0.24858419228903589"/>
    <n v="-0.38044110686118754"/>
    <n v="-1.0667226352456972E-2"/>
    <n v="-0.58185780774378659"/>
    <n v="-0.29759568455496033"/>
    <n v="2.197935036685961E-2"/>
    <n v="0.42116940590340179"/>
  </r>
  <r>
    <x v="284"/>
    <n v="-0.91998868252725863"/>
    <n v="-0.44828594737049882"/>
    <n v="-0.88525064146874533"/>
    <n v="-0.7160127648426311"/>
    <n v="-0.11654894175540274"/>
    <n v="-0.87211608661756801"/>
    <n v="0.6550223472676151"/>
    <n v="-0.2714029698561693"/>
    <n v="0.19821031758763161"/>
    <n v="-3.3763733695830274"/>
  </r>
  <r>
    <x v="285"/>
    <n v="-0.92232956324762871"/>
    <n v="-0.81032320153389226"/>
    <n v="-0.73876284147235738"/>
    <n v="-0.5070882442326563"/>
    <n v="-0.48087186918017738"/>
    <n v="-0.47000381150681547"/>
    <n v="0.77032091406130876"/>
    <n v="-2.7288221118035111E-2"/>
    <n v="-7.5056175849621737E-2"/>
    <n v="-3.2614030140798751"/>
  </r>
  <r>
    <x v="286"/>
    <n v="-1.0310094537186572"/>
    <n v="-0.8602051894479833"/>
    <n v="-0.88074145879106691"/>
    <n v="-0.78971302998715853"/>
    <n v="-0.5026973667242326"/>
    <n v="-0.11842120792058586"/>
    <n v="0.93256132724845342"/>
    <n v="1.4093100034951567E-2"/>
    <n v="-0.13371587337949561"/>
    <n v="-3.3698491526857755"/>
  </r>
  <r>
    <x v="287"/>
    <n v="-0.64261992536151413"/>
    <n v="-0.8527718019296705"/>
    <n v="-0.14713730750007123"/>
    <n v="-0.26873507989640244"/>
    <n v="-0.46819711883761528"/>
    <n v="-0.31745691747690835"/>
    <n v="0.39319044629205419"/>
    <n v="7.5469335073646412E-3"/>
    <n v="-0.27587720550031108"/>
    <n v="-2.572057976703074"/>
  </r>
  <r>
    <x v="288"/>
    <n v="-0.69892507413257443"/>
    <n v="-0.52140130031865251"/>
    <n v="-0.78832175164903706"/>
    <n v="-0.47088792509753585"/>
    <n v="-0.38725436708802669"/>
    <n v="-0.43356223888923257"/>
    <n v="0.59761324277019023"/>
    <n v="-0.14660717511777313"/>
    <n v="-0.24686572498867018"/>
    <n v="-3.0962123145113121"/>
  </r>
  <r>
    <x v="289"/>
    <n v="-0.45337457621268873"/>
    <n v="0.15010930424702143"/>
    <n v="-0.13166440892110862"/>
    <n v="1.4736278703645946E-2"/>
    <n v="-0.18597713960712375"/>
    <n v="-0.30294485766551021"/>
    <n v="8.9467978449235194E-2"/>
    <n v="-0.17165706132044717"/>
    <n v="-0.27624055564787753"/>
    <n v="-1.2675450379748534"/>
  </r>
  <r>
    <x v="290"/>
    <n v="-0.91384865300926221"/>
    <n v="-0.7776037429584105"/>
    <n v="-0.74954611386936154"/>
    <n v="-0.57474725539674887"/>
    <n v="-0.4946669423120687"/>
    <n v="-0.5995957632509159"/>
    <n v="0.72260029000887571"/>
    <n v="-6.5630603022221609E-2"/>
    <n v="-1.7653614345019712E-2"/>
    <n v="-3.4706923981551343"/>
  </r>
  <r>
    <x v="291"/>
    <n v="-0.90309733529528569"/>
    <n v="-0.37446646903068387"/>
    <n v="-0.73663220310247812"/>
    <n v="-0.5401104651378893"/>
    <n v="7.2655937646698171E-2"/>
    <n v="-0.80433756829636016"/>
    <n v="0.56796372617543356"/>
    <n v="-0.15786348618178392"/>
    <n v="0.26669540921820772"/>
    <n v="-2.609192454004142"/>
  </r>
  <r>
    <x v="292"/>
    <n v="-0.60273408058299927"/>
    <n v="-0.69409127342800814"/>
    <n v="-0.64344595383244318"/>
    <n v="-0.42795369318819293"/>
    <n v="-0.55566734882558377"/>
    <n v="-0.11090915415270862"/>
    <n v="0.66122401129497055"/>
    <n v="-0.13155000351302487"/>
    <n v="-0.27073411503399408"/>
    <n v="-2.7758616112619841"/>
  </r>
  <r>
    <x v="293"/>
    <n v="-0.45956966136584226"/>
    <n v="-0.53662436315118045"/>
    <n v="-6.3230990609121726E-2"/>
    <n v="1.0654274009136905E-2"/>
    <n v="-0.34034802191795882"/>
    <n v="-0.37273628337622228"/>
    <n v="0.24512999965233664"/>
    <n v="-2.4414084518486318E-3"/>
    <n v="-4.1073158917610056E-3"/>
    <n v="-1.5232737711024618"/>
  </r>
  <r>
    <x v="294"/>
    <n v="-0.9112912045265118"/>
    <n v="-0.8825991079915122"/>
    <n v="-0.66275837657420267"/>
    <n v="-0.43811293468323892"/>
    <n v="-0.58670986440515749"/>
    <n v="-0.38562184313089876"/>
    <n v="0.82155942209856347"/>
    <n v="-1.8308597196502831E-2"/>
    <n v="-0.1220127163959361"/>
    <n v="-3.1858552228053978"/>
  </r>
  <r>
    <x v="295"/>
    <n v="-0.2090458249993494"/>
    <n v="-0.52117928503192812"/>
    <n v="-3.9787544438322289E-2"/>
    <n v="-0.293595703412105"/>
    <n v="-0.41457935887656822"/>
    <n v="-6.9663229652240491E-2"/>
    <n v="0.17447206726502207"/>
    <n v="0.23105076496574212"/>
    <n v="-5.4402757675127422E-2"/>
    <n v="-1.196730871854877"/>
  </r>
  <r>
    <x v="296"/>
    <n v="-0.75721812633172869"/>
    <n v="-0.60986614562746566"/>
    <n v="-0.67095536247933285"/>
    <n v="-0.45465815747082561"/>
    <n v="-0.42341668439426811"/>
    <n v="-0.24225236756937063"/>
    <n v="0.62992710183308487"/>
    <n v="9.5403875845304215E-3"/>
    <n v="-0.12543565979771576"/>
    <n v="-2.6443350142530919"/>
  </r>
  <r>
    <x v="297"/>
    <n v="-1.0555476827458414"/>
    <n v="-0.84155369086250953"/>
    <n v="-0.85752230488648484"/>
    <n v="-0.78471161435443426"/>
    <n v="-0.49590505029004572"/>
    <n v="-0.75629797072526805"/>
    <n v="0.89551878041675925"/>
    <n v="-7.0676022253846504E-2"/>
    <n v="3.0182950478782427E-2"/>
    <n v="-3.9365126052228891"/>
  </r>
  <r>
    <x v="298"/>
    <n v="0.9243895045800169"/>
    <n v="0.17968022155988111"/>
    <n v="0.46377278320467324"/>
    <n v="0.87326587373825659"/>
    <n v="9.2517399869040756E-2"/>
    <n v="0.83991451527411642"/>
    <n v="-0.91162355037717691"/>
    <n v="-0.23829519738160682"/>
    <n v="-0.34644931310457072"/>
    <n v="1.8771722373626305"/>
  </r>
  <r>
    <x v="299"/>
    <n v="0.50354083411547101"/>
    <n v="1.2019639292466351"/>
    <n v="-0.34678464022861405"/>
    <n v="1.7006204215654463E-2"/>
    <n v="1.3086515296006669"/>
    <n v="-0.66751831944940743"/>
    <n v="-0.15187588008101535"/>
    <n v="-0.36756983430346407"/>
    <n v="0.4881501862185928"/>
    <n v="1.9855640093345195"/>
  </r>
  <r>
    <x v="300"/>
    <n v="0.33844137011654124"/>
    <n v="-0.71291082639308667"/>
    <n v="9.4072815782877323E-2"/>
    <n v="-0.34316006627625173"/>
    <n v="-0.52007030275912414"/>
    <n v="0.80363862828655386"/>
    <n v="-8.6854551984435785E-2"/>
    <n v="0.25360776414793651"/>
    <n v="-0.54907720487535161"/>
    <n v="-0.722312373954341"/>
  </r>
  <r>
    <x v="301"/>
    <n v="-0.10743417980301631"/>
    <n v="-0.26758620696056024"/>
    <n v="-0.40941572874938315"/>
    <n v="-2.3423842655481983E-3"/>
    <n v="0.12636816224150024"/>
    <n v="0.25644613262367705"/>
    <n v="0.33055030547347064"/>
    <n v="-0.4143194921350361"/>
    <n v="-0.13488570054484048"/>
    <n v="-0.62261909211973654"/>
  </r>
  <r>
    <x v="302"/>
    <n v="-0.46113331819949771"/>
    <n v="-0.69666537862781897"/>
    <n v="0.29086728708370779"/>
    <n v="5.0802828107621198E-2"/>
    <n v="-0.52725591457437559"/>
    <n v="-4.5058093562169971E-2"/>
    <n v="0.16040813443494767"/>
    <n v="2.4146798098281304E-2"/>
    <n v="-0.33220037975089733"/>
    <n v="-1.5360880369902019"/>
  </r>
  <r>
    <x v="303"/>
    <n v="-0.90388791419226999"/>
    <n v="0.12091129410495002"/>
    <n v="-0.89529311333964035"/>
    <n v="-0.21048253999020314"/>
    <n v="-0.23014991982980826"/>
    <n v="-0.93334355922991363"/>
    <n v="0.44327955737782704"/>
    <n v="-0.67935148619862984"/>
    <n v="0.24365683827877943"/>
    <n v="-3.0446608430189088"/>
  </r>
  <r>
    <x v="304"/>
    <n v="-0.96346316047887726"/>
    <n v="-0.89895976066897132"/>
    <n v="-0.77198713894006743"/>
    <n v="-0.69098969030087587"/>
    <n v="-0.56782778529386746"/>
    <n v="-0.6574298405472484"/>
    <n v="0.77771677699951625"/>
    <n v="-1.6967885354295349E-2"/>
    <n v="-9.3987074207113594E-2"/>
    <n v="-3.8838955587918007"/>
  </r>
  <r>
    <x v="305"/>
    <n v="0.13673900269233671"/>
    <n v="1.0628805073958301"/>
    <n v="0.22033358906077849"/>
    <n v="0.20697668538045175"/>
    <n v="0.40665210455824002"/>
    <n v="-0.78303059345433013"/>
    <n v="-0.71719305863509364"/>
    <n v="-0.58266102673178144"/>
    <n v="0.41195078717545214"/>
    <n v="0.36264799744188397"/>
  </r>
  <r>
    <x v="306"/>
    <n v="0.45450674900972332"/>
    <n v="1.0021488727502743"/>
    <n v="4.4586431233869066E-2"/>
    <n v="0.2512921268608333"/>
    <n v="0.22018317745730911"/>
    <n v="-0.90994374877632356"/>
    <n v="-0.65444906935412972"/>
    <n v="-8.3153582073856633E-2"/>
    <n v="0.33488077660451721"/>
    <n v="0.66005173371221648"/>
  </r>
  <r>
    <x v="307"/>
    <n v="-0.99537396941172263"/>
    <n v="-0.7486144541451637"/>
    <n v="-0.79735172435228197"/>
    <n v="-0.70280495812760957"/>
    <n v="-0.30280502189333147"/>
    <n v="-0.71758021162949548"/>
    <n v="0.76811973371994613"/>
    <n v="-5.9439800888351234E-2"/>
    <n v="2.324890363439296E-2"/>
    <n v="-3.5326015030936175"/>
  </r>
  <r>
    <x v="308"/>
    <n v="-0.90309902416763099"/>
    <n v="-0.71758676873771166"/>
    <n v="-0.26977821904958948"/>
    <n v="0.30285191488522584"/>
    <n v="-0.16934461159132602"/>
    <n v="-0.47845281053751176"/>
    <n v="0.45935277822787079"/>
    <n v="-0.11364001926973775"/>
    <n v="-0.20508643413508568"/>
    <n v="-2.0947831943754966"/>
  </r>
  <r>
    <x v="309"/>
    <n v="-0.68388208971964948"/>
    <n v="-0.3533821933379403"/>
    <n v="-0.54243622677311465"/>
    <n v="-0.44854457607859927"/>
    <n v="0.42503664868723462"/>
    <n v="-0.41014093453969652"/>
    <n v="0.34776304226410926"/>
    <n v="-0.14309922304767181"/>
    <n v="-0.17660329508630884"/>
    <n v="-1.985288847631637"/>
  </r>
  <r>
    <x v="310"/>
    <n v="-0.46570767691511139"/>
    <n v="-0.58274424814295001"/>
    <n v="-0.44750061597645469"/>
    <n v="-0.30199474811745181"/>
    <n v="-0.50153537353787658"/>
    <n v="4.0041630814125907E-2"/>
    <n v="0.54101612582709802"/>
    <n v="9.7615998629242182E-2"/>
    <n v="-0.34670394393631854"/>
    <n v="-1.9675128513556972"/>
  </r>
  <r>
    <x v="311"/>
    <n v="-0.78689704046381914"/>
    <n v="-0.3311688472306456"/>
    <n v="-0.38785810611470806"/>
    <n v="-0.53134846174695916"/>
    <n v="0.10513900992982018"/>
    <n v="-8.2206315330430865E-2"/>
    <n v="0.87977415930781189"/>
    <n v="-1.5381495831025922E-2"/>
    <n v="-0.13527791247239243"/>
    <n v="-1.285225009952349"/>
  </r>
  <r>
    <x v="312"/>
    <n v="-0.94796015460847471"/>
    <n v="-0.68827417260629631"/>
    <n v="-0.78668956514604738"/>
    <n v="-0.67094887417611226"/>
    <n v="-0.51130379244679003"/>
    <n v="-0.47269994649446678"/>
    <n v="0.80101481893570892"/>
    <n v="-3.2126625782668124E-2"/>
    <n v="-7.5092814275603881E-2"/>
    <n v="-3.3840811266007504"/>
  </r>
  <r>
    <x v="313"/>
    <n v="-0.74108219904098893"/>
    <n v="-0.57760722264142639"/>
    <n v="-0.7276199822373085"/>
    <n v="-0.31261852610124857"/>
    <n v="-0.48915961186512885"/>
    <n v="-0.43119847881718321"/>
    <n v="0.67766637340990088"/>
    <n v="-2.1739800924900035E-2"/>
    <n v="-5.1196782920061933E-2"/>
    <n v="-2.6745562311383457"/>
  </r>
  <r>
    <x v="314"/>
    <n v="-0.55985620446257944"/>
    <n v="-0.54379971709283226"/>
    <n v="-0.68019112660199643"/>
    <n v="-0.23368041087989125"/>
    <n v="-0.25839215879628769"/>
    <n v="3.4204431870525152E-2"/>
    <n v="0.56318902726921283"/>
    <n v="5.3499106234027496E-2"/>
    <n v="-0.38181102866755112"/>
    <n v="-2.0068380811273734"/>
  </r>
  <r>
    <x v="315"/>
    <n v="-0.90787470382525814"/>
    <n v="-0.93559143378851084"/>
    <n v="-0.49910077959139776"/>
    <n v="-0.31956323711338569"/>
    <n v="-0.53285004249653756"/>
    <n v="-0.48559716492258992"/>
    <n v="0.65674040139455547"/>
    <n v="1.783919305701993E-2"/>
    <n v="-0.17216160261463226"/>
    <n v="-3.1781593699007371"/>
  </r>
  <r>
    <x v="316"/>
    <n v="4.4904682775354733E-2"/>
    <n v="0.12715426920995626"/>
    <n v="-0.21931024339924304"/>
    <n v="-0.11034602897016922"/>
    <n v="-2.5179382668583428E-2"/>
    <n v="-0.38458093092912177"/>
    <n v="0.18882440238992909"/>
    <n v="-0.58288950003347773"/>
    <n v="0.24912633848977722"/>
    <n v="-0.71229639313557791"/>
  </r>
  <r>
    <x v="317"/>
    <n v="-0.47735399704066961"/>
    <n v="-0.62148326733350101"/>
    <n v="-0.68917912949859383"/>
    <n v="-0.24098213707395069"/>
    <n v="-0.4723916922251909"/>
    <n v="5.0248632114597694E-2"/>
    <n v="0.61193991386241497"/>
    <n v="0.12845218130785574"/>
    <n v="-0.23555218266471237"/>
    <n v="-1.94630167855175"/>
  </r>
  <r>
    <x v="318"/>
    <n v="-0.8957618012811055"/>
    <n v="-0.78624563858643515"/>
    <n v="-0.75963163505925957"/>
    <n v="-0.56272958583681698"/>
    <n v="-0.52646269024756243"/>
    <n v="-0.39418751845559236"/>
    <n v="0.740175570547418"/>
    <n v="-3.1911929274607669E-2"/>
    <n v="-1.7307611629806971E-2"/>
    <n v="-3.2340628398237681"/>
  </r>
  <r>
    <x v="319"/>
    <n v="-0.89927897670583301"/>
    <n v="-0.90226462421989517"/>
    <n v="-0.75222026274412856"/>
    <n v="-0.62260846994281349"/>
    <n v="-0.54787172884215474"/>
    <n v="-0.17726079279493823"/>
    <n v="0.81403495151833338"/>
    <n v="5.3624325377424386E-3"/>
    <n v="-9.9532262163398902E-2"/>
    <n v="-3.1816397333570863"/>
  </r>
  <r>
    <x v="320"/>
    <n v="-0.87874348062120822"/>
    <n v="-0.7244562358802481"/>
    <n v="-0.71518327643923119"/>
    <n v="-0.6133305356358868"/>
    <n v="-0.43335192285873808"/>
    <n v="-0.59657001908309459"/>
    <n v="0.75239575416189786"/>
    <n v="-3.811453442593396E-2"/>
    <n v="-1.531365241629354E-2"/>
    <n v="-3.2626679031987362"/>
  </r>
  <r>
    <x v="321"/>
    <n v="-0.9131922880303236"/>
    <n v="-0.69844787903624106"/>
    <n v="-0.75459416846185023"/>
    <n v="-0.58295156008278126"/>
    <n v="-0.44886462136993704"/>
    <n v="-0.60669774479566696"/>
    <n v="0.65747695511527393"/>
    <n v="-4.9510792994866042E-2"/>
    <n v="-1.5074597414704523E-2"/>
    <n v="-3.4118566970710971"/>
  </r>
  <r>
    <x v="322"/>
    <n v="0.91238270486832873"/>
    <n v="-0.37072084684966189"/>
    <n v="0.24162999247665823"/>
    <n v="0.34525403060927773"/>
    <n v="-0.35829164961033649"/>
    <n v="0.97448427037353424"/>
    <n v="-0.50560017989548001"/>
    <n v="0.45470722454680967"/>
    <n v="-0.34820392296799973"/>
    <n v="1.3456416235511304"/>
  </r>
  <r>
    <x v="323"/>
    <n v="-0.6928907433308733"/>
    <n v="-0.11383928761092948"/>
    <n v="0.42798082794203801"/>
    <n v="0.1573941901081409"/>
    <n v="-0.2222188084566816"/>
    <n v="-0.89170607166926519"/>
    <n v="-0.12562827292401194"/>
    <n v="-0.33704212073404838"/>
    <n v="0.23138182703601023"/>
    <n v="-1.5665684596396208"/>
  </r>
  <r>
    <x v="324"/>
    <n v="-1.0520197726719873"/>
    <n v="-0.39173006576057445"/>
    <n v="-0.84158877136116028"/>
    <n v="-0.69137617424237585"/>
    <n v="0.29534417192660073"/>
    <n v="-0.87357177602009151"/>
    <n v="0.69213069216386514"/>
    <n v="-0.37493311539259294"/>
    <n v="0.1582493398715227"/>
    <n v="-3.0794954714867937"/>
  </r>
  <r>
    <x v="325"/>
    <n v="-0.30144152318149653"/>
    <n v="-0.42520143967801061"/>
    <n v="5.5801741827881973E-2"/>
    <n v="7.0942954645508621E-2"/>
    <n v="-0.33166128160606728"/>
    <n v="4.9975665782062514E-2"/>
    <n v="0.13023257084415182"/>
    <n v="-0.16099153501420396"/>
    <n v="-0.35942145488145411"/>
    <n v="-1.2717643012616275"/>
  </r>
  <r>
    <x v="326"/>
    <n v="-0.61295065676763683"/>
    <n v="-0.77542560080889433"/>
    <n v="6.5540732168174617E-2"/>
    <n v="-0.30403446509257542"/>
    <n v="-0.50088526195734873"/>
    <n v="-0.12327202526648633"/>
    <n v="0.21010530940464053"/>
    <n v="4.724470383938479E-2"/>
    <n v="-0.23618776160219665"/>
    <n v="-2.2298650260829382"/>
  </r>
  <r>
    <x v="327"/>
    <n v="-0.16990371497631251"/>
    <n v="-0.3485981110855555"/>
    <n v="-0.55450929244248914"/>
    <n v="9.0031323189785017E-2"/>
    <n v="-0.3754051475378356"/>
    <n v="0.40114484781665549"/>
    <n v="0.59652077076083165"/>
    <n v="0.18533178441721704"/>
    <n v="-0.19391037620627882"/>
    <n v="-0.36929791606398238"/>
  </r>
  <r>
    <x v="328"/>
    <n v="-0.49663593962563468"/>
    <n v="-0.86310371973173694"/>
    <n v="-0.64287164369623762"/>
    <n v="-0.49286269230887197"/>
    <n v="-0.58290283070514204"/>
    <n v="-0.27567288373388787"/>
    <n v="0.41714241302468369"/>
    <n v="8.6753225248838009E-2"/>
    <n v="-0.24286249869327489"/>
    <n v="-3.0930165702212644"/>
  </r>
  <r>
    <x v="329"/>
    <n v="-0.57325490906347487"/>
    <n v="-0.72718322008510294"/>
    <n v="-0.64567575702019575"/>
    <n v="-6.3381946198890801E-2"/>
    <n v="-0.36514903403980664"/>
    <n v="-0.27321200738103191"/>
    <n v="0.52146278158456605"/>
    <n v="0.11209548843714022"/>
    <n v="-0.23834345727830047"/>
    <n v="-2.2526420610450972"/>
  </r>
  <r>
    <x v="330"/>
    <n v="-0.56778934655934443"/>
    <n v="-0.31516507446590764"/>
    <n v="-0.67115275987188461"/>
    <n v="0.11890077902861414"/>
    <n v="-0.23558592577138082"/>
    <n v="-0.26489598981554491"/>
    <n v="0.4989635018126527"/>
    <n v="-1.0857768957435928E-2"/>
    <n v="-0.15251610234905427"/>
    <n v="-1.6000986869492855"/>
  </r>
  <r>
    <x v="331"/>
    <n v="-0.92928232937694522"/>
    <n v="-0.83513660687921443"/>
    <n v="-0.82295340715131382"/>
    <n v="-0.56988812579588843"/>
    <n v="-0.46065562455251891"/>
    <n v="-0.27494944638241381"/>
    <n v="0.83557938858124281"/>
    <n v="-8.3695427386942627E-3"/>
    <n v="-0.16181660500888162"/>
    <n v="-3.2274722993046274"/>
  </r>
  <r>
    <x v="332"/>
    <n v="0.35625617023978345"/>
    <n v="4.2782434134518649E-3"/>
    <n v="0.73451105210298728"/>
    <n v="6.23508461262232E-2"/>
    <n v="-8.2549414710438251E-2"/>
    <n v="-8.0550910346677163E-2"/>
    <n v="-0.84448097097394115"/>
    <n v="8.1781302491816074E-2"/>
    <n v="-0.42355764673570939"/>
    <n v="-0.19196132839250407"/>
  </r>
  <r>
    <x v="333"/>
    <n v="0.40280236402499936"/>
    <n v="-0.35503792178813504"/>
    <n v="0.41537021280485448"/>
    <n v="-7.1224944350513783E-2"/>
    <n v="-0.22757919289823095"/>
    <n v="0.79636587727020591"/>
    <n v="-0.32181447707861749"/>
    <n v="-0.26898176665514628"/>
    <n v="-0.50830163966080844"/>
    <n v="-0.13840148833139232"/>
  </r>
  <r>
    <x v="334"/>
    <n v="9.028503833791808E-2"/>
    <n v="-0.17863071211540477"/>
    <n v="-6.1645788052984353E-2"/>
    <n v="0.26916925057004454"/>
    <n v="-0.34191535391508804"/>
    <n v="1.3474506481916286"/>
    <n v="-5.4724516343762283E-2"/>
    <n v="7.8092237694897898E-2"/>
    <n v="-0.62882935424319653"/>
    <n v="0.51925145012405316"/>
  </r>
  <r>
    <x v="335"/>
    <n v="-0.86520243211962256"/>
    <n v="-0.82015906991215382"/>
    <n v="-0.59614282692741272"/>
    <n v="-0.54801221770644826"/>
    <n v="-0.48158959121631328"/>
    <n v="-0.51259414636178102"/>
    <n v="0.67520932677364087"/>
    <n v="-2.7786809190069256E-3"/>
    <n v="-5.903710606056304E-2"/>
    <n v="-3.2103067444496611"/>
  </r>
  <r>
    <x v="336"/>
    <n v="-0.96676342811498683"/>
    <n v="-0.98238309634818499"/>
    <n v="-0.8016913654026725"/>
    <n v="-0.68422759274050216"/>
    <n v="-0.58234290671574185"/>
    <n v="-0.43836629524764786"/>
    <n v="0.8453525172086005"/>
    <n v="3.187272846908157E-3"/>
    <n v="-8.5816482814416631E-2"/>
    <n v="-3.6930513773286449"/>
  </r>
  <r>
    <x v="337"/>
    <n v="-0.8602746580248789"/>
    <n v="-0.78867153715830374"/>
    <n v="-0.66220332436181473"/>
    <n v="-0.5479977017152855"/>
    <n v="-0.51789750113321509"/>
    <n v="-0.5299902213597798"/>
    <n v="0.58463894622838386"/>
    <n v="-6.2924574212907161E-2"/>
    <n v="-0.20399110984586369"/>
    <n v="-3.589311681583665"/>
  </r>
  <r>
    <x v="338"/>
    <n v="0.45758516214288397"/>
    <n v="-0.24632908811533435"/>
    <n v="-0.41848388156497973"/>
    <n v="-0.13348296156067485"/>
    <n v="-0.48163159797028687"/>
    <n v="7.1557017547738397E-2"/>
    <n v="-0.3731305626169778"/>
    <n v="0.21882615085477278"/>
    <n v="-0.52593216324857894"/>
    <n v="-1.4310219245314375"/>
  </r>
  <r>
    <x v="339"/>
    <n v="-0.92133888189340807"/>
    <n v="-0.52910338452532613"/>
    <n v="-0.80881655084155668"/>
    <n v="-0.67864630152811356"/>
    <n v="-0.12030473402998935"/>
    <n v="-0.81268235246469123"/>
    <n v="0.73389893256058891"/>
    <n v="-8.930059408308319E-2"/>
    <n v="6.443938577852823E-2"/>
    <n v="-3.1618544810270515"/>
  </r>
  <r>
    <x v="340"/>
    <n v="-6.4171993296240501E-2"/>
    <n v="9.2052255358398755E-2"/>
    <n v="-0.7145819597686961"/>
    <n v="-0.37352885314512402"/>
    <n v="1.8376367277480337"/>
    <n v="-4.065667292627409E-2"/>
    <n v="0.37163200305309158"/>
    <n v="-1.868225485731765E-2"/>
    <n v="7.9143274775698401E-3"/>
    <n v="1.0976135796434416"/>
  </r>
  <r>
    <x v="341"/>
    <n v="-0.969870793512981"/>
    <n v="-0.74085246997272813"/>
    <n v="-0.80526637061518513"/>
    <n v="-0.65061421236968808"/>
    <n v="-0.38265733907852811"/>
    <n v="-0.56070640586815623"/>
    <n v="0.82580784215610403"/>
    <n v="-7.6376299648139315E-2"/>
    <n v="8.1216911379231142E-3"/>
    <n v="-3.3524143577713788"/>
  </r>
  <r>
    <x v="342"/>
    <n v="0.6530252732800359"/>
    <n v="-0.13021787330048129"/>
    <n v="0.46670883368655874"/>
    <n v="-0.26978817996887533"/>
    <n v="-0.25640951890709868"/>
    <n v="1.5464845230519608E-2"/>
    <n v="-0.7727343971081958"/>
    <n v="0.46124439544636664"/>
    <n v="-0.12672561076869918"/>
    <n v="4.0567767590130727E-2"/>
  </r>
  <r>
    <x v="343"/>
    <n v="-0.53756032431648637"/>
    <n v="-2.5837385570399704E-2"/>
    <n v="-0.68472155443159677"/>
    <n v="-0.34262052407208526"/>
    <n v="7.5288648512430278E-2"/>
    <n v="-0.87501461187843022"/>
    <n v="0.54745021135566996"/>
    <n v="-0.21557087378900783"/>
    <n v="0.5970036351563105"/>
    <n v="-1.4615827790335953"/>
  </r>
  <r>
    <x v="344"/>
    <n v="0.48587393436409959"/>
    <n v="-0.41978772976547574"/>
    <n v="0.50441104561824002"/>
    <n v="-0.11470349940707293"/>
    <n v="-0.182537181239049"/>
    <n v="-3.0969683281339314E-2"/>
    <n v="-0.51043191744789473"/>
    <n v="0.19428340208751313"/>
    <n v="-7.5059822587910524E-2"/>
    <n v="-0.14892145165888943"/>
  </r>
  <r>
    <x v="345"/>
    <n v="-0.44031227340833184"/>
    <n v="-0.82016864773665554"/>
    <n v="-0.2152578912259035"/>
    <n v="-0.26050074111161664"/>
    <n v="-0.47630327057732808"/>
    <n v="0.18774112306089882"/>
    <n v="0.26884513594010107"/>
    <n v="0.11886275663241463"/>
    <n v="-0.45183065423301888"/>
    <n v="-2.0889244626594405"/>
  </r>
  <r>
    <x v="346"/>
    <n v="-0.60334789950790768"/>
    <n v="9.834517786577944E-2"/>
    <n v="-0.78140521594416712"/>
    <n v="-0.60441004434970058"/>
    <n v="0.59282669225631712"/>
    <n v="-0.56663619032972634"/>
    <n v="0.29391282306080707"/>
    <n v="-0.130995639449557"/>
    <n v="0.16792398505512568"/>
    <n v="-1.5337863113430292"/>
  </r>
  <r>
    <x v="347"/>
    <n v="0.31792312162873493"/>
    <n v="-0.44872048851028312"/>
    <n v="-0.38324508876575286"/>
    <n v="-0.4146695415037035"/>
    <n v="-0.60845702080945507"/>
    <n v="0.41593100891421864"/>
    <n v="-0.11436495367023747"/>
    <n v="0.56496695003877373"/>
    <n v="-0.23807840983766101"/>
    <n v="-0.90871442251536594"/>
  </r>
  <r>
    <x v="348"/>
    <n v="-0.11173467352562332"/>
    <n v="0.70657394351427005"/>
    <n v="-0.61881509607576113"/>
    <n v="-0.44484919458101768"/>
    <n v="-0.43802582007108143"/>
    <n v="-5.2839355887760786E-2"/>
    <n v="0.33976883798815327"/>
    <n v="-8.7957837854584248E-2"/>
    <n v="-8.8068853629931734E-2"/>
    <n v="-0.79594805012333703"/>
  </r>
  <r>
    <x v="349"/>
    <n v="-1.0587786831393955"/>
    <n v="-0.86483019589465893"/>
    <n v="-0.89279240824891615"/>
    <n v="-0.79806611723670762"/>
    <n v="-0.58653944662217117"/>
    <n v="-0.8230860692912233"/>
    <n v="0.89768056596757018"/>
    <n v="-2.2294846267470973E-2"/>
    <n v="3.2813037314365336E-2"/>
    <n v="-4.1158941634186093"/>
  </r>
  <r>
    <x v="350"/>
    <n v="-0.8474170267350255"/>
    <n v="-0.80954252653062608"/>
    <n v="-0.3691792229823756"/>
    <n v="-0.28208554729371843"/>
    <n v="-0.53213291203037205"/>
    <n v="-0.48799052900729228"/>
    <n v="0.3121262294656762"/>
    <n v="-9.2570869443872619E-2"/>
    <n v="-0.22236600253862054"/>
    <n v="-3.3311584070962263"/>
  </r>
  <r>
    <x v="351"/>
    <n v="-1.0015025366068129"/>
    <n v="-0.58079196168397862"/>
    <n v="-0.72995052740912691"/>
    <n v="-0.69938229724850831"/>
    <n v="-0.38729431727405428"/>
    <n v="-0.56321833259195775"/>
    <n v="0.83436604525923408"/>
    <n v="-2.5293785435284266E-2"/>
    <n v="-4.2083200842928561E-2"/>
    <n v="-3.1951509138334182"/>
  </r>
  <r>
    <x v="352"/>
    <n v="-0.40226154194967234"/>
    <n v="-0.22765924675162025"/>
    <n v="1.1909980946446125E-2"/>
    <n v="0.21672560598387514"/>
    <n v="-4.7748471998722425E-2"/>
    <n v="-0.26313635882780279"/>
    <n v="0.16790583234822754"/>
    <n v="-0.13630243945856324"/>
    <n v="-0.10515508409841469"/>
    <n v="-0.78572172380624683"/>
  </r>
  <r>
    <x v="353"/>
    <n v="-0.59217317817510917"/>
    <n v="-0.33192483694020547"/>
    <n v="-5.1732239738716032E-2"/>
    <n v="0.26417694825535726"/>
    <n v="-0.53473222836458545"/>
    <n v="0.21838452727194316"/>
    <n v="0.19644609323073625"/>
    <n v="-1.4946553646784421E-2"/>
    <n v="-0.30624453560918624"/>
    <n v="-1.1527460037165502"/>
  </r>
  <r>
    <x v="354"/>
    <n v="-0.71599569280728947"/>
    <n v="-0.18610760302071988"/>
    <n v="-0.6992641818573051"/>
    <n v="-0.11274804029061272"/>
    <n v="-0.18028751125688477"/>
    <n v="0.1229465768170198"/>
    <n v="0.59754742212434575"/>
    <n v="-5.8132841302592657E-2"/>
    <n v="-0.25673207995647401"/>
    <n v="-1.488773951550513"/>
  </r>
  <r>
    <x v="355"/>
    <n v="-0.70086842119453052"/>
    <n v="-0.88068739768353421"/>
    <n v="-0.72141288849346585"/>
    <n v="-0.75600825471384614"/>
    <n v="-0.62991545092791734"/>
    <n v="-0.12981832628354578"/>
    <n v="0.69471099748407872"/>
    <n v="-7.991508224549913E-3"/>
    <n v="-0.15486392159151441"/>
    <n v="-3.2868551716288255"/>
  </r>
  <r>
    <x v="356"/>
    <n v="0.85389886524187364"/>
    <n v="0.23798087900815459"/>
    <n v="-6.7730975003457525E-2"/>
    <n v="0.1640424891409229"/>
    <n v="-0.2907508310988216"/>
    <n v="0.47051487081298921"/>
    <n v="-0.67176852509914897"/>
    <n v="-0.39741599313712023"/>
    <n v="-0.14472719886183077"/>
    <n v="0.15404358100356119"/>
  </r>
  <r>
    <x v="357"/>
    <n v="-0.91927214834084559"/>
    <n v="-0.5341737326277789"/>
    <n v="-0.84620159848638921"/>
    <n v="-0.61040545516946099"/>
    <n v="-0.15877594494481734"/>
    <n v="-0.82912733363755653"/>
    <n v="0.72922089837018833"/>
    <n v="-0.17069785455122635"/>
    <n v="0.16929708268807303"/>
    <n v="-3.1701360866998134"/>
  </r>
  <r>
    <x v="358"/>
    <n v="-0.91752812705675657"/>
    <n v="-0.72131979315608563"/>
    <n v="-0.76837463599310618"/>
    <n v="-0.31128733876884013"/>
    <n v="-0.2618505931905058"/>
    <n v="-0.60062053788955705"/>
    <n v="0.77058451007493411"/>
    <n v="-2.7012692431154239E-2"/>
    <n v="4.8623245010542923E-2"/>
    <n v="-2.7887859634005285"/>
  </r>
  <r>
    <x v="359"/>
    <n v="-0.91339477636683997"/>
    <n v="-0.83119559752452443"/>
    <n v="-0.47803265315772581"/>
    <n v="-0.55576816854826638"/>
    <n v="-0.52044716572447158"/>
    <n v="-0.59608879415009408"/>
    <n v="0.58699660339343906"/>
    <n v="-3.1894432814937923E-2"/>
    <n v="-8.6477203522875162E-2"/>
    <n v="-3.4263021884162965"/>
  </r>
  <r>
    <x v="360"/>
    <n v="-0.84082843859566492"/>
    <n v="-0.6233184566228327"/>
    <n v="-0.69893255520056996"/>
    <n v="-0.40867953348437441"/>
    <n v="-0.45043265144949685"/>
    <n v="-0.63150295155965508"/>
    <n v="0.68151509977002889"/>
    <n v="-0.10343139218475751"/>
    <n v="-0.10017961239270881"/>
    <n v="-3.1757904917200315"/>
  </r>
  <r>
    <x v="361"/>
    <n v="-6.4478798782588095E-2"/>
    <n v="1.3222405060472591"/>
    <n v="-0.58709458333935072"/>
    <n v="-0.15777086391524248"/>
    <n v="0.64768127560459121"/>
    <n v="-0.94325210494245237"/>
    <n v="0.1843025068789568"/>
    <n v="-0.51013069096627994"/>
    <n v="1.0322593306810335"/>
    <n v="0.92375657726592697"/>
  </r>
  <r>
    <x v="362"/>
    <n v="-0.64223357309803319"/>
    <n v="0.47224508225639217"/>
    <n v="-0.30531193855941174"/>
    <n v="0.32519767135379446"/>
    <n v="-0.31294946744015251"/>
    <n v="-0.67683339348031168"/>
    <n v="0.38220952961635363"/>
    <n v="-0.34268526663172261"/>
    <n v="0.22193341193159707"/>
    <n v="-0.87842794405149427"/>
  </r>
  <r>
    <x v="363"/>
    <n v="0.31820366332438538"/>
    <n v="0.11552206561228964"/>
    <n v="-0.72758455232741104"/>
    <n v="0.10148206382355636"/>
    <n v="2.1554221761953647"/>
    <n v="0.12110647491453021"/>
    <n v="9.3242194407103893E-2"/>
    <n v="-2.2012324203165304E-2"/>
    <n v="-2.1323224796468424E-2"/>
    <n v="2.1340585369501852"/>
  </r>
  <r>
    <x v="364"/>
    <n v="-0.5580409879622098"/>
    <n v="-8.6174907691053022E-3"/>
    <n v="-0.84841991853967347"/>
    <n v="-0.78636776346856652"/>
    <n v="0.10510966421128951"/>
    <n v="-0.84185579181018677"/>
    <n v="0.42508310728250126"/>
    <n v="-0.2298854402033384"/>
    <n v="0.28615413739611084"/>
    <n v="-2.456840483863179"/>
  </r>
  <r>
    <x v="365"/>
    <n v="-0.42358624264909961"/>
    <n v="-0.7414718751448055"/>
    <n v="-0.43813063457612411"/>
    <n v="-0.36868459399316389"/>
    <n v="-0.61103317383671796"/>
    <n v="-0.23849475424287098"/>
    <n v="0.50762004558829277"/>
    <n v="3.6367783178533224E-2"/>
    <n v="-0.22274307936262056"/>
    <n v="-2.5001565250385762"/>
  </r>
  <r>
    <x v="366"/>
    <n v="-0.99960688907952766"/>
    <n v="-0.8203283597017651"/>
    <n v="-0.79607494534270928"/>
    <n v="-0.62876297830956995"/>
    <n v="-0.36169130276703809"/>
    <n v="-0.64447992445649094"/>
    <n v="0.79279996739976588"/>
    <n v="-4.612058842129696E-2"/>
    <n v="-1.7854063759785859E-2"/>
    <n v="-3.5221190844384171"/>
  </r>
  <r>
    <x v="367"/>
    <n v="-0.87196318333196776"/>
    <n v="-0.85182100033462504"/>
    <n v="-0.67517383179550683"/>
    <n v="-0.54439471663013017"/>
    <n v="-0.55155726412422013"/>
    <n v="-0.3882620387518439"/>
    <n v="0.65061602506587057"/>
    <n v="2.4962790901716585E-3"/>
    <n v="-0.23911464389124371"/>
    <n v="-3.4691743747034951"/>
  </r>
  <r>
    <x v="368"/>
    <n v="0.38897071913846415"/>
    <n v="-0.41101942438052291"/>
    <n v="0.63641058911096215"/>
    <n v="0.13328450215440682"/>
    <n v="-0.40404897972396137"/>
    <n v="0.55541872751554111"/>
    <n v="-0.27542709461169829"/>
    <n v="0.20437802295079613"/>
    <n v="-0.30700642451124588"/>
    <n v="0.52096063764274181"/>
  </r>
  <r>
    <x v="369"/>
    <n v="-0.87727226687115234"/>
    <n v="-0.6671976350170149"/>
    <n v="-0.7219606271960195"/>
    <n v="-0.47635683398693668"/>
    <n v="-0.49013048730103448"/>
    <n v="-0.55589635743253829"/>
    <n v="0.78381127840737896"/>
    <n v="-6.8815631485721451E-2"/>
    <n v="-2.0798202336084581E-3"/>
    <n v="-3.0758983811166472"/>
  </r>
  <r>
    <x v="370"/>
    <n v="5.8789377389439172E-2"/>
    <n v="-0.14226967838688734"/>
    <n v="6.0882287249988148E-2"/>
    <n v="0.47373781541978155"/>
    <n v="-0.10810663473275382"/>
    <n v="-0.26235666232522198"/>
    <n v="-8.5555353786808647E-2"/>
    <n v="1.0127567806350331E-2"/>
    <n v="1.8465728574438411E-2"/>
    <n v="2.3714447208325818E-2"/>
  </r>
  <r>
    <x v="371"/>
    <n v="-0.50134308908390945"/>
    <n v="-0.61940463613447727"/>
    <n v="-0.11438330611141685"/>
    <n v="0.28981039190960434"/>
    <n v="-0.24401970127952841"/>
    <n v="-0.26718899230514753"/>
    <n v="1.476582401041838E-2"/>
    <n v="-0.18539058883642859"/>
    <n v="-0.3468123321316921"/>
    <n v="-1.9739664299625774"/>
  </r>
  <r>
    <x v="372"/>
    <n v="-0.59559668733058868"/>
    <n v="-0.10038803995821202"/>
    <n v="-0.82285999526546194"/>
    <n v="-0.65043056758162943"/>
    <n v="0.12807943371164121"/>
    <n v="-0.37386852406748172"/>
    <n v="0.56433730710253416"/>
    <n v="-0.11628510363891571"/>
    <n v="-5.6681593899701878E-2"/>
    <n v="-2.023693770927816"/>
  </r>
  <r>
    <x v="373"/>
    <n v="-0.50691959775860074"/>
    <n v="-0.31986961283873788"/>
    <n v="-0.60905384230783566"/>
    <n v="4.8967624159034009E-2"/>
    <n v="-0.18351348515238891"/>
    <n v="-0.28943447759116192"/>
    <n v="0.40583002160080733"/>
    <n v="8.5682592713988565E-3"/>
    <n v="-0.18346482577984149"/>
    <n v="-1.6288899363973264"/>
  </r>
  <r>
    <x v="374"/>
    <n v="-0.78518744037631993"/>
    <n v="-0.34635557793217925"/>
    <n v="-0.67953663474958204"/>
    <n v="-0.30991524330280584"/>
    <n v="-0.17900682448319688"/>
    <n v="-0.49019014803202998"/>
    <n v="0.69175321640276866"/>
    <n v="-0.16595622821598133"/>
    <n v="1.8578854511907671E-2"/>
    <n v="-2.2458160261774189"/>
  </r>
  <r>
    <x v="375"/>
    <n v="0.77848430613438457"/>
    <n v="-0.37687560291171129"/>
    <n v="0.23819906816896524"/>
    <n v="-6.9894514960397905E-2"/>
    <n v="-0.41985267425761491"/>
    <n v="0.68776883059773175"/>
    <n v="-0.65254924633742528"/>
    <n v="0.16942820723020621"/>
    <n v="-0.68675859387952043"/>
    <n v="-0.332050220215382"/>
  </r>
  <r>
    <x v="376"/>
    <n v="-0.44778905030927973"/>
    <n v="1.1920924117221274"/>
    <n v="-0.70852271822287849"/>
    <n v="-0.24279792482875356"/>
    <n v="0.50642259448174787"/>
    <n v="-0.94828998283777144"/>
    <n v="0.19081936988465095"/>
    <n v="-0.71668541524043416"/>
    <n v="0.62671453400139943"/>
    <n v="-0.54803618134919174"/>
  </r>
  <r>
    <x v="377"/>
    <n v="0.59322798810355037"/>
    <n v="-0.51443051655828664"/>
    <n v="0.85799249922790788"/>
    <n v="-7.8531235603287355E-2"/>
    <n v="-0.53363630959480346"/>
    <n v="0.20062624704690607"/>
    <n v="-0.23173352856538404"/>
    <n v="0.25527309665622783"/>
    <n v="-7.7880921641639775E-2"/>
    <n v="0.47090731907119093"/>
  </r>
  <r>
    <x v="378"/>
    <n v="-0.42440199441782567"/>
    <n v="0.7844442124996428"/>
    <n v="-0.25812533954074512"/>
    <n v="-9.0212045025660617E-2"/>
    <n v="0.68166013595537944"/>
    <n v="-0.95721370290353847"/>
    <n v="1.7566573550870984E-3"/>
    <n v="-0.7794558188082098"/>
    <n v="0.6573227588406968"/>
    <n v="-0.3842251360451735"/>
  </r>
  <r>
    <x v="379"/>
    <n v="-0.982240699527682"/>
    <n v="-0.7601474072932719"/>
    <n v="-0.86918683344815395"/>
    <n v="-0.60076656315629617"/>
    <n v="-0.52763107687312127"/>
    <n v="-0.5139849978833313"/>
    <n v="0.80570743822145008"/>
    <n v="-6.4673985948749971E-2"/>
    <n v="-0.13601072069760511"/>
    <n v="-3.6489348466067613"/>
  </r>
  <r>
    <x v="380"/>
    <n v="0.2812566464150642"/>
    <n v="-2.840905453989856E-3"/>
    <n v="1.7817194853898795"/>
    <n v="0.26391507067991993"/>
    <n v="-0.17099416976884815"/>
    <n v="0.57995311352033141"/>
    <n v="-0.97377867946952346"/>
    <n v="0.5815515014963345"/>
    <n v="-0.46239967727831804"/>
    <n v="1.8783823855308499"/>
  </r>
  <r>
    <x v="381"/>
    <n v="-0.69875569531547976"/>
    <n v="-0.53648415928607041"/>
    <n v="-0.39710828691164352"/>
    <n v="-0.2488816316561151"/>
    <n v="-0.3678822652269727"/>
    <n v="-0.62736236792368116"/>
    <n v="0.30431045065521872"/>
    <n v="-0.12288228137415448"/>
    <n v="-1.2192430236435715E-3"/>
    <n v="-2.6962654800625421"/>
  </r>
  <r>
    <x v="382"/>
    <n v="-0.89439224279027274"/>
    <n v="-0.40193988483551246"/>
    <n v="-0.64736256916892965"/>
    <n v="-0.45285680659258815"/>
    <n v="-0.38583072717468414"/>
    <n v="-0.4383513896215438"/>
    <n v="0.69704192169618484"/>
    <n v="-0.16252471941776561"/>
    <n v="-0.15651111497279754"/>
    <n v="-2.8427275328779089"/>
  </r>
  <r>
    <x v="383"/>
    <n v="-0.71898407915994167"/>
    <n v="-0.81639031513142168"/>
    <n v="-0.62988620683839713"/>
    <n v="-0.38654469194736069"/>
    <n v="-0.44084743248094332"/>
    <n v="-0.60577183048374961"/>
    <n v="0.53464918107670045"/>
    <n v="5.3964475535334244E-3"/>
    <n v="-8.8361807770561615E-2"/>
    <n v="-3.1467407351821417"/>
  </r>
  <r>
    <x v="384"/>
    <n v="-0.58419210150351453"/>
    <n v="-0.81789537727832662"/>
    <n v="-0.1657344715545582"/>
    <n v="0.15092673358024022"/>
    <n v="-0.53283904103828617"/>
    <n v="-0.18140449528906935"/>
    <n v="0.37244634734068827"/>
    <n v="-1.6727309559931923E-2"/>
    <n v="-0.31545320777622327"/>
    <n v="-2.0908729230789813"/>
  </r>
  <r>
    <x v="385"/>
    <n v="-0.91086836867883658"/>
    <n v="-0.83037032028593438"/>
    <n v="-0.71761039439661911"/>
    <n v="-0.52816195565639912"/>
    <n v="-0.44843965901842442"/>
    <n v="-0.47568103957013319"/>
    <n v="0.82125433890017563"/>
    <n v="-1.9746128424509238E-2"/>
    <n v="-3.7165562843407315E-2"/>
    <n v="-3.1467890899740878"/>
  </r>
  <r>
    <x v="386"/>
    <n v="0.64159988107277921"/>
    <n v="-0.5709789921515448"/>
    <n v="0.40981136576327382"/>
    <n v="-9.919232480095154E-2"/>
    <n v="-0.43703701170069337"/>
    <n v="0.84758002110861208"/>
    <n v="-0.75531448548350011"/>
    <n v="0.62416679411918208"/>
    <n v="-0.59010786548983607"/>
    <n v="7.0527382437321373E-2"/>
  </r>
  <r>
    <x v="387"/>
    <n v="-0.73505118605250364"/>
    <n v="-0.54153463436256077"/>
    <n v="-0.72022167071422294"/>
    <n v="-0.51194548089382252"/>
    <n v="-0.45393230626583181"/>
    <n v="-0.19471367179431767"/>
    <n v="0.62927374678454739"/>
    <n v="2.5877235064439833E-4"/>
    <n v="-0.27397167814935924"/>
    <n v="-2.8018381090974267"/>
  </r>
  <r>
    <x v="388"/>
    <n v="-0.96692334795856938"/>
    <n v="-0.89534866737770069"/>
    <n v="-0.27739173329197508"/>
    <n v="-0.15743261156881519"/>
    <n v="-0.59123538733551351"/>
    <n v="-0.54795474868244276"/>
    <n v="0.68136316578895095"/>
    <n v="-5.5993716222400543E-3"/>
    <n v="-0.11814237104832236"/>
    <n v="-2.8786650730966286"/>
  </r>
  <r>
    <x v="389"/>
    <n v="-0.84128760107131206"/>
    <n v="-0.74260692551494711"/>
    <n v="-0.65938748652389267"/>
    <n v="-0.56876092837446268"/>
    <n v="-0.47219064059897314"/>
    <n v="-0.52806288111340172"/>
    <n v="0.66000428951994417"/>
    <n v="-3.002676647129035E-2"/>
    <n v="-6.3338942708074178E-2"/>
    <n v="-3.2456578828564098"/>
  </r>
  <r>
    <x v="390"/>
    <n v="-0.77323333008636852"/>
    <n v="-0.46955074127501761"/>
    <n v="-0.37972103125941975"/>
    <n v="-0.15966575301964833"/>
    <n v="-0.28466284081950816"/>
    <n v="-0.44681958438989083"/>
    <n v="0.58512115261017128"/>
    <n v="-3.2241684908016273E-2"/>
    <n v="-0.15684656984492382"/>
    <n v="-2.1176203829926217"/>
  </r>
  <r>
    <x v="391"/>
    <n v="0.24673692400908878"/>
    <n v="-0.4528696137140566"/>
    <n v="0.1830588976586088"/>
    <n v="-0.25661439117229978"/>
    <n v="-0.52504463385585098"/>
    <n v="0.67012528872646715"/>
    <n v="-0.48738567639167868"/>
    <n v="9.440824676770701E-2"/>
    <n v="-0.58049449895657357"/>
    <n v="-1.1080794569285879"/>
  </r>
  <r>
    <x v="392"/>
    <n v="-0.49526413172117278"/>
    <n v="-0.40349263888286763"/>
    <n v="-0.4932363480291016"/>
    <n v="-0.26450344139365123"/>
    <n v="-0.17522873011251783"/>
    <n v="-0.4472259899786199"/>
    <n v="0.3295191524050492"/>
    <n v="-0.2520124742798549"/>
    <n v="0.12237108887729738"/>
    <n v="-2.0790735131154392"/>
  </r>
  <r>
    <x v="393"/>
    <n v="-0.14228487745882221"/>
    <n v="1.07700265485391"/>
    <n v="-0.51509007152233965"/>
    <n v="-0.69405009973280318"/>
    <n v="4.4608250132376785E-2"/>
    <n v="-0.70107707148515308"/>
    <n v="-0.1441590189153111"/>
    <n v="3.6609566936393723E-2"/>
    <n v="0.50391966325619375"/>
    <n v="-0.53452100393555502"/>
  </r>
  <r>
    <x v="394"/>
    <n v="-0.79510325428993245"/>
    <n v="-0.81173908654637561"/>
    <n v="-0.72997895461404183"/>
    <n v="-0.58557303764312085"/>
    <n v="-0.4658149042283346"/>
    <n v="-0.44659335757883717"/>
    <n v="0.67264364526496523"/>
    <n v="-9.7732512336763014E-2"/>
    <n v="-0.24684405173205279"/>
    <n v="-3.5067355137044931"/>
  </r>
  <r>
    <x v="395"/>
    <n v="1.2114142976848419"/>
    <n v="0.67633410610914135"/>
    <n v="0.42432092159347662"/>
    <n v="0.25778929842069837"/>
    <n v="3.7717646994330452E-2"/>
    <n v="0.86745607233520816"/>
    <n v="-0.7276515284378049"/>
    <n v="0.60326858735767497"/>
    <n v="-0.32662272641583151"/>
    <n v="3.0240266756417351"/>
  </r>
  <r>
    <x v="396"/>
    <n v="-0.59867724801315314"/>
    <n v="-0.74491156611656828"/>
    <n v="6.944100829412389E-2"/>
    <n v="-0.30882560256943797"/>
    <n v="-0.31964454984301732"/>
    <n v="-0.43714468774616583"/>
    <n v="-1.7626372555263295E-2"/>
    <n v="-0.18990404604387251"/>
    <n v="-0.24364921175501358"/>
    <n v="-2.7909422763483684"/>
  </r>
  <r>
    <x v="397"/>
    <n v="-9.1763294444435081E-2"/>
    <n v="0.21142994441920715"/>
    <n v="-0.68637399504513696"/>
    <n v="-0.3631236256406879"/>
    <n v="0.38144332173139806"/>
    <n v="-0.24636244737327917"/>
    <n v="0.41257486971747187"/>
    <n v="1.3897578530016245E-2"/>
    <n v="0.15312763070755592"/>
    <n v="-0.21515001739788991"/>
  </r>
  <r>
    <x v="398"/>
    <n v="1.2597608103154654"/>
    <n v="1.055753254498029"/>
    <n v="0.16886004296329149"/>
    <n v="4.5043312957784583E-2"/>
    <n v="0.95179647296475522"/>
    <n v="-0.41954756823768247"/>
    <n v="-0.8492625042696379"/>
    <n v="0.51910670580889418"/>
    <n v="0.52537411938031131"/>
    <n v="3.2568846463812111"/>
  </r>
  <r>
    <x v="399"/>
    <n v="-0.70682338400842826"/>
    <n v="-0.78722973915780337"/>
    <n v="-0.64144294185757755"/>
    <n v="-0.48851681558191301"/>
    <n v="-0.5410578197595648"/>
    <n v="6.5549905376263234E-2"/>
    <n v="0.74671539753492311"/>
    <n v="-2.8690440823068548E-2"/>
    <n v="-0.15771204881358003"/>
    <n v="-2.5392078870907486"/>
  </r>
  <r>
    <x v="400"/>
    <n v="-0.80022738534118376"/>
    <n v="-0.38923654755315934"/>
    <n v="-0.77521328029387981"/>
    <n v="-0.71162495931320169"/>
    <n v="-0.27953078126127384"/>
    <n v="-0.69211280240788942"/>
    <n v="0.66842491410890637"/>
    <n v="-4.4102336393812818E-3"/>
    <n v="8.5883730484061241E-2"/>
    <n v="-2.8980473452170012"/>
  </r>
  <r>
    <x v="401"/>
    <n v="0.29153842440423389"/>
    <n v="-0.19254205694717502"/>
    <n v="0.36745563482978416"/>
    <n v="0.65445815062642043"/>
    <n v="-0.39399585441864082"/>
    <n v="-0.66827437233041842"/>
    <n v="0.11852616691200801"/>
    <n v="0.39889378296410199"/>
    <n v="3.8508801577365595E-2"/>
    <n v="0.61456867761767975"/>
  </r>
  <r>
    <x v="402"/>
    <n v="-0.75312086934024502"/>
    <n v="-0.72217776366472664"/>
    <n v="-0.29346020569783976"/>
    <n v="-0.21075528760010642"/>
    <n v="-0.3699893029597579"/>
    <n v="4.764371281687301E-4"/>
    <n v="0.58474940992768465"/>
    <n v="1.8148754968240709E-2"/>
    <n v="-0.33232316568575865"/>
    <n v="-2.0784519929243404"/>
  </r>
  <r>
    <x v="403"/>
    <n v="-0.98650794982389167"/>
    <n v="-0.39376160964233892"/>
    <n v="-0.84973300003305208"/>
    <n v="-0.69958450961009078"/>
    <n v="-0.11314604714459546"/>
    <n v="-0.84035325639204306"/>
    <n v="0.77114347653676429"/>
    <n v="-7.4269758335107836E-2"/>
    <n v="0.19938839206390599"/>
    <n v="-2.9868242623804493"/>
  </r>
  <r>
    <x v="404"/>
    <n v="-0.40988538794677448"/>
    <n v="-7.9969991773961413E-2"/>
    <n v="-0.33855602348736735"/>
    <n v="-0.18364090279230633"/>
    <n v="-0.25397386033162683"/>
    <n v="-0.50239301593932595"/>
    <n v="0.11475762479373093"/>
    <n v="-0.25326867621857357"/>
    <n v="-0.14706241851021934"/>
    <n v="-2.0539926522064245"/>
  </r>
  <r>
    <x v="405"/>
    <n v="-0.75332574883679282"/>
    <n v="-0.41428548619226707"/>
    <n v="-0.80421288358718557"/>
    <n v="-0.47968312964232163"/>
    <n v="-0.41740359682407591"/>
    <n v="-0.34023391042646139"/>
    <n v="0.80905426430154914"/>
    <n v="-5.3208317888515079E-2"/>
    <n v="-0.14966670452014511"/>
    <n v="-2.6029655136162151"/>
  </r>
  <r>
    <x v="406"/>
    <n v="0.3353520356290095"/>
    <n v="-0.25118774500453933"/>
    <n v="-0.34177270870271503"/>
    <n v="-0.14085685061023914"/>
    <n v="0.32058234321300955"/>
    <n v="0.37908491883146062"/>
    <n v="-0.10909137435848694"/>
    <n v="0.23879094268274281"/>
    <n v="-0.29720839105396851"/>
    <n v="0.13369317062627356"/>
  </r>
  <r>
    <x v="407"/>
    <n v="-0.86942111236084674"/>
    <n v="-0.67432978184906189"/>
    <n v="-0.77275656110597002"/>
    <n v="-0.7778858288804702"/>
    <n v="-0.42921680172312499"/>
    <n v="-0.65670692980687395"/>
    <n v="0.7340199987467978"/>
    <n v="-5.0126018982057922E-2"/>
    <n v="-1.0267535918657695E-2"/>
    <n v="-3.5066905718802648"/>
  </r>
  <r>
    <x v="408"/>
    <n v="-0.91215780354787002"/>
    <n v="-0.82988914104724654"/>
    <n v="-0.57090721647470588"/>
    <n v="-0.48270190434680571"/>
    <n v="-0.50415342888388803"/>
    <n v="-0.60949026656796457"/>
    <n v="0.67480038909288376"/>
    <n v="-1.748125531299824E-2"/>
    <n v="-7.1792256341407346E-2"/>
    <n v="-3.3237728834300024"/>
  </r>
  <r>
    <x v="409"/>
    <n v="-0.88059477652463447"/>
    <n v="-0.40963478594849784"/>
    <n v="-0.68801586317161889"/>
    <n v="-2.9206928845963074E-2"/>
    <n v="-0.37271543311603761"/>
    <n v="-0.34355842847506485"/>
    <n v="0.81685424114311511"/>
    <n v="-3.4462603464065156E-2"/>
    <n v="-9.429808991097309E-2"/>
    <n v="-2.03563266831374"/>
  </r>
  <r>
    <x v="410"/>
    <n v="-0.52316423597891859"/>
    <n v="-0.60258614273045652"/>
    <n v="-0.55265584154289282"/>
    <n v="-9.8193351111563784E-2"/>
    <n v="-0.55554022782496792"/>
    <n v="-0.28538306270173097"/>
    <n v="0.3864681014878053"/>
    <n v="-8.4994423239517253E-2"/>
    <n v="-1.9667403992868947E-2"/>
    <n v="-2.3357165876351114"/>
  </r>
  <r>
    <x v="411"/>
    <n v="-0.11984915905136322"/>
    <n v="-0.26633431310755312"/>
    <n v="-0.46141453156544066"/>
    <n v="5.2377030332078731E-2"/>
    <n v="0.36948637811073443"/>
    <n v="-3.5342416083708507E-2"/>
    <n v="0.22701680484523518"/>
    <n v="-0.1902478245496875"/>
    <n v="3.0375557817227561E-2"/>
    <n v="-0.39393247325247716"/>
  </r>
  <r>
    <x v="412"/>
    <n v="1.1452612782876694"/>
    <n v="1.2218626935518424"/>
    <n v="0.48771575649968502"/>
    <n v="-0.14912703167584118"/>
    <n v="0.20670517654490134"/>
    <n v="-0.63515190643040143"/>
    <n v="-1.1376510285462877"/>
    <n v="-1.6643059021573485"/>
    <n v="0.89657273358628409"/>
    <n v="0.37188176966050368"/>
  </r>
  <r>
    <x v="413"/>
    <n v="-0.78460222155941917"/>
    <n v="-0.86019927128990248"/>
    <n v="-0.82564655666960873"/>
    <n v="-0.65671969758986237"/>
    <n v="-0.58836253089684021"/>
    <n v="0.24047425825362664"/>
    <n v="0.80445146247476351"/>
    <n v="6.1908863978655457E-2"/>
    <n v="-0.23962323276668127"/>
    <n v="-2.8483189260652684"/>
  </r>
  <r>
    <x v="414"/>
    <n v="-0.94449805098577033"/>
    <n v="-0.85972261124603644"/>
    <n v="-0.49671695096712859"/>
    <n v="-0.44781518121535874"/>
    <n v="-0.5381889062585925"/>
    <n v="-0.53089636047116284"/>
    <n v="0.68015944944051288"/>
    <n v="-1.7795342782837047E-2"/>
    <n v="-7.6335232075593798E-2"/>
    <n v="-3.2318091865619674"/>
  </r>
  <r>
    <x v="415"/>
    <n v="0.23816376644838208"/>
    <n v="-0.66162134767510894"/>
    <n v="-0.52646471671452066"/>
    <n v="0.64567432709505135"/>
    <n v="-0.48983142811159552"/>
    <n v="0.67498467930518213"/>
    <n v="0.46943378910755812"/>
    <n v="0.16345341219562845"/>
    <n v="-0.57042124958155771"/>
    <n v="-5.6628767930980706E-2"/>
  </r>
  <r>
    <x v="416"/>
    <n v="-0.77477804918855242"/>
    <n v="-0.82121112515115124"/>
    <n v="-0.67996556159007071"/>
    <n v="-0.17731417677180233"/>
    <n v="-0.46170542865904179"/>
    <n v="-0.13293558692184237"/>
    <n v="0.81058615851612836"/>
    <n v="5.3984942191292039E-2"/>
    <n v="-0.17713538386209851"/>
    <n v="-2.3604742114371393"/>
  </r>
  <r>
    <x v="417"/>
    <n v="-0.9079027007405962"/>
    <n v="-0.91075316208541879"/>
    <n v="-0.81955428669339614"/>
    <n v="-0.59491998671819046"/>
    <n v="-0.56597762967815579"/>
    <n v="-0.21067406537756589"/>
    <n v="0.81352728735554003"/>
    <n v="4.9675927163173837E-2"/>
    <n v="-0.19864877376188891"/>
    <n v="-3.3452273905364982"/>
  </r>
  <r>
    <x v="418"/>
    <n v="-1.1200920508534329"/>
    <n v="-1.0582039153541953"/>
    <n v="-0.86941873011833382"/>
    <n v="-0.64196328586689122"/>
    <n v="-0.58928850092446172"/>
    <n v="-0.65386598153757747"/>
    <n v="1.0090242913304754"/>
    <n v="-6.4799171332889918E-3"/>
    <n v="-7.2238988494404466E-2"/>
    <n v="-4.0025270789521095"/>
  </r>
  <r>
    <x v="419"/>
    <n v="-0.52792588788207651"/>
    <n v="-0.86201966650940776"/>
    <n v="-0.26898365830164944"/>
    <n v="-0.14543749165454659"/>
    <n v="-0.64728330129051559"/>
    <n v="1.6732980201281351E-2"/>
    <n v="0.35695197479779961"/>
    <n v="0.11871838721513044"/>
    <n v="-0.46557295584828362"/>
    <n v="-2.424819619272268"/>
  </r>
  <r>
    <x v="420"/>
    <n v="-0.937128935349679"/>
    <n v="-0.91455260448989339"/>
    <n v="-0.81518099489782547"/>
    <n v="-0.58587519228259466"/>
    <n v="-0.58576723398235719"/>
    <n v="-0.46346706579877067"/>
    <n v="0.78105788012089561"/>
    <n v="1.6381631658756886E-3"/>
    <n v="-0.15489159294511606"/>
    <n v="-3.6741675764594652"/>
  </r>
  <r>
    <x v="421"/>
    <n v="0.14122956491678426"/>
    <n v="-0.4406747058940777"/>
    <n v="0.96025076917473817"/>
    <n v="0.90330345021839942"/>
    <n v="-0.13956410725366228"/>
    <n v="0.76896631938165405"/>
    <n v="-0.23069240037335845"/>
    <n v="0.39644787056907321"/>
    <n v="-0.81421554984220301"/>
    <n v="1.5450512108973478"/>
  </r>
  <r>
    <x v="422"/>
    <n v="0.65256309711000093"/>
    <n v="-0.23133461340430495"/>
    <n v="0.19945969480050132"/>
    <n v="0.25396744794381348"/>
    <n v="-0.38013605384760912"/>
    <n v="0.2100138722094384"/>
    <n v="-0.41488340168715582"/>
    <n v="0.34444672494738732"/>
    <n v="-0.24771990918774817"/>
    <n v="0.38637685888432333"/>
  </r>
  <r>
    <x v="423"/>
    <n v="-0.92044387929835714"/>
    <n v="-0.8615760685632089"/>
    <n v="-0.37960721369786271"/>
    <n v="-0.4793758296568239"/>
    <n v="-0.52127247112723429"/>
    <n v="-0.54898616967471126"/>
    <n v="0.65397257753269467"/>
    <n v="-2.1944269743231819E-2"/>
    <n v="-0.14735148505804804"/>
    <n v="-3.2265848092867833"/>
  </r>
  <r>
    <x v="424"/>
    <n v="-0.94072042030301517"/>
    <n v="-0.54967107556978667"/>
    <n v="-0.79261018076589906"/>
    <n v="-0.69007975730463267"/>
    <n v="-7.6417726585187931E-2"/>
    <n v="-0.70064080012434382"/>
    <n v="0.8039611877379006"/>
    <n v="-0.12425823208738833"/>
    <n v="9.1358237033360087E-2"/>
    <n v="-2.9790787679689923"/>
  </r>
  <r>
    <x v="425"/>
    <n v="-0.96639749520444362"/>
    <n v="-0.77522134870375115"/>
    <n v="-0.77535088031454591"/>
    <n v="-0.70508454970315138"/>
    <n v="-0.39609033431996044"/>
    <n v="-0.60940203153177253"/>
    <n v="0.83417635355110786"/>
    <n v="4.6807437405048556E-3"/>
    <n v="1.0632826745603001E-2"/>
    <n v="-3.3780567157404096"/>
  </r>
  <r>
    <x v="426"/>
    <n v="-0.97927026794486627"/>
    <n v="-0.9360992406089933"/>
    <n v="-0.49496352301001006"/>
    <n v="-0.31681967532916711"/>
    <n v="-0.60153113431775607"/>
    <n v="-0.58711337068519887"/>
    <n v="0.62696929490431819"/>
    <n v="-4.8844619552226957E-3"/>
    <n v="-0.11491756480740807"/>
    <n v="-3.4086299437543044"/>
  </r>
  <r>
    <x v="427"/>
    <n v="0.24323922056312683"/>
    <n v="1.0226025325978014"/>
    <n v="-5.4073554988311734E-2"/>
    <n v="-3.0246667219020557E-2"/>
    <n v="1.2144310980710376"/>
    <n v="-0.65244085797728912"/>
    <n v="-0.25741230209594707"/>
    <n v="-0.59470019041014133"/>
    <n v="0.4528916664210525"/>
    <n v="1.3442909449623084"/>
  </r>
  <r>
    <x v="428"/>
    <n v="-0.83276712134778752"/>
    <n v="-0.88703824156579214"/>
    <n v="-0.70309632986044135"/>
    <n v="-0.34061397709231211"/>
    <n v="-0.54569502471019959"/>
    <n v="-0.26568837682599561"/>
    <n v="0.67507263751761315"/>
    <n v="-2.5320793093781897E-2"/>
    <n v="-0.22451684878102496"/>
    <n v="-3.1496640757597221"/>
  </r>
  <r>
    <x v="429"/>
    <n v="-0.85207440170769966"/>
    <n v="-0.76534048122873877"/>
    <n v="-0.82083257801348808"/>
    <n v="-0.42946968476832903"/>
    <n v="-0.55210779023592216"/>
    <n v="-0.53598003829689933"/>
    <n v="0.73904844175376239"/>
    <n v="-8.4754698441433934E-2"/>
    <n v="-0.13512592884102406"/>
    <n v="-3.4366371597797722"/>
  </r>
  <r>
    <x v="430"/>
    <n v="-0.57263408419041006"/>
    <n v="-0.88639398114968604"/>
    <n v="-0.42074384625244476"/>
    <n v="-0.4851371934471797"/>
    <n v="-0.38299359363716701"/>
    <n v="-5.0038858041993338E-2"/>
    <n v="0.35672784284105108"/>
    <n v="8.6434811980189513E-2"/>
    <n v="-0.28732262917612689"/>
    <n v="-2.642101531073767"/>
  </r>
  <r>
    <x v="431"/>
    <n v="-0.81067406635826511"/>
    <n v="-0.88330627314975807"/>
    <n v="-0.71193865260947187"/>
    <n v="-0.37637509361342864"/>
    <n v="-0.50532720784416207"/>
    <n v="-0.53285612170225727"/>
    <n v="0.63251387641761159"/>
    <n v="8.3025767159656802E-2"/>
    <n v="-9.0376737997779719E-2"/>
    <n v="-3.1953145096978544"/>
  </r>
  <r>
    <x v="432"/>
    <n v="-0.89489988005751953"/>
    <n v="-0.62921156189893546"/>
    <n v="-0.29276902990168929"/>
    <n v="-0.16447071117356385"/>
    <n v="-0.46930627216092269"/>
    <n v="-0.51961434850801624"/>
    <n v="0.24786875979015535"/>
    <n v="-0.18180124174318213"/>
    <n v="-0.19061633565100991"/>
    <n v="-3.0948206213046836"/>
  </r>
  <r>
    <x v="433"/>
    <n v="-0.80017606168590494"/>
    <n v="-0.310405347059026"/>
    <n v="-0.82325495971338669"/>
    <n v="-0.46172414172779414"/>
    <n v="-0.38351372017409768"/>
    <n v="-0.91906425945016768"/>
    <n v="0.64982166839760747"/>
    <n v="-0.21773045081744136"/>
    <n v="0.38306223800784422"/>
    <n v="-2.8829850342223668"/>
  </r>
  <r>
    <x v="434"/>
    <n v="-0.91096392649557467"/>
    <n v="-0.89197292006111517"/>
    <n v="-0.81295038620212667"/>
    <n v="-0.68335836348374157"/>
    <n v="-0.60660667654565625"/>
    <n v="-5.7782363817533225E-2"/>
    <n v="0.84271369173989619"/>
    <n v="8.581849430549196E-3"/>
    <n v="-0.17731216491296786"/>
    <n v="-3.2896512603482697"/>
  </r>
  <r>
    <x v="435"/>
    <n v="-0.7287773580912249"/>
    <n v="-0.9266008337851982"/>
    <n v="-0.60760312180662113"/>
    <n v="-0.65197344985815964"/>
    <n v="-0.5643418851094284"/>
    <n v="-0.24817767819660605"/>
    <n v="0.58196704135731703"/>
    <n v="-2.2306799478844945E-2"/>
    <n v="-0.2184352105359543"/>
    <n v="-3.3862492955047201"/>
  </r>
  <r>
    <x v="436"/>
    <n v="-0.91312432650643927"/>
    <n v="-0.82959419680796431"/>
    <n v="-0.68153011924608231"/>
    <n v="-0.50176522516263999"/>
    <n v="-0.46006233121112894"/>
    <n v="-0.52055173429195267"/>
    <n v="0.76180384559236536"/>
    <n v="-4.7226611545430576E-3"/>
    <n v="-7.1118754399167247E-2"/>
    <n v="-3.2206655031875528"/>
  </r>
  <r>
    <x v="437"/>
    <n v="-0.80503868065320894"/>
    <n v="7.9587539440585858E-2"/>
    <n v="-0.71643444244995291"/>
    <n v="-0.45725785492202459"/>
    <n v="0.80187963764484205"/>
    <n v="-0.86824553527324544"/>
    <n v="0.57279425435709697"/>
    <n v="-0.18732509777166295"/>
    <n v="0.29551554756259168"/>
    <n v="-1.2845246320649784"/>
  </r>
  <r>
    <x v="438"/>
    <n v="-0.78018478463380392"/>
    <n v="7.3277458342315832E-2"/>
    <n v="0.82047506197202125"/>
    <n v="0.12610094995292009"/>
    <n v="6.0647266799037633E-2"/>
    <n v="-0.60973664369558966"/>
    <n v="-0.48785798270278574"/>
    <n v="-0.13309516103917401"/>
    <n v="3.4333079050956898E-3"/>
    <n v="-0.92694052709996289"/>
  </r>
  <r>
    <x v="439"/>
    <n v="-0.94737662470341821"/>
    <n v="-0.91169547126299821"/>
    <n v="-0.60953110524563181"/>
    <n v="-0.54960156529669646"/>
    <n v="-0.38001322105313118"/>
    <n v="-0.73679800448483923"/>
    <n v="0.78474718277375533"/>
    <n v="-0.14748695645854693"/>
    <n v="1.161399518673953E-2"/>
    <n v="-3.486141770544767"/>
  </r>
  <r>
    <x v="440"/>
    <n v="-0.88867412539697177"/>
    <n v="-0.91916492266332361"/>
    <n v="-0.38188458895396965"/>
    <n v="-0.59965942522586868"/>
    <n v="-0.58426274900286057"/>
    <n v="-0.44784695992362211"/>
    <n v="0.47823492831307168"/>
    <n v="-3.542968829663648E-2"/>
    <n v="-0.15680283443204698"/>
    <n v="-3.5354903655822274"/>
  </r>
  <r>
    <x v="441"/>
    <n v="-0.99335943716459763"/>
    <n v="-0.76740145732296683"/>
    <n v="-0.72210940328027307"/>
    <n v="-0.71931792249288629"/>
    <n v="-0.38933273088429332"/>
    <n v="-0.59126367144796954"/>
    <n v="0.74139830318582045"/>
    <n v="-2.2376129694609691E-2"/>
    <n v="-9.0902200097391465E-3"/>
    <n v="-3.4728526691115151"/>
  </r>
  <r>
    <x v="442"/>
    <n v="0.21941237142196471"/>
    <n v="-0.36313554175292923"/>
    <n v="0.62163381107966398"/>
    <n v="2.3613346761015945E-2"/>
    <n v="-0.46458001846100538"/>
    <n v="9.6666476744288507E-2"/>
    <n v="-0.99198533411855427"/>
    <n v="-0.19756315725543633"/>
    <n v="-0.61523254087770207"/>
    <n v="-1.6711705864586941"/>
  </r>
  <r>
    <x v="443"/>
    <n v="-0.64509861162543203"/>
    <n v="-0.84264026055661723"/>
    <n v="-0.65958654880451018"/>
    <n v="-0.57541760633709149"/>
    <n v="-0.55474777508195305"/>
    <n v="-8.6350223287461322E-2"/>
    <n v="0.58698344377858314"/>
    <n v="6.7305385286462086E-2"/>
    <n v="-0.26654631961272485"/>
    <n v="-2.9760985162407447"/>
  </r>
  <r>
    <x v="444"/>
    <n v="-0.91976909509229132"/>
    <n v="-0.78726378359093885"/>
    <n v="-0.7721718205525917"/>
    <n v="-0.60304441153430488"/>
    <n v="-0.48516755179321402"/>
    <n v="-0.5859882804885983"/>
    <n v="0.80195517722422149"/>
    <n v="-5.1363639428123241E-2"/>
    <n v="-3.1723801390729722E-2"/>
    <n v="-3.4345372066465703"/>
  </r>
  <r>
    <x v="445"/>
    <n v="-0.96499172908595143"/>
    <n v="-0.77792074005757994"/>
    <n v="-0.8193192139309281"/>
    <n v="-0.59589829355353285"/>
    <n v="-0.45480061386765125"/>
    <n v="-0.67229104035294585"/>
    <n v="0.75682730735894643"/>
    <n v="-2.9446211409217358E-2"/>
    <n v="-0.13239085186756827"/>
    <n v="-3.6902313867664285"/>
  </r>
  <r>
    <x v="446"/>
    <n v="-8.8021422002946825E-2"/>
    <n v="0.67504108110853933"/>
    <n v="-0.61807769415398206"/>
    <n v="-0.27998682049003809"/>
    <n v="0.35374575829190563"/>
    <n v="6.5761641623085107E-2"/>
    <n v="0.15145505402540474"/>
    <n v="-1.7911005053908562E-2"/>
    <n v="-0.55300552192864283"/>
    <n v="-0.31099892858058353"/>
  </r>
  <r>
    <x v="447"/>
    <n v="-1.0822205578005208"/>
    <n v="-0.82442260112099708"/>
    <n v="-0.96481538243317477"/>
    <n v="-0.85361488708019295"/>
    <n v="-0.16749075172557501"/>
    <n v="-0.87407945505600171"/>
    <n v="0.78134133341561729"/>
    <n v="-0.12764913858950036"/>
    <n v="0.15548091431766459"/>
    <n v="-3.9574705260726817"/>
  </r>
  <r>
    <x v="448"/>
    <n v="-0.84204735309387557"/>
    <n v="-0.58450230562984262"/>
    <n v="-0.79365619950236921"/>
    <n v="-0.6095213798917587"/>
    <n v="-0.29406496540190641"/>
    <n v="-0.45398135994531591"/>
    <n v="0.64018643071731351"/>
    <n v="-2.6351570820912443E-2"/>
    <n v="-3.0984029697864221E-2"/>
    <n v="-2.9949227332665322"/>
  </r>
  <r>
    <x v="449"/>
    <n v="0.8641550875406161"/>
    <n v="-0.13911538826658343"/>
    <n v="1.1677437181979378"/>
    <n v="0.13191959996840638"/>
    <n v="-0.44734048240026025"/>
    <n v="-2.7434581401700773E-2"/>
    <n v="-0.94744281824166254"/>
    <n v="-0.43883100903882843"/>
    <n v="-0.1976157646475013"/>
    <n v="-3.3961638289576435E-2"/>
  </r>
  <r>
    <x v="450"/>
    <n v="-0.9370145409775712"/>
    <n v="-0.62708224881206165"/>
    <n v="-0.85212765973379589"/>
    <n v="-0.53103372666503168"/>
    <n v="-0.26511833490077452"/>
    <n v="-0.54293460499657686"/>
    <n v="0.71143732255172132"/>
    <n v="-0.11127813926753412"/>
    <n v="-0.10493389285879653"/>
    <n v="-3.260085825660421"/>
  </r>
  <r>
    <x v="451"/>
    <n v="-0.9063147325482529"/>
    <n v="-0.82594882947012915"/>
    <n v="-0.59958534155313525"/>
    <n v="-0.55902359068169216"/>
    <n v="-0.5159295067605556"/>
    <n v="-0.61388682152403484"/>
    <n v="0.67710366507047726"/>
    <n v="-3.960658998193544E-2"/>
    <n v="-6.6998523530531887E-2"/>
    <n v="-3.4501902709797903"/>
  </r>
  <r>
    <x v="452"/>
    <n v="-0.49537044269236874"/>
    <n v="1.1580238363946753"/>
    <n v="-0.75888582350700773"/>
    <n v="-0.55223576098514682"/>
    <n v="1.0348994670417229"/>
    <n v="-0.96113029793399252"/>
    <n v="0.12748278905050781"/>
    <n v="-0.39714243669865595"/>
    <n v="0.71438506648615441"/>
    <n v="-0.12997360284411141"/>
  </r>
  <r>
    <x v="453"/>
    <n v="-0.95722440371466"/>
    <n v="-0.75903601002427923"/>
    <n v="-0.80843929678699522"/>
    <n v="-0.3526532692305866"/>
    <n v="-0.3640422850510438"/>
    <n v="-0.38030040646478547"/>
    <n v="0.86816023250179275"/>
    <n v="-5.5003286885138093E-2"/>
    <n v="-0.14625078341460221"/>
    <n v="-2.9547895090702982"/>
  </r>
  <r>
    <x v="454"/>
    <n v="-1.0477943962296103"/>
    <n v="-0.92225279915366232"/>
    <n v="-0.53986479795503861"/>
    <n v="-0.52616856905148557"/>
    <n v="-0.51202229462900006"/>
    <n v="-0.76100680238773"/>
    <n v="0.65575457178162944"/>
    <n v="-3.6327916826305484E-2"/>
    <n v="-9.7846933928528376E-2"/>
    <n v="-3.7875299383797314"/>
  </r>
  <r>
    <x v="455"/>
    <n v="-0.91101265448579394"/>
    <n v="-0.73114347778123701"/>
    <n v="-0.73327339979265482"/>
    <n v="-0.60477598073680938"/>
    <n v="-0.43084174587934115"/>
    <n v="-0.59585766385574979"/>
    <n v="0.70591651649552134"/>
    <n v="-2.9883958425884316E-2"/>
    <n v="-2.5785292187325354E-2"/>
    <n v="-3.3566576566492743"/>
  </r>
  <r>
    <x v="456"/>
    <n v="-0.32347095579981244"/>
    <n v="-0.49052397714626522"/>
    <n v="-0.13047920263509508"/>
    <n v="-0.32274510062211154"/>
    <n v="-0.43452617473205118"/>
    <n v="-0.31950301371170808"/>
    <n v="0.28111290784422804"/>
    <n v="7.8624251567228381E-2"/>
    <n v="-0.1650174853226869"/>
    <n v="-1.8265287505582741"/>
  </r>
  <r>
    <x v="457"/>
    <n v="-0.51495384945458045"/>
    <n v="0.42992900839056641"/>
    <n v="-0.6666643140848213"/>
    <n v="-0.5170255668912882"/>
    <n v="0.24245084870793843"/>
    <n v="-0.27130401535239201"/>
    <n v="0.33554001744655126"/>
    <n v="-0.17408467554769974"/>
    <n v="-5.6075975902306639E-2"/>
    <n v="-1.1921885226880322"/>
  </r>
  <r>
    <x v="458"/>
    <n v="-0.98392066035563608"/>
    <n v="-0.81923780727517315"/>
    <n v="-0.8260035087097336"/>
    <n v="-0.66629853993192212"/>
    <n v="-0.44920196642831772"/>
    <n v="-0.63027745220767661"/>
    <n v="0.88836122355946145"/>
    <n v="-1.0662740626136221E-2"/>
    <n v="-1.8393111769360048E-2"/>
    <n v="-3.5156345637444946"/>
  </r>
  <r>
    <x v="459"/>
    <n v="-0.79458108034090513"/>
    <n v="-0.63455247299920381"/>
    <n v="-0.82726450259691453"/>
    <n v="-0.46799066408559797"/>
    <n v="-0.23656950722672854"/>
    <n v="-0.13697122081041421"/>
    <n v="0.8064211991192809"/>
    <n v="-1.2951999148051714E-2"/>
    <n v="-0.19700909689688637"/>
    <n v="-2.5014693449854217"/>
  </r>
  <r>
    <x v="460"/>
    <n v="-0.5676534111694046"/>
    <n v="-0.876155354697568"/>
    <n v="-0.69085618514475433"/>
    <n v="-0.36569655179244931"/>
    <n v="-0.62365309584076745"/>
    <n v="0.31304303435782149"/>
    <n v="0.75367963256777826"/>
    <n v="9.4313293001084375E-2"/>
    <n v="-0.43927448368458022"/>
    <n v="-2.4022531224028398"/>
  </r>
  <r>
    <x v="461"/>
    <n v="-0.66849807562725272"/>
    <n v="-6.6859725168066472E-2"/>
    <n v="-0.81536773404068896"/>
    <n v="-0.41907648668385056"/>
    <n v="1.0211877396709459"/>
    <n v="-0.87793661308258775"/>
    <n v="0.59699388321054636"/>
    <n v="-0.33599991449408911"/>
    <n v="0.25724406470360472"/>
    <n v="-1.3083128615114386"/>
  </r>
  <r>
    <x v="462"/>
    <n v="-0.8460687945207338"/>
    <n v="0.21618257104660707"/>
    <n v="-0.67054760887776255"/>
    <n v="-0.33399430215274067"/>
    <n v="0.21569107399131077"/>
    <n v="-0.85036159528735533"/>
    <n v="0.55642616541090706"/>
    <n v="-0.20500343026255172"/>
    <n v="0.19420104069847921"/>
    <n v="-1.72347487995384"/>
  </r>
  <r>
    <x v="463"/>
    <n v="-0.60802967849842937"/>
    <n v="-0.55216737767596125"/>
    <n v="-0.55473955067128833"/>
    <n v="-3.060398272257147E-2"/>
    <n v="-0.2527890156161412"/>
    <n v="-0.28107559916805719"/>
    <n v="0.59923685989216136"/>
    <n v="-4.3064106374477121E-2"/>
    <n v="-7.7832406017182734E-2"/>
    <n v="-1.8010648568519474"/>
  </r>
  <r>
    <x v="464"/>
    <n v="9.9935606018102058E-2"/>
    <n v="-0.37243098654358242"/>
    <n v="0.14485381943869538"/>
    <n v="0.12011142915373763"/>
    <n v="-0.56679603244028265"/>
    <n v="0.46014909143035732"/>
    <n v="0.15795657598858789"/>
    <n v="0.3356955662969765"/>
    <n v="-0.54134181227499334"/>
    <n v="-0.16186674293240166"/>
  </r>
  <r>
    <x v="465"/>
    <n v="-0.47027789284723387"/>
    <n v="-0.35128314766140711"/>
    <n v="-0.30246041882526131"/>
    <n v="0.69459055614448495"/>
    <n v="3.0780878765576929E-2"/>
    <n v="-0.33934503261860244"/>
    <n v="0.33212181102313404"/>
    <n v="4.909909043605272E-2"/>
    <n v="-0.10687000720436005"/>
    <n v="-0.46364416278761622"/>
  </r>
  <r>
    <x v="466"/>
    <n v="-0.94534027508805485"/>
    <n v="-0.61278859353419735"/>
    <n v="-0.81871831038597176"/>
    <n v="-0.40623600572802876"/>
    <n v="-0.46213141488224307"/>
    <n v="-0.500814499204982"/>
    <n v="0.74269540717449556"/>
    <n v="-0.17761451388413349"/>
    <n v="-9.7162365812615267E-2"/>
    <n v="-3.278110571345731"/>
  </r>
  <r>
    <x v="467"/>
    <n v="3.0620287423068045E-2"/>
    <n v="-8.874774720583406E-2"/>
    <n v="-0.56424953358810936"/>
    <n v="-0.30122374748922004"/>
    <n v="-0.53627724639616925"/>
    <n v="0.19010772514522584"/>
    <n v="0.46781442588658928"/>
    <n v="0.19133565095560626"/>
    <n v="-0.14211140981547582"/>
    <n v="-0.75273159508431919"/>
  </r>
  <r>
    <x v="468"/>
    <n v="-0.61696750027610237"/>
    <n v="-0.55781502726316456"/>
    <n v="-0.72925131710586255"/>
    <n v="2.8395899617012443E-2"/>
    <n v="-0.41044363826009878"/>
    <n v="-0.79697463024203363"/>
    <n v="0.44309191193000397"/>
    <n v="-0.36235417270752385"/>
    <n v="0.15699357762069327"/>
    <n v="-2.8453248966870759"/>
  </r>
  <r>
    <x v="469"/>
    <n v="-0.90108934071334845"/>
    <n v="-0.68050611102992664"/>
    <n v="-0.78378433291951555"/>
    <n v="-0.50805355182427514"/>
    <n v="-0.3732193388905406"/>
    <n v="-0.6623415794374421"/>
    <n v="0.71974365999730583"/>
    <n v="-4.3152843991386733E-2"/>
    <n v="-2.5972828348681382E-2"/>
    <n v="-3.2583762671578107"/>
  </r>
  <r>
    <x v="470"/>
    <n v="-0.53867895303735724"/>
    <n v="-0.59060197412174187"/>
    <n v="-0.42824446957888956"/>
    <n v="-0.14544535982666007"/>
    <n v="-0.50834013736248651"/>
    <n v="0.24377006163948348"/>
    <n v="0.56447769728540031"/>
    <n v="0.18824471463574804"/>
    <n v="-0.2379894877128875"/>
    <n v="-1.4528079080793905"/>
  </r>
  <r>
    <x v="471"/>
    <n v="-0.61295651974779186"/>
    <n v="-0.15534931923098583"/>
    <n v="-0.5764830097271999"/>
    <n v="-0.33684436080196334"/>
    <n v="-0.1829081181524588"/>
    <n v="-2.8222738295342199E-2"/>
    <n v="0.51231512855523453"/>
    <n v="1.7420500855066232E-2"/>
    <n v="-0.19668807491586351"/>
    <n v="-1.5597165114613045"/>
  </r>
  <r>
    <x v="472"/>
    <n v="-0.89084985440861975"/>
    <n v="-0.68420906471407705"/>
    <n v="-0.76537600845723475"/>
    <n v="-0.51907065712050982"/>
    <n v="-0.47539193649409983"/>
    <n v="-0.63278301865233066"/>
    <n v="0.72160874139204279"/>
    <n v="-0.1046031958793483"/>
    <n v="-7.2258820103361251E-2"/>
    <n v="-3.42293381443753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DCC2F-F5CC-438D-85BA-DB3D66BF95E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L478" firstHeaderRow="0" firstDataRow="1" firstDataCol="1"/>
  <pivotFields count="11">
    <pivotField axis="axisRow" showAll="0" sortType="descending">
      <items count="474">
        <item x="319"/>
        <item x="318"/>
        <item x="316"/>
        <item x="315"/>
        <item x="314"/>
        <item x="313"/>
        <item x="312"/>
        <item x="317"/>
        <item x="311"/>
        <item x="310"/>
        <item x="309"/>
        <item x="308"/>
        <item x="307"/>
        <item x="321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306"/>
        <item x="323"/>
        <item x="338"/>
        <item x="324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52"/>
        <item x="339"/>
        <item x="337"/>
        <item x="336"/>
        <item x="335"/>
        <item x="334"/>
        <item x="332"/>
        <item x="331"/>
        <item x="330"/>
        <item x="329"/>
        <item x="328"/>
        <item x="327"/>
        <item x="326"/>
        <item x="325"/>
        <item x="292"/>
        <item x="291"/>
        <item x="290"/>
        <item x="273"/>
        <item x="256"/>
        <item x="255"/>
        <item x="254"/>
        <item x="253"/>
        <item x="252"/>
        <item x="251"/>
        <item x="250"/>
        <item x="333"/>
        <item x="249"/>
        <item x="248"/>
        <item x="247"/>
        <item x="246"/>
        <item x="245"/>
        <item x="244"/>
        <item x="243"/>
        <item x="242"/>
        <item x="240"/>
        <item x="239"/>
        <item x="238"/>
        <item x="237"/>
        <item x="236"/>
        <item x="235"/>
        <item x="241"/>
        <item x="234"/>
        <item x="233"/>
        <item x="232"/>
        <item x="257"/>
        <item x="258"/>
        <item x="259"/>
        <item x="288"/>
        <item x="287"/>
        <item x="286"/>
        <item x="285"/>
        <item x="284"/>
        <item x="283"/>
        <item x="278"/>
        <item x="277"/>
        <item x="282"/>
        <item x="280"/>
        <item x="281"/>
        <item x="276"/>
        <item x="275"/>
        <item x="279"/>
        <item x="289"/>
        <item x="230"/>
        <item x="274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322"/>
        <item x="353"/>
        <item x="354"/>
        <item x="355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24"/>
        <item x="440"/>
        <item x="456"/>
        <item x="441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72"/>
        <item x="457"/>
        <item x="455"/>
        <item x="454"/>
        <item x="453"/>
        <item x="452"/>
        <item x="449"/>
        <item x="446"/>
        <item x="445"/>
        <item x="444"/>
        <item x="443"/>
        <item x="442"/>
        <item x="411"/>
        <item x="439"/>
        <item x="381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80"/>
        <item x="366"/>
        <item x="364"/>
        <item x="448"/>
        <item x="363"/>
        <item x="362"/>
        <item x="361"/>
        <item x="360"/>
        <item x="359"/>
        <item x="447"/>
        <item x="358"/>
        <item x="357"/>
        <item x="356"/>
        <item x="365"/>
        <item x="382"/>
        <item x="395"/>
        <item x="451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409"/>
        <item x="396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231"/>
        <item x="410"/>
        <item x="229"/>
        <item x="151"/>
        <item x="88"/>
        <item x="87"/>
        <item x="86"/>
        <item x="85"/>
        <item x="450"/>
        <item x="84"/>
        <item x="83"/>
        <item x="82"/>
        <item x="81"/>
        <item x="80"/>
        <item x="79"/>
        <item x="78"/>
        <item x="77"/>
        <item x="76"/>
        <item x="75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74"/>
        <item x="59"/>
        <item x="91"/>
        <item x="104"/>
        <item x="92"/>
        <item x="114"/>
        <item x="113"/>
        <item x="112"/>
        <item x="111"/>
        <item x="110"/>
        <item x="109"/>
        <item x="108"/>
        <item x="107"/>
        <item x="106"/>
        <item x="115"/>
        <item x="105"/>
        <item x="103"/>
        <item x="102"/>
        <item x="89"/>
        <item x="100"/>
        <item x="101"/>
        <item x="99"/>
        <item x="98"/>
        <item x="97"/>
        <item x="95"/>
        <item x="96"/>
        <item x="94"/>
        <item x="93"/>
        <item x="60"/>
        <item x="90"/>
        <item x="58"/>
        <item x="12"/>
        <item x="25"/>
        <item x="24"/>
        <item x="23"/>
        <item x="22"/>
        <item x="21"/>
        <item x="20"/>
        <item x="19"/>
        <item x="13"/>
        <item x="17"/>
        <item x="16"/>
        <item x="18"/>
        <item x="15"/>
        <item x="14"/>
        <item x="26"/>
        <item x="0"/>
        <item x="1"/>
        <item x="2"/>
        <item x="3"/>
        <item x="4"/>
        <item x="11"/>
        <item x="6"/>
        <item x="7"/>
        <item x="5"/>
        <item x="8"/>
        <item x="9"/>
        <item x="10"/>
        <item x="320"/>
        <item x="27"/>
        <item x="42"/>
        <item x="29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28"/>
        <item x="43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116"/>
        <item x="201"/>
        <item x="118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200"/>
        <item x="186"/>
        <item x="184"/>
        <item x="183"/>
        <item x="182"/>
        <item x="180"/>
        <item x="179"/>
        <item x="178"/>
        <item x="177"/>
        <item x="181"/>
        <item x="176"/>
        <item x="175"/>
        <item x="185"/>
        <item x="202"/>
        <item x="213"/>
        <item x="203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28"/>
        <item x="214"/>
        <item x="212"/>
        <item x="211"/>
        <item x="210"/>
        <item x="209"/>
        <item x="208"/>
        <item x="207"/>
        <item x="206"/>
        <item x="205"/>
        <item x="204"/>
        <item x="174"/>
        <item x="173"/>
        <item x="158"/>
        <item x="146"/>
        <item x="145"/>
        <item x="144"/>
        <item x="143"/>
        <item x="117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0"/>
        <item x="119"/>
        <item x="147"/>
        <item x="148"/>
        <item x="149"/>
        <item x="121"/>
        <item x="150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72"/>
        <item x="157"/>
        <item x="156"/>
        <item x="155"/>
        <item x="154"/>
        <item x="153"/>
        <item x="15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74">
    <i>
      <x v="353"/>
    </i>
    <i>
      <x v="223"/>
    </i>
    <i>
      <x v="211"/>
    </i>
    <i>
      <x v="448"/>
    </i>
    <i>
      <x v="275"/>
    </i>
    <i>
      <x v="413"/>
    </i>
    <i>
      <x v="200"/>
    </i>
    <i>
      <x v="300"/>
    </i>
    <i>
      <x v="20"/>
    </i>
    <i>
      <x v="196"/>
    </i>
    <i>
      <x v="21"/>
    </i>
    <i>
      <x v="81"/>
    </i>
    <i>
      <x v="409"/>
    </i>
    <i>
      <x v="284"/>
    </i>
    <i>
      <x v="435"/>
    </i>
    <i>
      <x v="140"/>
    </i>
    <i>
      <x v="118"/>
    </i>
    <i>
      <x v="258"/>
    </i>
    <i>
      <x v="291"/>
    </i>
    <i>
      <x v="288"/>
    </i>
    <i>
      <x v="355"/>
    </i>
    <i>
      <x v="120"/>
    </i>
    <i>
      <x v="135"/>
    </i>
    <i>
      <x v="331"/>
    </i>
    <i>
      <x v="259"/>
    </i>
    <i>
      <x v="343"/>
    </i>
    <i>
      <x v="369"/>
    </i>
    <i>
      <x v="111"/>
    </i>
    <i>
      <x v="101"/>
    </i>
    <i>
      <x v="358"/>
    </i>
    <i>
      <x v="112"/>
    </i>
    <i>
      <x v="42"/>
    </i>
    <i>
      <x v="294"/>
    </i>
    <i>
      <x v="202"/>
    </i>
    <i>
      <x v="296"/>
    </i>
    <i>
      <x v="470"/>
    </i>
    <i>
      <x v="375"/>
    </i>
    <i>
      <x v="460"/>
    </i>
    <i>
      <x v="88"/>
    </i>
    <i>
      <x v="349"/>
    </i>
    <i>
      <x v="103"/>
    </i>
    <i>
      <x v="27"/>
    </i>
    <i>
      <x v="220"/>
    </i>
    <i>
      <x v="63"/>
    </i>
    <i>
      <x v="246"/>
    </i>
    <i>
      <x v="194"/>
    </i>
    <i>
      <x v="48"/>
    </i>
    <i>
      <x v="404"/>
    </i>
    <i>
      <x v="185"/>
    </i>
    <i>
      <x v="95"/>
    </i>
    <i>
      <x v="139"/>
    </i>
    <i>
      <x v="149"/>
    </i>
    <i>
      <x v="14"/>
    </i>
    <i>
      <x v="251"/>
    </i>
    <i>
      <x v="278"/>
    </i>
    <i>
      <x v="450"/>
    </i>
    <i>
      <x v="443"/>
    </i>
    <i>
      <x v="110"/>
    </i>
    <i>
      <x v="97"/>
    </i>
    <i>
      <x v="208"/>
    </i>
    <i>
      <x v="215"/>
    </i>
    <i>
      <x v="447"/>
    </i>
    <i>
      <x v="69"/>
    </i>
    <i>
      <x v="361"/>
    </i>
    <i>
      <x v="335"/>
    </i>
    <i>
      <x v="235"/>
    </i>
    <i>
      <x v="83"/>
    </i>
    <i>
      <x v="40"/>
    </i>
    <i>
      <x v="424"/>
    </i>
    <i>
      <x v="192"/>
    </i>
    <i>
      <x v="394"/>
    </i>
    <i>
      <x v="174"/>
    </i>
    <i>
      <x v="146"/>
    </i>
    <i>
      <x v="239"/>
    </i>
    <i>
      <x v="260"/>
    </i>
    <i>
      <x v="432"/>
    </i>
    <i>
      <x v="173"/>
    </i>
    <i>
      <x v="68"/>
    </i>
    <i>
      <x v="38"/>
    </i>
    <i>
      <x v="161"/>
    </i>
    <i>
      <x v="367"/>
    </i>
    <i>
      <x v="49"/>
    </i>
    <i>
      <x v="100"/>
    </i>
    <i>
      <x v="224"/>
    </i>
    <i>
      <x v="276"/>
    </i>
    <i>
      <x v="472"/>
    </i>
    <i>
      <x v="66"/>
    </i>
    <i>
      <x v="175"/>
    </i>
    <i>
      <x v="187"/>
    </i>
    <i>
      <x v="54"/>
    </i>
    <i>
      <x v="184"/>
    </i>
    <i>
      <x v="180"/>
    </i>
    <i>
      <x v="315"/>
    </i>
    <i>
      <x v="160"/>
    </i>
    <i>
      <x v="72"/>
    </i>
    <i>
      <x v="286"/>
    </i>
    <i>
      <x v="228"/>
    </i>
    <i>
      <x v="186"/>
    </i>
    <i>
      <x v="368"/>
    </i>
    <i>
      <x v="400"/>
    </i>
    <i>
      <x v="18"/>
    </i>
    <i>
      <x v="330"/>
    </i>
    <i>
      <x v="113"/>
    </i>
    <i>
      <x v="412"/>
    </i>
    <i>
      <x v="373"/>
    </i>
    <i>
      <x v="2"/>
    </i>
    <i>
      <x v="264"/>
    </i>
    <i>
      <x v="19"/>
    </i>
    <i>
      <x v="241"/>
    </i>
    <i>
      <x v="158"/>
    </i>
    <i>
      <x v="461"/>
    </i>
    <i>
      <x v="283"/>
    </i>
    <i>
      <x v="43"/>
    </i>
    <i>
      <x v="34"/>
    </i>
    <i>
      <x v="436"/>
    </i>
    <i>
      <x v="201"/>
    </i>
    <i>
      <x v="285"/>
    </i>
    <i>
      <x v="35"/>
    </i>
    <i>
      <x v="124"/>
    </i>
    <i>
      <x v="392"/>
    </i>
    <i>
      <x v="312"/>
    </i>
    <i>
      <x v="357"/>
    </i>
    <i>
      <x v="309"/>
    </i>
    <i>
      <x v="270"/>
    </i>
    <i>
      <x v="419"/>
    </i>
    <i>
      <x v="263"/>
    </i>
    <i>
      <x v="299"/>
    </i>
    <i>
      <x v="380"/>
    </i>
    <i>
      <x v="280"/>
    </i>
    <i>
      <x v="230"/>
    </i>
    <i>
      <x v="102"/>
    </i>
    <i>
      <x v="121"/>
    </i>
    <i>
      <x v="337"/>
    </i>
    <i>
      <x v="452"/>
    </i>
    <i>
      <x v="169"/>
    </i>
    <i>
      <x v="24"/>
    </i>
    <i>
      <x v="469"/>
    </i>
    <i>
      <x v="256"/>
    </i>
    <i>
      <x v="414"/>
    </i>
    <i>
      <x v="332"/>
    </i>
    <i>
      <x v="104"/>
    </i>
    <i>
      <x v="56"/>
    </i>
    <i>
      <x v="125"/>
    </i>
    <i>
      <x v="8"/>
    </i>
    <i>
      <x v="271"/>
    </i>
    <i>
      <x v="306"/>
    </i>
    <i>
      <x v="164"/>
    </i>
    <i>
      <x v="314"/>
    </i>
    <i>
      <x v="75"/>
    </i>
    <i>
      <x v="70"/>
    </i>
    <i>
      <x v="262"/>
    </i>
    <i>
      <x v="282"/>
    </i>
    <i>
      <x v="29"/>
    </i>
    <i>
      <x v="287"/>
    </i>
    <i>
      <x v="155"/>
    </i>
    <i>
      <x v="39"/>
    </i>
    <i>
      <x v="61"/>
    </i>
    <i>
      <x v="416"/>
    </i>
    <i>
      <x v="122"/>
    </i>
    <i>
      <x v="84"/>
    </i>
    <i>
      <x v="403"/>
    </i>
    <i>
      <x v="396"/>
    </i>
    <i>
      <x v="26"/>
    </i>
    <i>
      <x v="36"/>
    </i>
    <i>
      <x v="17"/>
    </i>
    <i>
      <x v="154"/>
    </i>
    <i>
      <x v="28"/>
    </i>
    <i>
      <x v="51"/>
    </i>
    <i>
      <x v="117"/>
    </i>
    <i>
      <x v="189"/>
    </i>
    <i>
      <x v="386"/>
    </i>
    <i>
      <x v="179"/>
    </i>
    <i>
      <x v="431"/>
    </i>
    <i>
      <x v="106"/>
    </i>
    <i>
      <x v="308"/>
    </i>
    <i>
      <x v="163"/>
    </i>
    <i>
      <x v="347"/>
    </i>
    <i>
      <x v="98"/>
    </i>
    <i>
      <x v="293"/>
    </i>
    <i>
      <x v="162"/>
    </i>
    <i>
      <x v="152"/>
    </i>
    <i>
      <x v="320"/>
    </i>
    <i>
      <x v="434"/>
    </i>
    <i>
      <x v="319"/>
    </i>
    <i>
      <x v="324"/>
    </i>
    <i>
      <x v="7"/>
    </i>
    <i>
      <x v="9"/>
    </i>
    <i>
      <x v="379"/>
    </i>
    <i>
      <x v="421"/>
    </i>
    <i>
      <x v="191"/>
    </i>
    <i>
      <x v="430"/>
    </i>
    <i>
      <x v="10"/>
    </i>
    <i>
      <x v="350"/>
    </i>
    <i>
      <x v="318"/>
    </i>
    <i>
      <x v="4"/>
    </i>
    <i>
      <x v="352"/>
    </i>
    <i>
      <x v="190"/>
    </i>
    <i>
      <x v="225"/>
    </i>
    <i>
      <x v="302"/>
    </i>
    <i>
      <x v="370"/>
    </i>
    <i>
      <x v="217"/>
    </i>
    <i>
      <x v="408"/>
    </i>
    <i>
      <x v="395"/>
    </i>
    <i>
      <x v="339"/>
    </i>
    <i>
      <x v="336"/>
    </i>
    <i>
      <x v="105"/>
    </i>
    <i>
      <x v="219"/>
    </i>
    <i>
      <x v="229"/>
    </i>
    <i>
      <x v="37"/>
    </i>
    <i>
      <x v="237"/>
    </i>
    <i>
      <x v="11"/>
    </i>
    <i>
      <x v="231"/>
    </i>
    <i>
      <x v="255"/>
    </i>
    <i>
      <x v="244"/>
    </i>
    <i>
      <x v="74"/>
    </i>
    <i>
      <x v="372"/>
    </i>
    <i>
      <x v="55"/>
    </i>
    <i>
      <x v="188"/>
    </i>
    <i>
      <x v="52"/>
    </i>
    <i>
      <x v="467"/>
    </i>
    <i>
      <x v="444"/>
    </i>
    <i>
      <x v="240"/>
    </i>
    <i>
      <x v="418"/>
    </i>
    <i>
      <x v="115"/>
    </i>
    <i>
      <x v="250"/>
    </i>
    <i>
      <x v="145"/>
    </i>
    <i>
      <x v="269"/>
    </i>
    <i>
      <x v="305"/>
    </i>
    <i>
      <x v="165"/>
    </i>
    <i>
      <x v="71"/>
    </i>
    <i>
      <x v="142"/>
    </i>
    <i>
      <x v="243"/>
    </i>
    <i>
      <x v="198"/>
    </i>
    <i>
      <x v="383"/>
    </i>
    <i>
      <x v="292"/>
    </i>
    <i>
      <x v="209"/>
    </i>
    <i>
      <x v="166"/>
    </i>
    <i>
      <x v="311"/>
    </i>
    <i>
      <x v="261"/>
    </i>
    <i>
      <x v="410"/>
    </i>
    <i>
      <x v="364"/>
    </i>
    <i>
      <x v="222"/>
    </i>
    <i>
      <x v="67"/>
    </i>
    <i>
      <x v="91"/>
    </i>
    <i>
      <x v="277"/>
    </i>
    <i>
      <x v="401"/>
    </i>
    <i>
      <x v="298"/>
    </i>
    <i>
      <x v="428"/>
    </i>
    <i>
      <x v="345"/>
    </i>
    <i>
      <x v="420"/>
    </i>
    <i>
      <x v="445"/>
    </i>
    <i>
      <x v="216"/>
    </i>
    <i>
      <x v="58"/>
    </i>
    <i>
      <x v="442"/>
    </i>
    <i>
      <x v="359"/>
    </i>
    <i>
      <x v="132"/>
    </i>
    <i>
      <x v="23"/>
    </i>
    <i>
      <x v="344"/>
    </i>
    <i>
      <x v="325"/>
    </i>
    <i>
      <x v="5"/>
    </i>
    <i>
      <x v="182"/>
    </i>
    <i>
      <x v="360"/>
    </i>
    <i>
      <x v="387"/>
    </i>
    <i>
      <x v="376"/>
    </i>
    <i>
      <x v="455"/>
    </i>
    <i>
      <x v="407"/>
    </i>
    <i>
      <x v="57"/>
    </i>
    <i>
      <x v="384"/>
    </i>
    <i>
      <x v="206"/>
    </i>
    <i>
      <x v="82"/>
    </i>
    <i>
      <x v="226"/>
    </i>
    <i>
      <x v="234"/>
    </i>
    <i>
      <x v="62"/>
    </i>
    <i>
      <x v="65"/>
    </i>
    <i>
      <x v="437"/>
    </i>
    <i>
      <x v="87"/>
    </i>
    <i>
      <x v="438"/>
    </i>
    <i>
      <x v="210"/>
    </i>
    <i>
      <x v="465"/>
    </i>
    <i>
      <x v="157"/>
    </i>
    <i>
      <x v="348"/>
    </i>
    <i>
      <x v="148"/>
    </i>
    <i>
      <x v="76"/>
    </i>
    <i>
      <x v="108"/>
    </i>
    <i>
      <x v="423"/>
    </i>
    <i>
      <x v="233"/>
    </i>
    <i>
      <x v="129"/>
    </i>
    <i>
      <x v="221"/>
    </i>
    <i>
      <x v="422"/>
    </i>
    <i>
      <x v="64"/>
    </i>
    <i>
      <x v="96"/>
    </i>
    <i>
      <x v="172"/>
    </i>
    <i>
      <x v="297"/>
    </i>
    <i>
      <x v="178"/>
    </i>
    <i>
      <x v="150"/>
    </i>
    <i>
      <x v="463"/>
    </i>
    <i>
      <x v="218"/>
    </i>
    <i>
      <x v="199"/>
    </i>
    <i>
      <x v="109"/>
    </i>
    <i>
      <x v="86"/>
    </i>
    <i>
      <x v="257"/>
    </i>
    <i>
      <x v="16"/>
    </i>
    <i>
      <x v="266"/>
    </i>
    <i>
      <x v="351"/>
    </i>
    <i>
      <x v="114"/>
    </i>
    <i>
      <x v="245"/>
    </i>
    <i>
      <x v="193"/>
    </i>
    <i>
      <x v="30"/>
    </i>
    <i>
      <x v="429"/>
    </i>
    <i>
      <x v="341"/>
    </i>
    <i>
      <x v="53"/>
    </i>
    <i>
      <x v="130"/>
    </i>
    <i>
      <x v="90"/>
    </i>
    <i>
      <x v="327"/>
    </i>
    <i>
      <x v="365"/>
    </i>
    <i>
      <x v="366"/>
    </i>
    <i>
      <x v="80"/>
    </i>
    <i>
      <x v="326"/>
    </i>
    <i>
      <x v="119"/>
    </i>
    <i>
      <x v="415"/>
    </i>
    <i>
      <x v="333"/>
    </i>
    <i>
      <x v="238"/>
    </i>
    <i>
      <x v="236"/>
    </i>
    <i>
      <x v="134"/>
    </i>
    <i>
      <x v="363"/>
    </i>
    <i>
      <x v="44"/>
    </i>
    <i>
      <x v="334"/>
    </i>
    <i>
      <x v="207"/>
    </i>
    <i>
      <x v="203"/>
    </i>
    <i>
      <x v="3"/>
    </i>
    <i>
      <x v="78"/>
    </i>
    <i>
      <x v="290"/>
    </i>
    <i>
      <x/>
    </i>
    <i>
      <x v="468"/>
    </i>
    <i>
      <x v="338"/>
    </i>
    <i>
      <x v="25"/>
    </i>
    <i>
      <x v="31"/>
    </i>
    <i>
      <x v="131"/>
    </i>
    <i>
      <x v="397"/>
    </i>
    <i>
      <x v="371"/>
    </i>
    <i>
      <x v="47"/>
    </i>
    <i>
      <x v="390"/>
    </i>
    <i>
      <x v="426"/>
    </i>
    <i>
      <x v="381"/>
    </i>
    <i>
      <x v="126"/>
    </i>
    <i>
      <x v="321"/>
    </i>
    <i>
      <x v="138"/>
    </i>
    <i>
      <x v="289"/>
    </i>
    <i>
      <x v="50"/>
    </i>
    <i>
      <x v="147"/>
    </i>
    <i>
      <x v="1"/>
    </i>
    <i>
      <x v="399"/>
    </i>
    <i>
      <x v="232"/>
    </i>
    <i>
      <x v="303"/>
    </i>
    <i>
      <x v="156"/>
    </i>
    <i>
      <x v="247"/>
    </i>
    <i>
      <x v="93"/>
    </i>
    <i>
      <x v="329"/>
    </i>
    <i>
      <x v="273"/>
    </i>
    <i>
      <x v="406"/>
    </i>
    <i>
      <x v="378"/>
    </i>
    <i>
      <x v="73"/>
    </i>
    <i>
      <x v="159"/>
    </i>
    <i>
      <x v="323"/>
    </i>
    <i>
      <x v="362"/>
    </i>
    <i>
      <x v="304"/>
    </i>
    <i>
      <x v="123"/>
    </i>
    <i>
      <x v="128"/>
    </i>
    <i>
      <x v="60"/>
    </i>
    <i>
      <x v="317"/>
    </i>
    <i>
      <x v="471"/>
    </i>
    <i>
      <x v="274"/>
    </i>
    <i>
      <x v="393"/>
    </i>
    <i>
      <x v="279"/>
    </i>
    <i>
      <x v="213"/>
    </i>
    <i>
      <x v="405"/>
    </i>
    <i>
      <x v="32"/>
    </i>
    <i>
      <x v="385"/>
    </i>
    <i>
      <x v="328"/>
    </i>
    <i>
      <x v="440"/>
    </i>
    <i>
      <x v="144"/>
    </i>
    <i>
      <x v="310"/>
    </i>
    <i>
      <x v="41"/>
    </i>
    <i>
      <x v="252"/>
    </i>
    <i>
      <x v="170"/>
    </i>
    <i>
      <x v="85"/>
    </i>
    <i>
      <x v="92"/>
    </i>
    <i>
      <x v="94"/>
    </i>
    <i>
      <x v="137"/>
    </i>
    <i>
      <x v="6"/>
    </i>
    <i>
      <x v="127"/>
    </i>
    <i>
      <x v="272"/>
    </i>
    <i>
      <x v="249"/>
    </i>
    <i>
      <x v="136"/>
    </i>
    <i>
      <x v="13"/>
    </i>
    <i>
      <x v="391"/>
    </i>
    <i>
      <x v="425"/>
    </i>
    <i>
      <x v="265"/>
    </i>
    <i>
      <x v="168"/>
    </i>
    <i>
      <x v="204"/>
    </i>
    <i>
      <x v="313"/>
    </i>
    <i>
      <x v="281"/>
    </i>
    <i>
      <x v="456"/>
    </i>
    <i>
      <x v="177"/>
    </i>
    <i>
      <x v="133"/>
    </i>
    <i>
      <x v="268"/>
    </i>
    <i>
      <x v="212"/>
    </i>
    <i>
      <x v="433"/>
    </i>
    <i>
      <x v="402"/>
    </i>
    <i>
      <x v="458"/>
    </i>
    <i>
      <x v="116"/>
    </i>
    <i>
      <x v="354"/>
    </i>
    <i>
      <x v="195"/>
    </i>
    <i>
      <x v="59"/>
    </i>
    <i>
      <x v="153"/>
    </i>
    <i>
      <x v="454"/>
    </i>
    <i>
      <x v="242"/>
    </i>
    <i>
      <x v="107"/>
    </i>
    <i>
      <x v="377"/>
    </i>
    <i>
      <x v="307"/>
    </i>
    <i>
      <x v="181"/>
    </i>
    <i>
      <x v="253"/>
    </i>
    <i>
      <x v="248"/>
    </i>
    <i>
      <x v="214"/>
    </i>
    <i>
      <x v="227"/>
    </i>
    <i>
      <x v="453"/>
    </i>
    <i>
      <x v="342"/>
    </i>
    <i>
      <x v="167"/>
    </i>
    <i>
      <x v="197"/>
    </i>
    <i>
      <x v="411"/>
    </i>
    <i>
      <x v="441"/>
    </i>
    <i>
      <x v="12"/>
    </i>
    <i>
      <x v="464"/>
    </i>
    <i>
      <x v="151"/>
    </i>
    <i>
      <x v="451"/>
    </i>
    <i>
      <x v="457"/>
    </i>
    <i>
      <x v="346"/>
    </i>
    <i>
      <x v="382"/>
    </i>
    <i>
      <x v="89"/>
    </i>
    <i>
      <x v="77"/>
    </i>
    <i>
      <x v="389"/>
    </i>
    <i>
      <x v="322"/>
    </i>
    <i>
      <x v="356"/>
    </i>
    <i>
      <x v="45"/>
    </i>
    <i>
      <x v="254"/>
    </i>
    <i>
      <x v="427"/>
    </i>
    <i>
      <x v="449"/>
    </i>
    <i>
      <x v="99"/>
    </i>
    <i>
      <x v="340"/>
    </i>
    <i>
      <x v="439"/>
    </i>
    <i>
      <x v="183"/>
    </i>
    <i>
      <x v="267"/>
    </i>
    <i>
      <x v="301"/>
    </i>
    <i>
      <x v="141"/>
    </i>
    <i>
      <x v="462"/>
    </i>
    <i>
      <x v="374"/>
    </i>
    <i>
      <x v="176"/>
    </i>
    <i>
      <x v="46"/>
    </i>
    <i>
      <x v="295"/>
    </i>
    <i>
      <x v="446"/>
    </i>
    <i>
      <x v="398"/>
    </i>
    <i>
      <x v="459"/>
    </i>
    <i>
      <x v="466"/>
    </i>
    <i>
      <x v="79"/>
    </i>
    <i>
      <x v="171"/>
    </i>
    <i>
      <x v="417"/>
    </i>
    <i>
      <x v="388"/>
    </i>
    <i>
      <x v="316"/>
    </i>
    <i>
      <x v="15"/>
    </i>
    <i>
      <x v="22"/>
    </i>
    <i>
      <x v="205"/>
    </i>
    <i>
      <x v="143"/>
    </i>
    <i>
      <x v="33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Rank" fld="10" baseField="0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Sum of Total" fld="10" baseField="0" baseItem="0"/>
    <dataField name="Sum of pts" fld="1" baseField="0" baseItem="0"/>
    <dataField name="Sum of trb" fld="2" baseField="0" baseItem="0"/>
    <dataField name="Sum of ast" fld="3" baseField="0" baseItem="0"/>
    <dataField name="Sum of blk" fld="5" baseField="0" baseItem="0"/>
    <dataField name="Sum of stl" fld="4" baseField="0" baseItem="0"/>
    <dataField name="Sum of fg3" fld="6" baseField="0" baseItem="0"/>
    <dataField name="Sum of ft_pct" fld="8" baseField="0" baseItem="0"/>
    <dataField name="Sum of fg_pct" fld="9" baseField="0" baseItem="0"/>
    <dataField name="Sum of tov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78"/>
  <sheetViews>
    <sheetView workbookViewId="0">
      <selection activeCell="A13" sqref="A13"/>
    </sheetView>
  </sheetViews>
  <sheetFormatPr defaultRowHeight="14.5"/>
  <cols>
    <col min="1" max="1" width="23.54296875" bestFit="1" customWidth="1"/>
    <col min="2" max="2" width="5" bestFit="1" customWidth="1"/>
    <col min="3" max="10" width="12.453125" bestFit="1" customWidth="1"/>
    <col min="11" max="11" width="12.54296875" bestFit="1" customWidth="1"/>
    <col min="12" max="12" width="12.453125" bestFit="1" customWidth="1"/>
  </cols>
  <sheetData>
    <row r="1" spans="1:12">
      <c r="A1" t="s">
        <v>494</v>
      </c>
      <c r="B1" t="s">
        <v>491</v>
      </c>
    </row>
    <row r="2" spans="1:12">
      <c r="A2" t="s">
        <v>507</v>
      </c>
      <c r="B2">
        <v>0.85</v>
      </c>
    </row>
    <row r="4" spans="1:12">
      <c r="A4" s="4" t="s">
        <v>495</v>
      </c>
      <c r="B4" t="s">
        <v>508</v>
      </c>
      <c r="C4" t="s">
        <v>506</v>
      </c>
      <c r="D4" t="s">
        <v>497</v>
      </c>
      <c r="E4" t="s">
        <v>498</v>
      </c>
      <c r="F4" t="s">
        <v>499</v>
      </c>
      <c r="G4" t="s">
        <v>500</v>
      </c>
      <c r="H4" t="s">
        <v>501</v>
      </c>
      <c r="I4" t="s">
        <v>503</v>
      </c>
      <c r="J4" t="s">
        <v>504</v>
      </c>
      <c r="K4" t="s">
        <v>505</v>
      </c>
      <c r="L4" t="s">
        <v>502</v>
      </c>
    </row>
    <row r="5" spans="1:12">
      <c r="A5" s="5" t="s">
        <v>50</v>
      </c>
      <c r="B5" s="1">
        <v>1</v>
      </c>
      <c r="C5" s="1">
        <v>4.7502740098297087</v>
      </c>
      <c r="D5" s="1">
        <v>0.99345274246650528</v>
      </c>
      <c r="E5" s="1">
        <v>1.4063267442492102</v>
      </c>
      <c r="F5" s="1">
        <v>1.8431650440810092</v>
      </c>
      <c r="G5" s="1">
        <v>3.0246442596213265E-2</v>
      </c>
      <c r="H5" s="1">
        <v>0.35702637834307777</v>
      </c>
      <c r="I5" s="1">
        <v>-0.30664883207036658</v>
      </c>
      <c r="J5" s="1">
        <v>0.36072620802961891</v>
      </c>
      <c r="K5" s="1">
        <v>1.4068205027247542</v>
      </c>
      <c r="L5" s="1">
        <v>-1.3408412205903137</v>
      </c>
    </row>
    <row r="6" spans="1:12">
      <c r="A6" s="5" t="s">
        <v>411</v>
      </c>
      <c r="B6" s="1">
        <v>2</v>
      </c>
      <c r="C6" s="1">
        <v>3.2568846463812111</v>
      </c>
      <c r="D6" s="1">
        <v>1.2597608103154654</v>
      </c>
      <c r="E6" s="1">
        <v>1.055753254498029</v>
      </c>
      <c r="F6" s="1">
        <v>0.16886004296329149</v>
      </c>
      <c r="G6" s="1">
        <v>0.95179647296475522</v>
      </c>
      <c r="H6" s="1">
        <v>4.5043312957784583E-2</v>
      </c>
      <c r="I6" s="1">
        <v>-0.41954756823768247</v>
      </c>
      <c r="J6" s="1">
        <v>0.51910670580889418</v>
      </c>
      <c r="K6" s="1">
        <v>0.52537411938031131</v>
      </c>
      <c r="L6" s="1">
        <v>-0.8492625042696379</v>
      </c>
    </row>
    <row r="7" spans="1:12">
      <c r="A7" s="5" t="s">
        <v>408</v>
      </c>
      <c r="B7" s="1">
        <v>3</v>
      </c>
      <c r="C7" s="1">
        <v>3.0240266756417351</v>
      </c>
      <c r="D7" s="1">
        <v>1.2114142976848419</v>
      </c>
      <c r="E7" s="1">
        <v>0.67633410610914135</v>
      </c>
      <c r="F7" s="1">
        <v>0.42432092159347662</v>
      </c>
      <c r="G7" s="1">
        <v>3.7717646994330452E-2</v>
      </c>
      <c r="H7" s="1">
        <v>0.25778929842069837</v>
      </c>
      <c r="I7" s="1">
        <v>0.86745607233520816</v>
      </c>
      <c r="J7" s="1">
        <v>0.60326858735767497</v>
      </c>
      <c r="K7" s="1">
        <v>-0.32662272641583151</v>
      </c>
      <c r="L7" s="1">
        <v>-0.7276515284378049</v>
      </c>
    </row>
    <row r="8" spans="1:12">
      <c r="A8" s="5" t="s">
        <v>160</v>
      </c>
      <c r="B8" s="1">
        <v>4</v>
      </c>
      <c r="C8" s="1">
        <v>3.0183722071770434</v>
      </c>
      <c r="D8" s="1">
        <v>0.47101320493566279</v>
      </c>
      <c r="E8" s="1">
        <v>-0.44773614343691359</v>
      </c>
      <c r="F8" s="1">
        <v>1.7424718115512978</v>
      </c>
      <c r="G8" s="1">
        <v>-0.19788712035975994</v>
      </c>
      <c r="H8" s="1">
        <v>0.88009733722455297</v>
      </c>
      <c r="I8" s="1">
        <v>0.83738252793823154</v>
      </c>
      <c r="J8" s="1">
        <v>0.34564736689849024</v>
      </c>
      <c r="K8" s="1">
        <v>-9.9188485099569262E-2</v>
      </c>
      <c r="L8" s="1">
        <v>-0.51342829247494937</v>
      </c>
    </row>
    <row r="9" spans="1:12">
      <c r="A9" s="5" t="s">
        <v>105</v>
      </c>
      <c r="B9" s="1">
        <v>5</v>
      </c>
      <c r="C9" s="1">
        <v>2.9987125725487442</v>
      </c>
      <c r="D9" s="1">
        <v>1.0038708934986265</v>
      </c>
      <c r="E9" s="1">
        <v>0.21412639583500639</v>
      </c>
      <c r="F9" s="1">
        <v>0.47353943966598933</v>
      </c>
      <c r="G9" s="1">
        <v>0.87453664500713479</v>
      </c>
      <c r="H9" s="1">
        <v>-0.24221618889698118</v>
      </c>
      <c r="I9" s="1">
        <v>0.25550160383769094</v>
      </c>
      <c r="J9" s="1">
        <v>0.65561747008880655</v>
      </c>
      <c r="K9" s="1">
        <v>0.62792047562737741</v>
      </c>
      <c r="L9" s="1">
        <v>-0.86418416211490623</v>
      </c>
    </row>
    <row r="10" spans="1:12">
      <c r="A10" s="5" t="s">
        <v>220</v>
      </c>
      <c r="B10" s="1">
        <v>6</v>
      </c>
      <c r="C10" s="1">
        <v>2.3258726133741323</v>
      </c>
      <c r="D10" s="1">
        <v>0.95171252616092261</v>
      </c>
      <c r="E10" s="1">
        <v>-3.063702020166565E-2</v>
      </c>
      <c r="F10" s="1">
        <v>0.80355120054243967</v>
      </c>
      <c r="G10" s="1">
        <v>-0.3867805107487764</v>
      </c>
      <c r="H10" s="1">
        <v>-0.12671206666414034</v>
      </c>
      <c r="I10" s="1">
        <v>1.643466514899586</v>
      </c>
      <c r="J10" s="1">
        <v>0.60828022270351645</v>
      </c>
      <c r="K10" s="1">
        <v>-0.21836244468626304</v>
      </c>
      <c r="L10" s="1">
        <v>-0.91864580863148648</v>
      </c>
    </row>
    <row r="11" spans="1:12">
      <c r="A11" s="5" t="s">
        <v>376</v>
      </c>
      <c r="B11" s="1">
        <v>7</v>
      </c>
      <c r="C11" s="1">
        <v>2.1340585369501852</v>
      </c>
      <c r="D11" s="1">
        <v>0.31820366332438538</v>
      </c>
      <c r="E11" s="1">
        <v>0.11552206561228964</v>
      </c>
      <c r="F11" s="1">
        <v>-0.72758455232741104</v>
      </c>
      <c r="G11" s="1">
        <v>2.1554221761953647</v>
      </c>
      <c r="H11" s="1">
        <v>0.10148206382355636</v>
      </c>
      <c r="I11" s="1">
        <v>0.12110647491453021</v>
      </c>
      <c r="J11" s="1">
        <v>-2.2012324203165304E-2</v>
      </c>
      <c r="K11" s="1">
        <v>-2.1323224796468424E-2</v>
      </c>
      <c r="L11" s="1">
        <v>9.3242194407103893E-2</v>
      </c>
    </row>
    <row r="12" spans="1:12">
      <c r="A12" s="5" t="s">
        <v>103</v>
      </c>
      <c r="B12" s="1">
        <v>8</v>
      </c>
      <c r="C12" s="1">
        <v>1.9943134981389148</v>
      </c>
      <c r="D12" s="1">
        <v>1.2933805945556569</v>
      </c>
      <c r="E12" s="1">
        <v>0.47791554162283656</v>
      </c>
      <c r="F12" s="1">
        <v>1.3200642750979583</v>
      </c>
      <c r="G12" s="1">
        <v>-0.17221408868253926</v>
      </c>
      <c r="H12" s="1">
        <v>0.34617518726031915</v>
      </c>
      <c r="I12" s="1">
        <v>0.87671522108996713</v>
      </c>
      <c r="J12" s="1">
        <v>-0.81981867617038795</v>
      </c>
      <c r="K12" s="1">
        <v>-8.5594380802561557E-2</v>
      </c>
      <c r="L12" s="1">
        <v>-1.2423101758323341</v>
      </c>
    </row>
    <row r="13" spans="1:12">
      <c r="A13" s="5" t="s">
        <v>312</v>
      </c>
      <c r="B13" s="1">
        <v>9</v>
      </c>
      <c r="C13" s="1">
        <v>1.9855640093345195</v>
      </c>
      <c r="D13" s="1">
        <v>0.50354083411547101</v>
      </c>
      <c r="E13" s="1">
        <v>1.2019639292466351</v>
      </c>
      <c r="F13" s="1">
        <v>-0.34678464022861405</v>
      </c>
      <c r="G13" s="1">
        <v>1.3086515296006669</v>
      </c>
      <c r="H13" s="1">
        <v>1.7006204215654463E-2</v>
      </c>
      <c r="I13" s="1">
        <v>-0.66751831944940743</v>
      </c>
      <c r="J13" s="1">
        <v>-0.36756983430346407</v>
      </c>
      <c r="K13" s="1">
        <v>0.4881501862185928</v>
      </c>
      <c r="L13" s="1">
        <v>-0.15187588008101535</v>
      </c>
    </row>
    <row r="14" spans="1:12">
      <c r="A14" s="5" t="s">
        <v>393</v>
      </c>
      <c r="B14" s="1">
        <v>10</v>
      </c>
      <c r="C14" s="1">
        <v>1.8783823855308499</v>
      </c>
      <c r="D14" s="1">
        <v>0.2812566464150642</v>
      </c>
      <c r="E14" s="1">
        <v>-2.840905453989856E-3</v>
      </c>
      <c r="F14" s="1">
        <v>1.7817194853898795</v>
      </c>
      <c r="G14" s="1">
        <v>-0.17099416976884815</v>
      </c>
      <c r="H14" s="1">
        <v>0.26391507067991993</v>
      </c>
      <c r="I14" s="1">
        <v>0.57995311352033141</v>
      </c>
      <c r="J14" s="1">
        <v>0.5815515014963345</v>
      </c>
      <c r="K14" s="1">
        <v>-0.46239967727831804</v>
      </c>
      <c r="L14" s="1">
        <v>-0.97377867946952346</v>
      </c>
    </row>
    <row r="15" spans="1:12">
      <c r="A15" s="5" t="s">
        <v>311</v>
      </c>
      <c r="B15" s="1">
        <v>11</v>
      </c>
      <c r="C15" s="1">
        <v>1.8771722373626305</v>
      </c>
      <c r="D15" s="1">
        <v>0.9243895045800169</v>
      </c>
      <c r="E15" s="1">
        <v>0.17968022155988111</v>
      </c>
      <c r="F15" s="1">
        <v>0.46377278320467324</v>
      </c>
      <c r="G15" s="1">
        <v>9.2517399869040756E-2</v>
      </c>
      <c r="H15" s="1">
        <v>0.87326587373825659</v>
      </c>
      <c r="I15" s="1">
        <v>0.83991451527411642</v>
      </c>
      <c r="J15" s="1">
        <v>-0.23829519738160682</v>
      </c>
      <c r="K15" s="1">
        <v>-0.34644931310457072</v>
      </c>
      <c r="L15" s="1">
        <v>-0.91162355037717691</v>
      </c>
    </row>
    <row r="16" spans="1:12">
      <c r="A16" s="5" t="s">
        <v>249</v>
      </c>
      <c r="B16" s="1">
        <v>12</v>
      </c>
      <c r="C16" s="1">
        <v>1.7964192060436022</v>
      </c>
      <c r="D16" s="1">
        <v>0.91771007873374377</v>
      </c>
      <c r="E16" s="1">
        <v>-0.35739909542186615</v>
      </c>
      <c r="F16" s="1">
        <v>0.91951569932690447</v>
      </c>
      <c r="G16" s="1">
        <v>-0.40759680037375712</v>
      </c>
      <c r="H16" s="1">
        <v>-0.26711978554335108</v>
      </c>
      <c r="I16" s="1">
        <v>1.4055599043257496</v>
      </c>
      <c r="J16" s="1">
        <v>0.85353087248583437</v>
      </c>
      <c r="K16" s="1">
        <v>-0.36974018182781049</v>
      </c>
      <c r="L16" s="1">
        <v>-0.89804148566184527</v>
      </c>
    </row>
    <row r="17" spans="1:12">
      <c r="A17" s="5" t="s">
        <v>224</v>
      </c>
      <c r="B17" s="1">
        <v>13</v>
      </c>
      <c r="C17" s="1">
        <v>1.6041509736752755</v>
      </c>
      <c r="D17" s="1">
        <v>1.0738495127604384</v>
      </c>
      <c r="E17" s="1">
        <v>-0.24311266381201016</v>
      </c>
      <c r="F17" s="1">
        <v>0.48043066425513486</v>
      </c>
      <c r="G17" s="1">
        <v>0.21329745030987823</v>
      </c>
      <c r="H17" s="1">
        <v>0.48612550086157613</v>
      </c>
      <c r="I17" s="1">
        <v>-0.32522846737849326</v>
      </c>
      <c r="J17" s="1">
        <v>0.48830042907805826</v>
      </c>
      <c r="K17" s="1">
        <v>6.6093011283901965E-2</v>
      </c>
      <c r="L17" s="1">
        <v>-0.63560446368320911</v>
      </c>
    </row>
    <row r="18" spans="1:12">
      <c r="A18" s="5" t="s">
        <v>119</v>
      </c>
      <c r="B18" s="1">
        <v>14</v>
      </c>
      <c r="C18" s="1">
        <v>1.5838721700995233</v>
      </c>
      <c r="D18" s="1">
        <v>0.42558024498790586</v>
      </c>
      <c r="E18" s="1">
        <v>0.44627488389971881</v>
      </c>
      <c r="F18" s="1">
        <v>-0.33797954415650144</v>
      </c>
      <c r="G18" s="1">
        <v>0.83585229638088254</v>
      </c>
      <c r="H18" s="1">
        <v>-0.22752840240286942</v>
      </c>
      <c r="I18" s="1">
        <v>0.28184195470669904</v>
      </c>
      <c r="J18" s="1">
        <v>0.40729835593573033</v>
      </c>
      <c r="K18" s="1">
        <v>-0.18999623401200877</v>
      </c>
      <c r="L18" s="1">
        <v>-5.7471385240033722E-2</v>
      </c>
    </row>
    <row r="19" spans="1:12">
      <c r="A19" s="5" t="s">
        <v>145</v>
      </c>
      <c r="B19" s="1">
        <v>15</v>
      </c>
      <c r="C19" s="1">
        <v>1.5519268516664071</v>
      </c>
      <c r="D19" s="1">
        <v>1.084143303861913</v>
      </c>
      <c r="E19" s="1">
        <v>-0.53332173586041953</v>
      </c>
      <c r="F19" s="1">
        <v>1.9944301183596358</v>
      </c>
      <c r="G19" s="1">
        <v>-0.59614665129331179</v>
      </c>
      <c r="H19" s="1">
        <v>0.1665250777373819</v>
      </c>
      <c r="I19" s="1">
        <v>0.36550668904844158</v>
      </c>
      <c r="J19" s="1">
        <v>1.3062242730394036</v>
      </c>
      <c r="K19" s="1">
        <v>-0.66126079685348105</v>
      </c>
      <c r="L19" s="1">
        <v>-1.5741734263731564</v>
      </c>
    </row>
    <row r="20" spans="1:12">
      <c r="A20" s="5" t="s">
        <v>434</v>
      </c>
      <c r="B20" s="1">
        <v>16</v>
      </c>
      <c r="C20" s="1">
        <v>1.5450512108973478</v>
      </c>
      <c r="D20" s="1">
        <v>0.14122956491678426</v>
      </c>
      <c r="E20" s="1">
        <v>-0.4406747058940777</v>
      </c>
      <c r="F20" s="1">
        <v>0.96025076917473817</v>
      </c>
      <c r="G20" s="1">
        <v>-0.13956410725366228</v>
      </c>
      <c r="H20" s="1">
        <v>0.90330345021839942</v>
      </c>
      <c r="I20" s="1">
        <v>0.76896631938165405</v>
      </c>
      <c r="J20" s="1">
        <v>0.39644787056907321</v>
      </c>
      <c r="K20" s="1">
        <v>-0.81421554984220301</v>
      </c>
      <c r="L20" s="1">
        <v>-0.23069240037335845</v>
      </c>
    </row>
    <row r="21" spans="1:12">
      <c r="A21" s="5" t="s">
        <v>274</v>
      </c>
      <c r="B21" s="1">
        <v>17</v>
      </c>
      <c r="C21" s="1">
        <v>1.5362893552065517</v>
      </c>
      <c r="D21" s="1">
        <v>0.39942388762034464</v>
      </c>
      <c r="E21" s="1">
        <v>1.7252249996732487</v>
      </c>
      <c r="F21" s="1">
        <v>1.0342018920588345</v>
      </c>
      <c r="G21" s="1">
        <v>-0.12864390724484048</v>
      </c>
      <c r="H21" s="1">
        <v>-3.7583897832904549E-2</v>
      </c>
      <c r="I21" s="1">
        <v>-0.58241500217589715</v>
      </c>
      <c r="J21" s="1">
        <v>-0.59686564746386983</v>
      </c>
      <c r="K21" s="1">
        <v>0.76264455884034654</v>
      </c>
      <c r="L21" s="1">
        <v>-1.0396975282687111</v>
      </c>
    </row>
    <row r="22" spans="1:12">
      <c r="A22" s="5" t="s">
        <v>86</v>
      </c>
      <c r="B22" s="1">
        <v>18</v>
      </c>
      <c r="C22" s="1">
        <v>1.502464967887313</v>
      </c>
      <c r="D22" s="1">
        <v>0.67099203907389238</v>
      </c>
      <c r="E22" s="1">
        <v>0.68693463115599385</v>
      </c>
      <c r="F22" s="1">
        <v>0.34961495208598176</v>
      </c>
      <c r="G22" s="1">
        <v>0.13540699848306001</v>
      </c>
      <c r="H22" s="1">
        <v>-0.24302865241549301</v>
      </c>
      <c r="I22" s="1">
        <v>0.23601316417950183</v>
      </c>
      <c r="J22" s="1">
        <v>0.33726666182776072</v>
      </c>
      <c r="K22" s="1">
        <v>0.18215200723919231</v>
      </c>
      <c r="L22" s="1">
        <v>-0.85288683374257668</v>
      </c>
    </row>
    <row r="23" spans="1:12">
      <c r="A23" s="5" t="s">
        <v>114</v>
      </c>
      <c r="B23" s="1">
        <v>19</v>
      </c>
      <c r="C23" s="1">
        <v>1.4971244148300809</v>
      </c>
      <c r="D23" s="1">
        <v>0.43582747342477379</v>
      </c>
      <c r="E23" s="1">
        <v>6.1257583355672142E-2</v>
      </c>
      <c r="F23" s="1">
        <v>1.1395319788673541</v>
      </c>
      <c r="G23" s="1">
        <v>-0.36516241875758942</v>
      </c>
      <c r="H23" s="1">
        <v>0.41309903618432331</v>
      </c>
      <c r="I23" s="1">
        <v>0.98963232625217856</v>
      </c>
      <c r="J23" s="1">
        <v>0.20836933652377906</v>
      </c>
      <c r="K23" s="1">
        <v>-0.63963413273716163</v>
      </c>
      <c r="L23" s="1">
        <v>-0.74579676828324915</v>
      </c>
    </row>
    <row r="24" spans="1:12">
      <c r="A24" s="5" t="s">
        <v>115</v>
      </c>
      <c r="B24" s="1">
        <v>20</v>
      </c>
      <c r="C24" s="1">
        <v>1.4273419501427975</v>
      </c>
      <c r="D24" s="1">
        <v>0.498296945535665</v>
      </c>
      <c r="E24" s="1">
        <v>-0.40183866569687354</v>
      </c>
      <c r="F24" s="1">
        <v>0.33949283676472852</v>
      </c>
      <c r="G24" s="1">
        <v>-3.604833077086543E-2</v>
      </c>
      <c r="H24" s="1">
        <v>1.4915709055586486E-2</v>
      </c>
      <c r="I24" s="1">
        <v>0.74988396559139481</v>
      </c>
      <c r="J24" s="1">
        <v>0.42994185325430878</v>
      </c>
      <c r="K24" s="1">
        <v>-8.9394063838313637E-2</v>
      </c>
      <c r="L24" s="1">
        <v>-7.790829975283349E-2</v>
      </c>
    </row>
    <row r="25" spans="1:12">
      <c r="A25" s="5" t="s">
        <v>48</v>
      </c>
      <c r="B25" s="1">
        <v>21</v>
      </c>
      <c r="C25" s="1">
        <v>1.3493159196384774</v>
      </c>
      <c r="D25" s="1">
        <v>0.2598502790406752</v>
      </c>
      <c r="E25" s="1">
        <v>1.2249763931500723</v>
      </c>
      <c r="F25" s="1">
        <v>-9.3069576800031986E-2</v>
      </c>
      <c r="G25" s="1">
        <v>0.10519749699049011</v>
      </c>
      <c r="H25" s="1">
        <v>-0.16620194147741327</v>
      </c>
      <c r="I25" s="1">
        <v>1.6359423335721872E-2</v>
      </c>
      <c r="J25" s="1">
        <v>4.9817662462526335E-2</v>
      </c>
      <c r="K25" s="1">
        <v>7.4406885604363787E-3</v>
      </c>
      <c r="L25" s="1">
        <v>-5.5054505623999501E-2</v>
      </c>
    </row>
    <row r="26" spans="1:12">
      <c r="A26" s="5" t="s">
        <v>335</v>
      </c>
      <c r="B26" s="1">
        <v>22</v>
      </c>
      <c r="C26" s="1">
        <v>1.3456416235511304</v>
      </c>
      <c r="D26" s="1">
        <v>0.91238270486832873</v>
      </c>
      <c r="E26" s="1">
        <v>-0.37072084684966189</v>
      </c>
      <c r="F26" s="1">
        <v>0.24162999247665823</v>
      </c>
      <c r="G26" s="1">
        <v>-0.35829164961033649</v>
      </c>
      <c r="H26" s="1">
        <v>0.34525403060927773</v>
      </c>
      <c r="I26" s="1">
        <v>0.97448427037353424</v>
      </c>
      <c r="J26" s="1">
        <v>0.45470722454680967</v>
      </c>
      <c r="K26" s="1">
        <v>-0.34820392296799973</v>
      </c>
      <c r="L26" s="1">
        <v>-0.50560017989548001</v>
      </c>
    </row>
    <row r="27" spans="1:12">
      <c r="A27" s="5" t="s">
        <v>440</v>
      </c>
      <c r="B27" s="1">
        <v>23</v>
      </c>
      <c r="C27" s="1">
        <v>1.3442909449623084</v>
      </c>
      <c r="D27" s="1">
        <v>0.24323922056312683</v>
      </c>
      <c r="E27" s="1">
        <v>1.0226025325978014</v>
      </c>
      <c r="F27" s="1">
        <v>-5.4073554988311734E-2</v>
      </c>
      <c r="G27" s="1">
        <v>1.2144310980710376</v>
      </c>
      <c r="H27" s="1">
        <v>-3.0246667219020557E-2</v>
      </c>
      <c r="I27" s="1">
        <v>-0.65244085797728912</v>
      </c>
      <c r="J27" s="1">
        <v>-0.59470019041014133</v>
      </c>
      <c r="K27" s="1">
        <v>0.4528916664210525</v>
      </c>
      <c r="L27" s="1">
        <v>-0.25741230209594707</v>
      </c>
    </row>
    <row r="28" spans="1:12">
      <c r="A28" s="5" t="s">
        <v>55</v>
      </c>
      <c r="B28" s="1">
        <v>24</v>
      </c>
      <c r="C28" s="1">
        <v>1.2919814773967324</v>
      </c>
      <c r="D28" s="1">
        <v>0.51827727992464045</v>
      </c>
      <c r="E28" s="1">
        <v>-0.16705219484948894</v>
      </c>
      <c r="F28" s="1">
        <v>6.1399222200334128E-2</v>
      </c>
      <c r="G28" s="1">
        <v>3.5169924201790492E-2</v>
      </c>
      <c r="H28" s="1">
        <v>0.34986809876221414</v>
      </c>
      <c r="I28" s="1">
        <v>0.41110378029603856</v>
      </c>
      <c r="J28" s="1">
        <v>0.25420218321430288</v>
      </c>
      <c r="K28" s="1">
        <v>-0.17712672062120424</v>
      </c>
      <c r="L28" s="1">
        <v>6.1399042681046451E-3</v>
      </c>
    </row>
    <row r="29" spans="1:12">
      <c r="A29" s="5" t="s">
        <v>85</v>
      </c>
      <c r="B29" s="1">
        <v>25</v>
      </c>
      <c r="C29" s="1">
        <v>1.2565683563597736</v>
      </c>
      <c r="D29" s="1">
        <v>0.40067437837728848</v>
      </c>
      <c r="E29" s="1">
        <v>-4.9343504718009364E-2</v>
      </c>
      <c r="F29" s="1">
        <v>-4.5181427910507728E-2</v>
      </c>
      <c r="G29" s="1">
        <v>-0.26527496722095523</v>
      </c>
      <c r="H29" s="1">
        <v>0.33456262996913894</v>
      </c>
      <c r="I29" s="1">
        <v>4.7082535039272545E-2</v>
      </c>
      <c r="J29" s="1">
        <v>0.59296811028406848</v>
      </c>
      <c r="K29" s="1">
        <v>0.15688069195235649</v>
      </c>
      <c r="L29" s="1">
        <v>8.4199910587121035E-2</v>
      </c>
    </row>
    <row r="30" spans="1:12">
      <c r="A30" s="5" t="s">
        <v>60</v>
      </c>
      <c r="B30" s="1">
        <v>26</v>
      </c>
      <c r="C30" s="1">
        <v>1.2026772468488653</v>
      </c>
      <c r="D30" s="1">
        <v>0.13541663518050681</v>
      </c>
      <c r="E30" s="1">
        <v>0.32003272445100028</v>
      </c>
      <c r="F30" s="1">
        <v>-0.61836490633295427</v>
      </c>
      <c r="G30" s="1">
        <v>1.5722616273555614</v>
      </c>
      <c r="H30" s="1">
        <v>-0.31196271720328755</v>
      </c>
      <c r="I30" s="1">
        <v>-9.1205623639956046E-2</v>
      </c>
      <c r="J30" s="1">
        <v>-0.1476703748517007</v>
      </c>
      <c r="K30" s="1">
        <v>0.23489443237752516</v>
      </c>
      <c r="L30" s="1">
        <v>0.10927544951217029</v>
      </c>
    </row>
    <row r="31" spans="1:12">
      <c r="A31" s="5" t="s">
        <v>207</v>
      </c>
      <c r="B31" s="1">
        <v>27</v>
      </c>
      <c r="C31" s="1">
        <v>1.1678380104748487</v>
      </c>
      <c r="D31" s="1">
        <v>0.83816930410842438</v>
      </c>
      <c r="E31" s="1">
        <v>0.63571719250628378</v>
      </c>
      <c r="F31" s="1">
        <v>0.71090128731755331</v>
      </c>
      <c r="G31" s="1">
        <v>-6.5249444861338879E-2</v>
      </c>
      <c r="H31" s="1">
        <v>9.2835121741327797E-2</v>
      </c>
      <c r="I31" s="1">
        <v>-2.0600434610197553E-2</v>
      </c>
      <c r="J31" s="1">
        <v>-0.38510383954266603</v>
      </c>
      <c r="K31" s="1">
        <v>-0.10639413317406206</v>
      </c>
      <c r="L31" s="1">
        <v>-0.53243704301047567</v>
      </c>
    </row>
    <row r="32" spans="1:12">
      <c r="A32" s="5" t="s">
        <v>281</v>
      </c>
      <c r="B32" s="1">
        <v>28</v>
      </c>
      <c r="C32" s="1">
        <v>1.1526370549438125</v>
      </c>
      <c r="D32" s="1">
        <v>0.45956588278480498</v>
      </c>
      <c r="E32" s="1">
        <v>-0.16696933004991757</v>
      </c>
      <c r="F32" s="1">
        <v>0.25894323758731941</v>
      </c>
      <c r="G32" s="1">
        <v>-0.31407456214996982</v>
      </c>
      <c r="H32" s="1">
        <v>0.24129042486000524</v>
      </c>
      <c r="I32" s="1">
        <v>0.89818821370876256</v>
      </c>
      <c r="J32" s="1">
        <v>0.2753894092462752</v>
      </c>
      <c r="K32" s="1">
        <v>-0.21811496346493009</v>
      </c>
      <c r="L32" s="1">
        <v>-0.28158125757853758</v>
      </c>
    </row>
    <row r="33" spans="1:12">
      <c r="A33" s="5" t="s">
        <v>289</v>
      </c>
      <c r="B33" s="1">
        <v>29</v>
      </c>
      <c r="C33" s="1">
        <v>1.1441225674348274</v>
      </c>
      <c r="D33" s="1">
        <v>0.46871975815419731</v>
      </c>
      <c r="E33" s="1">
        <v>6.2666857890759792E-2</v>
      </c>
      <c r="F33" s="1">
        <v>0.85836543471669269</v>
      </c>
      <c r="G33" s="1">
        <v>-0.4195806211210133</v>
      </c>
      <c r="H33" s="1">
        <v>0.66158013961125017</v>
      </c>
      <c r="I33" s="1">
        <v>0.15062933092198896</v>
      </c>
      <c r="J33" s="1">
        <v>9.1112407894799782E-2</v>
      </c>
      <c r="K33" s="1">
        <v>-0.42029610536184048</v>
      </c>
      <c r="L33" s="1">
        <v>-0.30907463527200757</v>
      </c>
    </row>
    <row r="34" spans="1:12">
      <c r="A34" s="5" t="s">
        <v>45</v>
      </c>
      <c r="B34" s="1">
        <v>30</v>
      </c>
      <c r="C34" s="1">
        <v>1.1298037744939204</v>
      </c>
      <c r="D34" s="1">
        <v>0.20301555531505019</v>
      </c>
      <c r="E34" s="1">
        <v>-3.661582283080738E-2</v>
      </c>
      <c r="F34" s="1">
        <v>-0.37059739386454577</v>
      </c>
      <c r="G34" s="1">
        <v>3.0112787253385523E-2</v>
      </c>
      <c r="H34" s="1">
        <v>0.99006451753265645</v>
      </c>
      <c r="I34" s="1">
        <v>0.45451818978479425</v>
      </c>
      <c r="J34" s="1">
        <v>9.1319012463648541E-2</v>
      </c>
      <c r="K34" s="1">
        <v>-0.23245928021971757</v>
      </c>
      <c r="L34" s="1">
        <v>4.4620905945635134E-4</v>
      </c>
    </row>
    <row r="35" spans="1:12">
      <c r="A35" s="5" t="s">
        <v>280</v>
      </c>
      <c r="B35" s="1">
        <v>31</v>
      </c>
      <c r="C35" s="1">
        <v>1.1257089896921837</v>
      </c>
      <c r="D35" s="1">
        <v>0.96522679769104192</v>
      </c>
      <c r="E35" s="1">
        <v>-0.25682446703416462</v>
      </c>
      <c r="F35" s="1">
        <v>0.46920368624651321</v>
      </c>
      <c r="G35" s="1">
        <v>-0.37207181968965303</v>
      </c>
      <c r="H35" s="1">
        <v>2.6355263760027194E-2</v>
      </c>
      <c r="I35" s="1">
        <v>0.38568723058377641</v>
      </c>
      <c r="J35" s="1">
        <v>0.64077206731721637</v>
      </c>
      <c r="K35" s="1">
        <v>-6.0534764557814084E-2</v>
      </c>
      <c r="L35" s="1">
        <v>-0.67210500462475975</v>
      </c>
    </row>
    <row r="36" spans="1:12">
      <c r="A36" s="5" t="s">
        <v>353</v>
      </c>
      <c r="B36" s="1">
        <v>32</v>
      </c>
      <c r="C36" s="1">
        <v>1.0976135796434416</v>
      </c>
      <c r="D36" s="1">
        <v>-6.4171993296240501E-2</v>
      </c>
      <c r="E36" s="1">
        <v>9.2052255358398755E-2</v>
      </c>
      <c r="F36" s="1">
        <v>-0.7145819597686961</v>
      </c>
      <c r="G36" s="1">
        <v>1.8376367277480337</v>
      </c>
      <c r="H36" s="1">
        <v>-0.37352885314512402</v>
      </c>
      <c r="I36" s="1">
        <v>-4.065667292627409E-2</v>
      </c>
      <c r="J36" s="1">
        <v>-1.868225485731765E-2</v>
      </c>
      <c r="K36" s="1">
        <v>7.9143274775698401E-3</v>
      </c>
      <c r="L36" s="1">
        <v>0.37163200305309158</v>
      </c>
    </row>
    <row r="37" spans="1:12">
      <c r="A37" s="5" t="s">
        <v>110</v>
      </c>
      <c r="B37" s="1">
        <v>33</v>
      </c>
      <c r="C37" s="1">
        <v>1.01106832624586</v>
      </c>
      <c r="D37" s="1">
        <v>0.52300282478182414</v>
      </c>
      <c r="E37" s="1">
        <v>0.35721422258503616</v>
      </c>
      <c r="F37" s="1">
        <v>-0.46089760042048522</v>
      </c>
      <c r="G37" s="1">
        <v>-0.14531095474186956</v>
      </c>
      <c r="H37" s="1">
        <v>-0.28394102883508726</v>
      </c>
      <c r="I37" s="1">
        <v>0.63967466044508292</v>
      </c>
      <c r="J37" s="1">
        <v>0.40067140972940146</v>
      </c>
      <c r="K37" s="1">
        <v>-7.0426717454041526E-2</v>
      </c>
      <c r="L37" s="1">
        <v>5.1081510155998981E-2</v>
      </c>
    </row>
    <row r="38" spans="1:12">
      <c r="A38" s="5" t="s">
        <v>374</v>
      </c>
      <c r="B38" s="1">
        <v>34</v>
      </c>
      <c r="C38" s="1">
        <v>0.92375657726592697</v>
      </c>
      <c r="D38" s="1">
        <v>-6.4478798782588095E-2</v>
      </c>
      <c r="E38" s="1">
        <v>1.3222405060472591</v>
      </c>
      <c r="F38" s="1">
        <v>-0.58709458333935072</v>
      </c>
      <c r="G38" s="1">
        <v>0.64768127560459121</v>
      </c>
      <c r="H38" s="1">
        <v>-0.15777086391524248</v>
      </c>
      <c r="I38" s="1">
        <v>-0.94325210494245237</v>
      </c>
      <c r="J38" s="1">
        <v>-0.51013069096627994</v>
      </c>
      <c r="K38" s="1">
        <v>1.0322593306810335</v>
      </c>
      <c r="L38" s="1">
        <v>0.1843025068789568</v>
      </c>
    </row>
    <row r="39" spans="1:12">
      <c r="A39" s="5" t="s">
        <v>109</v>
      </c>
      <c r="B39" s="1">
        <v>35</v>
      </c>
      <c r="C39" s="1">
        <v>0.89742183248072627</v>
      </c>
      <c r="D39" s="1">
        <v>0.7191965008767276</v>
      </c>
      <c r="E39" s="1">
        <v>0.38941008160237844</v>
      </c>
      <c r="F39" s="1">
        <v>0.61117023088140066</v>
      </c>
      <c r="G39" s="1">
        <v>-0.1124050860038031</v>
      </c>
      <c r="H39" s="1">
        <v>-0.11953961145037553</v>
      </c>
      <c r="I39" s="1">
        <v>0.19446125378590914</v>
      </c>
      <c r="J39" s="1">
        <v>-0.31682048158507065</v>
      </c>
      <c r="K39" s="1">
        <v>0.14850110786758117</v>
      </c>
      <c r="L39" s="1">
        <v>-0.61655216349402164</v>
      </c>
    </row>
    <row r="40" spans="1:12">
      <c r="A40" s="5" t="s">
        <v>167</v>
      </c>
      <c r="B40" s="1">
        <v>36</v>
      </c>
      <c r="C40" s="1">
        <v>0.86971032249581859</v>
      </c>
      <c r="D40" s="1">
        <v>0.96573079021918129</v>
      </c>
      <c r="E40" s="1">
        <v>-0.26753922785569145</v>
      </c>
      <c r="F40" s="1">
        <v>0.24085225449358674</v>
      </c>
      <c r="G40" s="1">
        <v>-0.43132568388322384</v>
      </c>
      <c r="H40" s="1">
        <v>-2.2212806703075538E-3</v>
      </c>
      <c r="I40" s="1">
        <v>0.73110203813809016</v>
      </c>
      <c r="J40" s="1">
        <v>0.32736844136170729</v>
      </c>
      <c r="K40" s="1">
        <v>-0.12599849662858995</v>
      </c>
      <c r="L40" s="1">
        <v>-0.5682585126789339</v>
      </c>
    </row>
    <row r="41" spans="1:12">
      <c r="A41" s="5" t="s">
        <v>201</v>
      </c>
      <c r="B41" s="1">
        <v>37</v>
      </c>
      <c r="C41" s="1">
        <v>0.85957524024049436</v>
      </c>
      <c r="D41" s="1">
        <v>0.48721798297285324</v>
      </c>
      <c r="E41" s="1">
        <v>-1.3655542805718352E-3</v>
      </c>
      <c r="F41" s="1">
        <v>0.32199049987328082</v>
      </c>
      <c r="G41" s="1">
        <v>-0.35955109729245305</v>
      </c>
      <c r="H41" s="1">
        <v>0.43358863016822469</v>
      </c>
      <c r="I41" s="1">
        <v>0.72364113904314264</v>
      </c>
      <c r="J41" s="1">
        <v>0.35989541792810248</v>
      </c>
      <c r="K41" s="1">
        <v>-0.44242544035558029</v>
      </c>
      <c r="L41" s="1">
        <v>-0.66341633781650422</v>
      </c>
    </row>
    <row r="42" spans="1:12">
      <c r="A42" s="5" t="s">
        <v>177</v>
      </c>
      <c r="B42" s="1">
        <v>38</v>
      </c>
      <c r="C42" s="1">
        <v>0.84169459460594032</v>
      </c>
      <c r="D42" s="1">
        <v>-0.39378832101752403</v>
      </c>
      <c r="E42" s="1">
        <v>1.1921614329988934</v>
      </c>
      <c r="F42" s="1">
        <v>-0.7534231754971169</v>
      </c>
      <c r="G42" s="1">
        <v>1.9491413485990925</v>
      </c>
      <c r="H42" s="1">
        <v>-0.49705400961521756</v>
      </c>
      <c r="I42" s="1">
        <v>-0.96424825979156692</v>
      </c>
      <c r="J42" s="1">
        <v>-0.97261439632267144</v>
      </c>
      <c r="K42" s="1">
        <v>0.79876550484467723</v>
      </c>
      <c r="L42" s="1">
        <v>0.48275447040737407</v>
      </c>
    </row>
    <row r="43" spans="1:12">
      <c r="A43" s="5" t="s">
        <v>271</v>
      </c>
      <c r="B43" s="1">
        <v>39</v>
      </c>
      <c r="C43" s="1">
        <v>0.82782273964623476</v>
      </c>
      <c r="D43" s="1">
        <v>0.64835446740978697</v>
      </c>
      <c r="E43" s="1">
        <v>-0.63701540392597167</v>
      </c>
      <c r="F43" s="1">
        <v>1.0265195988436797</v>
      </c>
      <c r="G43" s="1">
        <v>-0.58272876086321146</v>
      </c>
      <c r="H43" s="1">
        <v>0.30781163310627441</v>
      </c>
      <c r="I43" s="1">
        <v>0.58278312399940779</v>
      </c>
      <c r="J43" s="1">
        <v>0.53954097540361101</v>
      </c>
      <c r="K43" s="1">
        <v>-0.36099535278930511</v>
      </c>
      <c r="L43" s="1">
        <v>-0.69644754153803701</v>
      </c>
    </row>
    <row r="44" spans="1:12">
      <c r="A44" s="5" t="s">
        <v>54</v>
      </c>
      <c r="B44" s="1">
        <v>40</v>
      </c>
      <c r="C44" s="1">
        <v>0.82186525689945888</v>
      </c>
      <c r="D44" s="1">
        <v>-0.27723420237295909</v>
      </c>
      <c r="E44" s="1">
        <v>1.071380081237463</v>
      </c>
      <c r="F44" s="1">
        <v>-0.51464413046458879</v>
      </c>
      <c r="G44" s="1">
        <v>1.6519091739565122</v>
      </c>
      <c r="H44" s="1">
        <v>-0.11332393964047568</v>
      </c>
      <c r="I44" s="1">
        <v>-0.93183727340765554</v>
      </c>
      <c r="J44" s="1">
        <v>-1.2989925886752793</v>
      </c>
      <c r="K44" s="1">
        <v>0.93895866659993299</v>
      </c>
      <c r="L44" s="1">
        <v>0.29564946966650912</v>
      </c>
    </row>
    <row r="45" spans="1:12">
      <c r="A45" s="5" t="s">
        <v>292</v>
      </c>
      <c r="B45" s="1">
        <v>41</v>
      </c>
      <c r="C45" s="1">
        <v>0.79714322935384563</v>
      </c>
      <c r="D45" s="1">
        <v>0.71824206059530193</v>
      </c>
      <c r="E45" s="1">
        <v>-0.20243924144512759</v>
      </c>
      <c r="F45" s="1">
        <v>0.41794762957464565</v>
      </c>
      <c r="G45" s="1">
        <v>-0.25370764216659397</v>
      </c>
      <c r="H45" s="1">
        <v>0.15521391449753305</v>
      </c>
      <c r="I45" s="1">
        <v>-0.66175671938991654</v>
      </c>
      <c r="J45" s="1">
        <v>0.7333018444254924</v>
      </c>
      <c r="K45" s="1">
        <v>0.18130972466403877</v>
      </c>
      <c r="L45" s="1">
        <v>-0.29096834140152805</v>
      </c>
    </row>
    <row r="46" spans="1:12">
      <c r="A46" s="5" t="s">
        <v>319</v>
      </c>
      <c r="B46" s="1">
        <v>42</v>
      </c>
      <c r="C46" s="1">
        <v>0.66005173371221648</v>
      </c>
      <c r="D46" s="1">
        <v>0.45450674900972332</v>
      </c>
      <c r="E46" s="1">
        <v>1.0021488727502743</v>
      </c>
      <c r="F46" s="1">
        <v>4.4586431233869066E-2</v>
      </c>
      <c r="G46" s="1">
        <v>0.22018317745730911</v>
      </c>
      <c r="H46" s="1">
        <v>0.2512921268608333</v>
      </c>
      <c r="I46" s="1">
        <v>-0.90994374877632356</v>
      </c>
      <c r="J46" s="1">
        <v>-8.3153582073856633E-2</v>
      </c>
      <c r="K46" s="1">
        <v>0.33488077660451721</v>
      </c>
      <c r="L46" s="1">
        <v>-0.65444906935412972</v>
      </c>
    </row>
    <row r="47" spans="1:12">
      <c r="A47" s="5" t="s">
        <v>414</v>
      </c>
      <c r="B47" s="1">
        <v>43</v>
      </c>
      <c r="C47" s="1">
        <v>0.61456867761767975</v>
      </c>
      <c r="D47" s="1">
        <v>0.29153842440423389</v>
      </c>
      <c r="E47" s="1">
        <v>-0.19254205694717502</v>
      </c>
      <c r="F47" s="1">
        <v>0.36745563482978416</v>
      </c>
      <c r="G47" s="1">
        <v>-0.39399585441864082</v>
      </c>
      <c r="H47" s="1">
        <v>0.65445815062642043</v>
      </c>
      <c r="I47" s="1">
        <v>-0.66827437233041842</v>
      </c>
      <c r="J47" s="1">
        <v>0.39889378296410199</v>
      </c>
      <c r="K47" s="1">
        <v>3.8508801577365595E-2</v>
      </c>
      <c r="L47" s="1">
        <v>0.11852616691200801</v>
      </c>
    </row>
    <row r="48" spans="1:12">
      <c r="A48" s="5" t="s">
        <v>267</v>
      </c>
      <c r="B48" s="1">
        <v>44</v>
      </c>
      <c r="C48" s="1">
        <v>0.61244428413892682</v>
      </c>
      <c r="D48" s="1">
        <v>-0.33313189592453296</v>
      </c>
      <c r="E48" s="1">
        <v>-0.36446543048033814</v>
      </c>
      <c r="F48" s="1">
        <v>1.3622028873449032</v>
      </c>
      <c r="G48" s="1">
        <v>-0.37560246343720466</v>
      </c>
      <c r="H48" s="1">
        <v>0.50698425174682804</v>
      </c>
      <c r="I48" s="1">
        <v>-0.10500317512631567</v>
      </c>
      <c r="J48" s="1">
        <v>0.146797067107827</v>
      </c>
      <c r="K48" s="1">
        <v>-0.31142718539789777</v>
      </c>
      <c r="L48" s="1">
        <v>8.6090228305657865E-2</v>
      </c>
    </row>
    <row r="49" spans="1:12">
      <c r="A49" s="5" t="s">
        <v>98</v>
      </c>
      <c r="B49" s="1">
        <v>45</v>
      </c>
      <c r="C49" s="1">
        <v>0.54726697045590833</v>
      </c>
      <c r="D49" s="1">
        <v>0.11921076841446925</v>
      </c>
      <c r="E49" s="1">
        <v>-0.27150506042373107</v>
      </c>
      <c r="F49" s="1">
        <v>0.98742534598795595</v>
      </c>
      <c r="G49" s="1">
        <v>-0.30498661876713584</v>
      </c>
      <c r="H49" s="1">
        <v>0.326923153147888</v>
      </c>
      <c r="I49" s="1">
        <v>0.28679960567116597</v>
      </c>
      <c r="J49" s="1">
        <v>1.7220626414355591E-2</v>
      </c>
      <c r="K49" s="1">
        <v>-0.12424330903569591</v>
      </c>
      <c r="L49" s="1">
        <v>-0.48957754095336353</v>
      </c>
    </row>
    <row r="50" spans="1:12">
      <c r="A50" s="5" t="s">
        <v>381</v>
      </c>
      <c r="B50" s="1">
        <v>46</v>
      </c>
      <c r="C50" s="1">
        <v>0.52096063764274181</v>
      </c>
      <c r="D50" s="1">
        <v>0.38897071913846415</v>
      </c>
      <c r="E50" s="1">
        <v>-0.41101942438052291</v>
      </c>
      <c r="F50" s="1">
        <v>0.63641058911096215</v>
      </c>
      <c r="G50" s="1">
        <v>-0.40404897972396137</v>
      </c>
      <c r="H50" s="1">
        <v>0.13328450215440682</v>
      </c>
      <c r="I50" s="1">
        <v>0.55541872751554111</v>
      </c>
      <c r="J50" s="1">
        <v>0.20437802295079613</v>
      </c>
      <c r="K50" s="1">
        <v>-0.30700642451124588</v>
      </c>
      <c r="L50" s="1">
        <v>-0.27542709461169829</v>
      </c>
    </row>
    <row r="51" spans="1:12">
      <c r="A51" s="5" t="s">
        <v>347</v>
      </c>
      <c r="B51" s="1">
        <v>47</v>
      </c>
      <c r="C51" s="1">
        <v>0.51925145012405316</v>
      </c>
      <c r="D51" s="1">
        <v>9.028503833791808E-2</v>
      </c>
      <c r="E51" s="1">
        <v>-0.17863071211540477</v>
      </c>
      <c r="F51" s="1">
        <v>-6.1645788052984353E-2</v>
      </c>
      <c r="G51" s="1">
        <v>-0.34191535391508804</v>
      </c>
      <c r="H51" s="1">
        <v>0.26916925057004454</v>
      </c>
      <c r="I51" s="1">
        <v>1.3474506481916286</v>
      </c>
      <c r="J51" s="1">
        <v>7.8092237694897898E-2</v>
      </c>
      <c r="K51" s="1">
        <v>-0.62882935424319653</v>
      </c>
      <c r="L51" s="1">
        <v>-5.4724516343762283E-2</v>
      </c>
    </row>
    <row r="52" spans="1:12">
      <c r="A52" s="5" t="s">
        <v>229</v>
      </c>
      <c r="B52" s="1">
        <v>48</v>
      </c>
      <c r="C52" s="1">
        <v>0.49086612781908268</v>
      </c>
      <c r="D52" s="1">
        <v>0.16646133461212093</v>
      </c>
      <c r="E52" s="1">
        <v>0.35465502067099691</v>
      </c>
      <c r="F52" s="1">
        <v>0.54540812070113898</v>
      </c>
      <c r="G52" s="1">
        <v>0.18933755072796501</v>
      </c>
      <c r="H52" s="1">
        <v>0.28275239084299392</v>
      </c>
      <c r="I52" s="1">
        <v>-0.32243053589556953</v>
      </c>
      <c r="J52" s="1">
        <v>-0.10852046888335978</v>
      </c>
      <c r="K52" s="1">
        <v>-0.22131678898682169</v>
      </c>
      <c r="L52" s="1">
        <v>-0.39548049597038204</v>
      </c>
    </row>
    <row r="53" spans="1:12">
      <c r="A53" s="5" t="s">
        <v>390</v>
      </c>
      <c r="B53" s="1">
        <v>49</v>
      </c>
      <c r="C53" s="1">
        <v>0.47090731907119093</v>
      </c>
      <c r="D53" s="1">
        <v>0.59322798810355037</v>
      </c>
      <c r="E53" s="1">
        <v>-0.51443051655828664</v>
      </c>
      <c r="F53" s="1">
        <v>0.85799249922790788</v>
      </c>
      <c r="G53" s="1">
        <v>-0.53363630959480346</v>
      </c>
      <c r="H53" s="1">
        <v>-7.8531235603287355E-2</v>
      </c>
      <c r="I53" s="1">
        <v>0.20062624704690607</v>
      </c>
      <c r="J53" s="1">
        <v>0.25527309665622783</v>
      </c>
      <c r="K53" s="1">
        <v>-7.7880921641639775E-2</v>
      </c>
      <c r="L53" s="1">
        <v>-0.23173352856538404</v>
      </c>
    </row>
    <row r="54" spans="1:12">
      <c r="A54" s="5" t="s">
        <v>296</v>
      </c>
      <c r="B54" s="1">
        <v>50</v>
      </c>
      <c r="C54" s="1">
        <v>0.42116940590340179</v>
      </c>
      <c r="D54" s="1">
        <v>0.84471013337281708</v>
      </c>
      <c r="E54" s="1">
        <v>-0.30610499419009429</v>
      </c>
      <c r="F54" s="1">
        <v>0.88256254957717495</v>
      </c>
      <c r="G54" s="1">
        <v>-0.38044110686118754</v>
      </c>
      <c r="H54" s="1">
        <v>0.24858419228903589</v>
      </c>
      <c r="I54" s="1">
        <v>-1.0667226352456972E-2</v>
      </c>
      <c r="J54" s="1">
        <v>-0.29759568455496033</v>
      </c>
      <c r="K54" s="1">
        <v>2.197935036685961E-2</v>
      </c>
      <c r="L54" s="1">
        <v>-0.58185780774378659</v>
      </c>
    </row>
    <row r="55" spans="1:12">
      <c r="A55" s="5" t="s">
        <v>435</v>
      </c>
      <c r="B55" s="1">
        <v>51</v>
      </c>
      <c r="C55" s="1">
        <v>0.38637685888432333</v>
      </c>
      <c r="D55" s="1">
        <v>0.65256309711000093</v>
      </c>
      <c r="E55" s="1">
        <v>-0.23133461340430495</v>
      </c>
      <c r="F55" s="1">
        <v>0.19945969480050132</v>
      </c>
      <c r="G55" s="1">
        <v>-0.38013605384760912</v>
      </c>
      <c r="H55" s="1">
        <v>0.25396744794381348</v>
      </c>
      <c r="I55" s="1">
        <v>0.2100138722094384</v>
      </c>
      <c r="J55" s="1">
        <v>0.34444672494738732</v>
      </c>
      <c r="K55" s="1">
        <v>-0.24771990918774817</v>
      </c>
      <c r="L55" s="1">
        <v>-0.41488340168715582</v>
      </c>
    </row>
    <row r="56" spans="1:12">
      <c r="A56" s="5" t="s">
        <v>425</v>
      </c>
      <c r="B56" s="1">
        <v>52</v>
      </c>
      <c r="C56" s="1">
        <v>0.37188176966050368</v>
      </c>
      <c r="D56" s="1">
        <v>1.1452612782876694</v>
      </c>
      <c r="E56" s="1">
        <v>1.2218626935518424</v>
      </c>
      <c r="F56" s="1">
        <v>0.48771575649968502</v>
      </c>
      <c r="G56" s="1">
        <v>0.20670517654490134</v>
      </c>
      <c r="H56" s="1">
        <v>-0.14912703167584118</v>
      </c>
      <c r="I56" s="1">
        <v>-0.63515190643040143</v>
      </c>
      <c r="J56" s="1">
        <v>-1.6643059021573485</v>
      </c>
      <c r="K56" s="1">
        <v>0.89657273358628409</v>
      </c>
      <c r="L56" s="1">
        <v>-1.1376510285462877</v>
      </c>
    </row>
    <row r="57" spans="1:12">
      <c r="A57" s="5" t="s">
        <v>318</v>
      </c>
      <c r="B57" s="1">
        <v>53</v>
      </c>
      <c r="C57" s="1">
        <v>0.36264799744188397</v>
      </c>
      <c r="D57" s="1">
        <v>0.13673900269233671</v>
      </c>
      <c r="E57" s="1">
        <v>1.0628805073958301</v>
      </c>
      <c r="F57" s="1">
        <v>0.22033358906077849</v>
      </c>
      <c r="G57" s="1">
        <v>0.40665210455824002</v>
      </c>
      <c r="H57" s="1">
        <v>0.20697668538045175</v>
      </c>
      <c r="I57" s="1">
        <v>-0.78303059345433013</v>
      </c>
      <c r="J57" s="1">
        <v>-0.58266102673178144</v>
      </c>
      <c r="K57" s="1">
        <v>0.41195078717545214</v>
      </c>
      <c r="L57" s="1">
        <v>-0.71719305863509364</v>
      </c>
    </row>
    <row r="58" spans="1:12">
      <c r="A58" s="5" t="s">
        <v>94</v>
      </c>
      <c r="B58" s="1">
        <v>54</v>
      </c>
      <c r="C58" s="1">
        <v>0.30751229762027432</v>
      </c>
      <c r="D58" s="1">
        <v>0.78980396324972024</v>
      </c>
      <c r="E58" s="1">
        <v>1.2193474784010192</v>
      </c>
      <c r="F58" s="1">
        <v>0.1402758159883685</v>
      </c>
      <c r="G58" s="1">
        <v>-0.34875967164664268</v>
      </c>
      <c r="H58" s="1">
        <v>-0.24051722779490792</v>
      </c>
      <c r="I58" s="1">
        <v>0.47055664525767449</v>
      </c>
      <c r="J58" s="1">
        <v>-0.37728553813773286</v>
      </c>
      <c r="K58" s="1">
        <v>-0.47015159333805834</v>
      </c>
      <c r="L58" s="1">
        <v>-0.87575757435916612</v>
      </c>
    </row>
    <row r="59" spans="1:12">
      <c r="A59" s="5" t="s">
        <v>125</v>
      </c>
      <c r="B59" s="1">
        <v>55</v>
      </c>
      <c r="C59" s="1">
        <v>0.28482650974020568</v>
      </c>
      <c r="D59" s="1">
        <v>0.39282577076833303</v>
      </c>
      <c r="E59" s="1">
        <v>-5.1762616054837889E-2</v>
      </c>
      <c r="F59" s="1">
        <v>0.75799553253259733</v>
      </c>
      <c r="G59" s="1">
        <v>-0.37052854686018249</v>
      </c>
      <c r="H59" s="1">
        <v>0.4827338075740934</v>
      </c>
      <c r="I59" s="1">
        <v>0.52565316084684421</v>
      </c>
      <c r="J59" s="1">
        <v>-0.16980330813099168</v>
      </c>
      <c r="K59" s="1">
        <v>-0.40238321546791184</v>
      </c>
      <c r="L59" s="1">
        <v>-0.87990407546773841</v>
      </c>
    </row>
    <row r="60" spans="1:12">
      <c r="A60" s="5" t="s">
        <v>162</v>
      </c>
      <c r="B60" s="1">
        <v>56</v>
      </c>
      <c r="C60" s="1">
        <v>0.22615047154067835</v>
      </c>
      <c r="D60" s="1">
        <v>0.43900149947707745</v>
      </c>
      <c r="E60" s="1">
        <v>-0.5872503369533173</v>
      </c>
      <c r="F60" s="1">
        <v>0.11939558861645884</v>
      </c>
      <c r="G60" s="1">
        <v>-0.51957448182403021</v>
      </c>
      <c r="H60" s="1">
        <v>3.4575951986236683E-2</v>
      </c>
      <c r="I60" s="1">
        <v>0.62860185599298757</v>
      </c>
      <c r="J60" s="1">
        <v>0.34162964763267556</v>
      </c>
      <c r="K60" s="1">
        <v>-0.30245460553469017</v>
      </c>
      <c r="L60" s="1">
        <v>7.2225352147279834E-2</v>
      </c>
    </row>
    <row r="61" spans="1:12">
      <c r="A61" s="5" t="s">
        <v>137</v>
      </c>
      <c r="B61" s="1">
        <v>57</v>
      </c>
      <c r="C61" s="1">
        <v>0.17745411092342966</v>
      </c>
      <c r="D61" s="1">
        <v>2.4874752268345061E-2</v>
      </c>
      <c r="E61" s="1">
        <v>-0.45149666592490989</v>
      </c>
      <c r="F61" s="1">
        <v>-0.5695384085819043</v>
      </c>
      <c r="G61" s="1">
        <v>-8.5912251722571956E-2</v>
      </c>
      <c r="H61" s="1">
        <v>0.23164128616891236</v>
      </c>
      <c r="I61" s="1">
        <v>0.5916088273282909</v>
      </c>
      <c r="J61" s="1">
        <v>0.22764403817709528</v>
      </c>
      <c r="K61" s="1">
        <v>-0.34174080155196063</v>
      </c>
      <c r="L61" s="1">
        <v>0.55037333476213302</v>
      </c>
    </row>
    <row r="62" spans="1:12">
      <c r="A62" s="5" t="s">
        <v>282</v>
      </c>
      <c r="B62" s="1">
        <v>58</v>
      </c>
      <c r="C62" s="1">
        <v>0.16364500377806729</v>
      </c>
      <c r="D62" s="1">
        <v>-0.24602515833005664</v>
      </c>
      <c r="E62" s="1">
        <v>-0.43117571875504801</v>
      </c>
      <c r="F62" s="1">
        <v>0.18172610284405777</v>
      </c>
      <c r="G62" s="1">
        <v>0.31865858059037044</v>
      </c>
      <c r="H62" s="1">
        <v>-0.10443041493513894</v>
      </c>
      <c r="I62" s="1">
        <v>0.28281931734686322</v>
      </c>
      <c r="J62" s="1">
        <v>0.18451036114981317</v>
      </c>
      <c r="K62" s="1">
        <v>-0.33052175273603807</v>
      </c>
      <c r="L62" s="1">
        <v>0.30808368660324437</v>
      </c>
    </row>
    <row r="63" spans="1:12">
      <c r="A63" s="5" t="s">
        <v>290</v>
      </c>
      <c r="B63" s="1">
        <v>59</v>
      </c>
      <c r="C63" s="1">
        <v>0.1629764787932908</v>
      </c>
      <c r="D63" s="1">
        <v>6.3058015557896779E-2</v>
      </c>
      <c r="E63" s="1">
        <v>0.96517545847564767</v>
      </c>
      <c r="F63" s="1">
        <v>-0.59349656734577438</v>
      </c>
      <c r="G63" s="1">
        <v>0.1402448012013747</v>
      </c>
      <c r="H63" s="1">
        <v>-0.38221837116183238</v>
      </c>
      <c r="I63" s="1">
        <v>-0.83793167916593025</v>
      </c>
      <c r="J63" s="1">
        <v>-0.15583659361245053</v>
      </c>
      <c r="K63" s="1">
        <v>0.84338479583949466</v>
      </c>
      <c r="L63" s="1">
        <v>0.12059661900486465</v>
      </c>
    </row>
    <row r="64" spans="1:12">
      <c r="A64" s="5" t="s">
        <v>369</v>
      </c>
      <c r="B64" s="1">
        <v>60</v>
      </c>
      <c r="C64" s="1">
        <v>0.15404358100356119</v>
      </c>
      <c r="D64" s="1">
        <v>0.85389886524187364</v>
      </c>
      <c r="E64" s="1">
        <v>0.23798087900815459</v>
      </c>
      <c r="F64" s="1">
        <v>-6.7730975003457525E-2</v>
      </c>
      <c r="G64" s="1">
        <v>-0.2907508310988216</v>
      </c>
      <c r="H64" s="1">
        <v>0.1640424891409229</v>
      </c>
      <c r="I64" s="1">
        <v>0.47051487081298921</v>
      </c>
      <c r="J64" s="1">
        <v>-0.39741599313712023</v>
      </c>
      <c r="K64" s="1">
        <v>-0.14472719886183077</v>
      </c>
      <c r="L64" s="1">
        <v>-0.67176852509914897</v>
      </c>
    </row>
    <row r="65" spans="1:12">
      <c r="A65" s="5" t="s">
        <v>419</v>
      </c>
      <c r="B65" s="1">
        <v>61</v>
      </c>
      <c r="C65" s="1">
        <v>0.13369317062627356</v>
      </c>
      <c r="D65" s="1">
        <v>0.3353520356290095</v>
      </c>
      <c r="E65" s="1">
        <v>-0.25118774500453933</v>
      </c>
      <c r="F65" s="1">
        <v>-0.34177270870271503</v>
      </c>
      <c r="G65" s="1">
        <v>0.32058234321300955</v>
      </c>
      <c r="H65" s="1">
        <v>-0.14085685061023914</v>
      </c>
      <c r="I65" s="1">
        <v>0.37908491883146062</v>
      </c>
      <c r="J65" s="1">
        <v>0.23879094268274281</v>
      </c>
      <c r="K65" s="1">
        <v>-0.29720839105396851</v>
      </c>
      <c r="L65" s="1">
        <v>-0.10909137435848694</v>
      </c>
    </row>
    <row r="66" spans="1:12">
      <c r="A66" s="5" t="s">
        <v>132</v>
      </c>
      <c r="B66" s="1">
        <v>62</v>
      </c>
      <c r="C66" s="1">
        <v>0.13112590833934634</v>
      </c>
      <c r="D66" s="1">
        <v>0.40760069929278259</v>
      </c>
      <c r="E66" s="1">
        <v>-8.1262838109636845E-2</v>
      </c>
      <c r="F66" s="1">
        <v>0.33264770125321336</v>
      </c>
      <c r="G66" s="1">
        <v>-0.42581498741331275</v>
      </c>
      <c r="H66" s="1">
        <v>-0.16366829954972814</v>
      </c>
      <c r="I66" s="1">
        <v>0.75451834791520078</v>
      </c>
      <c r="J66" s="1">
        <v>0.23155233623474666</v>
      </c>
      <c r="K66" s="1">
        <v>-0.40664292541056457</v>
      </c>
      <c r="L66" s="1">
        <v>-0.51780412587335478</v>
      </c>
    </row>
    <row r="67" spans="1:12">
      <c r="A67" s="5" t="s">
        <v>262</v>
      </c>
      <c r="B67" s="1">
        <v>63</v>
      </c>
      <c r="C67" s="1">
        <v>0.12070445208911229</v>
      </c>
      <c r="D67" s="1">
        <v>-0.46168820520025977</v>
      </c>
      <c r="E67" s="1">
        <v>1.2778533303056121</v>
      </c>
      <c r="F67" s="1">
        <v>-0.83756271924821812</v>
      </c>
      <c r="G67" s="1">
        <v>0.53879542680924897</v>
      </c>
      <c r="H67" s="1">
        <v>-0.36280103011555148</v>
      </c>
      <c r="I67" s="1">
        <v>-0.96157407621454249</v>
      </c>
      <c r="J67" s="1">
        <v>-0.6072040176028568</v>
      </c>
      <c r="K67" s="1">
        <v>0.8891839074022273</v>
      </c>
      <c r="L67" s="1">
        <v>0.64570183595345265</v>
      </c>
    </row>
    <row r="68" spans="1:12">
      <c r="A68" s="5" t="s">
        <v>129</v>
      </c>
      <c r="B68" s="1">
        <v>64</v>
      </c>
      <c r="C68" s="1">
        <v>0.10117466474941805</v>
      </c>
      <c r="D68" s="1">
        <v>-0.45792878315868513</v>
      </c>
      <c r="E68" s="1">
        <v>0.6799054845804513</v>
      </c>
      <c r="F68" s="1">
        <v>-0.73626548529019009</v>
      </c>
      <c r="G68" s="1">
        <v>0.78403958886907121</v>
      </c>
      <c r="H68" s="1">
        <v>-9.9544281988877131E-2</v>
      </c>
      <c r="I68" s="1">
        <v>-0.89363933254246442</v>
      </c>
      <c r="J68" s="1">
        <v>-0.26663956605554073</v>
      </c>
      <c r="K68" s="1">
        <v>0.71163824648294405</v>
      </c>
      <c r="L68" s="1">
        <v>0.3796087938527089</v>
      </c>
    </row>
    <row r="69" spans="1:12">
      <c r="A69" s="5" t="s">
        <v>68</v>
      </c>
      <c r="B69" s="1">
        <v>65</v>
      </c>
      <c r="C69" s="1">
        <v>8.4512899235184236E-2</v>
      </c>
      <c r="D69" s="1">
        <v>-0.75068693946294685</v>
      </c>
      <c r="E69" s="1">
        <v>1.0048430202597245</v>
      </c>
      <c r="F69" s="1">
        <v>-0.82934549266608837</v>
      </c>
      <c r="G69" s="1">
        <v>1.3371002664905596</v>
      </c>
      <c r="H69" s="1">
        <v>-1.9291476438168885E-2</v>
      </c>
      <c r="I69" s="1">
        <v>-0.95920174862719554</v>
      </c>
      <c r="J69" s="1">
        <v>-0.9492446244883177</v>
      </c>
      <c r="K69" s="1">
        <v>0.61487455454132844</v>
      </c>
      <c r="L69" s="1">
        <v>0.63546533962628904</v>
      </c>
    </row>
    <row r="70" spans="1:12">
      <c r="A70" s="5" t="s">
        <v>399</v>
      </c>
      <c r="B70" s="1">
        <v>66</v>
      </c>
      <c r="C70" s="1">
        <v>7.0527382437321373E-2</v>
      </c>
      <c r="D70" s="1">
        <v>0.64159988107277921</v>
      </c>
      <c r="E70" s="1">
        <v>-0.5709789921515448</v>
      </c>
      <c r="F70" s="1">
        <v>0.40981136576327382</v>
      </c>
      <c r="G70" s="1">
        <v>-0.43703701170069337</v>
      </c>
      <c r="H70" s="1">
        <v>-9.919232480095154E-2</v>
      </c>
      <c r="I70" s="1">
        <v>0.84758002110861208</v>
      </c>
      <c r="J70" s="1">
        <v>0.62416679411918208</v>
      </c>
      <c r="K70" s="1">
        <v>-0.59010786548983607</v>
      </c>
      <c r="L70" s="1">
        <v>-0.75531448548350011</v>
      </c>
    </row>
    <row r="71" spans="1:12">
      <c r="A71" s="5" t="s">
        <v>254</v>
      </c>
      <c r="B71" s="1">
        <v>67</v>
      </c>
      <c r="C71" s="1">
        <v>4.7115356288842669E-2</v>
      </c>
      <c r="D71" s="1">
        <v>0.22196005804433819</v>
      </c>
      <c r="E71" s="1">
        <v>-0.56325362787611755</v>
      </c>
      <c r="F71" s="1">
        <v>0.83877171751787549</v>
      </c>
      <c r="G71" s="1">
        <v>-0.3022173190919023</v>
      </c>
      <c r="H71" s="1">
        <v>6.4666791088682923E-2</v>
      </c>
      <c r="I71" s="1">
        <v>0.7087715556186488</v>
      </c>
      <c r="J71" s="1">
        <v>6.5843593658995114E-2</v>
      </c>
      <c r="K71" s="1">
        <v>-0.38860376746822606</v>
      </c>
      <c r="L71" s="1">
        <v>-0.59882364520345188</v>
      </c>
    </row>
    <row r="72" spans="1:12">
      <c r="A72" s="5" t="s">
        <v>355</v>
      </c>
      <c r="B72" s="1">
        <v>68</v>
      </c>
      <c r="C72" s="1">
        <v>4.0567767590130727E-2</v>
      </c>
      <c r="D72" s="1">
        <v>0.6530252732800359</v>
      </c>
      <c r="E72" s="1">
        <v>-0.13021787330048129</v>
      </c>
      <c r="F72" s="1">
        <v>0.46670883368655874</v>
      </c>
      <c r="G72" s="1">
        <v>-0.25640951890709868</v>
      </c>
      <c r="H72" s="1">
        <v>-0.26978817996887533</v>
      </c>
      <c r="I72" s="1">
        <v>1.5464845230519608E-2</v>
      </c>
      <c r="J72" s="1">
        <v>0.46124439544636664</v>
      </c>
      <c r="K72" s="1">
        <v>-0.12672561076869918</v>
      </c>
      <c r="L72" s="1">
        <v>-0.7727343971081958</v>
      </c>
    </row>
    <row r="73" spans="1:12">
      <c r="A73" s="5" t="s">
        <v>130</v>
      </c>
      <c r="B73" s="1">
        <v>69</v>
      </c>
      <c r="C73" s="1">
        <v>3.9358957635953873E-2</v>
      </c>
      <c r="D73" s="1">
        <v>0.2713585239704151</v>
      </c>
      <c r="E73" s="1">
        <v>-0.42278531735989944</v>
      </c>
      <c r="F73" s="1">
        <v>0.35720320972342773</v>
      </c>
      <c r="G73" s="1">
        <v>-0.4306065935419634</v>
      </c>
      <c r="H73" s="1">
        <v>0.25633852278145514</v>
      </c>
      <c r="I73" s="1">
        <v>0.62961687610665995</v>
      </c>
      <c r="J73" s="1">
        <v>0.10853032970647636</v>
      </c>
      <c r="K73" s="1">
        <v>-0.63165409342922718</v>
      </c>
      <c r="L73" s="1">
        <v>-9.8642500321390492E-2</v>
      </c>
    </row>
    <row r="74" spans="1:12">
      <c r="A74" s="5" t="s">
        <v>383</v>
      </c>
      <c r="B74" s="1">
        <v>70</v>
      </c>
      <c r="C74" s="1">
        <v>2.3714447208325818E-2</v>
      </c>
      <c r="D74" s="1">
        <v>5.8789377389439172E-2</v>
      </c>
      <c r="E74" s="1">
        <v>-0.14226967838688734</v>
      </c>
      <c r="F74" s="1">
        <v>6.0882287249988148E-2</v>
      </c>
      <c r="G74" s="1">
        <v>-0.10810663473275382</v>
      </c>
      <c r="H74" s="1">
        <v>0.47373781541978155</v>
      </c>
      <c r="I74" s="1">
        <v>-0.26235666232522198</v>
      </c>
      <c r="J74" s="1">
        <v>1.0127567806350331E-2</v>
      </c>
      <c r="K74" s="1">
        <v>1.8465728574438411E-2</v>
      </c>
      <c r="L74" s="1">
        <v>-8.5555353786808647E-2</v>
      </c>
    </row>
    <row r="75" spans="1:12">
      <c r="A75" s="5" t="s">
        <v>239</v>
      </c>
      <c r="B75" s="1">
        <v>71</v>
      </c>
      <c r="C75" s="1">
        <v>9.6494178566874922E-4</v>
      </c>
      <c r="D75" s="1">
        <v>-0.37246726607582092</v>
      </c>
      <c r="E75" s="1">
        <v>1.328305108295557</v>
      </c>
      <c r="F75" s="1">
        <v>-0.72786874305146465</v>
      </c>
      <c r="G75" s="1">
        <v>0.80864172327587913</v>
      </c>
      <c r="H75" s="1">
        <v>-0.3310629531582005</v>
      </c>
      <c r="I75" s="1">
        <v>-0.9835419293424067</v>
      </c>
      <c r="J75" s="1">
        <v>-0.85424423452524456</v>
      </c>
      <c r="K75" s="1">
        <v>1.0539884156565376</v>
      </c>
      <c r="L75" s="1">
        <v>7.9214820710832509E-2</v>
      </c>
    </row>
    <row r="76" spans="1:12">
      <c r="A76" s="5" t="s">
        <v>462</v>
      </c>
      <c r="B76" s="1">
        <v>72</v>
      </c>
      <c r="C76" s="1">
        <v>-3.3961638289576435E-2</v>
      </c>
      <c r="D76" s="1">
        <v>0.8641550875406161</v>
      </c>
      <c r="E76" s="1">
        <v>-0.13911538826658343</v>
      </c>
      <c r="F76" s="1">
        <v>1.1677437181979378</v>
      </c>
      <c r="G76" s="1">
        <v>-0.44734048240026025</v>
      </c>
      <c r="H76" s="1">
        <v>0.13191959996840638</v>
      </c>
      <c r="I76" s="1">
        <v>-2.7434581401700773E-2</v>
      </c>
      <c r="J76" s="1">
        <v>-0.43883100903882843</v>
      </c>
      <c r="K76" s="1">
        <v>-0.1976157646475013</v>
      </c>
      <c r="L76" s="1">
        <v>-0.94744281824166254</v>
      </c>
    </row>
    <row r="77" spans="1:12">
      <c r="A77" s="5" t="s">
        <v>428</v>
      </c>
      <c r="B77" s="1">
        <v>73</v>
      </c>
      <c r="C77" s="1">
        <v>-5.6628767930980706E-2</v>
      </c>
      <c r="D77" s="1">
        <v>0.23816376644838208</v>
      </c>
      <c r="E77" s="1">
        <v>-0.66162134767510894</v>
      </c>
      <c r="F77" s="1">
        <v>-0.52646471671452066</v>
      </c>
      <c r="G77" s="1">
        <v>-0.48983142811159552</v>
      </c>
      <c r="H77" s="1">
        <v>0.64567432709505135</v>
      </c>
      <c r="I77" s="1">
        <v>0.67498467930518213</v>
      </c>
      <c r="J77" s="1">
        <v>0.16345341219562845</v>
      </c>
      <c r="K77" s="1">
        <v>-0.57042124958155771</v>
      </c>
      <c r="L77" s="1">
        <v>0.46943378910755812</v>
      </c>
    </row>
    <row r="78" spans="1:12">
      <c r="A78" s="5" t="s">
        <v>244</v>
      </c>
      <c r="B78" s="1">
        <v>74</v>
      </c>
      <c r="C78" s="1">
        <v>-8.8899530801076376E-2</v>
      </c>
      <c r="D78" s="1">
        <v>0.38934259269306881</v>
      </c>
      <c r="E78" s="1">
        <v>0.49652592869346329</v>
      </c>
      <c r="F78" s="1">
        <v>0.93838126200427174</v>
      </c>
      <c r="G78" s="1">
        <v>-0.26272521376043201</v>
      </c>
      <c r="H78" s="1">
        <v>-3.2398187888474816E-2</v>
      </c>
      <c r="I78" s="1">
        <v>-0.20975997703384708</v>
      </c>
      <c r="J78" s="1">
        <v>-0.29470261740761688</v>
      </c>
      <c r="K78" s="1">
        <v>-0.23943729912551109</v>
      </c>
      <c r="L78" s="1">
        <v>-0.87412601897599818</v>
      </c>
    </row>
    <row r="79" spans="1:12">
      <c r="A79" s="5" t="s">
        <v>84</v>
      </c>
      <c r="B79" s="1">
        <v>75</v>
      </c>
      <c r="C79" s="1">
        <v>-9.3089597071738361E-2</v>
      </c>
      <c r="D79" s="1">
        <v>-0.12443252228008912</v>
      </c>
      <c r="E79" s="1">
        <v>-4.8341424497778965E-2</v>
      </c>
      <c r="F79" s="1">
        <v>-0.59584280779852394</v>
      </c>
      <c r="G79" s="1">
        <v>2.8083957155315611E-3</v>
      </c>
      <c r="H79" s="1">
        <v>2.6852259795535374E-2</v>
      </c>
      <c r="I79" s="1">
        <v>0.60468900318563679</v>
      </c>
      <c r="J79" s="1">
        <v>2.1178930704507201E-2</v>
      </c>
      <c r="K79" s="1">
        <v>-0.45114083840265545</v>
      </c>
      <c r="L79" s="1">
        <v>0.47113940650609809</v>
      </c>
    </row>
    <row r="80" spans="1:12">
      <c r="A80" s="5" t="s">
        <v>148</v>
      </c>
      <c r="B80" s="1">
        <v>76</v>
      </c>
      <c r="C80" s="1">
        <v>-0.11773497396851999</v>
      </c>
      <c r="D80" s="1">
        <v>-8.4212928889163458E-2</v>
      </c>
      <c r="E80" s="1">
        <v>6.0013819920425537E-2</v>
      </c>
      <c r="F80" s="1">
        <v>-0.28824353824393295</v>
      </c>
      <c r="G80" s="1">
        <v>-0.13738395053799185</v>
      </c>
      <c r="H80" s="1">
        <v>-0.14658909425261465</v>
      </c>
      <c r="I80" s="1">
        <v>8.135414323008068E-2</v>
      </c>
      <c r="J80" s="1">
        <v>0.17038403288363335</v>
      </c>
      <c r="K80" s="1">
        <v>-3.4368287098193825E-2</v>
      </c>
      <c r="L80" s="1">
        <v>0.26131082901923725</v>
      </c>
    </row>
    <row r="81" spans="1:12">
      <c r="A81" s="5" t="s">
        <v>465</v>
      </c>
      <c r="B81" s="1">
        <v>77</v>
      </c>
      <c r="C81" s="1">
        <v>-0.12997360284411141</v>
      </c>
      <c r="D81" s="1">
        <v>-0.49537044269236874</v>
      </c>
      <c r="E81" s="1">
        <v>1.1580238363946753</v>
      </c>
      <c r="F81" s="1">
        <v>-0.75888582350700773</v>
      </c>
      <c r="G81" s="1">
        <v>1.0348994670417229</v>
      </c>
      <c r="H81" s="1">
        <v>-0.55223576098514682</v>
      </c>
      <c r="I81" s="1">
        <v>-0.96113029793399252</v>
      </c>
      <c r="J81" s="1">
        <v>-0.39714243669865595</v>
      </c>
      <c r="K81" s="1">
        <v>0.71438506648615441</v>
      </c>
      <c r="L81" s="1">
        <v>0.12748278905050781</v>
      </c>
    </row>
    <row r="82" spans="1:12">
      <c r="A82" s="5" t="s">
        <v>346</v>
      </c>
      <c r="B82" s="1">
        <v>78</v>
      </c>
      <c r="C82" s="1">
        <v>-0.13840148833139232</v>
      </c>
      <c r="D82" s="1">
        <v>0.40280236402499936</v>
      </c>
      <c r="E82" s="1">
        <v>-0.35503792178813504</v>
      </c>
      <c r="F82" s="1">
        <v>0.41537021280485448</v>
      </c>
      <c r="G82" s="1">
        <v>-0.22757919289823095</v>
      </c>
      <c r="H82" s="1">
        <v>-7.1224944350513783E-2</v>
      </c>
      <c r="I82" s="1">
        <v>0.79636587727020591</v>
      </c>
      <c r="J82" s="1">
        <v>-0.26898176665514628</v>
      </c>
      <c r="K82" s="1">
        <v>-0.50830163966080844</v>
      </c>
      <c r="L82" s="1">
        <v>-0.32181447707861749</v>
      </c>
    </row>
    <row r="83" spans="1:12">
      <c r="A83" s="5" t="s">
        <v>357</v>
      </c>
      <c r="B83" s="1">
        <v>79</v>
      </c>
      <c r="C83" s="1">
        <v>-0.14892145165888943</v>
      </c>
      <c r="D83" s="1">
        <v>0.48587393436409959</v>
      </c>
      <c r="E83" s="1">
        <v>-0.41978772976547574</v>
      </c>
      <c r="F83" s="1">
        <v>0.50441104561824002</v>
      </c>
      <c r="G83" s="1">
        <v>-0.182537181239049</v>
      </c>
      <c r="H83" s="1">
        <v>-0.11470349940707293</v>
      </c>
      <c r="I83" s="1">
        <v>-3.0969683281339314E-2</v>
      </c>
      <c r="J83" s="1">
        <v>0.19428340208751313</v>
      </c>
      <c r="K83" s="1">
        <v>-7.5059822587910524E-2</v>
      </c>
      <c r="L83" s="1">
        <v>-0.51043191744789473</v>
      </c>
    </row>
    <row r="84" spans="1:12">
      <c r="A84" s="5" t="s">
        <v>477</v>
      </c>
      <c r="B84" s="1">
        <v>80</v>
      </c>
      <c r="C84" s="1">
        <v>-0.16186674293240166</v>
      </c>
      <c r="D84" s="1">
        <v>9.9935606018102058E-2</v>
      </c>
      <c r="E84" s="1">
        <v>-0.37243098654358242</v>
      </c>
      <c r="F84" s="1">
        <v>0.14485381943869538</v>
      </c>
      <c r="G84" s="1">
        <v>-0.56679603244028265</v>
      </c>
      <c r="H84" s="1">
        <v>0.12011142915373763</v>
      </c>
      <c r="I84" s="1">
        <v>0.46014909143035732</v>
      </c>
      <c r="J84" s="1">
        <v>0.3356955662969765</v>
      </c>
      <c r="K84" s="1">
        <v>-0.54134181227499334</v>
      </c>
      <c r="L84" s="1">
        <v>0.15795657598858789</v>
      </c>
    </row>
    <row r="85" spans="1:12">
      <c r="A85" s="5" t="s">
        <v>209</v>
      </c>
      <c r="B85" s="1">
        <v>81</v>
      </c>
      <c r="C85" s="1">
        <v>-0.17051724618690953</v>
      </c>
      <c r="D85" s="1">
        <v>-2.2805416719322895E-2</v>
      </c>
      <c r="E85" s="1">
        <v>-9.84606018035067E-2</v>
      </c>
      <c r="F85" s="1">
        <v>-0.3341005642004819</v>
      </c>
      <c r="G85" s="1">
        <v>0.42198523865269916</v>
      </c>
      <c r="H85" s="1">
        <v>6.0064821900363614E-2</v>
      </c>
      <c r="I85" s="1">
        <v>0.25822848192668935</v>
      </c>
      <c r="J85" s="1">
        <v>-0.23839631948743653</v>
      </c>
      <c r="K85" s="1">
        <v>-0.34248223935319488</v>
      </c>
      <c r="L85" s="1">
        <v>0.12544935289728126</v>
      </c>
    </row>
    <row r="86" spans="1:12">
      <c r="A86" s="5" t="s">
        <v>345</v>
      </c>
      <c r="B86" s="1">
        <v>82</v>
      </c>
      <c r="C86" s="1">
        <v>-0.19196132839250407</v>
      </c>
      <c r="D86" s="1">
        <v>0.35625617023978345</v>
      </c>
      <c r="E86" s="1">
        <v>4.2782434134518649E-3</v>
      </c>
      <c r="F86" s="1">
        <v>0.73451105210298728</v>
      </c>
      <c r="G86" s="1">
        <v>-8.2549414710438251E-2</v>
      </c>
      <c r="H86" s="1">
        <v>6.23508461262232E-2</v>
      </c>
      <c r="I86" s="1">
        <v>-8.0550910346677163E-2</v>
      </c>
      <c r="J86" s="1">
        <v>8.1781302491816074E-2</v>
      </c>
      <c r="K86" s="1">
        <v>-0.42355764673570939</v>
      </c>
      <c r="L86" s="1">
        <v>-0.84448097097394115</v>
      </c>
    </row>
    <row r="87" spans="1:12">
      <c r="A87" s="5" t="s">
        <v>294</v>
      </c>
      <c r="B87" s="1">
        <v>83</v>
      </c>
      <c r="C87" s="1">
        <v>-0.20375588667498196</v>
      </c>
      <c r="D87" s="1">
        <v>-0.48395338608280497</v>
      </c>
      <c r="E87" s="1">
        <v>-0.3193660420028358</v>
      </c>
      <c r="F87" s="1">
        <v>-0.24050407426682716</v>
      </c>
      <c r="G87" s="1">
        <v>-0.14749050027249724</v>
      </c>
      <c r="H87" s="1">
        <v>0.83749819136025161</v>
      </c>
      <c r="I87" s="1">
        <v>0.3126584330862473</v>
      </c>
      <c r="J87" s="1">
        <v>-2.7917697459842464E-2</v>
      </c>
      <c r="K87" s="1">
        <v>-0.43600661318918199</v>
      </c>
      <c r="L87" s="1">
        <v>0.30132580215250881</v>
      </c>
    </row>
    <row r="88" spans="1:12">
      <c r="A88" s="5" t="s">
        <v>410</v>
      </c>
      <c r="B88" s="1">
        <v>84</v>
      </c>
      <c r="C88" s="1">
        <v>-0.21515001739788991</v>
      </c>
      <c r="D88" s="1">
        <v>-9.1763294444435081E-2</v>
      </c>
      <c r="E88" s="1">
        <v>0.21142994441920715</v>
      </c>
      <c r="F88" s="1">
        <v>-0.68637399504513696</v>
      </c>
      <c r="G88" s="1">
        <v>0.38144332173139806</v>
      </c>
      <c r="H88" s="1">
        <v>-0.3631236256406879</v>
      </c>
      <c r="I88" s="1">
        <v>-0.24636244737327917</v>
      </c>
      <c r="J88" s="1">
        <v>1.3897578530016245E-2</v>
      </c>
      <c r="K88" s="1">
        <v>0.15312763070755592</v>
      </c>
      <c r="L88" s="1">
        <v>0.41257486971747187</v>
      </c>
    </row>
    <row r="89" spans="1:12">
      <c r="A89" s="5" t="s">
        <v>127</v>
      </c>
      <c r="B89" s="1">
        <v>85</v>
      </c>
      <c r="C89" s="1">
        <v>-0.22308871564730404</v>
      </c>
      <c r="D89" s="1">
        <v>4.2944511408329178E-4</v>
      </c>
      <c r="E89" s="1">
        <v>-0.51279827462067784</v>
      </c>
      <c r="F89" s="1">
        <v>-4.3531055518446625E-2</v>
      </c>
      <c r="G89" s="1">
        <v>-0.34119923952336034</v>
      </c>
      <c r="H89" s="1">
        <v>0.17275169897108839</v>
      </c>
      <c r="I89" s="1">
        <v>0.71478410960054772</v>
      </c>
      <c r="J89" s="1">
        <v>-7.5511996618519095E-2</v>
      </c>
      <c r="K89" s="1">
        <v>-0.37366314437648945</v>
      </c>
      <c r="L89" s="1">
        <v>0.23564974132446992</v>
      </c>
    </row>
    <row r="90" spans="1:12">
      <c r="A90" s="5" t="s">
        <v>165</v>
      </c>
      <c r="B90" s="1">
        <v>86</v>
      </c>
      <c r="C90" s="1">
        <v>-0.24891947118066782</v>
      </c>
      <c r="D90" s="1">
        <v>0.66224784931280933</v>
      </c>
      <c r="E90" s="1">
        <v>0.19216565369704908</v>
      </c>
      <c r="F90" s="1">
        <v>0.12151467271462078</v>
      </c>
      <c r="G90" s="1">
        <v>-0.10897015512606693</v>
      </c>
      <c r="H90" s="1">
        <v>8.6989972399936444E-2</v>
      </c>
      <c r="I90" s="1">
        <v>-0.73177254698284022</v>
      </c>
      <c r="J90" s="1">
        <v>-0.53617132046662708</v>
      </c>
      <c r="K90" s="1">
        <v>0.75963983987783423</v>
      </c>
      <c r="L90" s="1">
        <v>-0.69456343660738362</v>
      </c>
    </row>
    <row r="91" spans="1:12">
      <c r="A91" s="5" t="s">
        <v>264</v>
      </c>
      <c r="B91" s="1">
        <v>87</v>
      </c>
      <c r="C91" s="1">
        <v>-0.30564799164582596</v>
      </c>
      <c r="D91" s="1">
        <v>-7.1800717465598865E-2</v>
      </c>
      <c r="E91" s="1">
        <v>0.41117483449207154</v>
      </c>
      <c r="F91" s="1">
        <v>-0.54163430950216462</v>
      </c>
      <c r="G91" s="1">
        <v>0.35947041764506316</v>
      </c>
      <c r="H91" s="1">
        <v>-0.46969877567265206</v>
      </c>
      <c r="I91" s="1">
        <v>2.0557824745530747E-2</v>
      </c>
      <c r="J91" s="1">
        <v>-0.33057585247327215</v>
      </c>
      <c r="K91" s="1">
        <v>0.14773491079448842</v>
      </c>
      <c r="L91" s="1">
        <v>0.16912367579070786</v>
      </c>
    </row>
    <row r="92" spans="1:12">
      <c r="A92" s="5" t="s">
        <v>459</v>
      </c>
      <c r="B92" s="1">
        <v>88</v>
      </c>
      <c r="C92" s="1">
        <v>-0.31099892858058353</v>
      </c>
      <c r="D92" s="1">
        <v>-8.8021422002946825E-2</v>
      </c>
      <c r="E92" s="1">
        <v>0.67504108110853933</v>
      </c>
      <c r="F92" s="1">
        <v>-0.61807769415398206</v>
      </c>
      <c r="G92" s="1">
        <v>0.35374575829190563</v>
      </c>
      <c r="H92" s="1">
        <v>-0.27998682049003809</v>
      </c>
      <c r="I92" s="1">
        <v>6.5761641623085107E-2</v>
      </c>
      <c r="J92" s="1">
        <v>-1.7911005053908562E-2</v>
      </c>
      <c r="K92" s="1">
        <v>-0.55300552192864283</v>
      </c>
      <c r="L92" s="1">
        <v>0.15145505402540474</v>
      </c>
    </row>
    <row r="93" spans="1:12">
      <c r="A93" s="5" t="s">
        <v>388</v>
      </c>
      <c r="B93" s="1">
        <v>89</v>
      </c>
      <c r="C93" s="1">
        <v>-0.332050220215382</v>
      </c>
      <c r="D93" s="1">
        <v>0.77848430613438457</v>
      </c>
      <c r="E93" s="1">
        <v>-0.37687560291171129</v>
      </c>
      <c r="F93" s="1">
        <v>0.23819906816896524</v>
      </c>
      <c r="G93" s="1">
        <v>-0.41985267425761491</v>
      </c>
      <c r="H93" s="1">
        <v>-6.9894514960397905E-2</v>
      </c>
      <c r="I93" s="1">
        <v>0.68776883059773175</v>
      </c>
      <c r="J93" s="1">
        <v>0.16942820723020621</v>
      </c>
      <c r="K93" s="1">
        <v>-0.68675859387952043</v>
      </c>
      <c r="L93" s="1">
        <v>-0.65254924633742528</v>
      </c>
    </row>
    <row r="94" spans="1:12">
      <c r="A94" s="5" t="s">
        <v>340</v>
      </c>
      <c r="B94" s="1">
        <v>90</v>
      </c>
      <c r="C94" s="1">
        <v>-0.36929791606398238</v>
      </c>
      <c r="D94" s="1">
        <v>-0.16990371497631251</v>
      </c>
      <c r="E94" s="1">
        <v>-0.3485981110855555</v>
      </c>
      <c r="F94" s="1">
        <v>-0.55450929244248914</v>
      </c>
      <c r="G94" s="1">
        <v>-0.3754051475378356</v>
      </c>
      <c r="H94" s="1">
        <v>9.0031323189785017E-2</v>
      </c>
      <c r="I94" s="1">
        <v>0.40114484781665549</v>
      </c>
      <c r="J94" s="1">
        <v>0.18533178441721704</v>
      </c>
      <c r="K94" s="1">
        <v>-0.19391037620627882</v>
      </c>
      <c r="L94" s="1">
        <v>0.59652077076083165</v>
      </c>
    </row>
    <row r="95" spans="1:12">
      <c r="A95" s="5" t="s">
        <v>391</v>
      </c>
      <c r="B95" s="1">
        <v>91</v>
      </c>
      <c r="C95" s="1">
        <v>-0.3842251360451735</v>
      </c>
      <c r="D95" s="1">
        <v>-0.42440199441782567</v>
      </c>
      <c r="E95" s="1">
        <v>0.7844442124996428</v>
      </c>
      <c r="F95" s="1">
        <v>-0.25812533954074512</v>
      </c>
      <c r="G95" s="1">
        <v>0.68166013595537944</v>
      </c>
      <c r="H95" s="1">
        <v>-9.0212045025660617E-2</v>
      </c>
      <c r="I95" s="1">
        <v>-0.95721370290353847</v>
      </c>
      <c r="J95" s="1">
        <v>-0.7794558188082098</v>
      </c>
      <c r="K95" s="1">
        <v>0.6573227588406968</v>
      </c>
      <c r="L95" s="1">
        <v>1.7566573550870984E-3</v>
      </c>
    </row>
    <row r="96" spans="1:12">
      <c r="A96" s="5" t="s">
        <v>424</v>
      </c>
      <c r="B96" s="1">
        <v>92</v>
      </c>
      <c r="C96" s="1">
        <v>-0.39393247325247716</v>
      </c>
      <c r="D96" s="1">
        <v>-0.11984915905136322</v>
      </c>
      <c r="E96" s="1">
        <v>-0.26633431310755312</v>
      </c>
      <c r="F96" s="1">
        <v>-0.46141453156544066</v>
      </c>
      <c r="G96" s="1">
        <v>0.36948637811073443</v>
      </c>
      <c r="H96" s="1">
        <v>5.2377030332078731E-2</v>
      </c>
      <c r="I96" s="1">
        <v>-3.5342416083708507E-2</v>
      </c>
      <c r="J96" s="1">
        <v>-0.1902478245496875</v>
      </c>
      <c r="K96" s="1">
        <v>3.0375557817227561E-2</v>
      </c>
      <c r="L96" s="1">
        <v>0.22701680484523518</v>
      </c>
    </row>
    <row r="97" spans="1:12">
      <c r="A97" s="5" t="s">
        <v>27</v>
      </c>
      <c r="B97" s="1">
        <v>93</v>
      </c>
      <c r="C97" s="1">
        <v>-0.43666545933142742</v>
      </c>
      <c r="D97" s="1">
        <v>-8.4822308745585454E-2</v>
      </c>
      <c r="E97" s="1">
        <v>-0.41647658231828644</v>
      </c>
      <c r="F97" s="1">
        <v>0.61715904784098863</v>
      </c>
      <c r="G97" s="1">
        <v>-0.2464145634735917</v>
      </c>
      <c r="H97" s="1">
        <v>0.47988292821213052</v>
      </c>
      <c r="I97" s="1">
        <v>-0.49369960905140875</v>
      </c>
      <c r="J97" s="1">
        <v>-6.196609119407253E-2</v>
      </c>
      <c r="K97" s="1">
        <v>5.6952482400383371E-2</v>
      </c>
      <c r="L97" s="1">
        <v>-0.28728076300198502</v>
      </c>
    </row>
    <row r="98" spans="1:12">
      <c r="A98" s="5" t="s">
        <v>478</v>
      </c>
      <c r="B98" s="1">
        <v>94</v>
      </c>
      <c r="C98" s="1">
        <v>-0.46364416278761622</v>
      </c>
      <c r="D98" s="1">
        <v>-0.47027789284723387</v>
      </c>
      <c r="E98" s="1">
        <v>-0.35128314766140711</v>
      </c>
      <c r="F98" s="1">
        <v>-0.30246041882526131</v>
      </c>
      <c r="G98" s="1">
        <v>3.0780878765576929E-2</v>
      </c>
      <c r="H98" s="1">
        <v>0.69459055614448495</v>
      </c>
      <c r="I98" s="1">
        <v>-0.33934503261860244</v>
      </c>
      <c r="J98" s="1">
        <v>4.909909043605272E-2</v>
      </c>
      <c r="K98" s="1">
        <v>-0.10687000720436005</v>
      </c>
      <c r="L98" s="1">
        <v>0.33212181102313404</v>
      </c>
    </row>
    <row r="99" spans="1:12">
      <c r="A99" s="5" t="s">
        <v>259</v>
      </c>
      <c r="B99" s="1">
        <v>95</v>
      </c>
      <c r="C99" s="1">
        <v>-0.46670480650980434</v>
      </c>
      <c r="D99" s="1">
        <v>-0.13125682719172566</v>
      </c>
      <c r="E99" s="1">
        <v>-5.4294323731042461E-2</v>
      </c>
      <c r="F99" s="1">
        <v>0.22818018581688404</v>
      </c>
      <c r="G99" s="1">
        <v>-0.24253274634183924</v>
      </c>
      <c r="H99" s="1">
        <v>-0.19981626520537724</v>
      </c>
      <c r="I99" s="1">
        <v>2.8833858382174563E-2</v>
      </c>
      <c r="J99" s="1">
        <v>0.20266742543456945</v>
      </c>
      <c r="K99" s="1">
        <v>-0.31429126068990149</v>
      </c>
      <c r="L99" s="1">
        <v>1.5805147016453691E-2</v>
      </c>
    </row>
    <row r="100" spans="1:12">
      <c r="A100" s="5" t="s">
        <v>118</v>
      </c>
      <c r="B100" s="1">
        <v>96</v>
      </c>
      <c r="C100" s="1">
        <v>-0.46755272689297173</v>
      </c>
      <c r="D100" s="1">
        <v>0.337976498860728</v>
      </c>
      <c r="E100" s="1">
        <v>0.39221096629526248</v>
      </c>
      <c r="F100" s="1">
        <v>7.384289419115514E-2</v>
      </c>
      <c r="G100" s="1">
        <v>-8.9512493157251044E-2</v>
      </c>
      <c r="H100" s="1">
        <v>-0.39017573728802452</v>
      </c>
      <c r="I100" s="1">
        <v>0.46281903757343112</v>
      </c>
      <c r="J100" s="1">
        <v>-0.20865168068240963</v>
      </c>
      <c r="K100" s="1">
        <v>-0.41195074804276866</v>
      </c>
      <c r="L100" s="1">
        <v>-0.63411146464309465</v>
      </c>
    </row>
    <row r="101" spans="1:12">
      <c r="A101" s="5" t="s">
        <v>406</v>
      </c>
      <c r="B101" s="1">
        <v>97</v>
      </c>
      <c r="C101" s="1">
        <v>-0.53452100393555502</v>
      </c>
      <c r="D101" s="1">
        <v>-0.14228487745882221</v>
      </c>
      <c r="E101" s="1">
        <v>1.07700265485391</v>
      </c>
      <c r="F101" s="1">
        <v>-0.51509007152233965</v>
      </c>
      <c r="G101" s="1">
        <v>4.4608250132376785E-2</v>
      </c>
      <c r="H101" s="1">
        <v>-0.69405009973280318</v>
      </c>
      <c r="I101" s="1">
        <v>-0.70107707148515308</v>
      </c>
      <c r="J101" s="1">
        <v>3.6609566936393723E-2</v>
      </c>
      <c r="K101" s="1">
        <v>0.50391966325619375</v>
      </c>
      <c r="L101" s="1">
        <v>-0.1441590189153111</v>
      </c>
    </row>
    <row r="102" spans="1:12">
      <c r="A102" s="5" t="s">
        <v>389</v>
      </c>
      <c r="B102" s="1">
        <v>98</v>
      </c>
      <c r="C102" s="1">
        <v>-0.54803618134919174</v>
      </c>
      <c r="D102" s="1">
        <v>-0.44778905030927973</v>
      </c>
      <c r="E102" s="1">
        <v>1.1920924117221274</v>
      </c>
      <c r="F102" s="1">
        <v>-0.70852271822287849</v>
      </c>
      <c r="G102" s="1">
        <v>0.50642259448174787</v>
      </c>
      <c r="H102" s="1">
        <v>-0.24279792482875356</v>
      </c>
      <c r="I102" s="1">
        <v>-0.94828998283777144</v>
      </c>
      <c r="J102" s="1">
        <v>-0.71668541524043416</v>
      </c>
      <c r="K102" s="1">
        <v>0.62671453400139943</v>
      </c>
      <c r="L102" s="1">
        <v>0.19081936988465095</v>
      </c>
    </row>
    <row r="103" spans="1:12">
      <c r="A103" s="5" t="s">
        <v>208</v>
      </c>
      <c r="B103" s="1">
        <v>99</v>
      </c>
      <c r="C103" s="1">
        <v>-0.56471331960200999</v>
      </c>
      <c r="D103" s="1">
        <v>0.72326078696476481</v>
      </c>
      <c r="E103" s="1">
        <v>0.60829987980711364</v>
      </c>
      <c r="F103" s="1">
        <v>0.14553563379722603</v>
      </c>
      <c r="G103" s="1">
        <v>2.6715489842322219E-3</v>
      </c>
      <c r="H103" s="1">
        <v>1.3461540561550788E-2</v>
      </c>
      <c r="I103" s="1">
        <v>-0.18298620849976935</v>
      </c>
      <c r="J103" s="1">
        <v>-0.64615814920718351</v>
      </c>
      <c r="K103" s="1">
        <v>-0.49164274586515466</v>
      </c>
      <c r="L103" s="1">
        <v>-0.73715560614478992</v>
      </c>
    </row>
    <row r="104" spans="1:12">
      <c r="A104" s="5" t="s">
        <v>233</v>
      </c>
      <c r="B104" s="1">
        <v>100</v>
      </c>
      <c r="C104" s="1">
        <v>-0.58526207281660603</v>
      </c>
      <c r="D104" s="1">
        <v>-5.2428055159114261E-3</v>
      </c>
      <c r="E104" s="1">
        <v>-0.1477727225863551</v>
      </c>
      <c r="F104" s="1">
        <v>-0.55197481592514808</v>
      </c>
      <c r="G104" s="1">
        <v>-0.52904986487905126</v>
      </c>
      <c r="H104" s="1">
        <v>7.5456180962498426E-2</v>
      </c>
      <c r="I104" s="1">
        <v>0.46169433624022188</v>
      </c>
      <c r="J104" s="1">
        <v>0.28702261125107731</v>
      </c>
      <c r="K104" s="1">
        <v>-0.58547535259182537</v>
      </c>
      <c r="L104" s="1">
        <v>0.41008036022788752</v>
      </c>
    </row>
    <row r="105" spans="1:12">
      <c r="A105" s="5" t="s">
        <v>314</v>
      </c>
      <c r="B105" s="1">
        <v>101</v>
      </c>
      <c r="C105" s="1">
        <v>-0.62261909211973654</v>
      </c>
      <c r="D105" s="1">
        <v>-0.10743417980301631</v>
      </c>
      <c r="E105" s="1">
        <v>-0.26758620696056024</v>
      </c>
      <c r="F105" s="1">
        <v>-0.40941572874938315</v>
      </c>
      <c r="G105" s="1">
        <v>0.12636816224150024</v>
      </c>
      <c r="H105" s="1">
        <v>-2.3423842655481983E-3</v>
      </c>
      <c r="I105" s="1">
        <v>0.25644613262367705</v>
      </c>
      <c r="J105" s="1">
        <v>-0.4143194921350361</v>
      </c>
      <c r="K105" s="1">
        <v>-0.13488570054484048</v>
      </c>
      <c r="L105" s="1">
        <v>0.33055030547347064</v>
      </c>
    </row>
    <row r="106" spans="1:12">
      <c r="A106" s="5" t="s">
        <v>40</v>
      </c>
      <c r="B106" s="1">
        <v>102</v>
      </c>
      <c r="C106" s="1">
        <v>-0.65023925560592366</v>
      </c>
      <c r="D106" s="1">
        <v>2.2006206385527327E-3</v>
      </c>
      <c r="E106" s="1">
        <v>-0.15333747623962515</v>
      </c>
      <c r="F106" s="1">
        <v>-0.70366983695996954</v>
      </c>
      <c r="G106" s="1">
        <v>-0.19940462953705271</v>
      </c>
      <c r="H106" s="1">
        <v>-0.26379650448762282</v>
      </c>
      <c r="I106" s="1">
        <v>0.60623422536620508</v>
      </c>
      <c r="J106" s="1">
        <v>-0.16819746813650377</v>
      </c>
      <c r="K106" s="1">
        <v>-0.20776744194808097</v>
      </c>
      <c r="L106" s="1">
        <v>0.43749925569817338</v>
      </c>
    </row>
    <row r="107" spans="1:12">
      <c r="A107" s="5" t="s">
        <v>279</v>
      </c>
      <c r="B107" s="1">
        <v>103</v>
      </c>
      <c r="C107" s="1">
        <v>-0.65872254624832616</v>
      </c>
      <c r="D107" s="1">
        <v>1.9320647745067605E-2</v>
      </c>
      <c r="E107" s="1">
        <v>-0.52169688068258036</v>
      </c>
      <c r="F107" s="1">
        <v>-0.21293928799861664</v>
      </c>
      <c r="G107" s="1">
        <v>-0.24843247913914734</v>
      </c>
      <c r="H107" s="1">
        <v>9.8578564611723096E-2</v>
      </c>
      <c r="I107" s="1">
        <v>0.32460610636206222</v>
      </c>
      <c r="J107" s="1">
        <v>5.7466399684561263E-2</v>
      </c>
      <c r="K107" s="1">
        <v>-0.45358527362825884</v>
      </c>
      <c r="L107" s="1">
        <v>0.2779596567968628</v>
      </c>
    </row>
    <row r="108" spans="1:12">
      <c r="A108" s="5" t="s">
        <v>221</v>
      </c>
      <c r="B108" s="1">
        <v>104</v>
      </c>
      <c r="C108" s="1">
        <v>-0.6600688628233905</v>
      </c>
      <c r="D108" s="1">
        <v>4.7753051244165651E-2</v>
      </c>
      <c r="E108" s="1">
        <v>-0.59117276631760129</v>
      </c>
      <c r="F108" s="1">
        <v>0.74110461388535331</v>
      </c>
      <c r="G108" s="1">
        <v>-0.38569167218548051</v>
      </c>
      <c r="H108" s="1">
        <v>-0.16429817612721426</v>
      </c>
      <c r="I108" s="1">
        <v>0.35720750381158228</v>
      </c>
      <c r="J108" s="1">
        <v>2.1922952109431071E-3</v>
      </c>
      <c r="K108" s="1">
        <v>-0.65396413769499451</v>
      </c>
      <c r="L108" s="1">
        <v>-1.3199574650144217E-2</v>
      </c>
    </row>
    <row r="109" spans="1:12">
      <c r="A109" s="5" t="s">
        <v>203</v>
      </c>
      <c r="B109" s="1">
        <v>105</v>
      </c>
      <c r="C109" s="1">
        <v>-0.66591344730469115</v>
      </c>
      <c r="D109" s="1">
        <v>-0.33901464385255414</v>
      </c>
      <c r="E109" s="1">
        <v>-0.20110438779438536</v>
      </c>
      <c r="F109" s="1">
        <v>-0.64698387518448008</v>
      </c>
      <c r="G109" s="1">
        <v>0.20449624127362898</v>
      </c>
      <c r="H109" s="1">
        <v>3.9466603594605167E-2</v>
      </c>
      <c r="I109" s="1">
        <v>2.4604521411329881E-2</v>
      </c>
      <c r="J109" s="1">
        <v>4.7919773814578785E-2</v>
      </c>
      <c r="K109" s="1">
        <v>-8.3306648466866223E-2</v>
      </c>
      <c r="L109" s="1">
        <v>0.28800896789945185</v>
      </c>
    </row>
    <row r="110" spans="1:12">
      <c r="A110" s="5" t="s">
        <v>329</v>
      </c>
      <c r="B110" s="1">
        <v>106</v>
      </c>
      <c r="C110" s="1">
        <v>-0.71229639313557791</v>
      </c>
      <c r="D110" s="1">
        <v>4.4904682775354733E-2</v>
      </c>
      <c r="E110" s="1">
        <v>0.12715426920995626</v>
      </c>
      <c r="F110" s="1">
        <v>-0.21931024339924304</v>
      </c>
      <c r="G110" s="1">
        <v>-2.5179382668583428E-2</v>
      </c>
      <c r="H110" s="1">
        <v>-0.11034602897016922</v>
      </c>
      <c r="I110" s="1">
        <v>-0.38458093092912177</v>
      </c>
      <c r="J110" s="1">
        <v>-0.58288950003347773</v>
      </c>
      <c r="K110" s="1">
        <v>0.24912633848977722</v>
      </c>
      <c r="L110" s="1">
        <v>0.18882440238992909</v>
      </c>
    </row>
    <row r="111" spans="1:12">
      <c r="A111" s="5" t="s">
        <v>80</v>
      </c>
      <c r="B111" s="1">
        <v>107</v>
      </c>
      <c r="C111" s="1">
        <v>-0.71649254926923245</v>
      </c>
      <c r="D111" s="1">
        <v>0.2122283292158694</v>
      </c>
      <c r="E111" s="1">
        <v>-0.18553768044045987</v>
      </c>
      <c r="F111" s="1">
        <v>-0.71946731943529363</v>
      </c>
      <c r="G111" s="1">
        <v>-0.30593133406652978</v>
      </c>
      <c r="H111" s="1">
        <v>0.30486074027576238</v>
      </c>
      <c r="I111" s="1">
        <v>0.33927647674850225</v>
      </c>
      <c r="J111" s="1">
        <v>-0.23521338898341462</v>
      </c>
      <c r="K111" s="1">
        <v>-0.41809526239474992</v>
      </c>
      <c r="L111" s="1">
        <v>0.2913868898110813</v>
      </c>
    </row>
    <row r="112" spans="1:12">
      <c r="A112" s="5" t="s">
        <v>313</v>
      </c>
      <c r="B112" s="1">
        <v>108</v>
      </c>
      <c r="C112" s="1">
        <v>-0.722312373954341</v>
      </c>
      <c r="D112" s="1">
        <v>0.33844137011654124</v>
      </c>
      <c r="E112" s="1">
        <v>-0.71291082639308667</v>
      </c>
      <c r="F112" s="1">
        <v>9.4072815782877323E-2</v>
      </c>
      <c r="G112" s="1">
        <v>-0.52007030275912414</v>
      </c>
      <c r="H112" s="1">
        <v>-0.34316006627625173</v>
      </c>
      <c r="I112" s="1">
        <v>0.80363862828655386</v>
      </c>
      <c r="J112" s="1">
        <v>0.25360776414793651</v>
      </c>
      <c r="K112" s="1">
        <v>-0.54907720487535161</v>
      </c>
      <c r="L112" s="1">
        <v>-8.6854551984435785E-2</v>
      </c>
    </row>
    <row r="113" spans="1:12">
      <c r="A113" s="5" t="s">
        <v>242</v>
      </c>
      <c r="B113" s="1">
        <v>109</v>
      </c>
      <c r="C113" s="1">
        <v>-0.7414424681405769</v>
      </c>
      <c r="D113" s="1">
        <v>-0.5354470886670426</v>
      </c>
      <c r="E113" s="1">
        <v>0.27765736758103632</v>
      </c>
      <c r="F113" s="1">
        <v>9.2598009165637055E-2</v>
      </c>
      <c r="G113" s="1">
        <v>-0.41719142413453808</v>
      </c>
      <c r="H113" s="1">
        <v>0.16231132430842135</v>
      </c>
      <c r="I113" s="1">
        <v>-0.35007883653237926</v>
      </c>
      <c r="J113" s="1">
        <v>-0.1166362959866518</v>
      </c>
      <c r="K113" s="1">
        <v>6.1067478783731338E-3</v>
      </c>
      <c r="L113" s="1">
        <v>0.13923772824656699</v>
      </c>
    </row>
    <row r="114" spans="1:12">
      <c r="A114" s="5" t="s">
        <v>480</v>
      </c>
      <c r="B114" s="1">
        <v>110</v>
      </c>
      <c r="C114" s="1">
        <v>-0.75273159508431919</v>
      </c>
      <c r="D114" s="1">
        <v>3.0620287423068045E-2</v>
      </c>
      <c r="E114" s="1">
        <v>-8.874774720583406E-2</v>
      </c>
      <c r="F114" s="1">
        <v>-0.56424953358810936</v>
      </c>
      <c r="G114" s="1">
        <v>-0.53627724639616925</v>
      </c>
      <c r="H114" s="1">
        <v>-0.30122374748922004</v>
      </c>
      <c r="I114" s="1">
        <v>0.19010772514522584</v>
      </c>
      <c r="J114" s="1">
        <v>0.19133565095560626</v>
      </c>
      <c r="K114" s="1">
        <v>-0.14211140981547582</v>
      </c>
      <c r="L114" s="1">
        <v>0.46781442588658928</v>
      </c>
    </row>
    <row r="115" spans="1:12">
      <c r="A115" s="5" t="s">
        <v>176</v>
      </c>
      <c r="B115" s="1">
        <v>111</v>
      </c>
      <c r="C115" s="1">
        <v>-0.76921983479083833</v>
      </c>
      <c r="D115" s="1">
        <v>-0.16827420291453446</v>
      </c>
      <c r="E115" s="1">
        <v>0.67482382318410594</v>
      </c>
      <c r="F115" s="1">
        <v>-0.42844279010955166</v>
      </c>
      <c r="G115" s="1">
        <v>-0.15716622379642911</v>
      </c>
      <c r="H115" s="1">
        <v>-0.44116655262643578</v>
      </c>
      <c r="I115" s="1">
        <v>-0.23443536548069221</v>
      </c>
      <c r="J115" s="1">
        <v>-0.274220973382167</v>
      </c>
      <c r="K115" s="1">
        <v>0.16457719888937322</v>
      </c>
      <c r="L115" s="1">
        <v>9.5085251445492611E-2</v>
      </c>
    </row>
    <row r="116" spans="1:12">
      <c r="A116" s="5" t="s">
        <v>120</v>
      </c>
      <c r="B116" s="1">
        <v>112</v>
      </c>
      <c r="C116" s="1">
        <v>-0.77219963909522105</v>
      </c>
      <c r="D116" s="1">
        <v>0.11524028549061587</v>
      </c>
      <c r="E116" s="1">
        <v>-0.54365028355089107</v>
      </c>
      <c r="F116" s="1">
        <v>-0.47648863541867809</v>
      </c>
      <c r="G116" s="1">
        <v>-0.32290556655121333</v>
      </c>
      <c r="H116" s="1">
        <v>-0.36231771726681683</v>
      </c>
      <c r="I116" s="1">
        <v>1.0610376186126524</v>
      </c>
      <c r="J116" s="1">
        <v>9.6799089730743137E-2</v>
      </c>
      <c r="K116" s="1">
        <v>-0.56138920498149714</v>
      </c>
      <c r="L116" s="1">
        <v>0.22147477483986389</v>
      </c>
    </row>
    <row r="117" spans="1:12">
      <c r="A117" s="5" t="s">
        <v>365</v>
      </c>
      <c r="B117" s="1">
        <v>113</v>
      </c>
      <c r="C117" s="1">
        <v>-0.78572172380624683</v>
      </c>
      <c r="D117" s="1">
        <v>-0.40226154194967234</v>
      </c>
      <c r="E117" s="1">
        <v>-0.22765924675162025</v>
      </c>
      <c r="F117" s="1">
        <v>1.1909980946446125E-2</v>
      </c>
      <c r="G117" s="1">
        <v>-4.7748471998722425E-2</v>
      </c>
      <c r="H117" s="1">
        <v>0.21672560598387514</v>
      </c>
      <c r="I117" s="1">
        <v>-0.26313635882780279</v>
      </c>
      <c r="J117" s="1">
        <v>-0.13630243945856324</v>
      </c>
      <c r="K117" s="1">
        <v>-0.10515508409841469</v>
      </c>
      <c r="L117" s="1">
        <v>0.16790583234822754</v>
      </c>
    </row>
    <row r="118" spans="1:12">
      <c r="A118" s="5" t="s">
        <v>361</v>
      </c>
      <c r="B118" s="1">
        <v>114</v>
      </c>
      <c r="C118" s="1">
        <v>-0.79594805012333703</v>
      </c>
      <c r="D118" s="1">
        <v>-0.11173467352562332</v>
      </c>
      <c r="E118" s="1">
        <v>0.70657394351427005</v>
      </c>
      <c r="F118" s="1">
        <v>-0.61881509607576113</v>
      </c>
      <c r="G118" s="1">
        <v>-0.43802582007108143</v>
      </c>
      <c r="H118" s="1">
        <v>-0.44484919458101768</v>
      </c>
      <c r="I118" s="1">
        <v>-5.2839355887760786E-2</v>
      </c>
      <c r="J118" s="1">
        <v>-8.7957837854584248E-2</v>
      </c>
      <c r="K118" s="1">
        <v>-8.8068853629931734E-2</v>
      </c>
      <c r="L118" s="1">
        <v>0.33976883798815327</v>
      </c>
    </row>
    <row r="119" spans="1:12">
      <c r="A119" s="5" t="s">
        <v>144</v>
      </c>
      <c r="B119" s="1">
        <v>115</v>
      </c>
      <c r="C119" s="1">
        <v>-0.87602733267414612</v>
      </c>
      <c r="D119" s="1">
        <v>-0.25486655715369905</v>
      </c>
      <c r="E119" s="1">
        <v>-0.50933727173214471</v>
      </c>
      <c r="F119" s="1">
        <v>0.7172562887384899</v>
      </c>
      <c r="G119" s="1">
        <v>-0.59564582883483952</v>
      </c>
      <c r="H119" s="1">
        <v>0.31432628914045685</v>
      </c>
      <c r="I119" s="1">
        <v>-0.47876064083915437</v>
      </c>
      <c r="J119" s="1">
        <v>0.12501948004646793</v>
      </c>
      <c r="K119" s="1">
        <v>-0.28784960076067501</v>
      </c>
      <c r="L119" s="1">
        <v>9.3830508720951916E-2</v>
      </c>
    </row>
    <row r="120" spans="1:12">
      <c r="A120" s="5" t="s">
        <v>375</v>
      </c>
      <c r="B120" s="1">
        <v>116</v>
      </c>
      <c r="C120" s="1">
        <v>-0.87842794405149427</v>
      </c>
      <c r="D120" s="1">
        <v>-0.64223357309803319</v>
      </c>
      <c r="E120" s="1">
        <v>0.47224508225639217</v>
      </c>
      <c r="F120" s="1">
        <v>-0.30531193855941174</v>
      </c>
      <c r="G120" s="1">
        <v>-0.31294946744015251</v>
      </c>
      <c r="H120" s="1">
        <v>0.32519767135379446</v>
      </c>
      <c r="I120" s="1">
        <v>-0.67683339348031168</v>
      </c>
      <c r="J120" s="1">
        <v>-0.34268526663172261</v>
      </c>
      <c r="K120" s="1">
        <v>0.22193341193159707</v>
      </c>
      <c r="L120" s="1">
        <v>0.38220952961635363</v>
      </c>
    </row>
    <row r="121" spans="1:12">
      <c r="A121" s="5" t="s">
        <v>128</v>
      </c>
      <c r="B121" s="1">
        <v>117</v>
      </c>
      <c r="C121" s="1">
        <v>-0.89325565327714018</v>
      </c>
      <c r="D121" s="1">
        <v>-0.68678308569588686</v>
      </c>
      <c r="E121" s="1">
        <v>-0.14548901628147651</v>
      </c>
      <c r="F121" s="1">
        <v>0.15575302618216924</v>
      </c>
      <c r="G121" s="1">
        <v>0.11745760892977164</v>
      </c>
      <c r="H121" s="1">
        <v>0.12054505610047445</v>
      </c>
      <c r="I121" s="1">
        <v>-0.51971297361098201</v>
      </c>
      <c r="J121" s="1">
        <v>-0.2535807507424801</v>
      </c>
      <c r="K121" s="1">
        <v>1.2359207323417664E-3</v>
      </c>
      <c r="L121" s="1">
        <v>0.31731856110892809</v>
      </c>
    </row>
    <row r="122" spans="1:12">
      <c r="A122" s="5" t="s">
        <v>360</v>
      </c>
      <c r="B122" s="1">
        <v>118</v>
      </c>
      <c r="C122" s="1">
        <v>-0.90871442251536594</v>
      </c>
      <c r="D122" s="1">
        <v>0.31792312162873493</v>
      </c>
      <c r="E122" s="1">
        <v>-0.44872048851028312</v>
      </c>
      <c r="F122" s="1">
        <v>-0.38324508876575286</v>
      </c>
      <c r="G122" s="1">
        <v>-0.60845702080945507</v>
      </c>
      <c r="H122" s="1">
        <v>-0.4146695415037035</v>
      </c>
      <c r="I122" s="1">
        <v>0.41593100891421864</v>
      </c>
      <c r="J122" s="1">
        <v>0.56496695003877373</v>
      </c>
      <c r="K122" s="1">
        <v>-0.23807840983766101</v>
      </c>
      <c r="L122" s="1">
        <v>-0.11436495367023747</v>
      </c>
    </row>
    <row r="123" spans="1:12">
      <c r="A123" s="5" t="s">
        <v>451</v>
      </c>
      <c r="B123" s="1">
        <v>119</v>
      </c>
      <c r="C123" s="1">
        <v>-0.92694052709996289</v>
      </c>
      <c r="D123" s="1">
        <v>-0.78018478463380392</v>
      </c>
      <c r="E123" s="1">
        <v>7.3277458342315832E-2</v>
      </c>
      <c r="F123" s="1">
        <v>0.82047506197202125</v>
      </c>
      <c r="G123" s="1">
        <v>6.0647266799037633E-2</v>
      </c>
      <c r="H123" s="1">
        <v>0.12610094995292009</v>
      </c>
      <c r="I123" s="1">
        <v>-0.60973664369558966</v>
      </c>
      <c r="J123" s="1">
        <v>-0.13309516103917401</v>
      </c>
      <c r="K123" s="1">
        <v>3.4333079050956898E-3</v>
      </c>
      <c r="L123" s="1">
        <v>-0.48785798270278574</v>
      </c>
    </row>
    <row r="124" spans="1:12">
      <c r="A124" s="5" t="s">
        <v>216</v>
      </c>
      <c r="B124" s="1">
        <v>120</v>
      </c>
      <c r="C124" s="1">
        <v>-0.94029017370728019</v>
      </c>
      <c r="D124" s="1">
        <v>-0.65435550557237565</v>
      </c>
      <c r="E124" s="1">
        <v>-0.15827754947574205</v>
      </c>
      <c r="F124" s="1">
        <v>-0.10466756321275063</v>
      </c>
      <c r="G124" s="1">
        <v>-8.6929920691047866E-2</v>
      </c>
      <c r="H124" s="1">
        <v>-3.0341526183926656E-2</v>
      </c>
      <c r="I124" s="1">
        <v>0.1681945037745663</v>
      </c>
      <c r="J124" s="1">
        <v>-1.3046493354776182E-2</v>
      </c>
      <c r="K124" s="1">
        <v>-0.37710310819872622</v>
      </c>
      <c r="L124" s="1">
        <v>0.31623698920749876</v>
      </c>
    </row>
    <row r="125" spans="1:12">
      <c r="A125" s="5" t="s">
        <v>29</v>
      </c>
      <c r="B125" s="1">
        <v>121</v>
      </c>
      <c r="C125" s="1">
        <v>-0.95226301713517503</v>
      </c>
      <c r="D125" s="1">
        <v>-0.52192103791363231</v>
      </c>
      <c r="E125" s="1">
        <v>-0.59358926358651865</v>
      </c>
      <c r="F125" s="1">
        <v>0.49850562096218798</v>
      </c>
      <c r="G125" s="1">
        <v>-0.34967456656491319</v>
      </c>
      <c r="H125" s="1">
        <v>0.60527162506294041</v>
      </c>
      <c r="I125" s="1">
        <v>2.3278887667206108E-3</v>
      </c>
      <c r="J125" s="1">
        <v>-5.1167851500115387E-2</v>
      </c>
      <c r="K125" s="1">
        <v>-0.43266438006076635</v>
      </c>
      <c r="L125" s="1">
        <v>-0.10935105230107801</v>
      </c>
    </row>
    <row r="126" spans="1:12">
      <c r="A126" s="5" t="s">
        <v>46</v>
      </c>
      <c r="B126" s="1">
        <v>122</v>
      </c>
      <c r="C126" s="1">
        <v>-0.95989220918064388</v>
      </c>
      <c r="D126" s="1">
        <v>0.11235566183698101</v>
      </c>
      <c r="E126" s="1">
        <v>-0.56787763313076023</v>
      </c>
      <c r="F126" s="1">
        <v>-0.48139675339744642</v>
      </c>
      <c r="G126" s="1">
        <v>-0.37729103498116834</v>
      </c>
      <c r="H126" s="1">
        <v>-5.4395825741704783E-2</v>
      </c>
      <c r="I126" s="1">
        <v>0.27364771764472395</v>
      </c>
      <c r="J126" s="1">
        <v>0.19254493269789383</v>
      </c>
      <c r="K126" s="1">
        <v>-0.21284449180905282</v>
      </c>
      <c r="L126" s="1">
        <v>0.15536521769988959</v>
      </c>
    </row>
    <row r="127" spans="1:12">
      <c r="A127" s="5" t="s">
        <v>32</v>
      </c>
      <c r="B127" s="1">
        <v>123</v>
      </c>
      <c r="C127" s="1">
        <v>-0.97235169112051179</v>
      </c>
      <c r="D127" s="1">
        <v>-7.8053719511956221E-2</v>
      </c>
      <c r="E127" s="1">
        <v>-0.61186446699508079</v>
      </c>
      <c r="F127" s="1">
        <v>0.13980623973218173</v>
      </c>
      <c r="G127" s="1">
        <v>-0.39702261126460808</v>
      </c>
      <c r="H127" s="1">
        <v>-0.18940466534582492</v>
      </c>
      <c r="I127" s="1">
        <v>0.43746432187466311</v>
      </c>
      <c r="J127" s="1">
        <v>0.13317570391620029</v>
      </c>
      <c r="K127" s="1">
        <v>-0.2763080037986968</v>
      </c>
      <c r="L127" s="1">
        <v>-0.13014448972739018</v>
      </c>
    </row>
    <row r="128" spans="1:12">
      <c r="A128" s="5" t="s">
        <v>74</v>
      </c>
      <c r="B128" s="1">
        <v>124</v>
      </c>
      <c r="C128" s="1">
        <v>-0.97774751625077994</v>
      </c>
      <c r="D128" s="1">
        <v>-0.51423716185197332</v>
      </c>
      <c r="E128" s="1">
        <v>-0.6562679027130357</v>
      </c>
      <c r="F128" s="1">
        <v>-0.37041410183271051</v>
      </c>
      <c r="G128" s="1">
        <v>-0.24886740253041925</v>
      </c>
      <c r="H128" s="1">
        <v>0.36555993409679366</v>
      </c>
      <c r="I128" s="1">
        <v>0.15198252566585788</v>
      </c>
      <c r="J128" s="1">
        <v>5.2686416070655981E-2</v>
      </c>
      <c r="K128" s="1">
        <v>-0.24361276302304632</v>
      </c>
      <c r="L128" s="1">
        <v>0.48542293986709767</v>
      </c>
    </row>
    <row r="129" spans="1:12">
      <c r="A129" s="5" t="s">
        <v>171</v>
      </c>
      <c r="B129" s="1">
        <v>125</v>
      </c>
      <c r="C129" s="1">
        <v>-0.98565731980733884</v>
      </c>
      <c r="D129" s="1">
        <v>-0.3975790314657448</v>
      </c>
      <c r="E129" s="1">
        <v>0.17539428971592588</v>
      </c>
      <c r="F129" s="1">
        <v>-0.66182269181804088</v>
      </c>
      <c r="G129" s="1">
        <v>3.7144804811478312E-2</v>
      </c>
      <c r="H129" s="1">
        <v>0.34509370195201422</v>
      </c>
      <c r="I129" s="1">
        <v>-0.37787466070553688</v>
      </c>
      <c r="J129" s="1">
        <v>-0.14195783825480476</v>
      </c>
      <c r="K129" s="1">
        <v>-0.24414444053817358</v>
      </c>
      <c r="L129" s="1">
        <v>0.28008854649554382</v>
      </c>
    </row>
    <row r="130" spans="1:12">
      <c r="A130" s="5" t="s">
        <v>81</v>
      </c>
      <c r="B130" s="1">
        <v>126</v>
      </c>
      <c r="C130" s="1">
        <v>-0.99135170635751091</v>
      </c>
      <c r="D130" s="1">
        <v>-0.39583685514260591</v>
      </c>
      <c r="E130" s="1">
        <v>0.12834840977644843</v>
      </c>
      <c r="F130" s="1">
        <v>-5.1094329883236742E-2</v>
      </c>
      <c r="G130" s="1">
        <v>-0.21831352119453107</v>
      </c>
      <c r="H130" s="1">
        <v>-0.18928553116688146</v>
      </c>
      <c r="I130" s="1">
        <v>-7.948699977838862E-2</v>
      </c>
      <c r="J130" s="1">
        <v>0.10013401872272301</v>
      </c>
      <c r="K130" s="1">
        <v>-1.9653000810542921E-2</v>
      </c>
      <c r="L130" s="1">
        <v>-0.26616389688049574</v>
      </c>
    </row>
    <row r="131" spans="1:12">
      <c r="A131" s="5" t="s">
        <v>73</v>
      </c>
      <c r="B131" s="1">
        <v>127</v>
      </c>
      <c r="C131" s="1">
        <v>-1.0656926392133119</v>
      </c>
      <c r="D131" s="1">
        <v>-7.8106618636763936E-2</v>
      </c>
      <c r="E131" s="1">
        <v>-0.26247884581412062</v>
      </c>
      <c r="F131" s="1">
        <v>-0.470489857183789</v>
      </c>
      <c r="G131" s="1">
        <v>-0.38957776175039732</v>
      </c>
      <c r="H131" s="1">
        <v>0.10684773358817276</v>
      </c>
      <c r="I131" s="1">
        <v>0.37948660272062962</v>
      </c>
      <c r="J131" s="1">
        <v>4.3516938800815495E-2</v>
      </c>
      <c r="K131" s="1">
        <v>-0.68428600137101236</v>
      </c>
      <c r="L131" s="1">
        <v>0.28939517043315338</v>
      </c>
    </row>
    <row r="132" spans="1:12">
      <c r="A132" s="5" t="s">
        <v>196</v>
      </c>
      <c r="B132" s="1">
        <v>128</v>
      </c>
      <c r="C132" s="1">
        <v>-1.0708298110692969</v>
      </c>
      <c r="D132" s="1">
        <v>-0.28557638327264717</v>
      </c>
      <c r="E132" s="1">
        <v>-0.47614660393526698</v>
      </c>
      <c r="F132" s="1">
        <v>-0.3501802664744243</v>
      </c>
      <c r="G132" s="1">
        <v>-0.3041726258765618</v>
      </c>
      <c r="H132" s="1">
        <v>-6.9960574716393123E-2</v>
      </c>
      <c r="I132" s="1">
        <v>0.32280301613831475</v>
      </c>
      <c r="J132" s="1">
        <v>1.7036110145027865E-2</v>
      </c>
      <c r="K132" s="1">
        <v>-0.29461571565589229</v>
      </c>
      <c r="L132" s="1">
        <v>0.36998323257854621</v>
      </c>
    </row>
    <row r="133" spans="1:12">
      <c r="A133" s="5" t="s">
        <v>123</v>
      </c>
      <c r="B133" s="1">
        <v>129</v>
      </c>
      <c r="C133" s="1">
        <v>-1.0858235706913897</v>
      </c>
      <c r="D133" s="1">
        <v>-0.7211232876575745</v>
      </c>
      <c r="E133" s="1">
        <v>0.81624303747727578</v>
      </c>
      <c r="F133" s="1">
        <v>-0.28503710920033098</v>
      </c>
      <c r="G133" s="1">
        <v>7.9348526186794333E-2</v>
      </c>
      <c r="H133" s="1">
        <v>-0.32208869407706164</v>
      </c>
      <c r="I133" s="1">
        <v>-0.95582169910498005</v>
      </c>
      <c r="J133" s="1">
        <v>-0.56348220482655387</v>
      </c>
      <c r="K133" s="1">
        <v>0.29447022739677131</v>
      </c>
      <c r="L133" s="1">
        <v>0.57166763311427005</v>
      </c>
    </row>
    <row r="134" spans="1:12">
      <c r="A134" s="5" t="s">
        <v>404</v>
      </c>
      <c r="B134" s="1">
        <v>130</v>
      </c>
      <c r="C134" s="1">
        <v>-1.1080794569285879</v>
      </c>
      <c r="D134" s="1">
        <v>0.24673692400908878</v>
      </c>
      <c r="E134" s="1">
        <v>-0.4528696137140566</v>
      </c>
      <c r="F134" s="1">
        <v>0.1830588976586088</v>
      </c>
      <c r="G134" s="1">
        <v>-0.52504463385585098</v>
      </c>
      <c r="H134" s="1">
        <v>-0.25661439117229978</v>
      </c>
      <c r="I134" s="1">
        <v>0.67012528872646715</v>
      </c>
      <c r="J134" s="1">
        <v>9.440824676770701E-2</v>
      </c>
      <c r="K134" s="1">
        <v>-0.58049449895657357</v>
      </c>
      <c r="L134" s="1">
        <v>-0.48738567639167868</v>
      </c>
    </row>
    <row r="135" spans="1:12">
      <c r="A135" s="5" t="s">
        <v>288</v>
      </c>
      <c r="B135" s="1">
        <v>131</v>
      </c>
      <c r="C135" s="1">
        <v>-1.1117198602272218</v>
      </c>
      <c r="D135" s="1">
        <v>-0.82598439454273476</v>
      </c>
      <c r="E135" s="1">
        <v>-0.54721707357832428</v>
      </c>
      <c r="F135" s="1">
        <v>-3.8226565004668568E-2</v>
      </c>
      <c r="G135" s="1">
        <v>-0.34269170660764187</v>
      </c>
      <c r="H135" s="1">
        <v>0.65880082807861839</v>
      </c>
      <c r="I135" s="1">
        <v>-0.46164934784101574</v>
      </c>
      <c r="J135" s="1">
        <v>3.3551374307421736E-2</v>
      </c>
      <c r="K135" s="1">
        <v>-0.10963968204664554</v>
      </c>
      <c r="L135" s="1">
        <v>0.52133670700776868</v>
      </c>
    </row>
    <row r="136" spans="1:12">
      <c r="A136" s="5" t="s">
        <v>366</v>
      </c>
      <c r="B136" s="1">
        <v>132</v>
      </c>
      <c r="C136" s="1">
        <v>-1.1527460037165502</v>
      </c>
      <c r="D136" s="1">
        <v>-0.59217317817510917</v>
      </c>
      <c r="E136" s="1">
        <v>-0.33192483694020547</v>
      </c>
      <c r="F136" s="1">
        <v>-5.1732239738716032E-2</v>
      </c>
      <c r="G136" s="1">
        <v>-0.53473222836458545</v>
      </c>
      <c r="H136" s="1">
        <v>0.26417694825535726</v>
      </c>
      <c r="I136" s="1">
        <v>0.21838452727194316</v>
      </c>
      <c r="J136" s="1">
        <v>-1.4946553646784421E-2</v>
      </c>
      <c r="K136" s="1">
        <v>-0.30624453560918624</v>
      </c>
      <c r="L136" s="1">
        <v>0.19644609323073625</v>
      </c>
    </row>
    <row r="137" spans="1:12">
      <c r="A137" s="5" t="s">
        <v>66</v>
      </c>
      <c r="B137" s="1">
        <v>133</v>
      </c>
      <c r="C137" s="1">
        <v>-1.1761235100468719</v>
      </c>
      <c r="D137" s="1">
        <v>-0.50101182515556453</v>
      </c>
      <c r="E137" s="1">
        <v>-0.60898517413248865</v>
      </c>
      <c r="F137" s="1">
        <v>0.29900414532687297</v>
      </c>
      <c r="G137" s="1">
        <v>-0.51188275047479792</v>
      </c>
      <c r="H137" s="1">
        <v>-0.26918683620347672</v>
      </c>
      <c r="I137" s="1">
        <v>-0.19667866275520371</v>
      </c>
      <c r="J137" s="1">
        <v>9.3998521033750074E-2</v>
      </c>
      <c r="K137" s="1">
        <v>-7.8738486357506854E-2</v>
      </c>
      <c r="L137" s="1">
        <v>0.59735755867154328</v>
      </c>
    </row>
    <row r="138" spans="1:12">
      <c r="A138" s="5" t="s">
        <v>163</v>
      </c>
      <c r="B138" s="1">
        <v>134</v>
      </c>
      <c r="C138" s="1">
        <v>-1.1863086255154147</v>
      </c>
      <c r="D138" s="1">
        <v>-0.50830069015999024</v>
      </c>
      <c r="E138" s="1">
        <v>-0.75167428065230957</v>
      </c>
      <c r="F138" s="1">
        <v>0.49097322363853302</v>
      </c>
      <c r="G138" s="1">
        <v>-0.63414893246263204</v>
      </c>
      <c r="H138" s="1">
        <v>3.7715558160549528E-2</v>
      </c>
      <c r="I138" s="1">
        <v>-2.4542322892622842E-2</v>
      </c>
      <c r="J138" s="1">
        <v>6.9418780508861161E-2</v>
      </c>
      <c r="K138" s="1">
        <v>-0.31426653565972756</v>
      </c>
      <c r="L138" s="1">
        <v>0.44851657400392386</v>
      </c>
    </row>
    <row r="139" spans="1:12">
      <c r="A139" s="5" t="s">
        <v>470</v>
      </c>
      <c r="B139" s="1">
        <v>135</v>
      </c>
      <c r="C139" s="1">
        <v>-1.1921885226880322</v>
      </c>
      <c r="D139" s="1">
        <v>-0.51495384945458045</v>
      </c>
      <c r="E139" s="1">
        <v>0.42992900839056641</v>
      </c>
      <c r="F139" s="1">
        <v>-0.6666643140848213</v>
      </c>
      <c r="G139" s="1">
        <v>0.24245084870793843</v>
      </c>
      <c r="H139" s="1">
        <v>-0.5170255668912882</v>
      </c>
      <c r="I139" s="1">
        <v>-0.27130401535239201</v>
      </c>
      <c r="J139" s="1">
        <v>-0.17408467554769974</v>
      </c>
      <c r="K139" s="1">
        <v>-5.6075975902306639E-2</v>
      </c>
      <c r="L139" s="1">
        <v>0.33554001744655126</v>
      </c>
    </row>
    <row r="140" spans="1:12">
      <c r="A140" s="5" t="s">
        <v>308</v>
      </c>
      <c r="B140" s="1">
        <v>136</v>
      </c>
      <c r="C140" s="1">
        <v>-1.196730871854877</v>
      </c>
      <c r="D140" s="1">
        <v>-0.2090458249993494</v>
      </c>
      <c r="E140" s="1">
        <v>-0.52117928503192812</v>
      </c>
      <c r="F140" s="1">
        <v>-3.9787544438322289E-2</v>
      </c>
      <c r="G140" s="1">
        <v>-0.41457935887656822</v>
      </c>
      <c r="H140" s="1">
        <v>-0.293595703412105</v>
      </c>
      <c r="I140" s="1">
        <v>-6.9663229652240491E-2</v>
      </c>
      <c r="J140" s="1">
        <v>0.23105076496574212</v>
      </c>
      <c r="K140" s="1">
        <v>-5.4402757675127422E-2</v>
      </c>
      <c r="L140" s="1">
        <v>0.17447206726502207</v>
      </c>
    </row>
    <row r="141" spans="1:12">
      <c r="A141" s="5" t="s">
        <v>168</v>
      </c>
      <c r="B141" s="1">
        <v>137</v>
      </c>
      <c r="C141" s="1">
        <v>-1.2080871243706419</v>
      </c>
      <c r="D141" s="1">
        <v>-0.39650119909343245</v>
      </c>
      <c r="E141" s="1">
        <v>0.10199276933887619</v>
      </c>
      <c r="F141" s="1">
        <v>-0.36589065772683715</v>
      </c>
      <c r="G141" s="1">
        <v>0.17790488295295151</v>
      </c>
      <c r="H141" s="1">
        <v>-0.3648805018275546</v>
      </c>
      <c r="I141" s="1">
        <v>-0.37505451508165877</v>
      </c>
      <c r="J141" s="1">
        <v>-8.7189822424816793E-2</v>
      </c>
      <c r="K141" s="1">
        <v>7.7186878100252335E-2</v>
      </c>
      <c r="L141" s="1">
        <v>2.4345041391577973E-2</v>
      </c>
    </row>
    <row r="142" spans="1:12">
      <c r="A142" s="5" t="s">
        <v>89</v>
      </c>
      <c r="B142" s="1">
        <v>138</v>
      </c>
      <c r="C142" s="1">
        <v>-1.2158450890235959</v>
      </c>
      <c r="D142" s="1">
        <v>-0.40493854728334427</v>
      </c>
      <c r="E142" s="1">
        <v>0.64828126656791862</v>
      </c>
      <c r="F142" s="1">
        <v>-0.37152370136538027</v>
      </c>
      <c r="G142" s="1">
        <v>-6.1809787479553034E-2</v>
      </c>
      <c r="H142" s="1">
        <v>-0.19238995626991856</v>
      </c>
      <c r="I142" s="1">
        <v>-0.56287921252441397</v>
      </c>
      <c r="J142" s="1">
        <v>-0.35055024369070081</v>
      </c>
      <c r="K142" s="1">
        <v>0.19959182920356469</v>
      </c>
      <c r="L142" s="1">
        <v>-0.11962673618176826</v>
      </c>
    </row>
    <row r="143" spans="1:12">
      <c r="A143" s="5" t="s">
        <v>219</v>
      </c>
      <c r="B143" s="1">
        <v>139</v>
      </c>
      <c r="C143" s="1">
        <v>-1.2168452630168125</v>
      </c>
      <c r="D143" s="1">
        <v>-0.74227229582104248</v>
      </c>
      <c r="E143" s="1">
        <v>1.2791316883236212</v>
      </c>
      <c r="F143" s="1">
        <v>-0.38496166216987365</v>
      </c>
      <c r="G143" s="1">
        <v>0.3953815047731124</v>
      </c>
      <c r="H143" s="1">
        <v>-3.6832190430881886E-2</v>
      </c>
      <c r="I143" s="1">
        <v>-0.9687899172264276</v>
      </c>
      <c r="J143" s="1">
        <v>-1.2069259038731386</v>
      </c>
      <c r="K143" s="1">
        <v>0.38675875478620469</v>
      </c>
      <c r="L143" s="1">
        <v>6.1664758621613192E-2</v>
      </c>
    </row>
    <row r="144" spans="1:12">
      <c r="A144" s="5" t="s">
        <v>42</v>
      </c>
      <c r="B144" s="1">
        <v>140</v>
      </c>
      <c r="C144" s="1">
        <v>-1.2293330186833402</v>
      </c>
      <c r="D144" s="1">
        <v>-0.50630739929209845</v>
      </c>
      <c r="E144" s="1">
        <v>-0.76375179348052602</v>
      </c>
      <c r="F144" s="1">
        <v>0.49575703473973021</v>
      </c>
      <c r="G144" s="1">
        <v>-0.48182466187258349</v>
      </c>
      <c r="H144" s="1">
        <v>6.9756242675501706E-2</v>
      </c>
      <c r="I144" s="1">
        <v>6.1045315849641735E-2</v>
      </c>
      <c r="J144" s="1">
        <v>3.5655483727408878E-2</v>
      </c>
      <c r="K144" s="1">
        <v>-0.41236541464534848</v>
      </c>
      <c r="L144" s="1">
        <v>0.27270217361493354</v>
      </c>
    </row>
    <row r="145" spans="1:12">
      <c r="A145" s="5" t="s">
        <v>302</v>
      </c>
      <c r="B145" s="1">
        <v>141</v>
      </c>
      <c r="C145" s="1">
        <v>-1.2675450379748534</v>
      </c>
      <c r="D145" s="1">
        <v>-0.45337457621268873</v>
      </c>
      <c r="E145" s="1">
        <v>0.15010930424702143</v>
      </c>
      <c r="F145" s="1">
        <v>-0.13166440892110862</v>
      </c>
      <c r="G145" s="1">
        <v>-0.18597713960712375</v>
      </c>
      <c r="H145" s="1">
        <v>1.4736278703645946E-2</v>
      </c>
      <c r="I145" s="1">
        <v>-0.30294485766551021</v>
      </c>
      <c r="J145" s="1">
        <v>-0.17165706132044717</v>
      </c>
      <c r="K145" s="1">
        <v>-0.27624055564787753</v>
      </c>
      <c r="L145" s="1">
        <v>8.9467978449235194E-2</v>
      </c>
    </row>
    <row r="146" spans="1:12">
      <c r="A146" s="5" t="s">
        <v>338</v>
      </c>
      <c r="B146" s="1">
        <v>142</v>
      </c>
      <c r="C146" s="1">
        <v>-1.2717643012616275</v>
      </c>
      <c r="D146" s="1">
        <v>-0.30144152318149653</v>
      </c>
      <c r="E146" s="1">
        <v>-0.42520143967801061</v>
      </c>
      <c r="F146" s="1">
        <v>5.5801741827881973E-2</v>
      </c>
      <c r="G146" s="1">
        <v>-0.33166128160606728</v>
      </c>
      <c r="H146" s="1">
        <v>7.0942954645508621E-2</v>
      </c>
      <c r="I146" s="1">
        <v>4.9975665782062514E-2</v>
      </c>
      <c r="J146" s="1">
        <v>-0.16099153501420396</v>
      </c>
      <c r="K146" s="1">
        <v>-0.35942145488145411</v>
      </c>
      <c r="L146" s="1">
        <v>0.13023257084415182</v>
      </c>
    </row>
    <row r="147" spans="1:12">
      <c r="A147" s="5" t="s">
        <v>450</v>
      </c>
      <c r="B147" s="1">
        <v>143</v>
      </c>
      <c r="C147" s="1">
        <v>-1.2845246320649784</v>
      </c>
      <c r="D147" s="1">
        <v>-0.80503868065320894</v>
      </c>
      <c r="E147" s="1">
        <v>7.9587539440585858E-2</v>
      </c>
      <c r="F147" s="1">
        <v>-0.71643444244995291</v>
      </c>
      <c r="G147" s="1">
        <v>0.80187963764484205</v>
      </c>
      <c r="H147" s="1">
        <v>-0.45725785492202459</v>
      </c>
      <c r="I147" s="1">
        <v>-0.86824553527324544</v>
      </c>
      <c r="J147" s="1">
        <v>-0.18732509777166295</v>
      </c>
      <c r="K147" s="1">
        <v>0.29551554756259168</v>
      </c>
      <c r="L147" s="1">
        <v>0.57279425435709697</v>
      </c>
    </row>
    <row r="148" spans="1:12">
      <c r="A148" s="5" t="s">
        <v>324</v>
      </c>
      <c r="B148" s="1">
        <v>144</v>
      </c>
      <c r="C148" s="1">
        <v>-1.285225009952349</v>
      </c>
      <c r="D148" s="1">
        <v>-0.78689704046381914</v>
      </c>
      <c r="E148" s="1">
        <v>-0.3311688472306456</v>
      </c>
      <c r="F148" s="1">
        <v>-0.38785810611470806</v>
      </c>
      <c r="G148" s="1">
        <v>0.10513900992982018</v>
      </c>
      <c r="H148" s="1">
        <v>-0.53134846174695916</v>
      </c>
      <c r="I148" s="1">
        <v>-8.2206315330430865E-2</v>
      </c>
      <c r="J148" s="1">
        <v>-1.5381495831025922E-2</v>
      </c>
      <c r="K148" s="1">
        <v>-0.13527791247239243</v>
      </c>
      <c r="L148" s="1">
        <v>0.87977415930781189</v>
      </c>
    </row>
    <row r="149" spans="1:12">
      <c r="A149" s="5" t="s">
        <v>87</v>
      </c>
      <c r="B149" s="1">
        <v>145</v>
      </c>
      <c r="C149" s="1">
        <v>-1.2995466760307142</v>
      </c>
      <c r="D149" s="1">
        <v>-8.497295512684748E-2</v>
      </c>
      <c r="E149" s="1">
        <v>4.8412780656683516E-2</v>
      </c>
      <c r="F149" s="1">
        <v>-0.60636807848971297</v>
      </c>
      <c r="G149" s="1">
        <v>-0.19523408150582869</v>
      </c>
      <c r="H149" s="1">
        <v>-0.36297789223031313</v>
      </c>
      <c r="I149" s="1">
        <v>-0.38481744586474698</v>
      </c>
      <c r="J149" s="1">
        <v>-0.38041811600157799</v>
      </c>
      <c r="K149" s="1">
        <v>0.37324487586255839</v>
      </c>
      <c r="L149" s="1">
        <v>0.29358423666907124</v>
      </c>
    </row>
    <row r="150" spans="1:12">
      <c r="A150" s="5" t="s">
        <v>35</v>
      </c>
      <c r="B150" s="1">
        <v>146</v>
      </c>
      <c r="C150" s="1">
        <v>-1.3036518211976331</v>
      </c>
      <c r="D150" s="1">
        <v>-0.21383564615195375</v>
      </c>
      <c r="E150" s="1">
        <v>-0.48736760367615062</v>
      </c>
      <c r="F150" s="1">
        <v>-4.5300272433829115E-4</v>
      </c>
      <c r="G150" s="1">
        <v>-0.4638162276728548</v>
      </c>
      <c r="H150" s="1">
        <v>-0.32256746747807957</v>
      </c>
      <c r="I150" s="1">
        <v>5.0622743869338585E-2</v>
      </c>
      <c r="J150" s="1">
        <v>0.2068770047486804</v>
      </c>
      <c r="K150" s="1">
        <v>-0.24891887450129627</v>
      </c>
      <c r="L150" s="1">
        <v>0.17580725238902131</v>
      </c>
    </row>
    <row r="151" spans="1:12">
      <c r="A151" s="5" t="s">
        <v>474</v>
      </c>
      <c r="B151" s="1">
        <v>147</v>
      </c>
      <c r="C151" s="1">
        <v>-1.3083128615114386</v>
      </c>
      <c r="D151" s="1">
        <v>-0.66849807562725272</v>
      </c>
      <c r="E151" s="1">
        <v>-6.6859725168066472E-2</v>
      </c>
      <c r="F151" s="1">
        <v>-0.81536773404068896</v>
      </c>
      <c r="G151" s="1">
        <v>1.0211877396709459</v>
      </c>
      <c r="H151" s="1">
        <v>-0.41907648668385056</v>
      </c>
      <c r="I151" s="1">
        <v>-0.87793661308258775</v>
      </c>
      <c r="J151" s="1">
        <v>-0.33599991449408911</v>
      </c>
      <c r="K151" s="1">
        <v>0.25724406470360472</v>
      </c>
      <c r="L151" s="1">
        <v>0.59699388321054636</v>
      </c>
    </row>
    <row r="152" spans="1:12">
      <c r="A152" s="5" t="s">
        <v>28</v>
      </c>
      <c r="B152" s="1">
        <v>148</v>
      </c>
      <c r="C152" s="1">
        <v>-1.3304546872154326</v>
      </c>
      <c r="D152" s="1">
        <v>-0.5925354011155658</v>
      </c>
      <c r="E152" s="1">
        <v>0.2689049971741182</v>
      </c>
      <c r="F152" s="1">
        <v>-0.89507375353191276</v>
      </c>
      <c r="G152" s="1">
        <v>0.48433515072088756</v>
      </c>
      <c r="H152" s="1">
        <v>-0.32316530345929878</v>
      </c>
      <c r="I152" s="1">
        <v>-0.91946012658354859</v>
      </c>
      <c r="J152" s="1">
        <v>-0.27354791195374761</v>
      </c>
      <c r="K152" s="1">
        <v>0.35312454443219765</v>
      </c>
      <c r="L152" s="1">
        <v>0.56696311710143765</v>
      </c>
    </row>
    <row r="153" spans="1:12">
      <c r="A153" s="5" t="s">
        <v>256</v>
      </c>
      <c r="B153" s="1">
        <v>149</v>
      </c>
      <c r="C153" s="1">
        <v>-1.3810446044790339</v>
      </c>
      <c r="D153" s="1">
        <v>-0.19576761169486429</v>
      </c>
      <c r="E153" s="1">
        <v>-0.53908856416785256</v>
      </c>
      <c r="F153" s="1">
        <v>-0.6260606025741291</v>
      </c>
      <c r="G153" s="1">
        <v>-0.51405173347743127</v>
      </c>
      <c r="H153" s="1">
        <v>-0.42239823540452937</v>
      </c>
      <c r="I153" s="1">
        <v>0.37163672315185897</v>
      </c>
      <c r="J153" s="1">
        <v>0.15366927878316261</v>
      </c>
      <c r="K153" s="1">
        <v>-0.18536758164925235</v>
      </c>
      <c r="L153" s="1">
        <v>0.57638372255400316</v>
      </c>
    </row>
    <row r="154" spans="1:12">
      <c r="A154" s="5" t="s">
        <v>261</v>
      </c>
      <c r="B154" s="1">
        <v>150</v>
      </c>
      <c r="C154" s="1">
        <v>-1.3843125790440198</v>
      </c>
      <c r="D154" s="1">
        <v>-0.40674532415813647</v>
      </c>
      <c r="E154" s="1">
        <v>-0.60734887175958141</v>
      </c>
      <c r="F154" s="1">
        <v>-7.0805645148789856E-2</v>
      </c>
      <c r="G154" s="1">
        <v>-0.58669270943941609</v>
      </c>
      <c r="H154" s="1">
        <v>-0.19159475780393875</v>
      </c>
      <c r="I154" s="1">
        <v>0.32969497057062869</v>
      </c>
      <c r="J154" s="1">
        <v>0.11589715350115706</v>
      </c>
      <c r="K154" s="1">
        <v>-0.25248472043241543</v>
      </c>
      <c r="L154" s="1">
        <v>0.2857673256264725</v>
      </c>
    </row>
    <row r="155" spans="1:12">
      <c r="A155" s="5" t="s">
        <v>82</v>
      </c>
      <c r="B155" s="1">
        <v>151</v>
      </c>
      <c r="C155" s="1">
        <v>-1.4112710807357391</v>
      </c>
      <c r="D155" s="1">
        <v>0.31177776888461201</v>
      </c>
      <c r="E155" s="1">
        <v>-0.2007285952482967</v>
      </c>
      <c r="F155" s="1">
        <v>-0.29116473931169851</v>
      </c>
      <c r="G155" s="1">
        <v>-0.49251155025637489</v>
      </c>
      <c r="H155" s="1">
        <v>-0.23065122477736014</v>
      </c>
      <c r="I155" s="1">
        <v>0.23313359947818746</v>
      </c>
      <c r="J155" s="1">
        <v>-0.27259124276257435</v>
      </c>
      <c r="K155" s="1">
        <v>-0.38900105671157348</v>
      </c>
      <c r="L155" s="1">
        <v>-7.9534040030660363E-2</v>
      </c>
    </row>
    <row r="156" spans="1:12">
      <c r="A156" s="5" t="s">
        <v>121</v>
      </c>
      <c r="B156" s="1">
        <v>152</v>
      </c>
      <c r="C156" s="1">
        <v>-1.4162141255765257</v>
      </c>
      <c r="D156" s="1">
        <v>-0.53286043207155009</v>
      </c>
      <c r="E156" s="1">
        <v>-0.65041260871697837</v>
      </c>
      <c r="F156" s="1">
        <v>0.63835080735434824</v>
      </c>
      <c r="G156" s="1">
        <v>-0.29671986993551003</v>
      </c>
      <c r="H156" s="1">
        <v>0.24935763278070186</v>
      </c>
      <c r="I156" s="1">
        <v>-0.27198670123438473</v>
      </c>
      <c r="J156" s="1">
        <v>-3.6247724147311692E-3</v>
      </c>
      <c r="K156" s="1">
        <v>-0.48752886704128184</v>
      </c>
      <c r="L156" s="1">
        <v>-6.078931429713974E-2</v>
      </c>
    </row>
    <row r="157" spans="1:12">
      <c r="A157" s="5" t="s">
        <v>351</v>
      </c>
      <c r="B157" s="1">
        <v>153</v>
      </c>
      <c r="C157" s="1">
        <v>-1.4310219245314375</v>
      </c>
      <c r="D157" s="1">
        <v>0.45758516214288397</v>
      </c>
      <c r="E157" s="1">
        <v>-0.24632908811533435</v>
      </c>
      <c r="F157" s="1">
        <v>-0.41848388156497973</v>
      </c>
      <c r="G157" s="1">
        <v>-0.48163159797028687</v>
      </c>
      <c r="H157" s="1">
        <v>-0.13348296156067485</v>
      </c>
      <c r="I157" s="1">
        <v>7.1557017547738397E-2</v>
      </c>
      <c r="J157" s="1">
        <v>0.21882615085477278</v>
      </c>
      <c r="K157" s="1">
        <v>-0.52593216324857894</v>
      </c>
      <c r="L157" s="1">
        <v>-0.3731305626169778</v>
      </c>
    </row>
    <row r="158" spans="1:12">
      <c r="A158" s="5" t="s">
        <v>116</v>
      </c>
      <c r="B158" s="1">
        <v>154</v>
      </c>
      <c r="C158" s="1">
        <v>-1.4493825348295624</v>
      </c>
      <c r="D158" s="1">
        <v>-0.6891630710901776</v>
      </c>
      <c r="E158" s="1">
        <v>-0.54621284162848527</v>
      </c>
      <c r="F158" s="1">
        <v>5.2962568453226236E-2</v>
      </c>
      <c r="G158" s="1">
        <v>-0.37987533768818849</v>
      </c>
      <c r="H158" s="1">
        <v>-6.8068703732516736E-2</v>
      </c>
      <c r="I158" s="1">
        <v>4.4910072637338969E-2</v>
      </c>
      <c r="J158" s="1">
        <v>0.12246745938971546</v>
      </c>
      <c r="K158" s="1">
        <v>-0.31742330395351287</v>
      </c>
      <c r="L158" s="1">
        <v>0.33102062278303779</v>
      </c>
    </row>
    <row r="159" spans="1:12">
      <c r="A159" s="5" t="s">
        <v>483</v>
      </c>
      <c r="B159" s="1">
        <v>155</v>
      </c>
      <c r="C159" s="1">
        <v>-1.4528079080793905</v>
      </c>
      <c r="D159" s="1">
        <v>-0.53867895303735724</v>
      </c>
      <c r="E159" s="1">
        <v>-0.59060197412174187</v>
      </c>
      <c r="F159" s="1">
        <v>-0.42824446957888956</v>
      </c>
      <c r="G159" s="1">
        <v>-0.50834013736248651</v>
      </c>
      <c r="H159" s="1">
        <v>-0.14544535982666007</v>
      </c>
      <c r="I159" s="1">
        <v>0.24377006163948348</v>
      </c>
      <c r="J159" s="1">
        <v>0.18824471463574804</v>
      </c>
      <c r="K159" s="1">
        <v>-0.2379894877128875</v>
      </c>
      <c r="L159" s="1">
        <v>0.56447769728540031</v>
      </c>
    </row>
    <row r="160" spans="1:12">
      <c r="A160" s="5" t="s">
        <v>356</v>
      </c>
      <c r="B160" s="1">
        <v>156</v>
      </c>
      <c r="C160" s="1">
        <v>-1.4615827790335953</v>
      </c>
      <c r="D160" s="1">
        <v>-0.53756032431648637</v>
      </c>
      <c r="E160" s="1">
        <v>-2.5837385570399704E-2</v>
      </c>
      <c r="F160" s="1">
        <v>-0.68472155443159677</v>
      </c>
      <c r="G160" s="1">
        <v>7.5288648512430278E-2</v>
      </c>
      <c r="H160" s="1">
        <v>-0.34262052407208526</v>
      </c>
      <c r="I160" s="1">
        <v>-0.87501461187843022</v>
      </c>
      <c r="J160" s="1">
        <v>-0.21557087378900783</v>
      </c>
      <c r="K160" s="1">
        <v>0.5970036351563105</v>
      </c>
      <c r="L160" s="1">
        <v>0.54745021135566996</v>
      </c>
    </row>
    <row r="161" spans="1:12">
      <c r="A161" s="5" t="s">
        <v>269</v>
      </c>
      <c r="B161" s="1">
        <v>157</v>
      </c>
      <c r="C161" s="1">
        <v>-1.4655969695051849</v>
      </c>
      <c r="D161" s="1">
        <v>-0.58936961549399325</v>
      </c>
      <c r="E161" s="1">
        <v>-2.1850954273000794E-4</v>
      </c>
      <c r="F161" s="1">
        <v>-0.93874454321387346</v>
      </c>
      <c r="G161" s="1">
        <v>0.24526422008799326</v>
      </c>
      <c r="H161" s="1">
        <v>-0.43665495672307819</v>
      </c>
      <c r="I161" s="1">
        <v>-0.36808574910516095</v>
      </c>
      <c r="J161" s="1">
        <v>-6.8443106019054914E-2</v>
      </c>
      <c r="K161" s="1">
        <v>-0.12989458156938749</v>
      </c>
      <c r="L161" s="1">
        <v>0.82054987207410035</v>
      </c>
    </row>
    <row r="162" spans="1:12">
      <c r="A162" s="5" t="s">
        <v>217</v>
      </c>
      <c r="B162" s="1">
        <v>158</v>
      </c>
      <c r="C162" s="1">
        <v>-1.4873671112176954</v>
      </c>
      <c r="D162" s="1">
        <v>-0.69156135109687</v>
      </c>
      <c r="E162" s="1">
        <v>-0.65925562938536153</v>
      </c>
      <c r="F162" s="1">
        <v>0.62974898147965663</v>
      </c>
      <c r="G162" s="1">
        <v>-0.53031518514080767</v>
      </c>
      <c r="H162" s="1">
        <v>0.27890280818576957</v>
      </c>
      <c r="I162" s="1">
        <v>-0.6992303553925564</v>
      </c>
      <c r="J162" s="1">
        <v>2.823834828003656E-2</v>
      </c>
      <c r="K162" s="1">
        <v>5.6443016351156512E-2</v>
      </c>
      <c r="L162" s="1">
        <v>9.966225550128098E-2</v>
      </c>
    </row>
    <row r="163" spans="1:12">
      <c r="A163" s="5" t="s">
        <v>367</v>
      </c>
      <c r="B163" s="1">
        <v>159</v>
      </c>
      <c r="C163" s="1">
        <v>-1.488773951550513</v>
      </c>
      <c r="D163" s="1">
        <v>-0.71599569280728947</v>
      </c>
      <c r="E163" s="1">
        <v>-0.18610760302071988</v>
      </c>
      <c r="F163" s="1">
        <v>-0.6992641818573051</v>
      </c>
      <c r="G163" s="1">
        <v>-0.18028751125688477</v>
      </c>
      <c r="H163" s="1">
        <v>-0.11274804029061272</v>
      </c>
      <c r="I163" s="1">
        <v>0.1229465768170198</v>
      </c>
      <c r="J163" s="1">
        <v>-5.8132841302592657E-2</v>
      </c>
      <c r="K163" s="1">
        <v>-0.25673207995647401</v>
      </c>
      <c r="L163" s="1">
        <v>0.59754742212434575</v>
      </c>
    </row>
    <row r="164" spans="1:12">
      <c r="A164" s="5" t="s">
        <v>247</v>
      </c>
      <c r="B164" s="1">
        <v>160</v>
      </c>
      <c r="C164" s="1">
        <v>-1.5038167986215085</v>
      </c>
      <c r="D164" s="1">
        <v>-0.57862755545948152</v>
      </c>
      <c r="E164" s="1">
        <v>7.489921784813372E-2</v>
      </c>
      <c r="F164" s="1">
        <v>-0.78090073399067716</v>
      </c>
      <c r="G164" s="1">
        <v>0.67325181274846835</v>
      </c>
      <c r="H164" s="1">
        <v>-0.50730253590795604</v>
      </c>
      <c r="I164" s="1">
        <v>-0.96304257231995782</v>
      </c>
      <c r="J164" s="1">
        <v>-0.57745205526076782</v>
      </c>
      <c r="K164" s="1">
        <v>0.67804530133271312</v>
      </c>
      <c r="L164" s="1">
        <v>0.47731232238801657</v>
      </c>
    </row>
    <row r="165" spans="1:12">
      <c r="A165" s="5" t="s">
        <v>230</v>
      </c>
      <c r="B165" s="1">
        <v>161</v>
      </c>
      <c r="C165" s="1">
        <v>-1.5055044657695793</v>
      </c>
      <c r="D165" s="1">
        <v>-0.46190427648689097</v>
      </c>
      <c r="E165" s="1">
        <v>-0.1654131210745419</v>
      </c>
      <c r="F165" s="1">
        <v>-0.67728251380400906</v>
      </c>
      <c r="G165" s="1">
        <v>-9.0511331829549485E-2</v>
      </c>
      <c r="H165" s="1">
        <v>-0.30112090734521391</v>
      </c>
      <c r="I165" s="1">
        <v>-0.14422600526429319</v>
      </c>
      <c r="J165" s="1">
        <v>-0.10732269115676997</v>
      </c>
      <c r="K165" s="1">
        <v>-0.15014546334540421</v>
      </c>
      <c r="L165" s="1">
        <v>0.59242184453709312</v>
      </c>
    </row>
    <row r="166" spans="1:12">
      <c r="A166" s="5" t="s">
        <v>237</v>
      </c>
      <c r="B166" s="1">
        <v>162</v>
      </c>
      <c r="C166" s="1">
        <v>-1.5199497626530241</v>
      </c>
      <c r="D166" s="1">
        <v>-0.15621926023793628</v>
      </c>
      <c r="E166" s="1">
        <v>8.9976994076878022E-2</v>
      </c>
      <c r="F166" s="1">
        <v>1.1005069534919754</v>
      </c>
      <c r="G166" s="1">
        <v>-0.24879512110792992</v>
      </c>
      <c r="H166" s="1">
        <v>0.20259503939298382</v>
      </c>
      <c r="I166" s="1">
        <v>-0.14818746896604323</v>
      </c>
      <c r="J166" s="1">
        <v>-0.60231439361257544</v>
      </c>
      <c r="K166" s="1">
        <v>-0.44026784173477806</v>
      </c>
      <c r="L166" s="1">
        <v>-1.3172446639555984</v>
      </c>
    </row>
    <row r="167" spans="1:12">
      <c r="A167" s="5" t="s">
        <v>306</v>
      </c>
      <c r="B167" s="1">
        <v>163</v>
      </c>
      <c r="C167" s="1">
        <v>-1.5232737711024618</v>
      </c>
      <c r="D167" s="1">
        <v>-0.45956966136584226</v>
      </c>
      <c r="E167" s="1">
        <v>-0.53662436315118045</v>
      </c>
      <c r="F167" s="1">
        <v>-6.3230990609121726E-2</v>
      </c>
      <c r="G167" s="1">
        <v>-0.34034802191795882</v>
      </c>
      <c r="H167" s="1">
        <v>1.0654274009136905E-2</v>
      </c>
      <c r="I167" s="1">
        <v>-0.37273628337622228</v>
      </c>
      <c r="J167" s="1">
        <v>-2.4414084518486318E-3</v>
      </c>
      <c r="K167" s="1">
        <v>-4.1073158917610056E-3</v>
      </c>
      <c r="L167" s="1">
        <v>0.24512999965233664</v>
      </c>
    </row>
    <row r="168" spans="1:12">
      <c r="A168" s="5" t="s">
        <v>359</v>
      </c>
      <c r="B168" s="1">
        <v>164</v>
      </c>
      <c r="C168" s="1">
        <v>-1.5337863113430292</v>
      </c>
      <c r="D168" s="1">
        <v>-0.60334789950790768</v>
      </c>
      <c r="E168" s="1">
        <v>9.834517786577944E-2</v>
      </c>
      <c r="F168" s="1">
        <v>-0.78140521594416712</v>
      </c>
      <c r="G168" s="1">
        <v>0.59282669225631712</v>
      </c>
      <c r="H168" s="1">
        <v>-0.60441004434970058</v>
      </c>
      <c r="I168" s="1">
        <v>-0.56663619032972634</v>
      </c>
      <c r="J168" s="1">
        <v>-0.130995639449557</v>
      </c>
      <c r="K168" s="1">
        <v>0.16792398505512568</v>
      </c>
      <c r="L168" s="1">
        <v>0.29391282306080707</v>
      </c>
    </row>
    <row r="169" spans="1:12">
      <c r="A169" s="5" t="s">
        <v>315</v>
      </c>
      <c r="B169" s="1">
        <v>165</v>
      </c>
      <c r="C169" s="1">
        <v>-1.5360880369902019</v>
      </c>
      <c r="D169" s="1">
        <v>-0.46113331819949771</v>
      </c>
      <c r="E169" s="1">
        <v>-0.69666537862781897</v>
      </c>
      <c r="F169" s="1">
        <v>0.29086728708370779</v>
      </c>
      <c r="G169" s="1">
        <v>-0.52725591457437559</v>
      </c>
      <c r="H169" s="1">
        <v>5.0802828107621198E-2</v>
      </c>
      <c r="I169" s="1">
        <v>-4.5058093562169971E-2</v>
      </c>
      <c r="J169" s="1">
        <v>2.4146798098281304E-2</v>
      </c>
      <c r="K169" s="1">
        <v>-0.33220037975089733</v>
      </c>
      <c r="L169" s="1">
        <v>0.16040813443494767</v>
      </c>
    </row>
    <row r="170" spans="1:12">
      <c r="A170" s="5" t="s">
        <v>484</v>
      </c>
      <c r="B170" s="1">
        <v>166</v>
      </c>
      <c r="C170" s="1">
        <v>-1.5597165114613045</v>
      </c>
      <c r="D170" s="1">
        <v>-0.61295651974779186</v>
      </c>
      <c r="E170" s="1">
        <v>-0.15534931923098583</v>
      </c>
      <c r="F170" s="1">
        <v>-0.5764830097271999</v>
      </c>
      <c r="G170" s="1">
        <v>-0.1829081181524588</v>
      </c>
      <c r="H170" s="1">
        <v>-0.33684436080196334</v>
      </c>
      <c r="I170" s="1">
        <v>-2.8222738295342199E-2</v>
      </c>
      <c r="J170" s="1">
        <v>1.7420500855066232E-2</v>
      </c>
      <c r="K170" s="1">
        <v>-0.19668807491586351</v>
      </c>
      <c r="L170" s="1">
        <v>0.51231512855523453</v>
      </c>
    </row>
    <row r="171" spans="1:12">
      <c r="A171" s="5" t="s">
        <v>336</v>
      </c>
      <c r="B171" s="1">
        <v>167</v>
      </c>
      <c r="C171" s="1">
        <v>-1.5665684596396208</v>
      </c>
      <c r="D171" s="1">
        <v>-0.6928907433308733</v>
      </c>
      <c r="E171" s="1">
        <v>-0.11383928761092948</v>
      </c>
      <c r="F171" s="1">
        <v>0.42798082794203801</v>
      </c>
      <c r="G171" s="1">
        <v>-0.2222188084566816</v>
      </c>
      <c r="H171" s="1">
        <v>0.1573941901081409</v>
      </c>
      <c r="I171" s="1">
        <v>-0.89170607166926519</v>
      </c>
      <c r="J171" s="1">
        <v>-0.33704212073404838</v>
      </c>
      <c r="K171" s="1">
        <v>0.23138182703601023</v>
      </c>
      <c r="L171" s="1">
        <v>-0.12562827292401194</v>
      </c>
    </row>
    <row r="172" spans="1:12">
      <c r="A172" s="5" t="s">
        <v>343</v>
      </c>
      <c r="B172" s="1">
        <v>168</v>
      </c>
      <c r="C172" s="1">
        <v>-1.6000986869492855</v>
      </c>
      <c r="D172" s="1">
        <v>-0.56778934655934443</v>
      </c>
      <c r="E172" s="1">
        <v>-0.31516507446590764</v>
      </c>
      <c r="F172" s="1">
        <v>-0.67115275987188461</v>
      </c>
      <c r="G172" s="1">
        <v>-0.23558592577138082</v>
      </c>
      <c r="H172" s="1">
        <v>0.11890077902861414</v>
      </c>
      <c r="I172" s="1">
        <v>-0.26489598981554491</v>
      </c>
      <c r="J172" s="1">
        <v>-1.0857768957435928E-2</v>
      </c>
      <c r="K172" s="1">
        <v>-0.15251610234905427</v>
      </c>
      <c r="L172" s="1">
        <v>0.4989635018126527</v>
      </c>
    </row>
    <row r="173" spans="1:12">
      <c r="A173" s="5" t="s">
        <v>275</v>
      </c>
      <c r="B173" s="1">
        <v>169</v>
      </c>
      <c r="C173" s="1">
        <v>-1.6106126128739486</v>
      </c>
      <c r="D173" s="1">
        <v>-0.10110736530681889</v>
      </c>
      <c r="E173" s="1">
        <v>-0.55107988574643219</v>
      </c>
      <c r="F173" s="1">
        <v>-0.36322333683905333</v>
      </c>
      <c r="G173" s="1">
        <v>-0.47242506334022971</v>
      </c>
      <c r="H173" s="1">
        <v>-6.5741512417990676E-4</v>
      </c>
      <c r="I173" s="1">
        <v>0.18826312765757341</v>
      </c>
      <c r="J173" s="1">
        <v>9.008045193222261E-2</v>
      </c>
      <c r="K173" s="1">
        <v>-0.61895922623011046</v>
      </c>
      <c r="L173" s="1">
        <v>0.21849610012307988</v>
      </c>
    </row>
    <row r="174" spans="1:12">
      <c r="A174" s="5" t="s">
        <v>386</v>
      </c>
      <c r="B174" s="1">
        <v>170</v>
      </c>
      <c r="C174" s="1">
        <v>-1.6288899363973264</v>
      </c>
      <c r="D174" s="1">
        <v>-0.50691959775860074</v>
      </c>
      <c r="E174" s="1">
        <v>-0.31986961283873788</v>
      </c>
      <c r="F174" s="1">
        <v>-0.60905384230783566</v>
      </c>
      <c r="G174" s="1">
        <v>-0.18351348515238891</v>
      </c>
      <c r="H174" s="1">
        <v>4.8967624159034009E-2</v>
      </c>
      <c r="I174" s="1">
        <v>-0.28943447759116192</v>
      </c>
      <c r="J174" s="1">
        <v>8.5682592713988565E-3</v>
      </c>
      <c r="K174" s="1">
        <v>-0.18346482577984149</v>
      </c>
      <c r="L174" s="1">
        <v>0.40583002160080733</v>
      </c>
    </row>
    <row r="175" spans="1:12">
      <c r="A175" s="5" t="s">
        <v>194</v>
      </c>
      <c r="B175" s="1">
        <v>171</v>
      </c>
      <c r="C175" s="1">
        <v>-1.6434994126383224</v>
      </c>
      <c r="D175" s="1">
        <v>0.42398724128234944</v>
      </c>
      <c r="E175" s="1">
        <v>2.3952336066849367E-2</v>
      </c>
      <c r="F175" s="1">
        <v>-0.14212232760627549</v>
      </c>
      <c r="G175" s="1">
        <v>-0.40525745139591035</v>
      </c>
      <c r="H175" s="1">
        <v>-0.32466047678502175</v>
      </c>
      <c r="I175" s="1">
        <v>0.17238885864417325</v>
      </c>
      <c r="J175" s="1">
        <v>-0.54994634950772758</v>
      </c>
      <c r="K175" s="1">
        <v>-0.46490402049740703</v>
      </c>
      <c r="L175" s="1">
        <v>-0.37693722283935238</v>
      </c>
    </row>
    <row r="176" spans="1:12">
      <c r="A176" s="5" t="s">
        <v>455</v>
      </c>
      <c r="B176" s="1">
        <v>172</v>
      </c>
      <c r="C176" s="1">
        <v>-1.6711705864586941</v>
      </c>
      <c r="D176" s="1">
        <v>0.21941237142196471</v>
      </c>
      <c r="E176" s="1">
        <v>-0.36313554175292923</v>
      </c>
      <c r="F176" s="1">
        <v>0.62163381107966398</v>
      </c>
      <c r="G176" s="1">
        <v>-0.46458001846100538</v>
      </c>
      <c r="H176" s="1">
        <v>2.3613346761015945E-2</v>
      </c>
      <c r="I176" s="1">
        <v>9.6666476744288507E-2</v>
      </c>
      <c r="J176" s="1">
        <v>-0.19756315725543633</v>
      </c>
      <c r="K176" s="1">
        <v>-0.61523254087770207</v>
      </c>
      <c r="L176" s="1">
        <v>-0.99198533411855427</v>
      </c>
    </row>
    <row r="177" spans="1:12">
      <c r="A177" s="5" t="s">
        <v>149</v>
      </c>
      <c r="B177" s="1">
        <v>173</v>
      </c>
      <c r="C177" s="1">
        <v>-1.6733178525786188</v>
      </c>
      <c r="D177" s="1">
        <v>-0.26555615793190102</v>
      </c>
      <c r="E177" s="1">
        <v>-0.59182812925990891</v>
      </c>
      <c r="F177" s="1">
        <v>-0.58908343111481354</v>
      </c>
      <c r="G177" s="1">
        <v>-0.56098792179808965</v>
      </c>
      <c r="H177" s="1">
        <v>-0.30509082818212102</v>
      </c>
      <c r="I177" s="1">
        <v>0.65695852556393908</v>
      </c>
      <c r="J177" s="1">
        <v>-4.4058946573042337E-2</v>
      </c>
      <c r="K177" s="1">
        <v>-0.66819246187486159</v>
      </c>
      <c r="L177" s="1">
        <v>0.69452149859218026</v>
      </c>
    </row>
    <row r="178" spans="1:12">
      <c r="A178" s="5" t="s">
        <v>287</v>
      </c>
      <c r="B178" s="1">
        <v>174</v>
      </c>
      <c r="C178" s="1">
        <v>-1.7012796396516769</v>
      </c>
      <c r="D178" s="1">
        <v>-0.60370782398612666</v>
      </c>
      <c r="E178" s="1">
        <v>-0.59659405327381654</v>
      </c>
      <c r="F178" s="1">
        <v>0.18012272882293828</v>
      </c>
      <c r="G178" s="1">
        <v>-0.23694683773829328</v>
      </c>
      <c r="H178" s="1">
        <v>0.312187784404379</v>
      </c>
      <c r="I178" s="1">
        <v>-0.50248974401035995</v>
      </c>
      <c r="J178" s="1">
        <v>-0.21996227236001317</v>
      </c>
      <c r="K178" s="1">
        <v>-0.30343271386992249</v>
      </c>
      <c r="L178" s="1">
        <v>0.26954329235953772</v>
      </c>
    </row>
    <row r="179" spans="1:12">
      <c r="A179" s="5" t="s">
        <v>33</v>
      </c>
      <c r="B179" s="1">
        <v>175</v>
      </c>
      <c r="C179" s="1">
        <v>-1.7134581122746892</v>
      </c>
      <c r="D179" s="1">
        <v>-0.35800378337941857</v>
      </c>
      <c r="E179" s="1">
        <v>-0.54844303908610914</v>
      </c>
      <c r="F179" s="1">
        <v>-0.60411067406758567</v>
      </c>
      <c r="G179" s="1">
        <v>-0.56674449149077077</v>
      </c>
      <c r="H179" s="1">
        <v>-0.19466925320693468</v>
      </c>
      <c r="I179" s="1">
        <v>0.54787730945520119</v>
      </c>
      <c r="J179" s="1">
        <v>2.4980779462727511E-2</v>
      </c>
      <c r="K179" s="1">
        <v>-0.53390904264825478</v>
      </c>
      <c r="L179" s="1">
        <v>0.51956408268645571</v>
      </c>
    </row>
    <row r="180" spans="1:12">
      <c r="A180" s="5" t="s">
        <v>475</v>
      </c>
      <c r="B180" s="1">
        <v>176</v>
      </c>
      <c r="C180" s="1">
        <v>-1.72347487995384</v>
      </c>
      <c r="D180" s="1">
        <v>-0.8460687945207338</v>
      </c>
      <c r="E180" s="1">
        <v>0.21618257104660707</v>
      </c>
      <c r="F180" s="1">
        <v>-0.67054760887776255</v>
      </c>
      <c r="G180" s="1">
        <v>0.21569107399131077</v>
      </c>
      <c r="H180" s="1">
        <v>-0.33399430215274067</v>
      </c>
      <c r="I180" s="1">
        <v>-0.85036159528735533</v>
      </c>
      <c r="J180" s="1">
        <v>-0.20500343026255172</v>
      </c>
      <c r="K180" s="1">
        <v>0.19420104069847921</v>
      </c>
      <c r="L180" s="1">
        <v>0.55642616541090706</v>
      </c>
    </row>
    <row r="181" spans="1:12">
      <c r="A181" s="5" t="s">
        <v>41</v>
      </c>
      <c r="B181" s="1">
        <v>177</v>
      </c>
      <c r="C181" s="1">
        <v>-1.7343437683458103</v>
      </c>
      <c r="D181" s="1">
        <v>-0.50186740201639568</v>
      </c>
      <c r="E181" s="1">
        <v>-0.24070332073399811</v>
      </c>
      <c r="F181" s="1">
        <v>-0.78317774999812251</v>
      </c>
      <c r="G181" s="1">
        <v>0.29886603586792454</v>
      </c>
      <c r="H181" s="1">
        <v>-0.4384830221846015</v>
      </c>
      <c r="I181" s="1">
        <v>-0.33797205063662561</v>
      </c>
      <c r="J181" s="1">
        <v>-0.21641362139717982</v>
      </c>
      <c r="K181" s="1">
        <v>5.9373690254749638E-2</v>
      </c>
      <c r="L181" s="1">
        <v>0.4260336724984391</v>
      </c>
    </row>
    <row r="182" spans="1:12">
      <c r="A182" s="5" t="s">
        <v>295</v>
      </c>
      <c r="B182" s="1">
        <v>178</v>
      </c>
      <c r="C182" s="1">
        <v>-1.7486469884867626</v>
      </c>
      <c r="D182" s="1">
        <v>-0.11545605171731445</v>
      </c>
      <c r="E182" s="1">
        <v>-0.36720602558471205</v>
      </c>
      <c r="F182" s="1">
        <v>-0.63270060935087868</v>
      </c>
      <c r="G182" s="1">
        <v>-0.37643115862061532</v>
      </c>
      <c r="H182" s="1">
        <v>-0.35502653472583079</v>
      </c>
      <c r="I182" s="1">
        <v>-9.3845567213587944E-2</v>
      </c>
      <c r="J182" s="1">
        <v>5.3128720498858042E-2</v>
      </c>
      <c r="K182" s="1">
        <v>-0.29215969051732038</v>
      </c>
      <c r="L182" s="1">
        <v>0.43104992874463927</v>
      </c>
    </row>
    <row r="183" spans="1:12">
      <c r="A183" s="5" t="s">
        <v>111</v>
      </c>
      <c r="B183" s="1">
        <v>179</v>
      </c>
      <c r="C183" s="1">
        <v>-1.7836656112345786</v>
      </c>
      <c r="D183" s="1">
        <v>-0.84079795081692998</v>
      </c>
      <c r="E183" s="1">
        <v>-0.10355612866167591</v>
      </c>
      <c r="F183" s="1">
        <v>-0.59738710412170681</v>
      </c>
      <c r="G183" s="1">
        <v>-0.23285656145915754</v>
      </c>
      <c r="H183" s="1">
        <v>-6.3452788576903132E-2</v>
      </c>
      <c r="I183" s="1">
        <v>-0.75845840220051608</v>
      </c>
      <c r="J183" s="1">
        <v>-0.13135252855052959</v>
      </c>
      <c r="K183" s="1">
        <v>0.17465581222729956</v>
      </c>
      <c r="L183" s="1">
        <v>0.76954004092554107</v>
      </c>
    </row>
    <row r="184" spans="1:12">
      <c r="A184" s="5" t="s">
        <v>476</v>
      </c>
      <c r="B184" s="1">
        <v>180</v>
      </c>
      <c r="C184" s="1">
        <v>-1.8010648568519474</v>
      </c>
      <c r="D184" s="1">
        <v>-0.60802967849842937</v>
      </c>
      <c r="E184" s="1">
        <v>-0.55216737767596125</v>
      </c>
      <c r="F184" s="1">
        <v>-0.55473955067128833</v>
      </c>
      <c r="G184" s="1">
        <v>-0.2527890156161412</v>
      </c>
      <c r="H184" s="1">
        <v>-3.060398272257147E-2</v>
      </c>
      <c r="I184" s="1">
        <v>-0.28107559916805719</v>
      </c>
      <c r="J184" s="1">
        <v>-4.3064106374477121E-2</v>
      </c>
      <c r="K184" s="1">
        <v>-7.7832406017182734E-2</v>
      </c>
      <c r="L184" s="1">
        <v>0.59923685989216136</v>
      </c>
    </row>
    <row r="185" spans="1:12">
      <c r="A185" s="5" t="s">
        <v>469</v>
      </c>
      <c r="B185" s="1">
        <v>181</v>
      </c>
      <c r="C185" s="1">
        <v>-1.8265287505582741</v>
      </c>
      <c r="D185" s="1">
        <v>-0.32347095579981244</v>
      </c>
      <c r="E185" s="1">
        <v>-0.49052397714626522</v>
      </c>
      <c r="F185" s="1">
        <v>-0.13047920263509508</v>
      </c>
      <c r="G185" s="1">
        <v>-0.43452617473205118</v>
      </c>
      <c r="H185" s="1">
        <v>-0.32274510062211154</v>
      </c>
      <c r="I185" s="1">
        <v>-0.31950301371170808</v>
      </c>
      <c r="J185" s="1">
        <v>7.8624251567228381E-2</v>
      </c>
      <c r="K185" s="1">
        <v>-0.1650174853226869</v>
      </c>
      <c r="L185" s="1">
        <v>0.28111290784422804</v>
      </c>
    </row>
    <row r="186" spans="1:12">
      <c r="A186" s="5" t="s">
        <v>16</v>
      </c>
      <c r="B186" s="1">
        <v>182</v>
      </c>
      <c r="C186" s="1">
        <v>-1.8320650764053186</v>
      </c>
      <c r="D186" s="1">
        <v>-0.91177036686094903</v>
      </c>
      <c r="E186" s="1">
        <v>-0.72700224123955082</v>
      </c>
      <c r="F186" s="1">
        <v>-0.75701887432466031</v>
      </c>
      <c r="G186" s="1">
        <v>2.6378958099738597E-2</v>
      </c>
      <c r="H186" s="1">
        <v>0.28594272453494074</v>
      </c>
      <c r="I186" s="1">
        <v>-0.36255164093695363</v>
      </c>
      <c r="J186" s="1">
        <v>-5.0885330236807379E-2</v>
      </c>
      <c r="K186" s="1">
        <v>-0.15691164686412937</v>
      </c>
      <c r="L186" s="1">
        <v>0.82175334142305267</v>
      </c>
    </row>
    <row r="187" spans="1:12">
      <c r="A187" s="5" t="s">
        <v>146</v>
      </c>
      <c r="B187" s="1">
        <v>183</v>
      </c>
      <c r="C187" s="1">
        <v>-1.8356160535844892</v>
      </c>
      <c r="D187" s="1">
        <v>-0.79850847045822004</v>
      </c>
      <c r="E187" s="1">
        <v>-0.29880921079557482</v>
      </c>
      <c r="F187" s="1">
        <v>-0.67955857341181514</v>
      </c>
      <c r="G187" s="1">
        <v>-2.2141680335032554E-2</v>
      </c>
      <c r="H187" s="1">
        <v>-0.34327669825921098</v>
      </c>
      <c r="I187" s="1">
        <v>-0.11725117075188246</v>
      </c>
      <c r="J187" s="1">
        <v>-4.2494501963586007E-2</v>
      </c>
      <c r="K187" s="1">
        <v>-0.20126978903179382</v>
      </c>
      <c r="L187" s="1">
        <v>0.66769404142262656</v>
      </c>
    </row>
    <row r="188" spans="1:12">
      <c r="A188" s="5" t="s">
        <v>15</v>
      </c>
      <c r="B188" s="1">
        <v>184</v>
      </c>
      <c r="C188" s="1">
        <v>-1.9007815517075577</v>
      </c>
      <c r="D188" s="1">
        <v>-0.51608160453263152</v>
      </c>
      <c r="E188" s="1">
        <v>0.53004438048531266</v>
      </c>
      <c r="F188" s="1">
        <v>-0.1724196817367683</v>
      </c>
      <c r="G188" s="1">
        <v>-3.1481348182743092E-4</v>
      </c>
      <c r="H188" s="1">
        <v>-0.31260705889324208</v>
      </c>
      <c r="I188" s="1">
        <v>-0.96431286861687315</v>
      </c>
      <c r="J188" s="1">
        <v>-1.2922413605652603</v>
      </c>
      <c r="K188" s="1">
        <v>0.68811972247564113</v>
      </c>
      <c r="L188" s="1">
        <v>0.13903173315809161</v>
      </c>
    </row>
    <row r="189" spans="1:12">
      <c r="A189" s="5" t="s">
        <v>20</v>
      </c>
      <c r="B189" s="1">
        <v>185</v>
      </c>
      <c r="C189" s="1">
        <v>-1.9271092602917359</v>
      </c>
      <c r="D189" s="1">
        <v>-0.46017178382242707</v>
      </c>
      <c r="E189" s="1">
        <v>-0.68224823167245308</v>
      </c>
      <c r="F189" s="1">
        <v>-0.47072293689938438</v>
      </c>
      <c r="G189" s="1">
        <v>-0.58465894461005796</v>
      </c>
      <c r="H189" s="1">
        <v>-0.43598465521369228</v>
      </c>
      <c r="I189" s="1">
        <v>0.40242047287459554</v>
      </c>
      <c r="J189" s="1">
        <v>3.3697948926788408E-2</v>
      </c>
      <c r="K189" s="1">
        <v>-0.39481766187856449</v>
      </c>
      <c r="L189" s="1">
        <v>0.66537653200345936</v>
      </c>
    </row>
    <row r="190" spans="1:12">
      <c r="A190" s="5" t="s">
        <v>330</v>
      </c>
      <c r="B190" s="1">
        <v>186</v>
      </c>
      <c r="C190" s="1">
        <v>-1.94630167855175</v>
      </c>
      <c r="D190" s="1">
        <v>-0.47735399704066961</v>
      </c>
      <c r="E190" s="1">
        <v>-0.62148326733350101</v>
      </c>
      <c r="F190" s="1">
        <v>-0.68917912949859383</v>
      </c>
      <c r="G190" s="1">
        <v>-0.4723916922251909</v>
      </c>
      <c r="H190" s="1">
        <v>-0.24098213707395069</v>
      </c>
      <c r="I190" s="1">
        <v>5.0248632114597694E-2</v>
      </c>
      <c r="J190" s="1">
        <v>0.12845218130785574</v>
      </c>
      <c r="K190" s="1">
        <v>-0.23555218266471237</v>
      </c>
      <c r="L190" s="1">
        <v>0.61193991386241497</v>
      </c>
    </row>
    <row r="191" spans="1:12">
      <c r="A191" s="5" t="s">
        <v>323</v>
      </c>
      <c r="B191" s="1">
        <v>187</v>
      </c>
      <c r="C191" s="1">
        <v>-1.9675128513556972</v>
      </c>
      <c r="D191" s="1">
        <v>-0.46570767691511139</v>
      </c>
      <c r="E191" s="1">
        <v>-0.58274424814295001</v>
      </c>
      <c r="F191" s="1">
        <v>-0.44750061597645469</v>
      </c>
      <c r="G191" s="1">
        <v>-0.50153537353787658</v>
      </c>
      <c r="H191" s="1">
        <v>-0.30199474811745181</v>
      </c>
      <c r="I191" s="1">
        <v>4.0041630814125907E-2</v>
      </c>
      <c r="J191" s="1">
        <v>9.7615998629242182E-2</v>
      </c>
      <c r="K191" s="1">
        <v>-0.34670394393631854</v>
      </c>
      <c r="L191" s="1">
        <v>0.54101612582709802</v>
      </c>
    </row>
    <row r="192" spans="1:12">
      <c r="A192" s="5" t="s">
        <v>197</v>
      </c>
      <c r="B192" s="1">
        <v>188</v>
      </c>
      <c r="C192" s="1">
        <v>-1.9681419499889861</v>
      </c>
      <c r="D192" s="1">
        <v>-0.52517158511843498</v>
      </c>
      <c r="E192" s="1">
        <v>9.3018446698303267E-2</v>
      </c>
      <c r="F192" s="1">
        <v>-0.77141426084337072</v>
      </c>
      <c r="G192" s="1">
        <v>-5.7815133265123206E-2</v>
      </c>
      <c r="H192" s="1">
        <v>-0.40335087208176917</v>
      </c>
      <c r="I192" s="1">
        <v>-0.56391270475863331</v>
      </c>
      <c r="J192" s="1">
        <v>-0.28814006809527903</v>
      </c>
      <c r="K192" s="1">
        <v>6.0368804669633271E-2</v>
      </c>
      <c r="L192" s="1">
        <v>0.4882754228056877</v>
      </c>
    </row>
    <row r="193" spans="1:12">
      <c r="A193" s="5" t="s">
        <v>158</v>
      </c>
      <c r="B193" s="1">
        <v>189</v>
      </c>
      <c r="C193" s="1">
        <v>-1.9720891167082015</v>
      </c>
      <c r="D193" s="1">
        <v>-0.51391793336704983</v>
      </c>
      <c r="E193" s="1">
        <v>-0.45228517572649557</v>
      </c>
      <c r="F193" s="1">
        <v>-0.3298600885408795</v>
      </c>
      <c r="G193" s="1">
        <v>-0.4316792395700812</v>
      </c>
      <c r="H193" s="1">
        <v>-0.38141076441669436</v>
      </c>
      <c r="I193" s="1">
        <v>-0.26466490842401219</v>
      </c>
      <c r="J193" s="1">
        <v>-1.5361442938221653E-2</v>
      </c>
      <c r="K193" s="1">
        <v>-7.4298447133398591E-3</v>
      </c>
      <c r="L193" s="1">
        <v>0.42452028098857292</v>
      </c>
    </row>
    <row r="194" spans="1:12">
      <c r="A194" s="5" t="s">
        <v>384</v>
      </c>
      <c r="B194" s="1">
        <v>190</v>
      </c>
      <c r="C194" s="1">
        <v>-1.9739664299625774</v>
      </c>
      <c r="D194" s="1">
        <v>-0.50134308908390945</v>
      </c>
      <c r="E194" s="1">
        <v>-0.61940463613447727</v>
      </c>
      <c r="F194" s="1">
        <v>-0.11438330611141685</v>
      </c>
      <c r="G194" s="1">
        <v>-0.24401970127952841</v>
      </c>
      <c r="H194" s="1">
        <v>0.28981039190960434</v>
      </c>
      <c r="I194" s="1">
        <v>-0.26718899230514753</v>
      </c>
      <c r="J194" s="1">
        <v>-0.18539058883642859</v>
      </c>
      <c r="K194" s="1">
        <v>-0.3468123321316921</v>
      </c>
      <c r="L194" s="1">
        <v>1.476582401041838E-2</v>
      </c>
    </row>
    <row r="195" spans="1:12">
      <c r="A195" s="5" t="s">
        <v>150</v>
      </c>
      <c r="B195" s="1">
        <v>191</v>
      </c>
      <c r="C195" s="1">
        <v>-1.979672945187426</v>
      </c>
      <c r="D195" s="1">
        <v>-0.64183339760006608</v>
      </c>
      <c r="E195" s="1">
        <v>-1.2689979976299656E-2</v>
      </c>
      <c r="F195" s="1">
        <v>-0.87797297925023265</v>
      </c>
      <c r="G195" s="1">
        <v>-0.15280799098746092</v>
      </c>
      <c r="H195" s="1">
        <v>-0.64783899707755777</v>
      </c>
      <c r="I195" s="1">
        <v>-0.62775551106989458</v>
      </c>
      <c r="J195" s="1">
        <v>-0.15791474851968937</v>
      </c>
      <c r="K195" s="1">
        <v>0.45544316343501523</v>
      </c>
      <c r="L195" s="1">
        <v>0.68369749585875961</v>
      </c>
    </row>
    <row r="196" spans="1:12">
      <c r="A196" s="5" t="s">
        <v>322</v>
      </c>
      <c r="B196" s="1">
        <v>192</v>
      </c>
      <c r="C196" s="1">
        <v>-1.985288847631637</v>
      </c>
      <c r="D196" s="1">
        <v>-0.68388208971964948</v>
      </c>
      <c r="E196" s="1">
        <v>-0.3533821933379403</v>
      </c>
      <c r="F196" s="1">
        <v>-0.54243622677311465</v>
      </c>
      <c r="G196" s="1">
        <v>0.42503664868723462</v>
      </c>
      <c r="H196" s="1">
        <v>-0.44854457607859927</v>
      </c>
      <c r="I196" s="1">
        <v>-0.41014093453969652</v>
      </c>
      <c r="J196" s="1">
        <v>-0.14309922304767181</v>
      </c>
      <c r="K196" s="1">
        <v>-0.17660329508630884</v>
      </c>
      <c r="L196" s="1">
        <v>0.34776304226410926</v>
      </c>
    </row>
    <row r="197" spans="1:12">
      <c r="A197" s="5" t="s">
        <v>53</v>
      </c>
      <c r="B197" s="1">
        <v>193</v>
      </c>
      <c r="C197" s="1">
        <v>-1.9933036447880994</v>
      </c>
      <c r="D197" s="1">
        <v>-0.79447250115021439</v>
      </c>
      <c r="E197" s="1">
        <v>-5.174954992760719E-3</v>
      </c>
      <c r="F197" s="1">
        <v>-0.90395209685228928</v>
      </c>
      <c r="G197" s="1">
        <v>0.35489312141049317</v>
      </c>
      <c r="H197" s="1">
        <v>-0.64754752502890189</v>
      </c>
      <c r="I197" s="1">
        <v>-0.90110387669155034</v>
      </c>
      <c r="J197" s="1">
        <v>-0.24965325630124299</v>
      </c>
      <c r="K197" s="1">
        <v>0.50502099946297996</v>
      </c>
      <c r="L197" s="1">
        <v>0.64868644535538678</v>
      </c>
    </row>
    <row r="198" spans="1:12">
      <c r="A198" s="5" t="s">
        <v>14</v>
      </c>
      <c r="B198" s="1">
        <v>194</v>
      </c>
      <c r="C198" s="1">
        <v>-1.9957133200691533</v>
      </c>
      <c r="D198" s="1">
        <v>-0.53264049213123554</v>
      </c>
      <c r="E198" s="1">
        <v>2.822743975134968E-2</v>
      </c>
      <c r="F198" s="1">
        <v>-0.83072808131020548</v>
      </c>
      <c r="G198" s="1">
        <v>-9.4741648239165921E-2</v>
      </c>
      <c r="H198" s="1">
        <v>-0.58472386340217053</v>
      </c>
      <c r="I198" s="1">
        <v>-0.58095327923573736</v>
      </c>
      <c r="J198" s="1">
        <v>-6.9608332331343475E-2</v>
      </c>
      <c r="K198" s="1">
        <v>9.5332896249385332E-2</v>
      </c>
      <c r="L198" s="1">
        <v>0.57412204057997018</v>
      </c>
    </row>
    <row r="199" spans="1:12">
      <c r="A199" s="5" t="s">
        <v>327</v>
      </c>
      <c r="B199" s="1">
        <v>195</v>
      </c>
      <c r="C199" s="1">
        <v>-2.0068380811273734</v>
      </c>
      <c r="D199" s="1">
        <v>-0.55985620446257944</v>
      </c>
      <c r="E199" s="1">
        <v>-0.54379971709283226</v>
      </c>
      <c r="F199" s="1">
        <v>-0.68019112660199643</v>
      </c>
      <c r="G199" s="1">
        <v>-0.25839215879628769</v>
      </c>
      <c r="H199" s="1">
        <v>-0.23368041087989125</v>
      </c>
      <c r="I199" s="1">
        <v>3.4204431870525152E-2</v>
      </c>
      <c r="J199" s="1">
        <v>5.3499106234027496E-2</v>
      </c>
      <c r="K199" s="1">
        <v>-0.38181102866755112</v>
      </c>
      <c r="L199" s="1">
        <v>0.56318902726921283</v>
      </c>
    </row>
    <row r="200" spans="1:12">
      <c r="A200" s="5" t="s">
        <v>51</v>
      </c>
      <c r="B200" s="1">
        <v>196</v>
      </c>
      <c r="C200" s="1">
        <v>-2.0235949866082108</v>
      </c>
      <c r="D200" s="1">
        <v>-0.90009706297597181</v>
      </c>
      <c r="E200" s="1">
        <v>-0.45593948949956709</v>
      </c>
      <c r="F200" s="1">
        <v>-0.65610586875376864</v>
      </c>
      <c r="G200" s="1">
        <v>-0.14841962487877725</v>
      </c>
      <c r="H200" s="1">
        <v>-0.3105347654536465</v>
      </c>
      <c r="I200" s="1">
        <v>-6.1241854445932026E-2</v>
      </c>
      <c r="J200" s="1">
        <v>-2.6675645469069597E-2</v>
      </c>
      <c r="K200" s="1">
        <v>-0.19229744388378023</v>
      </c>
      <c r="L200" s="1">
        <v>0.72771676875230196</v>
      </c>
    </row>
    <row r="201" spans="1:12">
      <c r="A201" s="5" t="s">
        <v>385</v>
      </c>
      <c r="B201" s="1">
        <v>197</v>
      </c>
      <c r="C201" s="1">
        <v>-2.023693770927816</v>
      </c>
      <c r="D201" s="1">
        <v>-0.59559668733058868</v>
      </c>
      <c r="E201" s="1">
        <v>-0.10038803995821202</v>
      </c>
      <c r="F201" s="1">
        <v>-0.82285999526546194</v>
      </c>
      <c r="G201" s="1">
        <v>0.12807943371164121</v>
      </c>
      <c r="H201" s="1">
        <v>-0.65043056758162943</v>
      </c>
      <c r="I201" s="1">
        <v>-0.37386852406748172</v>
      </c>
      <c r="J201" s="1">
        <v>-0.11628510363891571</v>
      </c>
      <c r="K201" s="1">
        <v>-5.6681593899701878E-2</v>
      </c>
      <c r="L201" s="1">
        <v>0.56433730710253416</v>
      </c>
    </row>
    <row r="202" spans="1:12">
      <c r="A202" s="5" t="s">
        <v>422</v>
      </c>
      <c r="B202" s="1">
        <v>198</v>
      </c>
      <c r="C202" s="1">
        <v>-2.03563266831374</v>
      </c>
      <c r="D202" s="1">
        <v>-0.88059477652463447</v>
      </c>
      <c r="E202" s="1">
        <v>-0.40963478594849784</v>
      </c>
      <c r="F202" s="1">
        <v>-0.68801586317161889</v>
      </c>
      <c r="G202" s="1">
        <v>-0.37271543311603761</v>
      </c>
      <c r="H202" s="1">
        <v>-2.9206928845963074E-2</v>
      </c>
      <c r="I202" s="1">
        <v>-0.34355842847506485</v>
      </c>
      <c r="J202" s="1">
        <v>-3.4462603464065156E-2</v>
      </c>
      <c r="K202" s="1">
        <v>-9.429808991097309E-2</v>
      </c>
      <c r="L202" s="1">
        <v>0.81685424114311511</v>
      </c>
    </row>
    <row r="203" spans="1:12">
      <c r="A203" s="5" t="s">
        <v>25</v>
      </c>
      <c r="B203" s="1">
        <v>199</v>
      </c>
      <c r="C203" s="1">
        <v>-2.0361011259932091</v>
      </c>
      <c r="D203" s="1">
        <v>-0.54185941292822071</v>
      </c>
      <c r="E203" s="1">
        <v>-0.70556241979884393</v>
      </c>
      <c r="F203" s="1">
        <v>-0.59126837767538687</v>
      </c>
      <c r="G203" s="1">
        <v>-0.57421585672726316</v>
      </c>
      <c r="H203" s="1">
        <v>-0.43015185093312391</v>
      </c>
      <c r="I203" s="1">
        <v>0.18364091696406212</v>
      </c>
      <c r="J203" s="1">
        <v>7.8791989086713796E-2</v>
      </c>
      <c r="K203" s="1">
        <v>-9.5661478971063432E-2</v>
      </c>
      <c r="L203" s="1">
        <v>0.64018536498991729</v>
      </c>
    </row>
    <row r="204" spans="1:12">
      <c r="A204" s="5" t="s">
        <v>206</v>
      </c>
      <c r="B204" s="1">
        <v>200</v>
      </c>
      <c r="C204" s="1">
        <v>-2.0400343871159228</v>
      </c>
      <c r="D204" s="1">
        <v>-0.77798463092411252</v>
      </c>
      <c r="E204" s="1">
        <v>-0.37653000577939877</v>
      </c>
      <c r="F204" s="1">
        <v>-0.69811120114022596</v>
      </c>
      <c r="G204" s="1">
        <v>-0.50947044055939761</v>
      </c>
      <c r="H204" s="1">
        <v>-0.3083329796315778</v>
      </c>
      <c r="I204" s="1">
        <v>7.2300796486336361E-2</v>
      </c>
      <c r="J204" s="1">
        <v>-8.5664589861222627E-3</v>
      </c>
      <c r="K204" s="1">
        <v>-0.26057255201068419</v>
      </c>
      <c r="L204" s="1">
        <v>0.82723308542926033</v>
      </c>
    </row>
    <row r="205" spans="1:12">
      <c r="A205" s="5" t="s">
        <v>417</v>
      </c>
      <c r="B205" s="1">
        <v>201</v>
      </c>
      <c r="C205" s="1">
        <v>-2.0539926522064245</v>
      </c>
      <c r="D205" s="1">
        <v>-0.40988538794677448</v>
      </c>
      <c r="E205" s="1">
        <v>-7.9969991773961413E-2</v>
      </c>
      <c r="F205" s="1">
        <v>-0.33855602348736735</v>
      </c>
      <c r="G205" s="1">
        <v>-0.25397386033162683</v>
      </c>
      <c r="H205" s="1">
        <v>-0.18364090279230633</v>
      </c>
      <c r="I205" s="1">
        <v>-0.50239301593932595</v>
      </c>
      <c r="J205" s="1">
        <v>-0.25326867621857357</v>
      </c>
      <c r="K205" s="1">
        <v>-0.14706241851021934</v>
      </c>
      <c r="L205" s="1">
        <v>0.11475762479373093</v>
      </c>
    </row>
    <row r="206" spans="1:12">
      <c r="A206" s="5" t="s">
        <v>225</v>
      </c>
      <c r="B206" s="1">
        <v>202</v>
      </c>
      <c r="C206" s="1">
        <v>-2.0566632847642738</v>
      </c>
      <c r="D206" s="1">
        <v>-0.30523612070035105</v>
      </c>
      <c r="E206" s="1">
        <v>-0.48999855505107576</v>
      </c>
      <c r="F206" s="1">
        <v>-0.56365442914285746</v>
      </c>
      <c r="G206" s="1">
        <v>-0.33113200741996834</v>
      </c>
      <c r="H206" s="1">
        <v>-0.23369133962908278</v>
      </c>
      <c r="I206" s="1">
        <v>1.2354833129969144E-2</v>
      </c>
      <c r="J206" s="1">
        <v>-9.8850216140995845E-2</v>
      </c>
      <c r="K206" s="1">
        <v>-0.226758679300744</v>
      </c>
      <c r="L206" s="1">
        <v>0.18030322949083233</v>
      </c>
    </row>
    <row r="207" spans="1:12">
      <c r="A207" s="5" t="s">
        <v>238</v>
      </c>
      <c r="B207" s="1">
        <v>203</v>
      </c>
      <c r="C207" s="1">
        <v>-2.0571437230482092</v>
      </c>
      <c r="D207" s="1">
        <v>-0.3539978954891197</v>
      </c>
      <c r="E207" s="1">
        <v>-0.28343859882323991</v>
      </c>
      <c r="F207" s="1">
        <v>-0.76344346972425292</v>
      </c>
      <c r="G207" s="1">
        <v>-0.30642684836598322</v>
      </c>
      <c r="H207" s="1">
        <v>-0.53905059174716397</v>
      </c>
      <c r="I207" s="1">
        <v>-0.36567730687220334</v>
      </c>
      <c r="J207" s="1">
        <v>-9.0655321824290813E-2</v>
      </c>
      <c r="K207" s="1">
        <v>1.9808448736237189E-2</v>
      </c>
      <c r="L207" s="1">
        <v>0.62573786106180729</v>
      </c>
    </row>
    <row r="208" spans="1:12">
      <c r="A208" s="5" t="s">
        <v>64</v>
      </c>
      <c r="B208" s="1">
        <v>204</v>
      </c>
      <c r="C208" s="1">
        <v>-2.0764505180633615</v>
      </c>
      <c r="D208" s="1">
        <v>-0.52073078960548758</v>
      </c>
      <c r="E208" s="1">
        <v>-0.30934886104767889</v>
      </c>
      <c r="F208" s="1">
        <v>-0.65729498197641312</v>
      </c>
      <c r="G208" s="1">
        <v>-0.41313368391523791</v>
      </c>
      <c r="H208" s="1">
        <v>-0.36706202343956473</v>
      </c>
      <c r="I208" s="1">
        <v>-0.38003586165205278</v>
      </c>
      <c r="J208" s="1">
        <v>6.9153943764771131E-2</v>
      </c>
      <c r="K208" s="1">
        <v>2.423366270133041E-2</v>
      </c>
      <c r="L208" s="1">
        <v>0.47776807710697167</v>
      </c>
    </row>
    <row r="209" spans="1:12">
      <c r="A209" s="5" t="s">
        <v>67</v>
      </c>
      <c r="B209" s="1">
        <v>205</v>
      </c>
      <c r="C209" s="1">
        <v>-2.0770738215894027</v>
      </c>
      <c r="D209" s="1">
        <v>-0.83519647205564151</v>
      </c>
      <c r="E209" s="1">
        <v>-0.272866655132042</v>
      </c>
      <c r="F209" s="1">
        <v>-0.80252880173258345</v>
      </c>
      <c r="G209" s="1">
        <v>0.25677702672695035</v>
      </c>
      <c r="H209" s="1">
        <v>-0.72734585138927998</v>
      </c>
      <c r="I209" s="1">
        <v>-0.34403241591510342</v>
      </c>
      <c r="J209" s="1">
        <v>-6.4816719577577134E-2</v>
      </c>
      <c r="K209" s="1">
        <v>-5.5352839822229158E-4</v>
      </c>
      <c r="L209" s="1">
        <v>0.71348959588409677</v>
      </c>
    </row>
    <row r="210" spans="1:12">
      <c r="A210" s="5" t="s">
        <v>243</v>
      </c>
      <c r="B210" s="1">
        <v>206</v>
      </c>
      <c r="C210" s="1">
        <v>-2.0770848653224316</v>
      </c>
      <c r="D210" s="1">
        <v>-0.39503777694604181</v>
      </c>
      <c r="E210" s="1">
        <v>-0.74227972050968483</v>
      </c>
      <c r="F210" s="1">
        <v>0.31074778157264565</v>
      </c>
      <c r="G210" s="1">
        <v>-0.56712820880584347</v>
      </c>
      <c r="H210" s="1">
        <v>-0.22999067346733529</v>
      </c>
      <c r="I210" s="1">
        <v>-0.31554084903970903</v>
      </c>
      <c r="J210" s="1">
        <v>0.18836825128000273</v>
      </c>
      <c r="K210" s="1">
        <v>-0.37269816295655456</v>
      </c>
      <c r="L210" s="1">
        <v>4.6474493550089542E-2</v>
      </c>
    </row>
    <row r="211" spans="1:12">
      <c r="A211" s="5" t="s">
        <v>415</v>
      </c>
      <c r="B211" s="1">
        <v>207</v>
      </c>
      <c r="C211" s="1">
        <v>-2.0784519929243404</v>
      </c>
      <c r="D211" s="1">
        <v>-0.75312086934024502</v>
      </c>
      <c r="E211" s="1">
        <v>-0.72217776366472664</v>
      </c>
      <c r="F211" s="1">
        <v>-0.29346020569783976</v>
      </c>
      <c r="G211" s="1">
        <v>-0.3699893029597579</v>
      </c>
      <c r="H211" s="1">
        <v>-0.21075528760010642</v>
      </c>
      <c r="I211" s="1">
        <v>4.764371281687301E-4</v>
      </c>
      <c r="J211" s="1">
        <v>1.8148754968240709E-2</v>
      </c>
      <c r="K211" s="1">
        <v>-0.33232316568575865</v>
      </c>
      <c r="L211" s="1">
        <v>0.58474940992768465</v>
      </c>
    </row>
    <row r="212" spans="1:12">
      <c r="A212" s="5" t="s">
        <v>405</v>
      </c>
      <c r="B212" s="1">
        <v>208</v>
      </c>
      <c r="C212" s="1">
        <v>-2.0790735131154392</v>
      </c>
      <c r="D212" s="1">
        <v>-0.49526413172117278</v>
      </c>
      <c r="E212" s="1">
        <v>-0.40349263888286763</v>
      </c>
      <c r="F212" s="1">
        <v>-0.4932363480291016</v>
      </c>
      <c r="G212" s="1">
        <v>-0.17522873011251783</v>
      </c>
      <c r="H212" s="1">
        <v>-0.26450344139365123</v>
      </c>
      <c r="I212" s="1">
        <v>-0.4472259899786199</v>
      </c>
      <c r="J212" s="1">
        <v>-0.2520124742798549</v>
      </c>
      <c r="K212" s="1">
        <v>0.12237108887729738</v>
      </c>
      <c r="L212" s="1">
        <v>0.3295191524050492</v>
      </c>
    </row>
    <row r="213" spans="1:12">
      <c r="A213" s="5" t="s">
        <v>358</v>
      </c>
      <c r="B213" s="1">
        <v>209</v>
      </c>
      <c r="C213" s="1">
        <v>-2.0889244626594405</v>
      </c>
      <c r="D213" s="1">
        <v>-0.44031227340833184</v>
      </c>
      <c r="E213" s="1">
        <v>-0.82016864773665554</v>
      </c>
      <c r="F213" s="1">
        <v>-0.2152578912259035</v>
      </c>
      <c r="G213" s="1">
        <v>-0.47630327057732808</v>
      </c>
      <c r="H213" s="1">
        <v>-0.26050074111161664</v>
      </c>
      <c r="I213" s="1">
        <v>0.18774112306089882</v>
      </c>
      <c r="J213" s="1">
        <v>0.11886275663241463</v>
      </c>
      <c r="K213" s="1">
        <v>-0.45183065423301888</v>
      </c>
      <c r="L213" s="1">
        <v>0.26884513594010107</v>
      </c>
    </row>
    <row r="214" spans="1:12">
      <c r="A214" s="5" t="s">
        <v>397</v>
      </c>
      <c r="B214" s="1">
        <v>210</v>
      </c>
      <c r="C214" s="1">
        <v>-2.0908729230789813</v>
      </c>
      <c r="D214" s="1">
        <v>-0.58419210150351453</v>
      </c>
      <c r="E214" s="1">
        <v>-0.81789537727832662</v>
      </c>
      <c r="F214" s="1">
        <v>-0.1657344715545582</v>
      </c>
      <c r="G214" s="1">
        <v>-0.53283904103828617</v>
      </c>
      <c r="H214" s="1">
        <v>0.15092673358024022</v>
      </c>
      <c r="I214" s="1">
        <v>-0.18140449528906935</v>
      </c>
      <c r="J214" s="1">
        <v>-1.6727309559931923E-2</v>
      </c>
      <c r="K214" s="1">
        <v>-0.31545320777622327</v>
      </c>
      <c r="L214" s="1">
        <v>0.37244634734068827</v>
      </c>
    </row>
    <row r="215" spans="1:12">
      <c r="A215" s="5" t="s">
        <v>321</v>
      </c>
      <c r="B215" s="1">
        <v>211</v>
      </c>
      <c r="C215" s="1">
        <v>-2.0947831943754966</v>
      </c>
      <c r="D215" s="1">
        <v>-0.90309902416763099</v>
      </c>
      <c r="E215" s="1">
        <v>-0.71758676873771166</v>
      </c>
      <c r="F215" s="1">
        <v>-0.26977821904958948</v>
      </c>
      <c r="G215" s="1">
        <v>-0.16934461159132602</v>
      </c>
      <c r="H215" s="1">
        <v>0.30285191488522584</v>
      </c>
      <c r="I215" s="1">
        <v>-0.47845281053751176</v>
      </c>
      <c r="J215" s="1">
        <v>-0.11364001926973775</v>
      </c>
      <c r="K215" s="1">
        <v>-0.20508643413508568</v>
      </c>
      <c r="L215" s="1">
        <v>0.45935277822787079</v>
      </c>
    </row>
    <row r="216" spans="1:12">
      <c r="A216" s="5" t="s">
        <v>403</v>
      </c>
      <c r="B216" s="1">
        <v>212</v>
      </c>
      <c r="C216" s="1">
        <v>-2.1176203829926217</v>
      </c>
      <c r="D216" s="1">
        <v>-0.77323333008636852</v>
      </c>
      <c r="E216" s="1">
        <v>-0.46955074127501761</v>
      </c>
      <c r="F216" s="1">
        <v>-0.37972103125941975</v>
      </c>
      <c r="G216" s="1">
        <v>-0.28466284081950816</v>
      </c>
      <c r="H216" s="1">
        <v>-0.15966575301964833</v>
      </c>
      <c r="I216" s="1">
        <v>-0.44681958438989083</v>
      </c>
      <c r="J216" s="1">
        <v>-3.2241684908016273E-2</v>
      </c>
      <c r="K216" s="1">
        <v>-0.15684656984492382</v>
      </c>
      <c r="L216" s="1">
        <v>0.58512115261017128</v>
      </c>
    </row>
    <row r="217" spans="1:12">
      <c r="A217" s="5" t="s">
        <v>90</v>
      </c>
      <c r="B217" s="1">
        <v>213</v>
      </c>
      <c r="C217" s="1">
        <v>-2.1344382009254508</v>
      </c>
      <c r="D217" s="1">
        <v>-0.75010492190640521</v>
      </c>
      <c r="E217" s="1">
        <v>-0.38950107983619747</v>
      </c>
      <c r="F217" s="1">
        <v>-0.23673965364524538</v>
      </c>
      <c r="G217" s="1">
        <v>-0.2959266219159693</v>
      </c>
      <c r="H217" s="1">
        <v>-0.16976260336223026</v>
      </c>
      <c r="I217" s="1">
        <v>-0.47561572638126026</v>
      </c>
      <c r="J217" s="1">
        <v>-9.5162556165194104E-2</v>
      </c>
      <c r="K217" s="1">
        <v>-0.12137333673896832</v>
      </c>
      <c r="L217" s="1">
        <v>0.39974829902601944</v>
      </c>
    </row>
    <row r="218" spans="1:12">
      <c r="A218" s="5" t="s">
        <v>100</v>
      </c>
      <c r="B218" s="1">
        <v>214</v>
      </c>
      <c r="C218" s="1">
        <v>-2.1495895943224315</v>
      </c>
      <c r="D218" s="1">
        <v>-0.65523261919685782</v>
      </c>
      <c r="E218" s="1">
        <v>-0.74601122243880003</v>
      </c>
      <c r="F218" s="1">
        <v>-0.40660997572119173</v>
      </c>
      <c r="G218" s="1">
        <v>-0.401359785806085</v>
      </c>
      <c r="H218" s="1">
        <v>-0.11429164571189582</v>
      </c>
      <c r="I218" s="1">
        <v>-8.8318979623391872E-2</v>
      </c>
      <c r="J218" s="1">
        <v>7.4458344025912671E-2</v>
      </c>
      <c r="K218" s="1">
        <v>-0.26841645296653949</v>
      </c>
      <c r="L218" s="1">
        <v>0.45619274311641766</v>
      </c>
    </row>
    <row r="219" spans="1:12">
      <c r="A219" s="5" t="s">
        <v>257</v>
      </c>
      <c r="B219" s="1">
        <v>215</v>
      </c>
      <c r="C219" s="1">
        <v>-2.1673383945515994</v>
      </c>
      <c r="D219" s="1">
        <v>-6.9931104047701129E-2</v>
      </c>
      <c r="E219" s="1">
        <v>-0.70263363231927212</v>
      </c>
      <c r="F219" s="1">
        <v>-0.29708390573910198</v>
      </c>
      <c r="G219" s="1">
        <v>-0.56360972021245459</v>
      </c>
      <c r="H219" s="1">
        <v>-0.22466608796115795</v>
      </c>
      <c r="I219" s="1">
        <v>-0.23501819303133634</v>
      </c>
      <c r="J219" s="1">
        <v>-2.432968311390224E-2</v>
      </c>
      <c r="K219" s="1">
        <v>-0.11596952820619162</v>
      </c>
      <c r="L219" s="1">
        <v>6.5903460079518264E-2</v>
      </c>
    </row>
    <row r="220" spans="1:12">
      <c r="A220" s="5" t="s">
        <v>204</v>
      </c>
      <c r="B220" s="1">
        <v>216</v>
      </c>
      <c r="C220" s="1">
        <v>-2.177529593325763</v>
      </c>
      <c r="D220" s="1">
        <v>-0.93349755608941321</v>
      </c>
      <c r="E220" s="1">
        <v>-0.61326057161712078</v>
      </c>
      <c r="F220" s="1">
        <v>-0.37326382009807907</v>
      </c>
      <c r="G220" s="1">
        <v>-0.11112181762231675</v>
      </c>
      <c r="H220" s="1">
        <v>-0.13041376975486826</v>
      </c>
      <c r="I220" s="1">
        <v>-0.36401619413926734</v>
      </c>
      <c r="J220" s="1">
        <v>-6.0146135336539744E-2</v>
      </c>
      <c r="K220" s="1">
        <v>-0.23949051449901174</v>
      </c>
      <c r="L220" s="1">
        <v>0.64768078583085398</v>
      </c>
    </row>
    <row r="221" spans="1:12">
      <c r="A221" s="5" t="s">
        <v>339</v>
      </c>
      <c r="B221" s="1">
        <v>217</v>
      </c>
      <c r="C221" s="1">
        <v>-2.2298650260829382</v>
      </c>
      <c r="D221" s="1">
        <v>-0.61295065676763683</v>
      </c>
      <c r="E221" s="1">
        <v>-0.77542560080889433</v>
      </c>
      <c r="F221" s="1">
        <v>6.5540732168174617E-2</v>
      </c>
      <c r="G221" s="1">
        <v>-0.50088526195734873</v>
      </c>
      <c r="H221" s="1">
        <v>-0.30403446509257542</v>
      </c>
      <c r="I221" s="1">
        <v>-0.12327202526648633</v>
      </c>
      <c r="J221" s="1">
        <v>4.724470383938479E-2</v>
      </c>
      <c r="K221" s="1">
        <v>-0.23618776160219665</v>
      </c>
      <c r="L221" s="1">
        <v>0.21010530940464053</v>
      </c>
    </row>
    <row r="222" spans="1:12">
      <c r="A222" s="5" t="s">
        <v>387</v>
      </c>
      <c r="B222" s="1">
        <v>218</v>
      </c>
      <c r="C222" s="1">
        <v>-2.2458160261774189</v>
      </c>
      <c r="D222" s="1">
        <v>-0.78518744037631993</v>
      </c>
      <c r="E222" s="1">
        <v>-0.34635557793217925</v>
      </c>
      <c r="F222" s="1">
        <v>-0.67953663474958204</v>
      </c>
      <c r="G222" s="1">
        <v>-0.17900682448319688</v>
      </c>
      <c r="H222" s="1">
        <v>-0.30991524330280584</v>
      </c>
      <c r="I222" s="1">
        <v>-0.49019014803202998</v>
      </c>
      <c r="J222" s="1">
        <v>-0.16595622821598133</v>
      </c>
      <c r="K222" s="1">
        <v>1.8578854511907671E-2</v>
      </c>
      <c r="L222" s="1">
        <v>0.69175321640276866</v>
      </c>
    </row>
    <row r="223" spans="1:12">
      <c r="A223" s="5" t="s">
        <v>342</v>
      </c>
      <c r="B223" s="1">
        <v>219</v>
      </c>
      <c r="C223" s="1">
        <v>-2.2526420610450972</v>
      </c>
      <c r="D223" s="1">
        <v>-0.57325490906347487</v>
      </c>
      <c r="E223" s="1">
        <v>-0.72718322008510294</v>
      </c>
      <c r="F223" s="1">
        <v>-0.64567575702019575</v>
      </c>
      <c r="G223" s="1">
        <v>-0.36514903403980664</v>
      </c>
      <c r="H223" s="1">
        <v>-6.3381946198890801E-2</v>
      </c>
      <c r="I223" s="1">
        <v>-0.27321200738103191</v>
      </c>
      <c r="J223" s="1">
        <v>0.11209548843714022</v>
      </c>
      <c r="K223" s="1">
        <v>-0.23834345727830047</v>
      </c>
      <c r="L223" s="1">
        <v>0.52146278158456605</v>
      </c>
    </row>
    <row r="224" spans="1:12">
      <c r="A224" s="5" t="s">
        <v>170</v>
      </c>
      <c r="B224" s="1">
        <v>220</v>
      </c>
      <c r="C224" s="1">
        <v>-2.2581428553129674</v>
      </c>
      <c r="D224" s="1">
        <v>-0.82228555962182293</v>
      </c>
      <c r="E224" s="1">
        <v>-0.25790156237146644</v>
      </c>
      <c r="F224" s="1">
        <v>-0.69364456602374935</v>
      </c>
      <c r="G224" s="1">
        <v>-0.26431215694654586</v>
      </c>
      <c r="H224" s="1">
        <v>-1.6285768971965695E-2</v>
      </c>
      <c r="I224" s="1">
        <v>-0.84202058327465157</v>
      </c>
      <c r="J224" s="1">
        <v>-0.3122910968330877</v>
      </c>
      <c r="K224" s="1">
        <v>0.22985628152850848</v>
      </c>
      <c r="L224" s="1">
        <v>0.72074215720181378</v>
      </c>
    </row>
    <row r="225" spans="1:12">
      <c r="A225" s="5" t="s">
        <v>136</v>
      </c>
      <c r="B225" s="1">
        <v>221</v>
      </c>
      <c r="C225" s="1">
        <v>-2.3019641322120608</v>
      </c>
      <c r="D225" s="1">
        <v>-0.81368908248009264</v>
      </c>
      <c r="E225" s="1">
        <v>-0.50527427012603165</v>
      </c>
      <c r="F225" s="1">
        <v>-0.68924235064867201</v>
      </c>
      <c r="G225" s="1">
        <v>-0.50683047036809992</v>
      </c>
      <c r="H225" s="1">
        <v>-0.18826411090879072</v>
      </c>
      <c r="I225" s="1">
        <v>-0.13441638380125939</v>
      </c>
      <c r="J225" s="1">
        <v>-2.1793783671817793E-2</v>
      </c>
      <c r="K225" s="1">
        <v>-0.21358776571875474</v>
      </c>
      <c r="L225" s="1">
        <v>0.77113408551145823</v>
      </c>
    </row>
    <row r="226" spans="1:12">
      <c r="A226" s="5" t="s">
        <v>423</v>
      </c>
      <c r="B226" s="1">
        <v>222</v>
      </c>
      <c r="C226" s="1">
        <v>-2.3357165876351114</v>
      </c>
      <c r="D226" s="1">
        <v>-0.52316423597891859</v>
      </c>
      <c r="E226" s="1">
        <v>-0.60258614273045652</v>
      </c>
      <c r="F226" s="1">
        <v>-0.55265584154289282</v>
      </c>
      <c r="G226" s="1">
        <v>-0.55554022782496792</v>
      </c>
      <c r="H226" s="1">
        <v>-9.8193351111563784E-2</v>
      </c>
      <c r="I226" s="1">
        <v>-0.28538306270173097</v>
      </c>
      <c r="J226" s="1">
        <v>-8.4994423239517253E-2</v>
      </c>
      <c r="K226" s="1">
        <v>-1.9667403992868947E-2</v>
      </c>
      <c r="L226" s="1">
        <v>0.3864681014878053</v>
      </c>
    </row>
    <row r="227" spans="1:12">
      <c r="A227" s="5" t="s">
        <v>186</v>
      </c>
      <c r="B227" s="1">
        <v>223</v>
      </c>
      <c r="C227" s="1">
        <v>-2.3386938590619661</v>
      </c>
      <c r="D227" s="1">
        <v>-0.45543329154485301</v>
      </c>
      <c r="E227" s="1">
        <v>-0.58061120770368002</v>
      </c>
      <c r="F227" s="1">
        <v>1.594594405477532E-2</v>
      </c>
      <c r="G227" s="1">
        <v>-0.27809176291299881</v>
      </c>
      <c r="H227" s="1">
        <v>-0.18613091990400277</v>
      </c>
      <c r="I227" s="1">
        <v>-0.35648489931782651</v>
      </c>
      <c r="J227" s="1">
        <v>-8.7787886397000484E-2</v>
      </c>
      <c r="K227" s="1">
        <v>-0.36499474785905728</v>
      </c>
      <c r="L227" s="1">
        <v>-4.5105087477322399E-2</v>
      </c>
    </row>
    <row r="228" spans="1:12">
      <c r="A228" s="5" t="s">
        <v>277</v>
      </c>
      <c r="B228" s="1">
        <v>224</v>
      </c>
      <c r="C228" s="1">
        <v>-2.3500158158631117</v>
      </c>
      <c r="D228" s="1">
        <v>-0.69348360279054255</v>
      </c>
      <c r="E228" s="1">
        <v>-0.86501650821329057</v>
      </c>
      <c r="F228" s="1">
        <v>-0.25075727863245029</v>
      </c>
      <c r="G228" s="1">
        <v>-0.5285239741177602</v>
      </c>
      <c r="H228" s="1">
        <v>-0.29114046869760041</v>
      </c>
      <c r="I228" s="1">
        <v>0.10696984786105815</v>
      </c>
      <c r="J228" s="1">
        <v>-2.0319610580400688E-2</v>
      </c>
      <c r="K228" s="1">
        <v>-0.37439746261761214</v>
      </c>
      <c r="L228" s="1">
        <v>0.56665324192548716</v>
      </c>
    </row>
    <row r="229" spans="1:12">
      <c r="A229" s="5" t="s">
        <v>95</v>
      </c>
      <c r="B229" s="1">
        <v>225</v>
      </c>
      <c r="C229" s="1">
        <v>-2.3603594768812379</v>
      </c>
      <c r="D229" s="1">
        <v>-0.60004211254012141</v>
      </c>
      <c r="E229" s="1">
        <v>-0.56694962583346109</v>
      </c>
      <c r="F229" s="1">
        <v>-0.74369600301415051</v>
      </c>
      <c r="G229" s="1">
        <v>-0.39899207044105872</v>
      </c>
      <c r="H229" s="1">
        <v>-0.57170902394244738</v>
      </c>
      <c r="I229" s="1">
        <v>-2.8414147281989972E-3</v>
      </c>
      <c r="J229" s="1">
        <v>-3.3697492383551256E-2</v>
      </c>
      <c r="K229" s="1">
        <v>-0.16564712464489781</v>
      </c>
      <c r="L229" s="1">
        <v>0.72321539064664953</v>
      </c>
    </row>
    <row r="230" spans="1:12">
      <c r="A230" s="5" t="s">
        <v>429</v>
      </c>
      <c r="B230" s="1">
        <v>226</v>
      </c>
      <c r="C230" s="1">
        <v>-2.3604742114371393</v>
      </c>
      <c r="D230" s="1">
        <v>-0.77477804918855242</v>
      </c>
      <c r="E230" s="1">
        <v>-0.82121112515115124</v>
      </c>
      <c r="F230" s="1">
        <v>-0.67996556159007071</v>
      </c>
      <c r="G230" s="1">
        <v>-0.46170542865904179</v>
      </c>
      <c r="H230" s="1">
        <v>-0.17731417677180233</v>
      </c>
      <c r="I230" s="1">
        <v>-0.13293558692184237</v>
      </c>
      <c r="J230" s="1">
        <v>5.3984942191292039E-2</v>
      </c>
      <c r="K230" s="1">
        <v>-0.17713538386209851</v>
      </c>
      <c r="L230" s="1">
        <v>0.81058615851612836</v>
      </c>
    </row>
    <row r="231" spans="1:12">
      <c r="A231" s="5" t="s">
        <v>75</v>
      </c>
      <c r="B231" s="1">
        <v>227</v>
      </c>
      <c r="C231" s="1">
        <v>-2.3653236809556373</v>
      </c>
      <c r="D231" s="1">
        <v>-0.81136074024190541</v>
      </c>
      <c r="E231" s="1">
        <v>-0.36801075369571401</v>
      </c>
      <c r="F231" s="1">
        <v>-0.56701986845413643</v>
      </c>
      <c r="G231" s="1">
        <v>-0.4463657062305092</v>
      </c>
      <c r="H231" s="1">
        <v>-0.22148633790391165</v>
      </c>
      <c r="I231" s="1">
        <v>-0.49806131055949232</v>
      </c>
      <c r="J231" s="1">
        <v>-0.23188515438470406</v>
      </c>
      <c r="K231" s="1">
        <v>-2.1092863588292963E-2</v>
      </c>
      <c r="L231" s="1">
        <v>0.79995905410302848</v>
      </c>
    </row>
    <row r="232" spans="1:12">
      <c r="A232" s="5" t="s">
        <v>36</v>
      </c>
      <c r="B232" s="1">
        <v>228</v>
      </c>
      <c r="C232" s="1">
        <v>-2.3703005361497858</v>
      </c>
      <c r="D232" s="1">
        <v>-0.39844818544603638</v>
      </c>
      <c r="E232" s="1">
        <v>-0.65814105789291832</v>
      </c>
      <c r="F232" s="1">
        <v>-0.44753070143909196</v>
      </c>
      <c r="G232" s="1">
        <v>-0.54788631736620486</v>
      </c>
      <c r="H232" s="1">
        <v>-0.35134641211631568</v>
      </c>
      <c r="I232" s="1">
        <v>-8.7900600407371521E-2</v>
      </c>
      <c r="J232" s="1">
        <v>4.2082906890493758E-2</v>
      </c>
      <c r="K232" s="1">
        <v>-0.3553651503635748</v>
      </c>
      <c r="L232" s="1">
        <v>0.4342349819912345</v>
      </c>
    </row>
    <row r="233" spans="1:12">
      <c r="A233" s="5" t="s">
        <v>473</v>
      </c>
      <c r="B233" s="1">
        <v>229</v>
      </c>
      <c r="C233" s="1">
        <v>-2.4022531224028398</v>
      </c>
      <c r="D233" s="1">
        <v>-0.5676534111694046</v>
      </c>
      <c r="E233" s="1">
        <v>-0.876155354697568</v>
      </c>
      <c r="F233" s="1">
        <v>-0.69085618514475433</v>
      </c>
      <c r="G233" s="1">
        <v>-0.62365309584076745</v>
      </c>
      <c r="H233" s="1">
        <v>-0.36569655179244931</v>
      </c>
      <c r="I233" s="1">
        <v>0.31304303435782149</v>
      </c>
      <c r="J233" s="1">
        <v>9.4313293001084375E-2</v>
      </c>
      <c r="K233" s="1">
        <v>-0.43927448368458022</v>
      </c>
      <c r="L233" s="1">
        <v>0.75367963256777826</v>
      </c>
    </row>
    <row r="234" spans="1:12">
      <c r="A234" s="5" t="s">
        <v>260</v>
      </c>
      <c r="B234" s="1">
        <v>230</v>
      </c>
      <c r="C234" s="1">
        <v>-2.416337626063469</v>
      </c>
      <c r="D234" s="1">
        <v>-0.82991830161312818</v>
      </c>
      <c r="E234" s="1">
        <v>-0.52457893160106273</v>
      </c>
      <c r="F234" s="1">
        <v>-0.51482286662050081</v>
      </c>
      <c r="G234" s="1">
        <v>-0.46549857446480547</v>
      </c>
      <c r="H234" s="1">
        <v>-0.23561090522715492</v>
      </c>
      <c r="I234" s="1">
        <v>-0.5624907133924113</v>
      </c>
      <c r="J234" s="1">
        <v>-3.7431858112763713E-2</v>
      </c>
      <c r="K234" s="1">
        <v>-0.1147970360670412</v>
      </c>
      <c r="L234" s="1">
        <v>0.86881156103539958</v>
      </c>
    </row>
    <row r="235" spans="1:12">
      <c r="A235" s="5" t="s">
        <v>432</v>
      </c>
      <c r="B235" s="1">
        <v>231</v>
      </c>
      <c r="C235" s="1">
        <v>-2.424819619272268</v>
      </c>
      <c r="D235" s="1">
        <v>-0.52792588788207651</v>
      </c>
      <c r="E235" s="1">
        <v>-0.86201966650940776</v>
      </c>
      <c r="F235" s="1">
        <v>-0.26898365830164944</v>
      </c>
      <c r="G235" s="1">
        <v>-0.64728330129051559</v>
      </c>
      <c r="H235" s="1">
        <v>-0.14543749165454659</v>
      </c>
      <c r="I235" s="1">
        <v>1.6732980201281351E-2</v>
      </c>
      <c r="J235" s="1">
        <v>0.11871838721513044</v>
      </c>
      <c r="K235" s="1">
        <v>-0.46557295584828362</v>
      </c>
      <c r="L235" s="1">
        <v>0.35695197479779961</v>
      </c>
    </row>
    <row r="236" spans="1:12">
      <c r="A236" s="5" t="s">
        <v>101</v>
      </c>
      <c r="B236" s="1">
        <v>232</v>
      </c>
      <c r="C236" s="1">
        <v>-2.4564176807505875</v>
      </c>
      <c r="D236" s="1">
        <v>-0.70565614582265912</v>
      </c>
      <c r="E236" s="1">
        <v>-0.49661995649414786</v>
      </c>
      <c r="F236" s="1">
        <v>-0.65489838501826314</v>
      </c>
      <c r="G236" s="1">
        <v>-0.2594153995614592</v>
      </c>
      <c r="H236" s="1">
        <v>-0.17076215520006519</v>
      </c>
      <c r="I236" s="1">
        <v>-0.35452165852854056</v>
      </c>
      <c r="J236" s="1">
        <v>-0.13961285877369178</v>
      </c>
      <c r="K236" s="1">
        <v>-0.33314757805196543</v>
      </c>
      <c r="L236" s="1">
        <v>0.65821645670020479</v>
      </c>
    </row>
    <row r="237" spans="1:12">
      <c r="A237" s="5" t="s">
        <v>377</v>
      </c>
      <c r="B237" s="1">
        <v>233</v>
      </c>
      <c r="C237" s="1">
        <v>-2.456840483863179</v>
      </c>
      <c r="D237" s="1">
        <v>-0.5580409879622098</v>
      </c>
      <c r="E237" s="1">
        <v>-8.6174907691053022E-3</v>
      </c>
      <c r="F237" s="1">
        <v>-0.84841991853967347</v>
      </c>
      <c r="G237" s="1">
        <v>0.10510966421128951</v>
      </c>
      <c r="H237" s="1">
        <v>-0.78636776346856652</v>
      </c>
      <c r="I237" s="1">
        <v>-0.84185579181018677</v>
      </c>
      <c r="J237" s="1">
        <v>-0.2298854402033384</v>
      </c>
      <c r="K237" s="1">
        <v>0.28615413739611084</v>
      </c>
      <c r="L237" s="1">
        <v>0.42508310728250126</v>
      </c>
    </row>
    <row r="238" spans="1:12">
      <c r="A238" s="5" t="s">
        <v>192</v>
      </c>
      <c r="B238" s="1">
        <v>234</v>
      </c>
      <c r="C238" s="1">
        <v>-2.4696260202642888</v>
      </c>
      <c r="D238" s="1">
        <v>-0.82989059681892163</v>
      </c>
      <c r="E238" s="1">
        <v>-0.61369280596554054</v>
      </c>
      <c r="F238" s="1">
        <v>-0.69974789719875952</v>
      </c>
      <c r="G238" s="1">
        <v>-0.55504484604718307</v>
      </c>
      <c r="H238" s="1">
        <v>-0.36523390530734495</v>
      </c>
      <c r="I238" s="1">
        <v>-2.1554458976862444E-2</v>
      </c>
      <c r="J238" s="1">
        <v>5.1690804899587042E-3</v>
      </c>
      <c r="K238" s="1">
        <v>-0.25134913757249244</v>
      </c>
      <c r="L238" s="1">
        <v>0.86171854713285712</v>
      </c>
    </row>
    <row r="239" spans="1:12">
      <c r="A239" s="5" t="s">
        <v>112</v>
      </c>
      <c r="B239" s="1">
        <v>235</v>
      </c>
      <c r="C239" s="1">
        <v>-2.4985986231638746</v>
      </c>
      <c r="D239" s="1">
        <v>-0.69790511302057978</v>
      </c>
      <c r="E239" s="1">
        <v>-0.88786152774090144</v>
      </c>
      <c r="F239" s="1">
        <v>-0.47390528064279347</v>
      </c>
      <c r="G239" s="1">
        <v>-0.56543709871775694</v>
      </c>
      <c r="H239" s="1">
        <v>-0.34645343768852094</v>
      </c>
      <c r="I239" s="1">
        <v>7.3786012175062768E-2</v>
      </c>
      <c r="J239" s="1">
        <v>1.6131371380714025E-2</v>
      </c>
      <c r="K239" s="1">
        <v>-0.31842185165425474</v>
      </c>
      <c r="L239" s="1">
        <v>0.7014683027451557</v>
      </c>
    </row>
    <row r="240" spans="1:12">
      <c r="A240" s="5" t="s">
        <v>378</v>
      </c>
      <c r="B240" s="1">
        <v>236</v>
      </c>
      <c r="C240" s="1">
        <v>-2.5001565250385762</v>
      </c>
      <c r="D240" s="1">
        <v>-0.42358624264909961</v>
      </c>
      <c r="E240" s="1">
        <v>-0.7414718751448055</v>
      </c>
      <c r="F240" s="1">
        <v>-0.43813063457612411</v>
      </c>
      <c r="G240" s="1">
        <v>-0.61103317383671796</v>
      </c>
      <c r="H240" s="1">
        <v>-0.36868459399316389</v>
      </c>
      <c r="I240" s="1">
        <v>-0.23849475424287098</v>
      </c>
      <c r="J240" s="1">
        <v>3.6367783178533224E-2</v>
      </c>
      <c r="K240" s="1">
        <v>-0.22274307936262056</v>
      </c>
      <c r="L240" s="1">
        <v>0.50762004558829277</v>
      </c>
    </row>
    <row r="241" spans="1:12">
      <c r="A241" s="5" t="s">
        <v>472</v>
      </c>
      <c r="B241" s="1">
        <v>237</v>
      </c>
      <c r="C241" s="1">
        <v>-2.5014693449854217</v>
      </c>
      <c r="D241" s="1">
        <v>-0.79458108034090513</v>
      </c>
      <c r="E241" s="1">
        <v>-0.63455247299920381</v>
      </c>
      <c r="F241" s="1">
        <v>-0.82726450259691453</v>
      </c>
      <c r="G241" s="1">
        <v>-0.23656950722672854</v>
      </c>
      <c r="H241" s="1">
        <v>-0.46799066408559797</v>
      </c>
      <c r="I241" s="1">
        <v>-0.13697122081041421</v>
      </c>
      <c r="J241" s="1">
        <v>-1.2951999148051714E-2</v>
      </c>
      <c r="K241" s="1">
        <v>-0.19700909689688637</v>
      </c>
      <c r="L241" s="1">
        <v>0.8064211991192809</v>
      </c>
    </row>
    <row r="242" spans="1:12">
      <c r="A242" s="5" t="s">
        <v>30</v>
      </c>
      <c r="B242" s="1">
        <v>238</v>
      </c>
      <c r="C242" s="1">
        <v>-2.502552385449011</v>
      </c>
      <c r="D242" s="1">
        <v>-0.67527930385278712</v>
      </c>
      <c r="E242" s="1">
        <v>-0.54569325796551171</v>
      </c>
      <c r="F242" s="1">
        <v>-0.69632363809653908</v>
      </c>
      <c r="G242" s="1">
        <v>-0.43058703673609194</v>
      </c>
      <c r="H242" s="1">
        <v>-0.46847430723537437</v>
      </c>
      <c r="I242" s="1">
        <v>-0.17924152118595682</v>
      </c>
      <c r="J242" s="1">
        <v>9.8156460419903096E-3</v>
      </c>
      <c r="K242" s="1">
        <v>-0.25105026204615682</v>
      </c>
      <c r="L242" s="1">
        <v>0.73428129562741695</v>
      </c>
    </row>
    <row r="243" spans="1:12">
      <c r="A243" s="5" t="s">
        <v>83</v>
      </c>
      <c r="B243" s="1">
        <v>239</v>
      </c>
      <c r="C243" s="1">
        <v>-2.5158891416927589</v>
      </c>
      <c r="D243" s="1">
        <v>-0.67081784081204066</v>
      </c>
      <c r="E243" s="1">
        <v>-0.51089509643223563</v>
      </c>
      <c r="F243" s="1">
        <v>-0.71141608346461915</v>
      </c>
      <c r="G243" s="1">
        <v>-0.42044447000260871</v>
      </c>
      <c r="H243" s="1">
        <v>-0.33321364145143351</v>
      </c>
      <c r="I243" s="1">
        <v>-0.43258722035454955</v>
      </c>
      <c r="J243" s="1">
        <v>-9.2771523224064512E-2</v>
      </c>
      <c r="K243" s="1">
        <v>-4.1015952269755802E-2</v>
      </c>
      <c r="L243" s="1">
        <v>0.69727268631854855</v>
      </c>
    </row>
    <row r="244" spans="1:12">
      <c r="A244" s="5" t="s">
        <v>223</v>
      </c>
      <c r="B244" s="1">
        <v>240</v>
      </c>
      <c r="C244" s="1">
        <v>-2.5279853408745949</v>
      </c>
      <c r="D244" s="1">
        <v>-0.60071660161307316</v>
      </c>
      <c r="E244" s="1">
        <v>-0.71857785854950407</v>
      </c>
      <c r="F244" s="1">
        <v>-9.1065272920829651E-2</v>
      </c>
      <c r="G244" s="1">
        <v>-0.50365837658079526</v>
      </c>
      <c r="H244" s="1">
        <v>-0.52759045081719524</v>
      </c>
      <c r="I244" s="1">
        <v>-0.35536798334790448</v>
      </c>
      <c r="J244" s="1">
        <v>5.0867163576949981E-2</v>
      </c>
      <c r="K244" s="1">
        <v>-0.17569197690224728</v>
      </c>
      <c r="L244" s="1">
        <v>0.39381601628000423</v>
      </c>
    </row>
    <row r="245" spans="1:12">
      <c r="A245" s="5" t="s">
        <v>212</v>
      </c>
      <c r="B245" s="1">
        <v>241</v>
      </c>
      <c r="C245" s="1">
        <v>-2.536311037789218</v>
      </c>
      <c r="D245" s="1">
        <v>-0.92727038999768741</v>
      </c>
      <c r="E245" s="1">
        <v>-0.68348206150228041</v>
      </c>
      <c r="F245" s="1">
        <v>-0.70308250198075306</v>
      </c>
      <c r="G245" s="1">
        <v>-0.48478016037815258</v>
      </c>
      <c r="H245" s="1">
        <v>-0.1541764195457325</v>
      </c>
      <c r="I245" s="1">
        <v>-0.37105757947129886</v>
      </c>
      <c r="J245" s="1">
        <v>8.1714860623173201E-3</v>
      </c>
      <c r="K245" s="1">
        <v>-5.7664303901784245E-2</v>
      </c>
      <c r="L245" s="1">
        <v>0.83703089292615396</v>
      </c>
    </row>
    <row r="246" spans="1:12">
      <c r="A246" s="5" t="s">
        <v>412</v>
      </c>
      <c r="B246" s="1">
        <v>242</v>
      </c>
      <c r="C246" s="1">
        <v>-2.5392078870907486</v>
      </c>
      <c r="D246" s="1">
        <v>-0.70682338400842826</v>
      </c>
      <c r="E246" s="1">
        <v>-0.78722973915780337</v>
      </c>
      <c r="F246" s="1">
        <v>-0.64144294185757755</v>
      </c>
      <c r="G246" s="1">
        <v>-0.5410578197595648</v>
      </c>
      <c r="H246" s="1">
        <v>-0.48851681558191301</v>
      </c>
      <c r="I246" s="1">
        <v>6.5549905376263234E-2</v>
      </c>
      <c r="J246" s="1">
        <v>-2.8690440823068548E-2</v>
      </c>
      <c r="K246" s="1">
        <v>-0.15771204881358003</v>
      </c>
      <c r="L246" s="1">
        <v>0.74671539753492311</v>
      </c>
    </row>
    <row r="247" spans="1:12">
      <c r="A247" s="5" t="s">
        <v>263</v>
      </c>
      <c r="B247" s="1">
        <v>243</v>
      </c>
      <c r="C247" s="1">
        <v>-2.5638841605870732</v>
      </c>
      <c r="D247" s="1">
        <v>-0.913141031232515</v>
      </c>
      <c r="E247" s="1">
        <v>-0.48405391523590618</v>
      </c>
      <c r="F247" s="1">
        <v>-0.71251095604723769</v>
      </c>
      <c r="G247" s="1">
        <v>-0.33884665692776239</v>
      </c>
      <c r="H247" s="1">
        <v>-0.3721796564632745</v>
      </c>
      <c r="I247" s="1">
        <v>-0.36767247040344675</v>
      </c>
      <c r="J247" s="1">
        <v>-1.9993048302493977E-2</v>
      </c>
      <c r="K247" s="1">
        <v>-0.14625897296421839</v>
      </c>
      <c r="L247" s="1">
        <v>0.7907725469897815</v>
      </c>
    </row>
    <row r="248" spans="1:12">
      <c r="A248" s="5" t="s">
        <v>300</v>
      </c>
      <c r="B248" s="1">
        <v>244</v>
      </c>
      <c r="C248" s="1">
        <v>-2.572057976703074</v>
      </c>
      <c r="D248" s="1">
        <v>-0.64261992536151413</v>
      </c>
      <c r="E248" s="1">
        <v>-0.8527718019296705</v>
      </c>
      <c r="F248" s="1">
        <v>-0.14713730750007123</v>
      </c>
      <c r="G248" s="1">
        <v>-0.46819711883761528</v>
      </c>
      <c r="H248" s="1">
        <v>-0.26873507989640244</v>
      </c>
      <c r="I248" s="1">
        <v>-0.31745691747690835</v>
      </c>
      <c r="J248" s="1">
        <v>7.5469335073646412E-3</v>
      </c>
      <c r="K248" s="1">
        <v>-0.27587720550031108</v>
      </c>
      <c r="L248" s="1">
        <v>0.39319044629205419</v>
      </c>
    </row>
    <row r="249" spans="1:12">
      <c r="A249" s="5" t="s">
        <v>126</v>
      </c>
      <c r="B249" s="1">
        <v>245</v>
      </c>
      <c r="C249" s="1">
        <v>-2.5738568217944175</v>
      </c>
      <c r="D249" s="1">
        <v>-0.78411207096989466</v>
      </c>
      <c r="E249" s="1">
        <v>-0.17983485684797773</v>
      </c>
      <c r="F249" s="1">
        <v>-0.62571163889655756</v>
      </c>
      <c r="G249" s="1">
        <v>-0.52162583526169959</v>
      </c>
      <c r="H249" s="1">
        <v>-0.74057759724817329</v>
      </c>
      <c r="I249" s="1">
        <v>-0.10626508789206679</v>
      </c>
      <c r="J249" s="1">
        <v>5.7616259367472229E-2</v>
      </c>
      <c r="K249" s="1">
        <v>-0.2099674420871957</v>
      </c>
      <c r="L249" s="1">
        <v>0.53662144804167511</v>
      </c>
    </row>
    <row r="250" spans="1:12">
      <c r="A250" s="5" t="s">
        <v>232</v>
      </c>
      <c r="B250" s="1">
        <v>246</v>
      </c>
      <c r="C250" s="1">
        <v>-2.5768655188174492</v>
      </c>
      <c r="D250" s="1">
        <v>-0.78496723586864958</v>
      </c>
      <c r="E250" s="1">
        <v>-0.67753159546042607</v>
      </c>
      <c r="F250" s="1">
        <v>-0.78477316045061163</v>
      </c>
      <c r="G250" s="1">
        <v>-0.42771390121235542</v>
      </c>
      <c r="H250" s="1">
        <v>-0.56328373286046551</v>
      </c>
      <c r="I250" s="1">
        <v>-1.6934622353352493E-2</v>
      </c>
      <c r="J250" s="1">
        <v>-3.3300388705243898E-2</v>
      </c>
      <c r="K250" s="1">
        <v>-0.15716718432773916</v>
      </c>
      <c r="L250" s="1">
        <v>0.86880630242139489</v>
      </c>
    </row>
    <row r="251" spans="1:12">
      <c r="A251" s="5" t="s">
        <v>106</v>
      </c>
      <c r="B251" s="1">
        <v>247</v>
      </c>
      <c r="C251" s="1">
        <v>-2.5829890811840688</v>
      </c>
      <c r="D251" s="1">
        <v>-0.47872106241592077</v>
      </c>
      <c r="E251" s="1">
        <v>-0.84440835789734825</v>
      </c>
      <c r="F251" s="1">
        <v>-0.70379036468998324</v>
      </c>
      <c r="G251" s="1">
        <v>-0.42729790344066426</v>
      </c>
      <c r="H251" s="1">
        <v>-0.45290023321585571</v>
      </c>
      <c r="I251" s="1">
        <v>-6.5144743034378241E-2</v>
      </c>
      <c r="J251" s="1">
        <v>8.2430458769862297E-2</v>
      </c>
      <c r="K251" s="1">
        <v>-0.31613007308388713</v>
      </c>
      <c r="L251" s="1">
        <v>0.62297319782410621</v>
      </c>
    </row>
    <row r="252" spans="1:12">
      <c r="A252" s="5" t="s">
        <v>152</v>
      </c>
      <c r="B252" s="1">
        <v>248</v>
      </c>
      <c r="C252" s="1">
        <v>-2.5874721408502039</v>
      </c>
      <c r="D252" s="1">
        <v>-0.72427416708348069</v>
      </c>
      <c r="E252" s="1">
        <v>-0.66587052916925316</v>
      </c>
      <c r="F252" s="1">
        <v>-0.13691149865513344</v>
      </c>
      <c r="G252" s="1">
        <v>-0.44631811881908512</v>
      </c>
      <c r="H252" s="1">
        <v>-0.17051387443346402</v>
      </c>
      <c r="I252" s="1">
        <v>-0.42947620608607495</v>
      </c>
      <c r="J252" s="1">
        <v>-7.6945469679110964E-2</v>
      </c>
      <c r="K252" s="1">
        <v>-0.25003138032490269</v>
      </c>
      <c r="L252" s="1">
        <v>0.31286910340030138</v>
      </c>
    </row>
    <row r="253" spans="1:12">
      <c r="A253" s="5" t="s">
        <v>58</v>
      </c>
      <c r="B253" s="1">
        <v>249</v>
      </c>
      <c r="C253" s="1">
        <v>-2.5877822965591166</v>
      </c>
      <c r="D253" s="1">
        <v>-0.69670836873546249</v>
      </c>
      <c r="E253" s="1">
        <v>-0.57573739681276359</v>
      </c>
      <c r="F253" s="1">
        <v>-0.74664450672356286</v>
      </c>
      <c r="G253" s="1">
        <v>-0.27182696749113183</v>
      </c>
      <c r="H253" s="1">
        <v>-0.5278681876271637</v>
      </c>
      <c r="I253" s="1">
        <v>-0.27574789126290306</v>
      </c>
      <c r="J253" s="1">
        <v>-3.8126556223525836E-2</v>
      </c>
      <c r="K253" s="1">
        <v>-0.13930349122293348</v>
      </c>
      <c r="L253" s="1">
        <v>0.68418106954033042</v>
      </c>
    </row>
    <row r="254" spans="1:12">
      <c r="A254" s="5" t="s">
        <v>159</v>
      </c>
      <c r="B254" s="1">
        <v>250</v>
      </c>
      <c r="C254" s="1">
        <v>-2.5897908099110101</v>
      </c>
      <c r="D254" s="1">
        <v>-0.64683501208045935</v>
      </c>
      <c r="E254" s="1">
        <v>-0.67536530366685898</v>
      </c>
      <c r="F254" s="1">
        <v>-0.64671103696883958</v>
      </c>
      <c r="G254" s="1">
        <v>-0.38062880376772523</v>
      </c>
      <c r="H254" s="1">
        <v>-0.37612655296972508</v>
      </c>
      <c r="I254" s="1">
        <v>-0.1248990574021817</v>
      </c>
      <c r="J254" s="1">
        <v>-1.7374918878464787E-2</v>
      </c>
      <c r="K254" s="1">
        <v>-0.19745986471893218</v>
      </c>
      <c r="L254" s="1">
        <v>0.47560974054217697</v>
      </c>
    </row>
    <row r="255" spans="1:12">
      <c r="A255" s="5" t="s">
        <v>135</v>
      </c>
      <c r="B255" s="1">
        <v>251</v>
      </c>
      <c r="C255" s="1">
        <v>-2.598220116748347</v>
      </c>
      <c r="D255" s="1">
        <v>-0.73935685090820935</v>
      </c>
      <c r="E255" s="1">
        <v>-0.85179005671263586</v>
      </c>
      <c r="F255" s="1">
        <v>-0.31333207012906911</v>
      </c>
      <c r="G255" s="1">
        <v>-0.54916264240573309</v>
      </c>
      <c r="H255" s="1">
        <v>-0.38389751332951522</v>
      </c>
      <c r="I255" s="1">
        <v>-0.34617313334781413</v>
      </c>
      <c r="J255" s="1">
        <v>4.7326304410300023E-2</v>
      </c>
      <c r="K255" s="1">
        <v>-0.13972497971112988</v>
      </c>
      <c r="L255" s="1">
        <v>0.67789082538545931</v>
      </c>
    </row>
    <row r="256" spans="1:12">
      <c r="A256" s="5" t="s">
        <v>418</v>
      </c>
      <c r="B256" s="1">
        <v>252</v>
      </c>
      <c r="C256" s="1">
        <v>-2.6029655136162151</v>
      </c>
      <c r="D256" s="1">
        <v>-0.75332574883679282</v>
      </c>
      <c r="E256" s="1">
        <v>-0.41428548619226707</v>
      </c>
      <c r="F256" s="1">
        <v>-0.80421288358718557</v>
      </c>
      <c r="G256" s="1">
        <v>-0.41740359682407591</v>
      </c>
      <c r="H256" s="1">
        <v>-0.47968312964232163</v>
      </c>
      <c r="I256" s="1">
        <v>-0.34023391042646139</v>
      </c>
      <c r="J256" s="1">
        <v>-5.3208317888515079E-2</v>
      </c>
      <c r="K256" s="1">
        <v>-0.14966670452014511</v>
      </c>
      <c r="L256" s="1">
        <v>0.80905426430154914</v>
      </c>
    </row>
    <row r="257" spans="1:12">
      <c r="A257" s="5" t="s">
        <v>304</v>
      </c>
      <c r="B257" s="1">
        <v>253</v>
      </c>
      <c r="C257" s="1">
        <v>-2.609192454004142</v>
      </c>
      <c r="D257" s="1">
        <v>-0.90309733529528569</v>
      </c>
      <c r="E257" s="1">
        <v>-0.37446646903068387</v>
      </c>
      <c r="F257" s="1">
        <v>-0.73663220310247812</v>
      </c>
      <c r="G257" s="1">
        <v>7.2655937646698171E-2</v>
      </c>
      <c r="H257" s="1">
        <v>-0.5401104651378893</v>
      </c>
      <c r="I257" s="1">
        <v>-0.80433756829636016</v>
      </c>
      <c r="J257" s="1">
        <v>-0.15786348618178392</v>
      </c>
      <c r="K257" s="1">
        <v>0.26669540921820772</v>
      </c>
      <c r="L257" s="1">
        <v>0.56796372617543356</v>
      </c>
    </row>
    <row r="258" spans="1:12">
      <c r="A258" s="5" t="s">
        <v>138</v>
      </c>
      <c r="B258" s="1">
        <v>254</v>
      </c>
      <c r="C258" s="1">
        <v>-2.6110978055927028</v>
      </c>
      <c r="D258" s="1">
        <v>-0.81355194462822999</v>
      </c>
      <c r="E258" s="1">
        <v>-0.34355381412571295</v>
      </c>
      <c r="F258" s="1">
        <v>-0.82820414048065671</v>
      </c>
      <c r="G258" s="1">
        <v>-0.31801751485660296</v>
      </c>
      <c r="H258" s="1">
        <v>-0.63580090446263959</v>
      </c>
      <c r="I258" s="1">
        <v>-0.21512669671225462</v>
      </c>
      <c r="J258" s="1">
        <v>1.4722823729013507E-2</v>
      </c>
      <c r="K258" s="1">
        <v>-0.13565069222827789</v>
      </c>
      <c r="L258" s="1">
        <v>0.66408507817265883</v>
      </c>
    </row>
    <row r="259" spans="1:12">
      <c r="A259" s="5" t="s">
        <v>44</v>
      </c>
      <c r="B259" s="1">
        <v>255</v>
      </c>
      <c r="C259" s="1">
        <v>-2.6130627252363294</v>
      </c>
      <c r="D259" s="1">
        <v>-0.75103412828188709</v>
      </c>
      <c r="E259" s="1">
        <v>-0.58045697733617307</v>
      </c>
      <c r="F259" s="1">
        <v>-0.76525175217212604</v>
      </c>
      <c r="G259" s="1">
        <v>-0.38269841787341163</v>
      </c>
      <c r="H259" s="1">
        <v>-0.57898823264448318</v>
      </c>
      <c r="I259" s="1">
        <v>-0.1333838083262682</v>
      </c>
      <c r="J259" s="1">
        <v>-3.5275864116628671E-3</v>
      </c>
      <c r="K259" s="1">
        <v>-0.14852205131783866</v>
      </c>
      <c r="L259" s="1">
        <v>0.73080022912752174</v>
      </c>
    </row>
    <row r="260" spans="1:12">
      <c r="A260" s="5" t="s">
        <v>443</v>
      </c>
      <c r="B260" s="1">
        <v>256</v>
      </c>
      <c r="C260" s="1">
        <v>-2.642101531073767</v>
      </c>
      <c r="D260" s="1">
        <v>-0.57263408419041006</v>
      </c>
      <c r="E260" s="1">
        <v>-0.88639398114968604</v>
      </c>
      <c r="F260" s="1">
        <v>-0.42074384625244476</v>
      </c>
      <c r="G260" s="1">
        <v>-0.38299359363716701</v>
      </c>
      <c r="H260" s="1">
        <v>-0.4851371934471797</v>
      </c>
      <c r="I260" s="1">
        <v>-5.0038858041993338E-2</v>
      </c>
      <c r="J260" s="1">
        <v>8.6434811980189513E-2</v>
      </c>
      <c r="K260" s="1">
        <v>-0.28732262917612689</v>
      </c>
      <c r="L260" s="1">
        <v>0.35672784284105108</v>
      </c>
    </row>
    <row r="261" spans="1:12">
      <c r="A261" s="5" t="s">
        <v>309</v>
      </c>
      <c r="B261" s="1">
        <v>257</v>
      </c>
      <c r="C261" s="1">
        <v>-2.6443350142530919</v>
      </c>
      <c r="D261" s="1">
        <v>-0.75721812633172869</v>
      </c>
      <c r="E261" s="1">
        <v>-0.60986614562746566</v>
      </c>
      <c r="F261" s="1">
        <v>-0.67095536247933285</v>
      </c>
      <c r="G261" s="1">
        <v>-0.42341668439426811</v>
      </c>
      <c r="H261" s="1">
        <v>-0.45465815747082561</v>
      </c>
      <c r="I261" s="1">
        <v>-0.24225236756937063</v>
      </c>
      <c r="J261" s="1">
        <v>9.5403875845304215E-3</v>
      </c>
      <c r="K261" s="1">
        <v>-0.12543565979771576</v>
      </c>
      <c r="L261" s="1">
        <v>0.62992710183308487</v>
      </c>
    </row>
    <row r="262" spans="1:12">
      <c r="A262" s="5" t="s">
        <v>59</v>
      </c>
      <c r="B262" s="1">
        <v>258</v>
      </c>
      <c r="C262" s="1">
        <v>-2.6457902574550651</v>
      </c>
      <c r="D262" s="1">
        <v>-0.60258668921011183</v>
      </c>
      <c r="E262" s="1">
        <v>-0.54505369162316308</v>
      </c>
      <c r="F262" s="1">
        <v>-0.40798939794639566</v>
      </c>
      <c r="G262" s="1">
        <v>-0.54362377080961688</v>
      </c>
      <c r="H262" s="1">
        <v>-0.18194575698074647</v>
      </c>
      <c r="I262" s="1">
        <v>-0.3815115901040671</v>
      </c>
      <c r="J262" s="1">
        <v>-2.1214693361522867E-2</v>
      </c>
      <c r="K262" s="1">
        <v>-0.34751689588726609</v>
      </c>
      <c r="L262" s="1">
        <v>0.38565222846782515</v>
      </c>
    </row>
    <row r="263" spans="1:12">
      <c r="A263" s="5" t="s">
        <v>18</v>
      </c>
      <c r="B263" s="1">
        <v>259</v>
      </c>
      <c r="C263" s="1">
        <v>-2.6685091113843331</v>
      </c>
      <c r="D263" s="1">
        <v>-0.9290817266275726</v>
      </c>
      <c r="E263" s="1">
        <v>-0.54087754955832179</v>
      </c>
      <c r="F263" s="1">
        <v>-0.71908168684272478</v>
      </c>
      <c r="G263" s="1">
        <v>-6.6195545374470741E-2</v>
      </c>
      <c r="H263" s="1">
        <v>-0.73707245883158001</v>
      </c>
      <c r="I263" s="1">
        <v>-0.3817473814878995</v>
      </c>
      <c r="J263" s="1">
        <v>-3.5716483879302298E-2</v>
      </c>
      <c r="K263" s="1">
        <v>-7.9481433798024415E-2</v>
      </c>
      <c r="L263" s="1">
        <v>0.820745155015563</v>
      </c>
    </row>
    <row r="264" spans="1:12">
      <c r="A264" s="5" t="s">
        <v>326</v>
      </c>
      <c r="B264" s="1">
        <v>260</v>
      </c>
      <c r="C264" s="1">
        <v>-2.6745562311383457</v>
      </c>
      <c r="D264" s="1">
        <v>-0.74108219904098893</v>
      </c>
      <c r="E264" s="1">
        <v>-0.57760722264142639</v>
      </c>
      <c r="F264" s="1">
        <v>-0.7276199822373085</v>
      </c>
      <c r="G264" s="1">
        <v>-0.48915961186512885</v>
      </c>
      <c r="H264" s="1">
        <v>-0.31261852610124857</v>
      </c>
      <c r="I264" s="1">
        <v>-0.43119847881718321</v>
      </c>
      <c r="J264" s="1">
        <v>-2.1739800924900035E-2</v>
      </c>
      <c r="K264" s="1">
        <v>-5.1196782920061933E-2</v>
      </c>
      <c r="L264" s="1">
        <v>0.67766637340990088</v>
      </c>
    </row>
    <row r="265" spans="1:12">
      <c r="A265" s="5" t="s">
        <v>394</v>
      </c>
      <c r="B265" s="1">
        <v>261</v>
      </c>
      <c r="C265" s="1">
        <v>-2.6962654800625421</v>
      </c>
      <c r="D265" s="1">
        <v>-0.69875569531547976</v>
      </c>
      <c r="E265" s="1">
        <v>-0.53648415928607041</v>
      </c>
      <c r="F265" s="1">
        <v>-0.39710828691164352</v>
      </c>
      <c r="G265" s="1">
        <v>-0.3678822652269727</v>
      </c>
      <c r="H265" s="1">
        <v>-0.2488816316561151</v>
      </c>
      <c r="I265" s="1">
        <v>-0.62736236792368116</v>
      </c>
      <c r="J265" s="1">
        <v>-0.12288228137415448</v>
      </c>
      <c r="K265" s="1">
        <v>-1.2192430236435715E-3</v>
      </c>
      <c r="L265" s="1">
        <v>0.30431045065521872</v>
      </c>
    </row>
    <row r="266" spans="1:12">
      <c r="A266" s="5" t="s">
        <v>43</v>
      </c>
      <c r="B266" s="1">
        <v>262</v>
      </c>
      <c r="C266" s="1">
        <v>-2.7174166894536733</v>
      </c>
      <c r="D266" s="1">
        <v>-0.62501233598383255</v>
      </c>
      <c r="E266" s="1">
        <v>-0.74199629370093234</v>
      </c>
      <c r="F266" s="1">
        <v>-0.68286397060220716</v>
      </c>
      <c r="G266" s="1">
        <v>-0.42538877704699651</v>
      </c>
      <c r="H266" s="1">
        <v>-0.53869692167255578</v>
      </c>
      <c r="I266" s="1">
        <v>-1.7535049897729676E-2</v>
      </c>
      <c r="J266" s="1">
        <v>3.2835030585876557E-2</v>
      </c>
      <c r="K266" s="1">
        <v>-0.30160281676225209</v>
      </c>
      <c r="L266" s="1">
        <v>0.58284444562695659</v>
      </c>
    </row>
    <row r="267" spans="1:12">
      <c r="A267" s="5" t="s">
        <v>189</v>
      </c>
      <c r="B267" s="1">
        <v>263</v>
      </c>
      <c r="C267" s="1">
        <v>-2.7241744792543701</v>
      </c>
      <c r="D267" s="1">
        <v>-0.94964112945185197</v>
      </c>
      <c r="E267" s="1">
        <v>-0.70708087330316083</v>
      </c>
      <c r="F267" s="1">
        <v>-0.81511852115385508</v>
      </c>
      <c r="G267" s="1">
        <v>-0.20014102243134893</v>
      </c>
      <c r="H267" s="1">
        <v>-0.32462806029480623</v>
      </c>
      <c r="I267" s="1">
        <v>-0.41758388921954159</v>
      </c>
      <c r="J267" s="1">
        <v>-1.5353310604116845E-2</v>
      </c>
      <c r="K267" s="1">
        <v>-0.13305496766702429</v>
      </c>
      <c r="L267" s="1">
        <v>0.83842729487133627</v>
      </c>
    </row>
    <row r="268" spans="1:12">
      <c r="A268" s="5" t="s">
        <v>200</v>
      </c>
      <c r="B268" s="1">
        <v>264</v>
      </c>
      <c r="C268" s="1">
        <v>-2.7289432809508036</v>
      </c>
      <c r="D268" s="1">
        <v>-1.0081841965168559</v>
      </c>
      <c r="E268" s="1">
        <v>-0.36326093986610408</v>
      </c>
      <c r="F268" s="1">
        <v>-0.93795537902544057</v>
      </c>
      <c r="G268" s="1">
        <v>4.5452106500972908E-2</v>
      </c>
      <c r="H268" s="1">
        <v>-0.31540645844172616</v>
      </c>
      <c r="I268" s="1">
        <v>-0.9229099530472028</v>
      </c>
      <c r="J268" s="1">
        <v>-0.18669330692874075</v>
      </c>
      <c r="K268" s="1">
        <v>0.22571717564824914</v>
      </c>
      <c r="L268" s="1">
        <v>0.73429767072604424</v>
      </c>
    </row>
    <row r="269" spans="1:12">
      <c r="A269" s="5" t="s">
        <v>182</v>
      </c>
      <c r="B269" s="1">
        <v>265</v>
      </c>
      <c r="C269" s="1">
        <v>-2.7537055743411334</v>
      </c>
      <c r="D269" s="1">
        <v>-0.95282232918108745</v>
      </c>
      <c r="E269" s="1">
        <v>-0.37281050356495182</v>
      </c>
      <c r="F269" s="1">
        <v>-0.80354085563476252</v>
      </c>
      <c r="G269" s="1">
        <v>-0.17189480238362911</v>
      </c>
      <c r="H269" s="1">
        <v>-0.33842856238872454</v>
      </c>
      <c r="I269" s="1">
        <v>-0.65408556394131112</v>
      </c>
      <c r="J269" s="1">
        <v>-0.1880561830676436</v>
      </c>
      <c r="K269" s="1">
        <v>1.74019510762214E-2</v>
      </c>
      <c r="L269" s="1">
        <v>0.71053127474475575</v>
      </c>
    </row>
    <row r="270" spans="1:12">
      <c r="A270" s="5" t="s">
        <v>227</v>
      </c>
      <c r="B270" s="1">
        <v>266</v>
      </c>
      <c r="C270" s="1">
        <v>-2.7543080719196094</v>
      </c>
      <c r="D270" s="1">
        <v>-0.75202588859925257</v>
      </c>
      <c r="E270" s="1">
        <v>-0.88621527536727807</v>
      </c>
      <c r="F270" s="1">
        <v>-0.6019994558403543</v>
      </c>
      <c r="G270" s="1">
        <v>-0.60185525994767164</v>
      </c>
      <c r="H270" s="1">
        <v>-0.5159236742075155</v>
      </c>
      <c r="I270" s="1">
        <v>-2.8191983199654082E-2</v>
      </c>
      <c r="J270" s="1">
        <v>9.2614957842876433E-2</v>
      </c>
      <c r="K270" s="1">
        <v>-0.10753649896537214</v>
      </c>
      <c r="L270" s="1">
        <v>0.64682500636461315</v>
      </c>
    </row>
    <row r="271" spans="1:12">
      <c r="A271" s="5" t="s">
        <v>305</v>
      </c>
      <c r="B271" s="1">
        <v>267</v>
      </c>
      <c r="C271" s="1">
        <v>-2.7758616112619841</v>
      </c>
      <c r="D271" s="1">
        <v>-0.60273408058299927</v>
      </c>
      <c r="E271" s="1">
        <v>-0.69409127342800814</v>
      </c>
      <c r="F271" s="1">
        <v>-0.64344595383244318</v>
      </c>
      <c r="G271" s="1">
        <v>-0.55566734882558377</v>
      </c>
      <c r="H271" s="1">
        <v>-0.42795369318819293</v>
      </c>
      <c r="I271" s="1">
        <v>-0.11090915415270862</v>
      </c>
      <c r="J271" s="1">
        <v>-0.13155000351302487</v>
      </c>
      <c r="K271" s="1">
        <v>-0.27073411503399408</v>
      </c>
      <c r="L271" s="1">
        <v>0.66122401129497055</v>
      </c>
    </row>
    <row r="272" spans="1:12">
      <c r="A272" s="5" t="s">
        <v>191</v>
      </c>
      <c r="B272" s="1">
        <v>268</v>
      </c>
      <c r="C272" s="1">
        <v>-2.7784673782010585</v>
      </c>
      <c r="D272" s="1">
        <v>-0.53856944246973082</v>
      </c>
      <c r="E272" s="1">
        <v>-0.82226431686114454</v>
      </c>
      <c r="F272" s="1">
        <v>-0.13876213588686767</v>
      </c>
      <c r="G272" s="1">
        <v>-0.63600262789881312</v>
      </c>
      <c r="H272" s="1">
        <v>-0.43684380247359161</v>
      </c>
      <c r="I272" s="1">
        <v>3.377483941344283E-2</v>
      </c>
      <c r="J272" s="1">
        <v>4.098451105307091E-2</v>
      </c>
      <c r="K272" s="1">
        <v>-0.44658728161874656</v>
      </c>
      <c r="L272" s="1">
        <v>0.16580287854132233</v>
      </c>
    </row>
    <row r="273" spans="1:12">
      <c r="A273" s="5" t="s">
        <v>371</v>
      </c>
      <c r="B273" s="1">
        <v>269</v>
      </c>
      <c r="C273" s="1">
        <v>-2.7887859634005285</v>
      </c>
      <c r="D273" s="1">
        <v>-0.91752812705675657</v>
      </c>
      <c r="E273" s="1">
        <v>-0.72131979315608563</v>
      </c>
      <c r="F273" s="1">
        <v>-0.76837463599310618</v>
      </c>
      <c r="G273" s="1">
        <v>-0.2618505931905058</v>
      </c>
      <c r="H273" s="1">
        <v>-0.31128733876884013</v>
      </c>
      <c r="I273" s="1">
        <v>-0.60062053788955705</v>
      </c>
      <c r="J273" s="1">
        <v>-2.7012692431154239E-2</v>
      </c>
      <c r="K273" s="1">
        <v>4.8623245010542923E-2</v>
      </c>
      <c r="L273" s="1">
        <v>0.77058451007493411</v>
      </c>
    </row>
    <row r="274" spans="1:12">
      <c r="A274" s="5" t="s">
        <v>248</v>
      </c>
      <c r="B274" s="1">
        <v>270</v>
      </c>
      <c r="C274" s="1">
        <v>-2.7906214630152011</v>
      </c>
      <c r="D274" s="1">
        <v>-0.75518907000551649</v>
      </c>
      <c r="E274" s="1">
        <v>-0.66249356382312197</v>
      </c>
      <c r="F274" s="1">
        <v>-0.70531787709436722</v>
      </c>
      <c r="G274" s="1">
        <v>-0.60035659315913836</v>
      </c>
      <c r="H274" s="1">
        <v>-0.52324078524875528</v>
      </c>
      <c r="I274" s="1">
        <v>-0.10708049662316117</v>
      </c>
      <c r="J274" s="1">
        <v>7.488967256859265E-2</v>
      </c>
      <c r="K274" s="1">
        <v>-0.14891433448322236</v>
      </c>
      <c r="L274" s="1">
        <v>0.63708158485348931</v>
      </c>
    </row>
    <row r="275" spans="1:12">
      <c r="A275" s="5" t="s">
        <v>409</v>
      </c>
      <c r="B275" s="1">
        <v>271</v>
      </c>
      <c r="C275" s="1">
        <v>-2.7909422763483684</v>
      </c>
      <c r="D275" s="1">
        <v>-0.59867724801315314</v>
      </c>
      <c r="E275" s="1">
        <v>-0.74491156611656828</v>
      </c>
      <c r="F275" s="1">
        <v>6.944100829412389E-2</v>
      </c>
      <c r="G275" s="1">
        <v>-0.31964454984301732</v>
      </c>
      <c r="H275" s="1">
        <v>-0.30882560256943797</v>
      </c>
      <c r="I275" s="1">
        <v>-0.43714468774616583</v>
      </c>
      <c r="J275" s="1">
        <v>-0.18990404604387251</v>
      </c>
      <c r="K275" s="1">
        <v>-0.24364921175501358</v>
      </c>
      <c r="L275" s="1">
        <v>-1.7626372555263295E-2</v>
      </c>
    </row>
    <row r="276" spans="1:12">
      <c r="A276" s="5" t="s">
        <v>400</v>
      </c>
      <c r="B276" s="1">
        <v>272</v>
      </c>
      <c r="C276" s="1">
        <v>-2.8018381090974267</v>
      </c>
      <c r="D276" s="1">
        <v>-0.73505118605250364</v>
      </c>
      <c r="E276" s="1">
        <v>-0.54153463436256077</v>
      </c>
      <c r="F276" s="1">
        <v>-0.72022167071422294</v>
      </c>
      <c r="G276" s="1">
        <v>-0.45393230626583181</v>
      </c>
      <c r="H276" s="1">
        <v>-0.51194548089382252</v>
      </c>
      <c r="I276" s="1">
        <v>-0.19471367179431767</v>
      </c>
      <c r="J276" s="1">
        <v>2.5877235064439833E-4</v>
      </c>
      <c r="K276" s="1">
        <v>-0.27397167814935924</v>
      </c>
      <c r="L276" s="1">
        <v>0.62927374678454739</v>
      </c>
    </row>
    <row r="277" spans="1:12">
      <c r="A277" s="5" t="s">
        <v>268</v>
      </c>
      <c r="B277" s="1">
        <v>273</v>
      </c>
      <c r="C277" s="1">
        <v>-2.8083845976837423</v>
      </c>
      <c r="D277" s="1">
        <v>-0.69783807573120837</v>
      </c>
      <c r="E277" s="1">
        <v>-0.72984155017734642</v>
      </c>
      <c r="F277" s="1">
        <v>-0.65122063681256137</v>
      </c>
      <c r="G277" s="1">
        <v>-0.47830627429992073</v>
      </c>
      <c r="H277" s="1">
        <v>-0.43062567686929554</v>
      </c>
      <c r="I277" s="1">
        <v>-0.22206372572299543</v>
      </c>
      <c r="J277" s="1">
        <v>2.4675063619882451E-2</v>
      </c>
      <c r="K277" s="1">
        <v>-0.25922663099009408</v>
      </c>
      <c r="L277" s="1">
        <v>0.63606290929979725</v>
      </c>
    </row>
    <row r="278" spans="1:12">
      <c r="A278" s="5" t="s">
        <v>265</v>
      </c>
      <c r="B278" s="1">
        <v>274</v>
      </c>
      <c r="C278" s="1">
        <v>-2.8141205282263133</v>
      </c>
      <c r="D278" s="1">
        <v>-1.0176825740671811</v>
      </c>
      <c r="E278" s="1">
        <v>-0.54676657013552876</v>
      </c>
      <c r="F278" s="1">
        <v>-0.85170374394545034</v>
      </c>
      <c r="G278" s="1">
        <v>0.46159252092404884</v>
      </c>
      <c r="H278" s="1">
        <v>-0.57943525675085295</v>
      </c>
      <c r="I278" s="1">
        <v>-0.93267870410322351</v>
      </c>
      <c r="J278" s="1">
        <v>-0.21150379786674925</v>
      </c>
      <c r="K278" s="1">
        <v>3.477745410888565E-2</v>
      </c>
      <c r="L278" s="1">
        <v>0.82928014360973834</v>
      </c>
    </row>
    <row r="279" spans="1:12">
      <c r="A279" s="5" t="s">
        <v>143</v>
      </c>
      <c r="B279" s="1">
        <v>275</v>
      </c>
      <c r="C279" s="1">
        <v>-2.8197803039477267</v>
      </c>
      <c r="D279" s="1">
        <v>-0.65368664957802269</v>
      </c>
      <c r="E279" s="1">
        <v>-0.79392714871600079</v>
      </c>
      <c r="F279" s="1">
        <v>-0.39873291804265437</v>
      </c>
      <c r="G279" s="1">
        <v>-0.53937594610075512</v>
      </c>
      <c r="H279" s="1">
        <v>-0.27026541512348745</v>
      </c>
      <c r="I279" s="1">
        <v>-0.2454654126504561</v>
      </c>
      <c r="J279" s="1">
        <v>-1.3764994178780551E-3</v>
      </c>
      <c r="K279" s="1">
        <v>-0.38621149372694302</v>
      </c>
      <c r="L279" s="1">
        <v>0.46926117940847173</v>
      </c>
    </row>
    <row r="280" spans="1:12">
      <c r="A280" s="5" t="s">
        <v>270</v>
      </c>
      <c r="B280" s="1">
        <v>276</v>
      </c>
      <c r="C280" s="1">
        <v>-2.8208221553497426</v>
      </c>
      <c r="D280" s="1">
        <v>-0.86712830104308125</v>
      </c>
      <c r="E280" s="1">
        <v>-0.66176519452126226</v>
      </c>
      <c r="F280" s="1">
        <v>-0.79429391424851936</v>
      </c>
      <c r="G280" s="1">
        <v>0.12895257731079948</v>
      </c>
      <c r="H280" s="1">
        <v>-0.537317645487976</v>
      </c>
      <c r="I280" s="1">
        <v>-0.57205150687376416</v>
      </c>
      <c r="J280" s="1">
        <v>-0.15703474383820223</v>
      </c>
      <c r="K280" s="1">
        <v>-5.9490419816014301E-2</v>
      </c>
      <c r="L280" s="1">
        <v>0.69930699316827671</v>
      </c>
    </row>
    <row r="281" spans="1:12">
      <c r="A281" s="5" t="s">
        <v>142</v>
      </c>
      <c r="B281" s="1">
        <v>277</v>
      </c>
      <c r="C281" s="1">
        <v>-2.8236307561542122</v>
      </c>
      <c r="D281" s="1">
        <v>-0.72104690371413083</v>
      </c>
      <c r="E281" s="1">
        <v>-0.46013412227183131</v>
      </c>
      <c r="F281" s="1">
        <v>-0.52247988639823117</v>
      </c>
      <c r="G281" s="1">
        <v>-0.38676437844458339</v>
      </c>
      <c r="H281" s="1">
        <v>-0.48234343425485415</v>
      </c>
      <c r="I281" s="1">
        <v>-0.68866235447583179</v>
      </c>
      <c r="J281" s="1">
        <v>-0.15880790499659403</v>
      </c>
      <c r="K281" s="1">
        <v>9.9527723493417306E-2</v>
      </c>
      <c r="L281" s="1">
        <v>0.49708050490842715</v>
      </c>
    </row>
    <row r="282" spans="1:12">
      <c r="A282" s="5" t="s">
        <v>395</v>
      </c>
      <c r="B282" s="1">
        <v>278</v>
      </c>
      <c r="C282" s="1">
        <v>-2.8427275328779089</v>
      </c>
      <c r="D282" s="1">
        <v>-0.89439224279027274</v>
      </c>
      <c r="E282" s="1">
        <v>-0.40193988483551246</v>
      </c>
      <c r="F282" s="1">
        <v>-0.64736256916892965</v>
      </c>
      <c r="G282" s="1">
        <v>-0.38583072717468414</v>
      </c>
      <c r="H282" s="1">
        <v>-0.45285680659258815</v>
      </c>
      <c r="I282" s="1">
        <v>-0.4383513896215438</v>
      </c>
      <c r="J282" s="1">
        <v>-0.16252471941776561</v>
      </c>
      <c r="K282" s="1">
        <v>-0.15651111497279754</v>
      </c>
      <c r="L282" s="1">
        <v>0.69704192169618484</v>
      </c>
    </row>
    <row r="283" spans="1:12">
      <c r="A283" s="5" t="s">
        <v>172</v>
      </c>
      <c r="B283" s="1">
        <v>279</v>
      </c>
      <c r="C283" s="1">
        <v>-2.8429088887243616</v>
      </c>
      <c r="D283" s="1">
        <v>-0.77679633896629574</v>
      </c>
      <c r="E283" s="1">
        <v>-0.79510788087188089</v>
      </c>
      <c r="F283" s="1">
        <v>-0.52917728151235432</v>
      </c>
      <c r="G283" s="1">
        <v>-0.48062197918692773</v>
      </c>
      <c r="H283" s="1">
        <v>-0.40989495746623567</v>
      </c>
      <c r="I283" s="1">
        <v>-0.19456998415022406</v>
      </c>
      <c r="J283" s="1">
        <v>-4.1798248815088541E-2</v>
      </c>
      <c r="K283" s="1">
        <v>-0.25416482323439732</v>
      </c>
      <c r="L283" s="1">
        <v>0.63922260547904219</v>
      </c>
    </row>
    <row r="284" spans="1:12">
      <c r="A284" s="5" t="s">
        <v>481</v>
      </c>
      <c r="B284" s="1">
        <v>280</v>
      </c>
      <c r="C284" s="1">
        <v>-2.8453248966870759</v>
      </c>
      <c r="D284" s="1">
        <v>-0.61696750027610237</v>
      </c>
      <c r="E284" s="1">
        <v>-0.55781502726316456</v>
      </c>
      <c r="F284" s="1">
        <v>-0.72925131710586255</v>
      </c>
      <c r="G284" s="1">
        <v>-0.41044363826009878</v>
      </c>
      <c r="H284" s="1">
        <v>2.8395899617012443E-2</v>
      </c>
      <c r="I284" s="1">
        <v>-0.79697463024203363</v>
      </c>
      <c r="J284" s="1">
        <v>-0.36235417270752385</v>
      </c>
      <c r="K284" s="1">
        <v>0.15699357762069327</v>
      </c>
      <c r="L284" s="1">
        <v>0.44309191193000397</v>
      </c>
    </row>
    <row r="285" spans="1:12">
      <c r="A285" s="5" t="s">
        <v>56</v>
      </c>
      <c r="B285" s="1">
        <v>281</v>
      </c>
      <c r="C285" s="1">
        <v>-2.848235635243447</v>
      </c>
      <c r="D285" s="1">
        <v>-0.9135353600362881</v>
      </c>
      <c r="E285" s="1">
        <v>-0.69700663512033134</v>
      </c>
      <c r="F285" s="1">
        <v>-0.75794845255919741</v>
      </c>
      <c r="G285" s="1">
        <v>-0.12334708951073442</v>
      </c>
      <c r="H285" s="1">
        <v>-0.32340585286080387</v>
      </c>
      <c r="I285" s="1">
        <v>-0.68614657458087258</v>
      </c>
      <c r="J285" s="1">
        <v>-7.7177216794188014E-2</v>
      </c>
      <c r="K285" s="1">
        <v>1.0477724041625206E-2</v>
      </c>
      <c r="L285" s="1">
        <v>0.71985382217734351</v>
      </c>
    </row>
    <row r="286" spans="1:12">
      <c r="A286" s="5" t="s">
        <v>426</v>
      </c>
      <c r="B286" s="1">
        <v>282</v>
      </c>
      <c r="C286" s="1">
        <v>-2.8483189260652684</v>
      </c>
      <c r="D286" s="1">
        <v>-0.78460222155941917</v>
      </c>
      <c r="E286" s="1">
        <v>-0.86019927128990248</v>
      </c>
      <c r="F286" s="1">
        <v>-0.82564655666960873</v>
      </c>
      <c r="G286" s="1">
        <v>-0.58836253089684021</v>
      </c>
      <c r="H286" s="1">
        <v>-0.65671969758986237</v>
      </c>
      <c r="I286" s="1">
        <v>0.24047425825362664</v>
      </c>
      <c r="J286" s="1">
        <v>6.1908863978655457E-2</v>
      </c>
      <c r="K286" s="1">
        <v>-0.23962323276668127</v>
      </c>
      <c r="L286" s="1">
        <v>0.80445146247476351</v>
      </c>
    </row>
    <row r="287" spans="1:12">
      <c r="A287" s="5" t="s">
        <v>255</v>
      </c>
      <c r="B287" s="1">
        <v>283</v>
      </c>
      <c r="C287" s="1">
        <v>-2.8596895858133577</v>
      </c>
      <c r="D287" s="1">
        <v>-0.81727464049590537</v>
      </c>
      <c r="E287" s="1">
        <v>-0.89480122884667068</v>
      </c>
      <c r="F287" s="1">
        <v>-0.22848210209896461</v>
      </c>
      <c r="G287" s="1">
        <v>-0.53005650469914811</v>
      </c>
      <c r="H287" s="1">
        <v>-0.39886866302826796</v>
      </c>
      <c r="I287" s="1">
        <v>-0.37309017567714942</v>
      </c>
      <c r="J287" s="1">
        <v>-1.2118193361737998E-2</v>
      </c>
      <c r="K287" s="1">
        <v>-0.18418899104797096</v>
      </c>
      <c r="L287" s="1">
        <v>0.57919091344245777</v>
      </c>
    </row>
    <row r="288" spans="1:12">
      <c r="A288" s="5" t="s">
        <v>284</v>
      </c>
      <c r="B288" s="1">
        <v>284</v>
      </c>
      <c r="C288" s="1">
        <v>-2.8618102886241692</v>
      </c>
      <c r="D288" s="1">
        <v>-0.93363994833713893</v>
      </c>
      <c r="E288" s="1">
        <v>-0.60477837855022409</v>
      </c>
      <c r="F288" s="1">
        <v>-0.87532889924384205</v>
      </c>
      <c r="G288" s="1">
        <v>-0.13093789036048448</v>
      </c>
      <c r="H288" s="1">
        <v>-0.46325696053261295</v>
      </c>
      <c r="I288" s="1">
        <v>-0.64138943020231409</v>
      </c>
      <c r="J288" s="1">
        <v>-5.6420792840983815E-2</v>
      </c>
      <c r="K288" s="1">
        <v>8.9000767925468544E-3</v>
      </c>
      <c r="L288" s="1">
        <v>0.83504193465088394</v>
      </c>
    </row>
    <row r="289" spans="1:12">
      <c r="A289" s="5" t="s">
        <v>156</v>
      </c>
      <c r="B289" s="1">
        <v>285</v>
      </c>
      <c r="C289" s="1">
        <v>-2.8767757648193446</v>
      </c>
      <c r="D289" s="1">
        <v>-0.78078623076878528</v>
      </c>
      <c r="E289" s="1">
        <v>-0.79829214103211832</v>
      </c>
      <c r="F289" s="1">
        <v>-0.67388684011626088</v>
      </c>
      <c r="G289" s="1">
        <v>-0.53081834342940815</v>
      </c>
      <c r="H289" s="1">
        <v>-0.46736412587505799</v>
      </c>
      <c r="I289" s="1">
        <v>-0.12276693643836088</v>
      </c>
      <c r="J289" s="1">
        <v>2.6245568881396827E-2</v>
      </c>
      <c r="K289" s="1">
        <v>-0.25177839537148022</v>
      </c>
      <c r="L289" s="1">
        <v>0.72267167933073018</v>
      </c>
    </row>
    <row r="290" spans="1:12">
      <c r="A290" s="5" t="s">
        <v>401</v>
      </c>
      <c r="B290" s="1">
        <v>286</v>
      </c>
      <c r="C290" s="1">
        <v>-2.8786650730966286</v>
      </c>
      <c r="D290" s="1">
        <v>-0.96692334795856938</v>
      </c>
      <c r="E290" s="1">
        <v>-0.89534866737770069</v>
      </c>
      <c r="F290" s="1">
        <v>-0.27739173329197508</v>
      </c>
      <c r="G290" s="1">
        <v>-0.59123538733551351</v>
      </c>
      <c r="H290" s="1">
        <v>-0.15743261156881519</v>
      </c>
      <c r="I290" s="1">
        <v>-0.54795474868244276</v>
      </c>
      <c r="J290" s="1">
        <v>-5.5993716222400543E-3</v>
      </c>
      <c r="K290" s="1">
        <v>-0.11814237104832236</v>
      </c>
      <c r="L290" s="1">
        <v>0.68136316578895095</v>
      </c>
    </row>
    <row r="291" spans="1:12">
      <c r="A291" s="5" t="s">
        <v>446</v>
      </c>
      <c r="B291" s="1">
        <v>287</v>
      </c>
      <c r="C291" s="1">
        <v>-2.8829850342223668</v>
      </c>
      <c r="D291" s="1">
        <v>-0.80017606168590494</v>
      </c>
      <c r="E291" s="1">
        <v>-0.310405347059026</v>
      </c>
      <c r="F291" s="1">
        <v>-0.82325495971338669</v>
      </c>
      <c r="G291" s="1">
        <v>-0.38351372017409768</v>
      </c>
      <c r="H291" s="1">
        <v>-0.46172414172779414</v>
      </c>
      <c r="I291" s="1">
        <v>-0.91906425945016768</v>
      </c>
      <c r="J291" s="1">
        <v>-0.21773045081744136</v>
      </c>
      <c r="K291" s="1">
        <v>0.38306223800784422</v>
      </c>
      <c r="L291" s="1">
        <v>0.64982166839760747</v>
      </c>
    </row>
    <row r="292" spans="1:12">
      <c r="A292" s="5" t="s">
        <v>413</v>
      </c>
      <c r="B292" s="1">
        <v>288</v>
      </c>
      <c r="C292" s="1">
        <v>-2.8980473452170012</v>
      </c>
      <c r="D292" s="1">
        <v>-0.80022738534118376</v>
      </c>
      <c r="E292" s="1">
        <v>-0.38923654755315934</v>
      </c>
      <c r="F292" s="1">
        <v>-0.77521328029387981</v>
      </c>
      <c r="G292" s="1">
        <v>-0.27953078126127384</v>
      </c>
      <c r="H292" s="1">
        <v>-0.71162495931320169</v>
      </c>
      <c r="I292" s="1">
        <v>-0.69211280240788942</v>
      </c>
      <c r="J292" s="1">
        <v>-4.4102336393812818E-3</v>
      </c>
      <c r="K292" s="1">
        <v>8.5883730484061241E-2</v>
      </c>
      <c r="L292" s="1">
        <v>0.66842491410890637</v>
      </c>
    </row>
    <row r="293" spans="1:12">
      <c r="A293" s="5" t="s">
        <v>157</v>
      </c>
      <c r="B293" s="1">
        <v>289</v>
      </c>
      <c r="C293" s="1">
        <v>-2.9089224799120998</v>
      </c>
      <c r="D293" s="1">
        <v>-0.80652573390134774</v>
      </c>
      <c r="E293" s="1">
        <v>-0.79899663393849529</v>
      </c>
      <c r="F293" s="1">
        <v>-0.74489340342505073</v>
      </c>
      <c r="G293" s="1">
        <v>-0.50516411658372595</v>
      </c>
      <c r="H293" s="1">
        <v>-0.38081779831220702</v>
      </c>
      <c r="I293" s="1">
        <v>-0.16699720364885939</v>
      </c>
      <c r="J293" s="1">
        <v>2.7163879273305442E-3</v>
      </c>
      <c r="K293" s="1">
        <v>-0.21642772515373046</v>
      </c>
      <c r="L293" s="1">
        <v>0.70818374712398569</v>
      </c>
    </row>
    <row r="294" spans="1:12">
      <c r="A294" s="5" t="s">
        <v>266</v>
      </c>
      <c r="B294" s="1">
        <v>290</v>
      </c>
      <c r="C294" s="1">
        <v>-2.9120372623202928</v>
      </c>
      <c r="D294" s="1">
        <v>-0.79227849022339303</v>
      </c>
      <c r="E294" s="1">
        <v>-0.64759304916939475</v>
      </c>
      <c r="F294" s="1">
        <v>-0.70975801800548954</v>
      </c>
      <c r="G294" s="1">
        <v>-0.43405384259747265</v>
      </c>
      <c r="H294" s="1">
        <v>-0.27223648737185174</v>
      </c>
      <c r="I294" s="1">
        <v>-0.45875876446624392</v>
      </c>
      <c r="J294" s="1">
        <v>-0.20957017106576181</v>
      </c>
      <c r="K294" s="1">
        <v>-5.0160943280706943E-2</v>
      </c>
      <c r="L294" s="1">
        <v>0.66237250386002178</v>
      </c>
    </row>
    <row r="295" spans="1:12">
      <c r="A295" s="5" t="s">
        <v>291</v>
      </c>
      <c r="B295" s="1">
        <v>291</v>
      </c>
      <c r="C295" s="1">
        <v>-2.9248784818207225</v>
      </c>
      <c r="D295" s="1">
        <v>-0.99370626828313247</v>
      </c>
      <c r="E295" s="1">
        <v>-0.59658126765440733</v>
      </c>
      <c r="F295" s="1">
        <v>-0.82312896672496516</v>
      </c>
      <c r="G295" s="1">
        <v>-0.37007097763127783</v>
      </c>
      <c r="H295" s="1">
        <v>-0.48842308270853896</v>
      </c>
      <c r="I295" s="1">
        <v>-0.41464383930074927</v>
      </c>
      <c r="J295" s="1">
        <v>-3.35231333998601E-2</v>
      </c>
      <c r="K295" s="1">
        <v>-0.10609877084032616</v>
      </c>
      <c r="L295" s="1">
        <v>0.90129782472253461</v>
      </c>
    </row>
    <row r="296" spans="1:12">
      <c r="A296" s="5" t="s">
        <v>466</v>
      </c>
      <c r="B296" s="1">
        <v>292</v>
      </c>
      <c r="C296" s="1">
        <v>-2.9547895090702982</v>
      </c>
      <c r="D296" s="1">
        <v>-0.95722440371466</v>
      </c>
      <c r="E296" s="1">
        <v>-0.75903601002427923</v>
      </c>
      <c r="F296" s="1">
        <v>-0.80843929678699522</v>
      </c>
      <c r="G296" s="1">
        <v>-0.3640422850510438</v>
      </c>
      <c r="H296" s="1">
        <v>-0.3526532692305866</v>
      </c>
      <c r="I296" s="1">
        <v>-0.38030040646478547</v>
      </c>
      <c r="J296" s="1">
        <v>-5.5003286885138093E-2</v>
      </c>
      <c r="K296" s="1">
        <v>-0.14625078341460221</v>
      </c>
      <c r="L296" s="1">
        <v>0.86816023250179275</v>
      </c>
    </row>
    <row r="297" spans="1:12">
      <c r="A297" s="5" t="s">
        <v>107</v>
      </c>
      <c r="B297" s="1">
        <v>293</v>
      </c>
      <c r="C297" s="1">
        <v>-2.9591504752654281</v>
      </c>
      <c r="D297" s="1">
        <v>-0.91837566360630352</v>
      </c>
      <c r="E297" s="1">
        <v>-0.79295924146871266</v>
      </c>
      <c r="F297" s="1">
        <v>-0.78859593681017182</v>
      </c>
      <c r="G297" s="1">
        <v>-0.45591712717609006</v>
      </c>
      <c r="H297" s="1">
        <v>-0.5105836265103576</v>
      </c>
      <c r="I297" s="1">
        <v>-0.16406774442397534</v>
      </c>
      <c r="J297" s="1">
        <v>5.2894943598863452E-3</v>
      </c>
      <c r="K297" s="1">
        <v>-0.18977824311549613</v>
      </c>
      <c r="L297" s="1">
        <v>0.85583761348579335</v>
      </c>
    </row>
    <row r="298" spans="1:12">
      <c r="A298" s="5" t="s">
        <v>456</v>
      </c>
      <c r="B298" s="1">
        <v>294</v>
      </c>
      <c r="C298" s="1">
        <v>-2.9760985162407447</v>
      </c>
      <c r="D298" s="1">
        <v>-0.64509861162543203</v>
      </c>
      <c r="E298" s="1">
        <v>-0.84264026055661723</v>
      </c>
      <c r="F298" s="1">
        <v>-0.65958654880451018</v>
      </c>
      <c r="G298" s="1">
        <v>-0.55474777508195305</v>
      </c>
      <c r="H298" s="1">
        <v>-0.57541760633709149</v>
      </c>
      <c r="I298" s="1">
        <v>-8.6350223287461322E-2</v>
      </c>
      <c r="J298" s="1">
        <v>6.7305385286462086E-2</v>
      </c>
      <c r="K298" s="1">
        <v>-0.26654631961272485</v>
      </c>
      <c r="L298" s="1">
        <v>0.58698344377858314</v>
      </c>
    </row>
    <row r="299" spans="1:12">
      <c r="A299" s="5" t="s">
        <v>437</v>
      </c>
      <c r="B299" s="1">
        <v>295</v>
      </c>
      <c r="C299" s="1">
        <v>-2.9790787679689923</v>
      </c>
      <c r="D299" s="1">
        <v>-0.94072042030301517</v>
      </c>
      <c r="E299" s="1">
        <v>-0.54967107556978667</v>
      </c>
      <c r="F299" s="1">
        <v>-0.79261018076589906</v>
      </c>
      <c r="G299" s="1">
        <v>-7.6417726585187931E-2</v>
      </c>
      <c r="H299" s="1">
        <v>-0.69007975730463267</v>
      </c>
      <c r="I299" s="1">
        <v>-0.70064080012434382</v>
      </c>
      <c r="J299" s="1">
        <v>-0.12425823208738833</v>
      </c>
      <c r="K299" s="1">
        <v>9.1358237033360087E-2</v>
      </c>
      <c r="L299" s="1">
        <v>0.8039611877379006</v>
      </c>
    </row>
    <row r="300" spans="1:12">
      <c r="A300" s="5" t="s">
        <v>174</v>
      </c>
      <c r="B300" s="1">
        <v>296</v>
      </c>
      <c r="C300" s="1">
        <v>-2.9822225215545219</v>
      </c>
      <c r="D300" s="1">
        <v>-0.88879053744548975</v>
      </c>
      <c r="E300" s="1">
        <v>-0.40109230517192079</v>
      </c>
      <c r="F300" s="1">
        <v>-0.84756469961887526</v>
      </c>
      <c r="G300" s="1">
        <v>-0.21192623581930897</v>
      </c>
      <c r="H300" s="1">
        <v>-0.52538998660866676</v>
      </c>
      <c r="I300" s="1">
        <v>-0.7141272513539858</v>
      </c>
      <c r="J300" s="1">
        <v>-0.2272486906702548</v>
      </c>
      <c r="K300" s="1">
        <v>0.12105486402422018</v>
      </c>
      <c r="L300" s="1">
        <v>0.71286232110975989</v>
      </c>
    </row>
    <row r="301" spans="1:12">
      <c r="A301" s="5" t="s">
        <v>416</v>
      </c>
      <c r="B301" s="1">
        <v>297</v>
      </c>
      <c r="C301" s="1">
        <v>-2.9868242623804493</v>
      </c>
      <c r="D301" s="1">
        <v>-0.98650794982389167</v>
      </c>
      <c r="E301" s="1">
        <v>-0.39376160964233892</v>
      </c>
      <c r="F301" s="1">
        <v>-0.84973300003305208</v>
      </c>
      <c r="G301" s="1">
        <v>-0.11314604714459546</v>
      </c>
      <c r="H301" s="1">
        <v>-0.69958450961009078</v>
      </c>
      <c r="I301" s="1">
        <v>-0.84035325639204306</v>
      </c>
      <c r="J301" s="1">
        <v>-7.4269758335107836E-2</v>
      </c>
      <c r="K301" s="1">
        <v>0.19938839206390599</v>
      </c>
      <c r="L301" s="1">
        <v>0.77114347653676429</v>
      </c>
    </row>
    <row r="302" spans="1:12">
      <c r="A302" s="5" t="s">
        <v>461</v>
      </c>
      <c r="B302" s="1">
        <v>298</v>
      </c>
      <c r="C302" s="1">
        <v>-2.9949227332665322</v>
      </c>
      <c r="D302" s="1">
        <v>-0.84204735309387557</v>
      </c>
      <c r="E302" s="1">
        <v>-0.58450230562984262</v>
      </c>
      <c r="F302" s="1">
        <v>-0.79365619950236921</v>
      </c>
      <c r="G302" s="1">
        <v>-0.29406496540190641</v>
      </c>
      <c r="H302" s="1">
        <v>-0.6095213798917587</v>
      </c>
      <c r="I302" s="1">
        <v>-0.45398135994531591</v>
      </c>
      <c r="J302" s="1">
        <v>-2.6351570820912443E-2</v>
      </c>
      <c r="K302" s="1">
        <v>-3.0984029697864221E-2</v>
      </c>
      <c r="L302" s="1">
        <v>0.64018643071731351</v>
      </c>
    </row>
    <row r="303" spans="1:12">
      <c r="A303" s="5" t="s">
        <v>283</v>
      </c>
      <c r="B303" s="1">
        <v>299</v>
      </c>
      <c r="C303" s="1">
        <v>-3.015363603854528</v>
      </c>
      <c r="D303" s="1">
        <v>-0.83094766012991939</v>
      </c>
      <c r="E303" s="1">
        <v>-0.87708471179571135</v>
      </c>
      <c r="F303" s="1">
        <v>-0.21693402093828387</v>
      </c>
      <c r="G303" s="1">
        <v>-0.46231969661246952</v>
      </c>
      <c r="H303" s="1">
        <v>-0.4314192147834891</v>
      </c>
      <c r="I303" s="1">
        <v>-0.51551435562339909</v>
      </c>
      <c r="J303" s="1">
        <v>9.865350895983763E-3</v>
      </c>
      <c r="K303" s="1">
        <v>-0.11077153144745236</v>
      </c>
      <c r="L303" s="1">
        <v>0.41976223658021328</v>
      </c>
    </row>
    <row r="304" spans="1:12">
      <c r="A304" s="5" t="s">
        <v>245</v>
      </c>
      <c r="B304" s="1">
        <v>300</v>
      </c>
      <c r="C304" s="1">
        <v>-3.015908488246446</v>
      </c>
      <c r="D304" s="1">
        <v>-0.82064293884768835</v>
      </c>
      <c r="E304" s="1">
        <v>-0.52861747163720785</v>
      </c>
      <c r="F304" s="1">
        <v>-0.7152033096971413</v>
      </c>
      <c r="G304" s="1">
        <v>-0.51810970746362583</v>
      </c>
      <c r="H304" s="1">
        <v>-0.62140682588076968</v>
      </c>
      <c r="I304" s="1">
        <v>-0.4079322186472199</v>
      </c>
      <c r="J304" s="1">
        <v>3.2060198747853957E-2</v>
      </c>
      <c r="K304" s="1">
        <v>-8.6709893704076696E-2</v>
      </c>
      <c r="L304" s="1">
        <v>0.65065367888342962</v>
      </c>
    </row>
    <row r="305" spans="1:12">
      <c r="A305" s="5" t="s">
        <v>88</v>
      </c>
      <c r="B305" s="1">
        <v>301</v>
      </c>
      <c r="C305" s="1">
        <v>-3.0168941955734967</v>
      </c>
      <c r="D305" s="1">
        <v>-0.88564267791678797</v>
      </c>
      <c r="E305" s="1">
        <v>-0.53602760668500937</v>
      </c>
      <c r="F305" s="1">
        <v>-0.88610839760736604</v>
      </c>
      <c r="G305" s="1">
        <v>-6.4336696364492574E-2</v>
      </c>
      <c r="H305" s="1">
        <v>-0.63313048772123892</v>
      </c>
      <c r="I305" s="1">
        <v>-0.79511147328619047</v>
      </c>
      <c r="J305" s="1">
        <v>-8.6963135721272455E-2</v>
      </c>
      <c r="K305" s="1">
        <v>0.13054954471357666</v>
      </c>
      <c r="L305" s="1">
        <v>0.73987673501528484</v>
      </c>
    </row>
    <row r="306" spans="1:12">
      <c r="A306" s="5" t="s">
        <v>316</v>
      </c>
      <c r="B306" s="1">
        <v>302</v>
      </c>
      <c r="C306" s="1">
        <v>-3.0446608430189088</v>
      </c>
      <c r="D306" s="1">
        <v>-0.90388791419226999</v>
      </c>
      <c r="E306" s="1">
        <v>0.12091129410495002</v>
      </c>
      <c r="F306" s="1">
        <v>-0.89529311333964035</v>
      </c>
      <c r="G306" s="1">
        <v>-0.23014991982980826</v>
      </c>
      <c r="H306" s="1">
        <v>-0.21048253999020314</v>
      </c>
      <c r="I306" s="1">
        <v>-0.93334355922991363</v>
      </c>
      <c r="J306" s="1">
        <v>-0.67935148619862984</v>
      </c>
      <c r="K306" s="1">
        <v>0.24365683827877943</v>
      </c>
      <c r="L306" s="1">
        <v>0.44327955737782704</v>
      </c>
    </row>
    <row r="307" spans="1:12">
      <c r="A307" s="5" t="s">
        <v>78</v>
      </c>
      <c r="B307" s="1">
        <v>303</v>
      </c>
      <c r="C307" s="1">
        <v>-3.0563922728068755</v>
      </c>
      <c r="D307" s="1">
        <v>-0.7191741374049937</v>
      </c>
      <c r="E307" s="1">
        <v>-0.92165283061321823</v>
      </c>
      <c r="F307" s="1">
        <v>-0.54596763107231339</v>
      </c>
      <c r="G307" s="1">
        <v>-0.59337250577318801</v>
      </c>
      <c r="H307" s="1">
        <v>-0.54884348274594674</v>
      </c>
      <c r="I307" s="1">
        <v>-0.13568702922326162</v>
      </c>
      <c r="J307" s="1">
        <v>1.6852029931524359E-2</v>
      </c>
      <c r="K307" s="1">
        <v>-0.17844890430534319</v>
      </c>
      <c r="L307" s="1">
        <v>0.56990221839986532</v>
      </c>
    </row>
    <row r="308" spans="1:12">
      <c r="A308" s="5" t="s">
        <v>52</v>
      </c>
      <c r="B308" s="1">
        <v>304</v>
      </c>
      <c r="C308" s="1">
        <v>-3.0601299517048379</v>
      </c>
      <c r="D308" s="1">
        <v>-0.81270114301354035</v>
      </c>
      <c r="E308" s="1">
        <v>-0.838200416204953</v>
      </c>
      <c r="F308" s="1">
        <v>-0.60185288097321321</v>
      </c>
      <c r="G308" s="1">
        <v>-0.38418354204987842</v>
      </c>
      <c r="H308" s="1">
        <v>-0.42913291168600037</v>
      </c>
      <c r="I308" s="1">
        <v>-0.29355382568934368</v>
      </c>
      <c r="J308" s="1">
        <v>-4.4642361269023191E-2</v>
      </c>
      <c r="K308" s="1">
        <v>-0.26374461365375351</v>
      </c>
      <c r="L308" s="1">
        <v>0.60788174283486818</v>
      </c>
    </row>
    <row r="309" spans="1:12">
      <c r="A309" s="5" t="s">
        <v>278</v>
      </c>
      <c r="B309" s="1">
        <v>305</v>
      </c>
      <c r="C309" s="1">
        <v>-3.0633210988390349</v>
      </c>
      <c r="D309" s="1">
        <v>-0.85544518954794213</v>
      </c>
      <c r="E309" s="1">
        <v>-0.76594162611414962</v>
      </c>
      <c r="F309" s="1">
        <v>-0.56764805725347545</v>
      </c>
      <c r="G309" s="1">
        <v>-0.46913295153478618</v>
      </c>
      <c r="H309" s="1">
        <v>-0.42307200911920761</v>
      </c>
      <c r="I309" s="1">
        <v>-0.54179767059503969</v>
      </c>
      <c r="J309" s="1">
        <v>-1.7919131916583383E-2</v>
      </c>
      <c r="K309" s="1">
        <v>-6.1021529601199359E-2</v>
      </c>
      <c r="L309" s="1">
        <v>0.63865706684334866</v>
      </c>
    </row>
    <row r="310" spans="1:12">
      <c r="A310" s="5" t="s">
        <v>99</v>
      </c>
      <c r="B310" s="1">
        <v>306</v>
      </c>
      <c r="C310" s="1">
        <v>-3.0704408993036667</v>
      </c>
      <c r="D310" s="1">
        <v>-0.81530380508766576</v>
      </c>
      <c r="E310" s="1">
        <v>-0.71654956398316938</v>
      </c>
      <c r="F310" s="1">
        <v>-0.22077746988188346</v>
      </c>
      <c r="G310" s="1">
        <v>-0.39689751942187784</v>
      </c>
      <c r="H310" s="1">
        <v>-0.61665794715251665</v>
      </c>
      <c r="I310" s="1">
        <v>-0.43931742655247386</v>
      </c>
      <c r="J310" s="1">
        <v>-8.4917275368701695E-2</v>
      </c>
      <c r="K310" s="1">
        <v>-0.10642439121919259</v>
      </c>
      <c r="L310" s="1">
        <v>0.3264044993638146</v>
      </c>
    </row>
    <row r="311" spans="1:12">
      <c r="A311" s="5" t="s">
        <v>382</v>
      </c>
      <c r="B311" s="1">
        <v>307</v>
      </c>
      <c r="C311" s="1">
        <v>-3.0758983811166472</v>
      </c>
      <c r="D311" s="1">
        <v>-0.87727226687115234</v>
      </c>
      <c r="E311" s="1">
        <v>-0.6671976350170149</v>
      </c>
      <c r="F311" s="1">
        <v>-0.7219606271960195</v>
      </c>
      <c r="G311" s="1">
        <v>-0.49013048730103448</v>
      </c>
      <c r="H311" s="1">
        <v>-0.47635683398693668</v>
      </c>
      <c r="I311" s="1">
        <v>-0.55589635743253829</v>
      </c>
      <c r="J311" s="1">
        <v>-6.8815631485721451E-2</v>
      </c>
      <c r="K311" s="1">
        <v>-2.0798202336084581E-3</v>
      </c>
      <c r="L311" s="1">
        <v>0.78381127840737896</v>
      </c>
    </row>
    <row r="312" spans="1:12">
      <c r="A312" s="5" t="s">
        <v>337</v>
      </c>
      <c r="B312" s="1">
        <v>308</v>
      </c>
      <c r="C312" s="1">
        <v>-3.0794954714867937</v>
      </c>
      <c r="D312" s="1">
        <v>-1.0520197726719873</v>
      </c>
      <c r="E312" s="1">
        <v>-0.39173006576057445</v>
      </c>
      <c r="F312" s="1">
        <v>-0.84158877136116028</v>
      </c>
      <c r="G312" s="1">
        <v>0.29534417192660073</v>
      </c>
      <c r="H312" s="1">
        <v>-0.69137617424237585</v>
      </c>
      <c r="I312" s="1">
        <v>-0.87357177602009151</v>
      </c>
      <c r="J312" s="1">
        <v>-0.37493311539259294</v>
      </c>
      <c r="K312" s="1">
        <v>0.1582493398715227</v>
      </c>
      <c r="L312" s="1">
        <v>0.69213069216386514</v>
      </c>
    </row>
    <row r="313" spans="1:12">
      <c r="A313" s="5" t="s">
        <v>151</v>
      </c>
      <c r="B313" s="1">
        <v>309</v>
      </c>
      <c r="C313" s="1">
        <v>-3.0900294958150574</v>
      </c>
      <c r="D313" s="1">
        <v>-0.84342920788314457</v>
      </c>
      <c r="E313" s="1">
        <v>-0.78477136106732048</v>
      </c>
      <c r="F313" s="1">
        <v>-0.69557874163578437</v>
      </c>
      <c r="G313" s="1">
        <v>-0.4965301657294891</v>
      </c>
      <c r="H313" s="1">
        <v>-0.54964449293440565</v>
      </c>
      <c r="I313" s="1">
        <v>-0.4157709679238239</v>
      </c>
      <c r="J313" s="1">
        <v>5.5244179338049867E-3</v>
      </c>
      <c r="K313" s="1">
        <v>-8.8506447271208641E-2</v>
      </c>
      <c r="L313" s="1">
        <v>0.77867747069631421</v>
      </c>
    </row>
    <row r="314" spans="1:12">
      <c r="A314" s="5" t="s">
        <v>62</v>
      </c>
      <c r="B314" s="1">
        <v>310</v>
      </c>
      <c r="C314" s="1">
        <v>-3.0917558826789739</v>
      </c>
      <c r="D314" s="1">
        <v>-0.75848134231195441</v>
      </c>
      <c r="E314" s="1">
        <v>-0.7969140039856567</v>
      </c>
      <c r="F314" s="1">
        <v>-0.76039934941130261</v>
      </c>
      <c r="G314" s="1">
        <v>-0.49320756300897212</v>
      </c>
      <c r="H314" s="1">
        <v>-0.53613340615477778</v>
      </c>
      <c r="I314" s="1">
        <v>-0.35085481236764587</v>
      </c>
      <c r="J314" s="1">
        <v>1.5560060957045822E-2</v>
      </c>
      <c r="K314" s="1">
        <v>-0.13212272504756831</v>
      </c>
      <c r="L314" s="1">
        <v>0.72079725865185862</v>
      </c>
    </row>
    <row r="315" spans="1:12">
      <c r="A315" s="5" t="s">
        <v>341</v>
      </c>
      <c r="B315" s="1">
        <v>311</v>
      </c>
      <c r="C315" s="1">
        <v>-3.0930165702212644</v>
      </c>
      <c r="D315" s="1">
        <v>-0.49663593962563468</v>
      </c>
      <c r="E315" s="1">
        <v>-0.86310371973173694</v>
      </c>
      <c r="F315" s="1">
        <v>-0.64287164369623762</v>
      </c>
      <c r="G315" s="1">
        <v>-0.58290283070514204</v>
      </c>
      <c r="H315" s="1">
        <v>-0.49286269230887197</v>
      </c>
      <c r="I315" s="1">
        <v>-0.27567288373388787</v>
      </c>
      <c r="J315" s="1">
        <v>8.6753225248838009E-2</v>
      </c>
      <c r="K315" s="1">
        <v>-0.24286249869327489</v>
      </c>
      <c r="L315" s="1">
        <v>0.41714241302468369</v>
      </c>
    </row>
    <row r="316" spans="1:12">
      <c r="A316" s="5" t="s">
        <v>445</v>
      </c>
      <c r="B316" s="1">
        <v>312</v>
      </c>
      <c r="C316" s="1">
        <v>-3.0948206213046836</v>
      </c>
      <c r="D316" s="1">
        <v>-0.89489988005751953</v>
      </c>
      <c r="E316" s="1">
        <v>-0.62921156189893546</v>
      </c>
      <c r="F316" s="1">
        <v>-0.29276902990168929</v>
      </c>
      <c r="G316" s="1">
        <v>-0.46930627216092269</v>
      </c>
      <c r="H316" s="1">
        <v>-0.16447071117356385</v>
      </c>
      <c r="I316" s="1">
        <v>-0.51961434850801624</v>
      </c>
      <c r="J316" s="1">
        <v>-0.18180124174318213</v>
      </c>
      <c r="K316" s="1">
        <v>-0.19061633565100991</v>
      </c>
      <c r="L316" s="1">
        <v>0.24786875979015535</v>
      </c>
    </row>
    <row r="317" spans="1:12">
      <c r="A317" s="5" t="s">
        <v>301</v>
      </c>
      <c r="B317" s="1">
        <v>313</v>
      </c>
      <c r="C317" s="1">
        <v>-3.0962123145113121</v>
      </c>
      <c r="D317" s="1">
        <v>-0.69892507413257443</v>
      </c>
      <c r="E317" s="1">
        <v>-0.52140130031865251</v>
      </c>
      <c r="F317" s="1">
        <v>-0.78832175164903706</v>
      </c>
      <c r="G317" s="1">
        <v>-0.38725436708802669</v>
      </c>
      <c r="H317" s="1">
        <v>-0.47088792509753585</v>
      </c>
      <c r="I317" s="1">
        <v>-0.43356223888923257</v>
      </c>
      <c r="J317" s="1">
        <v>-0.14660717511777313</v>
      </c>
      <c r="K317" s="1">
        <v>-0.24686572498867018</v>
      </c>
      <c r="L317" s="1">
        <v>0.59761324277019023</v>
      </c>
    </row>
    <row r="318" spans="1:12">
      <c r="A318" s="5" t="s">
        <v>22</v>
      </c>
      <c r="B318" s="1">
        <v>314</v>
      </c>
      <c r="C318" s="1">
        <v>-3.1020598880976435</v>
      </c>
      <c r="D318" s="1">
        <v>-0.87736956520509757</v>
      </c>
      <c r="E318" s="1">
        <v>-0.68838064439180424</v>
      </c>
      <c r="F318" s="1">
        <v>-0.72037818211045834</v>
      </c>
      <c r="G318" s="1">
        <v>-0.40312179795596131</v>
      </c>
      <c r="H318" s="1">
        <v>-0.5330316338278539</v>
      </c>
      <c r="I318" s="1">
        <v>-0.53330633675369932</v>
      </c>
      <c r="J318" s="1">
        <v>-1.4960099257862392E-2</v>
      </c>
      <c r="K318" s="1">
        <v>-2.805538113240677E-2</v>
      </c>
      <c r="L318" s="1">
        <v>0.69654375253749989</v>
      </c>
    </row>
    <row r="319" spans="1:12">
      <c r="A319" s="5" t="s">
        <v>211</v>
      </c>
      <c r="B319" s="1">
        <v>315</v>
      </c>
      <c r="C319" s="1">
        <v>-3.1076974062793052</v>
      </c>
      <c r="D319" s="1">
        <v>-0.8016456372820614</v>
      </c>
      <c r="E319" s="1">
        <v>-0.63852425021543269</v>
      </c>
      <c r="F319" s="1">
        <v>-0.66650320318041989</v>
      </c>
      <c r="G319" s="1">
        <v>-0.41395625571716405</v>
      </c>
      <c r="H319" s="1">
        <v>-0.47677836099413357</v>
      </c>
      <c r="I319" s="1">
        <v>-0.46517641619714944</v>
      </c>
      <c r="J319" s="1">
        <v>-0.11531981454301528</v>
      </c>
      <c r="K319" s="1">
        <v>-0.18558127918313555</v>
      </c>
      <c r="L319" s="1">
        <v>0.65578781103320694</v>
      </c>
    </row>
    <row r="320" spans="1:12">
      <c r="A320" s="5" t="s">
        <v>210</v>
      </c>
      <c r="B320" s="1">
        <v>316</v>
      </c>
      <c r="C320" s="1">
        <v>-3.1175468466656033</v>
      </c>
      <c r="D320" s="1">
        <v>-1.0844662135223662</v>
      </c>
      <c r="E320" s="1">
        <v>-0.51364827440526983</v>
      </c>
      <c r="F320" s="1">
        <v>-0.86703878111826393</v>
      </c>
      <c r="G320" s="1">
        <v>-0.51139338852032423</v>
      </c>
      <c r="H320" s="1">
        <v>-0.37579071072665854</v>
      </c>
      <c r="I320" s="1">
        <v>-0.50371161591931946</v>
      </c>
      <c r="J320" s="1">
        <v>-1.74739118334334E-2</v>
      </c>
      <c r="K320" s="1">
        <v>-0.12378905292261956</v>
      </c>
      <c r="L320" s="1">
        <v>0.87976510230265226</v>
      </c>
    </row>
    <row r="321" spans="1:12">
      <c r="A321" s="5" t="s">
        <v>250</v>
      </c>
      <c r="B321" s="1">
        <v>317</v>
      </c>
      <c r="C321" s="1">
        <v>-3.1281331398768724</v>
      </c>
      <c r="D321" s="1">
        <v>-0.97426816835900765</v>
      </c>
      <c r="E321" s="1">
        <v>-0.54491216079073723</v>
      </c>
      <c r="F321" s="1">
        <v>-0.85256907269302462</v>
      </c>
      <c r="G321" s="1">
        <v>-0.24805759678070521</v>
      </c>
      <c r="H321" s="1">
        <v>-0.69082123593945322</v>
      </c>
      <c r="I321" s="1">
        <v>-0.67827025803171737</v>
      </c>
      <c r="J321" s="1">
        <v>-7.7167874201288345E-2</v>
      </c>
      <c r="K321" s="1">
        <v>0.13613057894589162</v>
      </c>
      <c r="L321" s="1">
        <v>0.80180264797316914</v>
      </c>
    </row>
    <row r="322" spans="1:12">
      <c r="A322" s="5" t="s">
        <v>21</v>
      </c>
      <c r="B322" s="1">
        <v>318</v>
      </c>
      <c r="C322" s="1">
        <v>-3.1316375363237512</v>
      </c>
      <c r="D322" s="1">
        <v>-0.87083271422686903</v>
      </c>
      <c r="E322" s="1">
        <v>-0.80577061611290302</v>
      </c>
      <c r="F322" s="1">
        <v>-0.51100491627941058</v>
      </c>
      <c r="G322" s="1">
        <v>-0.46061513812350119</v>
      </c>
      <c r="H322" s="1">
        <v>-0.45726328533898536</v>
      </c>
      <c r="I322" s="1">
        <v>-0.57379187617808436</v>
      </c>
      <c r="J322" s="1">
        <v>-3.2386181222914839E-2</v>
      </c>
      <c r="K322" s="1">
        <v>-2.0770881540926291E-2</v>
      </c>
      <c r="L322" s="1">
        <v>0.60079807269984375</v>
      </c>
    </row>
    <row r="323" spans="1:12">
      <c r="A323" s="5" t="s">
        <v>273</v>
      </c>
      <c r="B323" s="1">
        <v>319</v>
      </c>
      <c r="C323" s="1">
        <v>-3.1316648120865183</v>
      </c>
      <c r="D323" s="1">
        <v>-0.91685619894566228</v>
      </c>
      <c r="E323" s="1">
        <v>-0.55997787877109018</v>
      </c>
      <c r="F323" s="1">
        <v>-0.73892336679316251</v>
      </c>
      <c r="G323" s="1">
        <v>-0.21116295002391566</v>
      </c>
      <c r="H323" s="1">
        <v>-0.54632136686380917</v>
      </c>
      <c r="I323" s="1">
        <v>-0.76191443546416948</v>
      </c>
      <c r="J323" s="1">
        <v>-0.13151787030546616</v>
      </c>
      <c r="K323" s="1">
        <v>7.9293239441828468E-3</v>
      </c>
      <c r="L323" s="1">
        <v>0.72707993113657465</v>
      </c>
    </row>
    <row r="324" spans="1:12">
      <c r="A324" s="5" t="s">
        <v>218</v>
      </c>
      <c r="B324" s="1">
        <v>320</v>
      </c>
      <c r="C324" s="1">
        <v>-3.1376026691154579</v>
      </c>
      <c r="D324" s="1">
        <v>-0.86077448308912474</v>
      </c>
      <c r="E324" s="1">
        <v>-0.83813842042582676</v>
      </c>
      <c r="F324" s="1">
        <v>-0.69019291014055695</v>
      </c>
      <c r="G324" s="1">
        <v>-0.53693078498707059</v>
      </c>
      <c r="H324" s="1">
        <v>-0.43552614837059084</v>
      </c>
      <c r="I324" s="1">
        <v>-0.34309069801020514</v>
      </c>
      <c r="J324" s="1">
        <v>1.8730204121711106E-3</v>
      </c>
      <c r="K324" s="1">
        <v>-0.17377919186164437</v>
      </c>
      <c r="L324" s="1">
        <v>0.73895694735739037</v>
      </c>
    </row>
    <row r="325" spans="1:12">
      <c r="A325" s="5" t="s">
        <v>70</v>
      </c>
      <c r="B325" s="1">
        <v>321</v>
      </c>
      <c r="C325" s="1">
        <v>-3.1441260076346476</v>
      </c>
      <c r="D325" s="1">
        <v>-0.91715980131657049</v>
      </c>
      <c r="E325" s="1">
        <v>-0.74986913201278993</v>
      </c>
      <c r="F325" s="1">
        <v>-0.84991387335523905</v>
      </c>
      <c r="G325" s="1">
        <v>-0.35254509451606331</v>
      </c>
      <c r="H325" s="1">
        <v>-0.76590287324345008</v>
      </c>
      <c r="I325" s="1">
        <v>-0.32578266463287103</v>
      </c>
      <c r="J325" s="1">
        <v>-1.5279862070155645E-2</v>
      </c>
      <c r="K325" s="1">
        <v>-8.3561931505262949E-2</v>
      </c>
      <c r="L325" s="1">
        <v>0.91588922501775516</v>
      </c>
    </row>
    <row r="326" spans="1:12">
      <c r="A326" s="5" t="s">
        <v>396</v>
      </c>
      <c r="B326" s="1">
        <v>322</v>
      </c>
      <c r="C326" s="1">
        <v>-3.1467407351821417</v>
      </c>
      <c r="D326" s="1">
        <v>-0.71898407915994167</v>
      </c>
      <c r="E326" s="1">
        <v>-0.81639031513142168</v>
      </c>
      <c r="F326" s="1">
        <v>-0.62988620683839713</v>
      </c>
      <c r="G326" s="1">
        <v>-0.44084743248094332</v>
      </c>
      <c r="H326" s="1">
        <v>-0.38654469194736069</v>
      </c>
      <c r="I326" s="1">
        <v>-0.60577183048374961</v>
      </c>
      <c r="J326" s="1">
        <v>5.3964475535334244E-3</v>
      </c>
      <c r="K326" s="1">
        <v>-8.8361807770561615E-2</v>
      </c>
      <c r="L326" s="1">
        <v>0.53464918107670045</v>
      </c>
    </row>
    <row r="327" spans="1:12">
      <c r="A327" s="5" t="s">
        <v>398</v>
      </c>
      <c r="B327" s="1">
        <v>323</v>
      </c>
      <c r="C327" s="1">
        <v>-3.1467890899740878</v>
      </c>
      <c r="D327" s="1">
        <v>-0.91086836867883658</v>
      </c>
      <c r="E327" s="1">
        <v>-0.83037032028593438</v>
      </c>
      <c r="F327" s="1">
        <v>-0.71761039439661911</v>
      </c>
      <c r="G327" s="1">
        <v>-0.44843965901842442</v>
      </c>
      <c r="H327" s="1">
        <v>-0.52816195565639912</v>
      </c>
      <c r="I327" s="1">
        <v>-0.47568103957013319</v>
      </c>
      <c r="J327" s="1">
        <v>-1.9746128424509238E-2</v>
      </c>
      <c r="K327" s="1">
        <v>-3.7165562843407315E-2</v>
      </c>
      <c r="L327" s="1">
        <v>0.82125433890017563</v>
      </c>
    </row>
    <row r="328" spans="1:12">
      <c r="A328" s="5" t="s">
        <v>441</v>
      </c>
      <c r="B328" s="1">
        <v>324</v>
      </c>
      <c r="C328" s="1">
        <v>-3.1496640757597221</v>
      </c>
      <c r="D328" s="1">
        <v>-0.83276712134778752</v>
      </c>
      <c r="E328" s="1">
        <v>-0.88703824156579214</v>
      </c>
      <c r="F328" s="1">
        <v>-0.70309632986044135</v>
      </c>
      <c r="G328" s="1">
        <v>-0.54569502471019959</v>
      </c>
      <c r="H328" s="1">
        <v>-0.34061397709231211</v>
      </c>
      <c r="I328" s="1">
        <v>-0.26568837682599561</v>
      </c>
      <c r="J328" s="1">
        <v>-2.5320793093781897E-2</v>
      </c>
      <c r="K328" s="1">
        <v>-0.22451684878102496</v>
      </c>
      <c r="L328" s="1">
        <v>0.67507263751761315</v>
      </c>
    </row>
    <row r="329" spans="1:12">
      <c r="A329" s="5" t="s">
        <v>131</v>
      </c>
      <c r="B329" s="1">
        <v>325</v>
      </c>
      <c r="C329" s="1">
        <v>-3.1497023225401026</v>
      </c>
      <c r="D329" s="1">
        <v>-0.83288930744037415</v>
      </c>
      <c r="E329" s="1">
        <v>-0.59006724828808577</v>
      </c>
      <c r="F329" s="1">
        <v>-0.83926790270341034</v>
      </c>
      <c r="G329" s="1">
        <v>-0.46563569487985013</v>
      </c>
      <c r="H329" s="1">
        <v>-0.49797550594871798</v>
      </c>
      <c r="I329" s="1">
        <v>-0.46195798190933007</v>
      </c>
      <c r="J329" s="1">
        <v>-6.2397843167584469E-2</v>
      </c>
      <c r="K329" s="1">
        <v>-0.18538582227799938</v>
      </c>
      <c r="L329" s="1">
        <v>0.78587498407524936</v>
      </c>
    </row>
    <row r="330" spans="1:12">
      <c r="A330" s="5" t="s">
        <v>352</v>
      </c>
      <c r="B330" s="1">
        <v>326</v>
      </c>
      <c r="C330" s="1">
        <v>-3.1618544810270515</v>
      </c>
      <c r="D330" s="1">
        <v>-0.92133888189340807</v>
      </c>
      <c r="E330" s="1">
        <v>-0.52910338452532613</v>
      </c>
      <c r="F330" s="1">
        <v>-0.80881655084155668</v>
      </c>
      <c r="G330" s="1">
        <v>-0.12030473402998935</v>
      </c>
      <c r="H330" s="1">
        <v>-0.67864630152811356</v>
      </c>
      <c r="I330" s="1">
        <v>-0.81268235246469123</v>
      </c>
      <c r="J330" s="1">
        <v>-8.930059408308319E-2</v>
      </c>
      <c r="K330" s="1">
        <v>6.443938577852823E-2</v>
      </c>
      <c r="L330" s="1">
        <v>0.73389893256058891</v>
      </c>
    </row>
    <row r="331" spans="1:12">
      <c r="A331" s="5" t="s">
        <v>69</v>
      </c>
      <c r="B331" s="1">
        <v>327</v>
      </c>
      <c r="C331" s="1">
        <v>-3.1678691436865876</v>
      </c>
      <c r="D331" s="1">
        <v>-0.90542154380964002</v>
      </c>
      <c r="E331" s="1">
        <v>-0.95351135112055074</v>
      </c>
      <c r="F331" s="1">
        <v>-0.55652292640783863</v>
      </c>
      <c r="G331" s="1">
        <v>-0.55861296418984174</v>
      </c>
      <c r="H331" s="1">
        <v>-0.37206347164252146</v>
      </c>
      <c r="I331" s="1">
        <v>-0.30407001028895858</v>
      </c>
      <c r="J331" s="1">
        <v>-6.1982833658807607E-2</v>
      </c>
      <c r="K331" s="1">
        <v>-0.17380270728218489</v>
      </c>
      <c r="L331" s="1">
        <v>0.71811866471375607</v>
      </c>
    </row>
    <row r="332" spans="1:12">
      <c r="A332" s="5" t="s">
        <v>370</v>
      </c>
      <c r="B332" s="1">
        <v>328</v>
      </c>
      <c r="C332" s="1">
        <v>-3.1701360866998134</v>
      </c>
      <c r="D332" s="1">
        <v>-0.91927214834084559</v>
      </c>
      <c r="E332" s="1">
        <v>-0.5341737326277789</v>
      </c>
      <c r="F332" s="1">
        <v>-0.84620159848638921</v>
      </c>
      <c r="G332" s="1">
        <v>-0.15877594494481734</v>
      </c>
      <c r="H332" s="1">
        <v>-0.61040545516946099</v>
      </c>
      <c r="I332" s="1">
        <v>-0.82912733363755653</v>
      </c>
      <c r="J332" s="1">
        <v>-0.17069785455122635</v>
      </c>
      <c r="K332" s="1">
        <v>0.16929708268807303</v>
      </c>
      <c r="L332" s="1">
        <v>0.72922089837018833</v>
      </c>
    </row>
    <row r="333" spans="1:12">
      <c r="A333" s="5" t="s">
        <v>373</v>
      </c>
      <c r="B333" s="1">
        <v>329</v>
      </c>
      <c r="C333" s="1">
        <v>-3.1757904917200315</v>
      </c>
      <c r="D333" s="1">
        <v>-0.84082843859566492</v>
      </c>
      <c r="E333" s="1">
        <v>-0.6233184566228327</v>
      </c>
      <c r="F333" s="1">
        <v>-0.69893255520056996</v>
      </c>
      <c r="G333" s="1">
        <v>-0.45043265144949685</v>
      </c>
      <c r="H333" s="1">
        <v>-0.40867953348437441</v>
      </c>
      <c r="I333" s="1">
        <v>-0.63150295155965508</v>
      </c>
      <c r="J333" s="1">
        <v>-0.10343139218475751</v>
      </c>
      <c r="K333" s="1">
        <v>-0.10017961239270881</v>
      </c>
      <c r="L333" s="1">
        <v>0.68151509977002889</v>
      </c>
    </row>
    <row r="334" spans="1:12">
      <c r="A334" s="5" t="s">
        <v>328</v>
      </c>
      <c r="B334" s="1">
        <v>330</v>
      </c>
      <c r="C334" s="1">
        <v>-3.1781593699007371</v>
      </c>
      <c r="D334" s="1">
        <v>-0.90787470382525814</v>
      </c>
      <c r="E334" s="1">
        <v>-0.93559143378851084</v>
      </c>
      <c r="F334" s="1">
        <v>-0.49910077959139776</v>
      </c>
      <c r="G334" s="1">
        <v>-0.53285004249653756</v>
      </c>
      <c r="H334" s="1">
        <v>-0.31956323711338569</v>
      </c>
      <c r="I334" s="1">
        <v>-0.48559716492258992</v>
      </c>
      <c r="J334" s="1">
        <v>1.783919305701993E-2</v>
      </c>
      <c r="K334" s="1">
        <v>-0.17216160261463226</v>
      </c>
      <c r="L334" s="1">
        <v>0.65674040139455547</v>
      </c>
    </row>
    <row r="335" spans="1:12">
      <c r="A335" s="5" t="s">
        <v>252</v>
      </c>
      <c r="B335" s="1">
        <v>331</v>
      </c>
      <c r="C335" s="1">
        <v>-3.1809974354170958</v>
      </c>
      <c r="D335" s="1">
        <v>-0.87658312305850317</v>
      </c>
      <c r="E335" s="1">
        <v>-0.80162091255172918</v>
      </c>
      <c r="F335" s="1">
        <v>-0.55968107638756526</v>
      </c>
      <c r="G335" s="1">
        <v>-0.39569882081225927</v>
      </c>
      <c r="H335" s="1">
        <v>-0.45920139136085686</v>
      </c>
      <c r="I335" s="1">
        <v>-0.55307367015546982</v>
      </c>
      <c r="J335" s="1">
        <v>-4.8195404819858276E-2</v>
      </c>
      <c r="K335" s="1">
        <v>-0.12062603955300269</v>
      </c>
      <c r="L335" s="1">
        <v>0.63368300328214866</v>
      </c>
    </row>
    <row r="336" spans="1:12">
      <c r="A336" s="5" t="s">
        <v>113</v>
      </c>
      <c r="B336" s="1">
        <v>332</v>
      </c>
      <c r="C336" s="1">
        <v>-3.1812972038523921</v>
      </c>
      <c r="D336" s="1">
        <v>-0.92671269133456302</v>
      </c>
      <c r="E336" s="1">
        <v>-0.49485530988034748</v>
      </c>
      <c r="F336" s="1">
        <v>-0.88681117789803698</v>
      </c>
      <c r="G336" s="1">
        <v>-0.37462162127112741</v>
      </c>
      <c r="H336" s="1">
        <v>-0.57060439820005415</v>
      </c>
      <c r="I336" s="1">
        <v>-0.60544940977251915</v>
      </c>
      <c r="J336" s="1">
        <v>-8.63409741741894E-2</v>
      </c>
      <c r="K336" s="1">
        <v>-9.2103258357281684E-2</v>
      </c>
      <c r="L336" s="1">
        <v>0.85620163703572705</v>
      </c>
    </row>
    <row r="337" spans="1:12">
      <c r="A337" s="5" t="s">
        <v>332</v>
      </c>
      <c r="B337" s="1">
        <v>333</v>
      </c>
      <c r="C337" s="1">
        <v>-3.1816397333570863</v>
      </c>
      <c r="D337" s="1">
        <v>-0.89927897670583301</v>
      </c>
      <c r="E337" s="1">
        <v>-0.90226462421989517</v>
      </c>
      <c r="F337" s="1">
        <v>-0.75222026274412856</v>
      </c>
      <c r="G337" s="1">
        <v>-0.54787172884215474</v>
      </c>
      <c r="H337" s="1">
        <v>-0.62260846994281349</v>
      </c>
      <c r="I337" s="1">
        <v>-0.17726079279493823</v>
      </c>
      <c r="J337" s="1">
        <v>5.3624325377424386E-3</v>
      </c>
      <c r="K337" s="1">
        <v>-9.9532262163398902E-2</v>
      </c>
      <c r="L337" s="1">
        <v>0.81403495151833338</v>
      </c>
    </row>
    <row r="338" spans="1:12">
      <c r="A338" s="5" t="s">
        <v>169</v>
      </c>
      <c r="B338" s="1">
        <v>334</v>
      </c>
      <c r="C338" s="1">
        <v>-3.1829173755988731</v>
      </c>
      <c r="D338" s="1">
        <v>-0.89907065020325938</v>
      </c>
      <c r="E338" s="1">
        <v>-0.81237607914973586</v>
      </c>
      <c r="F338" s="1">
        <v>-0.80273384830170991</v>
      </c>
      <c r="G338" s="1">
        <v>-0.44293768939991335</v>
      </c>
      <c r="H338" s="1">
        <v>-0.50030381943068547</v>
      </c>
      <c r="I338" s="1">
        <v>-0.40103250510253252</v>
      </c>
      <c r="J338" s="1">
        <v>-3.1055792796260005E-2</v>
      </c>
      <c r="K338" s="1">
        <v>-0.12422832860770588</v>
      </c>
      <c r="L338" s="1">
        <v>0.83082133739292952</v>
      </c>
    </row>
    <row r="339" spans="1:12">
      <c r="A339" s="5" t="s">
        <v>65</v>
      </c>
      <c r="B339" s="1">
        <v>335</v>
      </c>
      <c r="C339" s="1">
        <v>-3.1848294194773779</v>
      </c>
      <c r="D339" s="1">
        <v>-0.89354800957787661</v>
      </c>
      <c r="E339" s="1">
        <v>-0.60305475116757823</v>
      </c>
      <c r="F339" s="1">
        <v>-0.84471037495723977</v>
      </c>
      <c r="G339" s="1">
        <v>-0.25775619465549282</v>
      </c>
      <c r="H339" s="1">
        <v>-0.6601882171885507</v>
      </c>
      <c r="I339" s="1">
        <v>-0.85383050917209957</v>
      </c>
      <c r="J339" s="1">
        <v>-0.1614558261443727</v>
      </c>
      <c r="K339" s="1">
        <v>0.28796040849400767</v>
      </c>
      <c r="L339" s="1">
        <v>0.80175405489182494</v>
      </c>
    </row>
    <row r="340" spans="1:12">
      <c r="A340" s="5" t="s">
        <v>307</v>
      </c>
      <c r="B340" s="1">
        <v>336</v>
      </c>
      <c r="C340" s="1">
        <v>-3.1858552228053978</v>
      </c>
      <c r="D340" s="1">
        <v>-0.9112912045265118</v>
      </c>
      <c r="E340" s="1">
        <v>-0.8825991079915122</v>
      </c>
      <c r="F340" s="1">
        <v>-0.66275837657420267</v>
      </c>
      <c r="G340" s="1">
        <v>-0.58670986440515749</v>
      </c>
      <c r="H340" s="1">
        <v>-0.43811293468323892</v>
      </c>
      <c r="I340" s="1">
        <v>-0.38562184313089876</v>
      </c>
      <c r="J340" s="1">
        <v>-1.8308597196502831E-2</v>
      </c>
      <c r="K340" s="1">
        <v>-0.1220127163959361</v>
      </c>
      <c r="L340" s="1">
        <v>0.82155942209856347</v>
      </c>
    </row>
    <row r="341" spans="1:12">
      <c r="A341" s="5" t="s">
        <v>364</v>
      </c>
      <c r="B341" s="1">
        <v>337</v>
      </c>
      <c r="C341" s="1">
        <v>-3.1951509138334182</v>
      </c>
      <c r="D341" s="1">
        <v>-1.0015025366068129</v>
      </c>
      <c r="E341" s="1">
        <v>-0.58079196168397862</v>
      </c>
      <c r="F341" s="1">
        <v>-0.72995052740912691</v>
      </c>
      <c r="G341" s="1">
        <v>-0.38729431727405428</v>
      </c>
      <c r="H341" s="1">
        <v>-0.69938229724850831</v>
      </c>
      <c r="I341" s="1">
        <v>-0.56321833259195775</v>
      </c>
      <c r="J341" s="1">
        <v>-2.5293785435284266E-2</v>
      </c>
      <c r="K341" s="1">
        <v>-4.2083200842928561E-2</v>
      </c>
      <c r="L341" s="1">
        <v>0.83436604525923408</v>
      </c>
    </row>
    <row r="342" spans="1:12">
      <c r="A342" s="5" t="s">
        <v>444</v>
      </c>
      <c r="B342" s="1">
        <v>338</v>
      </c>
      <c r="C342" s="1">
        <v>-3.1953145096978544</v>
      </c>
      <c r="D342" s="1">
        <v>-0.81067406635826511</v>
      </c>
      <c r="E342" s="1">
        <v>-0.88330627314975807</v>
      </c>
      <c r="F342" s="1">
        <v>-0.71193865260947187</v>
      </c>
      <c r="G342" s="1">
        <v>-0.50532720784416207</v>
      </c>
      <c r="H342" s="1">
        <v>-0.37637509361342864</v>
      </c>
      <c r="I342" s="1">
        <v>-0.53285612170225727</v>
      </c>
      <c r="J342" s="1">
        <v>8.3025767159656802E-2</v>
      </c>
      <c r="K342" s="1">
        <v>-9.0376737997779719E-2</v>
      </c>
      <c r="L342" s="1">
        <v>0.63251387641761159</v>
      </c>
    </row>
    <row r="343" spans="1:12">
      <c r="A343" s="5" t="s">
        <v>236</v>
      </c>
      <c r="B343" s="1">
        <v>339</v>
      </c>
      <c r="C343" s="1">
        <v>-3.2047769860328881</v>
      </c>
      <c r="D343" s="1">
        <v>-0.88156642794339668</v>
      </c>
      <c r="E343" s="1">
        <v>-0.80099890531842688</v>
      </c>
      <c r="F343" s="1">
        <v>-0.56896911020056951</v>
      </c>
      <c r="G343" s="1">
        <v>-0.49523078644372021</v>
      </c>
      <c r="H343" s="1">
        <v>-0.56134576548364667</v>
      </c>
      <c r="I343" s="1">
        <v>-0.51049296125416532</v>
      </c>
      <c r="J343" s="1">
        <v>-1.014037865145841E-2</v>
      </c>
      <c r="K343" s="1">
        <v>-4.4617528471846517E-2</v>
      </c>
      <c r="L343" s="1">
        <v>0.66858487773434216</v>
      </c>
    </row>
    <row r="344" spans="1:12">
      <c r="A344" s="5" t="s">
        <v>205</v>
      </c>
      <c r="B344" s="1">
        <v>340</v>
      </c>
      <c r="C344" s="1">
        <v>-3.2061027413615495</v>
      </c>
      <c r="D344" s="1">
        <v>-0.87859843145157457</v>
      </c>
      <c r="E344" s="1">
        <v>-0.71650835212288466</v>
      </c>
      <c r="F344" s="1">
        <v>-0.82735992089205235</v>
      </c>
      <c r="G344" s="1">
        <v>-0.41391838157032762</v>
      </c>
      <c r="H344" s="1">
        <v>-0.57820091622629299</v>
      </c>
      <c r="I344" s="1">
        <v>-0.34515623891377434</v>
      </c>
      <c r="J344" s="1">
        <v>-4.0445052478630408E-2</v>
      </c>
      <c r="K344" s="1">
        <v>-0.15770876249987176</v>
      </c>
      <c r="L344" s="1">
        <v>0.75179331479385925</v>
      </c>
    </row>
    <row r="345" spans="1:12">
      <c r="A345" s="5" t="s">
        <v>348</v>
      </c>
      <c r="B345" s="1">
        <v>341</v>
      </c>
      <c r="C345" s="1">
        <v>-3.2103067444496611</v>
      </c>
      <c r="D345" s="1">
        <v>-0.86520243211962256</v>
      </c>
      <c r="E345" s="1">
        <v>-0.82015906991215382</v>
      </c>
      <c r="F345" s="1">
        <v>-0.59614282692741272</v>
      </c>
      <c r="G345" s="1">
        <v>-0.48158959121631328</v>
      </c>
      <c r="H345" s="1">
        <v>-0.54801221770644826</v>
      </c>
      <c r="I345" s="1">
        <v>-0.51259414636178102</v>
      </c>
      <c r="J345" s="1">
        <v>-2.7786809190069256E-3</v>
      </c>
      <c r="K345" s="1">
        <v>-5.903710606056304E-2</v>
      </c>
      <c r="L345" s="1">
        <v>0.67520932677364087</v>
      </c>
    </row>
    <row r="346" spans="1:12">
      <c r="A346" s="5" t="s">
        <v>215</v>
      </c>
      <c r="B346" s="1">
        <v>342</v>
      </c>
      <c r="C346" s="1">
        <v>-3.2109537672740958</v>
      </c>
      <c r="D346" s="1">
        <v>-0.81977732468997011</v>
      </c>
      <c r="E346" s="1">
        <v>-0.67929830502575306</v>
      </c>
      <c r="F346" s="1">
        <v>-0.73851707785659881</v>
      </c>
      <c r="G346" s="1">
        <v>-0.37313929512954835</v>
      </c>
      <c r="H346" s="1">
        <v>-0.53073264695053002</v>
      </c>
      <c r="I346" s="1">
        <v>-0.5567610736853843</v>
      </c>
      <c r="J346" s="1">
        <v>-9.5824179721408997E-2</v>
      </c>
      <c r="K346" s="1">
        <v>-0.13225084832745981</v>
      </c>
      <c r="L346" s="1">
        <v>0.71534698411255726</v>
      </c>
    </row>
    <row r="347" spans="1:12">
      <c r="A347" s="5" t="s">
        <v>154</v>
      </c>
      <c r="B347" s="1">
        <v>343</v>
      </c>
      <c r="C347" s="1">
        <v>-3.2192513748915883</v>
      </c>
      <c r="D347" s="1">
        <v>-0.99100055749953897</v>
      </c>
      <c r="E347" s="1">
        <v>-0.68702396332076954</v>
      </c>
      <c r="F347" s="1">
        <v>-0.69763962191980144</v>
      </c>
      <c r="G347" s="1">
        <v>-0.52170126095088687</v>
      </c>
      <c r="H347" s="1">
        <v>-0.215322106133294</v>
      </c>
      <c r="I347" s="1">
        <v>-0.72574292493268844</v>
      </c>
      <c r="J347" s="1">
        <v>-0.10200271493585901</v>
      </c>
      <c r="K347" s="1">
        <v>2.0930552885884433E-2</v>
      </c>
      <c r="L347" s="1">
        <v>0.70025122191536582</v>
      </c>
    </row>
    <row r="348" spans="1:12">
      <c r="A348" s="5" t="s">
        <v>195</v>
      </c>
      <c r="B348" s="1">
        <v>344</v>
      </c>
      <c r="C348" s="1">
        <v>-3.2194396727962706</v>
      </c>
      <c r="D348" s="1">
        <v>-0.80315078026312337</v>
      </c>
      <c r="E348" s="1">
        <v>-0.805144567333829</v>
      </c>
      <c r="F348" s="1">
        <v>-0.50101340614194301</v>
      </c>
      <c r="G348" s="1">
        <v>-0.51348833560150675</v>
      </c>
      <c r="H348" s="1">
        <v>-0.36846268715686942</v>
      </c>
      <c r="I348" s="1">
        <v>-0.41474865364425412</v>
      </c>
      <c r="J348" s="1">
        <v>-8.2111573081754569E-2</v>
      </c>
      <c r="K348" s="1">
        <v>-0.19347594384237932</v>
      </c>
      <c r="L348" s="1">
        <v>0.46215627426938893</v>
      </c>
    </row>
    <row r="349" spans="1:12">
      <c r="A349" s="5" t="s">
        <v>449</v>
      </c>
      <c r="B349" s="1">
        <v>345</v>
      </c>
      <c r="C349" s="1">
        <v>-3.2206655031875528</v>
      </c>
      <c r="D349" s="1">
        <v>-0.91312432650643927</v>
      </c>
      <c r="E349" s="1">
        <v>-0.82959419680796431</v>
      </c>
      <c r="F349" s="1">
        <v>-0.68153011924608231</v>
      </c>
      <c r="G349" s="1">
        <v>-0.46006233121112894</v>
      </c>
      <c r="H349" s="1">
        <v>-0.50176522516263999</v>
      </c>
      <c r="I349" s="1">
        <v>-0.52055173429195267</v>
      </c>
      <c r="J349" s="1">
        <v>-4.7226611545430576E-3</v>
      </c>
      <c r="K349" s="1">
        <v>-7.1118754399167247E-2</v>
      </c>
      <c r="L349" s="1">
        <v>0.76180384559236536</v>
      </c>
    </row>
    <row r="350" spans="1:12">
      <c r="A350" s="5" t="s">
        <v>17</v>
      </c>
      <c r="B350" s="1">
        <v>346</v>
      </c>
      <c r="C350" s="1">
        <v>-3.2218944276082073</v>
      </c>
      <c r="D350" s="1">
        <v>-0.89497448876525643</v>
      </c>
      <c r="E350" s="1">
        <v>-0.84059419622899534</v>
      </c>
      <c r="F350" s="1">
        <v>-0.80048974921370741</v>
      </c>
      <c r="G350" s="1">
        <v>-0.49922382490915768</v>
      </c>
      <c r="H350" s="1">
        <v>-0.64947565167790211</v>
      </c>
      <c r="I350" s="1">
        <v>-0.23484023583850663</v>
      </c>
      <c r="J350" s="1">
        <v>-7.1858487296271277E-3</v>
      </c>
      <c r="K350" s="1">
        <v>-8.9306036846420425E-2</v>
      </c>
      <c r="L350" s="1">
        <v>0.79419560460136562</v>
      </c>
    </row>
    <row r="351" spans="1:12">
      <c r="A351" s="5" t="s">
        <v>436</v>
      </c>
      <c r="B351" s="1">
        <v>347</v>
      </c>
      <c r="C351" s="1">
        <v>-3.2265848092867833</v>
      </c>
      <c r="D351" s="1">
        <v>-0.92044387929835714</v>
      </c>
      <c r="E351" s="1">
        <v>-0.8615760685632089</v>
      </c>
      <c r="F351" s="1">
        <v>-0.37960721369786271</v>
      </c>
      <c r="G351" s="1">
        <v>-0.52127247112723429</v>
      </c>
      <c r="H351" s="1">
        <v>-0.4793758296568239</v>
      </c>
      <c r="I351" s="1">
        <v>-0.54898616967471126</v>
      </c>
      <c r="J351" s="1">
        <v>-2.1944269743231819E-2</v>
      </c>
      <c r="K351" s="1">
        <v>-0.14735148505804804</v>
      </c>
      <c r="L351" s="1">
        <v>0.65397257753269467</v>
      </c>
    </row>
    <row r="352" spans="1:12">
      <c r="A352" s="5" t="s">
        <v>102</v>
      </c>
      <c r="B352" s="1">
        <v>348</v>
      </c>
      <c r="C352" s="1">
        <v>-3.2266149899299221</v>
      </c>
      <c r="D352" s="1">
        <v>-0.9547882272302104</v>
      </c>
      <c r="E352" s="1">
        <v>-0.70952980762404527</v>
      </c>
      <c r="F352" s="1">
        <v>-0.77249474708124355</v>
      </c>
      <c r="G352" s="1">
        <v>-0.37017804963050732</v>
      </c>
      <c r="H352" s="1">
        <v>-0.58488141446966879</v>
      </c>
      <c r="I352" s="1">
        <v>-0.56523248989174757</v>
      </c>
      <c r="J352" s="1">
        <v>-2.9936736341625081E-2</v>
      </c>
      <c r="K352" s="1">
        <v>-2.4074447024860772E-2</v>
      </c>
      <c r="L352" s="1">
        <v>0.78450092936398641</v>
      </c>
    </row>
    <row r="353" spans="1:12">
      <c r="A353" s="5" t="s">
        <v>344</v>
      </c>
      <c r="B353" s="1">
        <v>349</v>
      </c>
      <c r="C353" s="1">
        <v>-3.2274722993046274</v>
      </c>
      <c r="D353" s="1">
        <v>-0.92928232937694522</v>
      </c>
      <c r="E353" s="1">
        <v>-0.83513660687921443</v>
      </c>
      <c r="F353" s="1">
        <v>-0.82295340715131382</v>
      </c>
      <c r="G353" s="1">
        <v>-0.46065562455251891</v>
      </c>
      <c r="H353" s="1">
        <v>-0.56988812579588843</v>
      </c>
      <c r="I353" s="1">
        <v>-0.27494944638241381</v>
      </c>
      <c r="J353" s="1">
        <v>-8.3695427386942627E-3</v>
      </c>
      <c r="K353" s="1">
        <v>-0.16181660500888162</v>
      </c>
      <c r="L353" s="1">
        <v>0.83557938858124281</v>
      </c>
    </row>
    <row r="354" spans="1:12">
      <c r="A354" s="5" t="s">
        <v>427</v>
      </c>
      <c r="B354" s="1">
        <v>350</v>
      </c>
      <c r="C354" s="1">
        <v>-3.2318091865619674</v>
      </c>
      <c r="D354" s="1">
        <v>-0.94449805098577033</v>
      </c>
      <c r="E354" s="1">
        <v>-0.85972261124603644</v>
      </c>
      <c r="F354" s="1">
        <v>-0.49671695096712859</v>
      </c>
      <c r="G354" s="1">
        <v>-0.5381889062585925</v>
      </c>
      <c r="H354" s="1">
        <v>-0.44781518121535874</v>
      </c>
      <c r="I354" s="1">
        <v>-0.53089636047116284</v>
      </c>
      <c r="J354" s="1">
        <v>-1.7795342782837047E-2</v>
      </c>
      <c r="K354" s="1">
        <v>-7.6335232075593798E-2</v>
      </c>
      <c r="L354" s="1">
        <v>0.68015944944051288</v>
      </c>
    </row>
    <row r="355" spans="1:12">
      <c r="A355" s="5" t="s">
        <v>331</v>
      </c>
      <c r="B355" s="1">
        <v>351</v>
      </c>
      <c r="C355" s="1">
        <v>-3.2340628398237681</v>
      </c>
      <c r="D355" s="1">
        <v>-0.8957618012811055</v>
      </c>
      <c r="E355" s="1">
        <v>-0.78624563858643515</v>
      </c>
      <c r="F355" s="1">
        <v>-0.75963163505925957</v>
      </c>
      <c r="G355" s="1">
        <v>-0.52646269024756243</v>
      </c>
      <c r="H355" s="1">
        <v>-0.56272958583681698</v>
      </c>
      <c r="I355" s="1">
        <v>-0.39418751845559236</v>
      </c>
      <c r="J355" s="1">
        <v>-3.1911929274607669E-2</v>
      </c>
      <c r="K355" s="1">
        <v>-1.7307611629806971E-2</v>
      </c>
      <c r="L355" s="1">
        <v>0.740175570547418</v>
      </c>
    </row>
    <row r="356" spans="1:12">
      <c r="A356" s="5" t="s">
        <v>234</v>
      </c>
      <c r="B356" s="1">
        <v>352</v>
      </c>
      <c r="C356" s="1">
        <v>-3.2456452514404064</v>
      </c>
      <c r="D356" s="1">
        <v>-0.83191754039450783</v>
      </c>
      <c r="E356" s="1">
        <v>-0.87411720901219514</v>
      </c>
      <c r="F356" s="1">
        <v>-0.39779311631138242</v>
      </c>
      <c r="G356" s="1">
        <v>-0.58005783120473609</v>
      </c>
      <c r="H356" s="1">
        <v>-0.30476886683082272</v>
      </c>
      <c r="I356" s="1">
        <v>-0.5983491492091948</v>
      </c>
      <c r="J356" s="1">
        <v>-6.2936931721876782E-2</v>
      </c>
      <c r="K356" s="1">
        <v>-0.19486025015667341</v>
      </c>
      <c r="L356" s="1">
        <v>0.59915564340098304</v>
      </c>
    </row>
    <row r="357" spans="1:12">
      <c r="A357" s="5" t="s">
        <v>402</v>
      </c>
      <c r="B357" s="1">
        <v>353</v>
      </c>
      <c r="C357" s="1">
        <v>-3.2456578828564098</v>
      </c>
      <c r="D357" s="1">
        <v>-0.84128760107131206</v>
      </c>
      <c r="E357" s="1">
        <v>-0.74260692551494711</v>
      </c>
      <c r="F357" s="1">
        <v>-0.65938748652389267</v>
      </c>
      <c r="G357" s="1">
        <v>-0.47219064059897314</v>
      </c>
      <c r="H357" s="1">
        <v>-0.56876092837446268</v>
      </c>
      <c r="I357" s="1">
        <v>-0.52806288111340172</v>
      </c>
      <c r="J357" s="1">
        <v>-3.002676647129035E-2</v>
      </c>
      <c r="K357" s="1">
        <v>-6.3338942708074178E-2</v>
      </c>
      <c r="L357" s="1">
        <v>0.66000428951994417</v>
      </c>
    </row>
    <row r="358" spans="1:12">
      <c r="A358" s="5" t="s">
        <v>38</v>
      </c>
      <c r="B358" s="1">
        <v>354</v>
      </c>
      <c r="C358" s="1">
        <v>-3.2499775467118526</v>
      </c>
      <c r="D358" s="1">
        <v>-1.0331906672345217</v>
      </c>
      <c r="E358" s="1">
        <v>-0.60996105683355883</v>
      </c>
      <c r="F358" s="1">
        <v>-0.85238595134277206</v>
      </c>
      <c r="G358" s="1">
        <v>-0.11333787650074534</v>
      </c>
      <c r="H358" s="1">
        <v>-0.81962633754197989</v>
      </c>
      <c r="I358" s="1">
        <v>-0.82309086566965217</v>
      </c>
      <c r="J358" s="1">
        <v>-3.6284131189012699E-2</v>
      </c>
      <c r="K358" s="1">
        <v>0.11372348866742139</v>
      </c>
      <c r="L358" s="1">
        <v>0.92417585093296906</v>
      </c>
    </row>
    <row r="359" spans="1:12">
      <c r="A359" s="5" t="s">
        <v>482</v>
      </c>
      <c r="B359" s="1">
        <v>355</v>
      </c>
      <c r="C359" s="1">
        <v>-3.2583762671578107</v>
      </c>
      <c r="D359" s="1">
        <v>-0.90108934071334845</v>
      </c>
      <c r="E359" s="1">
        <v>-0.68050611102992664</v>
      </c>
      <c r="F359" s="1">
        <v>-0.78378433291951555</v>
      </c>
      <c r="G359" s="1">
        <v>-0.3732193388905406</v>
      </c>
      <c r="H359" s="1">
        <v>-0.50805355182427514</v>
      </c>
      <c r="I359" s="1">
        <v>-0.6623415794374421</v>
      </c>
      <c r="J359" s="1">
        <v>-4.3152843991386733E-2</v>
      </c>
      <c r="K359" s="1">
        <v>-2.5972828348681382E-2</v>
      </c>
      <c r="L359" s="1">
        <v>0.71974365999730583</v>
      </c>
    </row>
    <row r="360" spans="1:12">
      <c r="A360" s="5" t="s">
        <v>463</v>
      </c>
      <c r="B360" s="1">
        <v>356</v>
      </c>
      <c r="C360" s="1">
        <v>-3.260085825660421</v>
      </c>
      <c r="D360" s="1">
        <v>-0.9370145409775712</v>
      </c>
      <c r="E360" s="1">
        <v>-0.62708224881206165</v>
      </c>
      <c r="F360" s="1">
        <v>-0.85212765973379589</v>
      </c>
      <c r="G360" s="1">
        <v>-0.26511833490077452</v>
      </c>
      <c r="H360" s="1">
        <v>-0.53103372666503168</v>
      </c>
      <c r="I360" s="1">
        <v>-0.54293460499657686</v>
      </c>
      <c r="J360" s="1">
        <v>-0.11127813926753412</v>
      </c>
      <c r="K360" s="1">
        <v>-0.10493389285879653</v>
      </c>
      <c r="L360" s="1">
        <v>0.71143732255172132</v>
      </c>
    </row>
    <row r="361" spans="1:12">
      <c r="A361" s="5" t="s">
        <v>298</v>
      </c>
      <c r="B361" s="1">
        <v>357</v>
      </c>
      <c r="C361" s="1">
        <v>-3.2614030140798751</v>
      </c>
      <c r="D361" s="1">
        <v>-0.92232956324762871</v>
      </c>
      <c r="E361" s="1">
        <v>-0.81032320153389226</v>
      </c>
      <c r="F361" s="1">
        <v>-0.73876284147235738</v>
      </c>
      <c r="G361" s="1">
        <v>-0.48087186918017738</v>
      </c>
      <c r="H361" s="1">
        <v>-0.5070882442326563</v>
      </c>
      <c r="I361" s="1">
        <v>-0.47000381150681547</v>
      </c>
      <c r="J361" s="1">
        <v>-2.7288221118035111E-2</v>
      </c>
      <c r="K361" s="1">
        <v>-7.5056175849621737E-2</v>
      </c>
      <c r="L361" s="1">
        <v>0.77032091406130876</v>
      </c>
    </row>
    <row r="362" spans="1:12">
      <c r="A362" s="5" t="s">
        <v>333</v>
      </c>
      <c r="B362" s="1">
        <v>358</v>
      </c>
      <c r="C362" s="1">
        <v>-3.2626679031987362</v>
      </c>
      <c r="D362" s="1">
        <v>-0.87874348062120822</v>
      </c>
      <c r="E362" s="1">
        <v>-0.7244562358802481</v>
      </c>
      <c r="F362" s="1">
        <v>-0.71518327643923119</v>
      </c>
      <c r="G362" s="1">
        <v>-0.43335192285873808</v>
      </c>
      <c r="H362" s="1">
        <v>-0.6133305356358868</v>
      </c>
      <c r="I362" s="1">
        <v>-0.59657001908309459</v>
      </c>
      <c r="J362" s="1">
        <v>-3.811453442593396E-2</v>
      </c>
      <c r="K362" s="1">
        <v>-1.531365241629354E-2</v>
      </c>
      <c r="L362" s="1">
        <v>0.75239575416189786</v>
      </c>
    </row>
    <row r="363" spans="1:12">
      <c r="A363" s="5" t="s">
        <v>104</v>
      </c>
      <c r="B363" s="1">
        <v>359</v>
      </c>
      <c r="C363" s="1">
        <v>-3.2627222559456435</v>
      </c>
      <c r="D363" s="1">
        <v>-0.85620713258031511</v>
      </c>
      <c r="E363" s="1">
        <v>-0.87172304389859534</v>
      </c>
      <c r="F363" s="1">
        <v>-0.62284726106730082</v>
      </c>
      <c r="G363" s="1">
        <v>-0.50541856853885181</v>
      </c>
      <c r="H363" s="1">
        <v>-0.41747263863494777</v>
      </c>
      <c r="I363" s="1">
        <v>-0.3483391861440131</v>
      </c>
      <c r="J363" s="1">
        <v>-5.5904507134019753E-2</v>
      </c>
      <c r="K363" s="1">
        <v>-0.16175191109400616</v>
      </c>
      <c r="L363" s="1">
        <v>0.57694199314640626</v>
      </c>
    </row>
    <row r="364" spans="1:12">
      <c r="A364" s="5" t="s">
        <v>241</v>
      </c>
      <c r="B364" s="1">
        <v>360</v>
      </c>
      <c r="C364" s="1">
        <v>-3.266120802484723</v>
      </c>
      <c r="D364" s="1">
        <v>-0.92152842325380901</v>
      </c>
      <c r="E364" s="1">
        <v>-0.72823200447417236</v>
      </c>
      <c r="F364" s="1">
        <v>-0.79483974177420336</v>
      </c>
      <c r="G364" s="1">
        <v>-0.27718742439522059</v>
      </c>
      <c r="H364" s="1">
        <v>-0.70465876541656647</v>
      </c>
      <c r="I364" s="1">
        <v>-0.58025412903426066</v>
      </c>
      <c r="J364" s="1">
        <v>-2.9201772003967466E-2</v>
      </c>
      <c r="K364" s="1">
        <v>1.5740524494480004E-2</v>
      </c>
      <c r="L364" s="1">
        <v>0.75404093337299705</v>
      </c>
    </row>
    <row r="365" spans="1:12">
      <c r="A365" s="5" t="s">
        <v>199</v>
      </c>
      <c r="B365" s="1">
        <v>361</v>
      </c>
      <c r="C365" s="1">
        <v>-3.2750185787653305</v>
      </c>
      <c r="D365" s="1">
        <v>-0.89925811079730855</v>
      </c>
      <c r="E365" s="1">
        <v>-0.74212110337280568</v>
      </c>
      <c r="F365" s="1">
        <v>-0.78630942260728132</v>
      </c>
      <c r="G365" s="1">
        <v>-0.26682791625453722</v>
      </c>
      <c r="H365" s="1">
        <v>-0.61886949132134605</v>
      </c>
      <c r="I365" s="1">
        <v>-0.61285896821684094</v>
      </c>
      <c r="J365" s="1">
        <v>-7.0730321723365908E-2</v>
      </c>
      <c r="K365" s="1">
        <v>-2.1330952086767264E-2</v>
      </c>
      <c r="L365" s="1">
        <v>0.74328770761492235</v>
      </c>
    </row>
    <row r="366" spans="1:12">
      <c r="A366" s="5" t="s">
        <v>258</v>
      </c>
      <c r="B366" s="1">
        <v>362</v>
      </c>
      <c r="C366" s="1">
        <v>-3.2776068286853768</v>
      </c>
      <c r="D366" s="1">
        <v>-0.89493698046670411</v>
      </c>
      <c r="E366" s="1">
        <v>-0.78318984983113105</v>
      </c>
      <c r="F366" s="1">
        <v>-0.74130454934438561</v>
      </c>
      <c r="G366" s="1">
        <v>-0.44311338453244259</v>
      </c>
      <c r="H366" s="1">
        <v>-0.5957468099820008</v>
      </c>
      <c r="I366" s="1">
        <v>-0.51974136456272746</v>
      </c>
      <c r="J366" s="1">
        <v>-1.7224140027104953E-2</v>
      </c>
      <c r="K366" s="1">
        <v>-6.7695304425755165E-2</v>
      </c>
      <c r="L366" s="1">
        <v>0.78534555448687526</v>
      </c>
    </row>
    <row r="367" spans="1:12">
      <c r="A367" s="5" t="s">
        <v>479</v>
      </c>
      <c r="B367" s="1">
        <v>363</v>
      </c>
      <c r="C367" s="1">
        <v>-3.278110571345731</v>
      </c>
      <c r="D367" s="1">
        <v>-0.94534027508805485</v>
      </c>
      <c r="E367" s="1">
        <v>-0.61278859353419735</v>
      </c>
      <c r="F367" s="1">
        <v>-0.81871831038597176</v>
      </c>
      <c r="G367" s="1">
        <v>-0.46213141488224307</v>
      </c>
      <c r="H367" s="1">
        <v>-0.40623600572802876</v>
      </c>
      <c r="I367" s="1">
        <v>-0.500814499204982</v>
      </c>
      <c r="J367" s="1">
        <v>-0.17761451388413349</v>
      </c>
      <c r="K367" s="1">
        <v>-9.7162365812615267E-2</v>
      </c>
      <c r="L367" s="1">
        <v>0.74269540717449556</v>
      </c>
    </row>
    <row r="368" spans="1:12">
      <c r="A368" s="5" t="s">
        <v>19</v>
      </c>
      <c r="B368" s="1">
        <v>364</v>
      </c>
      <c r="C368" s="1">
        <v>-3.2823409579569653</v>
      </c>
      <c r="D368" s="1">
        <v>-0.87525985787058425</v>
      </c>
      <c r="E368" s="1">
        <v>-0.79979604392523906</v>
      </c>
      <c r="F368" s="1">
        <v>-0.75226862358785129</v>
      </c>
      <c r="G368" s="1">
        <v>-0.47882179128443081</v>
      </c>
      <c r="H368" s="1">
        <v>-0.56933683870711138</v>
      </c>
      <c r="I368" s="1">
        <v>-0.43166017290247755</v>
      </c>
      <c r="J368" s="1">
        <v>-4.5037769025258245E-2</v>
      </c>
      <c r="K368" s="1">
        <v>-0.10075284002923028</v>
      </c>
      <c r="L368" s="1">
        <v>0.77059297937521787</v>
      </c>
    </row>
    <row r="369" spans="1:12">
      <c r="A369" s="5" t="s">
        <v>214</v>
      </c>
      <c r="B369" s="1">
        <v>365</v>
      </c>
      <c r="C369" s="1">
        <v>-3.2830754554628929</v>
      </c>
      <c r="D369" s="1">
        <v>-0.98776263423832267</v>
      </c>
      <c r="E369" s="1">
        <v>-0.50000917942504564</v>
      </c>
      <c r="F369" s="1">
        <v>-0.77721850178636553</v>
      </c>
      <c r="G369" s="1">
        <v>-0.25820438529958145</v>
      </c>
      <c r="H369" s="1">
        <v>-0.59949245599351864</v>
      </c>
      <c r="I369" s="1">
        <v>-0.83960582303578302</v>
      </c>
      <c r="J369" s="1">
        <v>-0.10705741203882714</v>
      </c>
      <c r="K369" s="1">
        <v>4.4238396329594143E-2</v>
      </c>
      <c r="L369" s="1">
        <v>0.74203654002495723</v>
      </c>
    </row>
    <row r="370" spans="1:12">
      <c r="A370" s="5" t="s">
        <v>37</v>
      </c>
      <c r="B370" s="1">
        <v>366</v>
      </c>
      <c r="C370" s="1">
        <v>-3.2832786174016486</v>
      </c>
      <c r="D370" s="1">
        <v>-0.86031255437110299</v>
      </c>
      <c r="E370" s="1">
        <v>-0.89642390926850901</v>
      </c>
      <c r="F370" s="1">
        <v>-0.54444134502268549</v>
      </c>
      <c r="G370" s="1">
        <v>-0.60111415007213354</v>
      </c>
      <c r="H370" s="1">
        <v>-0.51176579798260524</v>
      </c>
      <c r="I370" s="1">
        <v>-0.40753767550838221</v>
      </c>
      <c r="J370" s="1">
        <v>1.435358765570577E-2</v>
      </c>
      <c r="K370" s="1">
        <v>-0.2399120286903581</v>
      </c>
      <c r="L370" s="1">
        <v>0.7638752558584222</v>
      </c>
    </row>
    <row r="371" spans="1:12">
      <c r="A371" s="5" t="s">
        <v>368</v>
      </c>
      <c r="B371" s="1">
        <v>367</v>
      </c>
      <c r="C371" s="1">
        <v>-3.2868551716288255</v>
      </c>
      <c r="D371" s="1">
        <v>-0.70086842119453052</v>
      </c>
      <c r="E371" s="1">
        <v>-0.88068739768353421</v>
      </c>
      <c r="F371" s="1">
        <v>-0.72141288849346585</v>
      </c>
      <c r="G371" s="1">
        <v>-0.62991545092791734</v>
      </c>
      <c r="H371" s="1">
        <v>-0.75600825471384614</v>
      </c>
      <c r="I371" s="1">
        <v>-0.12981832628354578</v>
      </c>
      <c r="J371" s="1">
        <v>-7.991508224549913E-3</v>
      </c>
      <c r="K371" s="1">
        <v>-0.15486392159151441</v>
      </c>
      <c r="L371" s="1">
        <v>0.69471099748407872</v>
      </c>
    </row>
    <row r="372" spans="1:12">
      <c r="A372" s="5" t="s">
        <v>447</v>
      </c>
      <c r="B372" s="1">
        <v>368</v>
      </c>
      <c r="C372" s="1">
        <v>-3.2896512603482697</v>
      </c>
      <c r="D372" s="1">
        <v>-0.91096392649557467</v>
      </c>
      <c r="E372" s="1">
        <v>-0.89197292006111517</v>
      </c>
      <c r="F372" s="1">
        <v>-0.81295038620212667</v>
      </c>
      <c r="G372" s="1">
        <v>-0.60660667654565625</v>
      </c>
      <c r="H372" s="1">
        <v>-0.68335836348374157</v>
      </c>
      <c r="I372" s="1">
        <v>-5.7782363817533225E-2</v>
      </c>
      <c r="J372" s="1">
        <v>8.581849430549196E-3</v>
      </c>
      <c r="K372" s="1">
        <v>-0.17731216491296786</v>
      </c>
      <c r="L372" s="1">
        <v>0.84271369173989619</v>
      </c>
    </row>
    <row r="373" spans="1:12">
      <c r="A373" s="5" t="s">
        <v>286</v>
      </c>
      <c r="B373" s="1">
        <v>369</v>
      </c>
      <c r="C373" s="1">
        <v>-3.2948671180566063</v>
      </c>
      <c r="D373" s="1">
        <v>-0.92916432459105791</v>
      </c>
      <c r="E373" s="1">
        <v>-0.57402930827078147</v>
      </c>
      <c r="F373" s="1">
        <v>-0.85390040274663792</v>
      </c>
      <c r="G373" s="1">
        <v>-0.33706103735395582</v>
      </c>
      <c r="H373" s="1">
        <v>-0.64395006433124025</v>
      </c>
      <c r="I373" s="1">
        <v>-0.75566858163748429</v>
      </c>
      <c r="J373" s="1">
        <v>-0.10008685305027665</v>
      </c>
      <c r="K373" s="1">
        <v>0.15502044435527745</v>
      </c>
      <c r="L373" s="1">
        <v>0.74397300956955004</v>
      </c>
    </row>
    <row r="374" spans="1:12">
      <c r="A374" s="5" t="s">
        <v>13</v>
      </c>
      <c r="B374" s="1">
        <v>370</v>
      </c>
      <c r="C374" s="1">
        <v>-3.2957047119840999</v>
      </c>
      <c r="D374" s="1">
        <v>-0.94691013652109224</v>
      </c>
      <c r="E374" s="1">
        <v>-0.74408776401331378</v>
      </c>
      <c r="F374" s="1">
        <v>-0.80831093793987296</v>
      </c>
      <c r="G374" s="1">
        <v>-0.27372623584566608</v>
      </c>
      <c r="H374" s="1">
        <v>-0.65059665290881308</v>
      </c>
      <c r="I374" s="1">
        <v>-0.62776807580813765</v>
      </c>
      <c r="J374" s="1">
        <v>-2.9596316214402039E-2</v>
      </c>
      <c r="K374" s="1">
        <v>8.3246464291458558E-3</v>
      </c>
      <c r="L374" s="1">
        <v>0.77696676083805183</v>
      </c>
    </row>
    <row r="375" spans="1:12">
      <c r="A375" s="5" t="s">
        <v>166</v>
      </c>
      <c r="B375" s="1">
        <v>371</v>
      </c>
      <c r="C375" s="1">
        <v>-3.3026482616907935</v>
      </c>
      <c r="D375" s="1">
        <v>-0.90375246374248464</v>
      </c>
      <c r="E375" s="1">
        <v>-0.51052873330827486</v>
      </c>
      <c r="F375" s="1">
        <v>-0.94323794392006144</v>
      </c>
      <c r="G375" s="1">
        <v>-0.22650002733379856</v>
      </c>
      <c r="H375" s="1">
        <v>-0.66600130718623307</v>
      </c>
      <c r="I375" s="1">
        <v>-0.72455366651266939</v>
      </c>
      <c r="J375" s="1">
        <v>-0.20955704432012895</v>
      </c>
      <c r="K375" s="1">
        <v>0.16037481831024822</v>
      </c>
      <c r="L375" s="1">
        <v>0.72110810632260935</v>
      </c>
    </row>
    <row r="376" spans="1:12">
      <c r="A376" s="5" t="s">
        <v>117</v>
      </c>
      <c r="B376" s="1">
        <v>372</v>
      </c>
      <c r="C376" s="1">
        <v>-3.3050011948486282</v>
      </c>
      <c r="D376" s="1">
        <v>-0.93679933353718037</v>
      </c>
      <c r="E376" s="1">
        <v>-0.76694260218369725</v>
      </c>
      <c r="F376" s="1">
        <v>-0.79031065469423822</v>
      </c>
      <c r="G376" s="1">
        <v>-0.44960742697668205</v>
      </c>
      <c r="H376" s="1">
        <v>-0.47861402808433812</v>
      </c>
      <c r="I376" s="1">
        <v>-0.543390552991597</v>
      </c>
      <c r="J376" s="1">
        <v>-2.1800541876461604E-2</v>
      </c>
      <c r="K376" s="1">
        <v>-0.11594923100637594</v>
      </c>
      <c r="L376" s="1">
        <v>0.79841317650194266</v>
      </c>
    </row>
    <row r="377" spans="1:12">
      <c r="A377" s="5" t="s">
        <v>240</v>
      </c>
      <c r="B377" s="1">
        <v>373</v>
      </c>
      <c r="C377" s="1">
        <v>-3.3106077252417685</v>
      </c>
      <c r="D377" s="1">
        <v>-0.91775877749409274</v>
      </c>
      <c r="E377" s="1">
        <v>-0.71667515867919895</v>
      </c>
      <c r="F377" s="1">
        <v>-0.76785629991613102</v>
      </c>
      <c r="G377" s="1">
        <v>-0.38554579016638163</v>
      </c>
      <c r="H377" s="1">
        <v>-0.63339316561639658</v>
      </c>
      <c r="I377" s="1">
        <v>-0.52010244339495249</v>
      </c>
      <c r="J377" s="1">
        <v>-2.455803030079403E-2</v>
      </c>
      <c r="K377" s="1">
        <v>-0.14325132449243957</v>
      </c>
      <c r="L377" s="1">
        <v>0.79853326481861842</v>
      </c>
    </row>
    <row r="378" spans="1:12">
      <c r="A378" s="5" t="s">
        <v>124</v>
      </c>
      <c r="B378" s="1">
        <v>374</v>
      </c>
      <c r="C378" s="1">
        <v>-3.3225448827033883</v>
      </c>
      <c r="D378" s="1">
        <v>-0.89473871139876593</v>
      </c>
      <c r="E378" s="1">
        <v>-0.74168532667221398</v>
      </c>
      <c r="F378" s="1">
        <v>-0.78434500418545716</v>
      </c>
      <c r="G378" s="1">
        <v>-0.49393173421310316</v>
      </c>
      <c r="H378" s="1">
        <v>-0.49704949455479913</v>
      </c>
      <c r="I378" s="1">
        <v>-0.51492029418954788</v>
      </c>
      <c r="J378" s="1">
        <v>-1.7043451490840748E-2</v>
      </c>
      <c r="K378" s="1">
        <v>-9.2105372341475825E-2</v>
      </c>
      <c r="L378" s="1">
        <v>0.71327450634281575</v>
      </c>
    </row>
    <row r="379" spans="1:12">
      <c r="A379" s="5" t="s">
        <v>421</v>
      </c>
      <c r="B379" s="1">
        <v>375</v>
      </c>
      <c r="C379" s="1">
        <v>-3.3237728834300024</v>
      </c>
      <c r="D379" s="1">
        <v>-0.91215780354787002</v>
      </c>
      <c r="E379" s="1">
        <v>-0.82988914104724654</v>
      </c>
      <c r="F379" s="1">
        <v>-0.57090721647470588</v>
      </c>
      <c r="G379" s="1">
        <v>-0.50415342888388803</v>
      </c>
      <c r="H379" s="1">
        <v>-0.48270190434680571</v>
      </c>
      <c r="I379" s="1">
        <v>-0.60949026656796457</v>
      </c>
      <c r="J379" s="1">
        <v>-1.748125531299824E-2</v>
      </c>
      <c r="K379" s="1">
        <v>-7.1792256341407346E-2</v>
      </c>
      <c r="L379" s="1">
        <v>0.67480038909288376</v>
      </c>
    </row>
    <row r="380" spans="1:12">
      <c r="A380" s="5" t="s">
        <v>228</v>
      </c>
      <c r="B380" s="1">
        <v>376</v>
      </c>
      <c r="C380" s="1">
        <v>-3.3275874384205921</v>
      </c>
      <c r="D380" s="1">
        <v>-0.87383899646262408</v>
      </c>
      <c r="E380" s="1">
        <v>-0.82055438479603626</v>
      </c>
      <c r="F380" s="1">
        <v>-0.60733124077157963</v>
      </c>
      <c r="G380" s="1">
        <v>-0.49517336964812536</v>
      </c>
      <c r="H380" s="1">
        <v>-0.51814334513015958</v>
      </c>
      <c r="I380" s="1">
        <v>-0.58451666264487978</v>
      </c>
      <c r="J380" s="1">
        <v>-3.4866511998221175E-2</v>
      </c>
      <c r="K380" s="1">
        <v>-4.6617827145774823E-2</v>
      </c>
      <c r="L380" s="1">
        <v>0.6534549001768083</v>
      </c>
    </row>
    <row r="381" spans="1:12">
      <c r="A381" s="5" t="s">
        <v>363</v>
      </c>
      <c r="B381" s="1">
        <v>377</v>
      </c>
      <c r="C381" s="1">
        <v>-3.3311584070962263</v>
      </c>
      <c r="D381" s="1">
        <v>-0.8474170267350255</v>
      </c>
      <c r="E381" s="1">
        <v>-0.80954252653062608</v>
      </c>
      <c r="F381" s="1">
        <v>-0.3691792229823756</v>
      </c>
      <c r="G381" s="1">
        <v>-0.53213291203037205</v>
      </c>
      <c r="H381" s="1">
        <v>-0.28208554729371843</v>
      </c>
      <c r="I381" s="1">
        <v>-0.48799052900729228</v>
      </c>
      <c r="J381" s="1">
        <v>-9.2570869443872619E-2</v>
      </c>
      <c r="K381" s="1">
        <v>-0.22236600253862054</v>
      </c>
      <c r="L381" s="1">
        <v>0.3121262294656762</v>
      </c>
    </row>
    <row r="382" spans="1:12">
      <c r="A382" s="5" t="s">
        <v>190</v>
      </c>
      <c r="B382" s="1">
        <v>378</v>
      </c>
      <c r="C382" s="1">
        <v>-3.3334702451677805</v>
      </c>
      <c r="D382" s="1">
        <v>-0.9855285913951769</v>
      </c>
      <c r="E382" s="1">
        <v>-0.60431126008653924</v>
      </c>
      <c r="F382" s="1">
        <v>-0.8649108955967264</v>
      </c>
      <c r="G382" s="1">
        <v>-0.35256303129434674</v>
      </c>
      <c r="H382" s="1">
        <v>-0.76302308829646848</v>
      </c>
      <c r="I382" s="1">
        <v>-0.69644683061851953</v>
      </c>
      <c r="J382" s="1">
        <v>-5.5957441943866267E-2</v>
      </c>
      <c r="K382" s="1">
        <v>0.13500624803869238</v>
      </c>
      <c r="L382" s="1">
        <v>0.85426464602517027</v>
      </c>
    </row>
    <row r="383" spans="1:12">
      <c r="A383" s="5" t="s">
        <v>23</v>
      </c>
      <c r="B383" s="1">
        <v>379</v>
      </c>
      <c r="C383" s="1">
        <v>-3.336829628459641</v>
      </c>
      <c r="D383" s="1">
        <v>-0.93776153544637675</v>
      </c>
      <c r="E383" s="1">
        <v>-0.67036730590445515</v>
      </c>
      <c r="F383" s="1">
        <v>-0.79795025575441358</v>
      </c>
      <c r="G383" s="1">
        <v>-0.42362877418896761</v>
      </c>
      <c r="H383" s="1">
        <v>-0.68381994378881406</v>
      </c>
      <c r="I383" s="1">
        <v>-0.6003899774861915</v>
      </c>
      <c r="J383" s="1">
        <v>-3.9376529089971662E-2</v>
      </c>
      <c r="K383" s="1">
        <v>1.1472698048138608E-2</v>
      </c>
      <c r="L383" s="1">
        <v>0.80499199515141073</v>
      </c>
    </row>
    <row r="384" spans="1:12">
      <c r="A384" s="5" t="s">
        <v>140</v>
      </c>
      <c r="B384" s="1">
        <v>380</v>
      </c>
      <c r="C384" s="1">
        <v>-3.3446533837418833</v>
      </c>
      <c r="D384" s="1">
        <v>-0.87527130644039419</v>
      </c>
      <c r="E384" s="1">
        <v>-0.83167511523150162</v>
      </c>
      <c r="F384" s="1">
        <v>-0.59867957491314372</v>
      </c>
      <c r="G384" s="1">
        <v>-0.50958751398497126</v>
      </c>
      <c r="H384" s="1">
        <v>-0.55852369640058819</v>
      </c>
      <c r="I384" s="1">
        <v>-0.52652617125933765</v>
      </c>
      <c r="J384" s="1">
        <v>-3.4468846758065334E-3</v>
      </c>
      <c r="K384" s="1">
        <v>-7.0383411669295487E-2</v>
      </c>
      <c r="L384" s="1">
        <v>0.629440290833155</v>
      </c>
    </row>
    <row r="385" spans="1:12">
      <c r="A385" s="5" t="s">
        <v>430</v>
      </c>
      <c r="B385" s="1">
        <v>381</v>
      </c>
      <c r="C385" s="1">
        <v>-3.3452273905364982</v>
      </c>
      <c r="D385" s="1">
        <v>-0.9079027007405962</v>
      </c>
      <c r="E385" s="1">
        <v>-0.91075316208541879</v>
      </c>
      <c r="F385" s="1">
        <v>-0.81955428669339614</v>
      </c>
      <c r="G385" s="1">
        <v>-0.56597762967815579</v>
      </c>
      <c r="H385" s="1">
        <v>-0.59491998671819046</v>
      </c>
      <c r="I385" s="1">
        <v>-0.21067406537756589</v>
      </c>
      <c r="J385" s="1">
        <v>4.9675927163173837E-2</v>
      </c>
      <c r="K385" s="1">
        <v>-0.19864877376188891</v>
      </c>
      <c r="L385" s="1">
        <v>0.81352728735554003</v>
      </c>
    </row>
    <row r="386" spans="1:12">
      <c r="A386" s="5" t="s">
        <v>26</v>
      </c>
      <c r="B386" s="1">
        <v>382</v>
      </c>
      <c r="C386" s="1">
        <v>-3.3505894661871527</v>
      </c>
      <c r="D386" s="1">
        <v>-0.95575953263835833</v>
      </c>
      <c r="E386" s="1">
        <v>-0.66597430435412464</v>
      </c>
      <c r="F386" s="1">
        <v>-0.80674084522806644</v>
      </c>
      <c r="G386" s="1">
        <v>-0.2620853759399433</v>
      </c>
      <c r="H386" s="1">
        <v>-0.68898402328729158</v>
      </c>
      <c r="I386" s="1">
        <v>-0.65344694712064511</v>
      </c>
      <c r="J386" s="1">
        <v>-4.5390400841820389E-2</v>
      </c>
      <c r="K386" s="1">
        <v>-2.1714882495169778E-2</v>
      </c>
      <c r="L386" s="1">
        <v>0.74950684571826676</v>
      </c>
    </row>
    <row r="387" spans="1:12">
      <c r="A387" s="5" t="s">
        <v>354</v>
      </c>
      <c r="B387" s="1">
        <v>383</v>
      </c>
      <c r="C387" s="1">
        <v>-3.3524143577713788</v>
      </c>
      <c r="D387" s="1">
        <v>-0.969870793512981</v>
      </c>
      <c r="E387" s="1">
        <v>-0.74085246997272813</v>
      </c>
      <c r="F387" s="1">
        <v>-0.80526637061518513</v>
      </c>
      <c r="G387" s="1">
        <v>-0.38265733907852811</v>
      </c>
      <c r="H387" s="1">
        <v>-0.65061421236968808</v>
      </c>
      <c r="I387" s="1">
        <v>-0.56070640586815623</v>
      </c>
      <c r="J387" s="1">
        <v>-7.6376299648139315E-2</v>
      </c>
      <c r="K387" s="1">
        <v>8.1216911379231142E-3</v>
      </c>
      <c r="L387" s="1">
        <v>0.82580784215610403</v>
      </c>
    </row>
    <row r="388" spans="1:12">
      <c r="A388" s="5" t="s">
        <v>93</v>
      </c>
      <c r="B388" s="1">
        <v>384</v>
      </c>
      <c r="C388" s="1">
        <v>-3.3528402537136124</v>
      </c>
      <c r="D388" s="1">
        <v>-0.90132018489438648</v>
      </c>
      <c r="E388" s="1">
        <v>-0.81959339956966071</v>
      </c>
      <c r="F388" s="1">
        <v>-0.75700292893843513</v>
      </c>
      <c r="G388" s="1">
        <v>-0.46367849268449263</v>
      </c>
      <c r="H388" s="1">
        <v>-0.55729719728527383</v>
      </c>
      <c r="I388" s="1">
        <v>-0.60265088459341065</v>
      </c>
      <c r="J388" s="1">
        <v>-1.9758637774999383E-2</v>
      </c>
      <c r="K388" s="1">
        <v>-6.4010945186799048E-2</v>
      </c>
      <c r="L388" s="1">
        <v>0.83247241721384546</v>
      </c>
    </row>
    <row r="389" spans="1:12">
      <c r="A389" s="5" t="s">
        <v>468</v>
      </c>
      <c r="B389" s="1">
        <v>385</v>
      </c>
      <c r="C389" s="1">
        <v>-3.3566576566492743</v>
      </c>
      <c r="D389" s="1">
        <v>-0.91101265448579394</v>
      </c>
      <c r="E389" s="1">
        <v>-0.73114347778123701</v>
      </c>
      <c r="F389" s="1">
        <v>-0.73327339979265482</v>
      </c>
      <c r="G389" s="1">
        <v>-0.43084174587934115</v>
      </c>
      <c r="H389" s="1">
        <v>-0.60477598073680938</v>
      </c>
      <c r="I389" s="1">
        <v>-0.59585766385574979</v>
      </c>
      <c r="J389" s="1">
        <v>-2.9883958425884316E-2</v>
      </c>
      <c r="K389" s="1">
        <v>-2.5785292187325354E-2</v>
      </c>
      <c r="L389" s="1">
        <v>0.70591651649552134</v>
      </c>
    </row>
    <row r="390" spans="1:12">
      <c r="A390" s="5" t="s">
        <v>246</v>
      </c>
      <c r="B390" s="1">
        <v>386</v>
      </c>
      <c r="C390" s="1">
        <v>-3.3656632237343809</v>
      </c>
      <c r="D390" s="1">
        <v>-0.94129558286718928</v>
      </c>
      <c r="E390" s="1">
        <v>-0.77097641423200935</v>
      </c>
      <c r="F390" s="1">
        <v>-0.7667177395672673</v>
      </c>
      <c r="G390" s="1">
        <v>-0.4729153008963255</v>
      </c>
      <c r="H390" s="1">
        <v>-0.57319763933884316</v>
      </c>
      <c r="I390" s="1">
        <v>-0.53198379156175657</v>
      </c>
      <c r="J390" s="1">
        <v>-2.936311416134792E-2</v>
      </c>
      <c r="K390" s="1">
        <v>-6.7894353412454769E-2</v>
      </c>
      <c r="L390" s="1">
        <v>0.78868071230281367</v>
      </c>
    </row>
    <row r="391" spans="1:12">
      <c r="A391" s="5" t="s">
        <v>299</v>
      </c>
      <c r="B391" s="1">
        <v>387</v>
      </c>
      <c r="C391" s="1">
        <v>-3.3698491526857755</v>
      </c>
      <c r="D391" s="1">
        <v>-1.0310094537186572</v>
      </c>
      <c r="E391" s="1">
        <v>-0.8602051894479833</v>
      </c>
      <c r="F391" s="1">
        <v>-0.88074145879106691</v>
      </c>
      <c r="G391" s="1">
        <v>-0.5026973667242326</v>
      </c>
      <c r="H391" s="1">
        <v>-0.78971302998715853</v>
      </c>
      <c r="I391" s="1">
        <v>-0.11842120792058586</v>
      </c>
      <c r="J391" s="1">
        <v>1.4093100034951567E-2</v>
      </c>
      <c r="K391" s="1">
        <v>-0.13371587337949561</v>
      </c>
      <c r="L391" s="1">
        <v>0.93256132724845342</v>
      </c>
    </row>
    <row r="392" spans="1:12">
      <c r="A392" s="5" t="s">
        <v>297</v>
      </c>
      <c r="B392" s="1">
        <v>388</v>
      </c>
      <c r="C392" s="1">
        <v>-3.3763733695830274</v>
      </c>
      <c r="D392" s="1">
        <v>-0.91998868252725863</v>
      </c>
      <c r="E392" s="1">
        <v>-0.44828594737049882</v>
      </c>
      <c r="F392" s="1">
        <v>-0.88525064146874533</v>
      </c>
      <c r="G392" s="1">
        <v>-0.11654894175540274</v>
      </c>
      <c r="H392" s="1">
        <v>-0.7160127648426311</v>
      </c>
      <c r="I392" s="1">
        <v>-0.87211608661756801</v>
      </c>
      <c r="J392" s="1">
        <v>-0.2714029698561693</v>
      </c>
      <c r="K392" s="1">
        <v>0.19821031758763161</v>
      </c>
      <c r="L392" s="1">
        <v>0.6550223472676151</v>
      </c>
    </row>
    <row r="393" spans="1:12">
      <c r="A393" s="5" t="s">
        <v>438</v>
      </c>
      <c r="B393" s="1">
        <v>389</v>
      </c>
      <c r="C393" s="1">
        <v>-3.3780567157404096</v>
      </c>
      <c r="D393" s="1">
        <v>-0.96639749520444362</v>
      </c>
      <c r="E393" s="1">
        <v>-0.77522134870375115</v>
      </c>
      <c r="F393" s="1">
        <v>-0.77535088031454591</v>
      </c>
      <c r="G393" s="1">
        <v>-0.39609033431996044</v>
      </c>
      <c r="H393" s="1">
        <v>-0.70508454970315138</v>
      </c>
      <c r="I393" s="1">
        <v>-0.60940203153177253</v>
      </c>
      <c r="J393" s="1">
        <v>4.6807437405048556E-3</v>
      </c>
      <c r="K393" s="1">
        <v>1.0632826745603001E-2</v>
      </c>
      <c r="L393" s="1">
        <v>0.83417635355110786</v>
      </c>
    </row>
    <row r="394" spans="1:12">
      <c r="A394" s="5" t="s">
        <v>325</v>
      </c>
      <c r="B394" s="1">
        <v>390</v>
      </c>
      <c r="C394" s="1">
        <v>-3.3840811266007504</v>
      </c>
      <c r="D394" s="1">
        <v>-0.94796015460847471</v>
      </c>
      <c r="E394" s="1">
        <v>-0.68827417260629631</v>
      </c>
      <c r="F394" s="1">
        <v>-0.78668956514604738</v>
      </c>
      <c r="G394" s="1">
        <v>-0.51130379244679003</v>
      </c>
      <c r="H394" s="1">
        <v>-0.67094887417611226</v>
      </c>
      <c r="I394" s="1">
        <v>-0.47269994649446678</v>
      </c>
      <c r="J394" s="1">
        <v>-3.2126625782668124E-2</v>
      </c>
      <c r="K394" s="1">
        <v>-7.5092814275603881E-2</v>
      </c>
      <c r="L394" s="1">
        <v>0.80101481893570892</v>
      </c>
    </row>
    <row r="395" spans="1:12">
      <c r="A395" s="5" t="s">
        <v>448</v>
      </c>
      <c r="B395" s="1">
        <v>391</v>
      </c>
      <c r="C395" s="1">
        <v>-3.3862492955047201</v>
      </c>
      <c r="D395" s="1">
        <v>-0.7287773580912249</v>
      </c>
      <c r="E395" s="1">
        <v>-0.9266008337851982</v>
      </c>
      <c r="F395" s="1">
        <v>-0.60760312180662113</v>
      </c>
      <c r="G395" s="1">
        <v>-0.5643418851094284</v>
      </c>
      <c r="H395" s="1">
        <v>-0.65197344985815964</v>
      </c>
      <c r="I395" s="1">
        <v>-0.24817767819660605</v>
      </c>
      <c r="J395" s="1">
        <v>-2.2306799478844945E-2</v>
      </c>
      <c r="K395" s="1">
        <v>-0.2184352105359543</v>
      </c>
      <c r="L395" s="1">
        <v>0.58196704135731703</v>
      </c>
    </row>
    <row r="396" spans="1:12">
      <c r="A396" s="5" t="s">
        <v>72</v>
      </c>
      <c r="B396" s="1">
        <v>392</v>
      </c>
      <c r="C396" s="1">
        <v>-3.3916187197381786</v>
      </c>
      <c r="D396" s="1">
        <v>-0.90002373054513096</v>
      </c>
      <c r="E396" s="1">
        <v>-0.84530449422758669</v>
      </c>
      <c r="F396" s="1">
        <v>-0.7195929137596484</v>
      </c>
      <c r="G396" s="1">
        <v>-0.50488708907482571</v>
      </c>
      <c r="H396" s="1">
        <v>-0.55103964986324772</v>
      </c>
      <c r="I396" s="1">
        <v>-0.54381791764680965</v>
      </c>
      <c r="J396" s="1">
        <v>-2.9667499061241557E-2</v>
      </c>
      <c r="K396" s="1">
        <v>-5.9879611740163589E-2</v>
      </c>
      <c r="L396" s="1">
        <v>0.76259418618047525</v>
      </c>
    </row>
    <row r="397" spans="1:12">
      <c r="A397" s="5" t="s">
        <v>96</v>
      </c>
      <c r="B397" s="1">
        <v>393</v>
      </c>
      <c r="C397" s="1">
        <v>-3.3983550004193415</v>
      </c>
      <c r="D397" s="1">
        <v>-0.97019934703124966</v>
      </c>
      <c r="E397" s="1">
        <v>-0.65740034895088895</v>
      </c>
      <c r="F397" s="1">
        <v>-0.81051896532948853</v>
      </c>
      <c r="G397" s="1">
        <v>-0.50205967901514648</v>
      </c>
      <c r="H397" s="1">
        <v>-0.61931167235451334</v>
      </c>
      <c r="I397" s="1">
        <v>-0.55787820210639194</v>
      </c>
      <c r="J397" s="1">
        <v>-5.2848139292603347E-2</v>
      </c>
      <c r="K397" s="1">
        <v>-4.7552409605534716E-2</v>
      </c>
      <c r="L397" s="1">
        <v>0.81941376326647464</v>
      </c>
    </row>
    <row r="398" spans="1:12">
      <c r="A398" s="5" t="s">
        <v>439</v>
      </c>
      <c r="B398" s="1">
        <v>394</v>
      </c>
      <c r="C398" s="1">
        <v>-3.4086299437543044</v>
      </c>
      <c r="D398" s="1">
        <v>-0.97927026794486627</v>
      </c>
      <c r="E398" s="1">
        <v>-0.9360992406089933</v>
      </c>
      <c r="F398" s="1">
        <v>-0.49496352301001006</v>
      </c>
      <c r="G398" s="1">
        <v>-0.60153113431775607</v>
      </c>
      <c r="H398" s="1">
        <v>-0.31681967532916711</v>
      </c>
      <c r="I398" s="1">
        <v>-0.58711337068519887</v>
      </c>
      <c r="J398" s="1">
        <v>-4.8844619552226957E-3</v>
      </c>
      <c r="K398" s="1">
        <v>-0.11491756480740807</v>
      </c>
      <c r="L398" s="1">
        <v>0.62696929490431819</v>
      </c>
    </row>
    <row r="399" spans="1:12">
      <c r="A399" s="5" t="s">
        <v>334</v>
      </c>
      <c r="B399" s="1">
        <v>395</v>
      </c>
      <c r="C399" s="1">
        <v>-3.4118566970710971</v>
      </c>
      <c r="D399" s="1">
        <v>-0.9131922880303236</v>
      </c>
      <c r="E399" s="1">
        <v>-0.69844787903624106</v>
      </c>
      <c r="F399" s="1">
        <v>-0.75459416846185023</v>
      </c>
      <c r="G399" s="1">
        <v>-0.44886462136993704</v>
      </c>
      <c r="H399" s="1">
        <v>-0.58295156008278126</v>
      </c>
      <c r="I399" s="1">
        <v>-0.60669774479566696</v>
      </c>
      <c r="J399" s="1">
        <v>-4.9510792994866042E-2</v>
      </c>
      <c r="K399" s="1">
        <v>-1.5074597414704523E-2</v>
      </c>
      <c r="L399" s="1">
        <v>0.65747695511527393</v>
      </c>
    </row>
    <row r="400" spans="1:12">
      <c r="A400" s="5" t="s">
        <v>226</v>
      </c>
      <c r="B400" s="1">
        <v>396</v>
      </c>
      <c r="C400" s="1">
        <v>-3.4130587384805096</v>
      </c>
      <c r="D400" s="1">
        <v>-0.92619052664082857</v>
      </c>
      <c r="E400" s="1">
        <v>-0.77995306742280734</v>
      </c>
      <c r="F400" s="1">
        <v>-0.7641272446644467</v>
      </c>
      <c r="G400" s="1">
        <v>-0.47180370680235617</v>
      </c>
      <c r="H400" s="1">
        <v>-0.64534373035428605</v>
      </c>
      <c r="I400" s="1">
        <v>-0.57333673423302856</v>
      </c>
      <c r="J400" s="1">
        <v>-3.1762945789237607E-2</v>
      </c>
      <c r="K400" s="1">
        <v>-2.5117888937695339E-2</v>
      </c>
      <c r="L400" s="1">
        <v>0.8045771063641769</v>
      </c>
    </row>
    <row r="401" spans="1:12">
      <c r="A401" s="5" t="s">
        <v>155</v>
      </c>
      <c r="B401" s="1">
        <v>397</v>
      </c>
      <c r="C401" s="1">
        <v>-3.4143197007439126</v>
      </c>
      <c r="D401" s="1">
        <v>-0.92236018752737481</v>
      </c>
      <c r="E401" s="1">
        <v>-0.70265654788560328</v>
      </c>
      <c r="F401" s="1">
        <v>-0.77694167766267885</v>
      </c>
      <c r="G401" s="1">
        <v>-0.45808281379804439</v>
      </c>
      <c r="H401" s="1">
        <v>-0.65066474505134231</v>
      </c>
      <c r="I401" s="1">
        <v>-0.637295081690331</v>
      </c>
      <c r="J401" s="1">
        <v>-5.9677931752223065E-2</v>
      </c>
      <c r="K401" s="1">
        <v>3.7285651445558232E-2</v>
      </c>
      <c r="L401" s="1">
        <v>0.75607363317812681</v>
      </c>
    </row>
    <row r="402" spans="1:12">
      <c r="A402" s="5" t="s">
        <v>79</v>
      </c>
      <c r="B402" s="1">
        <v>398</v>
      </c>
      <c r="C402" s="1">
        <v>-3.4190478247444256</v>
      </c>
      <c r="D402" s="1">
        <v>-0.95342003263215613</v>
      </c>
      <c r="E402" s="1">
        <v>-0.8299849408811808</v>
      </c>
      <c r="F402" s="1">
        <v>-0.71472120806535866</v>
      </c>
      <c r="G402" s="1">
        <v>-0.53136797740849662</v>
      </c>
      <c r="H402" s="1">
        <v>-0.37842875006997911</v>
      </c>
      <c r="I402" s="1">
        <v>-0.65741543171810446</v>
      </c>
      <c r="J402" s="1">
        <v>-9.8446083411079327E-2</v>
      </c>
      <c r="K402" s="1">
        <v>-6.4481818441799099E-3</v>
      </c>
      <c r="L402" s="1">
        <v>0.7511847812861101</v>
      </c>
    </row>
    <row r="403" spans="1:12">
      <c r="A403" s="5" t="s">
        <v>485</v>
      </c>
      <c r="B403" s="1">
        <v>399</v>
      </c>
      <c r="C403" s="1">
        <v>-3.4229338144375387</v>
      </c>
      <c r="D403" s="1">
        <v>-0.89084985440861975</v>
      </c>
      <c r="E403" s="1">
        <v>-0.68420906471407705</v>
      </c>
      <c r="F403" s="1">
        <v>-0.76537600845723475</v>
      </c>
      <c r="G403" s="1">
        <v>-0.47539193649409983</v>
      </c>
      <c r="H403" s="1">
        <v>-0.51907065712050982</v>
      </c>
      <c r="I403" s="1">
        <v>-0.63278301865233066</v>
      </c>
      <c r="J403" s="1">
        <v>-0.1046031958793483</v>
      </c>
      <c r="K403" s="1">
        <v>-7.2258820103361251E-2</v>
      </c>
      <c r="L403" s="1">
        <v>0.72160874139204279</v>
      </c>
    </row>
    <row r="404" spans="1:12">
      <c r="A404" s="5" t="s">
        <v>372</v>
      </c>
      <c r="B404" s="1">
        <v>400</v>
      </c>
      <c r="C404" s="1">
        <v>-3.4263021884162965</v>
      </c>
      <c r="D404" s="1">
        <v>-0.91339477636683997</v>
      </c>
      <c r="E404" s="1">
        <v>-0.83119559752452443</v>
      </c>
      <c r="F404" s="1">
        <v>-0.47803265315772581</v>
      </c>
      <c r="G404" s="1">
        <v>-0.52044716572447158</v>
      </c>
      <c r="H404" s="1">
        <v>-0.55576816854826638</v>
      </c>
      <c r="I404" s="1">
        <v>-0.59608879415009408</v>
      </c>
      <c r="J404" s="1">
        <v>-3.1894432814937923E-2</v>
      </c>
      <c r="K404" s="1">
        <v>-8.6477203522875162E-2</v>
      </c>
      <c r="L404" s="1">
        <v>0.58699660339343906</v>
      </c>
    </row>
    <row r="405" spans="1:12">
      <c r="A405" s="5" t="s">
        <v>31</v>
      </c>
      <c r="B405" s="1">
        <v>401</v>
      </c>
      <c r="C405" s="1">
        <v>-3.4274791006806864</v>
      </c>
      <c r="D405" s="1">
        <v>-0.86434014424956518</v>
      </c>
      <c r="E405" s="1">
        <v>-0.78660653567716254</v>
      </c>
      <c r="F405" s="1">
        <v>-0.81491179245094114</v>
      </c>
      <c r="G405" s="1">
        <v>-0.50751756072608101</v>
      </c>
      <c r="H405" s="1">
        <v>-0.40247820451102517</v>
      </c>
      <c r="I405" s="1">
        <v>-0.37809748214048577</v>
      </c>
      <c r="J405" s="1">
        <v>-4.7931754958331914E-2</v>
      </c>
      <c r="K405" s="1">
        <v>-0.25549601735567523</v>
      </c>
      <c r="L405" s="1">
        <v>0.62990039138858145</v>
      </c>
    </row>
    <row r="406" spans="1:12">
      <c r="A406" s="5" t="s">
        <v>122</v>
      </c>
      <c r="B406" s="1">
        <v>402</v>
      </c>
      <c r="C406" s="1">
        <v>-3.4311176240718932</v>
      </c>
      <c r="D406" s="1">
        <v>-0.97593163189458265</v>
      </c>
      <c r="E406" s="1">
        <v>-0.70152242831358658</v>
      </c>
      <c r="F406" s="1">
        <v>-0.80993775760690756</v>
      </c>
      <c r="G406" s="1">
        <v>-0.40116490935970134</v>
      </c>
      <c r="H406" s="1">
        <v>-0.60552816163820722</v>
      </c>
      <c r="I406" s="1">
        <v>-0.73091930315155729</v>
      </c>
      <c r="J406" s="1">
        <v>-2.9448760862955874E-2</v>
      </c>
      <c r="K406" s="1">
        <v>2.1525916071999638E-2</v>
      </c>
      <c r="L406" s="1">
        <v>0.80180941268360484</v>
      </c>
    </row>
    <row r="407" spans="1:12">
      <c r="A407" s="5" t="s">
        <v>181</v>
      </c>
      <c r="B407" s="1">
        <v>403</v>
      </c>
      <c r="C407" s="1">
        <v>-3.4313434738030564</v>
      </c>
      <c r="D407" s="1">
        <v>-0.96915146361423077</v>
      </c>
      <c r="E407" s="1">
        <v>-0.71955013164517878</v>
      </c>
      <c r="F407" s="1">
        <v>-0.8071818264748849</v>
      </c>
      <c r="G407" s="1">
        <v>-0.28313936257924571</v>
      </c>
      <c r="H407" s="1">
        <v>-0.64346237993050404</v>
      </c>
      <c r="I407" s="1">
        <v>-0.75118478012162182</v>
      </c>
      <c r="J407" s="1">
        <v>-8.9110922922573346E-2</v>
      </c>
      <c r="K407" s="1">
        <v>1.6395665123451985E-2</v>
      </c>
      <c r="L407" s="1">
        <v>0.81504172836173072</v>
      </c>
    </row>
    <row r="408" spans="1:12">
      <c r="A408" s="5" t="s">
        <v>457</v>
      </c>
      <c r="B408" s="1">
        <v>404</v>
      </c>
      <c r="C408" s="1">
        <v>-3.4345372066465703</v>
      </c>
      <c r="D408" s="1">
        <v>-0.91976909509229132</v>
      </c>
      <c r="E408" s="1">
        <v>-0.78726378359093885</v>
      </c>
      <c r="F408" s="1">
        <v>-0.7721718205525917</v>
      </c>
      <c r="G408" s="1">
        <v>-0.48516755179321402</v>
      </c>
      <c r="H408" s="1">
        <v>-0.60304441153430488</v>
      </c>
      <c r="I408" s="1">
        <v>-0.5859882804885983</v>
      </c>
      <c r="J408" s="1">
        <v>-5.1363639428123241E-2</v>
      </c>
      <c r="K408" s="1">
        <v>-3.1723801390729722E-2</v>
      </c>
      <c r="L408" s="1">
        <v>0.80195517722422149</v>
      </c>
    </row>
    <row r="409" spans="1:12">
      <c r="A409" s="5" t="s">
        <v>442</v>
      </c>
      <c r="B409" s="1">
        <v>405</v>
      </c>
      <c r="C409" s="1">
        <v>-3.4366371597797722</v>
      </c>
      <c r="D409" s="1">
        <v>-0.85207440170769966</v>
      </c>
      <c r="E409" s="1">
        <v>-0.76534048122873877</v>
      </c>
      <c r="F409" s="1">
        <v>-0.82083257801348808</v>
      </c>
      <c r="G409" s="1">
        <v>-0.55210779023592216</v>
      </c>
      <c r="H409" s="1">
        <v>-0.42946968476832903</v>
      </c>
      <c r="I409" s="1">
        <v>-0.53598003829689933</v>
      </c>
      <c r="J409" s="1">
        <v>-8.4754698441433934E-2</v>
      </c>
      <c r="K409" s="1">
        <v>-0.13512592884102406</v>
      </c>
      <c r="L409" s="1">
        <v>0.73904844175376239</v>
      </c>
    </row>
    <row r="410" spans="1:12">
      <c r="A410" s="5" t="s">
        <v>76</v>
      </c>
      <c r="B410" s="1">
        <v>406</v>
      </c>
      <c r="C410" s="1">
        <v>-3.4493439117730453</v>
      </c>
      <c r="D410" s="1">
        <v>-0.88998258479816417</v>
      </c>
      <c r="E410" s="1">
        <v>-0.67604712621347762</v>
      </c>
      <c r="F410" s="1">
        <v>-0.78012921373070421</v>
      </c>
      <c r="G410" s="1">
        <v>-0.46064168624949442</v>
      </c>
      <c r="H410" s="1">
        <v>-0.66787477964545638</v>
      </c>
      <c r="I410" s="1">
        <v>-0.63718553968240221</v>
      </c>
      <c r="J410" s="1">
        <v>-8.3342078538211586E-2</v>
      </c>
      <c r="K410" s="1">
        <v>5.8980960236275247E-3</v>
      </c>
      <c r="L410" s="1">
        <v>0.7399610010612383</v>
      </c>
    </row>
    <row r="411" spans="1:12">
      <c r="A411" s="5" t="s">
        <v>464</v>
      </c>
      <c r="B411" s="1">
        <v>407</v>
      </c>
      <c r="C411" s="1">
        <v>-3.4501902709797903</v>
      </c>
      <c r="D411" s="1">
        <v>-0.9063147325482529</v>
      </c>
      <c r="E411" s="1">
        <v>-0.82594882947012915</v>
      </c>
      <c r="F411" s="1">
        <v>-0.59958534155313525</v>
      </c>
      <c r="G411" s="1">
        <v>-0.5159295067605556</v>
      </c>
      <c r="H411" s="1">
        <v>-0.55902359068169216</v>
      </c>
      <c r="I411" s="1">
        <v>-0.61388682152403484</v>
      </c>
      <c r="J411" s="1">
        <v>-3.960658998193544E-2</v>
      </c>
      <c r="K411" s="1">
        <v>-6.6998523530531887E-2</v>
      </c>
      <c r="L411" s="1">
        <v>0.67710366507047726</v>
      </c>
    </row>
    <row r="412" spans="1:12">
      <c r="A412" s="5" t="s">
        <v>147</v>
      </c>
      <c r="B412" s="1">
        <v>408</v>
      </c>
      <c r="C412" s="1">
        <v>-3.4511896107705899</v>
      </c>
      <c r="D412" s="1">
        <v>-0.95621279432091155</v>
      </c>
      <c r="E412" s="1">
        <v>-0.75820965543984864</v>
      </c>
      <c r="F412" s="1">
        <v>-0.7836425938724827</v>
      </c>
      <c r="G412" s="1">
        <v>-0.37953143115260374</v>
      </c>
      <c r="H412" s="1">
        <v>-0.6906136817699039</v>
      </c>
      <c r="I412" s="1">
        <v>-0.66308977493082577</v>
      </c>
      <c r="J412" s="1">
        <v>-2.9021151073806015E-2</v>
      </c>
      <c r="K412" s="1">
        <v>3.0053637607176113E-2</v>
      </c>
      <c r="L412" s="1">
        <v>0.77907783418261678</v>
      </c>
    </row>
    <row r="413" spans="1:12">
      <c r="A413" s="5" t="s">
        <v>231</v>
      </c>
      <c r="B413" s="1">
        <v>409</v>
      </c>
      <c r="C413" s="1">
        <v>-3.4518653559156478</v>
      </c>
      <c r="D413" s="1">
        <v>-0.95275332744319741</v>
      </c>
      <c r="E413" s="1">
        <v>-0.60300222797034153</v>
      </c>
      <c r="F413" s="1">
        <v>-0.78804072979010054</v>
      </c>
      <c r="G413" s="1">
        <v>-0.40432098388887872</v>
      </c>
      <c r="H413" s="1">
        <v>-0.75603448924821492</v>
      </c>
      <c r="I413" s="1">
        <v>-0.67407566717460554</v>
      </c>
      <c r="J413" s="1">
        <v>-6.0567313382556644E-2</v>
      </c>
      <c r="K413" s="1">
        <v>-2.1330751157565185E-2</v>
      </c>
      <c r="L413" s="1">
        <v>0.80826013413981224</v>
      </c>
    </row>
    <row r="414" spans="1:12">
      <c r="A414" s="5" t="s">
        <v>179</v>
      </c>
      <c r="B414" s="1">
        <v>410</v>
      </c>
      <c r="C414" s="1">
        <v>-3.4532565916884366</v>
      </c>
      <c r="D414" s="1">
        <v>-0.96939515491967709</v>
      </c>
      <c r="E414" s="1">
        <v>-0.85592141933114252</v>
      </c>
      <c r="F414" s="1">
        <v>-0.61082351031854354</v>
      </c>
      <c r="G414" s="1">
        <v>-0.47941742659181824</v>
      </c>
      <c r="H414" s="1">
        <v>-0.51530265215340454</v>
      </c>
      <c r="I414" s="1">
        <v>-0.65760859243795966</v>
      </c>
      <c r="J414" s="1">
        <v>-2.3504311709985751E-2</v>
      </c>
      <c r="K414" s="1">
        <v>-7.031464510200186E-2</v>
      </c>
      <c r="L414" s="1">
        <v>0.72903112087609578</v>
      </c>
    </row>
    <row r="415" spans="1:12">
      <c r="A415" s="5" t="s">
        <v>276</v>
      </c>
      <c r="B415" s="1">
        <v>411</v>
      </c>
      <c r="C415" s="1">
        <v>-3.4643341110123211</v>
      </c>
      <c r="D415" s="1">
        <v>-1.0222903786221487</v>
      </c>
      <c r="E415" s="1">
        <v>-0.64508779120482551</v>
      </c>
      <c r="F415" s="1">
        <v>-0.85760639689809581</v>
      </c>
      <c r="G415" s="1">
        <v>-0.2992074513903441</v>
      </c>
      <c r="H415" s="1">
        <v>-0.70767704759126371</v>
      </c>
      <c r="I415" s="1">
        <v>-0.72653505785798123</v>
      </c>
      <c r="J415" s="1">
        <v>-4.8171542695149713E-2</v>
      </c>
      <c r="K415" s="1">
        <v>2.0108163821748831E-2</v>
      </c>
      <c r="L415" s="1">
        <v>0.82213339142573949</v>
      </c>
    </row>
    <row r="416" spans="1:12">
      <c r="A416" s="5" t="s">
        <v>49</v>
      </c>
      <c r="B416" s="1">
        <v>412</v>
      </c>
      <c r="C416" s="1">
        <v>-3.4667548801495247</v>
      </c>
      <c r="D416" s="1">
        <v>-0.9146626827538058</v>
      </c>
      <c r="E416" s="1">
        <v>-0.73223513372451843</v>
      </c>
      <c r="F416" s="1">
        <v>-0.82453516375160374</v>
      </c>
      <c r="G416" s="1">
        <v>-0.42560296997319624</v>
      </c>
      <c r="H416" s="1">
        <v>-0.60942688884387919</v>
      </c>
      <c r="I416" s="1">
        <v>-0.56949758329574607</v>
      </c>
      <c r="J416" s="1">
        <v>-4.7851735928306383E-2</v>
      </c>
      <c r="K416" s="1">
        <v>-9.0582212100392218E-2</v>
      </c>
      <c r="L416" s="1">
        <v>0.74763949022192333</v>
      </c>
    </row>
    <row r="417" spans="1:12">
      <c r="A417" s="5" t="s">
        <v>380</v>
      </c>
      <c r="B417" s="1">
        <v>413</v>
      </c>
      <c r="C417" s="1">
        <v>-3.4691743747034951</v>
      </c>
      <c r="D417" s="1">
        <v>-0.87196318333196776</v>
      </c>
      <c r="E417" s="1">
        <v>-0.85182100033462504</v>
      </c>
      <c r="F417" s="1">
        <v>-0.67517383179550683</v>
      </c>
      <c r="G417" s="1">
        <v>-0.55155726412422013</v>
      </c>
      <c r="H417" s="1">
        <v>-0.54439471663013017</v>
      </c>
      <c r="I417" s="1">
        <v>-0.3882620387518439</v>
      </c>
      <c r="J417" s="1">
        <v>2.4962790901716585E-3</v>
      </c>
      <c r="K417" s="1">
        <v>-0.23911464389124371</v>
      </c>
      <c r="L417" s="1">
        <v>0.65061602506587057</v>
      </c>
    </row>
    <row r="418" spans="1:12">
      <c r="A418" s="5" t="s">
        <v>303</v>
      </c>
      <c r="B418" s="1">
        <v>414</v>
      </c>
      <c r="C418" s="1">
        <v>-3.4706923981551343</v>
      </c>
      <c r="D418" s="1">
        <v>-0.91384865300926221</v>
      </c>
      <c r="E418" s="1">
        <v>-0.7776037429584105</v>
      </c>
      <c r="F418" s="1">
        <v>-0.74954611386936154</v>
      </c>
      <c r="G418" s="1">
        <v>-0.4946669423120687</v>
      </c>
      <c r="H418" s="1">
        <v>-0.57474725539674887</v>
      </c>
      <c r="I418" s="1">
        <v>-0.5995957632509159</v>
      </c>
      <c r="J418" s="1">
        <v>-6.5630603022221609E-2</v>
      </c>
      <c r="K418" s="1">
        <v>-1.7653614345019712E-2</v>
      </c>
      <c r="L418" s="1">
        <v>0.72260029000887571</v>
      </c>
    </row>
    <row r="419" spans="1:12">
      <c r="A419" s="5" t="s">
        <v>454</v>
      </c>
      <c r="B419" s="1">
        <v>415</v>
      </c>
      <c r="C419" s="1">
        <v>-3.4728526691115151</v>
      </c>
      <c r="D419" s="1">
        <v>-0.99335943716459763</v>
      </c>
      <c r="E419" s="1">
        <v>-0.76740145732296683</v>
      </c>
      <c r="F419" s="1">
        <v>-0.72210940328027307</v>
      </c>
      <c r="G419" s="1">
        <v>-0.38933273088429332</v>
      </c>
      <c r="H419" s="1">
        <v>-0.71931792249288629</v>
      </c>
      <c r="I419" s="1">
        <v>-0.59126367144796954</v>
      </c>
      <c r="J419" s="1">
        <v>-2.2376129694609691E-2</v>
      </c>
      <c r="K419" s="1">
        <v>-9.0902200097391465E-3</v>
      </c>
      <c r="L419" s="1">
        <v>0.74139830318582045</v>
      </c>
    </row>
    <row r="420" spans="1:12">
      <c r="A420" s="5" t="s">
        <v>183</v>
      </c>
      <c r="B420" s="1">
        <v>416</v>
      </c>
      <c r="C420" s="1">
        <v>-3.4766367626958172</v>
      </c>
      <c r="D420" s="1">
        <v>-0.91996787954260273</v>
      </c>
      <c r="E420" s="1">
        <v>-0.84861531270977542</v>
      </c>
      <c r="F420" s="1">
        <v>-0.78957498752512745</v>
      </c>
      <c r="G420" s="1">
        <v>-0.41752428624307303</v>
      </c>
      <c r="H420" s="1">
        <v>-0.67996144193497876</v>
      </c>
      <c r="I420" s="1">
        <v>-0.61039011341756289</v>
      </c>
      <c r="J420" s="1">
        <v>-5.1321303676531479E-3</v>
      </c>
      <c r="K420" s="1">
        <v>-3.3139069629394599E-2</v>
      </c>
      <c r="L420" s="1">
        <v>0.82766845867435102</v>
      </c>
    </row>
    <row r="421" spans="1:12">
      <c r="A421" s="5" t="s">
        <v>164</v>
      </c>
      <c r="B421" s="1">
        <v>417</v>
      </c>
      <c r="C421" s="1">
        <v>-3.4769057496086697</v>
      </c>
      <c r="D421" s="1">
        <v>-0.97713380723885346</v>
      </c>
      <c r="E421" s="1">
        <v>-0.72728255662300267</v>
      </c>
      <c r="F421" s="1">
        <v>-0.84061060951851752</v>
      </c>
      <c r="G421" s="1">
        <v>-0.37283476722275843</v>
      </c>
      <c r="H421" s="1">
        <v>-0.54024760287553719</v>
      </c>
      <c r="I421" s="1">
        <v>-0.73167240153983026</v>
      </c>
      <c r="J421" s="1">
        <v>-7.5459643067930557E-2</v>
      </c>
      <c r="K421" s="1">
        <v>-2.3031372323983664E-2</v>
      </c>
      <c r="L421" s="1">
        <v>0.81136701080174356</v>
      </c>
    </row>
    <row r="422" spans="1:12">
      <c r="A422" s="5" t="s">
        <v>285</v>
      </c>
      <c r="B422" s="1">
        <v>418</v>
      </c>
      <c r="C422" s="1">
        <v>-3.4808916147032867</v>
      </c>
      <c r="D422" s="1">
        <v>-0.9079910266057003</v>
      </c>
      <c r="E422" s="1">
        <v>-0.81727577853081845</v>
      </c>
      <c r="F422" s="1">
        <v>-0.75407831601582664</v>
      </c>
      <c r="G422" s="1">
        <v>-0.50682247729527607</v>
      </c>
      <c r="H422" s="1">
        <v>-0.60715679307592452</v>
      </c>
      <c r="I422" s="1">
        <v>-0.592683886183759</v>
      </c>
      <c r="J422" s="1">
        <v>-2.2596831666468521E-2</v>
      </c>
      <c r="K422" s="1">
        <v>-5.9454636942346047E-2</v>
      </c>
      <c r="L422" s="1">
        <v>0.78716813161283328</v>
      </c>
    </row>
    <row r="423" spans="1:12">
      <c r="A423" s="5" t="s">
        <v>213</v>
      </c>
      <c r="B423" s="1">
        <v>419</v>
      </c>
      <c r="C423" s="1">
        <v>-3.4831214597857616</v>
      </c>
      <c r="D423" s="1">
        <v>-0.86898700170467413</v>
      </c>
      <c r="E423" s="1">
        <v>-0.93217016263063934</v>
      </c>
      <c r="F423" s="1">
        <v>-0.57401622567998034</v>
      </c>
      <c r="G423" s="1">
        <v>-0.66007178524873</v>
      </c>
      <c r="H423" s="1">
        <v>-0.63361557128828538</v>
      </c>
      <c r="I423" s="1">
        <v>-0.30501650184572882</v>
      </c>
      <c r="J423" s="1">
        <v>1.1496356233373915E-2</v>
      </c>
      <c r="K423" s="1">
        <v>-0.25102024121657796</v>
      </c>
      <c r="L423" s="1">
        <v>0.73027967359548007</v>
      </c>
    </row>
    <row r="424" spans="1:12">
      <c r="A424" s="5" t="s">
        <v>34</v>
      </c>
      <c r="B424" s="1">
        <v>420</v>
      </c>
      <c r="C424" s="1">
        <v>-3.4838958578094985</v>
      </c>
      <c r="D424" s="1">
        <v>-0.9604349158790747</v>
      </c>
      <c r="E424" s="1">
        <v>-0.81886029048103581</v>
      </c>
      <c r="F424" s="1">
        <v>-0.80168539482028167</v>
      </c>
      <c r="G424" s="1">
        <v>-0.49693532735957058</v>
      </c>
      <c r="H424" s="1">
        <v>-0.64312199338126685</v>
      </c>
      <c r="I424" s="1">
        <v>-0.56514459525844218</v>
      </c>
      <c r="J424" s="1">
        <v>-4.4108175717981278E-2</v>
      </c>
      <c r="K424" s="1">
        <v>-1.6928043798005735E-2</v>
      </c>
      <c r="L424" s="1">
        <v>0.86332287888615988</v>
      </c>
    </row>
    <row r="425" spans="1:12">
      <c r="A425" s="5" t="s">
        <v>452</v>
      </c>
      <c r="B425" s="1">
        <v>421</v>
      </c>
      <c r="C425" s="1">
        <v>-3.486141770544767</v>
      </c>
      <c r="D425" s="1">
        <v>-0.94737662470341821</v>
      </c>
      <c r="E425" s="1">
        <v>-0.91169547126299821</v>
      </c>
      <c r="F425" s="1">
        <v>-0.60953110524563181</v>
      </c>
      <c r="G425" s="1">
        <v>-0.38001322105313118</v>
      </c>
      <c r="H425" s="1">
        <v>-0.54960156529669646</v>
      </c>
      <c r="I425" s="1">
        <v>-0.73679800448483923</v>
      </c>
      <c r="J425" s="1">
        <v>-0.14748695645854693</v>
      </c>
      <c r="K425" s="1">
        <v>1.161399518673953E-2</v>
      </c>
      <c r="L425" s="1">
        <v>0.78474718277375533</v>
      </c>
    </row>
    <row r="426" spans="1:12">
      <c r="A426" s="5" t="s">
        <v>92</v>
      </c>
      <c r="B426" s="1">
        <v>422</v>
      </c>
      <c r="C426" s="1">
        <v>-3.4910812158194706</v>
      </c>
      <c r="D426" s="1">
        <v>-1.0444191458779863</v>
      </c>
      <c r="E426" s="1">
        <v>-0.93000189489261009</v>
      </c>
      <c r="F426" s="1">
        <v>-0.78728523255734195</v>
      </c>
      <c r="G426" s="1">
        <v>-0.40004339594532079</v>
      </c>
      <c r="H426" s="1">
        <v>-0.52394021523170842</v>
      </c>
      <c r="I426" s="1">
        <v>-0.46352125343599859</v>
      </c>
      <c r="J426" s="1">
        <v>-1.2043581156575004E-2</v>
      </c>
      <c r="K426" s="1">
        <v>-0.16581603396181205</v>
      </c>
      <c r="L426" s="1">
        <v>0.8359895372398829</v>
      </c>
    </row>
    <row r="427" spans="1:12">
      <c r="A427" s="5" t="s">
        <v>97</v>
      </c>
      <c r="B427" s="1">
        <v>423</v>
      </c>
      <c r="C427" s="1">
        <v>-3.5008097909418519</v>
      </c>
      <c r="D427" s="1">
        <v>-1.0011669899765148</v>
      </c>
      <c r="E427" s="1">
        <v>-0.78095329904590305</v>
      </c>
      <c r="F427" s="1">
        <v>-0.70342796303415389</v>
      </c>
      <c r="G427" s="1">
        <v>-0.48705488060014246</v>
      </c>
      <c r="H427" s="1">
        <v>-0.51599472139191283</v>
      </c>
      <c r="I427" s="1">
        <v>-0.6991426282826021</v>
      </c>
      <c r="J427" s="1">
        <v>-6.397221720321411E-2</v>
      </c>
      <c r="K427" s="1">
        <v>-4.8659765310389486E-2</v>
      </c>
      <c r="L427" s="1">
        <v>0.79956267390298097</v>
      </c>
    </row>
    <row r="428" spans="1:12">
      <c r="A428" s="5" t="s">
        <v>420</v>
      </c>
      <c r="B428" s="1">
        <v>424</v>
      </c>
      <c r="C428" s="1">
        <v>-3.5066905718802648</v>
      </c>
      <c r="D428" s="1">
        <v>-0.86942111236084674</v>
      </c>
      <c r="E428" s="1">
        <v>-0.67432978184906189</v>
      </c>
      <c r="F428" s="1">
        <v>-0.77275656110597002</v>
      </c>
      <c r="G428" s="1">
        <v>-0.42921680172312499</v>
      </c>
      <c r="H428" s="1">
        <v>-0.7778858288804702</v>
      </c>
      <c r="I428" s="1">
        <v>-0.65670692980687395</v>
      </c>
      <c r="J428" s="1">
        <v>-5.0126018982057922E-2</v>
      </c>
      <c r="K428" s="1">
        <v>-1.0267535918657695E-2</v>
      </c>
      <c r="L428" s="1">
        <v>0.7340199987467978</v>
      </c>
    </row>
    <row r="429" spans="1:12">
      <c r="A429" s="5" t="s">
        <v>407</v>
      </c>
      <c r="B429" s="1">
        <v>425</v>
      </c>
      <c r="C429" s="1">
        <v>-3.5067355137044931</v>
      </c>
      <c r="D429" s="1">
        <v>-0.79510325428993245</v>
      </c>
      <c r="E429" s="1">
        <v>-0.81173908654637561</v>
      </c>
      <c r="F429" s="1">
        <v>-0.72997895461404183</v>
      </c>
      <c r="G429" s="1">
        <v>-0.4658149042283346</v>
      </c>
      <c r="H429" s="1">
        <v>-0.58557303764312085</v>
      </c>
      <c r="I429" s="1">
        <v>-0.44659335757883717</v>
      </c>
      <c r="J429" s="1">
        <v>-9.7732512336763014E-2</v>
      </c>
      <c r="K429" s="1">
        <v>-0.24684405173205279</v>
      </c>
      <c r="L429" s="1">
        <v>0.67264364526496523</v>
      </c>
    </row>
    <row r="430" spans="1:12">
      <c r="A430" s="5" t="s">
        <v>184</v>
      </c>
      <c r="B430" s="1">
        <v>426</v>
      </c>
      <c r="C430" s="1">
        <v>-3.5124938176223384</v>
      </c>
      <c r="D430" s="1">
        <v>-0.97770356657656676</v>
      </c>
      <c r="E430" s="1">
        <v>-0.55461846256681058</v>
      </c>
      <c r="F430" s="1">
        <v>-0.88857540183302475</v>
      </c>
      <c r="G430" s="1">
        <v>-0.23981280204229638</v>
      </c>
      <c r="H430" s="1">
        <v>-0.73482567630908513</v>
      </c>
      <c r="I430" s="1">
        <v>-0.85823097117880331</v>
      </c>
      <c r="J430" s="1">
        <v>-0.27128626435717479</v>
      </c>
      <c r="K430" s="1">
        <v>0.25632078662426566</v>
      </c>
      <c r="L430" s="1">
        <v>0.75623854061715723</v>
      </c>
    </row>
    <row r="431" spans="1:12">
      <c r="A431" s="5" t="s">
        <v>61</v>
      </c>
      <c r="B431" s="1">
        <v>427</v>
      </c>
      <c r="C431" s="1">
        <v>-3.5152910678695113</v>
      </c>
      <c r="D431" s="1">
        <v>-0.9648605614203839</v>
      </c>
      <c r="E431" s="1">
        <v>-0.67890687541876871</v>
      </c>
      <c r="F431" s="1">
        <v>-0.84530091069787272</v>
      </c>
      <c r="G431" s="1">
        <v>-0.34528090655070032</v>
      </c>
      <c r="H431" s="1">
        <v>-0.6014323181439869</v>
      </c>
      <c r="I431" s="1">
        <v>-0.75023170543321405</v>
      </c>
      <c r="J431" s="1">
        <v>-0.12433657829404571</v>
      </c>
      <c r="K431" s="1">
        <v>1.6906272226283627E-2</v>
      </c>
      <c r="L431" s="1">
        <v>0.77815251586317702</v>
      </c>
    </row>
    <row r="432" spans="1:12">
      <c r="A432" s="5" t="s">
        <v>471</v>
      </c>
      <c r="B432" s="1">
        <v>428</v>
      </c>
      <c r="C432" s="1">
        <v>-3.5156345637444946</v>
      </c>
      <c r="D432" s="1">
        <v>-0.98392066035563608</v>
      </c>
      <c r="E432" s="1">
        <v>-0.81923780727517315</v>
      </c>
      <c r="F432" s="1">
        <v>-0.8260035087097336</v>
      </c>
      <c r="G432" s="1">
        <v>-0.44920196642831772</v>
      </c>
      <c r="H432" s="1">
        <v>-0.66629853993192212</v>
      </c>
      <c r="I432" s="1">
        <v>-0.63027745220767661</v>
      </c>
      <c r="J432" s="1">
        <v>-1.0662740626136221E-2</v>
      </c>
      <c r="K432" s="1">
        <v>-1.8393111769360048E-2</v>
      </c>
      <c r="L432" s="1">
        <v>0.88836122355946145</v>
      </c>
    </row>
    <row r="433" spans="1:12">
      <c r="A433" s="5" t="s">
        <v>379</v>
      </c>
      <c r="B433" s="1">
        <v>429</v>
      </c>
      <c r="C433" s="1">
        <v>-3.5221190844384171</v>
      </c>
      <c r="D433" s="1">
        <v>-0.99960688907952766</v>
      </c>
      <c r="E433" s="1">
        <v>-0.8203283597017651</v>
      </c>
      <c r="F433" s="1">
        <v>-0.79607494534270928</v>
      </c>
      <c r="G433" s="1">
        <v>-0.36169130276703809</v>
      </c>
      <c r="H433" s="1">
        <v>-0.62876297830956995</v>
      </c>
      <c r="I433" s="1">
        <v>-0.64447992445649094</v>
      </c>
      <c r="J433" s="1">
        <v>-4.612058842129696E-2</v>
      </c>
      <c r="K433" s="1">
        <v>-1.7854063759785859E-2</v>
      </c>
      <c r="L433" s="1">
        <v>0.79279996739976588</v>
      </c>
    </row>
    <row r="434" spans="1:12">
      <c r="A434" s="5" t="s">
        <v>222</v>
      </c>
      <c r="B434" s="1">
        <v>430</v>
      </c>
      <c r="C434" s="1">
        <v>-3.5254772865869799</v>
      </c>
      <c r="D434" s="1">
        <v>-0.89248771168744601</v>
      </c>
      <c r="E434" s="1">
        <v>-0.90984402476976467</v>
      </c>
      <c r="F434" s="1">
        <v>-0.83468143321331811</v>
      </c>
      <c r="G434" s="1">
        <v>-0.54483419999158833</v>
      </c>
      <c r="H434" s="1">
        <v>-0.62314258754298368</v>
      </c>
      <c r="I434" s="1">
        <v>-0.32570757404531214</v>
      </c>
      <c r="J434" s="1">
        <v>-2.2012750292890629E-3</v>
      </c>
      <c r="K434" s="1">
        <v>-0.19498898509303417</v>
      </c>
      <c r="L434" s="1">
        <v>0.80241050478575615</v>
      </c>
    </row>
    <row r="435" spans="1:12">
      <c r="A435" s="5" t="s">
        <v>139</v>
      </c>
      <c r="B435" s="1">
        <v>431</v>
      </c>
      <c r="C435" s="1">
        <v>-3.5309898572108231</v>
      </c>
      <c r="D435" s="1">
        <v>-0.92194238023579134</v>
      </c>
      <c r="E435" s="1">
        <v>-0.80012192201077581</v>
      </c>
      <c r="F435" s="1">
        <v>-0.76259819150744967</v>
      </c>
      <c r="G435" s="1">
        <v>-0.51021994937711412</v>
      </c>
      <c r="H435" s="1">
        <v>-0.60503020939837371</v>
      </c>
      <c r="I435" s="1">
        <v>-0.55901499820769085</v>
      </c>
      <c r="J435" s="1">
        <v>-4.4826972230021807E-2</v>
      </c>
      <c r="K435" s="1">
        <v>-8.646064461324178E-2</v>
      </c>
      <c r="L435" s="1">
        <v>0.7592254103696362</v>
      </c>
    </row>
    <row r="436" spans="1:12">
      <c r="A436" s="5" t="s">
        <v>320</v>
      </c>
      <c r="B436" s="1">
        <v>432</v>
      </c>
      <c r="C436" s="1">
        <v>-3.5326015030936175</v>
      </c>
      <c r="D436" s="1">
        <v>-0.99537396941172263</v>
      </c>
      <c r="E436" s="1">
        <v>-0.7486144541451637</v>
      </c>
      <c r="F436" s="1">
        <v>-0.79735172435228197</v>
      </c>
      <c r="G436" s="1">
        <v>-0.30280502189333147</v>
      </c>
      <c r="H436" s="1">
        <v>-0.70280495812760957</v>
      </c>
      <c r="I436" s="1">
        <v>-0.71758021162949548</v>
      </c>
      <c r="J436" s="1">
        <v>-5.9439800888351234E-2</v>
      </c>
      <c r="K436" s="1">
        <v>2.324890363439296E-2</v>
      </c>
      <c r="L436" s="1">
        <v>0.76811973371994613</v>
      </c>
    </row>
    <row r="437" spans="1:12">
      <c r="A437" s="5" t="s">
        <v>173</v>
      </c>
      <c r="B437" s="1">
        <v>433</v>
      </c>
      <c r="C437" s="1">
        <v>-3.5338868965333026</v>
      </c>
      <c r="D437" s="1">
        <v>-1.0110852448007532</v>
      </c>
      <c r="E437" s="1">
        <v>-0.87959458014101444</v>
      </c>
      <c r="F437" s="1">
        <v>-0.81471478763227956</v>
      </c>
      <c r="G437" s="1">
        <v>-0.45948602207814249</v>
      </c>
      <c r="H437" s="1">
        <v>-0.60948195551297046</v>
      </c>
      <c r="I437" s="1">
        <v>-0.51746301048751531</v>
      </c>
      <c r="J437" s="1">
        <v>-2.1794131986032712E-2</v>
      </c>
      <c r="K437" s="1">
        <v>-0.10699856442943372</v>
      </c>
      <c r="L437" s="1">
        <v>0.8867314005348399</v>
      </c>
    </row>
    <row r="438" spans="1:12">
      <c r="A438" s="5" t="s">
        <v>453</v>
      </c>
      <c r="B438" s="1">
        <v>434</v>
      </c>
      <c r="C438" s="1">
        <v>-3.5354903655822274</v>
      </c>
      <c r="D438" s="1">
        <v>-0.88867412539697177</v>
      </c>
      <c r="E438" s="1">
        <v>-0.91916492266332361</v>
      </c>
      <c r="F438" s="1">
        <v>-0.38188458895396965</v>
      </c>
      <c r="G438" s="1">
        <v>-0.58426274900286057</v>
      </c>
      <c r="H438" s="1">
        <v>-0.59965942522586868</v>
      </c>
      <c r="I438" s="1">
        <v>-0.44784695992362211</v>
      </c>
      <c r="J438" s="1">
        <v>-3.542968829663648E-2</v>
      </c>
      <c r="K438" s="1">
        <v>-0.15680283443204698</v>
      </c>
      <c r="L438" s="1">
        <v>0.47823492831307168</v>
      </c>
    </row>
    <row r="439" spans="1:12">
      <c r="A439" s="5" t="s">
        <v>134</v>
      </c>
      <c r="B439" s="1">
        <v>435</v>
      </c>
      <c r="C439" s="1">
        <v>-3.539928524241831</v>
      </c>
      <c r="D439" s="1">
        <v>-0.90495469371378001</v>
      </c>
      <c r="E439" s="1">
        <v>-0.94880061335030852</v>
      </c>
      <c r="F439" s="1">
        <v>-0.55302434796714905</v>
      </c>
      <c r="G439" s="1">
        <v>-0.58683778859859748</v>
      </c>
      <c r="H439" s="1">
        <v>-0.47763026853081669</v>
      </c>
      <c r="I439" s="1">
        <v>-0.53760529664036416</v>
      </c>
      <c r="J439" s="1">
        <v>-2.3469892551673983E-2</v>
      </c>
      <c r="K439" s="1">
        <v>-0.18568652048049522</v>
      </c>
      <c r="L439" s="1">
        <v>0.67808089759135426</v>
      </c>
    </row>
    <row r="440" spans="1:12">
      <c r="A440" s="5" t="s">
        <v>180</v>
      </c>
      <c r="B440" s="1">
        <v>436</v>
      </c>
      <c r="C440" s="1">
        <v>-3.5487468218111395</v>
      </c>
      <c r="D440" s="1">
        <v>-0.9393683741722384</v>
      </c>
      <c r="E440" s="1">
        <v>-0.9077489764364931</v>
      </c>
      <c r="F440" s="1">
        <v>-0.76063934143524037</v>
      </c>
      <c r="G440" s="1">
        <v>-0.51895562703242826</v>
      </c>
      <c r="H440" s="1">
        <v>-0.55324668559071333</v>
      </c>
      <c r="I440" s="1">
        <v>-0.57330824026185678</v>
      </c>
      <c r="J440" s="1">
        <v>-3.984647059279413E-3</v>
      </c>
      <c r="K440" s="1">
        <v>-6.9123927424376938E-2</v>
      </c>
      <c r="L440" s="1">
        <v>0.77762899760148696</v>
      </c>
    </row>
    <row r="441" spans="1:12">
      <c r="A441" s="5" t="s">
        <v>57</v>
      </c>
      <c r="B441" s="1">
        <v>437</v>
      </c>
      <c r="C441" s="1">
        <v>-3.5567594042921469</v>
      </c>
      <c r="D441" s="1">
        <v>-0.94284397192646219</v>
      </c>
      <c r="E441" s="1">
        <v>-0.69771234395568982</v>
      </c>
      <c r="F441" s="1">
        <v>-0.83510324839970862</v>
      </c>
      <c r="G441" s="1">
        <v>-0.48076073386846391</v>
      </c>
      <c r="H441" s="1">
        <v>-0.6120124412986192</v>
      </c>
      <c r="I441" s="1">
        <v>-0.6483749583971492</v>
      </c>
      <c r="J441" s="1">
        <v>-9.4406958367935015E-2</v>
      </c>
      <c r="K441" s="1">
        <v>3.9173879017026401E-3</v>
      </c>
      <c r="L441" s="1">
        <v>0.75053786402017875</v>
      </c>
    </row>
    <row r="442" spans="1:12">
      <c r="A442" s="5" t="s">
        <v>193</v>
      </c>
      <c r="B442" s="1">
        <v>438</v>
      </c>
      <c r="C442" s="1">
        <v>-3.5631138481887392</v>
      </c>
      <c r="D442" s="1">
        <v>-1.0433632026290314</v>
      </c>
      <c r="E442" s="1">
        <v>-0.95928571951926345</v>
      </c>
      <c r="F442" s="1">
        <v>-0.49022007023133335</v>
      </c>
      <c r="G442" s="1">
        <v>-0.63597224696097987</v>
      </c>
      <c r="H442" s="1">
        <v>-0.50901182677097667</v>
      </c>
      <c r="I442" s="1">
        <v>-0.67529601638668235</v>
      </c>
      <c r="J442" s="1">
        <v>-1.532248551329655E-2</v>
      </c>
      <c r="K442" s="1">
        <v>-1.8860855762574296E-3</v>
      </c>
      <c r="L442" s="1">
        <v>0.76724380539908166</v>
      </c>
    </row>
    <row r="443" spans="1:12">
      <c r="A443" s="5" t="s">
        <v>272</v>
      </c>
      <c r="B443" s="1">
        <v>439</v>
      </c>
      <c r="C443" s="1">
        <v>-3.5654840886203178</v>
      </c>
      <c r="D443" s="1">
        <v>-0.9106699439145246</v>
      </c>
      <c r="E443" s="1">
        <v>-0.82500347595601964</v>
      </c>
      <c r="F443" s="1">
        <v>-0.71174628730272327</v>
      </c>
      <c r="G443" s="1">
        <v>-0.51349821629381931</v>
      </c>
      <c r="H443" s="1">
        <v>-0.50465667438360329</v>
      </c>
      <c r="I443" s="1">
        <v>-0.67331483226215894</v>
      </c>
      <c r="J443" s="1">
        <v>-3.8469928079144164E-2</v>
      </c>
      <c r="K443" s="1">
        <v>-5.8146751322486777E-2</v>
      </c>
      <c r="L443" s="1">
        <v>0.6700220208941623</v>
      </c>
    </row>
    <row r="444" spans="1:12">
      <c r="A444" s="5" t="s">
        <v>253</v>
      </c>
      <c r="B444" s="1">
        <v>440</v>
      </c>
      <c r="C444" s="1">
        <v>-3.568901833124563</v>
      </c>
      <c r="D444" s="1">
        <v>-0.96738100883361111</v>
      </c>
      <c r="E444" s="1">
        <v>-0.84731458733311171</v>
      </c>
      <c r="F444" s="1">
        <v>-0.46482391553923802</v>
      </c>
      <c r="G444" s="1">
        <v>-0.53385499590812902</v>
      </c>
      <c r="H444" s="1">
        <v>-0.40083833838191535</v>
      </c>
      <c r="I444" s="1">
        <v>-0.48874521671345206</v>
      </c>
      <c r="J444" s="1">
        <v>-0.11524304490015096</v>
      </c>
      <c r="K444" s="1">
        <v>-0.16553609607748324</v>
      </c>
      <c r="L444" s="1">
        <v>0.4148353705625285</v>
      </c>
    </row>
    <row r="445" spans="1:12">
      <c r="A445" s="5" t="s">
        <v>198</v>
      </c>
      <c r="B445" s="1">
        <v>441</v>
      </c>
      <c r="C445" s="1">
        <v>-3.5782468435092856</v>
      </c>
      <c r="D445" s="1">
        <v>-0.97359470491851929</v>
      </c>
      <c r="E445" s="1">
        <v>-0.91377815953698893</v>
      </c>
      <c r="F445" s="1">
        <v>-0.79314483919905954</v>
      </c>
      <c r="G445" s="1">
        <v>-0.61227518770392841</v>
      </c>
      <c r="H445" s="1">
        <v>-0.62453621893709532</v>
      </c>
      <c r="I445" s="1">
        <v>-0.3956828786868401</v>
      </c>
      <c r="J445" s="1">
        <v>-2.2140064308799234E-2</v>
      </c>
      <c r="K445" s="1">
        <v>-0.1033979774008912</v>
      </c>
      <c r="L445" s="1">
        <v>0.86030318718283616</v>
      </c>
    </row>
    <row r="446" spans="1:12">
      <c r="A446" s="5" t="s">
        <v>24</v>
      </c>
      <c r="B446" s="1">
        <v>442</v>
      </c>
      <c r="C446" s="1">
        <v>-3.5848407454081519</v>
      </c>
      <c r="D446" s="1">
        <v>-0.99434575657929969</v>
      </c>
      <c r="E446" s="1">
        <v>-0.90728098900727283</v>
      </c>
      <c r="F446" s="1">
        <v>-0.52656027916042691</v>
      </c>
      <c r="G446" s="1">
        <v>-0.55263014826269319</v>
      </c>
      <c r="H446" s="1">
        <v>-0.62186046387880289</v>
      </c>
      <c r="I446" s="1">
        <v>-0.63741079538661738</v>
      </c>
      <c r="J446" s="1">
        <v>-5.1229901472985492E-3</v>
      </c>
      <c r="K446" s="1">
        <v>-8.2246377318902067E-2</v>
      </c>
      <c r="L446" s="1">
        <v>0.74261705433316139</v>
      </c>
    </row>
    <row r="447" spans="1:12">
      <c r="A447" s="5" t="s">
        <v>47</v>
      </c>
      <c r="B447" s="1">
        <v>443</v>
      </c>
      <c r="C447" s="1">
        <v>-3.5859173700113152</v>
      </c>
      <c r="D447" s="1">
        <v>-0.96902186512986221</v>
      </c>
      <c r="E447" s="1">
        <v>-0.71690656999016866</v>
      </c>
      <c r="F447" s="1">
        <v>-0.81185386125265457</v>
      </c>
      <c r="G447" s="1">
        <v>-0.34603500984466479</v>
      </c>
      <c r="H447" s="1">
        <v>-0.70972036607307876</v>
      </c>
      <c r="I447" s="1">
        <v>-0.71421502220320854</v>
      </c>
      <c r="J447" s="1">
        <v>-4.3321415658971116E-2</v>
      </c>
      <c r="K447" s="1">
        <v>-6.2236599126978083E-3</v>
      </c>
      <c r="L447" s="1">
        <v>0.73138040005399108</v>
      </c>
    </row>
    <row r="448" spans="1:12">
      <c r="A448" s="5" t="s">
        <v>350</v>
      </c>
      <c r="B448" s="1">
        <v>444</v>
      </c>
      <c r="C448" s="1">
        <v>-3.589311681583665</v>
      </c>
      <c r="D448" s="1">
        <v>-0.8602746580248789</v>
      </c>
      <c r="E448" s="1">
        <v>-0.78867153715830374</v>
      </c>
      <c r="F448" s="1">
        <v>-0.66220332436181473</v>
      </c>
      <c r="G448" s="1">
        <v>-0.51789750113321509</v>
      </c>
      <c r="H448" s="1">
        <v>-0.5479977017152855</v>
      </c>
      <c r="I448" s="1">
        <v>-0.5299902213597798</v>
      </c>
      <c r="J448" s="1">
        <v>-6.2924574212907161E-2</v>
      </c>
      <c r="K448" s="1">
        <v>-0.20399110984586369</v>
      </c>
      <c r="L448" s="1">
        <v>0.58463894622838386</v>
      </c>
    </row>
    <row r="449" spans="1:12">
      <c r="A449" s="5" t="s">
        <v>91</v>
      </c>
      <c r="B449" s="1">
        <v>445</v>
      </c>
      <c r="C449" s="1">
        <v>-3.6037740406333221</v>
      </c>
      <c r="D449" s="1">
        <v>-1.0063187791350585</v>
      </c>
      <c r="E449" s="1">
        <v>-0.81311005063174224</v>
      </c>
      <c r="F449" s="1">
        <v>-0.82481881329055562</v>
      </c>
      <c r="G449" s="1">
        <v>-0.46524659616069092</v>
      </c>
      <c r="H449" s="1">
        <v>-0.67495161691027805</v>
      </c>
      <c r="I449" s="1">
        <v>-0.5998687900957822</v>
      </c>
      <c r="J449" s="1">
        <v>-1.5937036704096571E-2</v>
      </c>
      <c r="K449" s="1">
        <v>-6.722531212845162E-2</v>
      </c>
      <c r="L449" s="1">
        <v>0.86370295442333433</v>
      </c>
    </row>
    <row r="450" spans="1:12">
      <c r="A450" s="5" t="s">
        <v>153</v>
      </c>
      <c r="B450" s="1">
        <v>446</v>
      </c>
      <c r="C450" s="1">
        <v>-3.6115895350460177</v>
      </c>
      <c r="D450" s="1">
        <v>-0.95006191562713072</v>
      </c>
      <c r="E450" s="1">
        <v>-0.80471248960276631</v>
      </c>
      <c r="F450" s="1">
        <v>-0.7557641505580599</v>
      </c>
      <c r="G450" s="1">
        <v>-0.50078823527050187</v>
      </c>
      <c r="H450" s="1">
        <v>-0.62144051467103889</v>
      </c>
      <c r="I450" s="1">
        <v>-0.67047487261054806</v>
      </c>
      <c r="J450" s="1">
        <v>-3.4988384665079933E-2</v>
      </c>
      <c r="K450" s="1">
        <v>-1.8582417740339051E-2</v>
      </c>
      <c r="L450" s="1">
        <v>0.74522344569944721</v>
      </c>
    </row>
    <row r="451" spans="1:12">
      <c r="A451" s="5" t="s">
        <v>161</v>
      </c>
      <c r="B451" s="1">
        <v>447</v>
      </c>
      <c r="C451" s="1">
        <v>-3.6143156895343931</v>
      </c>
      <c r="D451" s="1">
        <v>-0.94439915741734237</v>
      </c>
      <c r="E451" s="1">
        <v>-0.88404287537697224</v>
      </c>
      <c r="F451" s="1">
        <v>-0.76906847234248377</v>
      </c>
      <c r="G451" s="1">
        <v>-0.52377261421286248</v>
      </c>
      <c r="H451" s="1">
        <v>-0.67166094778863072</v>
      </c>
      <c r="I451" s="1">
        <v>-0.61441405977492758</v>
      </c>
      <c r="J451" s="1">
        <v>-4.8090503862257983E-3</v>
      </c>
      <c r="K451" s="1">
        <v>-5.421062166347726E-2</v>
      </c>
      <c r="L451" s="1">
        <v>0.852062109428529</v>
      </c>
    </row>
    <row r="452" spans="1:12">
      <c r="A452" s="5" t="s">
        <v>293</v>
      </c>
      <c r="B452" s="1">
        <v>448</v>
      </c>
      <c r="C452" s="1">
        <v>-3.6170192297662238</v>
      </c>
      <c r="D452" s="1">
        <v>-1.0127570989876784</v>
      </c>
      <c r="E452" s="1">
        <v>-0.61285909758699642</v>
      </c>
      <c r="F452" s="1">
        <v>-0.81230321431309305</v>
      </c>
      <c r="G452" s="1">
        <v>-0.34260314271212999</v>
      </c>
      <c r="H452" s="1">
        <v>-0.69818768761432781</v>
      </c>
      <c r="I452" s="1">
        <v>-0.78110248597377219</v>
      </c>
      <c r="J452" s="1">
        <v>-0.14302548356181516</v>
      </c>
      <c r="K452" s="1">
        <v>0.111177514135293</v>
      </c>
      <c r="L452" s="1">
        <v>0.67464146684829618</v>
      </c>
    </row>
    <row r="453" spans="1:12">
      <c r="A453" s="5" t="s">
        <v>63</v>
      </c>
      <c r="B453" s="1">
        <v>449</v>
      </c>
      <c r="C453" s="1">
        <v>-3.6360588515179595</v>
      </c>
      <c r="D453" s="1">
        <v>-0.98262113929434236</v>
      </c>
      <c r="E453" s="1">
        <v>-0.56622535438163313</v>
      </c>
      <c r="F453" s="1">
        <v>-0.87781507748356336</v>
      </c>
      <c r="G453" s="1">
        <v>-0.2355032601913902</v>
      </c>
      <c r="H453" s="1">
        <v>-0.69884175029566675</v>
      </c>
      <c r="I453" s="1">
        <v>-0.82823515196456698</v>
      </c>
      <c r="J453" s="1">
        <v>-0.31997015365595305</v>
      </c>
      <c r="K453" s="1">
        <v>8.5390795618963539E-2</v>
      </c>
      <c r="L453" s="1">
        <v>0.78776224013019225</v>
      </c>
    </row>
    <row r="454" spans="1:12">
      <c r="A454" s="5" t="s">
        <v>141</v>
      </c>
      <c r="B454" s="1">
        <v>450</v>
      </c>
      <c r="C454" s="1">
        <v>-3.6457404545281253</v>
      </c>
      <c r="D454" s="1">
        <v>-0.96385551621367682</v>
      </c>
      <c r="E454" s="1">
        <v>-0.84628523944451839</v>
      </c>
      <c r="F454" s="1">
        <v>-0.57640257239359938</v>
      </c>
      <c r="G454" s="1">
        <v>-0.55165514873241117</v>
      </c>
      <c r="H454" s="1">
        <v>-0.57814894994248278</v>
      </c>
      <c r="I454" s="1">
        <v>-0.71842051161512599</v>
      </c>
      <c r="J454" s="1">
        <v>-2.3936359746215326E-2</v>
      </c>
      <c r="K454" s="1">
        <v>-6.8818014081329579E-2</v>
      </c>
      <c r="L454" s="1">
        <v>0.68178185764123433</v>
      </c>
    </row>
    <row r="455" spans="1:12">
      <c r="A455" s="5" t="s">
        <v>392</v>
      </c>
      <c r="B455" s="1">
        <v>451</v>
      </c>
      <c r="C455" s="1">
        <v>-3.6489348466067613</v>
      </c>
      <c r="D455" s="1">
        <v>-0.982240699527682</v>
      </c>
      <c r="E455" s="1">
        <v>-0.7601474072932719</v>
      </c>
      <c r="F455" s="1">
        <v>-0.86918683344815395</v>
      </c>
      <c r="G455" s="1">
        <v>-0.52763107687312127</v>
      </c>
      <c r="H455" s="1">
        <v>-0.60076656315629617</v>
      </c>
      <c r="I455" s="1">
        <v>-0.5139849978833313</v>
      </c>
      <c r="J455" s="1">
        <v>-6.4673985948749971E-2</v>
      </c>
      <c r="K455" s="1">
        <v>-0.13601072069760511</v>
      </c>
      <c r="L455" s="1">
        <v>0.80570743822145008</v>
      </c>
    </row>
    <row r="456" spans="1:12">
      <c r="A456" s="5" t="s">
        <v>77</v>
      </c>
      <c r="B456" s="1">
        <v>452</v>
      </c>
      <c r="C456" s="1">
        <v>-3.6492828030088993</v>
      </c>
      <c r="D456" s="1">
        <v>-0.98286518740410422</v>
      </c>
      <c r="E456" s="1">
        <v>-0.85764538596162798</v>
      </c>
      <c r="F456" s="1">
        <v>-0.51701573795517797</v>
      </c>
      <c r="G456" s="1">
        <v>-0.53860476754181419</v>
      </c>
      <c r="H456" s="1">
        <v>-0.48560002964385163</v>
      </c>
      <c r="I456" s="1">
        <v>-0.74361390033943953</v>
      </c>
      <c r="J456" s="1">
        <v>-0.10089141092858023</v>
      </c>
      <c r="K456" s="1">
        <v>-0.11015094843850029</v>
      </c>
      <c r="L456" s="1">
        <v>0.68710456520419705</v>
      </c>
    </row>
    <row r="457" spans="1:12">
      <c r="A457" s="5" t="s">
        <v>71</v>
      </c>
      <c r="B457" s="1">
        <v>453</v>
      </c>
      <c r="C457" s="1">
        <v>-3.660232774538335</v>
      </c>
      <c r="D457" s="1">
        <v>-0.93765888475467507</v>
      </c>
      <c r="E457" s="1">
        <v>-0.76914375538329227</v>
      </c>
      <c r="F457" s="1">
        <v>-0.88204491996025447</v>
      </c>
      <c r="G457" s="1">
        <v>-0.46352265168087681</v>
      </c>
      <c r="H457" s="1">
        <v>-0.78438448182228426</v>
      </c>
      <c r="I457" s="1">
        <v>-0.64171916232030246</v>
      </c>
      <c r="J457" s="1">
        <v>-4.4577520857335753E-2</v>
      </c>
      <c r="K457" s="1">
        <v>4.5475640991929356E-2</v>
      </c>
      <c r="L457" s="1">
        <v>0.81734296124875627</v>
      </c>
    </row>
    <row r="458" spans="1:12">
      <c r="A458" s="5" t="s">
        <v>433</v>
      </c>
      <c r="B458" s="1">
        <v>454</v>
      </c>
      <c r="C458" s="1">
        <v>-3.6741675764594652</v>
      </c>
      <c r="D458" s="1">
        <v>-0.937128935349679</v>
      </c>
      <c r="E458" s="1">
        <v>-0.91455260448989339</v>
      </c>
      <c r="F458" s="1">
        <v>-0.81518099489782547</v>
      </c>
      <c r="G458" s="1">
        <v>-0.58576723398235719</v>
      </c>
      <c r="H458" s="1">
        <v>-0.58587519228259466</v>
      </c>
      <c r="I458" s="1">
        <v>-0.46346706579877067</v>
      </c>
      <c r="J458" s="1">
        <v>1.6381631658756886E-3</v>
      </c>
      <c r="K458" s="1">
        <v>-0.15489159294511606</v>
      </c>
      <c r="L458" s="1">
        <v>0.78105788012089561</v>
      </c>
    </row>
    <row r="459" spans="1:12">
      <c r="A459" s="5" t="s">
        <v>175</v>
      </c>
      <c r="B459" s="1">
        <v>455</v>
      </c>
      <c r="C459" s="1">
        <v>-3.6754739556817491</v>
      </c>
      <c r="D459" s="1">
        <v>-0.9323185292636299</v>
      </c>
      <c r="E459" s="1">
        <v>-0.84464281722703083</v>
      </c>
      <c r="F459" s="1">
        <v>-0.7423186110618426</v>
      </c>
      <c r="G459" s="1">
        <v>-0.49138212568366979</v>
      </c>
      <c r="H459" s="1">
        <v>-0.56630341427164732</v>
      </c>
      <c r="I459" s="1">
        <v>-0.69227308383529162</v>
      </c>
      <c r="J459" s="1">
        <v>-3.0695647037893743E-2</v>
      </c>
      <c r="K459" s="1">
        <v>-0.10352883392876003</v>
      </c>
      <c r="L459" s="1">
        <v>0.72798910662801675</v>
      </c>
    </row>
    <row r="460" spans="1:12">
      <c r="A460" s="5" t="s">
        <v>202</v>
      </c>
      <c r="B460" s="1">
        <v>456</v>
      </c>
      <c r="C460" s="1">
        <v>-3.6797172930315138</v>
      </c>
      <c r="D460" s="1">
        <v>-0.97502314137950863</v>
      </c>
      <c r="E460" s="1">
        <v>-1.031067153850834</v>
      </c>
      <c r="F460" s="1">
        <v>-0.64040804732971546</v>
      </c>
      <c r="G460" s="1">
        <v>-0.63897357522666087</v>
      </c>
      <c r="H460" s="1">
        <v>-0.66736035003777827</v>
      </c>
      <c r="I460" s="1">
        <v>-0.33116282813098352</v>
      </c>
      <c r="J460" s="1">
        <v>1.930235358016523E-2</v>
      </c>
      <c r="K460" s="1">
        <v>-0.18620946391315865</v>
      </c>
      <c r="L460" s="1">
        <v>0.77118491325696048</v>
      </c>
    </row>
    <row r="461" spans="1:12">
      <c r="A461" s="5" t="s">
        <v>458</v>
      </c>
      <c r="B461" s="1">
        <v>457</v>
      </c>
      <c r="C461" s="1">
        <v>-3.6902313867664285</v>
      </c>
      <c r="D461" s="1">
        <v>-0.96499172908595143</v>
      </c>
      <c r="E461" s="1">
        <v>-0.77792074005757994</v>
      </c>
      <c r="F461" s="1">
        <v>-0.8193192139309281</v>
      </c>
      <c r="G461" s="1">
        <v>-0.45480061386765125</v>
      </c>
      <c r="H461" s="1">
        <v>-0.59589829355353285</v>
      </c>
      <c r="I461" s="1">
        <v>-0.67229104035294585</v>
      </c>
      <c r="J461" s="1">
        <v>-2.9446211409217358E-2</v>
      </c>
      <c r="K461" s="1">
        <v>-0.13239085186756827</v>
      </c>
      <c r="L461" s="1">
        <v>0.75682730735894643</v>
      </c>
    </row>
    <row r="462" spans="1:12">
      <c r="A462" s="5" t="s">
        <v>349</v>
      </c>
      <c r="B462" s="1">
        <v>458</v>
      </c>
      <c r="C462" s="1">
        <v>-3.6930513773286449</v>
      </c>
      <c r="D462" s="1">
        <v>-0.96676342811498683</v>
      </c>
      <c r="E462" s="1">
        <v>-0.98238309634818499</v>
      </c>
      <c r="F462" s="1">
        <v>-0.8016913654026725</v>
      </c>
      <c r="G462" s="1">
        <v>-0.58234290671574185</v>
      </c>
      <c r="H462" s="1">
        <v>-0.68422759274050216</v>
      </c>
      <c r="I462" s="1">
        <v>-0.43836629524764786</v>
      </c>
      <c r="J462" s="1">
        <v>3.187272846908157E-3</v>
      </c>
      <c r="K462" s="1">
        <v>-8.5816482814416631E-2</v>
      </c>
      <c r="L462" s="1">
        <v>0.8453525172086005</v>
      </c>
    </row>
    <row r="463" spans="1:12">
      <c r="A463" s="5" t="s">
        <v>108</v>
      </c>
      <c r="B463" s="1">
        <v>459</v>
      </c>
      <c r="C463" s="1">
        <v>-3.7199570435126428</v>
      </c>
      <c r="D463" s="1">
        <v>-0.9361769949441251</v>
      </c>
      <c r="E463" s="1">
        <v>-0.88377337024400937</v>
      </c>
      <c r="F463" s="1">
        <v>-0.76982718242949921</v>
      </c>
      <c r="G463" s="1">
        <v>-0.52142788010758223</v>
      </c>
      <c r="H463" s="1">
        <v>-0.58347551519354834</v>
      </c>
      <c r="I463" s="1">
        <v>-0.65963616329738739</v>
      </c>
      <c r="J463" s="1">
        <v>-2.2039184991295549E-2</v>
      </c>
      <c r="K463" s="1">
        <v>-8.2227989354083902E-2</v>
      </c>
      <c r="L463" s="1">
        <v>0.73862723704888833</v>
      </c>
    </row>
    <row r="464" spans="1:12">
      <c r="A464" s="5" t="s">
        <v>133</v>
      </c>
      <c r="B464" s="1">
        <v>460</v>
      </c>
      <c r="C464" s="1">
        <v>-3.7254717827630501</v>
      </c>
      <c r="D464" s="1">
        <v>-0.99248302245968401</v>
      </c>
      <c r="E464" s="1">
        <v>-0.95146186269179633</v>
      </c>
      <c r="F464" s="1">
        <v>-0.78713328851524245</v>
      </c>
      <c r="G464" s="1">
        <v>-0.57765044990982428</v>
      </c>
      <c r="H464" s="1">
        <v>-0.63558282580636805</v>
      </c>
      <c r="I464" s="1">
        <v>-0.58618262623524653</v>
      </c>
      <c r="J464" s="1">
        <v>-4.3737102044639688E-2</v>
      </c>
      <c r="K464" s="1">
        <v>-2.6391223628876862E-2</v>
      </c>
      <c r="L464" s="1">
        <v>0.87515061852862797</v>
      </c>
    </row>
    <row r="465" spans="1:12">
      <c r="A465" s="5" t="s">
        <v>235</v>
      </c>
      <c r="B465" s="1">
        <v>461</v>
      </c>
      <c r="C465" s="1">
        <v>-3.7315546139774241</v>
      </c>
      <c r="D465" s="1">
        <v>-0.95552168422831796</v>
      </c>
      <c r="E465" s="1">
        <v>-0.88495968345539866</v>
      </c>
      <c r="F465" s="1">
        <v>-0.63450015589420861</v>
      </c>
      <c r="G465" s="1">
        <v>-0.55513152998139248</v>
      </c>
      <c r="H465" s="1">
        <v>-0.57499333886256565</v>
      </c>
      <c r="I465" s="1">
        <v>-0.63601610212235193</v>
      </c>
      <c r="J465" s="1">
        <v>-3.2756850535261929E-2</v>
      </c>
      <c r="K465" s="1">
        <v>-8.1392385595426442E-2</v>
      </c>
      <c r="L465" s="1">
        <v>0.62371711669749863</v>
      </c>
    </row>
    <row r="466" spans="1:12">
      <c r="A466" s="5" t="s">
        <v>178</v>
      </c>
      <c r="B466" s="1">
        <v>462</v>
      </c>
      <c r="C466" s="1">
        <v>-3.736472458527563</v>
      </c>
      <c r="D466" s="1">
        <v>-1.0402492414152658</v>
      </c>
      <c r="E466" s="1">
        <v>-0.86898701093107589</v>
      </c>
      <c r="F466" s="1">
        <v>-0.79755250416852685</v>
      </c>
      <c r="G466" s="1">
        <v>-0.55962215518983849</v>
      </c>
      <c r="H466" s="1">
        <v>-0.74440842386141071</v>
      </c>
      <c r="I466" s="1">
        <v>-0.55685439273417636</v>
      </c>
      <c r="J466" s="1">
        <v>1.3172564547556834E-2</v>
      </c>
      <c r="K466" s="1">
        <v>-5.1481697530767694E-2</v>
      </c>
      <c r="L466" s="1">
        <v>0.86951040275594182</v>
      </c>
    </row>
    <row r="467" spans="1:12">
      <c r="A467" s="5" t="s">
        <v>185</v>
      </c>
      <c r="B467" s="1">
        <v>463</v>
      </c>
      <c r="C467" s="1">
        <v>-3.7510468685888982</v>
      </c>
      <c r="D467" s="1">
        <v>-0.92165598697211371</v>
      </c>
      <c r="E467" s="1">
        <v>-0.58925272516756366</v>
      </c>
      <c r="F467" s="1">
        <v>-0.86950180707298019</v>
      </c>
      <c r="G467" s="1">
        <v>-0.46309621809495993</v>
      </c>
      <c r="H467" s="1">
        <v>-0.68176957054714493</v>
      </c>
      <c r="I467" s="1">
        <v>-0.83919859481250347</v>
      </c>
      <c r="J467" s="1">
        <v>-0.12078997939787048</v>
      </c>
      <c r="K467" s="1">
        <v>6.3944779210603167E-2</v>
      </c>
      <c r="L467" s="1">
        <v>0.67027323426563568</v>
      </c>
    </row>
    <row r="468" spans="1:12">
      <c r="A468" s="5" t="s">
        <v>251</v>
      </c>
      <c r="B468" s="1">
        <v>464</v>
      </c>
      <c r="C468" s="1">
        <v>-3.7607111972887788</v>
      </c>
      <c r="D468" s="1">
        <v>-0.98617230110285437</v>
      </c>
      <c r="E468" s="1">
        <v>-0.81198639008328677</v>
      </c>
      <c r="F468" s="1">
        <v>-0.80101747894003428</v>
      </c>
      <c r="G468" s="1">
        <v>-0.53373463845852176</v>
      </c>
      <c r="H468" s="1">
        <v>-0.54019165263817503</v>
      </c>
      <c r="I468" s="1">
        <v>-0.66230440821538783</v>
      </c>
      <c r="J468" s="1">
        <v>-0.11020484608085486</v>
      </c>
      <c r="K468" s="1">
        <v>-9.6684647486196068E-2</v>
      </c>
      <c r="L468" s="1">
        <v>0.78158516571653158</v>
      </c>
    </row>
    <row r="469" spans="1:12">
      <c r="A469" s="5" t="s">
        <v>467</v>
      </c>
      <c r="B469" s="1">
        <v>465</v>
      </c>
      <c r="C469" s="1">
        <v>-3.7875299383797314</v>
      </c>
      <c r="D469" s="1">
        <v>-1.0477943962296103</v>
      </c>
      <c r="E469" s="1">
        <v>-0.92225279915366232</v>
      </c>
      <c r="F469" s="1">
        <v>-0.53986479795503861</v>
      </c>
      <c r="G469" s="1">
        <v>-0.51202229462900006</v>
      </c>
      <c r="H469" s="1">
        <v>-0.52616856905148557</v>
      </c>
      <c r="I469" s="1">
        <v>-0.76100680238773</v>
      </c>
      <c r="J469" s="1">
        <v>-3.6327916826305484E-2</v>
      </c>
      <c r="K469" s="1">
        <v>-9.7846933928528376E-2</v>
      </c>
      <c r="L469" s="1">
        <v>0.65575457178162944</v>
      </c>
    </row>
    <row r="470" spans="1:12">
      <c r="A470" s="5" t="s">
        <v>187</v>
      </c>
      <c r="B470" s="1">
        <v>466</v>
      </c>
      <c r="C470" s="1">
        <v>-3.8281316673965655</v>
      </c>
      <c r="D470" s="1">
        <v>-1.0956887475179484</v>
      </c>
      <c r="E470" s="1">
        <v>-0.81131690441199888</v>
      </c>
      <c r="F470" s="1">
        <v>-0.87750154759197285</v>
      </c>
      <c r="G470" s="1">
        <v>-0.41561804432210392</v>
      </c>
      <c r="H470" s="1">
        <v>-0.73233525958461465</v>
      </c>
      <c r="I470" s="1">
        <v>-0.74710920270533909</v>
      </c>
      <c r="J470" s="1">
        <v>-3.8206032023995772E-2</v>
      </c>
      <c r="K470" s="1">
        <v>2.7779575689578073E-2</v>
      </c>
      <c r="L470" s="1">
        <v>0.86186449507182983</v>
      </c>
    </row>
    <row r="471" spans="1:12">
      <c r="A471" s="5" t="s">
        <v>188</v>
      </c>
      <c r="B471" s="1">
        <v>467</v>
      </c>
      <c r="C471" s="1">
        <v>-3.867455274050795</v>
      </c>
      <c r="D471" s="1">
        <v>-1.032356275987109</v>
      </c>
      <c r="E471" s="1">
        <v>-0.864860151447156</v>
      </c>
      <c r="F471" s="1">
        <v>-0.8259308163204403</v>
      </c>
      <c r="G471" s="1">
        <v>-0.44513675190935786</v>
      </c>
      <c r="H471" s="1">
        <v>-0.74291917726890733</v>
      </c>
      <c r="I471" s="1">
        <v>-0.72969875225480452</v>
      </c>
      <c r="J471" s="1">
        <v>-3.6247132005487716E-2</v>
      </c>
      <c r="K471" s="1">
        <v>4.5283258113490481E-2</v>
      </c>
      <c r="L471" s="1">
        <v>0.76441052502897688</v>
      </c>
    </row>
    <row r="472" spans="1:12">
      <c r="A472" s="5" t="s">
        <v>39</v>
      </c>
      <c r="B472" s="1">
        <v>468</v>
      </c>
      <c r="C472" s="1">
        <v>-3.8772160145069612</v>
      </c>
      <c r="D472" s="1">
        <v>-1.071765628956183</v>
      </c>
      <c r="E472" s="1">
        <v>-0.94470119050070367</v>
      </c>
      <c r="F472" s="1">
        <v>-0.80898729618579979</v>
      </c>
      <c r="G472" s="1">
        <v>-0.54530345318445583</v>
      </c>
      <c r="H472" s="1">
        <v>-0.77135035782385042</v>
      </c>
      <c r="I472" s="1">
        <v>-0.60080593242907021</v>
      </c>
      <c r="J472" s="1">
        <v>-1.2287441042395843E-3</v>
      </c>
      <c r="K472" s="1">
        <v>-1.551287938508686E-2</v>
      </c>
      <c r="L472" s="1">
        <v>0.88243946806242812</v>
      </c>
    </row>
    <row r="473" spans="1:12">
      <c r="A473" s="5" t="s">
        <v>317</v>
      </c>
      <c r="B473" s="1">
        <v>469</v>
      </c>
      <c r="C473" s="1">
        <v>-3.8838955587918007</v>
      </c>
      <c r="D473" s="1">
        <v>-0.96346316047887726</v>
      </c>
      <c r="E473" s="1">
        <v>-0.89895976066897132</v>
      </c>
      <c r="F473" s="1">
        <v>-0.77198713894006743</v>
      </c>
      <c r="G473" s="1">
        <v>-0.56782778529386746</v>
      </c>
      <c r="H473" s="1">
        <v>-0.69098969030087587</v>
      </c>
      <c r="I473" s="1">
        <v>-0.6574298405472484</v>
      </c>
      <c r="J473" s="1">
        <v>-1.6967885354295349E-2</v>
      </c>
      <c r="K473" s="1">
        <v>-9.3987074207113594E-2</v>
      </c>
      <c r="L473" s="1">
        <v>0.77771677699951625</v>
      </c>
    </row>
    <row r="474" spans="1:12">
      <c r="A474" s="5" t="s">
        <v>310</v>
      </c>
      <c r="B474" s="1">
        <v>470</v>
      </c>
      <c r="C474" s="1">
        <v>-3.9365126052228891</v>
      </c>
      <c r="D474" s="1">
        <v>-1.0555476827458414</v>
      </c>
      <c r="E474" s="1">
        <v>-0.84155369086250953</v>
      </c>
      <c r="F474" s="1">
        <v>-0.85752230488648484</v>
      </c>
      <c r="G474" s="1">
        <v>-0.49590505029004572</v>
      </c>
      <c r="H474" s="1">
        <v>-0.78471161435443426</v>
      </c>
      <c r="I474" s="1">
        <v>-0.75629797072526805</v>
      </c>
      <c r="J474" s="1">
        <v>-7.0676022253846504E-2</v>
      </c>
      <c r="K474" s="1">
        <v>3.0182950478782427E-2</v>
      </c>
      <c r="L474" s="1">
        <v>0.89551878041675925</v>
      </c>
    </row>
    <row r="475" spans="1:12">
      <c r="A475" s="5" t="s">
        <v>460</v>
      </c>
      <c r="B475" s="1">
        <v>471</v>
      </c>
      <c r="C475" s="1">
        <v>-3.9574705260726817</v>
      </c>
      <c r="D475" s="1">
        <v>-1.0822205578005208</v>
      </c>
      <c r="E475" s="1">
        <v>-0.82442260112099708</v>
      </c>
      <c r="F475" s="1">
        <v>-0.96481538243317477</v>
      </c>
      <c r="G475" s="1">
        <v>-0.16749075172557501</v>
      </c>
      <c r="H475" s="1">
        <v>-0.85361488708019295</v>
      </c>
      <c r="I475" s="1">
        <v>-0.87407945505600171</v>
      </c>
      <c r="J475" s="1">
        <v>-0.12764913858950036</v>
      </c>
      <c r="K475" s="1">
        <v>0.15548091431766459</v>
      </c>
      <c r="L475" s="1">
        <v>0.78134133341561729</v>
      </c>
    </row>
    <row r="476" spans="1:12">
      <c r="A476" s="5" t="s">
        <v>431</v>
      </c>
      <c r="B476" s="1">
        <v>472</v>
      </c>
      <c r="C476" s="1">
        <v>-4.0025270789521095</v>
      </c>
      <c r="D476" s="1">
        <v>-1.1200920508534329</v>
      </c>
      <c r="E476" s="1">
        <v>-1.0582039153541953</v>
      </c>
      <c r="F476" s="1">
        <v>-0.86941873011833382</v>
      </c>
      <c r="G476" s="1">
        <v>-0.58928850092446172</v>
      </c>
      <c r="H476" s="1">
        <v>-0.64196328586689122</v>
      </c>
      <c r="I476" s="1">
        <v>-0.65386598153757747</v>
      </c>
      <c r="J476" s="1">
        <v>-6.4799171332889918E-3</v>
      </c>
      <c r="K476" s="1">
        <v>-7.2238988494404466E-2</v>
      </c>
      <c r="L476" s="1">
        <v>1.0090242913304754</v>
      </c>
    </row>
    <row r="477" spans="1:12">
      <c r="A477" s="5" t="s">
        <v>362</v>
      </c>
      <c r="B477" s="1">
        <v>473</v>
      </c>
      <c r="C477" s="1">
        <v>-4.1158941634186093</v>
      </c>
      <c r="D477" s="1">
        <v>-1.0587786831393955</v>
      </c>
      <c r="E477" s="1">
        <v>-0.86483019589465893</v>
      </c>
      <c r="F477" s="1">
        <v>-0.89279240824891615</v>
      </c>
      <c r="G477" s="1">
        <v>-0.58653944662217117</v>
      </c>
      <c r="H477" s="1">
        <v>-0.79806611723670762</v>
      </c>
      <c r="I477" s="1">
        <v>-0.8230860692912233</v>
      </c>
      <c r="J477" s="1">
        <v>-2.2294846267470973E-2</v>
      </c>
      <c r="K477" s="1">
        <v>3.2813037314365336E-2</v>
      </c>
      <c r="L477" s="1">
        <v>0.89768056596757018</v>
      </c>
    </row>
    <row r="478" spans="1:12">
      <c r="A478" s="5" t="s">
        <v>496</v>
      </c>
      <c r="B478" s="1"/>
      <c r="C478" s="1">
        <v>-915.6421337394986</v>
      </c>
      <c r="D478" s="1">
        <v>-239.72788801697189</v>
      </c>
      <c r="E478" s="1">
        <v>-199.67526849807899</v>
      </c>
      <c r="F478" s="1">
        <v>-195.25542064227599</v>
      </c>
      <c r="G478" s="1">
        <v>-127.14383069553129</v>
      </c>
      <c r="H478" s="1">
        <v>-143.77372242966263</v>
      </c>
      <c r="I478" s="1">
        <v>-134.99915467907775</v>
      </c>
      <c r="J478" s="1">
        <v>-22.323487808696484</v>
      </c>
      <c r="K478" s="1">
        <v>-41.221773867252097</v>
      </c>
      <c r="L478" s="1">
        <v>188.47841289804813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_coefficients_!$A$7:$A$9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8D99-6550-4FF8-A351-4D1D1986DF04}">
  <dimension ref="B1:N33"/>
  <sheetViews>
    <sheetView workbookViewId="0">
      <selection activeCell="C24" sqref="C24"/>
    </sheetView>
  </sheetViews>
  <sheetFormatPr defaultRowHeight="14.5"/>
  <cols>
    <col min="2" max="2" width="16.6328125" bestFit="1" customWidth="1"/>
    <col min="3" max="3" width="14.7265625" bestFit="1" customWidth="1"/>
    <col min="4" max="4" width="12.26953125" bestFit="1" customWidth="1"/>
    <col min="5" max="5" width="16.6328125" bestFit="1" customWidth="1"/>
    <col min="6" max="6" width="16.08984375" bestFit="1" customWidth="1"/>
    <col min="7" max="7" width="14.7265625" bestFit="1" customWidth="1"/>
    <col min="8" max="8" width="10.7265625" bestFit="1" customWidth="1"/>
    <col min="9" max="9" width="13.08984375" bestFit="1" customWidth="1"/>
    <col min="10" max="10" width="11.81640625" bestFit="1" customWidth="1"/>
    <col min="11" max="11" width="12.81640625" bestFit="1" customWidth="1"/>
    <col min="12" max="12" width="15.81640625" bestFit="1" customWidth="1"/>
    <col min="13" max="13" width="16.6328125" bestFit="1" customWidth="1"/>
    <col min="14" max="14" width="13.1796875" bestFit="1" customWidth="1"/>
    <col min="15" max="15" width="10" customWidth="1"/>
  </cols>
  <sheetData>
    <row r="1" spans="2:14" ht="15" thickBot="1"/>
    <row r="2" spans="2:14" ht="15" thickBot="1">
      <c r="B2" s="39" t="s">
        <v>569</v>
      </c>
      <c r="C2" s="40" t="s">
        <v>567</v>
      </c>
    </row>
    <row r="3" spans="2:14" ht="15" thickBot="1"/>
    <row r="4" spans="2:14" ht="14" customHeight="1" thickBot="1">
      <c r="B4" s="9"/>
      <c r="C4" s="12" t="s">
        <v>510</v>
      </c>
      <c r="D4" s="12" t="s">
        <v>511</v>
      </c>
      <c r="E4" s="12" t="s">
        <v>512</v>
      </c>
      <c r="F4" s="12" t="s">
        <v>513</v>
      </c>
      <c r="G4" s="12" t="s">
        <v>514</v>
      </c>
      <c r="H4" s="12" t="s">
        <v>515</v>
      </c>
      <c r="I4" s="12" t="s">
        <v>516</v>
      </c>
      <c r="J4" s="12" t="s">
        <v>517</v>
      </c>
      <c r="K4" s="12" t="s">
        <v>518</v>
      </c>
      <c r="L4" s="12" t="s">
        <v>519</v>
      </c>
      <c r="M4" s="12" t="s">
        <v>520</v>
      </c>
      <c r="N4" s="13" t="s">
        <v>521</v>
      </c>
    </row>
    <row r="5" spans="2:14">
      <c r="B5" s="10" t="s">
        <v>522</v>
      </c>
      <c r="C5" s="27" t="s">
        <v>50</v>
      </c>
      <c r="D5" s="33" t="s">
        <v>408</v>
      </c>
      <c r="E5" s="30" t="s">
        <v>160</v>
      </c>
      <c r="F5" s="30" t="s">
        <v>411</v>
      </c>
      <c r="G5" s="30" t="s">
        <v>376</v>
      </c>
      <c r="H5" s="30" t="s">
        <v>103</v>
      </c>
      <c r="I5" s="30" t="s">
        <v>220</v>
      </c>
      <c r="J5" s="30" t="s">
        <v>105</v>
      </c>
      <c r="K5" s="30" t="s">
        <v>393</v>
      </c>
      <c r="L5" s="30" t="s">
        <v>311</v>
      </c>
      <c r="M5" s="30" t="s">
        <v>274</v>
      </c>
      <c r="N5" s="7" t="s">
        <v>145</v>
      </c>
    </row>
    <row r="6" spans="2:14">
      <c r="B6" s="10" t="s">
        <v>523</v>
      </c>
      <c r="C6" s="28"/>
      <c r="D6" s="34"/>
      <c r="E6" s="31"/>
      <c r="F6" s="31"/>
      <c r="G6" s="31"/>
      <c r="H6" s="31"/>
      <c r="I6" s="31"/>
      <c r="J6" s="31"/>
      <c r="K6" s="31"/>
      <c r="L6" s="31" t="s">
        <v>114</v>
      </c>
      <c r="M6" s="31" t="s">
        <v>434</v>
      </c>
      <c r="N6" s="7" t="s">
        <v>312</v>
      </c>
    </row>
    <row r="7" spans="2:14">
      <c r="B7" s="10" t="s">
        <v>524</v>
      </c>
      <c r="C7" s="28"/>
      <c r="D7" s="34"/>
      <c r="E7" s="31"/>
      <c r="F7" s="31"/>
      <c r="G7" s="31"/>
      <c r="H7" s="31"/>
      <c r="I7" s="31"/>
      <c r="J7" s="31"/>
      <c r="K7" s="31"/>
      <c r="L7" s="31"/>
      <c r="M7" s="31"/>
      <c r="N7" s="7"/>
    </row>
    <row r="8" spans="2:14">
      <c r="B8" s="10" t="s">
        <v>525</v>
      </c>
      <c r="C8" s="28"/>
      <c r="D8" s="34"/>
      <c r="E8" s="31"/>
      <c r="F8" s="31"/>
      <c r="G8" s="31"/>
      <c r="H8" s="31"/>
      <c r="I8" s="31"/>
      <c r="J8" s="31"/>
      <c r="K8" s="31"/>
      <c r="L8" s="31"/>
      <c r="M8" s="31"/>
      <c r="N8" s="7"/>
    </row>
    <row r="9" spans="2:14">
      <c r="B9" s="10" t="s">
        <v>526</v>
      </c>
      <c r="C9" s="28"/>
      <c r="D9" s="34"/>
      <c r="E9" s="31"/>
      <c r="F9" s="31"/>
      <c r="G9" s="31"/>
      <c r="H9" s="31"/>
      <c r="I9" s="31"/>
      <c r="J9" s="31"/>
      <c r="K9" s="31"/>
      <c r="L9" s="31"/>
      <c r="M9" s="31"/>
      <c r="N9" s="7"/>
    </row>
    <row r="10" spans="2:14">
      <c r="B10" s="10" t="s">
        <v>527</v>
      </c>
      <c r="C10" s="28"/>
      <c r="D10" s="34"/>
      <c r="E10" s="31"/>
      <c r="F10" s="31"/>
      <c r="G10" s="31"/>
      <c r="H10" s="31"/>
      <c r="I10" s="31"/>
      <c r="J10" s="31"/>
      <c r="K10" s="31"/>
      <c r="L10" s="31"/>
      <c r="M10" s="31"/>
      <c r="N10" s="7"/>
    </row>
    <row r="11" spans="2:14">
      <c r="B11" s="10" t="s">
        <v>528</v>
      </c>
      <c r="C11" s="28"/>
      <c r="D11" s="34"/>
      <c r="E11" s="31"/>
      <c r="F11" s="31"/>
      <c r="G11" s="31"/>
      <c r="H11" s="31"/>
      <c r="I11" s="31"/>
      <c r="J11" s="31"/>
      <c r="K11" s="31"/>
      <c r="L11" s="31"/>
      <c r="M11" s="31"/>
      <c r="N11" s="7"/>
    </row>
    <row r="12" spans="2:14">
      <c r="B12" s="10" t="s">
        <v>529</v>
      </c>
      <c r="C12" s="28"/>
      <c r="D12" s="34"/>
      <c r="E12" s="31"/>
      <c r="F12" s="31"/>
      <c r="G12" s="31"/>
      <c r="H12" s="31"/>
      <c r="I12" s="31"/>
      <c r="J12" s="31"/>
      <c r="K12" s="31"/>
      <c r="L12" s="31"/>
      <c r="M12" s="31"/>
      <c r="N12" s="7"/>
    </row>
    <row r="13" spans="2:14">
      <c r="B13" s="10" t="s">
        <v>530</v>
      </c>
      <c r="C13" s="28"/>
      <c r="D13" s="34"/>
      <c r="E13" s="31"/>
      <c r="F13" s="31"/>
      <c r="G13" s="31"/>
      <c r="H13" s="31"/>
      <c r="I13" s="31"/>
      <c r="J13" s="31"/>
      <c r="K13" s="31"/>
      <c r="L13" s="31"/>
      <c r="M13" s="31"/>
      <c r="N13" s="7"/>
    </row>
    <row r="14" spans="2:14">
      <c r="B14" s="10" t="s">
        <v>531</v>
      </c>
      <c r="C14" s="28"/>
      <c r="D14" s="34"/>
      <c r="E14" s="31"/>
      <c r="F14" s="31"/>
      <c r="G14" s="31"/>
      <c r="H14" s="31"/>
      <c r="I14" s="31"/>
      <c r="J14" s="31"/>
      <c r="K14" s="31"/>
      <c r="L14" s="31"/>
      <c r="M14" s="31"/>
      <c r="N14" s="7"/>
    </row>
    <row r="15" spans="2:14">
      <c r="B15" s="10" t="s">
        <v>532</v>
      </c>
      <c r="C15" s="28"/>
      <c r="D15" s="34"/>
      <c r="E15" s="31"/>
      <c r="F15" s="31"/>
      <c r="G15" s="31"/>
      <c r="H15" s="31"/>
      <c r="I15" s="31"/>
      <c r="J15" s="31"/>
      <c r="K15" s="31"/>
      <c r="L15" s="31"/>
      <c r="M15" s="31"/>
      <c r="N15" s="7"/>
    </row>
    <row r="16" spans="2:14">
      <c r="B16" s="10" t="s">
        <v>533</v>
      </c>
      <c r="C16" s="28"/>
      <c r="D16" s="34"/>
      <c r="E16" s="31"/>
      <c r="F16" s="31"/>
      <c r="G16" s="31"/>
      <c r="H16" s="31"/>
      <c r="I16" s="31"/>
      <c r="J16" s="31"/>
      <c r="K16" s="31"/>
      <c r="L16" s="31"/>
      <c r="M16" s="31"/>
      <c r="N16" s="7"/>
    </row>
    <row r="17" spans="2:14" ht="15" thickBot="1">
      <c r="B17" s="11" t="s">
        <v>534</v>
      </c>
      <c r="C17" s="29"/>
      <c r="D17" s="35"/>
      <c r="E17" s="32"/>
      <c r="F17" s="32"/>
      <c r="G17" s="32"/>
      <c r="H17" s="32"/>
      <c r="I17" s="32"/>
      <c r="J17" s="32"/>
      <c r="K17" s="32"/>
      <c r="L17" s="32"/>
      <c r="M17" s="32"/>
      <c r="N17" s="8"/>
    </row>
    <row r="18" spans="2:14" ht="15" thickBot="1"/>
    <row r="19" spans="2:14">
      <c r="B19" s="14" t="s">
        <v>564</v>
      </c>
      <c r="C19" s="15"/>
      <c r="D19" s="15"/>
      <c r="E19" s="15"/>
      <c r="F19" s="19"/>
    </row>
    <row r="20" spans="2:14" ht="15" thickBot="1">
      <c r="B20" s="16"/>
      <c r="C20" s="17"/>
      <c r="D20" s="17"/>
      <c r="E20" s="17"/>
      <c r="F20" s="20"/>
    </row>
    <row r="21" spans="2:14">
      <c r="B21" s="16"/>
      <c r="C21" s="17"/>
      <c r="D21" s="17"/>
      <c r="E21" s="21" t="s">
        <v>562</v>
      </c>
      <c r="F21" s="22">
        <v>6</v>
      </c>
    </row>
    <row r="22" spans="2:14" ht="15" thickBot="1">
      <c r="B22" s="16"/>
      <c r="C22" s="17"/>
      <c r="D22" s="17"/>
      <c r="E22" s="24"/>
      <c r="F22" s="26"/>
    </row>
    <row r="23" spans="2:14">
      <c r="B23" s="36" t="s">
        <v>571</v>
      </c>
      <c r="C23" s="22" t="s">
        <v>561</v>
      </c>
      <c r="D23" s="17"/>
      <c r="E23" s="36" t="s">
        <v>535</v>
      </c>
      <c r="F23" s="22" t="s">
        <v>563</v>
      </c>
    </row>
    <row r="24" spans="2:14">
      <c r="B24" s="37" t="str" cm="1">
        <f t="array" ref="B24:B33">_hidden_info_draft_!L4:L13</f>
        <v>Damian Lillard</v>
      </c>
      <c r="C24" s="23">
        <f>INDEX(_g_scores_!K$2:$K$474,MATCH(B24,_g_scores_!$A$2:$A$474,0))</f>
        <v>1.7964192060436022</v>
      </c>
      <c r="D24" s="17"/>
      <c r="E24" s="37" t="str" cm="1">
        <f t="array" aca="1" ref="E24:E33" ca="1">_hidden_info_draft_!BV4:BV13</f>
        <v>Damian Lillard</v>
      </c>
      <c r="F24" s="41">
        <f ca="1">INDEX(_hidden_info_draft_!BP4:BP476,MATCH(B24,_hidden_info_draft_!AO4:AO476,0))</f>
        <v>0.49756210135589735</v>
      </c>
    </row>
    <row r="25" spans="2:14">
      <c r="B25" s="37" t="str">
        <v>Shai Gilgeous-Alexander</v>
      </c>
      <c r="C25" s="23">
        <f>INDEX(_g_scores_!K$2:$K$474,MATCH(B25,_g_scores_!$A$2:$A$474,0))</f>
        <v>1.6041509736752755</v>
      </c>
      <c r="D25" s="17"/>
      <c r="E25" s="37" t="str">
        <f ca="1"/>
        <v>Kristaps Porzingis</v>
      </c>
      <c r="F25" s="41">
        <f ca="1">INDEX(_hidden_info_draft_!BP5:BP477,MATCH(B25,_hidden_info_draft_!AO5:AO477,0))</f>
        <v>0.49139818463335261</v>
      </c>
    </row>
    <row r="26" spans="2:14">
      <c r="B26" s="37" t="str">
        <v>Kristaps Porzingis</v>
      </c>
      <c r="C26" s="23">
        <f>INDEX(_g_scores_!K$2:$K$474,MATCH(B26,_g_scores_!$A$2:$A$474,0))</f>
        <v>1.5838721700995233</v>
      </c>
      <c r="D26" s="17"/>
      <c r="E26" s="37" t="str">
        <f ca="1"/>
        <v>Shai Gilgeous-Alexander</v>
      </c>
      <c r="F26" s="41">
        <f ca="1">INDEX(_hidden_info_draft_!BP6:BP478,MATCH(B26,_hidden_info_draft_!AO6:AO478,0))</f>
        <v>0.49221120716955963</v>
      </c>
    </row>
    <row r="27" spans="2:14">
      <c r="B27" s="37" t="str">
        <v>Karl-Anthony Towns</v>
      </c>
      <c r="C27" s="23">
        <f>INDEX(_g_scores_!K$2:$K$474,MATCH(B27,_g_scores_!$A$2:$A$474,0))</f>
        <v>1.502464967887313</v>
      </c>
      <c r="D27" s="17"/>
      <c r="E27" s="37" t="str">
        <f ca="1"/>
        <v>Karl-Anthony Towns</v>
      </c>
      <c r="F27" s="41">
        <f ca="1">INDEX(_hidden_info_draft_!BP7:BP479,MATCH(B27,_hidden_info_draft_!AO7:AO479,0))</f>
        <v>0.49072623082527345</v>
      </c>
    </row>
    <row r="28" spans="2:14">
      <c r="B28" s="37" t="str">
        <v>Kyrie Irving</v>
      </c>
      <c r="C28" s="23">
        <f>INDEX(_g_scores_!K$2:$K$474,MATCH(B28,_g_scores_!$A$2:$A$474,0))</f>
        <v>1.4273419501427975</v>
      </c>
      <c r="D28" s="17"/>
      <c r="E28" s="37" t="str">
        <f ca="1"/>
        <v>Evan Mobley</v>
      </c>
      <c r="F28" s="41">
        <f ca="1">INDEX(_hidden_info_draft_!BP8:BP480,MATCH(B28,_hidden_info_draft_!AO8:AO480,0))</f>
        <v>0.48749675573869516</v>
      </c>
    </row>
    <row r="29" spans="2:14">
      <c r="B29" s="37" t="str">
        <v>Nikola Vucevic</v>
      </c>
      <c r="C29" s="23">
        <f>INDEX(_g_scores_!K$2:$K$474,MATCH(B29,_g_scores_!$A$2:$A$474,0))</f>
        <v>1.3493159196384774</v>
      </c>
      <c r="D29" s="17"/>
      <c r="E29" s="37" t="str">
        <f ca="1"/>
        <v>Kyrie Irving</v>
      </c>
      <c r="F29" s="41">
        <f ca="1">INDEX(_hidden_info_draft_!BP9:BP481,MATCH(B29,_hidden_info_draft_!AO9:AO481,0))</f>
        <v>0.48652695702500293</v>
      </c>
    </row>
    <row r="30" spans="2:14">
      <c r="B30" s="37" t="str">
        <v>Donovan Mitchell</v>
      </c>
      <c r="C30" s="23">
        <f>INDEX(_g_scores_!K$2:$K$474,MATCH(B30,_g_scores_!$A$2:$A$474,0))</f>
        <v>1.3456416235511304</v>
      </c>
      <c r="D30" s="17"/>
      <c r="E30" s="37" t="str">
        <f ca="1"/>
        <v>Nikola Vucevic</v>
      </c>
      <c r="F30" s="41">
        <f ca="1">INDEX(_hidden_info_draft_!BP10:BP482,MATCH(B30,_hidden_info_draft_!AO10:AO482,0))</f>
        <v>0.48584913954741049</v>
      </c>
    </row>
    <row r="31" spans="2:14">
      <c r="B31" s="37" t="str">
        <v>Evan Mobley</v>
      </c>
      <c r="C31" s="23">
        <f>INDEX(_g_scores_!K$2:$K$474,MATCH(B31,_g_scores_!$A$2:$A$474,0))</f>
        <v>1.3442909449623084</v>
      </c>
      <c r="D31" s="17"/>
      <c r="E31" s="37" t="str">
        <f ca="1"/>
        <v>Donovan Mitchell</v>
      </c>
      <c r="F31" s="41">
        <f ca="1">INDEX(_hidden_info_draft_!BP11:BP483,MATCH(B31,_hidden_info_draft_!AO11:AO483,0))</f>
        <v>0.48798647763406217</v>
      </c>
    </row>
    <row r="32" spans="2:14">
      <c r="B32" s="37" t="str">
        <v>Mikal Bridges</v>
      </c>
      <c r="C32" s="23">
        <f>INDEX(_g_scores_!K$2:$K$474,MATCH(B32,_g_scores_!$A$2:$A$474,0))</f>
        <v>1.2919814773967324</v>
      </c>
      <c r="D32" s="17"/>
      <c r="E32" s="37" t="str">
        <f ca="1"/>
        <v>Mikal Bridges</v>
      </c>
      <c r="F32" s="41">
        <f ca="1">INDEX(_hidden_info_draft_!BP12:BP484,MATCH(B32,_hidden_info_draft_!AO12:AO484,0))</f>
        <v>0.48474793751832823</v>
      </c>
    </row>
    <row r="33" spans="2:6" ht="15" thickBot="1">
      <c r="B33" s="38" t="str">
        <v>Kawhi Leonard</v>
      </c>
      <c r="C33" s="25">
        <f>INDEX(_g_scores_!K$2:$K$474,MATCH(B33,_g_scores_!$A$2:$A$474,0))</f>
        <v>1.2565683563597736</v>
      </c>
      <c r="D33" s="18"/>
      <c r="E33" s="38" t="str">
        <f ca="1"/>
        <v>Pascal Siakam</v>
      </c>
      <c r="F33" s="42">
        <f ca="1">INDEX(_hidden_info_draft_!BP13:BP485,MATCH(B33,_hidden_info_draft_!AO13:AO485,0))</f>
        <v>0.4825935395657277</v>
      </c>
    </row>
  </sheetData>
  <phoneticPr fontId="19" type="noConversion"/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26653BE-4B4F-4A34-B050-A070D5A379CA}">
          <x14:formula1>
            <xm:f>_raw_predictions_!$A$2:$A$474</xm:f>
          </x14:formula1>
          <xm:sqref>C5:N17</xm:sqref>
        </x14:dataValidation>
        <x14:dataValidation type="list" allowBlank="1" showInputMessage="1" showErrorMessage="1" xr:uid="{316705DA-7E5D-4E90-9FFB-A68FD4D6C346}">
          <x14:formula1>
            <xm:f>_hidden_info_draft_!$A$4:$A$6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1EE43-8D8B-42D0-88EE-0FF0D9ED8447}">
  <dimension ref="B1:N64"/>
  <sheetViews>
    <sheetView workbookViewId="0">
      <selection activeCell="D9" sqref="D9"/>
    </sheetView>
  </sheetViews>
  <sheetFormatPr defaultRowHeight="14.5"/>
  <cols>
    <col min="2" max="2" width="22.08984375" bestFit="1" customWidth="1"/>
    <col min="3" max="3" width="14.7265625" bestFit="1" customWidth="1"/>
    <col min="4" max="4" width="12.26953125" bestFit="1" customWidth="1"/>
    <col min="5" max="5" width="16.08984375" bestFit="1" customWidth="1"/>
    <col min="6" max="6" width="10.6328125" bestFit="1" customWidth="1"/>
    <col min="7" max="7" width="14.7265625" bestFit="1" customWidth="1"/>
    <col min="8" max="8" width="10.7265625" bestFit="1" customWidth="1"/>
    <col min="9" max="9" width="13.08984375" bestFit="1" customWidth="1"/>
    <col min="10" max="10" width="11.81640625" bestFit="1" customWidth="1"/>
    <col min="11" max="11" width="12.81640625" bestFit="1" customWidth="1"/>
    <col min="12" max="12" width="15.81640625" bestFit="1" customWidth="1"/>
    <col min="13" max="13" width="16.6328125" bestFit="1" customWidth="1"/>
    <col min="14" max="14" width="13.1796875" bestFit="1" customWidth="1"/>
  </cols>
  <sheetData>
    <row r="1" spans="2:14" ht="15" thickBot="1"/>
    <row r="2" spans="2:14">
      <c r="B2" s="45" t="s">
        <v>569</v>
      </c>
      <c r="C2" s="43" t="s">
        <v>567</v>
      </c>
    </row>
    <row r="3" spans="2:14" ht="15" thickBot="1">
      <c r="B3" s="46" t="s">
        <v>585</v>
      </c>
      <c r="C3" s="44">
        <v>200</v>
      </c>
    </row>
    <row r="4" spans="2:14" ht="15" thickBot="1"/>
    <row r="5" spans="2:14" ht="15" thickBot="1">
      <c r="B5" s="9"/>
      <c r="C5" s="12" t="s">
        <v>510</v>
      </c>
      <c r="D5" s="12" t="s">
        <v>511</v>
      </c>
      <c r="E5" s="12" t="s">
        <v>512</v>
      </c>
      <c r="F5" s="12" t="s">
        <v>513</v>
      </c>
      <c r="G5" s="12" t="s">
        <v>514</v>
      </c>
      <c r="H5" s="12" t="s">
        <v>515</v>
      </c>
      <c r="I5" s="12" t="s">
        <v>516</v>
      </c>
      <c r="J5" s="12" t="s">
        <v>517</v>
      </c>
      <c r="K5" s="12" t="s">
        <v>518</v>
      </c>
      <c r="L5" s="12" t="s">
        <v>519</v>
      </c>
      <c r="M5" s="12" t="s">
        <v>520</v>
      </c>
      <c r="N5" s="13" t="s">
        <v>521</v>
      </c>
    </row>
    <row r="6" spans="2:14">
      <c r="B6" s="10" t="s">
        <v>522</v>
      </c>
      <c r="C6" s="27"/>
      <c r="D6" s="33"/>
      <c r="E6" s="30"/>
      <c r="F6" s="30"/>
      <c r="G6" s="30"/>
      <c r="H6" s="30"/>
      <c r="I6" s="30"/>
      <c r="J6" s="30"/>
      <c r="K6" s="30"/>
      <c r="L6" s="30"/>
      <c r="M6" s="30"/>
      <c r="N6" s="7"/>
    </row>
    <row r="7" spans="2:14">
      <c r="B7" s="10" t="s">
        <v>584</v>
      </c>
      <c r="C7" s="28"/>
      <c r="D7" s="34"/>
      <c r="E7" s="31"/>
      <c r="F7" s="31"/>
      <c r="G7" s="31"/>
      <c r="H7" s="31"/>
      <c r="I7" s="31"/>
      <c r="J7" s="31"/>
      <c r="K7" s="31"/>
      <c r="L7" s="31"/>
      <c r="M7" s="31"/>
      <c r="N7" s="7"/>
    </row>
    <row r="8" spans="2:14">
      <c r="B8" s="10" t="s">
        <v>523</v>
      </c>
      <c r="C8" s="28"/>
      <c r="D8" s="34"/>
      <c r="E8" s="31"/>
      <c r="F8" s="31"/>
      <c r="G8" s="31"/>
      <c r="H8" s="31"/>
      <c r="I8" s="31"/>
      <c r="J8" s="31"/>
      <c r="K8" s="31"/>
      <c r="L8" s="31"/>
      <c r="M8" s="31"/>
      <c r="N8" s="7"/>
    </row>
    <row r="9" spans="2:14">
      <c r="B9" s="10" t="s">
        <v>584</v>
      </c>
      <c r="C9" s="28"/>
      <c r="D9" s="34"/>
      <c r="E9" s="31"/>
      <c r="F9" s="31"/>
      <c r="G9" s="31"/>
      <c r="H9" s="31"/>
      <c r="I9" s="31"/>
      <c r="J9" s="31"/>
      <c r="K9" s="31"/>
      <c r="L9" s="31"/>
      <c r="M9" s="31"/>
      <c r="N9" s="7"/>
    </row>
    <row r="10" spans="2:14">
      <c r="B10" s="10" t="s">
        <v>524</v>
      </c>
      <c r="C10" s="28"/>
      <c r="D10" s="34"/>
      <c r="E10" s="31"/>
      <c r="F10" s="31"/>
      <c r="G10" s="31"/>
      <c r="H10" s="31"/>
      <c r="I10" s="31"/>
      <c r="J10" s="31"/>
      <c r="K10" s="31"/>
      <c r="L10" s="31"/>
      <c r="M10" s="31"/>
      <c r="N10" s="7"/>
    </row>
    <row r="11" spans="2:14">
      <c r="B11" s="10" t="s">
        <v>584</v>
      </c>
      <c r="C11" s="28"/>
      <c r="D11" s="34"/>
      <c r="E11" s="31"/>
      <c r="F11" s="31"/>
      <c r="G11" s="31"/>
      <c r="H11" s="31"/>
      <c r="I11" s="31"/>
      <c r="J11" s="31"/>
      <c r="K11" s="31"/>
      <c r="L11" s="31"/>
      <c r="M11" s="31"/>
      <c r="N11" s="7"/>
    </row>
    <row r="12" spans="2:14">
      <c r="B12" s="10" t="s">
        <v>525</v>
      </c>
      <c r="C12" s="28"/>
      <c r="D12" s="34"/>
      <c r="E12" s="31"/>
      <c r="F12" s="31"/>
      <c r="G12" s="31"/>
      <c r="H12" s="31"/>
      <c r="I12" s="31"/>
      <c r="J12" s="31"/>
      <c r="K12" s="31"/>
      <c r="L12" s="31"/>
      <c r="M12" s="31"/>
      <c r="N12" s="7"/>
    </row>
    <row r="13" spans="2:14">
      <c r="B13" s="10" t="s">
        <v>584</v>
      </c>
      <c r="C13" s="28"/>
      <c r="D13" s="34"/>
      <c r="E13" s="31"/>
      <c r="F13" s="31"/>
      <c r="G13" s="31"/>
      <c r="H13" s="31"/>
      <c r="I13" s="31"/>
      <c r="J13" s="31"/>
      <c r="K13" s="31"/>
      <c r="L13" s="31"/>
      <c r="M13" s="31"/>
      <c r="N13" s="7"/>
    </row>
    <row r="14" spans="2:14" ht="15.5" customHeight="1">
      <c r="B14" s="10" t="s">
        <v>526</v>
      </c>
      <c r="C14" s="28"/>
      <c r="D14" s="34"/>
      <c r="E14" s="31"/>
      <c r="F14" s="31"/>
      <c r="G14" s="31"/>
      <c r="H14" s="31"/>
      <c r="I14" s="31"/>
      <c r="J14" s="31"/>
      <c r="K14" s="31"/>
      <c r="L14" s="31"/>
      <c r="M14" s="31"/>
      <c r="N14" s="7"/>
    </row>
    <row r="15" spans="2:14" ht="15.5" customHeight="1">
      <c r="B15" s="10" t="s">
        <v>584</v>
      </c>
      <c r="C15" s="28"/>
      <c r="D15" s="34"/>
      <c r="E15" s="31"/>
      <c r="F15" s="31"/>
      <c r="G15" s="31"/>
      <c r="H15" s="31"/>
      <c r="I15" s="31"/>
      <c r="J15" s="31"/>
      <c r="K15" s="31"/>
      <c r="L15" s="31"/>
      <c r="M15" s="31"/>
      <c r="N15" s="7"/>
    </row>
    <row r="16" spans="2:14">
      <c r="B16" s="10" t="s">
        <v>527</v>
      </c>
      <c r="C16" s="28"/>
      <c r="D16" s="34"/>
      <c r="E16" s="31"/>
      <c r="F16" s="31"/>
      <c r="G16" s="31"/>
      <c r="H16" s="31"/>
      <c r="I16" s="31"/>
      <c r="J16" s="31"/>
      <c r="K16" s="31"/>
      <c r="L16" s="31"/>
      <c r="M16" s="31"/>
      <c r="N16" s="7"/>
    </row>
    <row r="17" spans="2:14">
      <c r="B17" s="10" t="s">
        <v>584</v>
      </c>
      <c r="C17" s="28"/>
      <c r="D17" s="34"/>
      <c r="E17" s="31"/>
      <c r="F17" s="31"/>
      <c r="G17" s="31"/>
      <c r="H17" s="31"/>
      <c r="I17" s="31"/>
      <c r="J17" s="31"/>
      <c r="K17" s="31"/>
      <c r="L17" s="31"/>
      <c r="M17" s="31"/>
      <c r="N17" s="7"/>
    </row>
    <row r="18" spans="2:14">
      <c r="B18" s="10" t="s">
        <v>528</v>
      </c>
      <c r="C18" s="28"/>
      <c r="D18" s="34"/>
      <c r="E18" s="31"/>
      <c r="F18" s="31"/>
      <c r="G18" s="31"/>
      <c r="H18" s="31"/>
      <c r="I18" s="31"/>
      <c r="J18" s="31"/>
      <c r="K18" s="31"/>
      <c r="L18" s="31"/>
      <c r="M18" s="31"/>
      <c r="N18" s="7"/>
    </row>
    <row r="19" spans="2:14">
      <c r="B19" s="10" t="s">
        <v>584</v>
      </c>
      <c r="C19" s="28"/>
      <c r="D19" s="34"/>
      <c r="E19" s="31"/>
      <c r="F19" s="31"/>
      <c r="G19" s="31"/>
      <c r="H19" s="31"/>
      <c r="I19" s="31"/>
      <c r="J19" s="31"/>
      <c r="K19" s="31"/>
      <c r="L19" s="31"/>
      <c r="M19" s="31"/>
      <c r="N19" s="7"/>
    </row>
    <row r="20" spans="2:14">
      <c r="B20" s="10" t="s">
        <v>529</v>
      </c>
      <c r="C20" s="28"/>
      <c r="D20" s="34"/>
      <c r="E20" s="31"/>
      <c r="F20" s="31"/>
      <c r="G20" s="31"/>
      <c r="H20" s="31"/>
      <c r="I20" s="31"/>
      <c r="J20" s="31"/>
      <c r="K20" s="31"/>
      <c r="L20" s="31"/>
      <c r="M20" s="31"/>
      <c r="N20" s="7"/>
    </row>
    <row r="21" spans="2:14">
      <c r="B21" s="10" t="s">
        <v>584</v>
      </c>
      <c r="C21" s="28"/>
      <c r="D21" s="34"/>
      <c r="E21" s="31"/>
      <c r="F21" s="31"/>
      <c r="G21" s="31"/>
      <c r="H21" s="31"/>
      <c r="I21" s="31"/>
      <c r="J21" s="31"/>
      <c r="K21" s="31"/>
      <c r="L21" s="31"/>
      <c r="M21" s="31"/>
      <c r="N21" s="7"/>
    </row>
    <row r="22" spans="2:14">
      <c r="B22" s="10" t="s">
        <v>530</v>
      </c>
      <c r="C22" s="28"/>
      <c r="D22" s="34"/>
      <c r="E22" s="31"/>
      <c r="F22" s="31"/>
      <c r="G22" s="31"/>
      <c r="H22" s="31"/>
      <c r="I22" s="31"/>
      <c r="J22" s="31"/>
      <c r="K22" s="31"/>
      <c r="L22" s="31"/>
      <c r="M22" s="31"/>
      <c r="N22" s="7"/>
    </row>
    <row r="23" spans="2:14">
      <c r="B23" s="10" t="s">
        <v>584</v>
      </c>
      <c r="C23" s="28"/>
      <c r="D23" s="34"/>
      <c r="E23" s="31"/>
      <c r="F23" s="31"/>
      <c r="G23" s="31"/>
      <c r="H23" s="31"/>
      <c r="I23" s="31"/>
      <c r="J23" s="31"/>
      <c r="K23" s="31"/>
      <c r="L23" s="31"/>
      <c r="M23" s="31"/>
      <c r="N23" s="7"/>
    </row>
    <row r="24" spans="2:14">
      <c r="B24" s="10" t="s">
        <v>531</v>
      </c>
      <c r="C24" s="28"/>
      <c r="D24" s="34"/>
      <c r="E24" s="31"/>
      <c r="F24" s="31"/>
      <c r="G24" s="31"/>
      <c r="H24" s="31"/>
      <c r="I24" s="31"/>
      <c r="J24" s="31"/>
      <c r="K24" s="31"/>
      <c r="L24" s="31"/>
      <c r="M24" s="31"/>
      <c r="N24" s="7"/>
    </row>
    <row r="25" spans="2:14">
      <c r="B25" s="10" t="s">
        <v>584</v>
      </c>
      <c r="C25" s="28"/>
      <c r="D25" s="34"/>
      <c r="E25" s="31"/>
      <c r="F25" s="31"/>
      <c r="G25" s="31"/>
      <c r="H25" s="31"/>
      <c r="I25" s="31"/>
      <c r="J25" s="31"/>
      <c r="K25" s="31"/>
      <c r="L25" s="31"/>
      <c r="M25" s="31"/>
      <c r="N25" s="7"/>
    </row>
    <row r="26" spans="2:14">
      <c r="B26" s="10" t="s">
        <v>532</v>
      </c>
      <c r="C26" s="28"/>
      <c r="D26" s="34"/>
      <c r="E26" s="31"/>
      <c r="F26" s="31"/>
      <c r="G26" s="31"/>
      <c r="H26" s="31"/>
      <c r="I26" s="31"/>
      <c r="J26" s="31"/>
      <c r="K26" s="31"/>
      <c r="L26" s="31"/>
      <c r="M26" s="31"/>
      <c r="N26" s="7"/>
    </row>
    <row r="27" spans="2:14">
      <c r="B27" s="10" t="s">
        <v>584</v>
      </c>
      <c r="C27" s="28"/>
      <c r="D27" s="34"/>
      <c r="E27" s="31"/>
      <c r="F27" s="31"/>
      <c r="G27" s="31"/>
      <c r="H27" s="31"/>
      <c r="I27" s="31"/>
      <c r="J27" s="31"/>
      <c r="K27" s="31"/>
      <c r="L27" s="31"/>
      <c r="M27" s="31"/>
      <c r="N27" s="7"/>
    </row>
    <row r="28" spans="2:14">
      <c r="B28" s="10" t="s">
        <v>533</v>
      </c>
      <c r="C28" s="28"/>
      <c r="D28" s="34"/>
      <c r="E28" s="31"/>
      <c r="F28" s="31"/>
      <c r="G28" s="31"/>
      <c r="H28" s="31"/>
      <c r="I28" s="31"/>
      <c r="J28" s="31"/>
      <c r="K28" s="31"/>
      <c r="L28" s="31"/>
      <c r="M28" s="31"/>
      <c r="N28" s="7"/>
    </row>
    <row r="29" spans="2:14">
      <c r="B29" s="10" t="s">
        <v>584</v>
      </c>
      <c r="C29" s="28"/>
      <c r="D29" s="34"/>
      <c r="E29" s="31"/>
      <c r="F29" s="31"/>
      <c r="G29" s="31"/>
      <c r="H29" s="31"/>
      <c r="I29" s="31"/>
      <c r="J29" s="31"/>
      <c r="K29" s="31"/>
      <c r="L29" s="31"/>
      <c r="M29" s="31"/>
      <c r="N29" s="7"/>
    </row>
    <row r="30" spans="2:14" ht="15" thickBot="1">
      <c r="B30" s="11" t="s">
        <v>534</v>
      </c>
      <c r="C30" s="29"/>
      <c r="D30" s="35"/>
      <c r="E30" s="32"/>
      <c r="F30" s="32"/>
      <c r="G30" s="32"/>
      <c r="H30" s="32"/>
      <c r="I30" s="32"/>
      <c r="J30" s="32"/>
      <c r="K30" s="32"/>
      <c r="L30" s="32"/>
      <c r="M30" s="32"/>
      <c r="N30" s="8"/>
    </row>
    <row r="31" spans="2:14" ht="15" thickBot="1"/>
    <row r="32" spans="2:14">
      <c r="B32" s="14" t="s">
        <v>562</v>
      </c>
      <c r="C32" s="19">
        <v>2</v>
      </c>
    </row>
    <row r="33" spans="2:5" ht="15" thickBot="1">
      <c r="B33" s="16"/>
      <c r="C33" s="20"/>
    </row>
    <row r="34" spans="2:5" ht="15" thickBot="1">
      <c r="B34" s="16" t="s">
        <v>535</v>
      </c>
      <c r="C34" s="17" t="s">
        <v>586</v>
      </c>
      <c r="D34" s="15" t="s">
        <v>587</v>
      </c>
      <c r="E34" s="19" t="s">
        <v>588</v>
      </c>
    </row>
    <row r="35" spans="2:5">
      <c r="B35" s="36" t="str">
        <f ca="1">_hidden_info_auction!M4</f>
        <v>Nikola Jokic</v>
      </c>
      <c r="C35" s="47">
        <f ca="1">INDEX(_hidden_info_auction!CN$4:CN$476,MATCH(B35,_hidden_info_auction!CH$4:CH$476,0))</f>
        <v>62.325397511837927</v>
      </c>
      <c r="D35" s="47">
        <f ca="1">INDEX(_hidden_info_auction!R$4:R$476,MATCH(B35,_hidden_info_auction!M$4:M$476,0))</f>
        <v>63.610249119315455</v>
      </c>
      <c r="E35" s="48">
        <f ca="1">INDEX(_hidden_info_auction!AC$4:AC$476,MATCH(B35,_hidden_info_auction!M$4:M$476,0))</f>
        <v>66.298338341502941</v>
      </c>
    </row>
    <row r="36" spans="2:5">
      <c r="B36" s="37" t="str">
        <f ca="1">_hidden_info_auction!M5</f>
        <v>Joel Embiid</v>
      </c>
      <c r="C36" s="49">
        <f ca="1">INDEX(_hidden_info_auction!CN$4:CN$476,MATCH(B36,_hidden_info_auction!CH$4:CH$476,0))</f>
        <v>47.496747011968814</v>
      </c>
      <c r="D36" s="49">
        <f ca="1">INDEX(_hidden_info_auction!R$4:R$476,MATCH(B36,_hidden_info_auction!M$4:M$476,0))</f>
        <v>48.317741151101679</v>
      </c>
      <c r="E36" s="50">
        <f ca="1">INDEX(_hidden_info_auction!AC$4:AC$476,MATCH(B36,_hidden_info_auction!M$4:M$476,0))</f>
        <v>50.293571044229743</v>
      </c>
    </row>
    <row r="37" spans="2:5">
      <c r="B37" s="37" t="str">
        <f ca="1">_hidden_info_auction!M6</f>
        <v>Jayson Tatum</v>
      </c>
      <c r="C37" s="49">
        <f ca="1">INDEX(_hidden_info_auction!CN$4:CN$476,MATCH(B37,_hidden_info_auction!CH$4:CH$476,0))</f>
        <v>45.412963693353753</v>
      </c>
      <c r="D37" s="49">
        <f ca="1">INDEX(_hidden_info_auction!R$4:R$476,MATCH(B37,_hidden_info_auction!M$4:M$476,0))</f>
        <v>45.933244207335733</v>
      </c>
      <c r="E37" s="50">
        <f ca="1">INDEX(_hidden_info_auction!AC$4:AC$476,MATCH(B37,_hidden_info_auction!M$4:M$476,0))</f>
        <v>49.308996778996466</v>
      </c>
    </row>
    <row r="38" spans="2:5">
      <c r="B38" s="37" t="str">
        <f ca="1">_hidden_info_auction!M7</f>
        <v>Tyrese Haliburton</v>
      </c>
      <c r="C38" s="49">
        <f ca="1">INDEX(_hidden_info_auction!CN$4:CN$476,MATCH(B38,_hidden_info_auction!CH$4:CH$476,0))</f>
        <v>44.878112232230478</v>
      </c>
      <c r="D38" s="49">
        <f ca="1">INDEX(_hidden_info_auction!R$4:R$476,MATCH(B38,_hidden_info_auction!M$4:M$476,0))</f>
        <v>45.875341689634226</v>
      </c>
      <c r="E38" s="50">
        <f ca="1">INDEX(_hidden_info_auction!AC$4:AC$476,MATCH(B38,_hidden_info_auction!M$4:M$476,0))</f>
        <v>47.231309107517063</v>
      </c>
    </row>
    <row r="39" spans="2:5">
      <c r="B39" s="37" t="str">
        <f ca="1">_hidden_info_auction!M8</f>
        <v>Kevin Durant</v>
      </c>
      <c r="C39" s="49">
        <f ca="1">INDEX(_hidden_info_auction!CN$4:CN$476,MATCH(B39,_hidden_info_auction!CH$4:CH$476,0))</f>
        <v>44.836028968763081</v>
      </c>
      <c r="D39" s="49">
        <f ca="1">INDEX(_hidden_info_auction!R$4:R$476,MATCH(B39,_hidden_info_auction!M$4:M$476,0))</f>
        <v>45.674024386482159</v>
      </c>
      <c r="E39" s="50">
        <f ca="1">INDEX(_hidden_info_auction!AC$4:AC$476,MATCH(B39,_hidden_info_auction!M$4:M$476,0))</f>
        <v>46.146223769816189</v>
      </c>
    </row>
    <row r="40" spans="2:5">
      <c r="B40" s="37" t="str">
        <f ca="1">_hidden_info_auction!M9</f>
        <v>Stephen Curry</v>
      </c>
      <c r="C40" s="49">
        <f ca="1">INDEX(_hidden_info_auction!CN$4:CN$476,MATCH(B40,_hidden_info_auction!CH$4:CH$476,0))</f>
        <v>38.300985308001302</v>
      </c>
      <c r="D40" s="49">
        <f ca="1">INDEX(_hidden_info_auction!R$4:R$476,MATCH(B40,_hidden_info_auction!M$4:M$476,0))</f>
        <v>38.784052696011344</v>
      </c>
      <c r="E40" s="50">
        <f ca="1">INDEX(_hidden_info_auction!AC$4:AC$476,MATCH(B40,_hidden_info_auction!M$4:M$476,0))</f>
        <v>37.924780689622445</v>
      </c>
    </row>
    <row r="41" spans="2:5">
      <c r="B41" s="37" t="str">
        <f ca="1">_hidden_info_auction!M10</f>
        <v>Jaren Jackson Jr.</v>
      </c>
      <c r="C41" s="49">
        <f ca="1">INDEX(_hidden_info_auction!CN$4:CN$476,MATCH(B41,_hidden_info_auction!CH$4:CH$476,0))</f>
        <v>36.145082555483093</v>
      </c>
      <c r="D41" s="49">
        <f ca="1">INDEX(_hidden_info_auction!R$4:R$476,MATCH(B41,_hidden_info_auction!M$4:M$476,0))</f>
        <v>36.819850751144649</v>
      </c>
      <c r="E41" s="50">
        <f ca="1">INDEX(_hidden_info_auction!AC$4:AC$476,MATCH(B41,_hidden_info_auction!M$4:M$476,0))</f>
        <v>37.427914507638178</v>
      </c>
    </row>
    <row r="42" spans="2:5">
      <c r="B42" s="37" t="str">
        <f ca="1">_hidden_info_auction!M11</f>
        <v>Luka Doncic</v>
      </c>
      <c r="C42" s="49">
        <f ca="1">INDEX(_hidden_info_auction!CN$4:CN$476,MATCH(B42,_hidden_info_auction!CH$4:CH$476,0))</f>
        <v>36.600693088969251</v>
      </c>
      <c r="D42" s="49">
        <f ca="1">INDEX(_hidden_info_auction!R$4:R$476,MATCH(B42,_hidden_info_auction!M$4:M$476,0))</f>
        <v>35.388842755611009</v>
      </c>
      <c r="E42" s="50">
        <f ca="1">INDEX(_hidden_info_auction!AC$4:AC$476,MATCH(B42,_hidden_info_auction!M$4:M$476,0))</f>
        <v>36.362994329073928</v>
      </c>
    </row>
    <row r="43" spans="2:5">
      <c r="B43" s="37" t="str">
        <f ca="1">_hidden_info_auction!M12</f>
        <v>Anthony Davis</v>
      </c>
      <c r="C43" s="49">
        <f ca="1">INDEX(_hidden_info_auction!CN$4:CN$476,MATCH(B43,_hidden_info_auction!CH$4:CH$476,0))</f>
        <v>34.932359203851</v>
      </c>
      <c r="D43" s="49">
        <f ca="1">INDEX(_hidden_info_auction!R$4:R$476,MATCH(B43,_hidden_info_auction!M$4:M$476,0))</f>
        <v>35.299246813297586</v>
      </c>
      <c r="E43" s="50">
        <f ca="1">INDEX(_hidden_info_auction!AC$4:AC$476,MATCH(B43,_hidden_info_auction!M$4:M$476,0))</f>
        <v>35.832471736327399</v>
      </c>
    </row>
    <row r="44" spans="2:5">
      <c r="B44" s="37" t="str">
        <f ca="1">_hidden_info_auction!M13</f>
        <v>James Harden</v>
      </c>
      <c r="C44" s="49">
        <f ca="1">INDEX(_hidden_info_auction!CN$4:CN$476,MATCH(B44,_hidden_info_auction!CH$4:CH$476,0))</f>
        <v>33.789842301891618</v>
      </c>
      <c r="D44" s="49">
        <f ca="1">INDEX(_hidden_info_auction!R$4:R$476,MATCH(B44,_hidden_info_auction!M$4:M$476,0))</f>
        <v>34.20169256778</v>
      </c>
      <c r="E44" s="50">
        <f ca="1">INDEX(_hidden_info_auction!AC$4:AC$476,MATCH(B44,_hidden_info_auction!M$4:M$476,0))</f>
        <v>35.154751711737219</v>
      </c>
    </row>
    <row r="45" spans="2:5">
      <c r="B45" s="37" t="str">
        <f ca="1">_hidden_info_auction!M14</f>
        <v>Anthony Edwards</v>
      </c>
      <c r="C45" s="49">
        <f ca="1">INDEX(_hidden_info_auction!CN$4:CN$476,MATCH(B45,_hidden_info_auction!CH$4:CH$476,0))</f>
        <v>34.177731320143373</v>
      </c>
      <c r="D45" s="49">
        <f ca="1">INDEX(_hidden_info_auction!R$4:R$476,MATCH(B45,_hidden_info_auction!M$4:M$476,0))</f>
        <v>34.18930048775173</v>
      </c>
      <c r="E45" s="50">
        <f ca="1">INDEX(_hidden_info_auction!AC$4:AC$476,MATCH(B45,_hidden_info_auction!M$4:M$476,0))</f>
        <v>33.836462282422637</v>
      </c>
    </row>
    <row r="46" spans="2:5">
      <c r="B46" s="37" t="str">
        <f ca="1">_hidden_info_auction!M15</f>
        <v>Damian Lillard</v>
      </c>
      <c r="C46" s="49">
        <f ca="1">INDEX(_hidden_info_auction!CN$4:CN$476,MATCH(B46,_hidden_info_auction!CH$4:CH$476,0))</f>
        <v>33.104896734435094</v>
      </c>
      <c r="D46" s="49">
        <f ca="1">INDEX(_hidden_info_auction!R$4:R$476,MATCH(B46,_hidden_info_auction!M$4:M$476,0))</f>
        <v>33.362378584376167</v>
      </c>
      <c r="E46" s="50">
        <f ca="1">INDEX(_hidden_info_auction!AC$4:AC$476,MATCH(B46,_hidden_info_auction!M$4:M$476,0))</f>
        <v>33.1809696945623</v>
      </c>
    </row>
    <row r="47" spans="2:5">
      <c r="B47" s="37" t="str">
        <f ca="1">_hidden_info_auction!M16</f>
        <v>Shai Gilgeous-Alexander</v>
      </c>
      <c r="C47" s="49">
        <f ca="1">INDEX(_hidden_info_auction!CN$4:CN$476,MATCH(B47,_hidden_info_auction!CH$4:CH$476,0))</f>
        <v>30.57035644713644</v>
      </c>
      <c r="D47" s="49">
        <f ca="1">INDEX(_hidden_info_auction!R$4:R$476,MATCH(B47,_hidden_info_auction!M$4:M$476,0))</f>
        <v>31.393526021547256</v>
      </c>
      <c r="E47" s="50">
        <f ca="1">INDEX(_hidden_info_auction!AC$4:AC$476,MATCH(B47,_hidden_info_auction!M$4:M$476,0))</f>
        <v>32.95328261554274</v>
      </c>
    </row>
    <row r="48" spans="2:5">
      <c r="B48" s="37" t="str">
        <f ca="1">_hidden_info_auction!M17</f>
        <v>Kristaps Porzingis</v>
      </c>
      <c r="C48" s="49">
        <f ca="1">INDEX(_hidden_info_auction!CN$4:CN$476,MATCH(B48,_hidden_info_auction!CH$4:CH$476,0))</f>
        <v>30.904698379422438</v>
      </c>
      <c r="D48" s="49">
        <f ca="1">INDEX(_hidden_info_auction!R$4:R$476,MATCH(B48,_hidden_info_auction!M$4:M$476,0))</f>
        <v>31.185868345084415</v>
      </c>
      <c r="E48" s="50">
        <f ca="1">INDEX(_hidden_info_auction!AC$4:AC$476,MATCH(B48,_hidden_info_auction!M$4:M$476,0))</f>
        <v>32.11713803480901</v>
      </c>
    </row>
    <row r="49" spans="2:5">
      <c r="B49" s="37" t="str">
        <f ca="1">_hidden_info_auction!M18</f>
        <v>Trae Young</v>
      </c>
      <c r="C49" s="49">
        <f ca="1">INDEX(_hidden_info_auction!CN$4:CN$476,MATCH(B49,_hidden_info_auction!CH$4:CH$476,0))</f>
        <v>30.306354477696253</v>
      </c>
      <c r="D49" s="49">
        <f ca="1">INDEX(_hidden_info_auction!R$4:R$476,MATCH(B49,_hidden_info_auction!M$4:M$476,0))</f>
        <v>30.858743987135686</v>
      </c>
      <c r="E49" s="50">
        <f ca="1">INDEX(_hidden_info_auction!AC$4:AC$476,MATCH(B49,_hidden_info_auction!M$4:M$476,0))</f>
        <v>32.091282316856791</v>
      </c>
    </row>
    <row r="50" spans="2:5">
      <c r="B50" s="37" t="str">
        <f ca="1">_hidden_info_auction!M19</f>
        <v>Fred VanVleet</v>
      </c>
      <c r="C50" s="49">
        <f ca="1">INDEX(_hidden_info_auction!CN$4:CN$476,MATCH(B50,_hidden_info_auction!CH$4:CH$476,0))</f>
        <v>30.233703142805052</v>
      </c>
      <c r="D50" s="49">
        <f ca="1">INDEX(_hidden_info_auction!R$4:R$476,MATCH(B50,_hidden_info_auction!M$4:M$476,0))</f>
        <v>30.788336500768828</v>
      </c>
      <c r="E50" s="50">
        <f ca="1">INDEX(_hidden_info_auction!AC$4:AC$476,MATCH(B50,_hidden_info_auction!M$4:M$476,0))</f>
        <v>31.616179851306523</v>
      </c>
    </row>
    <row r="51" spans="2:5">
      <c r="B51" s="37" t="str">
        <f ca="1">_hidden_info_auction!M20</f>
        <v>Domantas Sabonis</v>
      </c>
      <c r="C51" s="49">
        <f ca="1">INDEX(_hidden_info_auction!CN$4:CN$476,MATCH(B51,_hidden_info_auction!CH$4:CH$476,0))</f>
        <v>30.835451363519709</v>
      </c>
      <c r="D51" s="49">
        <f ca="1">INDEX(_hidden_info_auction!R$4:R$476,MATCH(B51,_hidden_info_auction!M$4:M$476,0))</f>
        <v>30.6986139198751</v>
      </c>
      <c r="E51" s="50">
        <f ca="1">INDEX(_hidden_info_auction!AC$4:AC$476,MATCH(B51,_hidden_info_auction!M$4:M$476,0))</f>
        <v>30.856741286241068</v>
      </c>
    </row>
    <row r="52" spans="2:5">
      <c r="B52" s="37" t="str">
        <f ca="1">_hidden_info_auction!M21</f>
        <v>Karl-Anthony Towns</v>
      </c>
      <c r="C52" s="49">
        <f ca="1">INDEX(_hidden_info_auction!CN$4:CN$476,MATCH(B52,_hidden_info_auction!CH$4:CH$476,0))</f>
        <v>30.294015640153198</v>
      </c>
      <c r="D52" s="49">
        <f ca="1">INDEX(_hidden_info_auction!R$4:R$476,MATCH(B52,_hidden_info_auction!M$4:M$476,0))</f>
        <v>30.352247643765452</v>
      </c>
      <c r="E52" s="50">
        <f ca="1">INDEX(_hidden_info_auction!AC$4:AC$476,MATCH(B52,_hidden_info_auction!M$4:M$476,0))</f>
        <v>30.790693577070176</v>
      </c>
    </row>
    <row r="53" spans="2:5">
      <c r="B53" s="37" t="str">
        <f ca="1">_hidden_info_auction!M22</f>
        <v>LaMelo Ball</v>
      </c>
      <c r="C53" s="49">
        <f ca="1">INDEX(_hidden_info_auction!CN$4:CN$476,MATCH(B53,_hidden_info_auction!CH$4:CH$476,0))</f>
        <v>30.159579869339048</v>
      </c>
      <c r="D53" s="49">
        <f ca="1">INDEX(_hidden_info_auction!R$4:R$476,MATCH(B53,_hidden_info_auction!M$4:M$476,0))</f>
        <v>30.297559662063346</v>
      </c>
      <c r="E53" s="50">
        <f ca="1">INDEX(_hidden_info_auction!AC$4:AC$476,MATCH(B53,_hidden_info_auction!M$4:M$476,0))</f>
        <v>30.757057163602678</v>
      </c>
    </row>
    <row r="54" spans="2:5">
      <c r="B54" s="37" t="str">
        <f ca="1">_hidden_info_auction!M23</f>
        <v>Kyrie Irving</v>
      </c>
      <c r="C54" s="49">
        <f ca="1">INDEX(_hidden_info_auction!CN$4:CN$476,MATCH(B54,_hidden_info_auction!CH$4:CH$476,0))</f>
        <v>28.965730031053909</v>
      </c>
      <c r="D54" s="49">
        <f ca="1">INDEX(_hidden_info_auction!R$4:R$476,MATCH(B54,_hidden_info_auction!M$4:M$476,0))</f>
        <v>29.582977836726357</v>
      </c>
      <c r="E54" s="50">
        <f ca="1">INDEX(_hidden_info_auction!AC$4:AC$476,MATCH(B54,_hidden_info_auction!M$4:M$476,0))</f>
        <v>30.541758988589045</v>
      </c>
    </row>
    <row r="55" spans="2:5">
      <c r="B55" s="37" t="str">
        <f ca="1">_hidden_info_auction!M24</f>
        <v>Nikola Vucevic</v>
      </c>
      <c r="C55" s="49">
        <f ca="1">INDEX(_hidden_info_auction!CN$4:CN$476,MATCH(B55,_hidden_info_auction!CH$4:CH$476,0))</f>
        <v>28.566789196444102</v>
      </c>
      <c r="D55" s="49">
        <f ca="1">INDEX(_hidden_info_auction!R$4:R$476,MATCH(B55,_hidden_info_auction!M$4:M$476,0))</f>
        <v>28.78398078852182</v>
      </c>
      <c r="E55" s="50">
        <f ca="1">INDEX(_hidden_info_auction!AC$4:AC$476,MATCH(B55,_hidden_info_auction!M$4:M$476,0))</f>
        <v>30.533313507463273</v>
      </c>
    </row>
    <row r="56" spans="2:5">
      <c r="B56" s="37" t="str">
        <f ca="1">_hidden_info_auction!M25</f>
        <v>Donovan Mitchell</v>
      </c>
      <c r="C56" s="49">
        <f ca="1">INDEX(_hidden_info_auction!CN$4:CN$476,MATCH(B56,_hidden_info_auction!CH$4:CH$476,0))</f>
        <v>28.287939778781773</v>
      </c>
      <c r="D56" s="49">
        <f ca="1">INDEX(_hidden_info_auction!R$4:R$476,MATCH(B56,_hidden_info_auction!M$4:M$476,0))</f>
        <v>28.746355502331497</v>
      </c>
      <c r="E56" s="50">
        <f ca="1">INDEX(_hidden_info_auction!AC$4:AC$476,MATCH(B56,_hidden_info_auction!M$4:M$476,0))</f>
        <v>29.765478966295358</v>
      </c>
    </row>
    <row r="57" spans="2:5">
      <c r="B57" s="37" t="str">
        <f ca="1">_hidden_info_auction!M26</f>
        <v>Evan Mobley</v>
      </c>
      <c r="C57" s="49">
        <f ca="1">INDEX(_hidden_info_auction!CN$4:CN$476,MATCH(B57,_hidden_info_auction!CH$4:CH$476,0))</f>
        <v>29.167172565073596</v>
      </c>
      <c r="D57" s="49">
        <f ca="1">INDEX(_hidden_info_auction!R$4:R$476,MATCH(B57,_hidden_info_auction!M$4:M$476,0))</f>
        <v>28.732524371892506</v>
      </c>
      <c r="E57" s="50">
        <f ca="1">INDEX(_hidden_info_auction!AC$4:AC$476,MATCH(B57,_hidden_info_auction!M$4:M$476,0))</f>
        <v>29.036558455396374</v>
      </c>
    </row>
    <row r="58" spans="2:5">
      <c r="B58" s="37" t="str">
        <f ca="1">_hidden_info_auction!M27</f>
        <v>Mikal Bridges</v>
      </c>
      <c r="C58" s="49">
        <f ca="1">INDEX(_hidden_info_auction!CN$4:CN$476,MATCH(B58,_hidden_info_auction!CH$4:CH$476,0))</f>
        <v>27.834876668602607</v>
      </c>
      <c r="D58" s="49">
        <f ca="1">INDEX(_hidden_info_auction!R$4:R$476,MATCH(B58,_hidden_info_auction!M$4:M$476,0))</f>
        <v>28.196868387499805</v>
      </c>
      <c r="E58" s="50">
        <f ca="1">INDEX(_hidden_info_auction!AC$4:AC$476,MATCH(B58,_hidden_info_auction!M$4:M$476,0))</f>
        <v>28.963155734680857</v>
      </c>
    </row>
    <row r="59" spans="2:5">
      <c r="B59" s="37" t="str">
        <f ca="1">_hidden_info_auction!M28</f>
        <v>Kawhi Leonard</v>
      </c>
      <c r="C59" s="49">
        <f ca="1">INDEX(_hidden_info_auction!CN$4:CN$476,MATCH(B59,_hidden_info_auction!CH$4:CH$476,0))</f>
        <v>26.948359796356907</v>
      </c>
      <c r="D59" s="49">
        <f ca="1">INDEX(_hidden_info_auction!R$4:R$476,MATCH(B59,_hidden_info_auction!M$4:M$476,0))</f>
        <v>27.834233264408759</v>
      </c>
      <c r="E59" s="50">
        <f ca="1">INDEX(_hidden_info_auction!AC$4:AC$476,MATCH(B59,_hidden_info_auction!M$4:M$476,0))</f>
        <v>28.441747451912139</v>
      </c>
    </row>
    <row r="60" spans="2:5">
      <c r="B60" s="37" t="str">
        <f ca="1">_hidden_info_auction!M29</f>
        <v>Myles Turner</v>
      </c>
      <c r="C60" s="49">
        <f ca="1">INDEX(_hidden_info_auction!CN$4:CN$476,MATCH(B60,_hidden_info_auction!CH$4:CH$476,0))</f>
        <v>27.221711657394163</v>
      </c>
      <c r="D60" s="49">
        <f ca="1">INDEX(_hidden_info_auction!R$4:R$476,MATCH(B60,_hidden_info_auction!M$4:M$476,0))</f>
        <v>27.282381053737868</v>
      </c>
      <c r="E60" s="50">
        <f ca="1">INDEX(_hidden_info_auction!AC$4:AC$476,MATCH(B60,_hidden_info_auction!M$4:M$476,0))</f>
        <v>28.043378391859125</v>
      </c>
    </row>
    <row r="61" spans="2:5">
      <c r="B61" s="37" t="str">
        <f ca="1">_hidden_info_auction!M30</f>
        <v>Pascal Siakam</v>
      </c>
      <c r="C61" s="49">
        <f ca="1">INDEX(_hidden_info_auction!CN$4:CN$476,MATCH(B61,_hidden_info_auction!CH$4:CH$476,0))</f>
        <v>27.425736778578379</v>
      </c>
      <c r="D61" s="49">
        <f ca="1">INDEX(_hidden_info_auction!R$4:R$476,MATCH(B61,_hidden_info_auction!M$4:M$476,0))</f>
        <v>26.925622586792681</v>
      </c>
      <c r="E61" s="50">
        <f ca="1">INDEX(_hidden_info_auction!AC$4:AC$476,MATCH(B61,_hidden_info_auction!M$4:M$476,0))</f>
        <v>27.968105235299898</v>
      </c>
    </row>
    <row r="62" spans="2:5">
      <c r="B62" s="37" t="str">
        <f ca="1">_hidden_info_auction!M31</f>
        <v>Desmond Bane</v>
      </c>
      <c r="C62" s="49">
        <f ca="1">INDEX(_hidden_info_auction!CN$4:CN$476,MATCH(B62,_hidden_info_auction!CH$4:CH$476,0))</f>
        <v>26.577655309143207</v>
      </c>
      <c r="D62" s="49">
        <f ca="1">INDEX(_hidden_info_auction!R$4:R$476,MATCH(B62,_hidden_info_auction!M$4:M$476,0))</f>
        <v>26.769962757365452</v>
      </c>
      <c r="E62" s="50">
        <f ca="1">INDEX(_hidden_info_auction!AC$4:AC$476,MATCH(B62,_hidden_info_auction!M$4:M$476,0))</f>
        <v>27.837230418457864</v>
      </c>
    </row>
    <row r="63" spans="2:5">
      <c r="B63" s="37" t="str">
        <f ca="1">_hidden_info_auction!M32</f>
        <v>Dejounte Murray</v>
      </c>
      <c r="C63" s="49">
        <f ca="1">INDEX(_hidden_info_auction!CN$4:CN$476,MATCH(B63,_hidden_info_auction!CH$4:CH$476,0))</f>
        <v>26.413857417077224</v>
      </c>
      <c r="D63" s="49">
        <f ca="1">INDEX(_hidden_info_auction!R$4:R$476,MATCH(B63,_hidden_info_auction!M$4:M$476,0))</f>
        <v>26.682773259928737</v>
      </c>
      <c r="E63" s="50">
        <f ca="1">INDEX(_hidden_info_auction!AC$4:AC$476,MATCH(B63,_hidden_info_auction!M$4:M$476,0))</f>
        <v>27.61885150352612</v>
      </c>
    </row>
    <row r="64" spans="2:5" ht="15" thickBot="1">
      <c r="B64" s="38" t="str">
        <f ca="1">_hidden_info_auction!M33</f>
        <v>O.G. Anunoby</v>
      </c>
      <c r="C64" s="51">
        <f ca="1">INDEX(_hidden_info_auction!CN$4:CN$476,MATCH(B64,_hidden_info_auction!CH$4:CH$476,0))</f>
        <v>25.531535056720969</v>
      </c>
      <c r="D64" s="51">
        <f ca="1">INDEX(_hidden_info_auction!R$4:R$476,MATCH(B64,_hidden_info_auction!M$4:M$476,0))</f>
        <v>26.536146894090439</v>
      </c>
      <c r="E64" s="52">
        <f ca="1">INDEX(_hidden_info_auction!AC$4:AC$476,MATCH(B64,_hidden_info_auction!M$4:M$476,0))</f>
        <v>26.510155668079317</v>
      </c>
    </row>
  </sheetData>
  <dataValidations count="2">
    <dataValidation type="whole" allowBlank="1" showInputMessage="1" showErrorMessage="1" sqref="C7:D7 G7:N7" xr:uid="{53B36110-E6B7-43DC-BDBC-CC3B63A6A20C}">
      <formula1>0</formula1>
      <formula2>C3</formula2>
    </dataValidation>
    <dataValidation type="whole" allowBlank="1" showInputMessage="1" showErrorMessage="1" sqref="E7:F7" xr:uid="{89CE9140-5213-4915-A657-D8D124F7859E}">
      <formula1>0</formula1>
      <formula2>B2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6382E4B-4F98-433C-AE38-4ED295FE8D92}">
          <x14:formula1>
            <xm:f>_raw_predictions_!$A$2:$A$474</xm:f>
          </x14:formula1>
          <xm:sqref>C6:N6 C8:N30</xm:sqref>
        </x14:dataValidation>
        <x14:dataValidation type="list" allowBlank="1" showInputMessage="1" showErrorMessage="1" xr:uid="{C8F68397-D574-4FD2-A29F-7733CA3A7702}">
          <x14:formula1>
            <xm:f>_hidden_info_draft_!$A$4:$A$6</xm:f>
          </x14:formula1>
          <xm:sqref>C2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A5BE-585B-48E1-84E3-5CB6C8D9E802}">
  <dimension ref="A1:BV515"/>
  <sheetViews>
    <sheetView topLeftCell="U1" workbookViewId="0">
      <selection activeCell="AA15" sqref="AA15:AM15"/>
    </sheetView>
  </sheetViews>
  <sheetFormatPr defaultRowHeight="14.5"/>
  <cols>
    <col min="41" max="41" width="23.54296875" bestFit="1" customWidth="1"/>
    <col min="67" max="67" width="10.08984375" bestFit="1" customWidth="1"/>
    <col min="74" max="74" width="23.54296875" bestFit="1" customWidth="1"/>
  </cols>
  <sheetData>
    <row r="1" spans="1:74">
      <c r="A1" t="s">
        <v>565</v>
      </c>
      <c r="F1" t="s">
        <v>540</v>
      </c>
      <c r="O1" t="s">
        <v>582</v>
      </c>
      <c r="Y1" t="s">
        <v>541</v>
      </c>
    </row>
    <row r="2" spans="1:74">
      <c r="Y2" t="s">
        <v>543</v>
      </c>
      <c r="AP2" t="s">
        <v>576</v>
      </c>
      <c r="AZ2" t="s">
        <v>560</v>
      </c>
      <c r="BN2" t="s">
        <v>578</v>
      </c>
      <c r="BO2" t="s">
        <v>581</v>
      </c>
      <c r="BP2" t="s">
        <v>538</v>
      </c>
      <c r="BR2" t="s">
        <v>579</v>
      </c>
      <c r="BV2" t="s">
        <v>580</v>
      </c>
    </row>
    <row r="3" spans="1:74">
      <c r="A3" t="s">
        <v>566</v>
      </c>
      <c r="D3" t="s">
        <v>536</v>
      </c>
      <c r="F3" t="s">
        <v>537</v>
      </c>
      <c r="I3" t="s">
        <v>539</v>
      </c>
      <c r="L3" t="s">
        <v>577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7</v>
      </c>
      <c r="V3" t="s">
        <v>9</v>
      </c>
      <c r="W3" t="s">
        <v>11</v>
      </c>
      <c r="AA3" t="s">
        <v>545</v>
      </c>
      <c r="AB3" t="s">
        <v>546</v>
      </c>
      <c r="AC3" t="s">
        <v>547</v>
      </c>
      <c r="AD3" t="s">
        <v>548</v>
      </c>
      <c r="AE3" t="s">
        <v>549</v>
      </c>
      <c r="AF3" t="s">
        <v>550</v>
      </c>
      <c r="AG3" t="s">
        <v>551</v>
      </c>
      <c r="AH3" t="s">
        <v>552</v>
      </c>
      <c r="AI3" t="s">
        <v>553</v>
      </c>
      <c r="AJ3" t="s">
        <v>554</v>
      </c>
      <c r="AK3" t="s">
        <v>555</v>
      </c>
      <c r="AL3" t="s">
        <v>556</v>
      </c>
      <c r="AM3" t="s">
        <v>557</v>
      </c>
      <c r="AP3" t="s">
        <v>1</v>
      </c>
      <c r="AQ3" t="s">
        <v>2</v>
      </c>
      <c r="AR3" t="s">
        <v>3</v>
      </c>
      <c r="AS3" t="s">
        <v>4</v>
      </c>
      <c r="AT3" t="s">
        <v>5</v>
      </c>
      <c r="AU3" t="s">
        <v>6</v>
      </c>
      <c r="AV3" t="s">
        <v>7</v>
      </c>
      <c r="AW3" t="s">
        <v>9</v>
      </c>
      <c r="AX3" t="s">
        <v>11</v>
      </c>
      <c r="AZ3" t="s">
        <v>1</v>
      </c>
      <c r="BA3" t="s">
        <v>2</v>
      </c>
      <c r="BB3" t="s">
        <v>3</v>
      </c>
      <c r="BC3" t="s">
        <v>4</v>
      </c>
      <c r="BD3" t="s">
        <v>5</v>
      </c>
      <c r="BE3" t="s">
        <v>6</v>
      </c>
      <c r="BF3" t="s">
        <v>7</v>
      </c>
      <c r="BG3" t="s">
        <v>9</v>
      </c>
      <c r="BH3" t="s">
        <v>11</v>
      </c>
      <c r="BJ3" t="s">
        <v>583</v>
      </c>
      <c r="BT3" t="s">
        <v>539</v>
      </c>
    </row>
    <row r="4" spans="1:74">
      <c r="A4" t="s">
        <v>567</v>
      </c>
      <c r="D4" t="str">
        <f>'Draft Sim'!C5</f>
        <v>Nikola Jokic</v>
      </c>
      <c r="F4" t="str" cm="1">
        <f t="array" ref="F4:F476">_xlfn.SORTBY(_g_scores_!A2:A474,_g_scores_!K2:K474,-1)</f>
        <v>Nikola Jokic</v>
      </c>
      <c r="I4" s="6">
        <f t="shared" ref="I4:I67" si="0">IFERROR(MATCH(F4,$D$4:$D$502,0),F4)</f>
        <v>1</v>
      </c>
      <c r="L4" t="str" cm="1">
        <f t="array" ref="L4:L461">_xlfn._xlws.FILTER(I4:I476,NOT(ISNUMBER(I4:I476)))</f>
        <v>Damian Lillard</v>
      </c>
      <c r="O4" cm="1">
        <f t="array" ref="O4:O476">_xlfn.SORTBY(_x_scores_!B2:B474,_z_scores_!$K$2:$K$474, -1)</f>
        <v>1.1642264416659771</v>
      </c>
      <c r="P4" cm="1">
        <f t="array" ref="P4:P476">_xlfn.SORTBY(_x_scores_!C2:C474,_z_scores_!$K$2:$K$474, -1)</f>
        <v>1.846520191962371</v>
      </c>
      <c r="Q4" cm="1">
        <f t="array" ref="Q4:Q476">_xlfn.SORTBY(_x_scores_!D2:D474,_z_scores_!$K$2:$K$474, -1)</f>
        <v>2.5374592392361786</v>
      </c>
      <c r="R4" cm="1">
        <f t="array" ref="R4:R476">_xlfn.SORTBY(_x_scores_!E2:E474,_z_scores_!$K$2:$K$474, -1)</f>
        <v>0.39198248755765563</v>
      </c>
      <c r="S4" cm="1">
        <f t="array" ref="S4:S476">_xlfn.SORTBY(_x_scores_!F2:F474,_z_scores_!$K$2:$K$474, -1)</f>
        <v>3.9516051071025703E-2</v>
      </c>
      <c r="T4" cm="1">
        <f t="array" ref="T4:T476">_xlfn.SORTBY(_x_scores_!G2:G474,_z_scores_!$K$2:$K$474, -1)</f>
        <v>-0.40502823701549706</v>
      </c>
      <c r="U4" cm="1">
        <f t="array" ref="U4:U476">_xlfn.SORTBY(_x_scores_!H2:H474,_z_scores_!$K$2:$K$474, -1)</f>
        <v>-1.5993777597840164</v>
      </c>
      <c r="V4" cm="1">
        <f t="array" ref="V4:V476">_xlfn.SORTBY(_x_scores_!I2:I474,_z_scores_!$K$2:$K$474, -1)</f>
        <v>0.41994918522160274</v>
      </c>
      <c r="W4" cm="1">
        <f t="array" ref="W4:W476">_xlfn.SORTBY(_x_scores_!J2:J474,_z_scores_!$K$2:$K$474, -1)</f>
        <v>1.649678254034858</v>
      </c>
      <c r="Y4" t="s">
        <v>574</v>
      </c>
      <c r="AA4">
        <v>1</v>
      </c>
      <c r="AB4">
        <v>13</v>
      </c>
      <c r="AC4">
        <v>25</v>
      </c>
      <c r="AD4">
        <v>37</v>
      </c>
      <c r="AE4">
        <v>49</v>
      </c>
      <c r="AF4">
        <v>61</v>
      </c>
      <c r="AG4">
        <v>73</v>
      </c>
      <c r="AH4">
        <v>85</v>
      </c>
      <c r="AI4">
        <v>97</v>
      </c>
      <c r="AJ4">
        <v>109</v>
      </c>
      <c r="AK4">
        <v>121</v>
      </c>
      <c r="AL4">
        <v>133</v>
      </c>
      <c r="AM4">
        <v>145</v>
      </c>
      <c r="AO4" t="str">
        <f t="shared" ref="AO4:AO67" si="1">F4</f>
        <v>Nikola Jokic</v>
      </c>
      <c r="AP4" cm="1">
        <f t="array" ref="AP4">INDEX(_x_scores_!B$2:B$474,MATCH($AO4,_x_scores_!$A$2:$A$474,0),0) + INDEX(_hidden_info_draft_!Z$42:AK$42,'Draft Sim'!$F$21)</f>
        <v>1.0723895784475068</v>
      </c>
      <c r="AQ4" cm="1">
        <f t="array" ref="AQ4">INDEX(_x_scores_!C$2:C$474,MATCH($AO4,_x_scores_!$A$2:$A$474,0),0) + INDEX(_hidden_info_draft_!Z$43:AK$43,'Draft Sim'!$F$21)</f>
        <v>2.0906878070890773</v>
      </c>
      <c r="AR4" cm="1">
        <f t="array" ref="AR4">INDEX(_x_scores_!D$2:D$474,MATCH($AO4,_x_scores_!$A$2:$A$474,0),0) +INDEX(_hidden_info_draft_!Z$44:AK$44,'Draft Sim'!$F$21)</f>
        <v>2.6869182424696838</v>
      </c>
      <c r="AS4" cm="1">
        <f t="array" ref="AS4">INDEX(_x_scores_!E$2:E$474,MATCH($AO4,_x_scores_!$A$2:$A$474,0),0) + INDEX(_hidden_info_draft_!Z$45:AK$45,'Draft Sim'!$F$21)</f>
        <v>0.15900696061224434</v>
      </c>
      <c r="AT4" cm="1">
        <f t="array" ref="AT4">INDEX(_x_scores_!F$2:F$474,MATCH($AO4,_x_scores_!$A$2:$A$474,0),0) + INDEX(_hidden_info_draft_!Z$46:AK$46,'Draft Sim'!$F$21)</f>
        <v>-0.53225541666202481</v>
      </c>
      <c r="AU4" cm="1">
        <f t="array" ref="AU4">INDEX(_x_scores_!G$2:G$474,MATCH($AO4,_x_scores_!$A$2:$A$474,0),0) + INDEX(_hidden_info_draft_!Z$47:AK$47,'Draft Sim'!$F$21)</f>
        <v>-0.47296165631573517</v>
      </c>
      <c r="AV4" cm="1">
        <f t="array" ref="AV4">INDEX(_x_scores_!H$2:H$474,MATCH($AO4,_x_scores_!$A$2:$A$474,0),0) + INDEX(_hidden_info_draft_!Z$48:AK$48,'Draft Sim'!$F$21)</f>
        <v>-1.6700420729291592</v>
      </c>
      <c r="AW4" cm="1">
        <f t="array" ref="AW4">INDEX(_x_scores_!I$2:I$474,MATCH($AO4,_x_scores_!$A$2:$A$474,0),0) + INDEX(_hidden_info_draft_!Z$49:AK$49,'Draft Sim'!$F$21)</f>
        <v>-1.3239895171472367</v>
      </c>
      <c r="AX4" cm="1">
        <f t="array" ref="AX4">INDEX(_x_scores_!J$2:J$474,MATCH($AO4,_x_scores_!$A$2:$A$474,0),0) + INDEX(_hidden_info_draft_!Z$50:AK$50,'Draft Sim'!$F$21)</f>
        <v>1.7495220934410147</v>
      </c>
      <c r="AZ4">
        <f t="shared" ref="AZ4:AZ67" si="2">1 - _xlfn.NORM.DIST(0,AP4,SQRT(Z$54),TRUE)</f>
        <v>0.57929696509952278</v>
      </c>
      <c r="BA4">
        <f t="shared" ref="BA4:BA67" si="3">1 - _xlfn.NORM.DIST(0,AQ4,SQRT(Z$55),TRUE)</f>
        <v>0.64072789113600603</v>
      </c>
      <c r="BB4">
        <f t="shared" ref="BB4:BB67" si="4">1 - _xlfn.NORM.DIST(0,AR4,SQRT(Z$56),TRUE)</f>
        <v>0.67441829114030216</v>
      </c>
      <c r="BC4">
        <f t="shared" ref="BC4:BC67" si="5">1 - _xlfn.NORM.DIST(0,AS4,SQRT(Z$57),TRUE)</f>
        <v>0.51207059761778351</v>
      </c>
      <c r="BD4">
        <f t="shared" ref="BD4:BD67" si="6">1 - _xlfn.NORM.DIST(0,AT4,SQRT(Z$58),TRUE)</f>
        <v>0.462927403235605</v>
      </c>
      <c r="BE4">
        <f t="shared" ref="BE4:BE67" si="7">1 - _xlfn.NORM.DIST(0,AU4,SQRT(Z$59),TRUE)</f>
        <v>0.46740412902718997</v>
      </c>
      <c r="BF4">
        <f t="shared" ref="BF4:BF67" si="8">1 - _xlfn.NORM.DIST(0,AV4,SQRT(Z$60),TRUE)</f>
        <v>0.37947406331996802</v>
      </c>
      <c r="BG4">
        <f t="shared" ref="BG4:BG67" si="9">1 - _xlfn.NORM.DIST(0,AW4,SQRT(Z$61),TRUE)</f>
        <v>0.4028177218052551</v>
      </c>
      <c r="BH4">
        <f t="shared" ref="BH4:BH67" si="10">1 - _xlfn.NORM.DIST(0,AX4,SQRT(Z$62),TRUE)</f>
        <v>0.62650102465611179</v>
      </c>
      <c r="BJ4" cm="1">
        <f t="array" aca="1" ref="BJ4:BJ259" ca="1">ROW(INDIRECT("1:256"))</f>
        <v>1</v>
      </c>
      <c r="BL4" cm="1">
        <f t="array" aca="1" ref="BL4:BL515" ca="1">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</f>
        <v>0</v>
      </c>
      <c r="BN4">
        <f t="shared" ref="BN4:BN67" si="11">AVERAGE(AZ4:BH4)</f>
        <v>0.52729312078197166</v>
      </c>
      <c r="BO4" cm="1">
        <f t="array" aca="1" ref="BO4" ca="1">SUM(IF(MOD(_xlfn.FLOOR.MATH(ROW(INDIRECT("1:512"))/1),2)=1,AZ4,1-AZ4) * IF(MOD(_xlfn.FLOOR.MATH(ROW(INDIRECT("1:512"))/2),2)=1,BA4,1-BA4) *  IF(MOD(_xlfn.FLOOR.MATH(ROW(INDIRECT("1:512"))/4),2)=1,BB4,1-BB4) *IF(MOD(_xlfn.FLOOR.MATH(ROW(INDIRECT("1:512"))/8),2)=1,BC4,1-BC4) * IF(MOD(_xlfn.FLOOR.MATH(ROW(INDIRECT("1:512"))/16),2)=1,BD4,1-BD4) * IF(MOD(_xlfn.FLOOR.MATH(ROW(INDIRECT("1:512"))/32),2)=1,BE4,1-BE4) *  IF(MOD(_xlfn.FLOOR.MATH(ROW(INDIRECT("1:512"))/64),2)=1,BF4,1-BF4) * IF(MOD(_xlfn.FLOOR.MATH(ROW(INDIRECT("1:512"))/128),2)=1,BG4,1-BG4) * IF(MOD(_xlfn.FLOOR.MATH(ROW(INDIRECT("1:512"))/256),2)=1,BH4,1-BH4)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0.56829581740745716</v>
      </c>
      <c r="BP4">
        <f ca="1">IF('Draft Sim'!$C$2 = "Most Categories",BO4,BN4)</f>
        <v>0.56829581740745716</v>
      </c>
      <c r="BR4" t="str" cm="1">
        <f t="array" aca="1" ref="BR4:BR476" ca="1">_xlfn.SORTBY(AO4:AO476,BP4:BP476,-1)</f>
        <v>Nikola Jokic</v>
      </c>
      <c r="BT4" s="6">
        <f t="shared" ref="BT4:BT67" ca="1" si="12">IFERROR(MATCH(BR4,$D$4:$D$502,0),BR4)</f>
        <v>1</v>
      </c>
      <c r="BV4" t="str" cm="1">
        <f t="array" aca="1" ref="BV4:BV461" ca="1">_xlfn._xlws.FILTER(BR4:BR476,NOT(ISNUMBER(BT4:BT476)))</f>
        <v>Damian Lillard</v>
      </c>
    </row>
    <row r="5" spans="1:74">
      <c r="A5" t="s">
        <v>568</v>
      </c>
      <c r="D5">
        <f>'Draft Sim'!C6</f>
        <v>0</v>
      </c>
      <c r="F5" t="str">
        <v>Joel Embiid</v>
      </c>
      <c r="I5" s="6">
        <f t="shared" si="0"/>
        <v>40</v>
      </c>
      <c r="L5" t="str">
        <v>Shai Gilgeous-Alexander</v>
      </c>
      <c r="O5">
        <v>1.4765358757448137</v>
      </c>
      <c r="P5">
        <v>1.3862139151747084</v>
      </c>
      <c r="Q5">
        <v>0.23246723212931661</v>
      </c>
      <c r="R5">
        <v>4.9453460394077671E-2</v>
      </c>
      <c r="S5">
        <v>1.2434929468236433</v>
      </c>
      <c r="T5">
        <v>-0.5541472659790011</v>
      </c>
      <c r="U5">
        <v>-1.0130144723245762</v>
      </c>
      <c r="V5">
        <v>0.60433213139206032</v>
      </c>
      <c r="W5">
        <v>0.61606882917598715</v>
      </c>
      <c r="Y5" t="s">
        <v>575</v>
      </c>
      <c r="AA5">
        <v>12</v>
      </c>
      <c r="AB5">
        <v>24</v>
      </c>
      <c r="AC5">
        <v>36</v>
      </c>
      <c r="AD5">
        <v>48</v>
      </c>
      <c r="AE5">
        <v>60</v>
      </c>
      <c r="AF5">
        <v>72</v>
      </c>
      <c r="AG5">
        <v>84</v>
      </c>
      <c r="AH5">
        <v>96</v>
      </c>
      <c r="AI5">
        <v>108</v>
      </c>
      <c r="AJ5">
        <v>120</v>
      </c>
      <c r="AK5">
        <v>132</v>
      </c>
      <c r="AL5">
        <v>144</v>
      </c>
      <c r="AM5">
        <v>156</v>
      </c>
      <c r="AO5" t="str">
        <f t="shared" si="1"/>
        <v>Joel Embiid</v>
      </c>
      <c r="AP5" cm="1">
        <f t="array" ref="AP5">INDEX(_x_scores_!B$2:B$474,MATCH($AO5,_x_scores_!$A$2:$A$474,0),0) + INDEX(_hidden_info_draft_!Z$42:AK$42,'Draft Sim'!$F$21)</f>
        <v>1.3846990125263434</v>
      </c>
      <c r="AQ5" cm="1">
        <f t="array" ref="AQ5">INDEX(_x_scores_!C$2:C$474,MATCH($AO5,_x_scores_!$A$2:$A$474,0),0) + INDEX(_hidden_info_draft_!Z$43:AK$43,'Draft Sim'!$F$21)</f>
        <v>1.6303815303014146</v>
      </c>
      <c r="AR5" cm="1">
        <f t="array" ref="AR5">INDEX(_x_scores_!D$2:D$474,MATCH($AO5,_x_scores_!$A$2:$A$474,0),0) +INDEX(_hidden_info_draft_!Z$44:AK$44,'Draft Sim'!$F$21)</f>
        <v>0.38192623536282189</v>
      </c>
      <c r="AS5" cm="1">
        <f t="array" ref="AS5">INDEX(_x_scores_!E$2:E$474,MATCH($AO5,_x_scores_!$A$2:$A$474,0),0) + INDEX(_hidden_info_draft_!Z$45:AK$45,'Draft Sim'!$F$21)</f>
        <v>-0.18352206655133363</v>
      </c>
      <c r="AT5" cm="1">
        <f t="array" ref="AT5">INDEX(_x_scores_!F$2:F$474,MATCH($AO5,_x_scores_!$A$2:$A$474,0),0) + INDEX(_hidden_info_draft_!Z$46:AK$46,'Draft Sim'!$F$21)</f>
        <v>0.67172147909059277</v>
      </c>
      <c r="AU5" cm="1">
        <f t="array" ref="AU5">INDEX(_x_scores_!G$2:G$474,MATCH($AO5,_x_scores_!$A$2:$A$474,0),0) + INDEX(_hidden_info_draft_!Z$47:AK$47,'Draft Sim'!$F$21)</f>
        <v>-0.62208068527923921</v>
      </c>
      <c r="AV5" cm="1">
        <f t="array" ref="AV5">INDEX(_x_scores_!H$2:H$474,MATCH($AO5,_x_scores_!$A$2:$A$474,0),0) + INDEX(_hidden_info_draft_!Z$48:AK$48,'Draft Sim'!$F$21)</f>
        <v>-1.083678785469719</v>
      </c>
      <c r="AW5" cm="1">
        <f t="array" ref="AW5">INDEX(_x_scores_!I$2:I$474,MATCH($AO5,_x_scores_!$A$2:$A$474,0),0) + INDEX(_hidden_info_draft_!Z$49:AK$49,'Draft Sim'!$F$21)</f>
        <v>-1.1396065709767789</v>
      </c>
      <c r="AX5" cm="1">
        <f t="array" ref="AX5">INDEX(_x_scores_!J$2:J$474,MATCH($AO5,_x_scores_!$A$2:$A$474,0),0) + INDEX(_hidden_info_draft_!Z$50:AK$50,'Draft Sim'!$F$21)</f>
        <v>0.71591266858214386</v>
      </c>
      <c r="AZ5">
        <f t="shared" si="2"/>
        <v>0.60193875228776739</v>
      </c>
      <c r="BA5">
        <f t="shared" si="3"/>
        <v>0.61066580928693193</v>
      </c>
      <c r="BB5">
        <f t="shared" si="4"/>
        <v>0.52562214123458606</v>
      </c>
      <c r="BC5">
        <f t="shared" si="5"/>
        <v>0.48606910828755168</v>
      </c>
      <c r="BD5">
        <f t="shared" si="6"/>
        <v>0.54674672152510373</v>
      </c>
      <c r="BE5">
        <f t="shared" si="7"/>
        <v>0.45716189206050362</v>
      </c>
      <c r="BF5">
        <f t="shared" si="8"/>
        <v>0.42108409384234391</v>
      </c>
      <c r="BG5">
        <f t="shared" si="9"/>
        <v>0.41613415118369734</v>
      </c>
      <c r="BH5">
        <f t="shared" si="10"/>
        <v>0.55251163828332617</v>
      </c>
      <c r="BJ5">
        <f ca="1"/>
        <v>2</v>
      </c>
      <c r="BL5">
        <f ca="1"/>
        <v>0</v>
      </c>
      <c r="BN5">
        <f t="shared" si="11"/>
        <v>0.51310381199909016</v>
      </c>
      <c r="BO5" cm="1">
        <f t="array" aca="1" ref="BO5" ca="1">SUM(IF(MOD(_xlfn.FLOOR.MATH(ROW(INDIRECT("1:512"))/1),2)=1,AZ5,1-AZ5) * IF(MOD(_xlfn.FLOOR.MATH(ROW(INDIRECT("1:512"))/2),2)=1,BA5,1-BA5) *  IF(MOD(_xlfn.FLOOR.MATH(ROW(INDIRECT("1:512"))/4),2)=1,BB5,1-BB5) *IF(MOD(_xlfn.FLOOR.MATH(ROW(INDIRECT("1:512"))/8),2)=1,BC5,1-BC5) * IF(MOD(_xlfn.FLOOR.MATH(ROW(INDIRECT("1:512"))/16),2)=1,BD5,1-BD5) * IF(MOD(_xlfn.FLOOR.MATH(ROW(INDIRECT("1:512"))/32),2)=1,BE5,1-BE5) *  IF(MOD(_xlfn.FLOOR.MATH(ROW(INDIRECT("1:512"))/64),2)=1,BF5,1-BF5) * IF(MOD(_xlfn.FLOOR.MATH(ROW(INDIRECT("1:512"))/128),2)=1,BG5,1-BG5) * IF(MOD(_xlfn.FLOOR.MATH(ROW(INDIRECT("1:512"))/256),2)=1,BH5,1-BH5)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0.53253014838062029</v>
      </c>
      <c r="BP5">
        <f ca="1">IF('Draft Sim'!$C$2 = "Most Categories",BO5,BN5)</f>
        <v>0.53253014838062029</v>
      </c>
      <c r="BR5" t="str">
        <f ca="1"/>
        <v>Joel Embiid</v>
      </c>
      <c r="BT5" s="6">
        <f t="shared" ca="1" si="12"/>
        <v>40</v>
      </c>
      <c r="BV5" t="str">
        <f ca="1"/>
        <v>Kristaps Porzingis</v>
      </c>
    </row>
    <row r="6" spans="1:74">
      <c r="A6" t="s">
        <v>570</v>
      </c>
      <c r="D6">
        <f>'Draft Sim'!C7</f>
        <v>0</v>
      </c>
      <c r="F6" t="str">
        <v>Jayson Tatum</v>
      </c>
      <c r="I6" s="6">
        <f t="shared" si="0"/>
        <v>14</v>
      </c>
      <c r="L6" t="str">
        <v>Kristaps Porzingis</v>
      </c>
      <c r="O6">
        <v>0.5402426713292432</v>
      </c>
      <c r="P6">
        <v>-0.58788175145527577</v>
      </c>
      <c r="Q6">
        <v>2.3988362906122442</v>
      </c>
      <c r="R6">
        <v>0.9662668207855627</v>
      </c>
      <c r="S6">
        <v>-0.25853346321836479</v>
      </c>
      <c r="T6">
        <v>1.1060324825257264</v>
      </c>
      <c r="U6">
        <v>-0.61242582612935625</v>
      </c>
      <c r="V6">
        <v>0.40239474391363006</v>
      </c>
      <c r="W6">
        <v>-0.11631127539192124</v>
      </c>
      <c r="Y6" t="s">
        <v>572</v>
      </c>
      <c r="Z6" t="s">
        <v>1</v>
      </c>
      <c r="AA6">
        <f>AVERAGE(INDEX(_xlfn.ANCHORARRAY($O$4),AA$4):INDEX(_xlfn.ANCHORARRAY($O$4),AA$5))</f>
        <v>0.87071977442088555</v>
      </c>
      <c r="AB6">
        <f>AVERAGE(INDEX(_xlfn.ANCHORARRAY($O$4),AB$4):INDEX(_xlfn.ANCHORARRAY($O$4),AB$5))</f>
        <v>0.74146413295130742</v>
      </c>
      <c r="AC6">
        <f>AVERAGE(INDEX(_xlfn.ANCHORARRAY($O$4),AC$4):INDEX(_xlfn.ANCHORARRAY($O$4),AC$5))</f>
        <v>0.4902593406955737</v>
      </c>
      <c r="AD6">
        <f>AVERAGE(INDEX(_xlfn.ANCHORARRAY($O$4),AD$4):INDEX(_xlfn.ANCHORARRAY($O$4),AD$5))</f>
        <v>0.26149964981913137</v>
      </c>
      <c r="AE6">
        <f>AVERAGE(INDEX(_xlfn.ANCHORARRAY($O$4),AE$4):INDEX(_xlfn.ANCHORARRAY($O$4),AE$5))</f>
        <v>0.1672790645199668</v>
      </c>
      <c r="AF6">
        <f>AVERAGE(INDEX(_xlfn.ANCHORARRAY($O$4),AF$4):INDEX(_xlfn.ANCHORARRAY($O$4),AF$5))</f>
        <v>0.13699884105294161</v>
      </c>
      <c r="AG6">
        <f>AVERAGE(INDEX(_xlfn.ANCHORARRAY($O$4),AG$4):INDEX(_xlfn.ANCHORARRAY($O$4),AG$5))</f>
        <v>0.24946542930801044</v>
      </c>
      <c r="AH6">
        <f>AVERAGE(INDEX(_xlfn.ANCHORARRAY($O$4),AH$4):INDEX(_xlfn.ANCHORARRAY($O$4),AH$5))</f>
        <v>4.2069975559964806E-2</v>
      </c>
      <c r="AI6">
        <f>AVERAGE(INDEX(_xlfn.ANCHORARRAY($O$4),AI$4):INDEX(_xlfn.ANCHORARRAY($O$4),AI$5))</f>
        <v>-0.45946460715343229</v>
      </c>
      <c r="AJ6">
        <f>AVERAGE(INDEX(_xlfn.ANCHORARRAY($O$4),AJ$4):INDEX(_xlfn.ANCHORARRAY($O$4),AJ$5))</f>
        <v>-6.1046481577698077E-2</v>
      </c>
      <c r="AK6">
        <f>AVERAGE(INDEX(_xlfn.ANCHORARRAY($O$4),AK$4):INDEX(_xlfn.ANCHORARRAY($O$4),AK$5))</f>
        <v>-0.39983140885565316</v>
      </c>
      <c r="AL6">
        <f>AVERAGE(INDEX(_xlfn.ANCHORARRAY($O$4),AL$4):INDEX(_xlfn.ANCHORARRAY($O$4),AL$5))</f>
        <v>-0.53119607797656077</v>
      </c>
      <c r="AM6">
        <f>AVERAGE(INDEX(_xlfn.ANCHORARRAY($O$4),AM$4):INDEX(_xlfn.ANCHORARRAY($O$4),AM$5))</f>
        <v>-0.65619123059305029</v>
      </c>
      <c r="AO6" t="str">
        <f t="shared" si="1"/>
        <v>Jayson Tatum</v>
      </c>
      <c r="AP6" cm="1">
        <f t="array" ref="AP6">INDEX(_x_scores_!B$2:B$474,MATCH($AO6,_x_scores_!$A$2:$A$474,0),0) + INDEX(_hidden_info_draft_!Z$42:AK$42,'Draft Sim'!$F$21)</f>
        <v>1.3294538289881797</v>
      </c>
      <c r="AQ6" cm="1">
        <f t="array" ref="AQ6">INDEX(_x_scores_!C$2:C$474,MATCH($AO6,_x_scores_!$A$2:$A$474,0),0) + INDEX(_hidden_info_draft_!Z$43:AK$43,'Draft Sim'!$F$21)</f>
        <v>1.1322006334492558</v>
      </c>
      <c r="AR6" cm="1">
        <f t="array" ref="AR6">INDEX(_x_scores_!D$2:D$474,MATCH($AO6,_x_scores_!$A$2:$A$474,0),0) +INDEX(_hidden_info_draft_!Z$44:AK$44,'Draft Sim'!$F$21)</f>
        <v>0.73361561273312381</v>
      </c>
      <c r="AS6" cm="1">
        <f t="array" ref="AS6">INDEX(_x_scores_!E$2:E$474,MATCH($AO6,_x_scores_!$A$2:$A$474,0),0) + INDEX(_hidden_info_draft_!Z$45:AK$45,'Draft Sim'!$F$21)</f>
        <v>5.0053673668967846E-2</v>
      </c>
      <c r="AT6" cm="1">
        <f t="array" ref="AT6">INDEX(_x_scores_!F$2:F$474,MATCH($AO6,_x_scores_!$A$2:$A$474,0),0) + INDEX(_hidden_info_draft_!Z$46:AK$46,'Draft Sim'!$F$21)</f>
        <v>-0.52249451689277293</v>
      </c>
      <c r="AU6" cm="1">
        <f t="array" ref="AU6">INDEX(_x_scores_!G$2:G$474,MATCH($AO6,_x_scores_!$A$2:$A$474,0),0) + INDEX(_hidden_info_draft_!Z$47:AK$47,'Draft Sim'!$F$21)</f>
        <v>1.0778208341700442</v>
      </c>
      <c r="AV6" cm="1">
        <f t="array" ref="AV6">INDEX(_x_scores_!H$2:H$474,MATCH($AO6,_x_scores_!$A$2:$A$474,0),0) + INDEX(_hidden_info_draft_!Z$48:AK$48,'Draft Sim'!$F$21)</f>
        <v>-0.9386191862388461</v>
      </c>
      <c r="AW6" cm="1">
        <f t="array" ref="AW6">INDEX(_x_scores_!I$2:I$474,MATCH($AO6,_x_scores_!$A$2:$A$474,0),0) + INDEX(_hidden_info_draft_!Z$49:AK$49,'Draft Sim'!$F$21)</f>
        <v>-1.0416272370764668</v>
      </c>
      <c r="AX6" cm="1">
        <f t="array" ref="AX6">INDEX(_x_scores_!J$2:J$474,MATCH($AO6,_x_scores_!$A$2:$A$474,0),0) + INDEX(_hidden_info_draft_!Z$50:AK$50,'Draft Sim'!$F$21)</f>
        <v>-0.2831633800636858</v>
      </c>
      <c r="AZ6">
        <f t="shared" si="2"/>
        <v>0.5979561771557953</v>
      </c>
      <c r="BA6">
        <f t="shared" si="3"/>
        <v>0.57737219042507226</v>
      </c>
      <c r="BB6">
        <f t="shared" si="4"/>
        <v>0.54912486833131646</v>
      </c>
      <c r="BC6">
        <f t="shared" si="5"/>
        <v>0.50380021620250681</v>
      </c>
      <c r="BD6">
        <f t="shared" si="6"/>
        <v>0.46360536150460541</v>
      </c>
      <c r="BE6">
        <f t="shared" si="7"/>
        <v>0.57393636073174514</v>
      </c>
      <c r="BF6">
        <f t="shared" si="8"/>
        <v>0.43153525576023499</v>
      </c>
      <c r="BG6">
        <f t="shared" si="9"/>
        <v>0.42325079213817807</v>
      </c>
      <c r="BH6">
        <f t="shared" si="10"/>
        <v>0.47917930505937445</v>
      </c>
      <c r="BJ6">
        <f ca="1"/>
        <v>3</v>
      </c>
      <c r="BL6">
        <f ca="1"/>
        <v>0</v>
      </c>
      <c r="BN6">
        <f t="shared" si="11"/>
        <v>0.5110845030343143</v>
      </c>
      <c r="BO6" cm="1">
        <f t="array" aca="1" ref="BO6" ca="1">SUM(IF(MOD(_xlfn.FLOOR.MATH(ROW(INDIRECT("1:512"))/1),2)=1,AZ6,1-AZ6) * IF(MOD(_xlfn.FLOOR.MATH(ROW(INDIRECT("1:512"))/2),2)=1,BA6,1-BA6) *  IF(MOD(_xlfn.FLOOR.MATH(ROW(INDIRECT("1:512"))/4),2)=1,BB6,1-BB6) *IF(MOD(_xlfn.FLOOR.MATH(ROW(INDIRECT("1:512"))/8),2)=1,BC6,1-BC6) * IF(MOD(_xlfn.FLOOR.MATH(ROW(INDIRECT("1:512"))/16),2)=1,BD6,1-BD6) * IF(MOD(_xlfn.FLOOR.MATH(ROW(INDIRECT("1:512"))/32),2)=1,BE6,1-BE6) *  IF(MOD(_xlfn.FLOOR.MATH(ROW(INDIRECT("1:512"))/64),2)=1,BF6,1-BF6) * IF(MOD(_xlfn.FLOOR.MATH(ROW(INDIRECT("1:512"))/128),2)=1,BG6,1-BG6) * IF(MOD(_xlfn.FLOOR.MATH(ROW(INDIRECT("1:512"))/256),2)=1,BH6,1-BH6)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0.52747629615232083</v>
      </c>
      <c r="BP6">
        <f ca="1">IF('Draft Sim'!$C$2 = "Most Categories",BO6,BN6)</f>
        <v>0.52747629615232083</v>
      </c>
      <c r="BR6" t="str">
        <f ca="1"/>
        <v>Jayson Tatum</v>
      </c>
      <c r="BT6" s="6">
        <f t="shared" ca="1" si="12"/>
        <v>14</v>
      </c>
      <c r="BV6" t="str">
        <f ca="1"/>
        <v>Shai Gilgeous-Alexander</v>
      </c>
    </row>
    <row r="7" spans="1:74">
      <c r="D7">
        <f>'Draft Sim'!C8</f>
        <v>0</v>
      </c>
      <c r="F7" t="str">
        <v>Tyrese Haliburton</v>
      </c>
      <c r="I7" s="6">
        <f t="shared" si="0"/>
        <v>27</v>
      </c>
      <c r="L7" t="str">
        <v>Karl-Anthony Towns</v>
      </c>
      <c r="O7">
        <v>1.4212906922066499</v>
      </c>
      <c r="P7">
        <v>0.88803301832254955</v>
      </c>
      <c r="Q7">
        <v>0.58415660949961856</v>
      </c>
      <c r="R7">
        <v>0.28302920061437914</v>
      </c>
      <c r="S7">
        <v>4.927695084027766E-2</v>
      </c>
      <c r="T7">
        <v>1.1457542534702823</v>
      </c>
      <c r="U7">
        <v>-0.86795487309370334</v>
      </c>
      <c r="V7">
        <v>0.70231146529237254</v>
      </c>
      <c r="W7">
        <v>-0.38300721946984251</v>
      </c>
      <c r="Z7" t="s">
        <v>2</v>
      </c>
      <c r="AA7">
        <f>AVERAGE(INDEX(_xlfn.ANCHORARRAY($P$4),AA$4):INDEX(_xlfn.ANCHORARRAY($P$4),AA$5))</f>
        <v>0.40317104622942962</v>
      </c>
      <c r="AB7">
        <f>AVERAGE(INDEX(_xlfn.ANCHORARRAY($P$4),AB$4):INDEX(_xlfn.ANCHORARRAY($P$4),AB$5))</f>
        <v>-1.9831077312907841E-2</v>
      </c>
      <c r="AC7">
        <f>AVERAGE(INDEX(_xlfn.ANCHORARRAY($P$4),AC$4):INDEX(_xlfn.ANCHORARRAY($P$4),AC$5))</f>
        <v>0.63329373423291002</v>
      </c>
      <c r="AD7">
        <f>AVERAGE(INDEX(_xlfn.ANCHORARRAY($P$4),AD$4):INDEX(_xlfn.ANCHORARRAY($P$4),AD$5))</f>
        <v>0.15161350390002348</v>
      </c>
      <c r="AE7">
        <f>AVERAGE(INDEX(_xlfn.ANCHORARRAY($P$4),AE$4):INDEX(_xlfn.ANCHORARRAY($P$4),AE$5))</f>
        <v>3.0980755198201787E-3</v>
      </c>
      <c r="AF7">
        <f>AVERAGE(INDEX(_xlfn.ANCHORARRAY($P$4),AF$4):INDEX(_xlfn.ANCHORARRAY($P$4),AF$5))</f>
        <v>0.13273362199877289</v>
      </c>
      <c r="AG7">
        <f>AVERAGE(INDEX(_xlfn.ANCHORARRAY($P$4),AG$4):INDEX(_xlfn.ANCHORARRAY($P$4),AG$5))</f>
        <v>1.8723937196230986E-2</v>
      </c>
      <c r="AH7">
        <f>AVERAGE(INDEX(_xlfn.ANCHORARRAY($P$4),AH$4):INDEX(_xlfn.ANCHORARRAY($P$4),AH$5))</f>
        <v>0.26362600374823503</v>
      </c>
      <c r="AI7">
        <f>AVERAGE(INDEX(_xlfn.ANCHORARRAY($P$4),AI$4):INDEX(_xlfn.ANCHORARRAY($P$4),AI$5))</f>
        <v>-0.13091862240352317</v>
      </c>
      <c r="AJ7">
        <f>AVERAGE(INDEX(_xlfn.ANCHORARRAY($P$4),AJ$4):INDEX(_xlfn.ANCHORARRAY($P$4),AJ$5))</f>
        <v>4.2328002834328811E-2</v>
      </c>
      <c r="AK7">
        <f>AVERAGE(INDEX(_xlfn.ANCHORARRAY($P$4),AK$4):INDEX(_xlfn.ANCHORARRAY($P$4),AK$5))</f>
        <v>-0.36296752657011017</v>
      </c>
      <c r="AL7">
        <f>AVERAGE(INDEX(_xlfn.ANCHORARRAY($P$4),AL$4):INDEX(_xlfn.ANCHORARRAY($P$4),AL$5))</f>
        <v>-7.7546997139052859E-2</v>
      </c>
      <c r="AM7">
        <f>AVERAGE(INDEX(_xlfn.ANCHORARRAY($P$4),AM$4):INDEX(_xlfn.ANCHORARRAY($P$4),AM$5))</f>
        <v>-0.26713332325315609</v>
      </c>
      <c r="AO7" t="str">
        <f t="shared" si="1"/>
        <v>Tyrese Haliburton</v>
      </c>
      <c r="AP7" cm="1">
        <f t="array" ref="AP7">INDEX(_x_scores_!B$2:B$474,MATCH($AO7,_x_scores_!$A$2:$A$474,0),0) + INDEX(_hidden_info_draft_!Z$42:AK$42,'Draft Sim'!$F$21)</f>
        <v>0.44840580811077291</v>
      </c>
      <c r="AQ7" cm="1">
        <f t="array" ref="AQ7">INDEX(_x_scores_!C$2:C$474,MATCH($AO7,_x_scores_!$A$2:$A$474,0),0) + INDEX(_hidden_info_draft_!Z$43:AK$43,'Draft Sim'!$F$21)</f>
        <v>-0.3437141363285694</v>
      </c>
      <c r="AR7" cm="1">
        <f t="array" ref="AR7">INDEX(_x_scores_!D$2:D$474,MATCH($AO7,_x_scores_!$A$2:$A$474,0),0) +INDEX(_hidden_info_draft_!Z$44:AK$44,'Draft Sim'!$F$21)</f>
        <v>2.5482952938457495</v>
      </c>
      <c r="AS7" cm="1">
        <f t="array" ref="AS7">INDEX(_x_scores_!E$2:E$474,MATCH($AO7,_x_scores_!$A$2:$A$474,0),0) + INDEX(_hidden_info_draft_!Z$45:AK$45,'Draft Sim'!$F$21)</f>
        <v>0.73329129384015146</v>
      </c>
      <c r="AT7" cm="1">
        <f t="array" ref="AT7">INDEX(_x_scores_!F$2:F$474,MATCH($AO7,_x_scores_!$A$2:$A$474,0),0) + INDEX(_hidden_info_draft_!Z$46:AK$46,'Draft Sim'!$F$21)</f>
        <v>-0.83030493095141533</v>
      </c>
      <c r="AU7" cm="1">
        <f t="array" ref="AU7">INDEX(_x_scores_!G$2:G$474,MATCH($AO7,_x_scores_!$A$2:$A$474,0),0) + INDEX(_hidden_info_draft_!Z$47:AK$47,'Draft Sim'!$F$21)</f>
        <v>1.0380990632254883</v>
      </c>
      <c r="AV7" cm="1">
        <f t="array" ref="AV7">INDEX(_x_scores_!H$2:H$474,MATCH($AO7,_x_scores_!$A$2:$A$474,0),0) + INDEX(_hidden_info_draft_!Z$48:AK$48,'Draft Sim'!$F$21)</f>
        <v>-0.68309013927449902</v>
      </c>
      <c r="AW7" cm="1">
        <f t="array" ref="AW7">INDEX(_x_scores_!I$2:I$474,MATCH($AO7,_x_scores_!$A$2:$A$474,0),0) + INDEX(_hidden_info_draft_!Z$49:AK$49,'Draft Sim'!$F$21)</f>
        <v>-1.3415439584552091</v>
      </c>
      <c r="AX7" cm="1">
        <f t="array" ref="AX7">INDEX(_x_scores_!J$2:J$474,MATCH($AO7,_x_scores_!$A$2:$A$474,0),0) + INDEX(_hidden_info_draft_!Z$50:AK$50,'Draft Sim'!$F$21)</f>
        <v>-1.64674359857645E-2</v>
      </c>
      <c r="AZ7">
        <f t="shared" si="2"/>
        <v>0.5333395002025092</v>
      </c>
      <c r="BA7">
        <f t="shared" si="3"/>
        <v>0.47637590729105606</v>
      </c>
      <c r="BB7">
        <f t="shared" si="4"/>
        <v>0.66597270167317579</v>
      </c>
      <c r="BC7">
        <f t="shared" si="5"/>
        <v>0.55549419844096792</v>
      </c>
      <c r="BD7">
        <f t="shared" si="6"/>
        <v>0.44228699403159499</v>
      </c>
      <c r="BE7">
        <f t="shared" si="7"/>
        <v>0.57124123612685263</v>
      </c>
      <c r="BF7">
        <f t="shared" si="8"/>
        <v>0.45005808329928376</v>
      </c>
      <c r="BG7">
        <f t="shared" si="9"/>
        <v>0.40155551093365505</v>
      </c>
      <c r="BH7">
        <f t="shared" si="10"/>
        <v>0.49878861903224403</v>
      </c>
      <c r="BJ7">
        <f ca="1"/>
        <v>4</v>
      </c>
      <c r="BL7">
        <f ca="1"/>
        <v>0</v>
      </c>
      <c r="BN7">
        <f t="shared" si="11"/>
        <v>0.51056808344792659</v>
      </c>
      <c r="BO7" cm="1">
        <f t="array" aca="1" ref="BO7" ca="1">SUM(IF(MOD(_xlfn.FLOOR.MATH(ROW(INDIRECT("1:512"))/1),2)=1,AZ7,1-AZ7) * IF(MOD(_xlfn.FLOOR.MATH(ROW(INDIRECT("1:512"))/2),2)=1,BA7,1-BA7) *  IF(MOD(_xlfn.FLOOR.MATH(ROW(INDIRECT("1:512"))/4),2)=1,BB7,1-BB7) *IF(MOD(_xlfn.FLOOR.MATH(ROW(INDIRECT("1:512"))/8),2)=1,BC7,1-BC7) * IF(MOD(_xlfn.FLOOR.MATH(ROW(INDIRECT("1:512"))/16),2)=1,BD7,1-BD7) * IF(MOD(_xlfn.FLOOR.MATH(ROW(INDIRECT("1:512"))/32),2)=1,BE7,1-BE7) *  IF(MOD(_xlfn.FLOOR.MATH(ROW(INDIRECT("1:512"))/64),2)=1,BF7,1-BF7) * IF(MOD(_xlfn.FLOOR.MATH(ROW(INDIRECT("1:512"))/128),2)=1,BG7,1-BG7) * IF(MOD(_xlfn.FLOOR.MATH(ROW(INDIRECT("1:512"))/256),2)=1,BH7,1-BH7)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0.52617836092502235</v>
      </c>
      <c r="BP7">
        <f ca="1">IF('Draft Sim'!$C$2 = "Most Categories",BO7,BN7)</f>
        <v>0.52617836092502235</v>
      </c>
      <c r="BR7" t="str">
        <f ca="1"/>
        <v>Tyrese Haliburton</v>
      </c>
      <c r="BT7" s="6">
        <f t="shared" ca="1" si="12"/>
        <v>27</v>
      </c>
      <c r="BV7" t="str">
        <f ca="1"/>
        <v>Karl-Anthony Towns</v>
      </c>
    </row>
    <row r="8" spans="1:74">
      <c r="D8">
        <f>'Draft Sim'!C9</f>
        <v>0</v>
      </c>
      <c r="F8" t="str">
        <v>Kevin Durant</v>
      </c>
      <c r="I8" s="6">
        <f t="shared" si="0"/>
        <v>92</v>
      </c>
      <c r="L8" t="str">
        <v>Kyrie Irving</v>
      </c>
      <c r="O8">
        <v>1.114546045847659</v>
      </c>
      <c r="P8">
        <v>0.28114996401675568</v>
      </c>
      <c r="Q8">
        <v>0.65191504699042913</v>
      </c>
      <c r="R8">
        <v>-0.26593134291981801</v>
      </c>
      <c r="S8">
        <v>1.142555347381975</v>
      </c>
      <c r="T8">
        <v>0.33747190053952392</v>
      </c>
      <c r="U8">
        <v>-1.0308132745469019</v>
      </c>
      <c r="V8">
        <v>0.76325483497510671</v>
      </c>
      <c r="W8">
        <v>0.73631764102060282</v>
      </c>
      <c r="Z8" t="s">
        <v>3</v>
      </c>
      <c r="AA8">
        <f>AVERAGE(INDEX(_xlfn.ANCHORARRAY($Q$4),AA$4):INDEX(_xlfn.ANCHORARRAY($Q$4),AA$5))</f>
        <v>0.92555885868858578</v>
      </c>
      <c r="AB8">
        <f>AVERAGE(INDEX(_xlfn.ANCHORARRAY($Q$4),AB$4):INDEX(_xlfn.ANCHORARRAY($Q$4),AB$5))</f>
        <v>0.74229594944254318</v>
      </c>
      <c r="AC8">
        <f>AVERAGE(INDEX(_xlfn.ANCHORARRAY($Q$4),AC$4):INDEX(_xlfn.ANCHORARRAY($Q$4),AC$5))</f>
        <v>0.20273347129177788</v>
      </c>
      <c r="AD8">
        <f>AVERAGE(INDEX(_xlfn.ANCHORARRAY($Q$4),AD$4):INDEX(_xlfn.ANCHORARRAY($Q$4),AD$5))</f>
        <v>0.35155187345407374</v>
      </c>
      <c r="AE8">
        <f>AVERAGE(INDEX(_xlfn.ANCHORARRAY($Q$4),AE$4):INDEX(_xlfn.ANCHORARRAY($Q$4),AE$5))</f>
        <v>8.9289654835085289E-2</v>
      </c>
      <c r="AF8">
        <f>AVERAGE(INDEX(_xlfn.ANCHORARRAY($Q$4),AF$4):INDEX(_xlfn.ANCHORARRAY($Q$4),AF$5))</f>
        <v>-0.12169411532661263</v>
      </c>
      <c r="AG8">
        <f>AVERAGE(INDEX(_xlfn.ANCHORARRAY($Q$4),AG$4):INDEX(_xlfn.ANCHORARRAY($Q$4),AG$5))</f>
        <v>0.21893109956623627</v>
      </c>
      <c r="AH8">
        <f>AVERAGE(INDEX(_xlfn.ANCHORARRAY($Q$4),AH$4):INDEX(_xlfn.ANCHORARRAY($Q$4),AH$5))</f>
        <v>-0.26036482078298795</v>
      </c>
      <c r="AI8">
        <f>AVERAGE(INDEX(_xlfn.ANCHORARRAY($Q$4),AI$4):INDEX(_xlfn.ANCHORARRAY($Q$4),AI$5))</f>
        <v>-0.26908926384009479</v>
      </c>
      <c r="AJ8">
        <f>AVERAGE(INDEX(_xlfn.ANCHORARRAY($Q$4),AJ$4):INDEX(_xlfn.ANCHORARRAY($Q$4),AJ$5))</f>
        <v>-0.15509166723874593</v>
      </c>
      <c r="AK8">
        <f>AVERAGE(INDEX(_xlfn.ANCHORARRAY($Q$4),AK$4):INDEX(_xlfn.ANCHORARRAY($Q$4),AK$5))</f>
        <v>-6.4943101528970953E-2</v>
      </c>
      <c r="AL8">
        <f>AVERAGE(INDEX(_xlfn.ANCHORARRAY($Q$4),AL$4):INDEX(_xlfn.ANCHORARRAY($Q$4),AL$5))</f>
        <v>-0.23488704717572675</v>
      </c>
      <c r="AM8">
        <f>AVERAGE(INDEX(_xlfn.ANCHORARRAY($Q$4),AM$4):INDEX(_xlfn.ANCHORARRAY($Q$4),AM$5))</f>
        <v>-0.47738532615856094</v>
      </c>
      <c r="AO8" t="str">
        <f t="shared" si="1"/>
        <v>Kevin Durant</v>
      </c>
      <c r="AP8" cm="1">
        <f t="array" ref="AP8">INDEX(_x_scores_!B$2:B$474,MATCH($AO8,_x_scores_!$A$2:$A$474,0),0) + INDEX(_hidden_info_draft_!Z$42:AK$42,'Draft Sim'!$F$21)</f>
        <v>1.0227091826291888</v>
      </c>
      <c r="AQ8" cm="1">
        <f t="array" ref="AQ8">INDEX(_x_scores_!C$2:C$474,MATCH($AO8,_x_scores_!$A$2:$A$474,0),0) + INDEX(_hidden_info_draft_!Z$43:AK$43,'Draft Sim'!$F$21)</f>
        <v>0.52531757914346211</v>
      </c>
      <c r="AR8" cm="1">
        <f t="array" ref="AR8">INDEX(_x_scores_!D$2:D$474,MATCH($AO8,_x_scores_!$A$2:$A$474,0),0) +INDEX(_hidden_info_draft_!Z$44:AK$44,'Draft Sim'!$F$21)</f>
        <v>0.80137405022393438</v>
      </c>
      <c r="AS8" cm="1">
        <f t="array" ref="AS8">INDEX(_x_scores_!E$2:E$474,MATCH($AO8,_x_scores_!$A$2:$A$474,0),0) + INDEX(_hidden_info_draft_!Z$45:AK$45,'Draft Sim'!$F$21)</f>
        <v>-0.49890686986522931</v>
      </c>
      <c r="AT8" cm="1">
        <f t="array" ref="AT8">INDEX(_x_scores_!F$2:F$474,MATCH($AO8,_x_scores_!$A$2:$A$474,0),0) + INDEX(_hidden_info_draft_!Z$46:AK$46,'Draft Sim'!$F$21)</f>
        <v>0.57078387964892441</v>
      </c>
      <c r="AU8" cm="1">
        <f t="array" ref="AU8">INDEX(_x_scores_!G$2:G$474,MATCH($AO8,_x_scores_!$A$2:$A$474,0),0) + INDEX(_hidden_info_draft_!Z$47:AK$47,'Draft Sim'!$F$21)</f>
        <v>0.26953848123928581</v>
      </c>
      <c r="AV8" cm="1">
        <f t="array" ref="AV8">INDEX(_x_scores_!H$2:H$474,MATCH($AO8,_x_scores_!$A$2:$A$474,0),0) + INDEX(_hidden_info_draft_!Z$48:AK$48,'Draft Sim'!$F$21)</f>
        <v>-1.1014775876920446</v>
      </c>
      <c r="AW8" cm="1">
        <f t="array" ref="AW8">INDEX(_x_scores_!I$2:I$474,MATCH($AO8,_x_scores_!$A$2:$A$474,0),0) + INDEX(_hidden_info_draft_!Z$49:AK$49,'Draft Sim'!$F$21)</f>
        <v>-0.98068386739373259</v>
      </c>
      <c r="AX8" cm="1">
        <f t="array" ref="AX8">INDEX(_x_scores_!J$2:J$474,MATCH($AO8,_x_scores_!$A$2:$A$474,0),0) + INDEX(_hidden_info_draft_!Z$50:AK$50,'Draft Sim'!$F$21)</f>
        <v>0.83616148042675953</v>
      </c>
      <c r="AZ8">
        <f t="shared" si="2"/>
        <v>0.57566884375078797</v>
      </c>
      <c r="BA8">
        <f t="shared" si="3"/>
        <v>0.53607783576763546</v>
      </c>
      <c r="BB8">
        <f t="shared" si="4"/>
        <v>0.55363587887983501</v>
      </c>
      <c r="BC8">
        <f t="shared" si="5"/>
        <v>0.46217784693683406</v>
      </c>
      <c r="BD8">
        <f t="shared" si="6"/>
        <v>0.53974758027011538</v>
      </c>
      <c r="BE8">
        <f t="shared" si="7"/>
        <v>0.51859020775264231</v>
      </c>
      <c r="BF8">
        <f t="shared" si="8"/>
        <v>0.41980540403731315</v>
      </c>
      <c r="BG8">
        <f t="shared" si="9"/>
        <v>0.42769018056042118</v>
      </c>
      <c r="BH8">
        <f t="shared" si="10"/>
        <v>0.56126714114326792</v>
      </c>
      <c r="BJ8">
        <f ca="1"/>
        <v>5</v>
      </c>
      <c r="BL8">
        <f ca="1"/>
        <v>0</v>
      </c>
      <c r="BN8">
        <f t="shared" si="11"/>
        <v>0.51051787989987252</v>
      </c>
      <c r="BO8" cm="1">
        <f t="array" aca="1" ref="BO8" ca="1">SUM(IF(MOD(_xlfn.FLOOR.MATH(ROW(INDIRECT("1:512"))/1),2)=1,AZ8,1-AZ8) * IF(MOD(_xlfn.FLOOR.MATH(ROW(INDIRECT("1:512"))/2),2)=1,BA8,1-BA8) *  IF(MOD(_xlfn.FLOOR.MATH(ROW(INDIRECT("1:512"))/4),2)=1,BB8,1-BB8) *IF(MOD(_xlfn.FLOOR.MATH(ROW(INDIRECT("1:512"))/8),2)=1,BC8,1-BC8) * IF(MOD(_xlfn.FLOOR.MATH(ROW(INDIRECT("1:512"))/16),2)=1,BD8,1-BD8) * IF(MOD(_xlfn.FLOOR.MATH(ROW(INDIRECT("1:512"))/32),2)=1,BE8,1-BE8) *  IF(MOD(_xlfn.FLOOR.MATH(ROW(INDIRECT("1:512"))/64),2)=1,BF8,1-BF8) * IF(MOD(_xlfn.FLOOR.MATH(ROW(INDIRECT("1:512"))/128),2)=1,BG8,1-BG8) * IF(MOD(_xlfn.FLOOR.MATH(ROW(INDIRECT("1:512"))/256),2)=1,BH8,1-BH8)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0.52607622461495196</v>
      </c>
      <c r="BP8">
        <f ca="1">IF('Draft Sim'!$C$2 = "Most Categories",BO8,BN8)</f>
        <v>0.52607622461495196</v>
      </c>
      <c r="BR8" t="str">
        <f ca="1"/>
        <v>Kevin Durant</v>
      </c>
      <c r="BT8" s="6">
        <f t="shared" ca="1" si="12"/>
        <v>92</v>
      </c>
      <c r="BV8" t="str">
        <f ca="1"/>
        <v>Evan Mobley</v>
      </c>
    </row>
    <row r="9" spans="1:74">
      <c r="D9">
        <f>'Draft Sim'!C10</f>
        <v>0</v>
      </c>
      <c r="F9" t="str">
        <v>Stephen Curry</v>
      </c>
      <c r="I9" s="6">
        <f t="shared" si="0"/>
        <v>79</v>
      </c>
      <c r="L9" t="str">
        <v>Nikola Vucevic</v>
      </c>
      <c r="O9">
        <v>0.3418961933215946</v>
      </c>
      <c r="P9">
        <v>0.15168155454810442</v>
      </c>
      <c r="Q9">
        <v>-1.001655359381677</v>
      </c>
      <c r="R9">
        <v>0.11141807505835698</v>
      </c>
      <c r="S9">
        <v>2.8159930716883976</v>
      </c>
      <c r="T9">
        <v>0.15995998319842891</v>
      </c>
      <c r="U9">
        <v>0.11122084383900756</v>
      </c>
      <c r="V9">
        <v>-2.562624341726236E-2</v>
      </c>
      <c r="W9">
        <v>-2.5004227749382702E-2</v>
      </c>
      <c r="Z9" t="s">
        <v>4</v>
      </c>
      <c r="AA9">
        <f>AVERAGE(INDEX(_xlfn.ANCHORARRAY($R$4),AA$4):INDEX(_xlfn.ANCHORARRAY($R$4),AA$5))</f>
        <v>0.34914662359613335</v>
      </c>
      <c r="AB9">
        <f>AVERAGE(INDEX(_xlfn.ANCHORARRAY($R$4),AB$4):INDEX(_xlfn.ANCHORARRAY($R$4),AB$5))</f>
        <v>0.26389777014500804</v>
      </c>
      <c r="AC9">
        <f>AVERAGE(INDEX(_xlfn.ANCHORARRAY($R$4),AC$4):INDEX(_xlfn.ANCHORARRAY($R$4),AC$5))</f>
        <v>5.6362476961507459E-2</v>
      </c>
      <c r="AD9">
        <f>AVERAGE(INDEX(_xlfn.ANCHORARRAY($R$4),AD$4):INDEX(_xlfn.ANCHORARRAY($R$4),AD$5))</f>
        <v>8.6347313497261338E-2</v>
      </c>
      <c r="AE9">
        <f>AVERAGE(INDEX(_xlfn.ANCHORARRAY($R$4),AE$4):INDEX(_xlfn.ANCHORARRAY($R$4),AE$5))</f>
        <v>0.26385322916495862</v>
      </c>
      <c r="AF9">
        <f>AVERAGE(INDEX(_xlfn.ANCHORARRAY($R$4),AF$4):INDEX(_xlfn.ANCHORARRAY($R$4),AF$5))</f>
        <v>2.0363269240706073E-2</v>
      </c>
      <c r="AG9">
        <f>AVERAGE(INDEX(_xlfn.ANCHORARRAY($R$4),AG$4):INDEX(_xlfn.ANCHORARRAY($R$4),AG$5))</f>
        <v>-1.4962504601063558E-3</v>
      </c>
      <c r="AH9">
        <f>AVERAGE(INDEX(_xlfn.ANCHORARRAY($R$4),AH$4):INDEX(_xlfn.ANCHORARRAY($R$4),AH$5))</f>
        <v>-0.13117541585317014</v>
      </c>
      <c r="AI9">
        <f>AVERAGE(INDEX(_xlfn.ANCHORARRAY($R$4),AI$4):INDEX(_xlfn.ANCHORARRAY($R$4),AI$5))</f>
        <v>0.13469639779214684</v>
      </c>
      <c r="AJ9">
        <f>AVERAGE(INDEX(_xlfn.ANCHORARRAY($R$4),AJ$4):INDEX(_xlfn.ANCHORARRAY($R$4),AJ$5))</f>
        <v>-0.12974786650798445</v>
      </c>
      <c r="AK9">
        <f>AVERAGE(INDEX(_xlfn.ANCHORARRAY($R$4),AK$4):INDEX(_xlfn.ANCHORARRAY($R$4),AK$5))</f>
        <v>-0.13097064463168503</v>
      </c>
      <c r="AL9">
        <f>AVERAGE(INDEX(_xlfn.ANCHORARRAY($R$4),AL$4):INDEX(_xlfn.ANCHORARRAY($R$4),AL$5))</f>
        <v>-0.19566861800227123</v>
      </c>
      <c r="AM9">
        <f>AVERAGE(INDEX(_xlfn.ANCHORARRAY($R$4),AM$4):INDEX(_xlfn.ANCHORARRAY($R$4),AM$5))</f>
        <v>-0.23330533793849328</v>
      </c>
      <c r="AO9" t="str">
        <f t="shared" si="1"/>
        <v>Stephen Curry</v>
      </c>
      <c r="AP9" cm="1">
        <f t="array" ref="AP9">INDEX(_x_scores_!B$2:B$474,MATCH($AO9,_x_scores_!$A$2:$A$474,0),0) + INDEX(_hidden_info_draft_!Z$42:AK$42,'Draft Sim'!$F$21)</f>
        <v>0.98809164658689541</v>
      </c>
      <c r="AQ9" cm="1">
        <f t="array" ref="AQ9">INDEX(_x_scores_!C$2:C$474,MATCH($AO9,_x_scores_!$A$2:$A$474,0),0) + INDEX(_hidden_info_draft_!Z$43:AK$43,'Draft Sim'!$F$21)</f>
        <v>0.20394092054433427</v>
      </c>
      <c r="AR9" cm="1">
        <f t="array" ref="AR9">INDEX(_x_scores_!D$2:D$474,MATCH($AO9,_x_scores_!$A$2:$A$474,0),0) +INDEX(_hidden_info_draft_!Z$44:AK$44,'Draft Sim'!$F$21)</f>
        <v>1.2556965724428102</v>
      </c>
      <c r="AS9" cm="1">
        <f t="array" ref="AS9">INDEX(_x_scores_!E$2:E$474,MATCH($AO9,_x_scores_!$A$2:$A$474,0),0) + INDEX(_hidden_info_draft_!Z$45:AK$45,'Draft Sim'!$F$21)</f>
        <v>-0.37209385014911817</v>
      </c>
      <c r="AT9" cm="1">
        <f t="array" ref="AT9">INDEX(_x_scores_!F$2:F$474,MATCH($AO9,_x_scores_!$A$2:$A$474,0),0) + INDEX(_hidden_info_draft_!Z$46:AK$46,'Draft Sim'!$F$21)</f>
        <v>-1.0770883613613793</v>
      </c>
      <c r="AU9" cm="1">
        <f t="array" ref="AU9">INDEX(_x_scores_!G$2:G$474,MATCH($AO9,_x_scores_!$A$2:$A$474,0),0) + INDEX(_hidden_info_draft_!Z$47:AK$47,'Draft Sim'!$F$21)</f>
        <v>2.1027917735191362</v>
      </c>
      <c r="AV9" cm="1">
        <f t="array" ref="AV9">INDEX(_x_scores_!H$2:H$474,MATCH($AO9,_x_scores_!$A$2:$A$474,0),0) + INDEX(_hidden_info_draft_!Z$48:AK$48,'Draft Sim'!$F$21)</f>
        <v>-1.1664403475343237</v>
      </c>
      <c r="AW9" cm="1">
        <f t="array" ref="AW9">INDEX(_x_scores_!I$2:I$474,MATCH($AO9,_x_scores_!$A$2:$A$474,0),0) + INDEX(_hidden_info_draft_!Z$49:AK$49,'Draft Sim'!$F$21)</f>
        <v>-1.0357928060502046</v>
      </c>
      <c r="AX9" cm="1">
        <f t="array" ref="AX9">INDEX(_x_scores_!J$2:J$474,MATCH($AO9,_x_scores_!$A$2:$A$474,0),0) + INDEX(_hidden_info_draft_!Z$50:AK$50,'Draft Sim'!$F$21)</f>
        <v>-0.15621425457180441</v>
      </c>
      <c r="AZ9">
        <f t="shared" si="2"/>
        <v>0.57313693620369344</v>
      </c>
      <c r="BA9">
        <f t="shared" si="3"/>
        <v>0.51402254103049649</v>
      </c>
      <c r="BB9">
        <f t="shared" si="4"/>
        <v>0.5836753013822491</v>
      </c>
      <c r="BC9">
        <f t="shared" si="5"/>
        <v>0.47177275096340487</v>
      </c>
      <c r="BD9">
        <f t="shared" si="6"/>
        <v>0.42531218354741762</v>
      </c>
      <c r="BE9">
        <f t="shared" si="7"/>
        <v>0.64194760664906525</v>
      </c>
      <c r="BF9">
        <f t="shared" si="8"/>
        <v>0.41514567002320324</v>
      </c>
      <c r="BG9">
        <f t="shared" si="9"/>
        <v>0.42367538606786759</v>
      </c>
      <c r="BH9">
        <f t="shared" si="10"/>
        <v>0.48851010561960151</v>
      </c>
      <c r="BJ9">
        <f ca="1"/>
        <v>6</v>
      </c>
      <c r="BL9">
        <f ca="1"/>
        <v>0</v>
      </c>
      <c r="BN9">
        <f t="shared" si="11"/>
        <v>0.50413316460966662</v>
      </c>
      <c r="BO9" cm="1">
        <f t="array" aca="1" ref="BO9" ca="1">SUM(IF(MOD(_xlfn.FLOOR.MATH(ROW(INDIRECT("1:512"))/1),2)=1,AZ9,1-AZ9) * IF(MOD(_xlfn.FLOOR.MATH(ROW(INDIRECT("1:512"))/2),2)=1,BA9,1-BA9) *  IF(MOD(_xlfn.FLOOR.MATH(ROW(INDIRECT("1:512"))/4),2)=1,BB9,1-BB9) *IF(MOD(_xlfn.FLOOR.MATH(ROW(INDIRECT("1:512"))/8),2)=1,BC9,1-BC9) * IF(MOD(_xlfn.FLOOR.MATH(ROW(INDIRECT("1:512"))/16),2)=1,BD9,1-BD9) * IF(MOD(_xlfn.FLOOR.MATH(ROW(INDIRECT("1:512"))/32),2)=1,BE9,1-BE9) *  IF(MOD(_xlfn.FLOOR.MATH(ROW(INDIRECT("1:512"))/64),2)=1,BF9,1-BF9) * IF(MOD(_xlfn.FLOOR.MATH(ROW(INDIRECT("1:512"))/128),2)=1,BG9,1-BG9) * IF(MOD(_xlfn.FLOOR.MATH(ROW(INDIRECT("1:512"))/256),2)=1,BH9,1-BH9)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0.51019902309002518</v>
      </c>
      <c r="BP9">
        <f ca="1">IF('Draft Sim'!$C$2 = "Most Categories",BO9,BN9)</f>
        <v>0.51019902309002518</v>
      </c>
      <c r="BR9" t="str">
        <f ca="1"/>
        <v>Stephen Curry</v>
      </c>
      <c r="BT9" s="6">
        <f t="shared" ca="1" si="12"/>
        <v>79</v>
      </c>
      <c r="BV9" t="str">
        <f ca="1"/>
        <v>Kyrie Irving</v>
      </c>
    </row>
    <row r="10" spans="1:74">
      <c r="D10">
        <f>'Draft Sim'!C11</f>
        <v>0</v>
      </c>
      <c r="F10" t="str">
        <v>Jaren Jackson Jr.</v>
      </c>
      <c r="I10" s="6">
        <f t="shared" si="0"/>
        <v>53</v>
      </c>
      <c r="L10" t="str">
        <v>Donovan Mitchell</v>
      </c>
      <c r="O10">
        <v>1.0799285098053657</v>
      </c>
      <c r="P10">
        <v>-4.0226694582372095E-2</v>
      </c>
      <c r="Q10">
        <v>1.1062375692093049</v>
      </c>
      <c r="R10">
        <v>-0.13911832320370687</v>
      </c>
      <c r="S10">
        <v>-0.50531689362832888</v>
      </c>
      <c r="T10">
        <v>2.1707251928193743</v>
      </c>
      <c r="U10">
        <v>-1.0957760343891809</v>
      </c>
      <c r="V10">
        <v>0.70814589631863467</v>
      </c>
      <c r="W10">
        <v>-0.25605809397796114</v>
      </c>
      <c r="Z10" t="s">
        <v>5</v>
      </c>
      <c r="AA10">
        <f>AVERAGE(INDEX(_xlfn.ANCHORARRAY($S$4),AA$4):INDEX(_xlfn.ANCHORARRAY($S$4),AA$5))</f>
        <v>0.51920833500350605</v>
      </c>
      <c r="AB10">
        <f>AVERAGE(INDEX(_xlfn.ANCHORARRAY($S$4),AB$4):INDEX(_xlfn.ANCHORARRAY($S$4),AB$5))</f>
        <v>-0.17242930074034579</v>
      </c>
      <c r="AC10">
        <f>AVERAGE(INDEX(_xlfn.ANCHORARRAY($S$4),AC$4):INDEX(_xlfn.ANCHORARRAY($S$4),AC$5))</f>
        <v>0.16406710128763383</v>
      </c>
      <c r="AD10">
        <f>AVERAGE(INDEX(_xlfn.ANCHORARRAY($S$4),AD$4):INDEX(_xlfn.ANCHORARRAY($S$4),AD$5))</f>
        <v>0.29675596500517482</v>
      </c>
      <c r="AE10">
        <f>AVERAGE(INDEX(_xlfn.ANCHORARRAY($S$4),AE$4):INDEX(_xlfn.ANCHORARRAY($S$4),AE$5))</f>
        <v>-0.12141969464583663</v>
      </c>
      <c r="AF10">
        <f>AVERAGE(INDEX(_xlfn.ANCHORARRAY($S$4),AF$4):INDEX(_xlfn.ANCHORARRAY($S$4),AF$5))</f>
        <v>6.5805296148598591E-2</v>
      </c>
      <c r="AG10">
        <f>AVERAGE(INDEX(_xlfn.ANCHORARRAY($S$4),AG$4):INDEX(_xlfn.ANCHORARRAY($S$4),AG$5))</f>
        <v>-0.16505174938162684</v>
      </c>
      <c r="AH10">
        <f>AVERAGE(INDEX(_xlfn.ANCHORARRAY($S$4),AH$4):INDEX(_xlfn.ANCHORARRAY($S$4),AH$5))</f>
        <v>0.14730635867489128</v>
      </c>
      <c r="AI10">
        <f>AVERAGE(INDEX(_xlfn.ANCHORARRAY($S$4),AI$4):INDEX(_xlfn.ANCHORARRAY($S$4),AI$5))</f>
        <v>-0.19794939858238556</v>
      </c>
      <c r="AJ10">
        <f>AVERAGE(INDEX(_xlfn.ANCHORARRAY($S$4),AJ$4):INDEX(_xlfn.ANCHORARRAY($S$4),AJ$5))</f>
        <v>-0.27434118327319063</v>
      </c>
      <c r="AK10">
        <f>AVERAGE(INDEX(_xlfn.ANCHORARRAY($S$4),AK$4):INDEX(_xlfn.ANCHORARRAY($S$4),AK$5))</f>
        <v>-0.44688458985149454</v>
      </c>
      <c r="AL10">
        <f>AVERAGE(INDEX(_xlfn.ANCHORARRAY($S$4),AL$4):INDEX(_xlfn.ANCHORARRAY($S$4),AL$5))</f>
        <v>-0.12879370371532764</v>
      </c>
      <c r="AM10">
        <f>AVERAGE(INDEX(_xlfn.ANCHORARRAY($S$4),AM$4):INDEX(_xlfn.ANCHORARRAY($S$4),AM$5))</f>
        <v>-0.12042456338261733</v>
      </c>
      <c r="AO10" t="str">
        <f t="shared" si="1"/>
        <v>Jaren Jackson Jr.</v>
      </c>
      <c r="AP10" cm="1">
        <f t="array" ref="AP10">INDEX(_x_scores_!B$2:B$474,MATCH($AO10,_x_scores_!$A$2:$A$474,0),0) + INDEX(_hidden_info_draft_!Z$42:AK$42,'Draft Sim'!$F$21)</f>
        <v>0.25005933010312431</v>
      </c>
      <c r="AQ10" cm="1">
        <f t="array" ref="AQ10">INDEX(_x_scores_!C$2:C$474,MATCH($AO10,_x_scores_!$A$2:$A$474,0),0) + INDEX(_hidden_info_draft_!Z$43:AK$43,'Draft Sim'!$F$21)</f>
        <v>0.39584916967481076</v>
      </c>
      <c r="AR10" cm="1">
        <f t="array" ref="AR10">INDEX(_x_scores_!D$2:D$474,MATCH($AO10,_x_scores_!$A$2:$A$474,0),0) +INDEX(_hidden_info_draft_!Z$44:AK$44,'Draft Sim'!$F$21)</f>
        <v>-0.8521963561481718</v>
      </c>
      <c r="AS10" cm="1">
        <f t="array" ref="AS10">INDEX(_x_scores_!E$2:E$474,MATCH($AO10,_x_scores_!$A$2:$A$474,0),0) + INDEX(_hidden_info_draft_!Z$45:AK$45,'Draft Sim'!$F$21)</f>
        <v>-0.12155745188705432</v>
      </c>
      <c r="AT10" cm="1">
        <f t="array" ref="AT10">INDEX(_x_scores_!F$2:F$474,MATCH($AO10,_x_scores_!$A$2:$A$474,0),0) + INDEX(_hidden_info_draft_!Z$46:AK$46,'Draft Sim'!$F$21)</f>
        <v>2.2442216039553471</v>
      </c>
      <c r="AU10" cm="1">
        <f t="array" ref="AU10">INDEX(_x_scores_!G$2:G$474,MATCH($AO10,_x_scores_!$A$2:$A$474,0),0) + INDEX(_hidden_info_draft_!Z$47:AK$47,'Draft Sim'!$F$21)</f>
        <v>9.2026563898190805E-2</v>
      </c>
      <c r="AV10" cm="1">
        <f t="array" ref="AV10">INDEX(_x_scores_!H$2:H$474,MATCH($AO10,_x_scores_!$A$2:$A$474,0),0) + INDEX(_hidden_info_draft_!Z$48:AK$48,'Draft Sim'!$F$21)</f>
        <v>4.0556530693864792E-2</v>
      </c>
      <c r="AW10" cm="1">
        <f t="array" ref="AW10">INDEX(_x_scores_!I$2:I$474,MATCH($AO10,_x_scores_!$A$2:$A$474,0),0) + INDEX(_hidden_info_draft_!Z$49:AK$49,'Draft Sim'!$F$21)</f>
        <v>-1.7695649457861016</v>
      </c>
      <c r="AX10" cm="1">
        <f t="array" ref="AX10">INDEX(_x_scores_!J$2:J$474,MATCH($AO10,_x_scores_!$A$2:$A$474,0),0) + INDEX(_hidden_info_draft_!Z$50:AK$50,'Draft Sim'!$F$21)</f>
        <v>7.4839611656774038E-2</v>
      </c>
      <c r="AZ10">
        <f t="shared" si="2"/>
        <v>0.51860714844372313</v>
      </c>
      <c r="BA10">
        <f t="shared" si="3"/>
        <v>0.52720223522759757</v>
      </c>
      <c r="BB10">
        <f t="shared" si="4"/>
        <v>0.44298514902325437</v>
      </c>
      <c r="BC10">
        <f t="shared" si="5"/>
        <v>0.4907716986719135</v>
      </c>
      <c r="BD10">
        <f t="shared" si="6"/>
        <v>0.65261401526466623</v>
      </c>
      <c r="BE10">
        <f t="shared" si="7"/>
        <v>0.50634915023411453</v>
      </c>
      <c r="BF10">
        <f t="shared" si="8"/>
        <v>0.50297291900170915</v>
      </c>
      <c r="BG10">
        <f t="shared" si="9"/>
        <v>0.371127117450465</v>
      </c>
      <c r="BH10">
        <f t="shared" si="10"/>
        <v>0.50550520088080697</v>
      </c>
      <c r="BJ10">
        <f ca="1"/>
        <v>7</v>
      </c>
      <c r="BL10">
        <f ca="1"/>
        <v>0</v>
      </c>
      <c r="BN10">
        <f t="shared" si="11"/>
        <v>0.50201495935536122</v>
      </c>
      <c r="BO10" cm="1">
        <f t="array" aca="1" ref="BO10" ca="1">SUM(IF(MOD(_xlfn.FLOOR.MATH(ROW(INDIRECT("1:512"))/1),2)=1,AZ10,1-AZ10) * IF(MOD(_xlfn.FLOOR.MATH(ROW(INDIRECT("1:512"))/2),2)=1,BA10,1-BA10) *  IF(MOD(_xlfn.FLOOR.MATH(ROW(INDIRECT("1:512"))/4),2)=1,BB10,1-BB10) *IF(MOD(_xlfn.FLOOR.MATH(ROW(INDIRECT("1:512"))/8),2)=1,BC10,1-BC10) * IF(MOD(_xlfn.FLOOR.MATH(ROW(INDIRECT("1:512"))/16),2)=1,BD10,1-BD10) * IF(MOD(_xlfn.FLOOR.MATH(ROW(INDIRECT("1:512"))/32),2)=1,BE10,1-BE10) *  IF(MOD(_xlfn.FLOOR.MATH(ROW(INDIRECT("1:512"))/64),2)=1,BF10,1-BF10) * IF(MOD(_xlfn.FLOOR.MATH(ROW(INDIRECT("1:512"))/128),2)=1,BG10,1-BG10) * IF(MOD(_xlfn.FLOOR.MATH(ROW(INDIRECT("1:512"))/256),2)=1,BH10,1-BH10)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0.50495636972020519</v>
      </c>
      <c r="BP10">
        <f ca="1">IF('Draft Sim'!$C$2 = "Most Categories",BO10,BN10)</f>
        <v>0.50495636972020519</v>
      </c>
      <c r="BR10" t="str">
        <f ca="1"/>
        <v>Luka Doncic</v>
      </c>
      <c r="BT10" s="6">
        <f t="shared" ca="1" si="12"/>
        <v>66</v>
      </c>
      <c r="BV10" t="str">
        <f ca="1"/>
        <v>Nikola Vucevic</v>
      </c>
    </row>
    <row r="11" spans="1:74">
      <c r="D11">
        <f>'Draft Sim'!C12</f>
        <v>0</v>
      </c>
      <c r="F11" t="str">
        <v>Luka Doncic</v>
      </c>
      <c r="I11" s="6">
        <f t="shared" si="0"/>
        <v>66</v>
      </c>
      <c r="L11" t="str">
        <v>Evan Mobley</v>
      </c>
      <c r="O11">
        <v>1.0726359208868559</v>
      </c>
      <c r="P11">
        <v>0.23592181444556168</v>
      </c>
      <c r="Q11">
        <v>0.63846942921800198</v>
      </c>
      <c r="R11">
        <v>0.95876649528175761</v>
      </c>
      <c r="S11">
        <v>0.12087114993950489</v>
      </c>
      <c r="T11">
        <v>1.1093767847357661</v>
      </c>
      <c r="U11">
        <v>-1.0873997676821821</v>
      </c>
      <c r="V11">
        <v>-0.27741780817436468</v>
      </c>
      <c r="W11">
        <v>-0.4062564462537866</v>
      </c>
      <c r="Z11" t="s">
        <v>6</v>
      </c>
      <c r="AA11">
        <f>AVERAGE(INDEX(_xlfn.ANCHORARRAY($T$4),AA$4):INDEX(_xlfn.ANCHORARRAY($T$4),AA$5))</f>
        <v>0.46171545233957767</v>
      </c>
      <c r="AB11">
        <f>AVERAGE(INDEX(_xlfn.ANCHORARRAY($T$4),AB$4):INDEX(_xlfn.ANCHORARRAY($T$4),AB$5))</f>
        <v>0.764201899151988</v>
      </c>
      <c r="AC11">
        <f>AVERAGE(INDEX(_xlfn.ANCHORARRAY($T$4),AC$4):INDEX(_xlfn.ANCHORARRAY($T$4),AC$5))</f>
        <v>-0.10526882779049244</v>
      </c>
      <c r="AD11">
        <f>AVERAGE(INDEX(_xlfn.ANCHORARRAY($T$4),AD$4):INDEX(_xlfn.ANCHORARRAY($T$4),AD$5))</f>
        <v>0.1052628501432676</v>
      </c>
      <c r="AE11">
        <f>AVERAGE(INDEX(_xlfn.ANCHORARRAY($T$4),AE$4):INDEX(_xlfn.ANCHORARRAY($T$4),AE$5))</f>
        <v>-1.9363547883351765E-2</v>
      </c>
      <c r="AF11">
        <f>AVERAGE(INDEX(_xlfn.ANCHORARRAY($T$4),AF$4):INDEX(_xlfn.ANCHORARRAY($T$4),AF$5))</f>
        <v>0.16881190406540178</v>
      </c>
      <c r="AG11">
        <f>AVERAGE(INDEX(_xlfn.ANCHORARRAY($T$4),AG$4):INDEX(_xlfn.ANCHORARRAY($T$4),AG$5))</f>
        <v>4.2143688531357443E-2</v>
      </c>
      <c r="AH11">
        <f>AVERAGE(INDEX(_xlfn.ANCHORARRAY($T$4),AH$4):INDEX(_xlfn.ANCHORARRAY($T$4),AH$5))</f>
        <v>-1.3090961855755515E-2</v>
      </c>
      <c r="AI11">
        <f>AVERAGE(INDEX(_xlfn.ANCHORARRAY($T$4),AI$4):INDEX(_xlfn.ANCHORARRAY($T$4),AI$5))</f>
        <v>-0.19658673564814722</v>
      </c>
      <c r="AJ11">
        <f>AVERAGE(INDEX(_xlfn.ANCHORARRAY($T$4),AJ$4):INDEX(_xlfn.ANCHORARRAY($T$4),AJ$5))</f>
        <v>-1.4234345518542644E-2</v>
      </c>
      <c r="AK11">
        <f>AVERAGE(INDEX(_xlfn.ANCHORARRAY($T$4),AK$4):INDEX(_xlfn.ANCHORARRAY($T$4),AK$5))</f>
        <v>0.20455353362535281</v>
      </c>
      <c r="AL11">
        <f>AVERAGE(INDEX(_xlfn.ANCHORARRAY($T$4),AL$4):INDEX(_xlfn.ANCHORARRAY($T$4),AL$5))</f>
        <v>-0.47956489082932463</v>
      </c>
      <c r="AM11">
        <f>AVERAGE(INDEX(_xlfn.ANCHORARRAY($T$4),AM$4):INDEX(_xlfn.ANCHORARRAY($T$4),AM$5))</f>
        <v>-0.32901057792849397</v>
      </c>
      <c r="AO11" t="str">
        <f t="shared" si="1"/>
        <v>Luka Doncic</v>
      </c>
      <c r="AP11" cm="1">
        <f t="array" ref="AP11">INDEX(_x_scores_!B$2:B$474,MATCH($AO11,_x_scores_!$A$2:$A$474,0),0) + INDEX(_hidden_info_draft_!Z$42:AK$42,'Draft Sim'!$F$21)</f>
        <v>1.4285101809352523</v>
      </c>
      <c r="AQ11" cm="1">
        <f t="array" ref="AQ11">INDEX(_x_scores_!C$2:C$474,MATCH($AO11,_x_scores_!$A$2:$A$474,0),0) + INDEX(_hidden_info_draft_!Z$43:AK$43,'Draft Sim'!$F$21)</f>
        <v>0.87167519916993452</v>
      </c>
      <c r="AR11" cm="1">
        <f t="array" ref="AR11">INDEX(_x_scores_!D$2:D$474,MATCH($AO11,_x_scores_!$A$2:$A$474,0),0) +INDEX(_hidden_info_draft_!Z$44:AK$44,'Draft Sim'!$F$21)</f>
        <v>1.9667728145981394</v>
      </c>
      <c r="AS11" cm="1">
        <f t="array" ref="AS11">INDEX(_x_scores_!E$2:E$474,MATCH($AO11,_x_scores_!$A$2:$A$474,0),0) + INDEX(_hidden_info_draft_!Z$45:AK$45,'Draft Sim'!$F$21)</f>
        <v>0.1470933398503188</v>
      </c>
      <c r="AT11" cm="1">
        <f t="array" ref="AT11">INDEX(_x_scores_!F$2:F$474,MATCH($AO11,_x_scores_!$A$2:$A$474,0),0) + INDEX(_hidden_info_draft_!Z$46:AK$46,'Draft Sim'!$F$21)</f>
        <v>-0.79676390120294083</v>
      </c>
      <c r="AU11" cm="1">
        <f t="array" ref="AU11">INDEX(_x_scores_!G$2:G$474,MATCH($AO11,_x_scores_!$A$2:$A$474,0),0) + INDEX(_hidden_info_draft_!Z$47:AK$47,'Draft Sim'!$F$21)</f>
        <v>1.0900505128910893</v>
      </c>
      <c r="AV11" cm="1">
        <f t="array" ref="AV11">INDEX(_x_scores_!H$2:H$474,MATCH($AO11,_x_scores_!$A$2:$A$474,0),0) + INDEX(_hidden_info_draft_!Z$48:AK$48,'Draft Sim'!$F$21)</f>
        <v>-1.552512600226331</v>
      </c>
      <c r="AW11" cm="1">
        <f t="array" ref="AW11">INDEX(_x_scores_!I$2:I$474,MATCH($AO11,_x_scores_!$A$2:$A$474,0),0) + INDEX(_hidden_info_draft_!Z$49:AK$49,'Draft Sim'!$F$21)</f>
        <v>-2.6983528187363941</v>
      </c>
      <c r="AX11" cm="1">
        <f t="array" ref="AX11">INDEX(_x_scores_!J$2:J$474,MATCH($AO11,_x_scores_!$A$2:$A$474,0),0) + INDEX(_hidden_info_draft_!Z$50:AK$50,'Draft Sim'!$F$21)</f>
        <v>-5.265976212250334E-4</v>
      </c>
      <c r="AZ11">
        <f t="shared" si="2"/>
        <v>0.6050895480320867</v>
      </c>
      <c r="BA11">
        <f t="shared" si="3"/>
        <v>0.55972203464080472</v>
      </c>
      <c r="BB11">
        <f t="shared" si="4"/>
        <v>0.62966364277531883</v>
      </c>
      <c r="BC11">
        <f t="shared" si="5"/>
        <v>0.5111664520362027</v>
      </c>
      <c r="BD11">
        <f t="shared" si="6"/>
        <v>0.44460301111218214</v>
      </c>
      <c r="BE11">
        <f t="shared" si="7"/>
        <v>0.57476545646523514</v>
      </c>
      <c r="BF11">
        <f t="shared" si="8"/>
        <v>0.38771983879529781</v>
      </c>
      <c r="BG11">
        <f t="shared" si="9"/>
        <v>0.30801571117694526</v>
      </c>
      <c r="BH11">
        <f t="shared" si="10"/>
        <v>0.49996126225625837</v>
      </c>
      <c r="BJ11">
        <f ca="1"/>
        <v>8</v>
      </c>
      <c r="BL11">
        <f ca="1"/>
        <v>0</v>
      </c>
      <c r="BN11">
        <f t="shared" si="11"/>
        <v>0.50230077303225906</v>
      </c>
      <c r="BO11" cm="1">
        <f t="array" aca="1" ref="BO11" ca="1">SUM(IF(MOD(_xlfn.FLOOR.MATH(ROW(INDIRECT("1:512"))/1),2)=1,AZ11,1-AZ11) * IF(MOD(_xlfn.FLOOR.MATH(ROW(INDIRECT("1:512"))/2),2)=1,BA11,1-BA11) *  IF(MOD(_xlfn.FLOOR.MATH(ROW(INDIRECT("1:512"))/4),2)=1,BB11,1-BB11) *IF(MOD(_xlfn.FLOOR.MATH(ROW(INDIRECT("1:512"))/8),2)=1,BC11,1-BC11) * IF(MOD(_xlfn.FLOOR.MATH(ROW(INDIRECT("1:512"))/16),2)=1,BD11,1-BD11) * IF(MOD(_xlfn.FLOOR.MATH(ROW(INDIRECT("1:512"))/32),2)=1,BE11,1-BE11) *  IF(MOD(_xlfn.FLOOR.MATH(ROW(INDIRECT("1:512"))/64),2)=1,BF11,1-BF11) * IF(MOD(_xlfn.FLOOR.MATH(ROW(INDIRECT("1:512"))/128),2)=1,BG11,1-BG11) * IF(MOD(_xlfn.FLOOR.MATH(ROW(INDIRECT("1:512"))/256),2)=1,BH11,1-BH11)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0.50606441024701043</v>
      </c>
      <c r="BP11">
        <f ca="1">IF('Draft Sim'!$C$2 = "Most Categories",BO11,BN11)</f>
        <v>0.50606441024701043</v>
      </c>
      <c r="BR11" t="str">
        <f ca="1"/>
        <v>Jaren Jackson Jr.</v>
      </c>
      <c r="BT11" s="6">
        <f t="shared" ca="1" si="12"/>
        <v>53</v>
      </c>
      <c r="BV11" t="str">
        <f ca="1"/>
        <v>Donovan Mitchell</v>
      </c>
    </row>
    <row r="12" spans="1:74">
      <c r="D12">
        <f>'Draft Sim'!C13</f>
        <v>0</v>
      </c>
      <c r="F12" t="str">
        <v>Anthony Davis</v>
      </c>
      <c r="I12" s="6">
        <f t="shared" si="0"/>
        <v>145</v>
      </c>
      <c r="L12" t="str">
        <v>Mikal Bridges</v>
      </c>
      <c r="O12">
        <v>0.55116282812191564</v>
      </c>
      <c r="P12">
        <v>1.5781899010597507</v>
      </c>
      <c r="Q12">
        <v>-0.47741350792165738</v>
      </c>
      <c r="R12">
        <v>1.8671265309029999E-2</v>
      </c>
      <c r="S12">
        <v>1.7097131510054042</v>
      </c>
      <c r="T12">
        <v>-0.88167225773128188</v>
      </c>
      <c r="U12">
        <v>-0.18116008153617097</v>
      </c>
      <c r="V12">
        <v>-0.42791637810553773</v>
      </c>
      <c r="W12">
        <v>0.57241897267503428</v>
      </c>
      <c r="Z12" t="s">
        <v>7</v>
      </c>
      <c r="AA12">
        <f>AVERAGE(INDEX(_xlfn.ANCHORARRAY($U$4),AA$4):INDEX(_xlfn.ANCHORARRAY($U$4),AA$5))</f>
        <v>-0.7976311690066854</v>
      </c>
      <c r="AB12">
        <f>AVERAGE(INDEX(_xlfn.ANCHORARRAY($U$4),AB$4):INDEX(_xlfn.ANCHORARRAY($U$4),AB$5))</f>
        <v>-0.61355280492935993</v>
      </c>
      <c r="AC12">
        <f>AVERAGE(INDEX(_xlfn.ANCHORARRAY($U$4),AC$4):INDEX(_xlfn.ANCHORARRAY($U$4),AC$5))</f>
        <v>-0.33095560190430967</v>
      </c>
      <c r="AD12">
        <f>AVERAGE(INDEX(_xlfn.ANCHORARRAY($U$4),AD$4):INDEX(_xlfn.ANCHORARRAY($U$4),AD$5))</f>
        <v>-0.25190237114509911</v>
      </c>
      <c r="AE12">
        <f>AVERAGE(INDEX(_xlfn.ANCHORARRAY($U$4),AE$4):INDEX(_xlfn.ANCHORARRAY($U$4),AE$5))</f>
        <v>-9.9218553150730193E-2</v>
      </c>
      <c r="AF12">
        <f>AVERAGE(INDEX(_xlfn.ANCHORARRAY($U$4),AF$4):INDEX(_xlfn.ANCHORARRAY($U$4),AF$5))</f>
        <v>-7.3537484079821705E-2</v>
      </c>
      <c r="AG12">
        <f>AVERAGE(INDEX(_xlfn.ANCHORARRAY($U$4),AG$4):INDEX(_xlfn.ANCHORARRAY($U$4),AG$5))</f>
        <v>-0.33686027804362334</v>
      </c>
      <c r="AH12">
        <f>AVERAGE(INDEX(_xlfn.ANCHORARRAY($U$4),AH$4):INDEX(_xlfn.ANCHORARRAY($U$4),AH$5))</f>
        <v>-8.9669358247395317E-2</v>
      </c>
      <c r="AI12">
        <f>AVERAGE(INDEX(_xlfn.ANCHORARRAY($U$4),AI$4):INDEX(_xlfn.ANCHORARRAY($U$4),AI$5))</f>
        <v>0.33106487003587121</v>
      </c>
      <c r="AJ12">
        <f>AVERAGE(INDEX(_xlfn.ANCHORARRAY($U$4),AJ$4):INDEX(_xlfn.ANCHORARRAY($U$4),AJ$5))</f>
        <v>2.4202968837557606E-3</v>
      </c>
      <c r="AK12">
        <f>AVERAGE(INDEX(_xlfn.ANCHORARRAY($U$4),AK$4):INDEX(_xlfn.ANCHORARRAY($U$4),AK$5))</f>
        <v>0.15267698726445286</v>
      </c>
      <c r="AL12">
        <f>AVERAGE(INDEX(_xlfn.ANCHORARRAY($U$4),AL$4):INDEX(_xlfn.ANCHORARRAY($U$4),AL$5))</f>
        <v>0.21757760494719194</v>
      </c>
      <c r="AM12">
        <f>AVERAGE(INDEX(_xlfn.ANCHORARRAY($U$4),AM$4):INDEX(_xlfn.ANCHORARRAY($U$4),AM$5))</f>
        <v>0.46789856261366713</v>
      </c>
      <c r="AO12" t="str">
        <f t="shared" si="1"/>
        <v>Anthony Davis</v>
      </c>
      <c r="AP12" cm="1">
        <f t="array" ref="AP12">INDEX(_x_scores_!B$2:B$474,MATCH($AO12,_x_scores_!$A$2:$A$474,0),0) + INDEX(_hidden_info_draft_!Z$42:AK$42,'Draft Sim'!$F$21)</f>
        <v>0.45932596490344535</v>
      </c>
      <c r="AQ12" cm="1">
        <f t="array" ref="AQ12">INDEX(_x_scores_!C$2:C$474,MATCH($AO12,_x_scores_!$A$2:$A$474,0),0) + INDEX(_hidden_info_draft_!Z$43:AK$43,'Draft Sim'!$F$21)</f>
        <v>1.8223575161864569</v>
      </c>
      <c r="AR12" cm="1">
        <f t="array" ref="AR12">INDEX(_x_scores_!D$2:D$474,MATCH($AO12,_x_scores_!$A$2:$A$474,0),0) +INDEX(_hidden_info_draft_!Z$44:AK$44,'Draft Sim'!$F$21)</f>
        <v>-0.32795450468815213</v>
      </c>
      <c r="AS12" cm="1">
        <f t="array" ref="AS12">INDEX(_x_scores_!E$2:E$474,MATCH($AO12,_x_scores_!$A$2:$A$474,0),0) + INDEX(_hidden_info_draft_!Z$45:AK$45,'Draft Sim'!$F$21)</f>
        <v>-0.2143042616363813</v>
      </c>
      <c r="AT12" cm="1">
        <f t="array" ref="AT12">INDEX(_x_scores_!F$2:F$474,MATCH($AO12,_x_scores_!$A$2:$A$474,0),0) + INDEX(_hidden_info_draft_!Z$46:AK$46,'Draft Sim'!$F$21)</f>
        <v>1.1379416832723537</v>
      </c>
      <c r="AU12" cm="1">
        <f t="array" ref="AU12">INDEX(_x_scores_!G$2:G$474,MATCH($AO12,_x_scores_!$A$2:$A$474,0),0) + INDEX(_hidden_info_draft_!Z$47:AK$47,'Draft Sim'!$F$21)</f>
        <v>-0.94960567703151999</v>
      </c>
      <c r="AV12" cm="1">
        <f t="array" ref="AV12">INDEX(_x_scores_!H$2:H$474,MATCH($AO12,_x_scores_!$A$2:$A$474,0),0) + INDEX(_hidden_info_draft_!Z$48:AK$48,'Draft Sim'!$F$21)</f>
        <v>-0.25182439468131373</v>
      </c>
      <c r="AW12" cm="1">
        <f t="array" ref="AW12">INDEX(_x_scores_!I$2:I$474,MATCH($AO12,_x_scores_!$A$2:$A$474,0),0) + INDEX(_hidden_info_draft_!Z$49:AK$49,'Draft Sim'!$F$21)</f>
        <v>-2.1718550804743773</v>
      </c>
      <c r="AX12" cm="1">
        <f t="array" ref="AX12">INDEX(_x_scores_!J$2:J$474,MATCH($AO12,_x_scores_!$A$2:$A$474,0),0) + INDEX(_hidden_info_draft_!Z$50:AK$50,'Draft Sim'!$F$21)</f>
        <v>0.67226281208119099</v>
      </c>
      <c r="AZ12">
        <f t="shared" si="2"/>
        <v>0.53414946434073685</v>
      </c>
      <c r="BA12">
        <f t="shared" si="3"/>
        <v>0.62329596212338456</v>
      </c>
      <c r="BB12">
        <f t="shared" si="4"/>
        <v>0.47799466312052807</v>
      </c>
      <c r="BC12">
        <f t="shared" si="5"/>
        <v>0.48373367913910825</v>
      </c>
      <c r="BD12">
        <f t="shared" si="6"/>
        <v>0.57885362531830831</v>
      </c>
      <c r="BE12">
        <f t="shared" si="7"/>
        <v>0.43477482300182346</v>
      </c>
      <c r="BF12">
        <f t="shared" si="8"/>
        <v>0.48154690807587253</v>
      </c>
      <c r="BG12">
        <f t="shared" si="9"/>
        <v>0.34324081799346773</v>
      </c>
      <c r="BH12">
        <f t="shared" si="10"/>
        <v>0.5493268528415115</v>
      </c>
      <c r="BJ12">
        <f ca="1"/>
        <v>9</v>
      </c>
      <c r="BL12">
        <f ca="1"/>
        <v>0</v>
      </c>
      <c r="BN12">
        <f t="shared" si="11"/>
        <v>0.50076853288386014</v>
      </c>
      <c r="BO12" cm="1">
        <f t="array" aca="1" ref="BO12" ca="1">SUM(IF(MOD(_xlfn.FLOOR.MATH(ROW(INDIRECT("1:512"))/1),2)=1,AZ12,1-AZ12) * IF(MOD(_xlfn.FLOOR.MATH(ROW(INDIRECT("1:512"))/2),2)=1,BA12,1-BA12) *  IF(MOD(_xlfn.FLOOR.MATH(ROW(INDIRECT("1:512"))/4),2)=1,BB12,1-BB12) *IF(MOD(_xlfn.FLOOR.MATH(ROW(INDIRECT("1:512"))/8),2)=1,BC12,1-BC12) * IF(MOD(_xlfn.FLOOR.MATH(ROW(INDIRECT("1:512"))/16),2)=1,BD12,1-BD12) * IF(MOD(_xlfn.FLOOR.MATH(ROW(INDIRECT("1:512"))/32),2)=1,BE12,1-BE12) *  IF(MOD(_xlfn.FLOOR.MATH(ROW(INDIRECT("1:512"))/64),2)=1,BF12,1-BF12) * IF(MOD(_xlfn.FLOOR.MATH(ROW(INDIRECT("1:512"))/128),2)=1,BG12,1-BG12) * IF(MOD(_xlfn.FLOOR.MATH(ROW(INDIRECT("1:512"))/256),2)=1,BH12,1-BH12)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0.50200687467071559</v>
      </c>
      <c r="BP12">
        <f ca="1">IF('Draft Sim'!$C$2 = "Most Categories",BO12,BN12)</f>
        <v>0.50200687467071559</v>
      </c>
      <c r="BR12" t="str">
        <f ca="1"/>
        <v>Anthony Davis</v>
      </c>
      <c r="BT12" s="6">
        <f t="shared" ca="1" si="12"/>
        <v>145</v>
      </c>
      <c r="BV12" t="str">
        <f ca="1"/>
        <v>Mikal Bridges</v>
      </c>
    </row>
    <row r="13" spans="1:74">
      <c r="D13">
        <f>'Draft Sim'!C14</f>
        <v>0</v>
      </c>
      <c r="F13" t="str">
        <v>James Harden</v>
      </c>
      <c r="I13" s="6">
        <f t="shared" si="0"/>
        <v>105</v>
      </c>
      <c r="L13" t="str">
        <v>Kawhi Leonard</v>
      </c>
      <c r="O13">
        <v>1.2488683874146562</v>
      </c>
      <c r="P13">
        <v>-0.31920920546120696</v>
      </c>
      <c r="Q13">
        <v>0.66140209838581698</v>
      </c>
      <c r="R13">
        <v>0.53372158095787503</v>
      </c>
      <c r="S13">
        <v>0.27866658741613309</v>
      </c>
      <c r="T13">
        <v>-0.42956861071408203</v>
      </c>
      <c r="U13">
        <v>-0.75815959982705494</v>
      </c>
      <c r="V13">
        <v>0.56846816995856364</v>
      </c>
      <c r="W13">
        <v>7.7502569267051569E-2</v>
      </c>
      <c r="Z13" t="s">
        <v>9</v>
      </c>
      <c r="AA13">
        <f>AVERAGE(INDEX(_xlfn.ANCHORARRAY($V$4),AA$4):INDEX(_xlfn.ANCHORARRAY($V$4),AA$5))</f>
        <v>0.38137170459480813</v>
      </c>
      <c r="AB13">
        <f>AVERAGE(INDEX(_xlfn.ANCHORARRAY($V$4),AB$4):INDEX(_xlfn.ANCHORARRAY($V$4),AB$5))</f>
        <v>0.40815288140647654</v>
      </c>
      <c r="AC13">
        <f>AVERAGE(INDEX(_xlfn.ANCHORARRAY($V$4),AC$4):INDEX(_xlfn.ANCHORARRAY($V$4),AC$5))</f>
        <v>6.0563484930210874E-2</v>
      </c>
      <c r="AD13">
        <f>AVERAGE(INDEX(_xlfn.ANCHORARRAY($V$4),AD$4):INDEX(_xlfn.ANCHORARRAY($V$4),AD$5))</f>
        <v>-0.10015989860682857</v>
      </c>
      <c r="AE13">
        <f>AVERAGE(INDEX(_xlfn.ANCHORARRAY($V$4),AE$4):INDEX(_xlfn.ANCHORARRAY($V$4),AE$5))</f>
        <v>-5.9261132843441734E-2</v>
      </c>
      <c r="AF13">
        <f>AVERAGE(INDEX(_xlfn.ANCHORARRAY($V$4),AF$4):INDEX(_xlfn.ANCHORARRAY($V$4),AF$5))</f>
        <v>-0.17701760645030229</v>
      </c>
      <c r="AG13">
        <f>AVERAGE(INDEX(_xlfn.ANCHORARRAY($V$4),AG$4):INDEX(_xlfn.ANCHORARRAY($V$4),AG$5))</f>
        <v>-0.14603818627330115</v>
      </c>
      <c r="AH13">
        <f>AVERAGE(INDEX(_xlfn.ANCHORARRAY($V$4),AH$4):INDEX(_xlfn.ANCHORARRAY($V$4),AH$5))</f>
        <v>-0.19035275291057777</v>
      </c>
      <c r="AI13">
        <f>AVERAGE(INDEX(_xlfn.ANCHORARRAY($V$4),AI$4):INDEX(_xlfn.ANCHORARRAY($V$4),AI$5))</f>
        <v>-0.13344530285549999</v>
      </c>
      <c r="AJ13">
        <f>AVERAGE(INDEX(_xlfn.ANCHORARRAY($V$4),AJ$4):INDEX(_xlfn.ANCHORARRAY($V$4),AJ$5))</f>
        <v>-0.12573824586324142</v>
      </c>
      <c r="AK13">
        <f>AVERAGE(INDEX(_xlfn.ANCHORARRAY($V$4),AK$4):INDEX(_xlfn.ANCHORARRAY($V$4),AK$5))</f>
        <v>6.6332572296042183E-2</v>
      </c>
      <c r="AL13">
        <f>AVERAGE(INDEX(_xlfn.ANCHORARRAY($V$4),AL$4):INDEX(_xlfn.ANCHORARRAY($V$4),AL$5))</f>
        <v>-0.17324984076118324</v>
      </c>
      <c r="AM13">
        <f>AVERAGE(INDEX(_xlfn.ANCHORARRAY($V$4),AM$4):INDEX(_xlfn.ANCHORARRAY($V$4),AM$5))</f>
        <v>-0.12613845728627995</v>
      </c>
      <c r="AO13" t="str">
        <f t="shared" si="1"/>
        <v>James Harden</v>
      </c>
      <c r="AP13" cm="1">
        <f t="array" ref="AP13">INDEX(_x_scores_!B$2:B$474,MATCH($AO13,_x_scores_!$A$2:$A$474,0),0) + INDEX(_hidden_info_draft_!Z$42:AK$42,'Draft Sim'!$F$21)</f>
        <v>0.21052852206663097</v>
      </c>
      <c r="AQ13" cm="1">
        <f t="array" ref="AQ13">INDEX(_x_scores_!C$2:C$474,MATCH($AO13,_x_scores_!$A$2:$A$474,0),0) + INDEX(_hidden_info_draft_!Z$43:AK$43,'Draft Sim'!$F$21)</f>
        <v>0.24043747964738088</v>
      </c>
      <c r="AR13" cm="1">
        <f t="array" ref="AR13">INDEX(_x_scores_!D$2:D$474,MATCH($AO13,_x_scores_!$A$2:$A$474,0),0) +INDEX(_hidden_info_draft_!Z$44:AK$44,'Draft Sim'!$F$21)</f>
        <v>2.6023270111464059</v>
      </c>
      <c r="AS13" cm="1">
        <f t="array" ref="AS13">INDEX(_x_scores_!E$2:E$474,MATCH($AO13,_x_scores_!$A$2:$A$474,0),0) + INDEX(_hidden_info_draft_!Z$45:AK$45,'Draft Sim'!$F$21)</f>
        <v>5.6779214396588729E-2</v>
      </c>
      <c r="AT13" cm="1">
        <f t="array" ref="AT13">INDEX(_x_scores_!F$2:F$474,MATCH($AO13,_x_scores_!$A$2:$A$474,0),0) + INDEX(_hidden_info_draft_!Z$46:AK$46,'Draft Sim'!$F$21)</f>
        <v>-0.79517011449752639</v>
      </c>
      <c r="AU13" cm="1">
        <f t="array" ref="AU13">INDEX(_x_scores_!G$2:G$474,MATCH($AO13,_x_scores_!$A$2:$A$474,0),0) + INDEX(_hidden_info_draft_!Z$47:AK$47,'Draft Sim'!$F$21)</f>
        <v>0.6980808698619213</v>
      </c>
      <c r="AV13" cm="1">
        <f t="array" ref="AV13">INDEX(_x_scores_!H$2:H$474,MATCH($AO13,_x_scores_!$A$2:$A$474,0),0) + INDEX(_hidden_info_draft_!Z$48:AK$48,'Draft Sim'!$F$21)</f>
        <v>-1.2322037549365665</v>
      </c>
      <c r="AW13" cm="1">
        <f t="array" ref="AW13">INDEX(_x_scores_!I$2:I$474,MATCH($AO13,_x_scores_!$A$2:$A$474,0),0) + INDEX(_hidden_info_draft_!Z$49:AK$49,'Draft Sim'!$F$21)</f>
        <v>-1.0669097707816659</v>
      </c>
      <c r="AX13" cm="1">
        <f t="array" ref="AX13">INDEX(_x_scores_!J$2:J$474,MATCH($AO13,_x_scores_!$A$2:$A$474,0),0) + INDEX(_hidden_info_draft_!Z$50:AK$50,'Draft Sim'!$F$21)</f>
        <v>-0.44237934457598793</v>
      </c>
      <c r="AZ13">
        <f t="shared" si="2"/>
        <v>0.51566727880911811</v>
      </c>
      <c r="BA13">
        <f t="shared" si="3"/>
        <v>0.51653063865537385</v>
      </c>
      <c r="BB13">
        <f t="shared" si="4"/>
        <v>0.66927488269137558</v>
      </c>
      <c r="BC13">
        <f t="shared" si="5"/>
        <v>0.50431081954315338</v>
      </c>
      <c r="BD13">
        <f t="shared" si="6"/>
        <v>0.44471311023759064</v>
      </c>
      <c r="BE13">
        <f t="shared" si="7"/>
        <v>0.54804768421934758</v>
      </c>
      <c r="BF13">
        <f t="shared" si="8"/>
        <v>0.41044063560090061</v>
      </c>
      <c r="BG13">
        <f t="shared" si="9"/>
        <v>0.42141192110764103</v>
      </c>
      <c r="BH13">
        <f t="shared" si="10"/>
        <v>0.46749360157534303</v>
      </c>
      <c r="BJ13">
        <f ca="1"/>
        <v>10</v>
      </c>
      <c r="BL13">
        <f ca="1"/>
        <v>0</v>
      </c>
      <c r="BN13">
        <f t="shared" si="11"/>
        <v>0.49976561915998274</v>
      </c>
      <c r="BO13" cm="1">
        <f t="array" aca="1" ref="BO13" ca="1">SUM(IF(MOD(_xlfn.FLOOR.MATH(ROW(INDIRECT("1:512"))/1),2)=1,AZ13,1-AZ13) * IF(MOD(_xlfn.FLOOR.MATH(ROW(INDIRECT("1:512"))/2),2)=1,BA13,1-BA13) *  IF(MOD(_xlfn.FLOOR.MATH(ROW(INDIRECT("1:512"))/4),2)=1,BB13,1-BB13) *IF(MOD(_xlfn.FLOOR.MATH(ROW(INDIRECT("1:512"))/8),2)=1,BC13,1-BC13) * IF(MOD(_xlfn.FLOOR.MATH(ROW(INDIRECT("1:512"))/16),2)=1,BD13,1-BD13) * IF(MOD(_xlfn.FLOOR.MATH(ROW(INDIRECT("1:512"))/32),2)=1,BE13,1-BE13) *  IF(MOD(_xlfn.FLOOR.MATH(ROW(INDIRECT("1:512"))/64),2)=1,BF13,1-BF13) * IF(MOD(_xlfn.FLOOR.MATH(ROW(INDIRECT("1:512"))/128),2)=1,BG13,1-BG13) * IF(MOD(_xlfn.FLOOR.MATH(ROW(INDIRECT("1:512"))/256),2)=1,BH13,1-BH13)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0.4992280272906327</v>
      </c>
      <c r="BP13">
        <f ca="1">IF('Draft Sim'!$C$2 = "Most Categories",BO13,BN13)</f>
        <v>0.4992280272906327</v>
      </c>
      <c r="BR13" t="str">
        <f ca="1"/>
        <v>Anthony Edwards</v>
      </c>
      <c r="BT13" s="6">
        <f t="shared" ca="1" si="12"/>
        <v>118</v>
      </c>
      <c r="BV13" t="str">
        <f ca="1"/>
        <v>Pascal Siakam</v>
      </c>
    </row>
    <row r="14" spans="1:74">
      <c r="D14">
        <f>'Draft Sim'!C15</f>
        <v>0</v>
      </c>
      <c r="F14" t="str">
        <v>Anthony Edwards</v>
      </c>
      <c r="I14" s="6">
        <f t="shared" si="0"/>
        <v>118</v>
      </c>
      <c r="L14" t="str">
        <v>Myles Turner</v>
      </c>
      <c r="O14">
        <v>0.13493834142079381</v>
      </c>
      <c r="P14">
        <v>-0.57861001779846566</v>
      </c>
      <c r="Q14">
        <v>1.3219636483725519</v>
      </c>
      <c r="R14">
        <v>0.99174502197643088</v>
      </c>
      <c r="S14">
        <v>-0.18233623251311828</v>
      </c>
      <c r="T14">
        <v>1.015666913063533</v>
      </c>
      <c r="U14">
        <v>-0.27517374081466606</v>
      </c>
      <c r="V14">
        <v>0.46153552617571808</v>
      </c>
      <c r="W14">
        <v>-0.95477261247628731</v>
      </c>
      <c r="Z14" t="s">
        <v>11</v>
      </c>
      <c r="AA14">
        <f>AVERAGE(INDEX(_xlfn.ANCHORARRAY($W$4),AA$4):INDEX(_xlfn.ANCHORARRAY($W$4),AA$5))</f>
        <v>8.0696100572684018E-2</v>
      </c>
      <c r="AB14">
        <f>AVERAGE(INDEX(_xlfn.ANCHORARRAY($W$4),AB$4):INDEX(_xlfn.ANCHORARRAY($W$4),AB$5))</f>
        <v>-0.28091037700622251</v>
      </c>
      <c r="AC14">
        <f>AVERAGE(INDEX(_xlfn.ANCHORARRAY($W$4),AC$4):INDEX(_xlfn.ANCHORARRAY($W$4),AC$5))</f>
        <v>0.17707214763124912</v>
      </c>
      <c r="AD14">
        <f>AVERAGE(INDEX(_xlfn.ANCHORARRAY($W$4),AD$4):INDEX(_xlfn.ANCHORARRAY($W$4),AD$5))</f>
        <v>1.1999935861930067E-2</v>
      </c>
      <c r="AE14">
        <f>AVERAGE(INDEX(_xlfn.ANCHORARRAY($W$4),AE$4):INDEX(_xlfn.ANCHORARRAY($W$4),AE$5))</f>
        <v>-3.3692096825330482E-2</v>
      </c>
      <c r="AF14">
        <f>AVERAGE(INDEX(_xlfn.ANCHORARRAY($W$4),AF$4):INDEX(_xlfn.ANCHORARRAY($W$4),AF$5))</f>
        <v>-0.10745029289283943</v>
      </c>
      <c r="AG14">
        <f>AVERAGE(INDEX(_xlfn.ANCHORARRAY($W$4),AG$4):INDEX(_xlfn.ANCHORARRAY($W$4),AG$5))</f>
        <v>-3.2442717542409551E-2</v>
      </c>
      <c r="AH14">
        <f>AVERAGE(INDEX(_xlfn.ANCHORARRAY($W$4),AH$4):INDEX(_xlfn.ANCHORARRAY($W$4),AH$5))</f>
        <v>-0.16726430053438182</v>
      </c>
      <c r="AI14">
        <f>AVERAGE(INDEX(_xlfn.ANCHORARRAY($W$4),AI$4):INDEX(_xlfn.ANCHORARRAY($W$4),AI$5))</f>
        <v>-0.10605829181638426</v>
      </c>
      <c r="AJ14">
        <f>AVERAGE(INDEX(_xlfn.ANCHORARRAY($W$4),AJ$4):INDEX(_xlfn.ANCHORARRAY($W$4),AJ$5))</f>
        <v>-0.24157975877347207</v>
      </c>
      <c r="AK14">
        <f>AVERAGE(INDEX(_xlfn.ANCHORARRAY($W$4),AK$4):INDEX(_xlfn.ANCHORARRAY($W$4),AK$5))</f>
        <v>-0.29146397527741297</v>
      </c>
      <c r="AL14">
        <f>AVERAGE(INDEX(_xlfn.ANCHORARRAY($W$4),AL$4):INDEX(_xlfn.ANCHORARRAY($W$4),AL$5))</f>
        <v>-3.2587122975660889E-3</v>
      </c>
      <c r="AM14">
        <f>AVERAGE(INDEX(_xlfn.ANCHORARRAY($W$4),AM$4):INDEX(_xlfn.ANCHORARRAY($W$4),AM$5))</f>
        <v>-5.0741640509188508E-2</v>
      </c>
      <c r="AO14" t="str">
        <f t="shared" si="1"/>
        <v>Anthony Edwards</v>
      </c>
      <c r="AP14" cm="1">
        <f t="array" ref="AP14">INDEX(_x_scores_!B$2:B$474,MATCH($AO14,_x_scores_!$A$2:$A$474,0),0) + INDEX(_hidden_info_draft_!Z$42:AK$42,'Draft Sim'!$F$21)</f>
        <v>0.9807990576683856</v>
      </c>
      <c r="AQ14" cm="1">
        <f t="array" ref="AQ14">INDEX(_x_scores_!C$2:C$474,MATCH($AO14,_x_scores_!$A$2:$A$474,0),0) + INDEX(_hidden_info_draft_!Z$43:AK$43,'Draft Sim'!$F$21)</f>
        <v>0.48008942957226808</v>
      </c>
      <c r="AR14" cm="1">
        <f t="array" ref="AR14">INDEX(_x_scores_!D$2:D$474,MATCH($AO14,_x_scores_!$A$2:$A$474,0),0) +INDEX(_hidden_info_draft_!Z$44:AK$44,'Draft Sim'!$F$21)</f>
        <v>0.78792843245150723</v>
      </c>
      <c r="AS14" cm="1">
        <f t="array" ref="AS14">INDEX(_x_scores_!E$2:E$474,MATCH($AO14,_x_scores_!$A$2:$A$474,0),0) + INDEX(_hidden_info_draft_!Z$45:AK$45,'Draft Sim'!$F$21)</f>
        <v>0.72579096833634638</v>
      </c>
      <c r="AT14" cm="1">
        <f t="array" ref="AT14">INDEX(_x_scores_!F$2:F$474,MATCH($AO14,_x_scores_!$A$2:$A$474,0),0) + INDEX(_hidden_info_draft_!Z$46:AK$46,'Draft Sim'!$F$21)</f>
        <v>-0.45090031779354567</v>
      </c>
      <c r="AU14" cm="1">
        <f t="array" ref="AU14">INDEX(_x_scores_!G$2:G$474,MATCH($AO14,_x_scores_!$A$2:$A$474,0),0) + INDEX(_hidden_info_draft_!Z$47:AK$47,'Draft Sim'!$F$21)</f>
        <v>1.041443365435528</v>
      </c>
      <c r="AV14" cm="1">
        <f t="array" ref="AV14">INDEX(_x_scores_!H$2:H$474,MATCH($AO14,_x_scores_!$A$2:$A$474,0),0) + INDEX(_hidden_info_draft_!Z$48:AK$48,'Draft Sim'!$F$21)</f>
        <v>-1.1580640808273248</v>
      </c>
      <c r="AW14" cm="1">
        <f t="array" ref="AW14">INDEX(_x_scores_!I$2:I$474,MATCH($AO14,_x_scores_!$A$2:$A$474,0),0) + INDEX(_hidden_info_draft_!Z$49:AK$49,'Draft Sim'!$F$21)</f>
        <v>-2.0213565105432041</v>
      </c>
      <c r="AX14" cm="1">
        <f t="array" ref="AX14">INDEX(_x_scores_!J$2:J$474,MATCH($AO14,_x_scores_!$A$2:$A$474,0),0) + INDEX(_hidden_info_draft_!Z$50:AK$50,'Draft Sim'!$F$21)</f>
        <v>-0.30641260684762983</v>
      </c>
      <c r="AZ14">
        <f t="shared" si="2"/>
        <v>0.57260317211408029</v>
      </c>
      <c r="BA14">
        <f t="shared" si="3"/>
        <v>0.53297906964166564</v>
      </c>
      <c r="BB14">
        <f t="shared" si="4"/>
        <v>0.55274127126747175</v>
      </c>
      <c r="BC14">
        <f t="shared" si="5"/>
        <v>0.55493020628396683</v>
      </c>
      <c r="BD14">
        <f t="shared" si="6"/>
        <v>0.46858115111233178</v>
      </c>
      <c r="BE14">
        <f t="shared" si="7"/>
        <v>0.5714682771821753</v>
      </c>
      <c r="BF14">
        <f t="shared" si="8"/>
        <v>0.41574583863963643</v>
      </c>
      <c r="BG14">
        <f t="shared" si="9"/>
        <v>0.35358316116814792</v>
      </c>
      <c r="BH14">
        <f t="shared" si="10"/>
        <v>0.4774715640349263</v>
      </c>
      <c r="BJ14">
        <f ca="1"/>
        <v>11</v>
      </c>
      <c r="BL14">
        <f ca="1"/>
        <v>0</v>
      </c>
      <c r="BN14">
        <f t="shared" si="11"/>
        <v>0.50001152349382239</v>
      </c>
      <c r="BO14" cm="1">
        <f t="array" aca="1" ref="BO14" ca="1">SUM(IF(MOD(_xlfn.FLOOR.MATH(ROW(INDIRECT("1:512"))/1),2)=1,AZ14,1-AZ14) * IF(MOD(_xlfn.FLOOR.MATH(ROW(INDIRECT("1:512"))/2),2)=1,BA14,1-BA14) *  IF(MOD(_xlfn.FLOOR.MATH(ROW(INDIRECT("1:512"))/4),2)=1,BB14,1-BB14) *IF(MOD(_xlfn.FLOOR.MATH(ROW(INDIRECT("1:512"))/8),2)=1,BC14,1-BC14) * IF(MOD(_xlfn.FLOOR.MATH(ROW(INDIRECT("1:512"))/16),2)=1,BD14,1-BD14) * IF(MOD(_xlfn.FLOOR.MATH(ROW(INDIRECT("1:512"))/32),2)=1,BE14,1-BE14) *  IF(MOD(_xlfn.FLOOR.MATH(ROW(INDIRECT("1:512"))/64),2)=1,BF14,1-BF14) * IF(MOD(_xlfn.FLOOR.MATH(ROW(INDIRECT("1:512"))/128),2)=1,BG14,1-BG14) * IF(MOD(_xlfn.FLOOR.MATH(ROW(INDIRECT("1:512"))/256),2)=1,BH14,1-BH14)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0.50017145954439168</v>
      </c>
      <c r="BP14">
        <f ca="1">IF('Draft Sim'!$C$2 = "Most Categories",BO14,BN14)</f>
        <v>0.50017145954439168</v>
      </c>
      <c r="BR14" t="str">
        <f ca="1"/>
        <v>James Harden</v>
      </c>
      <c r="BT14" s="6">
        <f t="shared" ca="1" si="12"/>
        <v>105</v>
      </c>
      <c r="BV14" t="str">
        <f ca="1"/>
        <v>Myles Turner</v>
      </c>
    </row>
    <row r="15" spans="1:74">
      <c r="D15">
        <f>'Draft Sim'!C16</f>
        <v>0</v>
      </c>
      <c r="F15" t="str">
        <v>Damian Lillard</v>
      </c>
      <c r="I15" s="6" t="str">
        <f t="shared" si="0"/>
        <v>Damian Lillard</v>
      </c>
      <c r="L15" t="str">
        <v>Pascal Siakam</v>
      </c>
      <c r="O15">
        <v>0.30236538528510126</v>
      </c>
      <c r="P15">
        <v>-3.7301354793254984E-3</v>
      </c>
      <c r="Q15">
        <v>2.4528680079129006</v>
      </c>
      <c r="R15">
        <v>0.28975474134200002</v>
      </c>
      <c r="S15">
        <v>-0.22339864676447585</v>
      </c>
      <c r="T15">
        <v>0.76601428916215941</v>
      </c>
      <c r="U15">
        <v>-1.1615394417914238</v>
      </c>
      <c r="V15">
        <v>0.67702893158717337</v>
      </c>
      <c r="W15">
        <v>-0.54222318398214464</v>
      </c>
      <c r="Y15" t="s">
        <v>573</v>
      </c>
      <c r="Z15" t="s">
        <v>1</v>
      </c>
      <c r="AA15">
        <f>_xlfn.VAR.P(INDEX(_xlfn.ANCHORARRAY($O$4),AA$4):INDEX(_xlfn.ANCHORARRAY($O$4),AA$5))</f>
        <v>0.19988840529033031</v>
      </c>
      <c r="AB15">
        <f>_xlfn.VAR.P(INDEX(_xlfn.ANCHORARRAY($O$4),AB$4):INDEX(_xlfn.ANCHORARRAY($O$4),AB$5))</f>
        <v>0.1429599701122849</v>
      </c>
      <c r="AC15">
        <f>_xlfn.VAR.P(INDEX(_xlfn.ANCHORARRAY($O$4),AC$4):INDEX(_xlfn.ANCHORARRAY($O$4),AC$5))</f>
        <v>0.11584099301695616</v>
      </c>
      <c r="AD15">
        <f>_xlfn.VAR.P(INDEX(_xlfn.ANCHORARRAY($O$4),AD$4):INDEX(_xlfn.ANCHORARRAY($O$4),AD$5))</f>
        <v>0.27526331945297577</v>
      </c>
      <c r="AE15">
        <f>_xlfn.VAR.P(INDEX(_xlfn.ANCHORARRAY($O$4),AE$4):INDEX(_xlfn.ANCHORARRAY($O$4),AE$5))</f>
        <v>0.19568700122650384</v>
      </c>
      <c r="AF15">
        <f>_xlfn.VAR.P(INDEX(_xlfn.ANCHORARRAY($O$4),AF$4):INDEX(_xlfn.ANCHORARRAY($O$4),AF$5))</f>
        <v>0.44189894678644065</v>
      </c>
      <c r="AG15">
        <f>_xlfn.VAR.P(INDEX(_xlfn.ANCHORARRAY($O$4),AG$4):INDEX(_xlfn.ANCHORARRAY($O$4),AG$5))</f>
        <v>0.2364654739660757</v>
      </c>
      <c r="AH15">
        <f>_xlfn.VAR.P(INDEX(_xlfn.ANCHORARRAY($O$4),AH$4):INDEX(_xlfn.ANCHORARRAY($O$4),AH$5))</f>
        <v>0.17843430810804417</v>
      </c>
      <c r="AI15">
        <f>_xlfn.VAR.P(INDEX(_xlfn.ANCHORARRAY($O$4),AI$4):INDEX(_xlfn.ANCHORARRAY($O$4),AI$5))</f>
        <v>8.8538623155946697E-2</v>
      </c>
      <c r="AJ15">
        <f>_xlfn.VAR.P(INDEX(_xlfn.ANCHORARRAY($O$4),AJ$4):INDEX(_xlfn.ANCHORARRAY($O$4),AJ$5))</f>
        <v>0.20261428037803586</v>
      </c>
      <c r="AK15">
        <f>_xlfn.VAR.P(INDEX(_xlfn.ANCHORARRAY($O$4),AK$4):INDEX(_xlfn.ANCHORARRAY($O$4),AK$5))</f>
        <v>0.14441652807436403</v>
      </c>
      <c r="AL15">
        <f>_xlfn.VAR.P(INDEX(_xlfn.ANCHORARRAY($O$4),AL$4):INDEX(_xlfn.ANCHORARRAY($O$4),AL$5))</f>
        <v>0.11490431315534019</v>
      </c>
      <c r="AM15">
        <f>_xlfn.VAR.P(INDEX(_xlfn.ANCHORARRAY($O$4),AM$4):INDEX(_xlfn.ANCHORARRAY($O$4),AM$5))</f>
        <v>4.3352620858630883E-2</v>
      </c>
      <c r="AO15" t="str">
        <f t="shared" si="1"/>
        <v>Damian Lillard</v>
      </c>
      <c r="AP15" cm="1">
        <f t="array" ref="AP15">INDEX(_x_scores_!B$2:B$474,MATCH($AO15,_x_scores_!$A$2:$A$474,0),0) + INDEX(_hidden_info_draft_!Z$42:AK$42,'Draft Sim'!$F$21)</f>
        <v>0.95806025868466538</v>
      </c>
      <c r="AQ15" cm="1">
        <f t="array" ref="AQ15">INDEX(_x_scores_!C$2:C$474,MATCH($AO15,_x_scores_!$A$2:$A$474,0),0) + INDEX(_hidden_info_draft_!Z$43:AK$43,'Draft Sim'!$F$21)</f>
        <v>-0.22510074585997458</v>
      </c>
      <c r="AR15" cm="1">
        <f t="array" ref="AR15">INDEX(_x_scores_!D$2:D$474,MATCH($AO15,_x_scores_!$A$2:$A$474,0),0) +INDEX(_hidden_info_draft_!Z$44:AK$44,'Draft Sim'!$F$21)</f>
        <v>1.415343257263022</v>
      </c>
      <c r="AS15" cm="1">
        <f t="array" ref="AS15">INDEX(_x_scores_!E$2:E$474,MATCH($AO15,_x_scores_!$A$2:$A$474,0),0) + INDEX(_hidden_info_draft_!Z$45:AK$45,'Draft Sim'!$F$21)</f>
        <v>-0.52624875369991941</v>
      </c>
      <c r="AT15" cm="1">
        <f t="array" ref="AT15">INDEX(_x_scores_!F$2:F$474,MATCH($AO15,_x_scores_!$A$2:$A$474,0),0) + INDEX(_hidden_info_draft_!Z$46:AK$46,'Draft Sim'!$F$21)</f>
        <v>-1.1042842063376406</v>
      </c>
      <c r="AU15" cm="1">
        <f t="array" ref="AU15">INDEX(_x_scores_!G$2:G$474,MATCH($AO15,_x_scores_!$A$2:$A$474,0),0) + INDEX(_hidden_info_draft_!Z$47:AK$47,'Draft Sim'!$F$21)</f>
        <v>1.7885597107244475</v>
      </c>
      <c r="AV15" cm="1">
        <f t="array" ref="AV15">INDEX(_x_scores_!H$2:H$474,MATCH($AO15,_x_scores_!$A$2:$A$474,0),0) + INDEX(_hidden_info_draft_!Z$48:AK$48,'Draft Sim'!$F$21)</f>
        <v>-1.1418631676214459</v>
      </c>
      <c r="AW15" cm="1">
        <f t="array" ref="AW15">INDEX(_x_scores_!I$2:I$474,MATCH($AO15,_x_scores_!$A$2:$A$474,0),0) + INDEX(_hidden_info_draft_!Z$49:AK$49,'Draft Sim'!$F$21)</f>
        <v>-0.75027761957754224</v>
      </c>
      <c r="AX15" cm="1">
        <f t="array" ref="AX15">INDEX(_x_scores_!J$2:J$474,MATCH($AO15,_x_scores_!$A$2:$A$474,0),0) + INDEX(_hidden_info_draft_!Z$50:AK$50,'Draft Sim'!$F$21)</f>
        <v>-0.33372415055622096</v>
      </c>
      <c r="AZ15">
        <f t="shared" si="2"/>
        <v>0.57093800946626816</v>
      </c>
      <c r="BA15">
        <f t="shared" si="3"/>
        <v>0.48452325047009359</v>
      </c>
      <c r="BB15">
        <f t="shared" si="4"/>
        <v>0.59412526811446154</v>
      </c>
      <c r="BC15">
        <f t="shared" si="5"/>
        <v>0.46011179860350615</v>
      </c>
      <c r="BD15">
        <f t="shared" si="6"/>
        <v>0.42344938988556446</v>
      </c>
      <c r="BE15">
        <f t="shared" si="7"/>
        <v>0.6214625950991195</v>
      </c>
      <c r="BF15">
        <f t="shared" si="8"/>
        <v>0.41690720831295114</v>
      </c>
      <c r="BG15">
        <f t="shared" si="9"/>
        <v>0.44455226373596191</v>
      </c>
      <c r="BH15">
        <f t="shared" si="10"/>
        <v>0.47546596156014376</v>
      </c>
      <c r="BJ15">
        <f ca="1"/>
        <v>12</v>
      </c>
      <c r="BL15">
        <f ca="1"/>
        <v>0</v>
      </c>
      <c r="BN15">
        <f t="shared" si="11"/>
        <v>0.49905952724978558</v>
      </c>
      <c r="BO15" cm="1">
        <f t="array" aca="1" ref="BO15" ca="1">SUM(IF(MOD(_xlfn.FLOOR.MATH(ROW(INDIRECT("1:512"))/1),2)=1,AZ15,1-AZ15) * IF(MOD(_xlfn.FLOOR.MATH(ROW(INDIRECT("1:512"))/2),2)=1,BA15,1-BA15) *  IF(MOD(_xlfn.FLOOR.MATH(ROW(INDIRECT("1:512"))/4),2)=1,BB15,1-BB15) *IF(MOD(_xlfn.FLOOR.MATH(ROW(INDIRECT("1:512"))/8),2)=1,BC15,1-BC15) * IF(MOD(_xlfn.FLOOR.MATH(ROW(INDIRECT("1:512"))/16),2)=1,BD15,1-BD15) * IF(MOD(_xlfn.FLOOR.MATH(ROW(INDIRECT("1:512"))/32),2)=1,BE15,1-BE15) *  IF(MOD(_xlfn.FLOOR.MATH(ROW(INDIRECT("1:512"))/64),2)=1,BF15,1-BF15) * IF(MOD(_xlfn.FLOOR.MATH(ROW(INDIRECT("1:512"))/128),2)=1,BG15,1-BG15) * IF(MOD(_xlfn.FLOOR.MATH(ROW(INDIRECT("1:512"))/256),2)=1,BH15,1-BH15)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0.49756210135589735</v>
      </c>
      <c r="BP15">
        <f ca="1">IF('Draft Sim'!$C$2 = "Most Categories",BO15,BN15)</f>
        <v>0.49756210135589735</v>
      </c>
      <c r="BR15" t="str">
        <f ca="1"/>
        <v>Damian Lillard</v>
      </c>
      <c r="BT15" s="6" t="str">
        <f t="shared" ca="1" si="12"/>
        <v>Damian Lillard</v>
      </c>
      <c r="BV15" t="str">
        <f ca="1"/>
        <v>Kawhi Leonard</v>
      </c>
    </row>
    <row r="16" spans="1:74">
      <c r="D16">
        <f>'Draft Sim'!C17</f>
        <v>0</v>
      </c>
      <c r="F16" t="str">
        <v>Shai Gilgeous-Alexander</v>
      </c>
      <c r="I16" s="6" t="str">
        <f t="shared" si="0"/>
        <v>Shai Gilgeous-Alexander</v>
      </c>
      <c r="L16" t="str">
        <v>Desmond Bane</v>
      </c>
      <c r="O16">
        <v>1.5203470441537226</v>
      </c>
      <c r="P16">
        <v>0.62750758404322815</v>
      </c>
      <c r="Q16">
        <v>1.8173138113646341</v>
      </c>
      <c r="R16">
        <v>0.3800688667957301</v>
      </c>
      <c r="S16">
        <v>-0.22499243346989034</v>
      </c>
      <c r="T16">
        <v>1.1579839321913274</v>
      </c>
      <c r="U16">
        <v>-1.4818482870811882</v>
      </c>
      <c r="V16">
        <v>-0.95441411636755458</v>
      </c>
      <c r="W16">
        <v>-0.10037043702738177</v>
      </c>
      <c r="Z16" t="s">
        <v>2</v>
      </c>
      <c r="AA16">
        <f>_xlfn.VAR.P(INDEX(_xlfn.ANCHORARRAY($P$4),AA$4):INDEX(_xlfn.ANCHORARRAY($P$4),AA$5))</f>
        <v>0.63346516300598243</v>
      </c>
      <c r="AB16">
        <f>_xlfn.VAR.P(INDEX(_xlfn.ANCHORARRAY($P$4),AB$4):INDEX(_xlfn.ANCHORARRAY($P$4),AB$5))</f>
        <v>0.23663857082039128</v>
      </c>
      <c r="AC16">
        <f>_xlfn.VAR.P(INDEX(_xlfn.ANCHORARRAY($P$4),AC$4):INDEX(_xlfn.ANCHORARRAY($P$4),AC$5))</f>
        <v>0.75933862200208424</v>
      </c>
      <c r="AD16">
        <f>_xlfn.VAR.P(INDEX(_xlfn.ANCHORARRAY($P$4),AD$4):INDEX(_xlfn.ANCHORARRAY($P$4),AD$5))</f>
        <v>0.64819248245333394</v>
      </c>
      <c r="AE16">
        <f>_xlfn.VAR.P(INDEX(_xlfn.ANCHORARRAY($P$4),AE$4):INDEX(_xlfn.ANCHORARRAY($P$4),AE$5))</f>
        <v>0.59175681232251653</v>
      </c>
      <c r="AF16">
        <f>_xlfn.VAR.P(INDEX(_xlfn.ANCHORARRAY($P$4),AF$4):INDEX(_xlfn.ANCHORARRAY($P$4),AF$5))</f>
        <v>0.73189079514626043</v>
      </c>
      <c r="AG16">
        <f>_xlfn.VAR.P(INDEX(_xlfn.ANCHORARRAY($P$4),AG$4):INDEX(_xlfn.ANCHORARRAY($P$4),AG$5))</f>
        <v>0.63022135942519353</v>
      </c>
      <c r="AH16">
        <f>_xlfn.VAR.P(INDEX(_xlfn.ANCHORARRAY($P$4),AH$4):INDEX(_xlfn.ANCHORARRAY($P$4),AH$5))</f>
        <v>0.39995314681677269</v>
      </c>
      <c r="AI16">
        <f>_xlfn.VAR.P(INDEX(_xlfn.ANCHORARRAY($P$4),AI$4):INDEX(_xlfn.ANCHORARRAY($P$4),AI$5))</f>
        <v>0.4387494288325488</v>
      </c>
      <c r="AJ16">
        <f>_xlfn.VAR.P(INDEX(_xlfn.ANCHORARRAY($P$4),AJ$4):INDEX(_xlfn.ANCHORARRAY($P$4),AJ$5))</f>
        <v>0.54292919359888059</v>
      </c>
      <c r="AK16">
        <f>_xlfn.VAR.P(INDEX(_xlfn.ANCHORARRAY($P$4),AK$4):INDEX(_xlfn.ANCHORARRAY($P$4),AK$5))</f>
        <v>0.25834084131216684</v>
      </c>
      <c r="AL16">
        <f>_xlfn.VAR.P(INDEX(_xlfn.ANCHORARRAY($P$4),AL$4):INDEX(_xlfn.ANCHORARRAY($P$4),AL$5))</f>
        <v>0.4071550756978366</v>
      </c>
      <c r="AM16">
        <f>_xlfn.VAR.P(INDEX(_xlfn.ANCHORARRAY($P$4),AM$4):INDEX(_xlfn.ANCHORARRAY($P$4),AM$5))</f>
        <v>0.50215294260419974</v>
      </c>
      <c r="AO16" t="str">
        <f t="shared" si="1"/>
        <v>Shai Gilgeous-Alexander</v>
      </c>
      <c r="AP16" cm="1">
        <f t="array" ref="AP16">INDEX(_x_scores_!B$2:B$474,MATCH($AO16,_x_scores_!$A$2:$A$474,0),0) + INDEX(_hidden_info_draft_!Z$42:AK$42,'Draft Sim'!$F$21)</f>
        <v>1.1570315241961859</v>
      </c>
      <c r="AQ16" cm="1">
        <f t="array" ref="AQ16">INDEX(_x_scores_!C$2:C$474,MATCH($AO16,_x_scores_!$A$2:$A$474,0),0) + INDEX(_hidden_info_draft_!Z$43:AK$43,'Draft Sim'!$F$21)</f>
        <v>-7.5041590334500585E-2</v>
      </c>
      <c r="AR16" cm="1">
        <f t="array" ref="AR16">INDEX(_x_scores_!D$2:D$474,MATCH($AO16,_x_scores_!$A$2:$A$474,0),0) +INDEX(_hidden_info_draft_!Z$44:AK$44,'Draft Sim'!$F$21)</f>
        <v>0.81086110161932223</v>
      </c>
      <c r="AS16" cm="1">
        <f t="array" ref="AS16">INDEX(_x_scores_!E$2:E$474,MATCH($AO16,_x_scores_!$A$2:$A$474,0),0) + INDEX(_hidden_info_draft_!Z$45:AK$45,'Draft Sim'!$F$21)</f>
        <v>0.30074605401246374</v>
      </c>
      <c r="AT16" cm="1">
        <f t="array" ref="AT16">INDEX(_x_scores_!F$2:F$474,MATCH($AO16,_x_scores_!$A$2:$A$474,0),0) + INDEX(_hidden_info_draft_!Z$46:AK$46,'Draft Sim'!$F$21)</f>
        <v>-0.29310488031691745</v>
      </c>
      <c r="AU16" cm="1">
        <f t="array" ref="AU16">INDEX(_x_scores_!G$2:G$474,MATCH($AO16,_x_scores_!$A$2:$A$474,0),0) + INDEX(_hidden_info_draft_!Z$47:AK$47,'Draft Sim'!$F$21)</f>
        <v>-0.49750203001432014</v>
      </c>
      <c r="AV16" cm="1">
        <f t="array" ref="AV16">INDEX(_x_scores_!H$2:H$474,MATCH($AO16,_x_scores_!$A$2:$A$474,0),0) + INDEX(_hidden_info_draft_!Z$48:AK$48,'Draft Sim'!$F$21)</f>
        <v>-0.82882391297219771</v>
      </c>
      <c r="AW16" cm="1">
        <f t="array" ref="AW16">INDEX(_x_scores_!I$2:I$474,MATCH($AO16,_x_scores_!$A$2:$A$474,0),0) + INDEX(_hidden_info_draft_!Z$49:AK$49,'Draft Sim'!$F$21)</f>
        <v>-1.1754705324102757</v>
      </c>
      <c r="AX16" cm="1">
        <f t="array" ref="AX16">INDEX(_x_scores_!J$2:J$474,MATCH($AO16,_x_scores_!$A$2:$A$474,0),0) + INDEX(_hidden_info_draft_!Z$50:AK$50,'Draft Sim'!$F$21)</f>
        <v>0.17734640867320831</v>
      </c>
      <c r="AZ16">
        <f t="shared" si="2"/>
        <v>0.58546265541534959</v>
      </c>
      <c r="BA16">
        <f t="shared" si="3"/>
        <v>0.49483938195118948</v>
      </c>
      <c r="BB16">
        <f t="shared" si="4"/>
        <v>0.55426693831276364</v>
      </c>
      <c r="BC16">
        <f t="shared" si="5"/>
        <v>0.52282137376200355</v>
      </c>
      <c r="BD16">
        <f t="shared" si="6"/>
        <v>0.47956416429207949</v>
      </c>
      <c r="BE16">
        <f t="shared" si="7"/>
        <v>0.46571690657977816</v>
      </c>
      <c r="BF16">
        <f t="shared" si="8"/>
        <v>0.43947812140255638</v>
      </c>
      <c r="BG16">
        <f t="shared" si="9"/>
        <v>0.41353593417213697</v>
      </c>
      <c r="BH16">
        <f t="shared" si="10"/>
        <v>0.51304368879230355</v>
      </c>
      <c r="BJ16">
        <f ca="1"/>
        <v>13</v>
      </c>
      <c r="BL16">
        <f ca="1"/>
        <v>0</v>
      </c>
      <c r="BN16">
        <f t="shared" si="11"/>
        <v>0.49652546274224008</v>
      </c>
      <c r="BO16" cm="1">
        <f t="array" aca="1" ref="BO16" ca="1">SUM(IF(MOD(_xlfn.FLOOR.MATH(ROW(INDIRECT("1:512"))/1),2)=1,AZ16,1-AZ16) * IF(MOD(_xlfn.FLOOR.MATH(ROW(INDIRECT("1:512"))/2),2)=1,BA16,1-BA16) *  IF(MOD(_xlfn.FLOOR.MATH(ROW(INDIRECT("1:512"))/4),2)=1,BB16,1-BB16) *IF(MOD(_xlfn.FLOOR.MATH(ROW(INDIRECT("1:512"))/8),2)=1,BC16,1-BC16) * IF(MOD(_xlfn.FLOOR.MATH(ROW(INDIRECT("1:512"))/16),2)=1,BD16,1-BD16) * IF(MOD(_xlfn.FLOOR.MATH(ROW(INDIRECT("1:512"))/32),2)=1,BE16,1-BE16) *  IF(MOD(_xlfn.FLOOR.MATH(ROW(INDIRECT("1:512"))/64),2)=1,BF16,1-BF16) * IF(MOD(_xlfn.FLOOR.MATH(ROW(INDIRECT("1:512"))/128),2)=1,BG16,1-BG16) * IF(MOD(_xlfn.FLOOR.MATH(ROW(INDIRECT("1:512"))/256),2)=1,BH16,1-BH16)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0.49139818463335261</v>
      </c>
      <c r="BP16">
        <f ca="1">IF('Draft Sim'!$C$2 = "Most Categories",BO16,BN16)</f>
        <v>0.49139818463335261</v>
      </c>
      <c r="BR16" t="str">
        <f ca="1"/>
        <v>Kristaps Porzingis</v>
      </c>
      <c r="BT16" s="6" t="str">
        <f t="shared" ca="1" si="12"/>
        <v>Kristaps Porzingis</v>
      </c>
      <c r="BV16" t="str">
        <f ca="1"/>
        <v>Desmond Bane</v>
      </c>
    </row>
    <row r="17" spans="4:74">
      <c r="D17" t="str">
        <f>'Draft Sim'!D5</f>
        <v>Jayson Tatum</v>
      </c>
      <c r="F17" t="str">
        <v>Kristaps Porzingis</v>
      </c>
      <c r="I17" s="6" t="str">
        <f t="shared" si="0"/>
        <v>Kristaps Porzingis</v>
      </c>
      <c r="L17" t="str">
        <v>Dejounte Murray</v>
      </c>
      <c r="O17">
        <v>0.45152302945108563</v>
      </c>
      <c r="P17">
        <v>-6.4788484025195256E-2</v>
      </c>
      <c r="Q17">
        <v>-6.2200632581203813E-2</v>
      </c>
      <c r="R17">
        <v>0.36731933519241389</v>
      </c>
      <c r="S17">
        <v>-0.3465736216489908</v>
      </c>
      <c r="T17">
        <v>6.218760408257807E-2</v>
      </c>
      <c r="U17">
        <v>0.10043505696338596</v>
      </c>
      <c r="V17">
        <v>0.69031988592229343</v>
      </c>
      <c r="W17">
        <v>0.18396281934368344</v>
      </c>
      <c r="Z17" t="s">
        <v>3</v>
      </c>
      <c r="AA17">
        <f>_xlfn.VAR.P(INDEX(_xlfn.ANCHORARRAY($Q$4),AA$4):INDEX(_xlfn.ANCHORARRAY($Q$4),AA$5))</f>
        <v>1.1498101409849368</v>
      </c>
      <c r="AB17">
        <f>_xlfn.VAR.P(INDEX(_xlfn.ANCHORARRAY($Q$4),AB$4):INDEX(_xlfn.ANCHORARRAY($Q$4),AB$5))</f>
        <v>0.89483191093816528</v>
      </c>
      <c r="AC17">
        <f>_xlfn.VAR.P(INDEX(_xlfn.ANCHORARRAY($Q$4),AC$4):INDEX(_xlfn.ANCHORARRAY($Q$4),AC$5))</f>
        <v>0.46850518347185993</v>
      </c>
      <c r="AD17">
        <f>_xlfn.VAR.P(INDEX(_xlfn.ANCHORARRAY($Q$4),AD$4):INDEX(_xlfn.ANCHORARRAY($Q$4),AD$5))</f>
        <v>0.84135491518336769</v>
      </c>
      <c r="AE17">
        <f>_xlfn.VAR.P(INDEX(_xlfn.ANCHORARRAY($Q$4),AE$4):INDEX(_xlfn.ANCHORARRAY($Q$4),AE$5))</f>
        <v>0.62493656977691125</v>
      </c>
      <c r="AF17">
        <f>_xlfn.VAR.P(INDEX(_xlfn.ANCHORARRAY($Q$4),AF$4):INDEX(_xlfn.ANCHORARRAY($Q$4),AF$5))</f>
        <v>0.40456505807266585</v>
      </c>
      <c r="AG17">
        <f>_xlfn.VAR.P(INDEX(_xlfn.ANCHORARRAY($Q$4),AG$4):INDEX(_xlfn.ANCHORARRAY($Q$4),AG$5))</f>
        <v>0.58202574617523206</v>
      </c>
      <c r="AH17">
        <f>_xlfn.VAR.P(INDEX(_xlfn.ANCHORARRAY($Q$4),AH$4):INDEX(_xlfn.ANCHORARRAY($Q$4),AH$5))</f>
        <v>0.63876191535830384</v>
      </c>
      <c r="AI17">
        <f>_xlfn.VAR.P(INDEX(_xlfn.ANCHORARRAY($Q$4),AI$4):INDEX(_xlfn.ANCHORARRAY($Q$4),AI$5))</f>
        <v>0.31230277202082019</v>
      </c>
      <c r="AJ17">
        <f>_xlfn.VAR.P(INDEX(_xlfn.ANCHORARRAY($Q$4),AJ$4):INDEX(_xlfn.ANCHORARRAY($Q$4),AJ$5))</f>
        <v>0.37742073374522611</v>
      </c>
      <c r="AK17">
        <f>_xlfn.VAR.P(INDEX(_xlfn.ANCHORARRAY($Q$4),AK$4):INDEX(_xlfn.ANCHORARRAY($Q$4),AK$5))</f>
        <v>0.30232456487239356</v>
      </c>
      <c r="AL17">
        <f>_xlfn.VAR.P(INDEX(_xlfn.ANCHORARRAY($Q$4),AL$4):INDEX(_xlfn.ANCHORARRAY($Q$4),AL$5))</f>
        <v>0.37650149845666087</v>
      </c>
      <c r="AM17">
        <f>_xlfn.VAR.P(INDEX(_xlfn.ANCHORARRAY($Q$4),AM$4):INDEX(_xlfn.ANCHORARRAY($Q$4),AM$5))</f>
        <v>0.29630697944961309</v>
      </c>
      <c r="AO17" t="str">
        <f t="shared" si="1"/>
        <v>Kristaps Porzingis</v>
      </c>
      <c r="AP17" cm="1">
        <f t="array" ref="AP17">INDEX(_x_scores_!B$2:B$474,MATCH($AO17,_x_scores_!$A$2:$A$474,0),0) + INDEX(_hidden_info_draft_!Z$42:AK$42,'Draft Sim'!$F$21)</f>
        <v>0.37283059714888489</v>
      </c>
      <c r="AQ17" cm="1">
        <f t="array" ref="AQ17">INDEX(_x_scores_!C$2:C$474,MATCH($AO17,_x_scores_!$A$2:$A$474,0),0) + INDEX(_hidden_info_draft_!Z$43:AK$43,'Draft Sim'!$F$21)</f>
        <v>0.83013071911818226</v>
      </c>
      <c r="AR17" cm="1">
        <f t="array" ref="AR17">INDEX(_x_scores_!D$2:D$474,MATCH($AO17,_x_scores_!$A$2:$A$474,0),0) +INDEX(_hidden_info_draft_!Z$44:AK$44,'Draft Sim'!$F$21)</f>
        <v>-0.31583265349946266</v>
      </c>
      <c r="AS17" cm="1">
        <f t="array" ref="AS17">INDEX(_x_scores_!E$2:E$474,MATCH($AO17,_x_scores_!$A$2:$A$474,0),0) + INDEX(_hidden_info_draft_!Z$45:AK$45,'Draft Sim'!$F$21)</f>
        <v>-0.48278101632634807</v>
      </c>
      <c r="AT17" cm="1">
        <f t="array" ref="AT17">INDEX(_x_scores_!F$2:F$474,MATCH($AO17,_x_scores_!$A$2:$A$474,0),0) + INDEX(_hidden_info_draft_!Z$46:AK$46,'Draft Sim'!$F$21)</f>
        <v>0.52024396272805906</v>
      </c>
      <c r="AU17" cm="1">
        <f t="array" ref="AU17">INDEX(_x_scores_!G$2:G$474,MATCH($AO17,_x_scores_!$A$2:$A$474,0),0) + INDEX(_hidden_info_draft_!Z$47:AK$47,'Draft Sim'!$F$21)</f>
        <v>0.30432937153165723</v>
      </c>
      <c r="AV17" cm="1">
        <f t="array" ref="AV17">INDEX(_x_scores_!H$2:H$474,MATCH($AO17,_x_scores_!$A$2:$A$474,0),0) + INDEX(_hidden_info_draft_!Z$48:AK$48,'Draft Sim'!$F$21)</f>
        <v>-0.13921713950919329</v>
      </c>
      <c r="AW17" cm="1">
        <f t="array" ref="AW17">INDEX(_x_scores_!I$2:I$474,MATCH($AO17,_x_scores_!$A$2:$A$474,0),0) + INDEX(_hidden_info_draft_!Z$49:AK$49,'Draft Sim'!$F$21)</f>
        <v>-1.2697712897719038</v>
      </c>
      <c r="AX17" cm="1">
        <f t="array" ref="AX17">INDEX(_x_scores_!J$2:J$474,MATCH($AO17,_x_scores_!$A$2:$A$474,0),0) + INDEX(_hidden_info_draft_!Z$50:AK$50,'Draft Sim'!$F$21)</f>
        <v>-0.12295121866348838</v>
      </c>
      <c r="AZ17">
        <f t="shared" si="2"/>
        <v>0.52773037120460142</v>
      </c>
      <c r="BA17">
        <f t="shared" si="3"/>
        <v>0.55689551466946074</v>
      </c>
      <c r="BB17">
        <f t="shared" si="4"/>
        <v>0.47880724394318563</v>
      </c>
      <c r="BC17">
        <f t="shared" si="5"/>
        <v>0.46339685503276151</v>
      </c>
      <c r="BD17">
        <f t="shared" si="6"/>
        <v>0.53623830773550896</v>
      </c>
      <c r="BE17">
        <f t="shared" si="7"/>
        <v>0.52098766507241434</v>
      </c>
      <c r="BF17">
        <f t="shared" si="8"/>
        <v>0.48979597196703273</v>
      </c>
      <c r="BG17">
        <f t="shared" si="9"/>
        <v>0.40672250067486149</v>
      </c>
      <c r="BH17">
        <f t="shared" si="10"/>
        <v>0.49095619760349929</v>
      </c>
      <c r="BJ17">
        <f ca="1"/>
        <v>14</v>
      </c>
      <c r="BL17">
        <f ca="1"/>
        <v>0</v>
      </c>
      <c r="BN17">
        <f t="shared" si="11"/>
        <v>0.49683673643370291</v>
      </c>
      <c r="BO17" cm="1">
        <f t="array" aca="1" ref="BO17" ca="1">SUM(IF(MOD(_xlfn.FLOOR.MATH(ROW(INDIRECT("1:512"))/1),2)=1,AZ17,1-AZ17) * IF(MOD(_xlfn.FLOOR.MATH(ROW(INDIRECT("1:512"))/2),2)=1,BA17,1-BA17) *  IF(MOD(_xlfn.FLOOR.MATH(ROW(INDIRECT("1:512"))/4),2)=1,BB17,1-BB17) *IF(MOD(_xlfn.FLOOR.MATH(ROW(INDIRECT("1:512"))/8),2)=1,BC17,1-BC17) * IF(MOD(_xlfn.FLOOR.MATH(ROW(INDIRECT("1:512"))/16),2)=1,BD17,1-BD17) * IF(MOD(_xlfn.FLOOR.MATH(ROW(INDIRECT("1:512"))/32),2)=1,BE17,1-BE17) *  IF(MOD(_xlfn.FLOOR.MATH(ROW(INDIRECT("1:512"))/64),2)=1,BF17,1-BF17) * IF(MOD(_xlfn.FLOOR.MATH(ROW(INDIRECT("1:512"))/128),2)=1,BG17,1-BG17) * IF(MOD(_xlfn.FLOOR.MATH(ROW(INDIRECT("1:512"))/256),2)=1,BH17,1-BH17)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0.49221120716955963</v>
      </c>
      <c r="BP17">
        <f ca="1">IF('Draft Sim'!$C$2 = "Most Categories",BO17,BN17)</f>
        <v>0.49221120716955963</v>
      </c>
      <c r="BR17" t="str">
        <f ca="1"/>
        <v>Domantas Sabonis</v>
      </c>
      <c r="BT17" s="6">
        <f t="shared" ca="1" si="12"/>
        <v>131</v>
      </c>
      <c r="BV17" t="str">
        <f ca="1"/>
        <v>Dejounte Murray</v>
      </c>
    </row>
    <row r="18" spans="4:74">
      <c r="D18">
        <f>'Draft Sim'!D6</f>
        <v>0</v>
      </c>
      <c r="F18" t="str">
        <v>Trae Young</v>
      </c>
      <c r="I18" s="6">
        <f t="shared" si="0"/>
        <v>144</v>
      </c>
      <c r="L18" t="str">
        <v>O.G. Anunoby</v>
      </c>
      <c r="O18">
        <v>0.19795901497816223</v>
      </c>
      <c r="P18">
        <v>-4.8076918453611769E-2</v>
      </c>
      <c r="Q18">
        <v>-0.51019618895132979</v>
      </c>
      <c r="R18">
        <v>1.0870007819200829</v>
      </c>
      <c r="S18">
        <v>3.934143445830187E-2</v>
      </c>
      <c r="T18">
        <v>0.60033719958133291</v>
      </c>
      <c r="U18">
        <v>5.3224560443811554E-4</v>
      </c>
      <c r="V18">
        <v>0.10631150170325789</v>
      </c>
      <c r="W18">
        <v>-0.27258844947477451</v>
      </c>
      <c r="Z18" t="s">
        <v>4</v>
      </c>
      <c r="AA18">
        <f>_xlfn.VAR.P(INDEX(_xlfn.ANCHORARRAY($R$4),AA$4):INDEX(_xlfn.ANCHORARRAY($R$4),AA$5))</f>
        <v>0.1734563786018056</v>
      </c>
      <c r="AB18">
        <f>_xlfn.VAR.P(INDEX(_xlfn.ANCHORARRAY($R$4),AB$4):INDEX(_xlfn.ANCHORARRAY($R$4),AB$5))</f>
        <v>0.15858945466409746</v>
      </c>
      <c r="AC18">
        <f>_xlfn.VAR.P(INDEX(_xlfn.ANCHORARRAY($R$4),AC$4):INDEX(_xlfn.ANCHORARRAY($R$4),AC$5))</f>
        <v>9.1319465719765874E-2</v>
      </c>
      <c r="AD18">
        <f>_xlfn.VAR.P(INDEX(_xlfn.ANCHORARRAY($R$4),AD$4):INDEX(_xlfn.ANCHORARRAY($R$4),AD$5))</f>
        <v>0.10205986769778413</v>
      </c>
      <c r="AE18">
        <f>_xlfn.VAR.P(INDEX(_xlfn.ANCHORARRAY($R$4),AE$4):INDEX(_xlfn.ANCHORARRAY($R$4),AE$5))</f>
        <v>0.12900805214244715</v>
      </c>
      <c r="AF18">
        <f>_xlfn.VAR.P(INDEX(_xlfn.ANCHORARRAY($R$4),AF$4):INDEX(_xlfn.ANCHORARRAY($R$4),AF$5))</f>
        <v>8.1134112403520225E-2</v>
      </c>
      <c r="AG18">
        <f>_xlfn.VAR.P(INDEX(_xlfn.ANCHORARRAY($R$4),AG$4):INDEX(_xlfn.ANCHORARRAY($R$4),AG$5))</f>
        <v>5.7844926578709904E-2</v>
      </c>
      <c r="AH18">
        <f>_xlfn.VAR.P(INDEX(_xlfn.ANCHORARRAY($R$4),AH$4):INDEX(_xlfn.ANCHORARRAY($R$4),AH$5))</f>
        <v>6.9204769072982689E-2</v>
      </c>
      <c r="AI18">
        <f>_xlfn.VAR.P(INDEX(_xlfn.ANCHORARRAY($R$4),AI$4):INDEX(_xlfn.ANCHORARRAY($R$4),AI$5))</f>
        <v>8.4845504329778651E-2</v>
      </c>
      <c r="AJ18">
        <f>_xlfn.VAR.P(INDEX(_xlfn.ANCHORARRAY($R$4),AJ$4):INDEX(_xlfn.ANCHORARRAY($R$4),AJ$5))</f>
        <v>0.1421395080826269</v>
      </c>
      <c r="AK18">
        <f>_xlfn.VAR.P(INDEX(_xlfn.ANCHORARRAY($R$4),AK$4):INDEX(_xlfn.ANCHORARRAY($R$4),AK$5))</f>
        <v>5.7819065810641966E-2</v>
      </c>
      <c r="AL18">
        <f>_xlfn.VAR.P(INDEX(_xlfn.ANCHORARRAY($R$4),AL$4):INDEX(_xlfn.ANCHORARRAY($R$4),AL$5))</f>
        <v>5.8057581927600327E-2</v>
      </c>
      <c r="AM18">
        <f>_xlfn.VAR.P(INDEX(_xlfn.ANCHORARRAY($R$4),AM$4):INDEX(_xlfn.ANCHORARRAY($R$4),AM$5))</f>
        <v>7.2214441724189865E-2</v>
      </c>
      <c r="AO18" t="str">
        <f t="shared" si="1"/>
        <v>Trae Young</v>
      </c>
      <c r="AP18" cm="1">
        <f t="array" ref="AP18">INDEX(_x_scores_!B$2:B$474,MATCH($AO18,_x_scores_!$A$2:$A$474,0),0) + INDEX(_hidden_info_draft_!Z$42:AK$42,'Draft Sim'!$F$21)</f>
        <v>1.170899615884853</v>
      </c>
      <c r="AQ18" cm="1">
        <f t="array" ref="AQ18">INDEX(_x_scores_!C$2:C$474,MATCH($AO18,_x_scores_!$A$2:$A$474,0),0) + INDEX(_hidden_info_draft_!Z$43:AK$43,'Draft Sim'!$F$21)</f>
        <v>-0.45608882108608306</v>
      </c>
      <c r="AR18" cm="1">
        <f t="array" ref="AR18">INDEX(_x_scores_!D$2:D$474,MATCH($AO18,_x_scores_!$A$2:$A$474,0),0) +INDEX(_hidden_info_draft_!Z$44:AK$44,'Draft Sim'!$F$21)</f>
        <v>2.8951627301430181</v>
      </c>
      <c r="AS18" cm="1">
        <f t="array" ref="AS18">INDEX(_x_scores_!E$2:E$474,MATCH($AO18,_x_scores_!$A$2:$A$474,0),0) + INDEX(_hidden_info_draft_!Z$45:AK$45,'Draft Sim'!$F$21)</f>
        <v>-5.01461390577011E-2</v>
      </c>
      <c r="AT18" cm="1">
        <f t="array" ref="AT18">INDEX(_x_scores_!F$2:F$474,MATCH($AO18,_x_scores_!$A$2:$A$474,0),0) + INDEX(_hidden_info_draft_!Z$46:AK$46,'Draft Sim'!$F$21)</f>
        <v>-1.3506188129503274</v>
      </c>
      <c r="AU18" cm="1">
        <f t="array" ref="AU18">INDEX(_x_scores_!G$2:G$474,MATCH($AO18,_x_scores_!$A$2:$A$474,0),0) + INDEX(_hidden_info_draft_!Z$47:AK$47,'Draft Sim'!$F$21)</f>
        <v>0.41483551506404137</v>
      </c>
      <c r="AV18" cm="1">
        <f t="array" ref="AV18">INDEX(_x_scores_!H$2:H$474,MATCH($AO18,_x_scores_!$A$2:$A$474,0),0) + INDEX(_hidden_info_draft_!Z$48:AK$48,'Draft Sim'!$F$21)</f>
        <v>-1.9483646176418945</v>
      </c>
      <c r="AW18" cm="1">
        <f t="array" ref="AW18">INDEX(_x_scores_!I$2:I$474,MATCH($AO18,_x_scores_!$A$2:$A$474,0),0) + INDEX(_hidden_info_draft_!Z$49:AK$49,'Draft Sim'!$F$21)</f>
        <v>-0.22326233627974967</v>
      </c>
      <c r="AX18" cm="1">
        <f t="array" ref="AX18">INDEX(_x_scores_!J$2:J$474,MATCH($AO18,_x_scores_!$A$2:$A$474,0),0) + INDEX(_hidden_info_draft_!Z$50:AK$50,'Draft Sim'!$F$21)</f>
        <v>-0.67556962286720257</v>
      </c>
      <c r="AZ18">
        <f t="shared" si="2"/>
        <v>0.58647090596733997</v>
      </c>
      <c r="BA18">
        <f t="shared" si="3"/>
        <v>0.46866613473934127</v>
      </c>
      <c r="BB18">
        <f t="shared" si="4"/>
        <v>0.68693790560820944</v>
      </c>
      <c r="BC18">
        <f t="shared" si="5"/>
        <v>0.49619276377708821</v>
      </c>
      <c r="BD18">
        <f t="shared" si="6"/>
        <v>0.40665936250057588</v>
      </c>
      <c r="BE18">
        <f t="shared" si="7"/>
        <v>0.52859724664869612</v>
      </c>
      <c r="BF18">
        <f t="shared" si="8"/>
        <v>0.36017059544276031</v>
      </c>
      <c r="BG18">
        <f t="shared" si="9"/>
        <v>0.48345151719589552</v>
      </c>
      <c r="BH18">
        <f t="shared" si="10"/>
        <v>0.45043176143058083</v>
      </c>
      <c r="BJ18">
        <f ca="1"/>
        <v>15</v>
      </c>
      <c r="BL18">
        <f ca="1"/>
        <v>0</v>
      </c>
      <c r="BN18">
        <f t="shared" si="11"/>
        <v>0.49639757703449866</v>
      </c>
      <c r="BO18" cm="1">
        <f t="array" aca="1" ref="BO18" ca="1">SUM(IF(MOD(_xlfn.FLOOR.MATH(ROW(INDIRECT("1:512"))/1),2)=1,AZ18,1-AZ18) * IF(MOD(_xlfn.FLOOR.MATH(ROW(INDIRECT("1:512"))/2),2)=1,BA18,1-BA18) *  IF(MOD(_xlfn.FLOOR.MATH(ROW(INDIRECT("1:512"))/4),2)=1,BB18,1-BB18) *IF(MOD(_xlfn.FLOOR.MATH(ROW(INDIRECT("1:512"))/8),2)=1,BC18,1-BC18) * IF(MOD(_xlfn.FLOOR.MATH(ROW(INDIRECT("1:512"))/16),2)=1,BD18,1-BD18) * IF(MOD(_xlfn.FLOOR.MATH(ROW(INDIRECT("1:512"))/32),2)=1,BE18,1-BE18) *  IF(MOD(_xlfn.FLOOR.MATH(ROW(INDIRECT("1:512"))/64),2)=1,BF18,1-BF18) * IF(MOD(_xlfn.FLOOR.MATH(ROW(INDIRECT("1:512"))/128),2)=1,BG18,1-BG18) * IF(MOD(_xlfn.FLOOR.MATH(ROW(INDIRECT("1:512"))/256),2)=1,BH18,1-BH18)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0.49075623355183257</v>
      </c>
      <c r="BP18">
        <f ca="1">IF('Draft Sim'!$C$2 = "Most Categories",BO18,BN18)</f>
        <v>0.49075623355183257</v>
      </c>
      <c r="BR18" t="str">
        <f ca="1"/>
        <v>Shai Gilgeous-Alexander</v>
      </c>
      <c r="BT18" s="6" t="str">
        <f t="shared" ca="1" si="12"/>
        <v>Shai Gilgeous-Alexander</v>
      </c>
      <c r="BV18" t="str">
        <f ca="1"/>
        <v>Devin Booker</v>
      </c>
    </row>
    <row r="19" spans="4:74">
      <c r="D19">
        <f>'Draft Sim'!D7</f>
        <v>0</v>
      </c>
      <c r="F19" t="str">
        <v>Fred VanVleet</v>
      </c>
      <c r="I19" s="6">
        <f t="shared" si="0"/>
        <v>132</v>
      </c>
      <c r="L19" t="str">
        <v>Devin Booker</v>
      </c>
      <c r="O19">
        <v>1.0498971219031357</v>
      </c>
      <c r="P19">
        <v>-0.46926836098668095</v>
      </c>
      <c r="Q19">
        <v>1.2658842540295168</v>
      </c>
      <c r="R19">
        <v>-0.29327322675450818</v>
      </c>
      <c r="S19">
        <v>-0.53251273860459014</v>
      </c>
      <c r="T19">
        <v>1.8564931300246856</v>
      </c>
      <c r="U19">
        <v>-1.0711988544763031</v>
      </c>
      <c r="V19">
        <v>0.99366108279129706</v>
      </c>
      <c r="W19">
        <v>-0.43356798996237766</v>
      </c>
      <c r="Z19" t="s">
        <v>5</v>
      </c>
      <c r="AA19">
        <f>_xlfn.VAR.P(INDEX(_xlfn.ANCHORARRAY($S$4),AA$4):INDEX(_xlfn.ANCHORARRAY($S$4),AA$5))</f>
        <v>0.91427572809693158</v>
      </c>
      <c r="AB19">
        <f>_xlfn.VAR.P(INDEX(_xlfn.ANCHORARRAY($S$4),AB$4):INDEX(_xlfn.ANCHORARRAY($S$4),AB$5))</f>
        <v>0.22341659858432797</v>
      </c>
      <c r="AC19">
        <f>_xlfn.VAR.P(INDEX(_xlfn.ANCHORARRAY($S$4),AC$4):INDEX(_xlfn.ANCHORARRAY($S$4),AC$5))</f>
        <v>0.68502655003202184</v>
      </c>
      <c r="AD19">
        <f>_xlfn.VAR.P(INDEX(_xlfn.ANCHORARRAY($S$4),AD$4):INDEX(_xlfn.ANCHORARRAY($S$4),AD$5))</f>
        <v>1.4979457461368519</v>
      </c>
      <c r="AE19">
        <f>_xlfn.VAR.P(INDEX(_xlfn.ANCHORARRAY($S$4),AE$4):INDEX(_xlfn.ANCHORARRAY($S$4),AE$5))</f>
        <v>0.26306469784866393</v>
      </c>
      <c r="AF19">
        <f>_xlfn.VAR.P(INDEX(_xlfn.ANCHORARRAY($S$4),AF$4):INDEX(_xlfn.ANCHORARRAY($S$4),AF$5))</f>
        <v>0.46358772811755916</v>
      </c>
      <c r="AG19">
        <f>_xlfn.VAR.P(INDEX(_xlfn.ANCHORARRAY($S$4),AG$4):INDEX(_xlfn.ANCHORARRAY($S$4),AG$5))</f>
        <v>0.21355858721220616</v>
      </c>
      <c r="AH19">
        <f>_xlfn.VAR.P(INDEX(_xlfn.ANCHORARRAY($S$4),AH$4):INDEX(_xlfn.ANCHORARRAY($S$4),AH$5))</f>
        <v>0.36937809741328875</v>
      </c>
      <c r="AI19">
        <f>_xlfn.VAR.P(INDEX(_xlfn.ANCHORARRAY($S$4),AI$4):INDEX(_xlfn.ANCHORARRAY($S$4),AI$5))</f>
        <v>0.14330621009102545</v>
      </c>
      <c r="AJ19">
        <f>_xlfn.VAR.P(INDEX(_xlfn.ANCHORARRAY($S$4),AJ$4):INDEX(_xlfn.ANCHORARRAY($S$4),AJ$5))</f>
        <v>9.3877214580687846E-2</v>
      </c>
      <c r="AK19">
        <f>_xlfn.VAR.P(INDEX(_xlfn.ANCHORARRAY($S$4),AK$4):INDEX(_xlfn.ANCHORARRAY($S$4),AK$5))</f>
        <v>7.1985526975127251E-2</v>
      </c>
      <c r="AL19">
        <f>_xlfn.VAR.P(INDEX(_xlfn.ANCHORARRAY($S$4),AL$4):INDEX(_xlfn.ANCHORARRAY($S$4),AL$5))</f>
        <v>0.27685002621222482</v>
      </c>
      <c r="AM19">
        <f>_xlfn.VAR.P(INDEX(_xlfn.ANCHORARRAY($S$4),AM$4):INDEX(_xlfn.ANCHORARRAY($S$4),AM$5))</f>
        <v>0.35759799369171169</v>
      </c>
      <c r="AO19" t="str">
        <f t="shared" si="1"/>
        <v>Fred VanVleet</v>
      </c>
      <c r="AP19" cm="1">
        <f t="array" ref="AP19">INDEX(_x_scores_!B$2:B$474,MATCH($AO19,_x_scores_!$A$2:$A$474,0),0) + INDEX(_hidden_info_draft_!Z$42:AK$42,'Draft Sim'!$F$21)</f>
        <v>4.3101478202323518E-2</v>
      </c>
      <c r="AQ19" cm="1">
        <f t="array" ref="AQ19">INDEX(_x_scores_!C$2:C$474,MATCH($AO19,_x_scores_!$A$2:$A$474,0),0) + INDEX(_hidden_info_draft_!Z$43:AK$43,'Draft Sim'!$F$21)</f>
        <v>-0.33444240267175929</v>
      </c>
      <c r="AR19" cm="1">
        <f t="array" ref="AR19">INDEX(_x_scores_!D$2:D$474,MATCH($AO19,_x_scores_!$A$2:$A$474,0),0) +INDEX(_hidden_info_draft_!Z$44:AK$44,'Draft Sim'!$F$21)</f>
        <v>1.4714226516060571</v>
      </c>
      <c r="AS19" cm="1">
        <f t="array" ref="AS19">INDEX(_x_scores_!E$2:E$474,MATCH($AO19,_x_scores_!$A$2:$A$474,0),0) + INDEX(_hidden_info_draft_!Z$45:AK$45,'Draft Sim'!$F$21)</f>
        <v>0.75876949503101954</v>
      </c>
      <c r="AT19" cm="1">
        <f t="array" ref="AT19">INDEX(_x_scores_!F$2:F$474,MATCH($AO19,_x_scores_!$A$2:$A$474,0),0) + INDEX(_hidden_info_draft_!Z$46:AK$46,'Draft Sim'!$F$21)</f>
        <v>-0.7541077002461688</v>
      </c>
      <c r="AU19" cm="1">
        <f t="array" ref="AU19">INDEX(_x_scores_!G$2:G$474,MATCH($AO19,_x_scores_!$A$2:$A$474,0),0) + INDEX(_hidden_info_draft_!Z$47:AK$47,'Draft Sim'!$F$21)</f>
        <v>0.94773349376329485</v>
      </c>
      <c r="AV19" cm="1">
        <f t="array" ref="AV19">INDEX(_x_scores_!H$2:H$474,MATCH($AO19,_x_scores_!$A$2:$A$474,0),0) + INDEX(_hidden_info_draft_!Z$48:AK$48,'Draft Sim'!$F$21)</f>
        <v>-0.34583805395980882</v>
      </c>
      <c r="AW19" cm="1">
        <f t="array" ref="AW19">INDEX(_x_scores_!I$2:I$474,MATCH($AO19,_x_scores_!$A$2:$A$474,0),0) + INDEX(_hidden_info_draft_!Z$49:AK$49,'Draft Sim'!$F$21)</f>
        <v>-1.2824031761931212</v>
      </c>
      <c r="AX19" cm="1">
        <f t="array" ref="AX19">INDEX(_x_scores_!J$2:J$474,MATCH($AO19,_x_scores_!$A$2:$A$474,0),0) + INDEX(_hidden_info_draft_!Z$50:AK$50,'Draft Sim'!$F$21)</f>
        <v>-0.8549287730701306</v>
      </c>
      <c r="AZ19">
        <f t="shared" si="2"/>
        <v>0.50320835040722711</v>
      </c>
      <c r="BA19">
        <f t="shared" si="3"/>
        <v>0.47701245473778475</v>
      </c>
      <c r="BB19">
        <f t="shared" si="4"/>
        <v>0.59778059396396355</v>
      </c>
      <c r="BC19">
        <f t="shared" si="5"/>
        <v>0.55740920371343317</v>
      </c>
      <c r="BD19">
        <f t="shared" si="6"/>
        <v>0.44755115736613882</v>
      </c>
      <c r="BE19">
        <f t="shared" si="7"/>
        <v>0.5650977317035617</v>
      </c>
      <c r="BF19">
        <f t="shared" si="8"/>
        <v>0.47466581902906413</v>
      </c>
      <c r="BG19">
        <f t="shared" si="9"/>
        <v>0.40581191201672828</v>
      </c>
      <c r="BH19">
        <f t="shared" si="10"/>
        <v>0.43736897230908156</v>
      </c>
      <c r="BJ19">
        <f ca="1"/>
        <v>16</v>
      </c>
      <c r="BL19">
        <f ca="1"/>
        <v>0</v>
      </c>
      <c r="BN19">
        <f t="shared" si="11"/>
        <v>0.49621179947188693</v>
      </c>
      <c r="BO19" cm="1">
        <f t="array" aca="1" ref="BO19" ca="1">SUM(IF(MOD(_xlfn.FLOOR.MATH(ROW(INDIRECT("1:512"))/1),2)=1,AZ19,1-AZ19) * IF(MOD(_xlfn.FLOOR.MATH(ROW(INDIRECT("1:512"))/2),2)=1,BA19,1-BA19) *  IF(MOD(_xlfn.FLOOR.MATH(ROW(INDIRECT("1:512"))/4),2)=1,BB19,1-BB19) *IF(MOD(_xlfn.FLOOR.MATH(ROW(INDIRECT("1:512"))/8),2)=1,BC19,1-BC19) * IF(MOD(_xlfn.FLOOR.MATH(ROW(INDIRECT("1:512"))/16),2)=1,BD19,1-BD19) * IF(MOD(_xlfn.FLOOR.MATH(ROW(INDIRECT("1:512"))/32),2)=1,BE19,1-BE19) *  IF(MOD(_xlfn.FLOOR.MATH(ROW(INDIRECT("1:512"))/64),2)=1,BF19,1-BF19) * IF(MOD(_xlfn.FLOOR.MATH(ROW(INDIRECT("1:512"))/128),2)=1,BG19,1-BG19) * IF(MOD(_xlfn.FLOOR.MATH(ROW(INDIRECT("1:512"))/256),2)=1,BH19,1-BH19)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0.49057957762524412</v>
      </c>
      <c r="BP19">
        <f ca="1">IF('Draft Sim'!$C$2 = "Most Categories",BO19,BN19)</f>
        <v>0.49057957762524412</v>
      </c>
      <c r="BR19" t="str">
        <f ca="1"/>
        <v>Trae Young</v>
      </c>
      <c r="BT19" s="6">
        <f t="shared" ca="1" si="12"/>
        <v>144</v>
      </c>
      <c r="BV19" t="str">
        <f ca="1"/>
        <v>Brook Lopez</v>
      </c>
    </row>
    <row r="20" spans="4:74">
      <c r="D20">
        <f>'Draft Sim'!D8</f>
        <v>0</v>
      </c>
      <c r="F20" t="str">
        <v>Domantas Sabonis</v>
      </c>
      <c r="I20" s="6">
        <f t="shared" si="0"/>
        <v>131</v>
      </c>
      <c r="L20" t="str">
        <v>Brook Lopez</v>
      </c>
      <c r="O20">
        <v>0.46466746036735518</v>
      </c>
      <c r="P20">
        <v>0.58596310399147589</v>
      </c>
      <c r="Q20">
        <v>-0.46529165673296791</v>
      </c>
      <c r="R20">
        <v>-0.24980548938093677</v>
      </c>
      <c r="S20">
        <v>1.0920154304611096</v>
      </c>
      <c r="T20">
        <v>0.37226279083189534</v>
      </c>
      <c r="U20">
        <v>-6.8552826364050509E-2</v>
      </c>
      <c r="V20">
        <v>0.47416741259693546</v>
      </c>
      <c r="W20">
        <v>-0.22279505806964511</v>
      </c>
      <c r="Z20" t="s">
        <v>6</v>
      </c>
      <c r="AA20">
        <f>_xlfn.VAR.P(INDEX(_xlfn.ANCHORARRAY($T$4),AA$4):INDEX(_xlfn.ANCHORARRAY($T$4),AA$5))</f>
        <v>0.75929044531298751</v>
      </c>
      <c r="AB20">
        <f>_xlfn.VAR.P(INDEX(_xlfn.ANCHORARRAY($T$4),AB$4):INDEX(_xlfn.ANCHORARRAY($T$4),AB$5))</f>
        <v>0.27443604754164586</v>
      </c>
      <c r="AC20">
        <f>_xlfn.VAR.P(INDEX(_xlfn.ANCHORARRAY($T$4),AC$4):INDEX(_xlfn.ANCHORARRAY($T$4),AC$5))</f>
        <v>0.63389566003959064</v>
      </c>
      <c r="AD20">
        <f>_xlfn.VAR.P(INDEX(_xlfn.ANCHORARRAY($T$4),AD$4):INDEX(_xlfn.ANCHORARRAY($T$4),AD$5))</f>
        <v>0.8323031043067064</v>
      </c>
      <c r="AE20">
        <f>_xlfn.VAR.P(INDEX(_xlfn.ANCHORARRAY($T$4),AE$4):INDEX(_xlfn.ANCHORARRAY($T$4),AE$5))</f>
        <v>0.5668753524815302</v>
      </c>
      <c r="AF20">
        <f>_xlfn.VAR.P(INDEX(_xlfn.ANCHORARRAY($T$4),AF$4):INDEX(_xlfn.ANCHORARRAY($T$4),AF$5))</f>
        <v>0.70855869731757037</v>
      </c>
      <c r="AG20">
        <f>_xlfn.VAR.P(INDEX(_xlfn.ANCHORARRAY($T$4),AG$4):INDEX(_xlfn.ANCHORARRAY($T$4),AG$5))</f>
        <v>0.46597910854494679</v>
      </c>
      <c r="AH20">
        <f>_xlfn.VAR.P(INDEX(_xlfn.ANCHORARRAY($T$4),AH$4):INDEX(_xlfn.ANCHORARRAY($T$4),AH$5))</f>
        <v>0.49306209406756873</v>
      </c>
      <c r="AI20">
        <f>_xlfn.VAR.P(INDEX(_xlfn.ANCHORARRAY($T$4),AI$4):INDEX(_xlfn.ANCHORARRAY($T$4),AI$5))</f>
        <v>0.33275396653994455</v>
      </c>
      <c r="AJ20">
        <f>_xlfn.VAR.P(INDEX(_xlfn.ANCHORARRAY($T$4),AJ$4):INDEX(_xlfn.ANCHORARRAY($T$4),AJ$5))</f>
        <v>0.31778006062548392</v>
      </c>
      <c r="AK20">
        <f>_xlfn.VAR.P(INDEX(_xlfn.ANCHORARRAY($T$4),AK$4):INDEX(_xlfn.ANCHORARRAY($T$4),AK$5))</f>
        <v>0.29060122127707344</v>
      </c>
      <c r="AL20">
        <f>_xlfn.VAR.P(INDEX(_xlfn.ANCHORARRAY($T$4),AL$4):INDEX(_xlfn.ANCHORARRAY($T$4),AL$5))</f>
        <v>0.37469642102875589</v>
      </c>
      <c r="AM20">
        <f>_xlfn.VAR.P(INDEX(_xlfn.ANCHORARRAY($T$4),AM$4):INDEX(_xlfn.ANCHORARRAY($T$4),AM$5))</f>
        <v>0.34929691674025887</v>
      </c>
      <c r="AO20" t="str">
        <f t="shared" si="1"/>
        <v>Domantas Sabonis</v>
      </c>
      <c r="AP20" cm="1">
        <f t="array" ref="AP20">INDEX(_x_scores_!B$2:B$474,MATCH($AO20,_x_scores_!$A$2:$A$474,0),0) + INDEX(_hidden_info_draft_!Z$42:AK$42,'Draft Sim'!$F$21)</f>
        <v>0.36238712182247135</v>
      </c>
      <c r="AQ20" cm="1">
        <f t="array" ref="AQ20">INDEX(_x_scores_!C$2:C$474,MATCH($AO20,_x_scores_!$A$2:$A$474,0),0) + INDEX(_hidden_info_draft_!Z$43:AK$43,'Draft Sim'!$F$21)</f>
        <v>2.5094042044199334</v>
      </c>
      <c r="AR20" cm="1">
        <f t="array" ref="AR20">INDEX(_x_scores_!D$2:D$474,MATCH($AO20,_x_scores_!$A$2:$A$474,0),0) +INDEX(_hidden_info_draft_!Z$44:AK$44,'Draft Sim'!$F$21)</f>
        <v>1.57323011622608</v>
      </c>
      <c r="AS20" cm="1">
        <f t="array" ref="AS20">INDEX(_x_scores_!E$2:E$474,MATCH($AO20,_x_scores_!$A$2:$A$474,0),0) + INDEX(_hidden_info_draft_!Z$45:AK$45,'Draft Sim'!$F$21)</f>
        <v>-0.27423922805630807</v>
      </c>
      <c r="AT20" cm="1">
        <f t="array" ref="AT20">INDEX(_x_scores_!F$2:F$474,MATCH($AO20,_x_scores_!$A$2:$A$474,0),0) + INDEX(_hidden_info_draft_!Z$46:AK$46,'Draft Sim'!$F$21)</f>
        <v>-0.73984079332375141</v>
      </c>
      <c r="AU20" cm="1">
        <f t="array" ref="AU20">INDEX(_x_scores_!G$2:G$474,MATCH($AO20,_x_scores_!$A$2:$A$474,0),0) + INDEX(_hidden_info_draft_!Z$47:AK$47,'Draft Sim'!$F$21)</f>
        <v>-0.83719942285882942</v>
      </c>
      <c r="AV20" cm="1">
        <f t="array" ref="AV20">INDEX(_x_scores_!H$2:H$474,MATCH($AO20,_x_scores_!$A$2:$A$474,0),0) + INDEX(_hidden_info_draft_!Z$48:AK$48,'Draft Sim'!$F$21)</f>
        <v>-1.3108328566534502</v>
      </c>
      <c r="AW20" cm="1">
        <f t="array" ref="AW20">INDEX(_x_scores_!I$2:I$474,MATCH($AO20,_x_scores_!$A$2:$A$474,0),0) + INDEX(_hidden_info_draft_!Z$49:AK$49,'Draft Sim'!$F$21)</f>
        <v>-2.4387960117624381</v>
      </c>
      <c r="AX20" cm="1">
        <f t="array" ref="AX20">INDEX(_x_scores_!J$2:J$474,MATCH($AO20,_x_scores_!$A$2:$A$474,0),0) + INDEX(_hidden_info_draft_!Z$50:AK$50,'Draft Sim'!$F$21)</f>
        <v>0.99414282199859305</v>
      </c>
      <c r="AZ20">
        <f t="shared" si="2"/>
        <v>0.52695480718070387</v>
      </c>
      <c r="BA20">
        <f t="shared" si="3"/>
        <v>0.66734218120221378</v>
      </c>
      <c r="BB20">
        <f t="shared" si="4"/>
        <v>0.60439452005142869</v>
      </c>
      <c r="BC20">
        <f t="shared" si="5"/>
        <v>0.47918811755913204</v>
      </c>
      <c r="BD20">
        <f t="shared" si="6"/>
        <v>0.44853785751132169</v>
      </c>
      <c r="BE20">
        <f t="shared" si="7"/>
        <v>0.44243820495259445</v>
      </c>
      <c r="BF20">
        <f t="shared" si="8"/>
        <v>0.40483205532303268</v>
      </c>
      <c r="BG20">
        <f t="shared" si="9"/>
        <v>0.32518627525043964</v>
      </c>
      <c r="BH20">
        <f t="shared" si="10"/>
        <v>0.57272392836412622</v>
      </c>
      <c r="BJ20">
        <f ca="1"/>
        <v>17</v>
      </c>
      <c r="BL20">
        <f ca="1"/>
        <v>0</v>
      </c>
      <c r="BN20">
        <f t="shared" si="11"/>
        <v>0.49684421637722154</v>
      </c>
      <c r="BO20" cm="1">
        <f t="array" aca="1" ref="BO20" ca="1">SUM(IF(MOD(_xlfn.FLOOR.MATH(ROW(INDIRECT("1:512"))/1),2)=1,AZ20,1-AZ20) * IF(MOD(_xlfn.FLOOR.MATH(ROW(INDIRECT("1:512"))/2),2)=1,BA20,1-BA20) *  IF(MOD(_xlfn.FLOOR.MATH(ROW(INDIRECT("1:512"))/4),2)=1,BB20,1-BB20) *IF(MOD(_xlfn.FLOOR.MATH(ROW(INDIRECT("1:512"))/8),2)=1,BC20,1-BC20) * IF(MOD(_xlfn.FLOOR.MATH(ROW(INDIRECT("1:512"))/16),2)=1,BD20,1-BD20) * IF(MOD(_xlfn.FLOOR.MATH(ROW(INDIRECT("1:512"))/32),2)=1,BE20,1-BE20) *  IF(MOD(_xlfn.FLOOR.MATH(ROW(INDIRECT("1:512"))/64),2)=1,BF20,1-BF20) * IF(MOD(_xlfn.FLOOR.MATH(ROW(INDIRECT("1:512"))/128),2)=1,BG20,1-BG20) * IF(MOD(_xlfn.FLOOR.MATH(ROW(INDIRECT("1:512"))/256),2)=1,BH20,1-BH20)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0.49204281575744996</v>
      </c>
      <c r="BP20">
        <f ca="1">IF('Draft Sim'!$C$2 = "Most Categories",BO20,BN20)</f>
        <v>0.49204281575744996</v>
      </c>
      <c r="BR20" t="str">
        <f ca="1"/>
        <v>Karl-Anthony Towns</v>
      </c>
      <c r="BT20" s="6" t="str">
        <f t="shared" ca="1" si="12"/>
        <v>Karl-Anthony Towns</v>
      </c>
      <c r="BV20" t="str">
        <f ca="1"/>
        <v>O.G. Anunoby</v>
      </c>
    </row>
    <row r="21" spans="4:74">
      <c r="D21">
        <f>'Draft Sim'!D9</f>
        <v>0</v>
      </c>
      <c r="F21" t="str">
        <v>Karl-Anthony Towns</v>
      </c>
      <c r="I21" s="6" t="str">
        <f t="shared" si="0"/>
        <v>Karl-Anthony Towns</v>
      </c>
      <c r="L21" t="str">
        <v>Lauri Markkanen</v>
      </c>
      <c r="O21">
        <v>0.60158205535725107</v>
      </c>
      <c r="P21">
        <v>-0.21934109705486171</v>
      </c>
      <c r="Q21">
        <v>8.4527440531964329E-2</v>
      </c>
      <c r="R21">
        <v>0.38412334770988843</v>
      </c>
      <c r="S21">
        <v>4.5948429026031988E-2</v>
      </c>
      <c r="T21">
        <v>0.5429945329956517</v>
      </c>
      <c r="U21">
        <v>7.3237801633859378E-3</v>
      </c>
      <c r="V21">
        <v>0.29593635656667827</v>
      </c>
      <c r="W21">
        <v>-0.20770389587823482</v>
      </c>
      <c r="Z21" t="s">
        <v>7</v>
      </c>
      <c r="AA21">
        <f>_xlfn.VAR.P(INDEX(_xlfn.ANCHORARRAY($U$4),AA$4):INDEX(_xlfn.ANCHORARRAY($U$4),AA$5))</f>
        <v>0.21405514036857859</v>
      </c>
      <c r="AB21">
        <f>_xlfn.VAR.P(INDEX(_xlfn.ANCHORARRAY($U$4),AB$4):INDEX(_xlfn.ANCHORARRAY($U$4),AB$5))</f>
        <v>0.39176720321941033</v>
      </c>
      <c r="AC21">
        <f>_xlfn.VAR.P(INDEX(_xlfn.ANCHORARRAY($U$4),AC$4):INDEX(_xlfn.ANCHORARRAY($U$4),AC$5))</f>
        <v>0.19306668765486931</v>
      </c>
      <c r="AD21">
        <f>_xlfn.VAR.P(INDEX(_xlfn.ANCHORARRAY($U$4),AD$4):INDEX(_xlfn.ANCHORARRAY($U$4),AD$5))</f>
        <v>0.24162549122976409</v>
      </c>
      <c r="AE21">
        <f>_xlfn.VAR.P(INDEX(_xlfn.ANCHORARRAY($U$4),AE$4):INDEX(_xlfn.ANCHORARRAY($U$4),AE$5))</f>
        <v>0.30110161749886377</v>
      </c>
      <c r="AF21">
        <f>_xlfn.VAR.P(INDEX(_xlfn.ANCHORARRAY($U$4),AF$4):INDEX(_xlfn.ANCHORARRAY($U$4),AF$5))</f>
        <v>0.45447640671054695</v>
      </c>
      <c r="AG21">
        <f>_xlfn.VAR.P(INDEX(_xlfn.ANCHORARRAY($U$4),AG$4):INDEX(_xlfn.ANCHORARRAY($U$4),AG$5))</f>
        <v>0.35456620305883885</v>
      </c>
      <c r="AH21">
        <f>_xlfn.VAR.P(INDEX(_xlfn.ANCHORARRAY($U$4),AH$4):INDEX(_xlfn.ANCHORARRAY($U$4),AH$5))</f>
        <v>0.29421827407327172</v>
      </c>
      <c r="AI21">
        <f>_xlfn.VAR.P(INDEX(_xlfn.ANCHORARRAY($U$4),AI$4):INDEX(_xlfn.ANCHORARRAY($U$4),AI$5))</f>
        <v>3.3558984644052332E-2</v>
      </c>
      <c r="AJ21">
        <f>_xlfn.VAR.P(INDEX(_xlfn.ANCHORARRAY($U$4),AJ$4):INDEX(_xlfn.ANCHORARRAY($U$4),AJ$5))</f>
        <v>0.18486242861075547</v>
      </c>
      <c r="AK21">
        <f>_xlfn.VAR.P(INDEX(_xlfn.ANCHORARRAY($U$4),AK$4):INDEX(_xlfn.ANCHORARRAY($U$4),AK$5))</f>
        <v>0.13251073778334985</v>
      </c>
      <c r="AL21">
        <f>_xlfn.VAR.P(INDEX(_xlfn.ANCHORARRAY($U$4),AL$4):INDEX(_xlfn.ANCHORARRAY($U$4),AL$5))</f>
        <v>0.12513897610748981</v>
      </c>
      <c r="AM21">
        <f>_xlfn.VAR.P(INDEX(_xlfn.ANCHORARRAY($U$4),AM$4):INDEX(_xlfn.ANCHORARRAY($U$4),AM$5))</f>
        <v>9.2034557932541949E-2</v>
      </c>
      <c r="AO21" t="str">
        <f t="shared" si="1"/>
        <v>Karl-Anthony Towns</v>
      </c>
      <c r="AP21" cm="1">
        <f t="array" ref="AP21">INDEX(_x_scores_!B$2:B$474,MATCH($AO21,_x_scores_!$A$2:$A$474,0),0) + INDEX(_hidden_info_draft_!Z$42:AK$42,'Draft Sim'!$F$21)</f>
        <v>0.6673503379447332</v>
      </c>
      <c r="AQ21" cm="1">
        <f t="array" ref="AQ21">INDEX(_x_scores_!C$2:C$474,MATCH($AO21,_x_scores_!$A$2:$A$474,0),0) + INDEX(_hidden_info_draft_!Z$43:AK$43,'Draft Sim'!$F$21)</f>
        <v>1.146119222158785</v>
      </c>
      <c r="AR21" cm="1">
        <f t="array" ref="AR21">INDEX(_x_scores_!D$2:D$474,MATCH($AO21,_x_scores_!$A$2:$A$474,0),0) +INDEX(_hidden_info_draft_!Z$44:AK$44,'Draft Sim'!$F$21)</f>
        <v>0.63076896144617733</v>
      </c>
      <c r="AS21" cm="1">
        <f t="array" ref="AS21">INDEX(_x_scores_!E$2:E$474,MATCH($AO21,_x_scores_!$A$2:$A$474,0),0) + INDEX(_hidden_info_draft_!Z$45:AK$45,'Draft Sim'!$F$21)</f>
        <v>-0.49979888090518132</v>
      </c>
      <c r="AT21" cm="1">
        <f t="array" ref="AT21">INDEX(_x_scores_!F$2:F$474,MATCH($AO21,_x_scores_!$A$2:$A$474,0),0) + INDEX(_hidden_info_draft_!Z$46:AK$46,'Draft Sim'!$F$21)</f>
        <v>-0.39486637053326312</v>
      </c>
      <c r="AU21" cm="1">
        <f t="array" ref="AU21">INDEX(_x_scores_!G$2:G$474,MATCH($AO21,_x_scores_!$A$2:$A$474,0),0) + INDEX(_hidden_info_draft_!Z$47:AK$47,'Draft Sim'!$F$21)</f>
        <v>0.24379773961099893</v>
      </c>
      <c r="AV21" cm="1">
        <f t="array" ref="AV21">INDEX(_x_scores_!H$2:H$474,MATCH($AO21,_x_scores_!$A$2:$A$474,0),0) + INDEX(_hidden_info_draft_!Z$48:AK$48,'Draft Sim'!$F$21)</f>
        <v>-1.0880019460827226</v>
      </c>
      <c r="AW21" cm="1">
        <f t="array" ref="AW21">INDEX(_x_scores_!I$2:I$474,MATCH($AO21,_x_scores_!$A$2:$A$474,0),0) + INDEX(_hidden_info_draft_!Z$49:AK$49,'Draft Sim'!$F$21)</f>
        <v>-1.3513005832517819</v>
      </c>
      <c r="AX21" cm="1">
        <f t="array" ref="AX21">INDEX(_x_scores_!J$2:J$474,MATCH($AO21,_x_scores_!$A$2:$A$474,0),0) + INDEX(_hidden_info_draft_!Z$50:AK$50,'Draft Sim'!$F$21)</f>
        <v>0.31344053115844295</v>
      </c>
      <c r="AZ21">
        <f t="shared" si="2"/>
        <v>0.54954810560389877</v>
      </c>
      <c r="BA21">
        <f t="shared" si="3"/>
        <v>0.57831111998735696</v>
      </c>
      <c r="BB21">
        <f t="shared" si="4"/>
        <v>0.54226591296404392</v>
      </c>
      <c r="BC21">
        <f t="shared" si="5"/>
        <v>0.46211042705125904</v>
      </c>
      <c r="BD21">
        <f t="shared" si="6"/>
        <v>0.47247897119210602</v>
      </c>
      <c r="BE21">
        <f t="shared" si="7"/>
        <v>0.51681596290965481</v>
      </c>
      <c r="BF21">
        <f t="shared" si="8"/>
        <v>0.4207734351001946</v>
      </c>
      <c r="BG21">
        <f t="shared" si="9"/>
        <v>0.40085442664366</v>
      </c>
      <c r="BH21">
        <f t="shared" si="10"/>
        <v>0.52304458281934263</v>
      </c>
      <c r="BJ21">
        <f ca="1"/>
        <v>18</v>
      </c>
      <c r="BL21">
        <f ca="1"/>
        <v>0</v>
      </c>
      <c r="BN21">
        <f t="shared" si="11"/>
        <v>0.49624477158572411</v>
      </c>
      <c r="BO21" cm="1">
        <f t="array" aca="1" ref="BO21" ca="1">SUM(IF(MOD(_xlfn.FLOOR.MATH(ROW(INDIRECT("1:512"))/1),2)=1,AZ21,1-AZ21) * IF(MOD(_xlfn.FLOOR.MATH(ROW(INDIRECT("1:512"))/2),2)=1,BA21,1-BA21) *  IF(MOD(_xlfn.FLOOR.MATH(ROW(INDIRECT("1:512"))/4),2)=1,BB21,1-BB21) *IF(MOD(_xlfn.FLOOR.MATH(ROW(INDIRECT("1:512"))/8),2)=1,BC21,1-BC21) * IF(MOD(_xlfn.FLOOR.MATH(ROW(INDIRECT("1:512"))/16),2)=1,BD21,1-BD21) * IF(MOD(_xlfn.FLOOR.MATH(ROW(INDIRECT("1:512"))/32),2)=1,BE21,1-BE21) *  IF(MOD(_xlfn.FLOOR.MATH(ROW(INDIRECT("1:512"))/64),2)=1,BF21,1-BF21) * IF(MOD(_xlfn.FLOOR.MATH(ROW(INDIRECT("1:512"))/128),2)=1,BG21,1-BG21) * IF(MOD(_xlfn.FLOOR.MATH(ROW(INDIRECT("1:512"))/256),2)=1,BH21,1-BH21)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0.49072623082527345</v>
      </c>
      <c r="BP21">
        <f ca="1">IF('Draft Sim'!$C$2 = "Most Categories",BO21,BN21)</f>
        <v>0.49072623082527345</v>
      </c>
      <c r="BR21" t="str">
        <f ca="1"/>
        <v>Fred VanVleet</v>
      </c>
      <c r="BT21" s="6">
        <f t="shared" ca="1" si="12"/>
        <v>132</v>
      </c>
      <c r="BV21" t="str">
        <f ca="1"/>
        <v>Lauri Markkanen</v>
      </c>
    </row>
    <row r="22" spans="4:74">
      <c r="D22">
        <f>'Draft Sim'!D10</f>
        <v>0</v>
      </c>
      <c r="F22" t="str">
        <v>LaMelo Ball</v>
      </c>
      <c r="I22" s="6">
        <f t="shared" si="0"/>
        <v>119</v>
      </c>
      <c r="L22" t="str">
        <v>Jarrett Allen</v>
      </c>
      <c r="O22">
        <v>1.061126830297825</v>
      </c>
      <c r="P22">
        <v>-0.4867599454312766</v>
      </c>
      <c r="Q22">
        <v>0.33264859208100145</v>
      </c>
      <c r="R22">
        <v>0.37905752058321435</v>
      </c>
      <c r="S22">
        <v>-0.46809706891271446</v>
      </c>
      <c r="T22">
        <v>1.2871193520089956</v>
      </c>
      <c r="U22">
        <v>-0.60308832294969061</v>
      </c>
      <c r="V22">
        <v>0.52935973104324607</v>
      </c>
      <c r="W22">
        <v>-0.40831395233249934</v>
      </c>
      <c r="Z22" t="s">
        <v>9</v>
      </c>
      <c r="AA22">
        <f>_xlfn.VAR.P(INDEX(_xlfn.ANCHORARRAY($V$4),AA$4):INDEX(_xlfn.ANCHORARRAY($V$4),AA$5))</f>
        <v>0.14922522032417626</v>
      </c>
      <c r="AB22">
        <f>_xlfn.VAR.P(INDEX(_xlfn.ANCHORARRAY($V$4),AB$4):INDEX(_xlfn.ANCHORARRAY($V$4),AB$5))</f>
        <v>0.31391061587171726</v>
      </c>
      <c r="AC22">
        <f>_xlfn.VAR.P(INDEX(_xlfn.ANCHORARRAY($V$4),AC$4):INDEX(_xlfn.ANCHORARRAY($V$4),AC$5))</f>
        <v>0.29179851466670614</v>
      </c>
      <c r="AD22">
        <f>_xlfn.VAR.P(INDEX(_xlfn.ANCHORARRAY($V$4),AD$4):INDEX(_xlfn.ANCHORARRAY($V$4),AD$5))</f>
        <v>0.36579860533034592</v>
      </c>
      <c r="AE22">
        <f>_xlfn.VAR.P(INDEX(_xlfn.ANCHORARRAY($V$4),AE$4):INDEX(_xlfn.ANCHORARRAY($V$4),AE$5))</f>
        <v>8.9704480683055768E-2</v>
      </c>
      <c r="AF22">
        <f>_xlfn.VAR.P(INDEX(_xlfn.ANCHORARRAY($V$4),AF$4):INDEX(_xlfn.ANCHORARRAY($V$4),AF$5))</f>
        <v>0.51747552831464683</v>
      </c>
      <c r="AG22">
        <f>_xlfn.VAR.P(INDEX(_xlfn.ANCHORARRAY($V$4),AG$4):INDEX(_xlfn.ANCHORARRAY($V$4),AG$5))</f>
        <v>0.17482108114299047</v>
      </c>
      <c r="AH22">
        <f>_xlfn.VAR.P(INDEX(_xlfn.ANCHORARRAY($V$4),AH$4):INDEX(_xlfn.ANCHORARRAY($V$4),AH$5))</f>
        <v>0.1042169131176738</v>
      </c>
      <c r="AI22">
        <f>_xlfn.VAR.P(INDEX(_xlfn.ANCHORARRAY($V$4),AI$4):INDEX(_xlfn.ANCHORARRAY($V$4),AI$5))</f>
        <v>8.7161970252899235E-2</v>
      </c>
      <c r="AJ22">
        <f>_xlfn.VAR.P(INDEX(_xlfn.ANCHORARRAY($V$4),AJ$4):INDEX(_xlfn.ANCHORARRAY($V$4),AJ$5))</f>
        <v>0.10108194069514792</v>
      </c>
      <c r="AK22">
        <f>_xlfn.VAR.P(INDEX(_xlfn.ANCHORARRAY($V$4),AK$4):INDEX(_xlfn.ANCHORARRAY($V$4),AK$5))</f>
        <v>4.8170593937088828E-2</v>
      </c>
      <c r="AL22">
        <f>_xlfn.VAR.P(INDEX(_xlfn.ANCHORARRAY($V$4),AL$4):INDEX(_xlfn.ANCHORARRAY($V$4),AL$5))</f>
        <v>6.2866857358807496E-2</v>
      </c>
      <c r="AM22">
        <f>_xlfn.VAR.P(INDEX(_xlfn.ANCHORARRAY($V$4),AM$4):INDEX(_xlfn.ANCHORARRAY($V$4),AM$5))</f>
        <v>0.18309312761715391</v>
      </c>
      <c r="AO22" t="str">
        <f t="shared" si="1"/>
        <v>LaMelo Ball</v>
      </c>
      <c r="AP22" cm="1">
        <f t="array" ref="AP22">INDEX(_x_scores_!B$2:B$474,MATCH($AO22,_x_scores_!$A$2:$A$474,0),0) + INDEX(_hidden_info_draft_!Z$42:AK$42,'Draft Sim'!$F$21)</f>
        <v>0.37725008961809198</v>
      </c>
      <c r="AQ22" cm="1">
        <f t="array" ref="AQ22">INDEX(_x_scores_!C$2:C$474,MATCH($AO22,_x_scores_!$A$2:$A$474,0),0) + INDEX(_hidden_info_draft_!Z$43:AK$43,'Draft Sim'!$F$21)</f>
        <v>0.3245993960336776</v>
      </c>
      <c r="AR22" cm="1">
        <f t="array" ref="AR22">INDEX(_x_scores_!D$2:D$474,MATCH($AO22,_x_scores_!$A$2:$A$474,0),0) +INDEX(_hidden_info_draft_!Z$44:AK$44,'Draft Sim'!$F$21)</f>
        <v>1.7182365565338096</v>
      </c>
      <c r="AS22" cm="1">
        <f t="array" ref="AS22">INDEX(_x_scores_!E$2:E$474,MATCH($AO22,_x_scores_!$A$2:$A$474,0),0) + INDEX(_hidden_info_draft_!Z$45:AK$45,'Draft Sim'!$F$21)</f>
        <v>0.22056963843617799</v>
      </c>
      <c r="AT22" cm="1">
        <f t="array" ref="AT22">INDEX(_x_scores_!F$2:F$474,MATCH($AO22,_x_scores_!$A$2:$A$474,0),0) + INDEX(_hidden_info_draft_!Z$46:AK$46,'Draft Sim'!$F$21)</f>
        <v>-1.0488449861457823</v>
      </c>
      <c r="AU22" cm="1">
        <f t="array" ref="AU22">INDEX(_x_scores_!G$2:G$474,MATCH($AO22,_x_scores_!$A$2:$A$474,0),0) + INDEX(_hidden_info_draft_!Z$47:AK$47,'Draft Sim'!$F$21)</f>
        <v>1.2391938040099977</v>
      </c>
      <c r="AV22" cm="1">
        <f t="array" ref="AV22">INDEX(_x_scores_!H$2:H$474,MATCH($AO22,_x_scores_!$A$2:$A$474,0),0) + INDEX(_hidden_info_draft_!Z$48:AK$48,'Draft Sim'!$F$21)</f>
        <v>-0.96026313080819148</v>
      </c>
      <c r="AW22" cm="1">
        <f t="array" ref="AW22">INDEX(_x_scores_!I$2:I$474,MATCH($AO22,_x_scores_!$A$2:$A$474,0),0) + INDEX(_hidden_info_draft_!Z$49:AK$49,'Draft Sim'!$F$21)</f>
        <v>-1.5013598956436511</v>
      </c>
      <c r="AX22" cm="1">
        <f t="array" ref="AX22">INDEX(_x_scores_!J$2:J$474,MATCH($AO22,_x_scores_!$A$2:$A$474,0),0) + INDEX(_hidden_info_draft_!Z$50:AK$50,'Draft Sim'!$F$21)</f>
        <v>-0.65020957342883567</v>
      </c>
      <c r="AZ22">
        <f t="shared" si="2"/>
        <v>0.52805854457771106</v>
      </c>
      <c r="BA22">
        <f t="shared" si="3"/>
        <v>0.52231171312459534</v>
      </c>
      <c r="BB22">
        <f t="shared" si="4"/>
        <v>0.6137627600471125</v>
      </c>
      <c r="BC22">
        <f t="shared" si="5"/>
        <v>0.5167416060075678</v>
      </c>
      <c r="BD22">
        <f t="shared" si="6"/>
        <v>0.42724849427305456</v>
      </c>
      <c r="BE22">
        <f t="shared" si="7"/>
        <v>0.58484877565439208</v>
      </c>
      <c r="BF22">
        <f t="shared" si="8"/>
        <v>0.42997263485399961</v>
      </c>
      <c r="BG22">
        <f t="shared" si="9"/>
        <v>0.39011307862284794</v>
      </c>
      <c r="BH22">
        <f t="shared" si="10"/>
        <v>0.45228341948033535</v>
      </c>
      <c r="BJ22">
        <f ca="1"/>
        <v>19</v>
      </c>
      <c r="BL22">
        <f ca="1"/>
        <v>0</v>
      </c>
      <c r="BN22">
        <f t="shared" si="11"/>
        <v>0.49614900296017961</v>
      </c>
      <c r="BO22" cm="1">
        <f t="array" aca="1" ref="BO22" ca="1">SUM(IF(MOD(_xlfn.FLOOR.MATH(ROW(INDIRECT("1:512"))/1),2)=1,AZ22,1-AZ22) * IF(MOD(_xlfn.FLOOR.MATH(ROW(INDIRECT("1:512"))/2),2)=1,BA22,1-BA22) *  IF(MOD(_xlfn.FLOOR.MATH(ROW(INDIRECT("1:512"))/4),2)=1,BB22,1-BB22) *IF(MOD(_xlfn.FLOOR.MATH(ROW(INDIRECT("1:512"))/8),2)=1,BC22,1-BC22) * IF(MOD(_xlfn.FLOOR.MATH(ROW(INDIRECT("1:512"))/16),2)=1,BD22,1-BD22) * IF(MOD(_xlfn.FLOOR.MATH(ROW(INDIRECT("1:512"))/32),2)=1,BE22,1-BE22) *  IF(MOD(_xlfn.FLOOR.MATH(ROW(INDIRECT("1:512"))/64),2)=1,BF22,1-BF22) * IF(MOD(_xlfn.FLOOR.MATH(ROW(INDIRECT("1:512"))/128),2)=1,BG22,1-BG22) * IF(MOD(_xlfn.FLOOR.MATH(ROW(INDIRECT("1:512"))/256),2)=1,BH22,1-BH22)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0.49039934449941391</v>
      </c>
      <c r="BP22">
        <f ca="1">IF('Draft Sim'!$C$2 = "Most Categories",BO22,BN22)</f>
        <v>0.49039934449941391</v>
      </c>
      <c r="BR22" t="str">
        <f ca="1"/>
        <v>LaMelo Ball</v>
      </c>
      <c r="BT22" s="6">
        <f t="shared" ca="1" si="12"/>
        <v>119</v>
      </c>
      <c r="BV22" t="str">
        <f ca="1"/>
        <v>LeBron James</v>
      </c>
    </row>
    <row r="23" spans="4:74">
      <c r="D23">
        <f>'Draft Sim'!D11</f>
        <v>0</v>
      </c>
      <c r="F23" t="str">
        <v>Kyrie Irving</v>
      </c>
      <c r="I23" s="6" t="str">
        <f t="shared" si="0"/>
        <v>Kyrie Irving</v>
      </c>
      <c r="L23" t="str">
        <v>LeBron James</v>
      </c>
      <c r="O23">
        <v>0.5279462820900036</v>
      </c>
      <c r="P23">
        <v>-0.5276179331401567</v>
      </c>
      <c r="Q23">
        <v>0.46737498525677251</v>
      </c>
      <c r="R23">
        <v>1.6376091779069523E-2</v>
      </c>
      <c r="S23">
        <v>-4.7096040310707007E-2</v>
      </c>
      <c r="T23">
        <v>0.99046253820388541</v>
      </c>
      <c r="U23">
        <v>-9.2930318678904E-2</v>
      </c>
      <c r="V23">
        <v>0.50052845329161044</v>
      </c>
      <c r="W23">
        <v>-0.10482605482948582</v>
      </c>
      <c r="Z23" t="s">
        <v>11</v>
      </c>
      <c r="AA23">
        <f>_xlfn.VAR.P(INDEX(_xlfn.ANCHORARRAY($W$4),AA$4):INDEX(_xlfn.ANCHORARRAY($W$4),AA$5))</f>
        <v>0.45797711984143163</v>
      </c>
      <c r="AB23">
        <f>_xlfn.VAR.P(INDEX(_xlfn.ANCHORARRAY($W$4),AB$4):INDEX(_xlfn.ANCHORARRAY($W$4),AB$5))</f>
        <v>9.017783278410002E-2</v>
      </c>
      <c r="AC23">
        <f>_xlfn.VAR.P(INDEX(_xlfn.ANCHORARRAY($W$4),AC$4):INDEX(_xlfn.ANCHORARRAY($W$4),AC$5))</f>
        <v>0.22132872985202887</v>
      </c>
      <c r="AD23">
        <f>_xlfn.VAR.P(INDEX(_xlfn.ANCHORARRAY($W$4),AD$4):INDEX(_xlfn.ANCHORARRAY($W$4),AD$5))</f>
        <v>0.28215445351483098</v>
      </c>
      <c r="AE23">
        <f>_xlfn.VAR.P(INDEX(_xlfn.ANCHORARRAY($W$4),AE$4):INDEX(_xlfn.ANCHORARRAY($W$4),AE$5))</f>
        <v>0.265736275193941</v>
      </c>
      <c r="AF23">
        <f>_xlfn.VAR.P(INDEX(_xlfn.ANCHORARRAY($W$4),AF$4):INDEX(_xlfn.ANCHORARRAY($W$4),AF$5))</f>
        <v>0.40230776727919848</v>
      </c>
      <c r="AG23">
        <f>_xlfn.VAR.P(INDEX(_xlfn.ANCHORARRAY($W$4),AG$4):INDEX(_xlfn.ANCHORARRAY($W$4),AG$5))</f>
        <v>0.27621529173501469</v>
      </c>
      <c r="AH23">
        <f>_xlfn.VAR.P(INDEX(_xlfn.ANCHORARRAY($W$4),AH$4):INDEX(_xlfn.ANCHORARRAY($W$4),AH$5))</f>
        <v>0.29043516537404118</v>
      </c>
      <c r="AI23">
        <f>_xlfn.VAR.P(INDEX(_xlfn.ANCHORARRAY($W$4),AI$4):INDEX(_xlfn.ANCHORARRAY($W$4),AI$5))</f>
        <v>0.10106708124292176</v>
      </c>
      <c r="AJ23">
        <f>_xlfn.VAR.P(INDEX(_xlfn.ANCHORARRAY($W$4),AJ$4):INDEX(_xlfn.ANCHORARRAY($W$4),AJ$5))</f>
        <v>0.14522014577738271</v>
      </c>
      <c r="AK23">
        <f>_xlfn.VAR.P(INDEX(_xlfn.ANCHORARRAY($W$4),AK$4):INDEX(_xlfn.ANCHORARRAY($W$4),AK$5))</f>
        <v>7.2225984052213685E-2</v>
      </c>
      <c r="AL23">
        <f>_xlfn.VAR.P(INDEX(_xlfn.ANCHORARRAY($W$4),AL$4):INDEX(_xlfn.ANCHORARRAY($W$4),AL$5))</f>
        <v>0.13778199897636767</v>
      </c>
      <c r="AM23">
        <f>_xlfn.VAR.P(INDEX(_xlfn.ANCHORARRAY($W$4),AM$4):INDEX(_xlfn.ANCHORARRAY($W$4),AM$5))</f>
        <v>0.12018207325679013</v>
      </c>
      <c r="AO23" t="str">
        <f t="shared" si="1"/>
        <v>Kyrie Irving</v>
      </c>
      <c r="AP23" cm="1">
        <f t="array" ref="AP23">INDEX(_x_scores_!B$2:B$474,MATCH($AO23,_x_scores_!$A$2:$A$474,0),0) + INDEX(_hidden_info_draft_!Z$42:AK$42,'Draft Sim'!$F$21)</f>
        <v>0.43610941887153332</v>
      </c>
      <c r="AQ23" cm="1">
        <f t="array" ref="AQ23">INDEX(_x_scores_!C$2:C$474,MATCH($AO23,_x_scores_!$A$2:$A$474,0),0) + INDEX(_hidden_info_draft_!Z$43:AK$43,'Draft Sim'!$F$21)</f>
        <v>-0.28345031801345033</v>
      </c>
      <c r="AR23" cm="1">
        <f t="array" ref="AR23">INDEX(_x_scores_!D$2:D$474,MATCH($AO23,_x_scores_!$A$2:$A$474,0),0) +INDEX(_hidden_info_draft_!Z$44:AK$44,'Draft Sim'!$F$21)</f>
        <v>0.61683398849027782</v>
      </c>
      <c r="AS23" cm="1">
        <f t="array" ref="AS23">INDEX(_x_scores_!E$2:E$474,MATCH($AO23,_x_scores_!$A$2:$A$474,0),0) + INDEX(_hidden_info_draft_!Z$45:AK$45,'Draft Sim'!$F$21)</f>
        <v>-0.21659943516634178</v>
      </c>
      <c r="AT23" cm="1">
        <f t="array" ref="AT23">INDEX(_x_scores_!F$2:F$474,MATCH($AO23,_x_scores_!$A$2:$A$474,0),0) + INDEX(_hidden_info_draft_!Z$46:AK$46,'Draft Sim'!$F$21)</f>
        <v>-0.61886750804375756</v>
      </c>
      <c r="AU23" cm="1">
        <f t="array" ref="AU23">INDEX(_x_scores_!G$2:G$474,MATCH($AO23,_x_scores_!$A$2:$A$474,0),0) + INDEX(_hidden_info_draft_!Z$47:AK$47,'Draft Sim'!$F$21)</f>
        <v>0.9225291189036473</v>
      </c>
      <c r="AV23" cm="1">
        <f t="array" ref="AV23">INDEX(_x_scores_!H$2:H$474,MATCH($AO23,_x_scores_!$A$2:$A$474,0),0) + INDEX(_hidden_info_draft_!Z$48:AK$48,'Draft Sim'!$F$21)</f>
        <v>-0.16359463182404677</v>
      </c>
      <c r="AW23" cm="1">
        <f t="array" ref="AW23">INDEX(_x_scores_!I$2:I$474,MATCH($AO23,_x_scores_!$A$2:$A$474,0),0) + INDEX(_hidden_info_draft_!Z$49:AK$49,'Draft Sim'!$F$21)</f>
        <v>-1.243410249077229</v>
      </c>
      <c r="AX23" cm="1">
        <f t="array" ref="AX23">INDEX(_x_scores_!J$2:J$474,MATCH($AO23,_x_scores_!$A$2:$A$474,0),0) + INDEX(_hidden_info_draft_!Z$50:AK$50,'Draft Sim'!$F$21)</f>
        <v>-4.9822154233290783E-3</v>
      </c>
      <c r="AZ23">
        <f t="shared" si="2"/>
        <v>0.53242729374688946</v>
      </c>
      <c r="BA23">
        <f t="shared" si="3"/>
        <v>0.4805143024332853</v>
      </c>
      <c r="BB23">
        <f t="shared" si="4"/>
        <v>0.54133555921587484</v>
      </c>
      <c r="BC23">
        <f t="shared" si="5"/>
        <v>0.48355956687822954</v>
      </c>
      <c r="BD23">
        <f t="shared" si="6"/>
        <v>0.45691656862188734</v>
      </c>
      <c r="BE23">
        <f t="shared" si="7"/>
        <v>0.56338133889379893</v>
      </c>
      <c r="BF23">
        <f t="shared" si="8"/>
        <v>0.48800970280149847</v>
      </c>
      <c r="BG23">
        <f t="shared" si="9"/>
        <v>0.40862439596535904</v>
      </c>
      <c r="BH23">
        <f t="shared" si="10"/>
        <v>0.49963349671606871</v>
      </c>
      <c r="BJ23">
        <f ca="1"/>
        <v>20</v>
      </c>
      <c r="BL23">
        <f ca="1"/>
        <v>0</v>
      </c>
      <c r="BN23">
        <f t="shared" si="11"/>
        <v>0.49493358058587678</v>
      </c>
      <c r="BO23" cm="1">
        <f t="array" aca="1" ref="BO23" ca="1">SUM(IF(MOD(_xlfn.FLOOR.MATH(ROW(INDIRECT("1:512"))/1),2)=1,AZ23,1-AZ23) * IF(MOD(_xlfn.FLOOR.MATH(ROW(INDIRECT("1:512"))/2),2)=1,BA23,1-BA23) *  IF(MOD(_xlfn.FLOOR.MATH(ROW(INDIRECT("1:512"))/4),2)=1,BB23,1-BB23) *IF(MOD(_xlfn.FLOOR.MATH(ROW(INDIRECT("1:512"))/8),2)=1,BC23,1-BC23) * IF(MOD(_xlfn.FLOOR.MATH(ROW(INDIRECT("1:512"))/16),2)=1,BD23,1-BD23) * IF(MOD(_xlfn.FLOOR.MATH(ROW(INDIRECT("1:512"))/32),2)=1,BE23,1-BE23) *  IF(MOD(_xlfn.FLOOR.MATH(ROW(INDIRECT("1:512"))/64),2)=1,BF23,1-BF23) * IF(MOD(_xlfn.FLOOR.MATH(ROW(INDIRECT("1:512"))/128),2)=1,BG23,1-BG23) * IF(MOD(_xlfn.FLOOR.MATH(ROW(INDIRECT("1:512"))/256),2)=1,BH23,1-BH23)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0.48749675573869516</v>
      </c>
      <c r="BP23">
        <f ca="1">IF('Draft Sim'!$C$2 = "Most Categories",BO23,BN23)</f>
        <v>0.48749675573869516</v>
      </c>
      <c r="BR23" t="str">
        <f ca="1"/>
        <v>Evan Mobley</v>
      </c>
      <c r="BT23" s="6" t="str">
        <f t="shared" ca="1" si="12"/>
        <v>Evan Mobley</v>
      </c>
      <c r="BV23" t="str">
        <f ca="1"/>
        <v>Nic Claxton</v>
      </c>
    </row>
    <row r="24" spans="4:74">
      <c r="D24">
        <f>'Draft Sim'!D12</f>
        <v>0</v>
      </c>
      <c r="F24" t="str">
        <v>Nikola Vucevic</v>
      </c>
      <c r="I24" s="6" t="str">
        <f t="shared" si="0"/>
        <v>Nikola Vucevic</v>
      </c>
      <c r="L24" t="str">
        <v>Zach LaVine</v>
      </c>
      <c r="O24">
        <v>1.2627364791033233</v>
      </c>
      <c r="P24">
        <v>-0.70025643621278943</v>
      </c>
      <c r="Q24">
        <v>2.7457037269095128</v>
      </c>
      <c r="R24">
        <v>0.18282938788771019</v>
      </c>
      <c r="S24">
        <v>-0.77884734521727683</v>
      </c>
      <c r="T24">
        <v>0.48276893436427948</v>
      </c>
      <c r="U24">
        <v>-1.8777003044967517</v>
      </c>
      <c r="V24">
        <v>1.5206763660890896</v>
      </c>
      <c r="W24">
        <v>-0.77541346227335928</v>
      </c>
      <c r="AO24" t="str">
        <f t="shared" si="1"/>
        <v>Nikola Vucevic</v>
      </c>
      <c r="AP24" cm="1">
        <f t="array" ref="AP24">INDEX(_x_scores_!B$2:B$474,MATCH($AO24,_x_scores_!$A$2:$A$474,0),0) + INDEX(_hidden_info_draft_!Z$42:AK$42,'Draft Sim'!$F$21)</f>
        <v>0.19412719292335273</v>
      </c>
      <c r="AQ24" cm="1">
        <f t="array" ref="AQ24">INDEX(_x_scores_!C$2:C$474,MATCH($AO24,_x_scores_!$A$2:$A$474,0),0) + INDEX(_hidden_info_draft_!Z$43:AK$43,'Draft Sim'!$F$21)</f>
        <v>1.8525730969099734</v>
      </c>
      <c r="AR24" cm="1">
        <f t="array" ref="AR24">INDEX(_x_scores_!D$2:D$474,MATCH($AO24,_x_scores_!$A$2:$A$474,0),0) +INDEX(_hidden_info_draft_!Z$44:AK$44,'Draft Sim'!$F$21)</f>
        <v>2.1331433593755306E-2</v>
      </c>
      <c r="AS24" cm="1">
        <f t="array" ref="AS24">INDEX(_x_scores_!E$2:E$474,MATCH($AO24,_x_scores_!$A$2:$A$474,0),0) + INDEX(_hidden_info_draft_!Z$45:AK$45,'Draft Sim'!$F$21)</f>
        <v>-0.41545014061282326</v>
      </c>
      <c r="AT24" cm="1">
        <f t="array" ref="AT24">INDEX(_x_scores_!F$2:F$474,MATCH($AO24,_x_scores_!$A$2:$A$474,0),0) + INDEX(_hidden_info_draft_!Z$46:AK$46,'Draft Sim'!$F$21)</f>
        <v>-0.43433415918355789</v>
      </c>
      <c r="AU24" cm="1">
        <f t="array" ref="AU24">INDEX(_x_scores_!G$2:G$474,MATCH($AO24,_x_scores_!$A$2:$A$474,0),0) + INDEX(_hidden_info_draft_!Z$47:AK$47,'Draft Sim'!$F$21)</f>
        <v>-4.6325548344000003E-2</v>
      </c>
      <c r="AV24" cm="1">
        <f t="array" ref="AV24">INDEX(_x_scores_!H$2:H$474,MATCH($AO24,_x_scores_!$A$2:$A$474,0),0) + INDEX(_hidden_info_draft_!Z$48:AK$48,'Draft Sim'!$F$21)</f>
        <v>-0.136334245213731</v>
      </c>
      <c r="AW24" cm="1">
        <f t="array" ref="AW24">INDEX(_x_scores_!I$2:I$474,MATCH($AO24,_x_scores_!$A$2:$A$474,0),0) + INDEX(_hidden_info_draft_!Z$49:AK$49,'Draft Sim'!$F$21)</f>
        <v>-1.6859421213190229</v>
      </c>
      <c r="AX24" cm="1">
        <f t="array" ref="AX24">INDEX(_x_scores_!J$2:J$474,MATCH($AO24,_x_scores_!$A$2:$A$474,0),0) + INDEX(_hidden_info_draft_!Z$50:AK$50,'Draft Sim'!$F$21)</f>
        <v>0.10856900518915741</v>
      </c>
      <c r="AZ24">
        <f t="shared" si="2"/>
        <v>0.51444726792543349</v>
      </c>
      <c r="BA24">
        <f t="shared" si="3"/>
        <v>0.62527227350557446</v>
      </c>
      <c r="BB24">
        <f t="shared" si="4"/>
        <v>0.50143203600329622</v>
      </c>
      <c r="BC24">
        <f t="shared" si="5"/>
        <v>0.4684902088394387</v>
      </c>
      <c r="BD24">
        <f t="shared" si="6"/>
        <v>0.46973322566524467</v>
      </c>
      <c r="BE24">
        <f t="shared" si="7"/>
        <v>0.49680378007806836</v>
      </c>
      <c r="BF24">
        <f t="shared" si="8"/>
        <v>0.49000723127230317</v>
      </c>
      <c r="BG24">
        <f t="shared" si="9"/>
        <v>0.37701554521143454</v>
      </c>
      <c r="BH24">
        <f t="shared" si="10"/>
        <v>0.50798605468321645</v>
      </c>
      <c r="BJ24">
        <f ca="1"/>
        <v>21</v>
      </c>
      <c r="BL24">
        <f ca="1"/>
        <v>0</v>
      </c>
      <c r="BN24">
        <f t="shared" si="11"/>
        <v>0.49457640257600111</v>
      </c>
      <c r="BO24" cm="1">
        <f t="array" aca="1" ref="BO24" ca="1">SUM(IF(MOD(_xlfn.FLOOR.MATH(ROW(INDIRECT("1:512"))/1),2)=1,AZ24,1-AZ24) * IF(MOD(_xlfn.FLOOR.MATH(ROW(INDIRECT("1:512"))/2),2)=1,BA24,1-BA24) *  IF(MOD(_xlfn.FLOOR.MATH(ROW(INDIRECT("1:512"))/4),2)=1,BB24,1-BB24) *IF(MOD(_xlfn.FLOOR.MATH(ROW(INDIRECT("1:512"))/8),2)=1,BC24,1-BC24) * IF(MOD(_xlfn.FLOOR.MATH(ROW(INDIRECT("1:512"))/16),2)=1,BD24,1-BD24) * IF(MOD(_xlfn.FLOOR.MATH(ROW(INDIRECT("1:512"))/32),2)=1,BE24,1-BE24) *  IF(MOD(_xlfn.FLOOR.MATH(ROW(INDIRECT("1:512"))/64),2)=1,BF24,1-BF24) * IF(MOD(_xlfn.FLOOR.MATH(ROW(INDIRECT("1:512"))/128),2)=1,BG24,1-BG24) * IF(MOD(_xlfn.FLOOR.MATH(ROW(INDIRECT("1:512"))/256),2)=1,BH24,1-BH24)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0.48652695702500293</v>
      </c>
      <c r="BP24">
        <f ca="1">IF('Draft Sim'!$C$2 = "Most Categories",BO24,BN24)</f>
        <v>0.48652695702500293</v>
      </c>
      <c r="BR24" t="str">
        <f ca="1"/>
        <v>Kyrie Irving</v>
      </c>
      <c r="BT24" s="6" t="str">
        <f t="shared" ca="1" si="12"/>
        <v>Kyrie Irving</v>
      </c>
      <c r="BV24" t="str">
        <f ca="1"/>
        <v>Walker Kessler</v>
      </c>
    </row>
    <row r="25" spans="4:74">
      <c r="D25">
        <f>'Draft Sim'!D13</f>
        <v>0</v>
      </c>
      <c r="F25" t="str">
        <v>Donovan Mitchell</v>
      </c>
      <c r="I25" s="6" t="str">
        <f t="shared" si="0"/>
        <v>Donovan Mitchell</v>
      </c>
      <c r="L25" t="str">
        <v>Paul George</v>
      </c>
      <c r="O25">
        <v>0.46908695283656227</v>
      </c>
      <c r="P25">
        <v>8.0431780906971256E-2</v>
      </c>
      <c r="Q25">
        <v>1.5687775533003043</v>
      </c>
      <c r="R25">
        <v>0.45354516538158929</v>
      </c>
      <c r="S25">
        <v>-0.4770735184127316</v>
      </c>
      <c r="T25">
        <v>1.3071272233102358</v>
      </c>
      <c r="U25">
        <v>-0.88959881766304871</v>
      </c>
      <c r="V25">
        <v>0.24257880672518822</v>
      </c>
      <c r="W25">
        <v>-0.75005341283499238</v>
      </c>
      <c r="AO25" t="str">
        <f t="shared" si="1"/>
        <v>Donovan Mitchell</v>
      </c>
      <c r="AP25" cm="1">
        <f t="array" ref="AP25">INDEX(_x_scores_!B$2:B$474,MATCH($AO25,_x_scores_!$A$2:$A$474,0),0) + INDEX(_hidden_info_draft_!Z$42:AK$42,'Draft Sim'!$F$21)</f>
        <v>0.96928996707935466</v>
      </c>
      <c r="AQ25" cm="1">
        <f t="array" ref="AQ25">INDEX(_x_scores_!C$2:C$474,MATCH($AO25,_x_scores_!$A$2:$A$474,0),0) + INDEX(_hidden_info_draft_!Z$43:AK$43,'Draft Sim'!$F$21)</f>
        <v>-0.24259233030457023</v>
      </c>
      <c r="AR25" cm="1">
        <f t="array" ref="AR25">INDEX(_x_scores_!D$2:D$474,MATCH($AO25,_x_scores_!$A$2:$A$474,0),0) +INDEX(_hidden_info_draft_!Z$44:AK$44,'Draft Sim'!$F$21)</f>
        <v>0.4821075953145067</v>
      </c>
      <c r="AS25" cm="1">
        <f t="array" ref="AS25">INDEX(_x_scores_!E$2:E$474,MATCH($AO25,_x_scores_!$A$2:$A$474,0),0) + INDEX(_hidden_info_draft_!Z$45:AK$45,'Draft Sim'!$F$21)</f>
        <v>0.14608199363780305</v>
      </c>
      <c r="AT25" cm="1">
        <f t="array" ref="AT25">INDEX(_x_scores_!F$2:F$474,MATCH($AO25,_x_scores_!$A$2:$A$474,0),0) + INDEX(_hidden_info_draft_!Z$46:AK$46,'Draft Sim'!$F$21)</f>
        <v>-1.039868536645765</v>
      </c>
      <c r="AU25" cm="1">
        <f t="array" ref="AU25">INDEX(_x_scores_!G$2:G$474,MATCH($AO25,_x_scores_!$A$2:$A$474,0),0) + INDEX(_hidden_info_draft_!Z$47:AK$47,'Draft Sim'!$F$21)</f>
        <v>1.2191859327087575</v>
      </c>
      <c r="AV25" cm="1">
        <f t="array" ref="AV25">INDEX(_x_scores_!H$2:H$474,MATCH($AO25,_x_scores_!$A$2:$A$474,0),0) + INDEX(_hidden_info_draft_!Z$48:AK$48,'Draft Sim'!$F$21)</f>
        <v>-0.67375263609483338</v>
      </c>
      <c r="AW25" cm="1">
        <f t="array" ref="AW25">INDEX(_x_scores_!I$2:I$474,MATCH($AO25,_x_scores_!$A$2:$A$474,0),0) + INDEX(_hidden_info_draft_!Z$49:AK$49,'Draft Sim'!$F$21)</f>
        <v>-1.2145789713255932</v>
      </c>
      <c r="AX25" cm="1">
        <f t="array" ref="AX25">INDEX(_x_scores_!J$2:J$474,MATCH($AO25,_x_scores_!$A$2:$A$474,0),0) + INDEX(_hidden_info_draft_!Z$50:AK$50,'Draft Sim'!$F$21)</f>
        <v>-0.30847011292634263</v>
      </c>
      <c r="AZ25">
        <f t="shared" si="2"/>
        <v>0.5717605209190374</v>
      </c>
      <c r="BA25">
        <f t="shared" si="3"/>
        <v>0.4833212962877852</v>
      </c>
      <c r="BB25">
        <f t="shared" si="4"/>
        <v>0.53232976962521095</v>
      </c>
      <c r="BC25">
        <f t="shared" si="5"/>
        <v>0.51108969648989011</v>
      </c>
      <c r="BD25">
        <f t="shared" si="6"/>
        <v>0.42786427169763286</v>
      </c>
      <c r="BE25">
        <f t="shared" si="7"/>
        <v>0.5834991661020632</v>
      </c>
      <c r="BF25">
        <f t="shared" si="8"/>
        <v>0.45073725986519386</v>
      </c>
      <c r="BG25">
        <f t="shared" si="9"/>
        <v>0.4107069789377239</v>
      </c>
      <c r="BH25">
        <f t="shared" si="10"/>
        <v>0.47732045212599949</v>
      </c>
      <c r="BJ25">
        <f ca="1"/>
        <v>22</v>
      </c>
      <c r="BL25">
        <f ca="1"/>
        <v>0</v>
      </c>
      <c r="BN25">
        <f t="shared" si="11"/>
        <v>0.49429215689450423</v>
      </c>
      <c r="BO25" cm="1">
        <f t="array" aca="1" ref="BO25" ca="1">SUM(IF(MOD(_xlfn.FLOOR.MATH(ROW(INDIRECT("1:512"))/1),2)=1,AZ25,1-AZ25) * IF(MOD(_xlfn.FLOOR.MATH(ROW(INDIRECT("1:512"))/2),2)=1,BA25,1-BA25) *  IF(MOD(_xlfn.FLOOR.MATH(ROW(INDIRECT("1:512"))/4),2)=1,BB25,1-BB25) *IF(MOD(_xlfn.FLOOR.MATH(ROW(INDIRECT("1:512"))/8),2)=1,BC25,1-BC25) * IF(MOD(_xlfn.FLOOR.MATH(ROW(INDIRECT("1:512"))/16),2)=1,BD25,1-BD25) * IF(MOD(_xlfn.FLOOR.MATH(ROW(INDIRECT("1:512"))/32),2)=1,BE25,1-BE25) *  IF(MOD(_xlfn.FLOOR.MATH(ROW(INDIRECT("1:512"))/64),2)=1,BF25,1-BF25) * IF(MOD(_xlfn.FLOOR.MATH(ROW(INDIRECT("1:512"))/128),2)=1,BG25,1-BG25) * IF(MOD(_xlfn.FLOOR.MATH(ROW(INDIRECT("1:512"))/256),2)=1,BH25,1-BH25)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0.48584913954741049</v>
      </c>
      <c r="BP25">
        <f ca="1">IF('Draft Sim'!$C$2 = "Most Categories",BO25,BN25)</f>
        <v>0.48584913954741049</v>
      </c>
      <c r="BR25" t="str">
        <f ca="1"/>
        <v>Nikola Vucevic</v>
      </c>
      <c r="BT25" s="6" t="str">
        <f t="shared" ca="1" si="12"/>
        <v>Nikola Vucevic</v>
      </c>
      <c r="BV25" t="str">
        <f ca="1"/>
        <v>Jarrett Allen</v>
      </c>
    </row>
    <row r="26" spans="4:74">
      <c r="D26">
        <f>'Draft Sim'!D14</f>
        <v>0</v>
      </c>
      <c r="F26" t="str">
        <v>Evan Mobley</v>
      </c>
      <c r="I26" s="6" t="str">
        <f t="shared" si="0"/>
        <v>Evan Mobley</v>
      </c>
      <c r="L26" t="str">
        <v>Walker Kessler</v>
      </c>
      <c r="O26">
        <v>0.75918720116320348</v>
      </c>
      <c r="P26">
        <v>0.90195160703207866</v>
      </c>
      <c r="Q26">
        <v>0.48130995821267203</v>
      </c>
      <c r="R26">
        <v>-0.26682335395977003</v>
      </c>
      <c r="S26">
        <v>0.17690509719978742</v>
      </c>
      <c r="T26">
        <v>0.31173115891123704</v>
      </c>
      <c r="U26">
        <v>-1.0173376329375798</v>
      </c>
      <c r="V26">
        <v>0.39263811911705737</v>
      </c>
      <c r="W26">
        <v>0.21359669175228618</v>
      </c>
      <c r="Y26" t="s">
        <v>544</v>
      </c>
      <c r="AO26" t="str">
        <f t="shared" si="1"/>
        <v>Evan Mobley</v>
      </c>
      <c r="AP26" cm="1">
        <f t="array" ref="AP26">INDEX(_x_scores_!B$2:B$474,MATCH($AO26,_x_scores_!$A$2:$A$474,0),0) + INDEX(_hidden_info_draft_!Z$42:AK$42,'Draft Sim'!$F$21)</f>
        <v>0.17239854787567438</v>
      </c>
      <c r="AQ26" cm="1">
        <f t="array" ref="AQ26">INDEX(_x_scores_!C$2:C$474,MATCH($AO26,_x_scores_!$A$2:$A$474,0),0) + INDEX(_hidden_info_draft_!Z$43:AK$43,'Draft Sim'!$F$21)</f>
        <v>1.5868543218363729</v>
      </c>
      <c r="AR26" cm="1">
        <f t="array" ref="AR26">INDEX(_x_scores_!D$2:D$474,MATCH($AO26,_x_scores_!$A$2:$A$474,0),0) +INDEX(_hidden_info_draft_!Z$44:AK$44,'Draft Sim'!$F$21)</f>
        <v>7.5016705109384227E-2</v>
      </c>
      <c r="AS26" cm="1">
        <f t="array" ref="AS26">INDEX(_x_scores_!E$2:E$474,MATCH($AO26,_x_scores_!$A$2:$A$474,0),0) + INDEX(_hidden_info_draft_!Z$45:AK$45,'Draft Sim'!$F$21)</f>
        <v>-0.26618361625204318</v>
      </c>
      <c r="AT26" cm="1">
        <f t="array" ref="AT26">INDEX(_x_scores_!F$2:F$474,MATCH($AO26,_x_scores_!$A$2:$A$474,0),0) + INDEX(_hidden_info_draft_!Z$46:AK$46,'Draft Sim'!$F$21)</f>
        <v>1.0148455746170815</v>
      </c>
      <c r="AU26" cm="1">
        <f t="array" ref="AU26">INDEX(_x_scores_!G$2:G$474,MATCH($AO26,_x_scores_!$A$2:$A$474,0),0) + INDEX(_hidden_info_draft_!Z$47:AK$47,'Draft Sim'!$F$21)</f>
        <v>-0.92969104830950422</v>
      </c>
      <c r="AV26" cm="1">
        <f t="array" ref="AV26">INDEX(_x_scores_!H$2:H$474,MATCH($AO26,_x_scores_!$A$2:$A$474,0),0) + INDEX(_hidden_info_draft_!Z$48:AK$48,'Draft Sim'!$F$21)</f>
        <v>-0.37770999815608614</v>
      </c>
      <c r="AW26" cm="1">
        <f t="array" ref="AW26">INDEX(_x_scores_!I$2:I$474,MATCH($AO26,_x_scores_!$A$2:$A$474,0),0) + INDEX(_hidden_info_draft_!Z$49:AK$49,'Draft Sim'!$F$21)</f>
        <v>-2.4362750362826882</v>
      </c>
      <c r="AX26" cm="1">
        <f t="array" ref="AX26">INDEX(_x_scores_!J$2:J$474,MATCH($AO26,_x_scores_!$A$2:$A$474,0),0) + INDEX(_hidden_info_draft_!Z$50:AK$50,'Draft Sim'!$F$21)</f>
        <v>0.63091765591748394</v>
      </c>
      <c r="AZ26">
        <f t="shared" si="2"/>
        <v>0.51283077892297113</v>
      </c>
      <c r="BA26">
        <f t="shared" si="3"/>
        <v>0.60778527062688248</v>
      </c>
      <c r="BB26">
        <f t="shared" si="4"/>
        <v>0.50503594846058797</v>
      </c>
      <c r="BC26">
        <f t="shared" si="5"/>
        <v>0.47979892336266006</v>
      </c>
      <c r="BD26">
        <f t="shared" si="6"/>
        <v>0.57041824950313513</v>
      </c>
      <c r="BE26">
        <f t="shared" si="7"/>
        <v>0.436130818019836</v>
      </c>
      <c r="BF26">
        <f t="shared" si="8"/>
        <v>0.47233464497341471</v>
      </c>
      <c r="BG26">
        <f t="shared" si="9"/>
        <v>0.32535495902780864</v>
      </c>
      <c r="BH26">
        <f t="shared" si="10"/>
        <v>0.54630728812013474</v>
      </c>
      <c r="BJ26">
        <f ca="1"/>
        <v>23</v>
      </c>
      <c r="BL26">
        <f ca="1"/>
        <v>0</v>
      </c>
      <c r="BN26">
        <f t="shared" si="11"/>
        <v>0.49511076455749226</v>
      </c>
      <c r="BO26" cm="1">
        <f t="array" aca="1" ref="BO26" ca="1">SUM(IF(MOD(_xlfn.FLOOR.MATH(ROW(INDIRECT("1:512"))/1),2)=1,AZ26,1-AZ26) * IF(MOD(_xlfn.FLOOR.MATH(ROW(INDIRECT("1:512"))/2),2)=1,BA26,1-BA26) *  IF(MOD(_xlfn.FLOOR.MATH(ROW(INDIRECT("1:512"))/4),2)=1,BB26,1-BB26) *IF(MOD(_xlfn.FLOOR.MATH(ROW(INDIRECT("1:512"))/8),2)=1,BC26,1-BC26) * IF(MOD(_xlfn.FLOOR.MATH(ROW(INDIRECT("1:512"))/16),2)=1,BD26,1-BD26) * IF(MOD(_xlfn.FLOOR.MATH(ROW(INDIRECT("1:512"))/32),2)=1,BE26,1-BE26) *  IF(MOD(_xlfn.FLOOR.MATH(ROW(INDIRECT("1:512"))/64),2)=1,BF26,1-BF26) * IF(MOD(_xlfn.FLOOR.MATH(ROW(INDIRECT("1:512"))/128),2)=1,BG26,1-BG26) * IF(MOD(_xlfn.FLOOR.MATH(ROW(INDIRECT("1:512"))/256),2)=1,BH26,1-BH26)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0.48798647763406217</v>
      </c>
      <c r="BP26">
        <f ca="1">IF('Draft Sim'!$C$2 = "Most Categories",BO26,BN26)</f>
        <v>0.48798647763406217</v>
      </c>
      <c r="BR26" t="str">
        <f ca="1"/>
        <v>Donovan Mitchell</v>
      </c>
      <c r="BT26" s="6" t="str">
        <f t="shared" ca="1" si="12"/>
        <v>Donovan Mitchell</v>
      </c>
      <c r="BV26" t="str">
        <f ca="1"/>
        <v>Zach LaVine</v>
      </c>
    </row>
    <row r="27" spans="4:74">
      <c r="D27">
        <f>'Draft Sim'!D15</f>
        <v>0</v>
      </c>
      <c r="F27" t="str">
        <v>Mikal Bridges</v>
      </c>
      <c r="I27" s="6" t="str">
        <f t="shared" si="0"/>
        <v>Mikal Bridges</v>
      </c>
      <c r="L27" t="str">
        <v>Darius Garland</v>
      </c>
      <c r="O27">
        <v>0.5315101237140587</v>
      </c>
      <c r="P27">
        <v>8.2282171575924212E-2</v>
      </c>
      <c r="Q27">
        <v>1.1816995498896419</v>
      </c>
      <c r="R27">
        <v>0.72635481458561235</v>
      </c>
      <c r="S27">
        <v>-0.54816923345247937</v>
      </c>
      <c r="T27">
        <v>0.1989543933177523</v>
      </c>
      <c r="U27">
        <v>-0.36866937723601223</v>
      </c>
      <c r="V27">
        <v>0.10607097739861969</v>
      </c>
      <c r="W27">
        <v>-0.49285132248788888</v>
      </c>
      <c r="Z27" t="s">
        <v>542</v>
      </c>
      <c r="AA27" t="s">
        <v>511</v>
      </c>
      <c r="AB27" t="s">
        <v>512</v>
      </c>
      <c r="AC27" t="s">
        <v>513</v>
      </c>
      <c r="AD27" t="s">
        <v>514</v>
      </c>
      <c r="AE27" t="s">
        <v>515</v>
      </c>
      <c r="AF27" t="s">
        <v>516</v>
      </c>
      <c r="AG27" t="s">
        <v>517</v>
      </c>
      <c r="AH27" t="s">
        <v>518</v>
      </c>
      <c r="AI27" t="s">
        <v>519</v>
      </c>
      <c r="AJ27" t="s">
        <v>520</v>
      </c>
      <c r="AK27" t="s">
        <v>521</v>
      </c>
      <c r="AO27" t="str">
        <f t="shared" si="1"/>
        <v>Mikal Bridges</v>
      </c>
      <c r="AP27" cm="1">
        <f t="array" ref="AP27">INDEX(_x_scores_!B$2:B$474,MATCH($AO27,_x_scores_!$A$2:$A$474,0),0) + INDEX(_hidden_info_draft_!Z$42:AK$42,'Draft Sim'!$F$21)</f>
        <v>0.50974519213878078</v>
      </c>
      <c r="AQ27" cm="1">
        <f t="array" ref="AQ27">INDEX(_x_scores_!C$2:C$474,MATCH($AO27,_x_scores_!$A$2:$A$474,0),0) + INDEX(_hidden_info_draft_!Z$43:AK$43,'Draft Sim'!$F$21)</f>
        <v>2.4826518071844661E-2</v>
      </c>
      <c r="AR27" cm="1">
        <f t="array" ref="AR27">INDEX(_x_scores_!D$2:D$474,MATCH($AO27,_x_scores_!$A$2:$A$474,0),0) +INDEX(_hidden_info_draft_!Z$44:AK$44,'Draft Sim'!$F$21)</f>
        <v>0.23398644376546957</v>
      </c>
      <c r="AS27" cm="1">
        <f t="array" ref="AS27">INDEX(_x_scores_!E$2:E$474,MATCH($AO27,_x_scores_!$A$2:$A$474,0),0) + INDEX(_hidden_info_draft_!Z$45:AK$45,'Draft Sim'!$F$21)</f>
        <v>0.15114782076447714</v>
      </c>
      <c r="AT27" cm="1">
        <f t="array" ref="AT27">INDEX(_x_scores_!F$2:F$474,MATCH($AO27,_x_scores_!$A$2:$A$474,0),0) + INDEX(_hidden_info_draft_!Z$46:AK$46,'Draft Sim'!$F$21)</f>
        <v>-0.52582303870701852</v>
      </c>
      <c r="AU27" cm="1">
        <f t="array" ref="AU27">INDEX(_x_scores_!G$2:G$474,MATCH($AO27,_x_scores_!$A$2:$A$474,0),0) + INDEX(_hidden_info_draft_!Z$47:AK$47,'Draft Sim'!$F$21)</f>
        <v>0.47506111369541359</v>
      </c>
      <c r="AV27" cm="1">
        <f t="array" ref="AV27">INDEX(_x_scores_!H$2:H$474,MATCH($AO27,_x_scores_!$A$2:$A$474,0),0) + INDEX(_hidden_info_draft_!Z$48:AK$48,'Draft Sim'!$F$21)</f>
        <v>-6.3340532981756834E-2</v>
      </c>
      <c r="AW27" cm="1">
        <f t="array" ref="AW27">INDEX(_x_scores_!I$2:I$474,MATCH($AO27,_x_scores_!$A$2:$A$474,0),0) + INDEX(_hidden_info_draft_!Z$49:AK$49,'Draft Sim'!$F$21)</f>
        <v>-1.4480023458021609</v>
      </c>
      <c r="AX27" cm="1">
        <f t="array" ref="AX27">INDEX(_x_scores_!J$2:J$474,MATCH($AO27,_x_scores_!$A$2:$A$474,0),0) + INDEX(_hidden_info_draft_!Z$50:AK$50,'Draft Sim'!$F$21)</f>
        <v>-0.10786005647207808</v>
      </c>
      <c r="AZ27">
        <f t="shared" si="2"/>
        <v>0.53788724667216303</v>
      </c>
      <c r="BA27">
        <f t="shared" si="3"/>
        <v>0.5017073646614244</v>
      </c>
      <c r="BB27">
        <f t="shared" si="4"/>
        <v>0.51570410954687795</v>
      </c>
      <c r="BC27">
        <f t="shared" si="5"/>
        <v>0.51147416038109772</v>
      </c>
      <c r="BD27">
        <f t="shared" si="6"/>
        <v>0.46337416193953695</v>
      </c>
      <c r="BE27">
        <f t="shared" si="7"/>
        <v>0.53274023814937588</v>
      </c>
      <c r="BF27">
        <f t="shared" si="8"/>
        <v>0.49535700508381919</v>
      </c>
      <c r="BG27">
        <f t="shared" si="9"/>
        <v>0.39392330813844612</v>
      </c>
      <c r="BH27">
        <f t="shared" si="10"/>
        <v>0.49206608684911657</v>
      </c>
      <c r="BJ27">
        <f ca="1"/>
        <v>24</v>
      </c>
      <c r="BL27">
        <f ca="1"/>
        <v>0</v>
      </c>
      <c r="BN27">
        <f t="shared" si="11"/>
        <v>0.49380374238020647</v>
      </c>
      <c r="BO27" cm="1">
        <f t="array" aca="1" ref="BO27" ca="1">SUM(IF(MOD(_xlfn.FLOOR.MATH(ROW(INDIRECT("1:512"))/1),2)=1,AZ27,1-AZ27) * IF(MOD(_xlfn.FLOOR.MATH(ROW(INDIRECT("1:512"))/2),2)=1,BA27,1-BA27) *  IF(MOD(_xlfn.FLOOR.MATH(ROW(INDIRECT("1:512"))/4),2)=1,BB27,1-BB27) *IF(MOD(_xlfn.FLOOR.MATH(ROW(INDIRECT("1:512"))/8),2)=1,BC27,1-BC27) * IF(MOD(_xlfn.FLOOR.MATH(ROW(INDIRECT("1:512"))/16),2)=1,BD27,1-BD27) * IF(MOD(_xlfn.FLOOR.MATH(ROW(INDIRECT("1:512"))/32),2)=1,BE27,1-BE27) *  IF(MOD(_xlfn.FLOOR.MATH(ROW(INDIRECT("1:512"))/64),2)=1,BF27,1-BF27) * IF(MOD(_xlfn.FLOOR.MATH(ROW(INDIRECT("1:512"))/128),2)=1,BG27,1-BG27) * IF(MOD(_xlfn.FLOOR.MATH(ROW(INDIRECT("1:512"))/256),2)=1,BH27,1-BH27)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0.48474793751832823</v>
      </c>
      <c r="BP27">
        <f ca="1">IF('Draft Sim'!$C$2 = "Most Categories",BO27,BN27)</f>
        <v>0.48474793751832823</v>
      </c>
      <c r="BR27" t="str">
        <f ca="1"/>
        <v>Mikal Bridges</v>
      </c>
      <c r="BT27" s="6" t="str">
        <f t="shared" ca="1" si="12"/>
        <v>Mikal Bridges</v>
      </c>
      <c r="BV27" t="str">
        <f ca="1"/>
        <v>Paul George</v>
      </c>
    </row>
    <row r="28" spans="4:74">
      <c r="D28">
        <f>'Draft Sim'!D16</f>
        <v>0</v>
      </c>
      <c r="F28" t="str">
        <v>Kawhi Leonard</v>
      </c>
      <c r="I28" s="6" t="str">
        <f t="shared" si="0"/>
        <v>Kawhi Leonard</v>
      </c>
      <c r="L28" t="str">
        <v>Nic Claxton</v>
      </c>
      <c r="O28">
        <v>0.45422398504094164</v>
      </c>
      <c r="P28">
        <v>2.2652365892932269</v>
      </c>
      <c r="Q28">
        <v>1.4237711129925747</v>
      </c>
      <c r="R28">
        <v>-4.1263701110896771E-2</v>
      </c>
      <c r="S28">
        <v>-0.16806932559070084</v>
      </c>
      <c r="T28">
        <v>-0.76926600355859132</v>
      </c>
      <c r="U28">
        <v>-1.2401685435083074</v>
      </c>
      <c r="V28">
        <v>-0.69485730939359858</v>
      </c>
      <c r="W28">
        <v>0.89429898259243634</v>
      </c>
      <c r="Y28" t="str">
        <f>_x_scores_!B1</f>
        <v>pts</v>
      </c>
      <c r="Z28" cm="1">
        <f t="array" ref="Z28">SUM(IFERROR(INDEX(_x_scores_!$B$2:$B$474,MATCH('Draft Sim'!C$5:C$17,_x_scores_!$A$2:$A$474,0),0),"0"))</f>
        <v>1.1642264416659771</v>
      </c>
      <c r="AA28" cm="1">
        <f t="array" ref="AA28">SUM(IFERROR(INDEX(_x_scores_!$B$2:$B$474,MATCH('Draft Sim'!D$5:D$17,_x_scores_!$A$2:$A$474,0),0),"0"))</f>
        <v>1.4212906922066499</v>
      </c>
      <c r="AB28" cm="1">
        <f t="array" ref="AB28">SUM(IFERROR(INDEX(_x_scores_!$B$2:$B$474,MATCH('Draft Sim'!E$5:E$17,_x_scores_!$A$2:$A$474,0),0),"0"))</f>
        <v>0.5402426713292432</v>
      </c>
      <c r="AC28" cm="1">
        <f t="array" ref="AC28">SUM(IFERROR(INDEX(_x_scores_!$B$2:$B$474,MATCH('Draft Sim'!F$5:F$17,_x_scores_!$A$2:$A$474,0),0),"0"))</f>
        <v>1.4765358757448137</v>
      </c>
      <c r="AD28" cm="1">
        <f t="array" ref="AD28">SUM(IFERROR(INDEX(_x_scores_!$B$2:$B$474,MATCH('Draft Sim'!G$5:G$17,_x_scores_!$A$2:$A$474,0),0),"0"))</f>
        <v>0.3418961933215946</v>
      </c>
      <c r="AE28" cm="1">
        <f t="array" ref="AE28">SUM(IFERROR(INDEX(_x_scores_!$B$2:$B$474,MATCH('Draft Sim'!H$5:H$17,_x_scores_!$A$2:$A$474,0),0),"0"))</f>
        <v>1.5203470441537226</v>
      </c>
      <c r="AF28" cm="1">
        <f t="array" ref="AF28">SUM(IFERROR(INDEX(_x_scores_!$B$2:$B$474,MATCH('Draft Sim'!I$5:I$17,_x_scores_!$A$2:$A$474,0),0),"0"))</f>
        <v>1.0799285098053657</v>
      </c>
      <c r="AG28" cm="1">
        <f t="array" ref="AG28">SUM(IFERROR(INDEX(_x_scores_!$B$2:$B$474,MATCH('Draft Sim'!J$5:J$17,_x_scores_!$A$2:$A$474,0),0),"0"))</f>
        <v>1.114546045847659</v>
      </c>
      <c r="AH28" cm="1">
        <f t="array" ref="AH28">SUM(IFERROR(INDEX(_x_scores_!$B$2:$B$474,MATCH('Draft Sim'!K$5:K$17,_x_scores_!$A$2:$A$474,0),0),"0"))</f>
        <v>0.30236538528510126</v>
      </c>
      <c r="AI28" cm="1">
        <f t="array" ref="AI28">SUM(IFERROR(INDEX(_x_scores_!$B$2:$B$474,MATCH('Draft Sim'!L$5:L$17,_x_scores_!$A$2:$A$474,0),0),"0"))</f>
        <v>1.5417228737234181</v>
      </c>
      <c r="AJ28" cm="1">
        <f t="array" ref="AJ28">SUM(IFERROR(INDEX(_x_scores_!$B$2:$B$474,MATCH('Draft Sim'!M$5:M$17,_x_scores_!$A$2:$A$474,0),0),"0"))</f>
        <v>0.58916232646173539</v>
      </c>
      <c r="AK28" cm="1">
        <f t="array" ref="AK28">SUM(IFERROR(INDEX(_x_scores_!$B$2:$B$474,MATCH('Draft Sim'!N$5:N$17,_x_scores_!$A$2:$A$474,0),0),"0"))</f>
        <v>1.813899307225239</v>
      </c>
      <c r="AO28" t="str">
        <f t="shared" si="1"/>
        <v>Kawhi Leonard</v>
      </c>
      <c r="AP28" cm="1">
        <f t="array" ref="AP28">INDEX(_x_scores_!B$2:B$474,MATCH($AO28,_x_scores_!$A$2:$A$474,0),0) + INDEX(_hidden_info_draft_!Z$42:AK$42,'Draft Sim'!$F$21)</f>
        <v>0.35968616623261535</v>
      </c>
      <c r="AQ28" cm="1">
        <f t="array" ref="AQ28">INDEX(_x_scores_!C$2:C$474,MATCH($AO28,_x_scores_!$A$2:$A$474,0),0) + INDEX(_hidden_info_draft_!Z$43:AK$43,'Draft Sim'!$F$21)</f>
        <v>0.1793791311015111</v>
      </c>
      <c r="AR28" cm="1">
        <f t="array" ref="AR28">INDEX(_x_scores_!D$2:D$474,MATCH($AO28,_x_scores_!$A$2:$A$474,0),0) +INDEX(_hidden_info_draft_!Z$44:AK$44,'Draft Sim'!$F$21)</f>
        <v>8.7258370652301437E-2</v>
      </c>
      <c r="AS28" cm="1">
        <f t="array" ref="AS28">INDEX(_x_scores_!E$2:E$474,MATCH($AO28,_x_scores_!$A$2:$A$474,0),0) + INDEX(_hidden_info_draft_!Z$45:AK$45,'Draft Sim'!$F$21)</f>
        <v>0.13434380824700259</v>
      </c>
      <c r="AT28" cm="1">
        <f t="array" ref="AT28">INDEX(_x_scores_!F$2:F$474,MATCH($AO28,_x_scores_!$A$2:$A$474,0),0) + INDEX(_hidden_info_draft_!Z$46:AK$46,'Draft Sim'!$F$21)</f>
        <v>-0.91834508938204129</v>
      </c>
      <c r="AU28" cm="1">
        <f t="array" ref="AU28">INDEX(_x_scores_!G$2:G$474,MATCH($AO28,_x_scores_!$A$2:$A$474,0),0) + INDEX(_hidden_info_draft_!Z$47:AK$47,'Draft Sim'!$F$21)</f>
        <v>-5.7458152176600372E-3</v>
      </c>
      <c r="AV28" cm="1">
        <f t="array" ref="AV28">INDEX(_x_scores_!H$2:H$474,MATCH($AO28,_x_scores_!$A$2:$A$474,0),0) + INDEX(_hidden_info_draft_!Z$48:AK$48,'Draft Sim'!$F$21)</f>
        <v>2.9770743818243198E-2</v>
      </c>
      <c r="AW28" cm="1">
        <f t="array" ref="AW28">INDEX(_x_scores_!I$2:I$474,MATCH($AO28,_x_scores_!$A$2:$A$474,0),0) + INDEX(_hidden_info_draft_!Z$49:AK$49,'Draft Sim'!$F$21)</f>
        <v>-1.0536188164465459</v>
      </c>
      <c r="AX28" cm="1">
        <f t="array" ref="AX28">INDEX(_x_scores_!J$2:J$474,MATCH($AO28,_x_scores_!$A$2:$A$474,0),0) + INDEX(_hidden_info_draft_!Z$50:AK$50,'Draft Sim'!$F$21)</f>
        <v>0.28380665874984018</v>
      </c>
      <c r="AZ28">
        <f t="shared" si="2"/>
        <v>0.52675420930898464</v>
      </c>
      <c r="BA28">
        <f t="shared" si="3"/>
        <v>0.51233430004065017</v>
      </c>
      <c r="BB28">
        <f t="shared" si="4"/>
        <v>0.50585768912423523</v>
      </c>
      <c r="BC28">
        <f t="shared" si="5"/>
        <v>0.51019880426470121</v>
      </c>
      <c r="BD28">
        <f t="shared" si="6"/>
        <v>0.43621737433305807</v>
      </c>
      <c r="BE28">
        <f t="shared" si="7"/>
        <v>0.4996035647030177</v>
      </c>
      <c r="BF28">
        <f t="shared" si="8"/>
        <v>0.502182296815052</v>
      </c>
      <c r="BG28">
        <f t="shared" si="9"/>
        <v>0.42237839923797749</v>
      </c>
      <c r="BH28">
        <f t="shared" si="10"/>
        <v>0.52086795140757403</v>
      </c>
      <c r="BJ28">
        <f ca="1"/>
        <v>25</v>
      </c>
      <c r="BL28">
        <f ca="1"/>
        <v>0</v>
      </c>
      <c r="BN28">
        <f t="shared" si="11"/>
        <v>0.49293273213725008</v>
      </c>
      <c r="BO28" cm="1">
        <f t="array" aca="1" ref="BO28" ca="1">SUM(IF(MOD(_xlfn.FLOOR.MATH(ROW(INDIRECT("1:512"))/1),2)=1,AZ28,1-AZ28) * IF(MOD(_xlfn.FLOOR.MATH(ROW(INDIRECT("1:512"))/2),2)=1,BA28,1-BA28) *  IF(MOD(_xlfn.FLOOR.MATH(ROW(INDIRECT("1:512"))/4),2)=1,BB28,1-BB28) *IF(MOD(_xlfn.FLOOR.MATH(ROW(INDIRECT("1:512"))/8),2)=1,BC28,1-BC28) * IF(MOD(_xlfn.FLOOR.MATH(ROW(INDIRECT("1:512"))/16),2)=1,BD28,1-BD28) * IF(MOD(_xlfn.FLOOR.MATH(ROW(INDIRECT("1:512"))/32),2)=1,BE28,1-BE28) *  IF(MOD(_xlfn.FLOOR.MATH(ROW(INDIRECT("1:512"))/64),2)=1,BF28,1-BF28) * IF(MOD(_xlfn.FLOOR.MATH(ROW(INDIRECT("1:512"))/128),2)=1,BG28,1-BG28) * IF(MOD(_xlfn.FLOOR.MATH(ROW(INDIRECT("1:512"))/256),2)=1,BH28,1-BH28)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0.4825935395657277</v>
      </c>
      <c r="BP28">
        <f ca="1">IF('Draft Sim'!$C$2 = "Most Categories",BO28,BN28)</f>
        <v>0.4825935395657277</v>
      </c>
      <c r="BR28" t="str">
        <f ca="1"/>
        <v>Pascal Siakam</v>
      </c>
      <c r="BT28" s="6" t="str">
        <f t="shared" ca="1" si="12"/>
        <v>Pascal Siakam</v>
      </c>
      <c r="BV28" t="str">
        <f ca="1"/>
        <v>Darius Garland</v>
      </c>
    </row>
    <row r="29" spans="4:74">
      <c r="D29">
        <f>'Draft Sim'!D17</f>
        <v>0</v>
      </c>
      <c r="F29" t="str">
        <v>Myles Turner</v>
      </c>
      <c r="I29" s="6" t="str">
        <f t="shared" si="0"/>
        <v>Myles Turner</v>
      </c>
      <c r="L29" t="str">
        <v>DeMar DeRozan</v>
      </c>
      <c r="O29">
        <v>0.28596405614182302</v>
      </c>
      <c r="P29">
        <v>1.6084054817832671</v>
      </c>
      <c r="Q29">
        <v>-0.12812756963974994</v>
      </c>
      <c r="R29">
        <v>-0.18247461366741194</v>
      </c>
      <c r="S29">
        <v>0.13743730854949263</v>
      </c>
      <c r="T29">
        <v>2.1607870956238107E-2</v>
      </c>
      <c r="U29">
        <v>-6.5669932068588246E-2</v>
      </c>
      <c r="V29">
        <v>5.799658104981649E-2</v>
      </c>
      <c r="W29">
        <v>8.7251657830006695E-3</v>
      </c>
      <c r="Y29" t="str">
        <f>_x_scores_!C1</f>
        <v>trb</v>
      </c>
      <c r="Z29" cm="1">
        <f t="array" ref="Z29">SUM(IFERROR(INDEX(_x_scores_!$C$2:$C$474,MATCH('Draft Sim'!C$5:C$17,_x_scores_!$A$2:$A$474,0),0),"0"))</f>
        <v>1.846520191962371</v>
      </c>
      <c r="AA29" cm="1">
        <f t="array" ref="AA29">SUM(IFERROR(INDEX(_x_scores_!$C$2:$C$474,MATCH('Draft Sim'!D$5:D$17,_x_scores_!$A$2:$A$474,0),0),"0"))</f>
        <v>0.88803301832254955</v>
      </c>
      <c r="AB29" cm="1">
        <f t="array" ref="AB29">SUM(IFERROR(INDEX(_x_scores_!$C$2:$C$474,MATCH('Draft Sim'!E$5:E$17,_x_scores_!$A$2:$A$474,0),0),"0"))</f>
        <v>-0.58788175145527577</v>
      </c>
      <c r="AC29" cm="1">
        <f t="array" ref="AC29">SUM(IFERROR(INDEX(_x_scores_!$C$2:$C$474,MATCH('Draft Sim'!F$5:F$17,_x_scores_!$A$2:$A$474,0),0),"0"))</f>
        <v>1.3862139151747084</v>
      </c>
      <c r="AD29" cm="1">
        <f t="array" ref="AD29">SUM(IFERROR(INDEX(_x_scores_!$C$2:$C$474,MATCH('Draft Sim'!G$5:G$17,_x_scores_!$A$2:$A$474,0),0),"0"))</f>
        <v>0.15168155454810442</v>
      </c>
      <c r="AE29" cm="1">
        <f t="array" ref="AE29">SUM(IFERROR(INDEX(_x_scores_!$C$2:$C$474,MATCH('Draft Sim'!H$5:H$17,_x_scores_!$A$2:$A$474,0),0),"0"))</f>
        <v>0.62750758404322815</v>
      </c>
      <c r="AF29" cm="1">
        <f t="array" ref="AF29">SUM(IFERROR(INDEX(_x_scores_!$C$2:$C$474,MATCH('Draft Sim'!I$5:I$17,_x_scores_!$A$2:$A$474,0),0),"0"))</f>
        <v>-4.0226694582372095E-2</v>
      </c>
      <c r="AG29" cm="1">
        <f t="array" ref="AG29">SUM(IFERROR(INDEX(_x_scores_!$C$2:$C$474,MATCH('Draft Sim'!J$5:J$17,_x_scores_!$A$2:$A$474,0),0),"0"))</f>
        <v>0.28114996401675568</v>
      </c>
      <c r="AH29" cm="1">
        <f t="array" ref="AH29">SUM(IFERROR(INDEX(_x_scores_!$C$2:$C$474,MATCH('Draft Sim'!K$5:K$17,_x_scores_!$A$2:$A$474,0),0),"0"))</f>
        <v>-3.7301354793254984E-3</v>
      </c>
      <c r="AI29" cm="1">
        <f t="array" ref="AI29">SUM(IFERROR(INDEX(_x_scores_!$C$2:$C$474,MATCH('Draft Sim'!L$5:L$17,_x_scores_!$A$2:$A$474,0),0),"0"))</f>
        <v>0.31635359535253293</v>
      </c>
      <c r="AJ29" cm="1">
        <f t="array" ref="AJ29">SUM(IFERROR(INDEX(_x_scores_!$C$2:$C$474,MATCH('Draft Sim'!M$5:M$17,_x_scores_!$A$2:$A$474,0),0),"0"))</f>
        <v>1.6866265714947613</v>
      </c>
      <c r="AK29" cm="1">
        <f t="array" ref="AK29">SUM(IFERROR(INDEX(_x_scores_!$C$2:$C$474,MATCH('Draft Sim'!N$5:N$17,_x_scores_!$A$2:$A$474,0),0),"0"))</f>
        <v>0.87793346484696122</v>
      </c>
      <c r="AO29" t="str">
        <f t="shared" si="1"/>
        <v>Myles Turner</v>
      </c>
      <c r="AP29" cm="1">
        <f t="array" ref="AP29">INDEX(_x_scores_!B$2:B$474,MATCH($AO29,_x_scores_!$A$2:$A$474,0),0) + INDEX(_hidden_info_draft_!Z$42:AK$42,'Draft Sim'!$F$21)</f>
        <v>2.6600670753046451E-2</v>
      </c>
      <c r="AQ29" cm="1">
        <f t="array" ref="AQ29">INDEX(_x_scores_!C$2:C$474,MATCH($AO29,_x_scores_!$A$2:$A$474,0),0) + INDEX(_hidden_info_draft_!Z$43:AK$43,'Draft Sim'!$F$21)</f>
        <v>0.66437358091951926</v>
      </c>
      <c r="AR29" cm="1">
        <f t="array" ref="AR29">INDEX(_x_scores_!D$2:D$474,MATCH($AO29,_x_scores_!$A$2:$A$474,0),0) +INDEX(_hidden_info_draft_!Z$44:AK$44,'Draft Sim'!$F$21)</f>
        <v>-0.70183521473833155</v>
      </c>
      <c r="AS29" cm="1">
        <f t="array" ref="AS29">INDEX(_x_scores_!E$2:E$474,MATCH($AO29,_x_scores_!$A$2:$A$474,0),0) + INDEX(_hidden_info_draft_!Z$45:AK$45,'Draft Sim'!$F$21)</f>
        <v>-0.57548221365606012</v>
      </c>
      <c r="AT29" cm="1">
        <f t="array" ref="AT29">INDEX(_x_scores_!F$2:F$474,MATCH($AO29,_x_scores_!$A$2:$A$474,0),0) + INDEX(_hidden_info_draft_!Z$46:AK$46,'Draft Sim'!$F$21)</f>
        <v>1.4823402039441578</v>
      </c>
      <c r="AU29" cm="1">
        <f t="array" ref="AU29">INDEX(_x_scores_!G$2:G$474,MATCH($AO29,_x_scores_!$A$2:$A$474,0),0) + INDEX(_hidden_info_draft_!Z$47:AK$47,'Draft Sim'!$F$21)</f>
        <v>-0.18839972826799423</v>
      </c>
      <c r="AV29" cm="1">
        <f t="array" ref="AV29">INDEX(_x_scores_!H$2:H$474,MATCH($AO29,_x_scores_!$A$2:$A$474,0),0) + INDEX(_hidden_info_draft_!Z$48:AK$48,'Draft Sim'!$F$21)</f>
        <v>5.9681264658037775E-2</v>
      </c>
      <c r="AW29" cm="1">
        <f t="array" ref="AW29">INDEX(_x_scores_!I$2:I$474,MATCH($AO29,_x_scores_!$A$2:$A$474,0),0) + INDEX(_hidden_info_draft_!Z$49:AK$49,'Draft Sim'!$F$21)</f>
        <v>-1.9158531688532052</v>
      </c>
      <c r="AX29" cm="1">
        <f t="array" ref="AX29">INDEX(_x_scores_!J$2:J$474,MATCH($AO29,_x_scores_!$A$2:$A$474,0),0) + INDEX(_hidden_info_draft_!Z$50:AK$50,'Draft Sim'!$F$21)</f>
        <v>0.37528781846144321</v>
      </c>
      <c r="AZ29">
        <f t="shared" si="2"/>
        <v>0.50198009084527306</v>
      </c>
      <c r="BA29">
        <f t="shared" si="3"/>
        <v>0.54559062626577082</v>
      </c>
      <c r="BB29">
        <f t="shared" si="4"/>
        <v>0.45299313246749184</v>
      </c>
      <c r="BC29">
        <f t="shared" si="5"/>
        <v>0.45639429770094275</v>
      </c>
      <c r="BD29">
        <f t="shared" si="6"/>
        <v>0.60225084166805809</v>
      </c>
      <c r="BE29">
        <f t="shared" si="7"/>
        <v>0.48700356723903626</v>
      </c>
      <c r="BF29">
        <f t="shared" si="8"/>
        <v>0.50437477389710594</v>
      </c>
      <c r="BG29">
        <f t="shared" si="9"/>
        <v>0.36089895515414283</v>
      </c>
      <c r="BH29">
        <f t="shared" si="10"/>
        <v>0.52758502543593566</v>
      </c>
      <c r="BJ29">
        <f ca="1"/>
        <v>26</v>
      </c>
      <c r="BL29">
        <f ca="1"/>
        <v>0</v>
      </c>
      <c r="BN29">
        <f t="shared" si="11"/>
        <v>0.49323014563041734</v>
      </c>
      <c r="BO29" cm="1">
        <f t="array" aca="1" ref="BO29" ca="1">SUM(IF(MOD(_xlfn.FLOOR.MATH(ROW(INDIRECT("1:512"))/1),2)=1,AZ29,1-AZ29) * IF(MOD(_xlfn.FLOOR.MATH(ROW(INDIRECT("1:512"))/2),2)=1,BA29,1-BA29) *  IF(MOD(_xlfn.FLOOR.MATH(ROW(INDIRECT("1:512"))/4),2)=1,BB29,1-BB29) *IF(MOD(_xlfn.FLOOR.MATH(ROW(INDIRECT("1:512"))/8),2)=1,BC29,1-BC29) * IF(MOD(_xlfn.FLOOR.MATH(ROW(INDIRECT("1:512"))/16),2)=1,BD29,1-BD29) * IF(MOD(_xlfn.FLOOR.MATH(ROW(INDIRECT("1:512"))/32),2)=1,BE29,1-BE29) *  IF(MOD(_xlfn.FLOOR.MATH(ROW(INDIRECT("1:512"))/64),2)=1,BF29,1-BF29) * IF(MOD(_xlfn.FLOOR.MATH(ROW(INDIRECT("1:512"))/128),2)=1,BG29,1-BG29) * IF(MOD(_xlfn.FLOOR.MATH(ROW(INDIRECT("1:512"))/256),2)=1,BH29,1-BH29)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0.48325778326013685</v>
      </c>
      <c r="BP29">
        <f ca="1">IF('Draft Sim'!$C$2 = "Most Categories",BO29,BN29)</f>
        <v>0.48325778326013685</v>
      </c>
      <c r="BR29" t="str">
        <f ca="1"/>
        <v>Myles Turner</v>
      </c>
      <c r="BT29" s="6" t="str">
        <f t="shared" ca="1" si="12"/>
        <v>Myles Turner</v>
      </c>
      <c r="BV29" t="str">
        <f ca="1"/>
        <v>DeMar DeRozan</v>
      </c>
    </row>
    <row r="30" spans="4:74">
      <c r="D30" t="str">
        <f>'Draft Sim'!E5</f>
        <v>Tyrese Haliburton</v>
      </c>
      <c r="F30" t="str">
        <v>Pascal Siakam</v>
      </c>
      <c r="I30" s="6" t="str">
        <f t="shared" si="0"/>
        <v>Pascal Siakam</v>
      </c>
      <c r="L30" t="str">
        <v>Bam Adebayo</v>
      </c>
      <c r="O30">
        <v>0.52594523188370013</v>
      </c>
      <c r="P30">
        <v>-0.21923229479661191</v>
      </c>
      <c r="Q30">
        <v>0.3564834916784555</v>
      </c>
      <c r="R30">
        <v>0.26491493821664358</v>
      </c>
      <c r="S30">
        <v>-0.4103287981239172</v>
      </c>
      <c r="T30">
        <v>1.186345913174975</v>
      </c>
      <c r="U30">
        <v>-0.33587481800779967</v>
      </c>
      <c r="V30">
        <v>0.3206020396004492</v>
      </c>
      <c r="W30">
        <v>-0.25576789036753311</v>
      </c>
      <c r="Y30" t="str">
        <f>_x_scores_!D1</f>
        <v>ast</v>
      </c>
      <c r="Z30" cm="1">
        <f t="array" ref="Z30">SUM(IFERROR(INDEX(_x_scores_!$D$2:$D$474,MATCH('Draft Sim'!C$5:C$17,_x_scores_!$A$2:$A$474,0),0),"0"))</f>
        <v>2.5374592392361786</v>
      </c>
      <c r="AA30" cm="1">
        <f t="array" ref="AA30">SUM(IFERROR(INDEX(_x_scores_!$D$2:$D$474,MATCH('Draft Sim'!D$5:D$17,_x_scores_!$A$2:$A$474,0),0),"0"))</f>
        <v>0.58415660949961856</v>
      </c>
      <c r="AB30" cm="1">
        <f t="array" ref="AB30">SUM(IFERROR(INDEX(_x_scores_!$D$2:$D$474,MATCH('Draft Sim'!E$5:E$17,_x_scores_!$A$2:$A$474,0),0),"0"))</f>
        <v>2.3988362906122442</v>
      </c>
      <c r="AC30" cm="1">
        <f t="array" ref="AC30">SUM(IFERROR(INDEX(_x_scores_!$D$2:$D$474,MATCH('Draft Sim'!F$5:F$17,_x_scores_!$A$2:$A$474,0),0),"0"))</f>
        <v>0.23246723212931661</v>
      </c>
      <c r="AD30" cm="1">
        <f t="array" ref="AD30">SUM(IFERROR(INDEX(_x_scores_!$D$2:$D$474,MATCH('Draft Sim'!G$5:G$17,_x_scores_!$A$2:$A$474,0),0),"0"))</f>
        <v>-1.001655359381677</v>
      </c>
      <c r="AE30" cm="1">
        <f t="array" ref="AE30">SUM(IFERROR(INDEX(_x_scores_!$D$2:$D$474,MATCH('Draft Sim'!H$5:H$17,_x_scores_!$A$2:$A$474,0),0),"0"))</f>
        <v>1.8173138113646341</v>
      </c>
      <c r="AF30" cm="1">
        <f t="array" ref="AF30">SUM(IFERROR(INDEX(_x_scores_!$D$2:$D$474,MATCH('Draft Sim'!I$5:I$17,_x_scores_!$A$2:$A$474,0),0),"0"))</f>
        <v>1.1062375692093049</v>
      </c>
      <c r="AG30" cm="1">
        <f t="array" ref="AG30">SUM(IFERROR(INDEX(_x_scores_!$D$2:$D$474,MATCH('Draft Sim'!J$5:J$17,_x_scores_!$A$2:$A$474,0),0),"0"))</f>
        <v>0.65191504699042913</v>
      </c>
      <c r="AH30" cm="1">
        <f t="array" ref="AH30">SUM(IFERROR(INDEX(_x_scores_!$D$2:$D$474,MATCH('Draft Sim'!K$5:K$17,_x_scores_!$A$2:$A$474,0),0),"0"))</f>
        <v>2.4528680079129006</v>
      </c>
      <c r="AI30" cm="1">
        <f t="array" ref="AI30">SUM(IFERROR(INDEX(_x_scores_!$D$2:$D$474,MATCH('Draft Sim'!L$5:L$17,_x_scores_!$A$2:$A$474,0),0),"0"))</f>
        <v>2.2072469825183063</v>
      </c>
      <c r="AJ30" cm="1">
        <f t="array" ref="AJ30">SUM(IFERROR(INDEX(_x_scores_!$D$2:$D$474,MATCH('Draft Sim'!M$5:M$17,_x_scores_!$A$2:$A$474,0),0),"0"))</f>
        <v>2.7457347613651266</v>
      </c>
      <c r="AK30" cm="1">
        <f t="array" ref="AK30">SUM(IFERROR(INDEX(_x_scores_!$D$2:$D$474,MATCH('Draft Sim'!N$5:N$17,_x_scores_!$A$2:$A$474,0),0),"0"))</f>
        <v>2.2682902189878553</v>
      </c>
      <c r="AM30">
        <f>AN33</f>
        <v>0</v>
      </c>
      <c r="AO30" t="str">
        <f t="shared" si="1"/>
        <v>Pascal Siakam</v>
      </c>
      <c r="AP30" cm="1">
        <f t="array" ref="AP30">INDEX(_x_scores_!B$2:B$474,MATCH($AO30,_x_scores_!$A$2:$A$474,0),0) + INDEX(_hidden_info_draft_!Z$42:AK$42,'Draft Sim'!$F$21)</f>
        <v>0.88406116015059011</v>
      </c>
      <c r="AQ30" cm="1">
        <f t="array" ref="AQ30">INDEX(_x_scores_!C$2:C$474,MATCH($AO30,_x_scores_!$A$2:$A$474,0),0) + INDEX(_hidden_info_draft_!Z$43:AK$43,'Draft Sim'!$F$21)</f>
        <v>1.0788702453231966</v>
      </c>
      <c r="AR30" cm="1">
        <f t="array" ref="AR30">INDEX(_x_scores_!D$2:D$474,MATCH($AO30,_x_scores_!$A$2:$A$474,0),0) +INDEX(_hidden_info_draft_!Z$44:AK$44,'Draft Sim'!$F$21)</f>
        <v>1.1281467477095968</v>
      </c>
      <c r="AS30" cm="1">
        <f t="array" ref="AS30">INDEX(_x_scores_!E$2:E$474,MATCH($AO30,_x_scores_!$A$2:$A$474,0),0) + INDEX(_hidden_info_draft_!Z$45:AK$45,'Draft Sim'!$F$21)</f>
        <v>-0.13105100774947828</v>
      </c>
      <c r="AT30" cm="1">
        <f t="array" ref="AT30">INDEX(_x_scores_!F$2:F$474,MATCH($AO30,_x_scores_!$A$2:$A$474,0),0) + INDEX(_hidden_info_draft_!Z$46:AK$46,'Draft Sim'!$F$21)</f>
        <v>-0.65701786943119767</v>
      </c>
      <c r="AU30" cm="1">
        <f t="array" ref="AU30">INDEX(_x_scores_!G$2:G$474,MATCH($AO30,_x_scores_!$A$2:$A$474,0),0) + INDEX(_hidden_info_draft_!Z$47:AK$47,'Draft Sim'!$F$21)</f>
        <v>-9.5142907285526448E-2</v>
      </c>
      <c r="AV30" cm="1">
        <f t="array" ref="AV30">INDEX(_x_scores_!H$2:H$474,MATCH($AO30,_x_scores_!$A$2:$A$474,0),0) + INDEX(_hidden_info_draft_!Z$48:AK$48,'Draft Sim'!$F$21)</f>
        <v>-0.70576409378972382</v>
      </c>
      <c r="AW30" cm="1">
        <f t="array" ref="AW30">INDEX(_x_scores_!I$2:I$474,MATCH($AO30,_x_scores_!$A$2:$A$474,0),0) + INDEX(_hidden_info_draft_!Z$49:AK$49,'Draft Sim'!$F$21)</f>
        <v>-2.1922677675760296</v>
      </c>
      <c r="AX30" cm="1">
        <f t="array" ref="AX30">INDEX(_x_scores_!J$2:J$474,MATCH($AO30,_x_scores_!$A$2:$A$474,0),0) + INDEX(_hidden_info_draft_!Z$50:AK$50,'Draft Sim'!$F$21)</f>
        <v>-2.4916986523090295E-2</v>
      </c>
      <c r="AZ30">
        <f t="shared" si="2"/>
        <v>0.5655104595018674</v>
      </c>
      <c r="BA30">
        <f t="shared" si="3"/>
        <v>0.57377056760796497</v>
      </c>
      <c r="BB30">
        <f t="shared" si="4"/>
        <v>0.57528319539687778</v>
      </c>
      <c r="BC30">
        <f t="shared" si="5"/>
        <v>0.49005111851215544</v>
      </c>
      <c r="BD30">
        <f t="shared" si="6"/>
        <v>0.45427199471794866</v>
      </c>
      <c r="BE30">
        <f t="shared" si="7"/>
        <v>0.49343586427586683</v>
      </c>
      <c r="BF30">
        <f t="shared" si="8"/>
        <v>0.44840947360783578</v>
      </c>
      <c r="BG30">
        <f t="shared" si="9"/>
        <v>0.34184683903077717</v>
      </c>
      <c r="BH30">
        <f t="shared" si="10"/>
        <v>0.49816705506173142</v>
      </c>
      <c r="BJ30">
        <f ca="1"/>
        <v>27</v>
      </c>
      <c r="BL30">
        <f ca="1"/>
        <v>0</v>
      </c>
      <c r="BN30">
        <f t="shared" si="11"/>
        <v>0.49341628530144732</v>
      </c>
      <c r="BO30" cm="1">
        <f t="array" aca="1" ref="BO30" ca="1">SUM(IF(MOD(_xlfn.FLOOR.MATH(ROW(INDIRECT("1:512"))/1),2)=1,AZ30,1-AZ30) * IF(MOD(_xlfn.FLOOR.MATH(ROW(INDIRECT("1:512"))/2),2)=1,BA30,1-BA30) *  IF(MOD(_xlfn.FLOOR.MATH(ROW(INDIRECT("1:512"))/4),2)=1,BB30,1-BB30) *IF(MOD(_xlfn.FLOOR.MATH(ROW(INDIRECT("1:512"))/8),2)=1,BC30,1-BC30) * IF(MOD(_xlfn.FLOOR.MATH(ROW(INDIRECT("1:512"))/16),2)=1,BD30,1-BD30) * IF(MOD(_xlfn.FLOOR.MATH(ROW(INDIRECT("1:512"))/32),2)=1,BE30,1-BE30) *  IF(MOD(_xlfn.FLOOR.MATH(ROW(INDIRECT("1:512"))/64),2)=1,BF30,1-BF30) * IF(MOD(_xlfn.FLOOR.MATH(ROW(INDIRECT("1:512"))/128),2)=1,BG30,1-BG30) * IF(MOD(_xlfn.FLOOR.MATH(ROW(INDIRECT("1:512"))/256),2)=1,BH30,1-BH30)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0.4837535937021803</v>
      </c>
      <c r="BP30">
        <f ca="1">IF('Draft Sim'!$C$2 = "Most Categories",BO30,BN30)</f>
        <v>0.4837535937021803</v>
      </c>
      <c r="BR30" t="str">
        <f ca="1"/>
        <v>Kawhi Leonard</v>
      </c>
      <c r="BT30" s="6" t="str">
        <f t="shared" ca="1" si="12"/>
        <v>Kawhi Leonard</v>
      </c>
      <c r="BV30" t="str">
        <f ca="1"/>
        <v>Bam Adebayo</v>
      </c>
    </row>
    <row r="31" spans="4:74">
      <c r="D31">
        <f>'Draft Sim'!E6</f>
        <v>0</v>
      </c>
      <c r="F31" t="str">
        <v>Desmond Bane</v>
      </c>
      <c r="I31" s="6" t="str">
        <f t="shared" si="0"/>
        <v>Desmond Bane</v>
      </c>
      <c r="L31" t="str">
        <v>Jimmy Butler</v>
      </c>
      <c r="O31">
        <v>0.26423541109414467</v>
      </c>
      <c r="P31">
        <v>1.3426867067096664</v>
      </c>
      <c r="Q31">
        <v>-7.4442298124121023E-2</v>
      </c>
      <c r="R31">
        <v>-3.3208089306631904E-2</v>
      </c>
      <c r="S31">
        <v>1.586617042350132</v>
      </c>
      <c r="T31">
        <v>-0.86175762900926611</v>
      </c>
      <c r="U31">
        <v>-0.30704568501094337</v>
      </c>
      <c r="V31">
        <v>-0.69233633391384908</v>
      </c>
      <c r="W31">
        <v>0.53107381651132723</v>
      </c>
      <c r="Y31" t="str">
        <f>_x_scores_!E1</f>
        <v>stl</v>
      </c>
      <c r="Z31" cm="1">
        <f t="array" ref="Z31">SUM(IFERROR(INDEX(_x_scores_!$E$2:$E$474,MATCH('Draft Sim'!C$5:C$17,_x_scores_!$A$2:$A$474,0),0),"0"))</f>
        <v>0.39198248755765563</v>
      </c>
      <c r="AA31" cm="1">
        <f t="array" ref="AA31">SUM(IFERROR(INDEX(_x_scores_!$E$2:$E$474,MATCH('Draft Sim'!D$5:D$17,_x_scores_!$A$2:$A$474,0),0),"0"))</f>
        <v>0.28302920061437914</v>
      </c>
      <c r="AB31" cm="1">
        <f t="array" ref="AB31">SUM(IFERROR(INDEX(_x_scores_!$E$2:$E$474,MATCH('Draft Sim'!E$5:E$17,_x_scores_!$A$2:$A$474,0),0),"0"))</f>
        <v>0.9662668207855627</v>
      </c>
      <c r="AC31" cm="1">
        <f t="array" ref="AC31">SUM(IFERROR(INDEX(_x_scores_!$E$2:$E$474,MATCH('Draft Sim'!F$5:F$17,_x_scores_!$A$2:$A$474,0),0),"0"))</f>
        <v>4.9453460394077671E-2</v>
      </c>
      <c r="AD31" cm="1">
        <f t="array" ref="AD31">SUM(IFERROR(INDEX(_x_scores_!$E$2:$E$474,MATCH('Draft Sim'!G$5:G$17,_x_scores_!$A$2:$A$474,0),0),"0"))</f>
        <v>0.11141807505835698</v>
      </c>
      <c r="AE31" cm="1">
        <f t="array" ref="AE31">SUM(IFERROR(INDEX(_x_scores_!$E$2:$E$474,MATCH('Draft Sim'!H$5:H$17,_x_scores_!$A$2:$A$474,0),0),"0"))</f>
        <v>0.3800688667957301</v>
      </c>
      <c r="AF31" cm="1">
        <f t="array" ref="AF31">SUM(IFERROR(INDEX(_x_scores_!$E$2:$E$474,MATCH('Draft Sim'!I$5:I$17,_x_scores_!$A$2:$A$474,0),0),"0"))</f>
        <v>-0.13911832320370687</v>
      </c>
      <c r="AG31" cm="1">
        <f t="array" ref="AG31">SUM(IFERROR(INDEX(_x_scores_!$E$2:$E$474,MATCH('Draft Sim'!J$5:J$17,_x_scores_!$A$2:$A$474,0),0),"0"))</f>
        <v>-0.26593134291981801</v>
      </c>
      <c r="AH31" cm="1">
        <f t="array" ref="AH31">SUM(IFERROR(INDEX(_x_scores_!$E$2:$E$474,MATCH('Draft Sim'!K$5:K$17,_x_scores_!$A$2:$A$474,0),0),"0"))</f>
        <v>0.28975474134200002</v>
      </c>
      <c r="AI31" cm="1">
        <f t="array" ref="AI31">SUM(IFERROR(INDEX(_x_scores_!$E$2:$E$474,MATCH('Draft Sim'!L$5:L$17,_x_scores_!$A$2:$A$474,0),0),"0"))</f>
        <v>1.412311660663347</v>
      </c>
      <c r="AJ31" cm="1">
        <f t="array" ref="AJ31">SUM(IFERROR(INDEX(_x_scores_!$E$2:$E$474,MATCH('Draft Sim'!M$5:M$17,_x_scores_!$A$2:$A$474,0),0),"0"))</f>
        <v>0.95048132086553416</v>
      </c>
      <c r="AK31" cm="1">
        <f t="array" ref="AK31">SUM(IFERROR(INDEX(_x_scores_!$E$2:$E$474,MATCH('Draft Sim'!N$5:N$17,_x_scores_!$A$2:$A$474,0),0),"0"))</f>
        <v>0.20150065319674018</v>
      </c>
      <c r="AO31" t="str">
        <f t="shared" si="1"/>
        <v>Desmond Bane</v>
      </c>
      <c r="AP31" cm="1">
        <f t="array" ref="AP31">INDEX(_x_scores_!B$2:B$474,MATCH($AO31,_x_scores_!$A$2:$A$474,0),0) + INDEX(_hidden_info_draft_!Z$42:AK$42,'Draft Sim'!$F$21)</f>
        <v>0.43410836866522984</v>
      </c>
      <c r="AQ31" cm="1">
        <f t="array" ref="AQ31">INDEX(_x_scores_!C$2:C$474,MATCH($AO31,_x_scores_!$A$2:$A$474,0),0) + INDEX(_hidden_info_draft_!Z$43:AK$43,'Draft Sim'!$F$21)</f>
        <v>2.4935320330094463E-2</v>
      </c>
      <c r="AR31" cm="1">
        <f t="array" ref="AR31">INDEX(_x_scores_!D$2:D$474,MATCH($AO31,_x_scores_!$A$2:$A$474,0),0) +INDEX(_hidden_info_draft_!Z$44:AK$44,'Draft Sim'!$F$21)</f>
        <v>0.50594249491196075</v>
      </c>
      <c r="AS31" cm="1">
        <f t="array" ref="AS31">INDEX(_x_scores_!E$2:E$474,MATCH($AO31,_x_scores_!$A$2:$A$474,0),0) + INDEX(_hidden_info_draft_!Z$45:AK$45,'Draft Sim'!$F$21)</f>
        <v>3.1939411271232288E-2</v>
      </c>
      <c r="AT31" cm="1">
        <f t="array" ref="AT31">INDEX(_x_scores_!F$2:F$474,MATCH($AO31,_x_scores_!$A$2:$A$474,0),0) + INDEX(_hidden_info_draft_!Z$46:AK$46,'Draft Sim'!$F$21)</f>
        <v>-0.98210026585696775</v>
      </c>
      <c r="AU31" cm="1">
        <f t="array" ref="AU31">INDEX(_x_scores_!G$2:G$474,MATCH($AO31,_x_scores_!$A$2:$A$474,0),0) + INDEX(_hidden_info_draft_!Z$47:AK$47,'Draft Sim'!$F$21)</f>
        <v>1.1184124938747368</v>
      </c>
      <c r="AV31" cm="1">
        <f t="array" ref="AV31">INDEX(_x_scores_!H$2:H$474,MATCH($AO31,_x_scores_!$A$2:$A$474,0),0) + INDEX(_hidden_info_draft_!Z$48:AK$48,'Draft Sim'!$F$21)</f>
        <v>-0.40653913115294243</v>
      </c>
      <c r="AW31" cm="1">
        <f t="array" ref="AW31">INDEX(_x_scores_!I$2:I$474,MATCH($AO31,_x_scores_!$A$2:$A$474,0),0) + INDEX(_hidden_info_draft_!Z$49:AK$49,'Draft Sim'!$F$21)</f>
        <v>-1.4233366627683901</v>
      </c>
      <c r="AX31" cm="1">
        <f t="array" ref="AX31">INDEX(_x_scores_!J$2:J$474,MATCH($AO31,_x_scores_!$A$2:$A$474,0),0) + INDEX(_hidden_info_draft_!Z$50:AK$50,'Draft Sim'!$F$21)</f>
        <v>-0.15592405096137638</v>
      </c>
      <c r="AZ31">
        <f t="shared" si="2"/>
        <v>0.53227882978930885</v>
      </c>
      <c r="BA31">
        <f t="shared" si="3"/>
        <v>0.50171484714401204</v>
      </c>
      <c r="BB31">
        <f t="shared" si="4"/>
        <v>0.53392435265011717</v>
      </c>
      <c r="BC31">
        <f t="shared" si="5"/>
        <v>0.5024249520072579</v>
      </c>
      <c r="BD31">
        <f t="shared" si="6"/>
        <v>0.43183127097041452</v>
      </c>
      <c r="BE31">
        <f t="shared" si="7"/>
        <v>0.57668694327404957</v>
      </c>
      <c r="BF31">
        <f t="shared" si="8"/>
        <v>0.47022684163642592</v>
      </c>
      <c r="BG31">
        <f t="shared" si="9"/>
        <v>0.39568813149589099</v>
      </c>
      <c r="BH31">
        <f t="shared" si="10"/>
        <v>0.48853144483286148</v>
      </c>
      <c r="BJ31">
        <f ca="1"/>
        <v>28</v>
      </c>
      <c r="BL31">
        <f ca="1"/>
        <v>0</v>
      </c>
      <c r="BN31">
        <f t="shared" si="11"/>
        <v>0.49258973486670432</v>
      </c>
      <c r="BO31" cm="1">
        <f t="array" aca="1" ref="BO31" ca="1">SUM(IF(MOD(_xlfn.FLOOR.MATH(ROW(INDIRECT("1:512"))/1),2)=1,AZ31,1-AZ31) * IF(MOD(_xlfn.FLOOR.MATH(ROW(INDIRECT("1:512"))/2),2)=1,BA31,1-BA31) *  IF(MOD(_xlfn.FLOOR.MATH(ROW(INDIRECT("1:512"))/4),2)=1,BB31,1-BB31) *IF(MOD(_xlfn.FLOOR.MATH(ROW(INDIRECT("1:512"))/8),2)=1,BC31,1-BC31) * IF(MOD(_xlfn.FLOOR.MATH(ROW(INDIRECT("1:512"))/16),2)=1,BD31,1-BD31) * IF(MOD(_xlfn.FLOOR.MATH(ROW(INDIRECT("1:512"))/32),2)=1,BE31,1-BE31) *  IF(MOD(_xlfn.FLOOR.MATH(ROW(INDIRECT("1:512"))/64),2)=1,BF31,1-BF31) * IF(MOD(_xlfn.FLOOR.MATH(ROW(INDIRECT("1:512"))/128),2)=1,BG31,1-BG31) * IF(MOD(_xlfn.FLOOR.MATH(ROW(INDIRECT("1:512"))/256),2)=1,BH31,1-BH31)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0.48169280699860201</v>
      </c>
      <c r="BP31">
        <f ca="1">IF('Draft Sim'!$C$2 = "Most Categories",BO31,BN31)</f>
        <v>0.48169280699860201</v>
      </c>
      <c r="BR31" t="str">
        <f ca="1"/>
        <v>Desmond Bane</v>
      </c>
      <c r="BT31" s="6" t="str">
        <f t="shared" ca="1" si="12"/>
        <v>Desmond Bane</v>
      </c>
      <c r="BV31" t="str">
        <f ca="1"/>
        <v>Giannis Antetokounmpo</v>
      </c>
    </row>
    <row r="32" spans="4:74">
      <c r="D32">
        <f>'Draft Sim'!E7</f>
        <v>0</v>
      </c>
      <c r="F32" t="str">
        <v>Dejounte Murray</v>
      </c>
      <c r="I32" s="6" t="str">
        <f t="shared" si="0"/>
        <v>Dejounte Murray</v>
      </c>
      <c r="L32" t="str">
        <v>Chris Paul</v>
      </c>
      <c r="O32">
        <v>1.1200724108885642</v>
      </c>
      <c r="P32">
        <v>-0.33721293156643711</v>
      </c>
      <c r="Q32">
        <v>0.64594607659972547</v>
      </c>
      <c r="R32">
        <v>2.8935682278821439E-2</v>
      </c>
      <c r="S32">
        <v>-0.48610043915665407</v>
      </c>
      <c r="T32">
        <v>0.50942381873116027</v>
      </c>
      <c r="U32">
        <v>-0.8016980535272632</v>
      </c>
      <c r="V32">
        <v>0.74597215725598764</v>
      </c>
      <c r="W32">
        <v>-7.0984809014888392E-2</v>
      </c>
      <c r="Y32" t="str">
        <f>_x_scores_!F1</f>
        <v>blk</v>
      </c>
      <c r="Z32" cm="1">
        <f t="array" ref="Z32">SUM(IFERROR(INDEX(_x_scores_!$F$2:$F$474,MATCH('Draft Sim'!C$5:C$17,_x_scores_!$A$2:$A$474,0),0),"0"))</f>
        <v>3.9516051071025703E-2</v>
      </c>
      <c r="AA32" cm="1">
        <f t="array" ref="AA32">SUM(IFERROR(INDEX(_x_scores_!$F$2:$F$474,MATCH('Draft Sim'!D$5:D$17,_x_scores_!$A$2:$A$474,0),0),"0"))</f>
        <v>4.927695084027766E-2</v>
      </c>
      <c r="AB32" cm="1">
        <f t="array" ref="AB32">SUM(IFERROR(INDEX(_x_scores_!$F$2:$F$474,MATCH('Draft Sim'!E$5:E$17,_x_scores_!$A$2:$A$474,0),0),"0"))</f>
        <v>-0.25853346321836479</v>
      </c>
      <c r="AC32" cm="1">
        <f t="array" ref="AC32">SUM(IFERROR(INDEX(_x_scores_!$F$2:$F$474,MATCH('Draft Sim'!F$5:F$17,_x_scores_!$A$2:$A$474,0),0),"0"))</f>
        <v>1.2434929468236433</v>
      </c>
      <c r="AD32" cm="1">
        <f t="array" ref="AD32">SUM(IFERROR(INDEX(_x_scores_!$F$2:$F$474,MATCH('Draft Sim'!G$5:G$17,_x_scores_!$A$2:$A$474,0),0),"0"))</f>
        <v>2.8159930716883976</v>
      </c>
      <c r="AE32" cm="1">
        <f t="array" ref="AE32">SUM(IFERROR(INDEX(_x_scores_!$F$2:$F$474,MATCH('Draft Sim'!H$5:H$17,_x_scores_!$A$2:$A$474,0),0),"0"))</f>
        <v>-0.22499243346989034</v>
      </c>
      <c r="AF32" cm="1">
        <f t="array" ref="AF32">SUM(IFERROR(INDEX(_x_scores_!$F$2:$F$474,MATCH('Draft Sim'!I$5:I$17,_x_scores_!$A$2:$A$474,0),0),"0"))</f>
        <v>-0.50531689362832888</v>
      </c>
      <c r="AG32" cm="1">
        <f t="array" ref="AG32">SUM(IFERROR(INDEX(_x_scores_!$F$2:$F$474,MATCH('Draft Sim'!J$5:J$17,_x_scores_!$A$2:$A$474,0),0),"0"))</f>
        <v>1.142555347381975</v>
      </c>
      <c r="AH32" cm="1">
        <f t="array" ref="AH32">SUM(IFERROR(INDEX(_x_scores_!$F$2:$F$474,MATCH('Draft Sim'!K$5:K$17,_x_scores_!$A$2:$A$474,0),0),"0"))</f>
        <v>-0.22339864676447585</v>
      </c>
      <c r="AI32" cm="1">
        <f t="array" ref="AI32">SUM(IFERROR(INDEX(_x_scores_!$F$2:$F$474,MATCH('Draft Sim'!L$5:L$17,_x_scores_!$A$2:$A$474,0),0),"0"))</f>
        <v>-0.35620236847322673</v>
      </c>
      <c r="AJ32" cm="1">
        <f t="array" ref="AJ32">SUM(IFERROR(INDEX(_x_scores_!$F$2:$F$474,MATCH('Draft Sim'!M$5:M$17,_x_scores_!$A$2:$A$474,0),0),"0"))</f>
        <v>-0.35040555810381913</v>
      </c>
      <c r="AK32" cm="1">
        <f t="array" ref="AK32">SUM(IFERROR(INDEX(_x_scores_!$F$2:$F$474,MATCH('Draft Sim'!N$5:N$17,_x_scores_!$A$2:$A$474,0),0),"0"))</f>
        <v>0.93086580578812739</v>
      </c>
      <c r="AO32" t="str">
        <f t="shared" si="1"/>
        <v>Dejounte Murray</v>
      </c>
      <c r="AP32" cm="1">
        <f t="array" ref="AP32">INDEX(_x_scores_!B$2:B$474,MATCH($AO32,_x_scores_!$A$2:$A$474,0),0) + INDEX(_hidden_info_draft_!Z$42:AK$42,'Draft Sim'!$F$21)</f>
        <v>0.43967326049558841</v>
      </c>
      <c r="AQ32" cm="1">
        <f t="array" ref="AQ32">INDEX(_x_scores_!C$2:C$474,MATCH($AO32,_x_scores_!$A$2:$A$474,0),0) + INDEX(_hidden_info_draft_!Z$43:AK$43,'Draft Sim'!$F$21)</f>
        <v>0.32644978670263058</v>
      </c>
      <c r="AR32" cm="1">
        <f t="array" ref="AR32">INDEX(_x_scores_!D$2:D$474,MATCH($AO32,_x_scores_!$A$2:$A$474,0),0) +INDEX(_hidden_info_draft_!Z$44:AK$44,'Draft Sim'!$F$21)</f>
        <v>1.3311585531231471</v>
      </c>
      <c r="AS32" cm="1">
        <f t="array" ref="AS32">INDEX(_x_scores_!E$2:E$474,MATCH($AO32,_x_scores_!$A$2:$A$474,0),0) + INDEX(_hidden_info_draft_!Z$45:AK$45,'Draft Sim'!$F$21)</f>
        <v>0.49337928764020106</v>
      </c>
      <c r="AT32" cm="1">
        <f t="array" ref="AT32">INDEX(_x_scores_!F$2:F$474,MATCH($AO32,_x_scores_!$A$2:$A$474,0),0) + INDEX(_hidden_info_draft_!Z$46:AK$46,'Draft Sim'!$F$21)</f>
        <v>-1.1199407011855298</v>
      </c>
      <c r="AU32" cm="1">
        <f t="array" ref="AU32">INDEX(_x_scores_!G$2:G$474,MATCH($AO32,_x_scores_!$A$2:$A$474,0),0) + INDEX(_hidden_info_draft_!Z$47:AK$47,'Draft Sim'!$F$21)</f>
        <v>0.1310209740175142</v>
      </c>
      <c r="AV32" cm="1">
        <f t="array" ref="AV32">INDEX(_x_scores_!H$2:H$474,MATCH($AO32,_x_scores_!$A$2:$A$474,0),0) + INDEX(_hidden_info_draft_!Z$48:AK$48,'Draft Sim'!$F$21)</f>
        <v>-0.439333690381155</v>
      </c>
      <c r="AW32" cm="1">
        <f t="array" ref="AW32">INDEX(_x_scores_!I$2:I$474,MATCH($AO32,_x_scores_!$A$2:$A$474,0),0) + INDEX(_hidden_info_draft_!Z$49:AK$49,'Draft Sim'!$F$21)</f>
        <v>-1.6378677249702196</v>
      </c>
      <c r="AX32" cm="1">
        <f t="array" ref="AX32">INDEX(_x_scores_!J$2:J$474,MATCH($AO32,_x_scores_!$A$2:$A$474,0),0) + INDEX(_hidden_info_draft_!Z$50:AK$50,'Draft Sim'!$F$21)</f>
        <v>-0.39300748308173217</v>
      </c>
      <c r="AZ32">
        <f t="shared" si="2"/>
        <v>0.5326916947355016</v>
      </c>
      <c r="BA32">
        <f t="shared" si="3"/>
        <v>0.52243876802903944</v>
      </c>
      <c r="BB32">
        <f t="shared" si="4"/>
        <v>0.58862265852429174</v>
      </c>
      <c r="BC32">
        <f t="shared" si="5"/>
        <v>0.53740434376105428</v>
      </c>
      <c r="BD32">
        <f t="shared" si="6"/>
        <v>0.42237776278202432</v>
      </c>
      <c r="BE32">
        <f t="shared" si="7"/>
        <v>0.50903908335696624</v>
      </c>
      <c r="BF32">
        <f t="shared" si="8"/>
        <v>0.46783012859535023</v>
      </c>
      <c r="BG32">
        <f t="shared" si="9"/>
        <v>0.38041387117456194</v>
      </c>
      <c r="BH32">
        <f t="shared" si="10"/>
        <v>0.47111474151821142</v>
      </c>
      <c r="BJ32">
        <f ca="1"/>
        <v>29</v>
      </c>
      <c r="BL32">
        <f ca="1"/>
        <v>0</v>
      </c>
      <c r="BN32">
        <f t="shared" si="11"/>
        <v>0.49243700583077793</v>
      </c>
      <c r="BO32" cm="1">
        <f t="array" aca="1" ref="BO32" ca="1">SUM(IF(MOD(_xlfn.FLOOR.MATH(ROW(INDIRECT("1:512"))/1),2)=1,AZ32,1-AZ32) * IF(MOD(_xlfn.FLOOR.MATH(ROW(INDIRECT("1:512"))/2),2)=1,BA32,1-BA32) *  IF(MOD(_xlfn.FLOOR.MATH(ROW(INDIRECT("1:512"))/4),2)=1,BB32,1-BB32) *IF(MOD(_xlfn.FLOOR.MATH(ROW(INDIRECT("1:512"))/8),2)=1,BC32,1-BC32) * IF(MOD(_xlfn.FLOOR.MATH(ROW(INDIRECT("1:512"))/16),2)=1,BD32,1-BD32) * IF(MOD(_xlfn.FLOOR.MATH(ROW(INDIRECT("1:512"))/32),2)=1,BE32,1-BE32) *  IF(MOD(_xlfn.FLOOR.MATH(ROW(INDIRECT("1:512"))/64),2)=1,BF32,1-BF32) * IF(MOD(_xlfn.FLOOR.MATH(ROW(INDIRECT("1:512"))/128),2)=1,BG32,1-BG32) * IF(MOD(_xlfn.FLOOR.MATH(ROW(INDIRECT("1:512"))/256),2)=1,BH32,1-BH32)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0.48129484267094175</v>
      </c>
      <c r="BP32">
        <f ca="1">IF('Draft Sim'!$C$2 = "Most Categories",BO32,BN32)</f>
        <v>0.48129484267094175</v>
      </c>
      <c r="BR32" t="str">
        <f ca="1"/>
        <v>Dejounte Murray</v>
      </c>
      <c r="BT32" s="6" t="str">
        <f t="shared" ca="1" si="12"/>
        <v>Dejounte Murray</v>
      </c>
      <c r="BV32" t="str">
        <f ca="1"/>
        <v>Chris Paul</v>
      </c>
    </row>
    <row r="33" spans="4:74">
      <c r="D33">
        <f>'Draft Sim'!E8</f>
        <v>0</v>
      </c>
      <c r="F33" t="str">
        <v>O.G. Anunoby</v>
      </c>
      <c r="I33" s="6" t="str">
        <f t="shared" si="0"/>
        <v>O.G. Anunoby</v>
      </c>
      <c r="L33" t="str">
        <v>Jrue Holiday</v>
      </c>
      <c r="O33">
        <v>0.31663653136942604</v>
      </c>
      <c r="P33">
        <v>-0.25280952481973468</v>
      </c>
      <c r="Q33">
        <v>0.50587097373752654</v>
      </c>
      <c r="R33">
        <v>0.71853551851122222</v>
      </c>
      <c r="S33">
        <v>-0.51474351919086891</v>
      </c>
      <c r="T33">
        <v>-0.88267086830292152</v>
      </c>
      <c r="U33">
        <v>0.14137998772744714</v>
      </c>
      <c r="V33">
        <v>0.46438300133707761</v>
      </c>
      <c r="W33">
        <v>4.5156530224063997E-2</v>
      </c>
      <c r="Y33" t="str">
        <f>_x_scores_!G1</f>
        <v>fg3</v>
      </c>
      <c r="Z33" cm="1">
        <f t="array" ref="Z33">SUM(IFERROR(INDEX(_x_scores_!$G$2:$G$474,MATCH('Draft Sim'!C$5:C$17,_x_scores_!$A$2:$A$474,0),0),"0"))</f>
        <v>-0.40502823701549706</v>
      </c>
      <c r="AA33" cm="1">
        <f t="array" ref="AA33">SUM(IFERROR(INDEX(_x_scores_!$G$2:$G$474,MATCH('Draft Sim'!D$5:D$17,_x_scores_!$A$2:$A$474,0),0),"0"))</f>
        <v>1.1457542534702823</v>
      </c>
      <c r="AB33" cm="1">
        <f t="array" ref="AB33">SUM(IFERROR(INDEX(_x_scores_!$G$2:$G$474,MATCH('Draft Sim'!E$5:E$17,_x_scores_!$A$2:$A$474,0),0),"0"))</f>
        <v>1.1060324825257264</v>
      </c>
      <c r="AC33" cm="1">
        <f t="array" ref="AC33">SUM(IFERROR(INDEX(_x_scores_!$G$2:$G$474,MATCH('Draft Sim'!F$5:F$17,_x_scores_!$A$2:$A$474,0),0),"0"))</f>
        <v>-0.5541472659790011</v>
      </c>
      <c r="AD33" cm="1">
        <f t="array" ref="AD33">SUM(IFERROR(INDEX(_x_scores_!$G$2:$G$474,MATCH('Draft Sim'!G$5:G$17,_x_scores_!$A$2:$A$474,0),0),"0"))</f>
        <v>0.15995998319842891</v>
      </c>
      <c r="AE33" cm="1">
        <f t="array" ref="AE33">SUM(IFERROR(INDEX(_x_scores_!$G$2:$G$474,MATCH('Draft Sim'!H$5:H$17,_x_scores_!$A$2:$A$474,0),0),"0"))</f>
        <v>1.1579839321913274</v>
      </c>
      <c r="AF33" cm="1">
        <f t="array" ref="AF33">SUM(IFERROR(INDEX(_x_scores_!$G$2:$G$474,MATCH('Draft Sim'!I$5:I$17,_x_scores_!$A$2:$A$474,0),0),"0"))</f>
        <v>2.1707251928193743</v>
      </c>
      <c r="AG33" cm="1">
        <f t="array" ref="AG33">SUM(IFERROR(INDEX(_x_scores_!$G$2:$G$474,MATCH('Draft Sim'!J$5:J$17,_x_scores_!$A$2:$A$474,0),0),"0"))</f>
        <v>0.33747190053952392</v>
      </c>
      <c r="AH33" cm="1">
        <f t="array" ref="AH33">SUM(IFERROR(INDEX(_x_scores_!$G$2:$G$474,MATCH('Draft Sim'!K$5:K$17,_x_scores_!$A$2:$A$474,0),0),"0"))</f>
        <v>0.76601428916215941</v>
      </c>
      <c r="AI33" cm="1">
        <f t="array" ref="AI33">SUM(IFERROR(INDEX(_x_scores_!$G$2:$G$474,MATCH('Draft Sim'!L$5:L$17,_x_scores_!$A$2:$A$474,0),0),"0"))</f>
        <v>2.4165040080460019</v>
      </c>
      <c r="AJ33" cm="1">
        <f t="array" ref="AJ33">SUM(IFERROR(INDEX(_x_scores_!$G$2:$G$474,MATCH('Draft Sim'!M$5:M$17,_x_scores_!$A$2:$A$474,0),0),"0"))</f>
        <v>0.24640090950494165</v>
      </c>
      <c r="AK33" cm="1">
        <f t="array" ref="AK33">SUM(IFERROR(INDEX(_x_scores_!$G$2:$G$474,MATCH('Draft Sim'!N$5:N$17,_x_scores_!$A$2:$A$474,0),0),"0"))</f>
        <v>-0.3989033233670024</v>
      </c>
      <c r="AO33" t="str">
        <f t="shared" si="1"/>
        <v>O.G. Anunoby</v>
      </c>
      <c r="AP33" cm="1">
        <f t="array" ref="AP33">INDEX(_x_scores_!B$2:B$474,MATCH($AO33,_x_scores_!$A$2:$A$474,0),0) + INDEX(_hidden_info_draft_!Z$42:AK$42,'Draft Sim'!$F$21)</f>
        <v>0.10612215175969195</v>
      </c>
      <c r="AQ33" cm="1">
        <f t="array" ref="AQ33">INDEX(_x_scores_!C$2:C$474,MATCH($AO33,_x_scores_!$A$2:$A$474,0),0) + INDEX(_hidden_info_draft_!Z$43:AK$43,'Draft Sim'!$F$21)</f>
        <v>0.19609069667309459</v>
      </c>
      <c r="AR33" cm="1">
        <f t="array" ref="AR33">INDEX(_x_scores_!D$2:D$474,MATCH($AO33,_x_scores_!$A$2:$A$474,0),0) +INDEX(_hidden_info_draft_!Z$44:AK$44,'Draft Sim'!$F$21)</f>
        <v>-0.36073718571782454</v>
      </c>
      <c r="AS33" cm="1">
        <f t="array" ref="AS33">INDEX(_x_scores_!E$2:E$474,MATCH($AO33,_x_scores_!$A$2:$A$474,0),0) + INDEX(_hidden_info_draft_!Z$45:AK$45,'Draft Sim'!$F$21)</f>
        <v>0.85402525497467163</v>
      </c>
      <c r="AT33" cm="1">
        <f t="array" ref="AT33">INDEX(_x_scores_!F$2:F$474,MATCH($AO33,_x_scores_!$A$2:$A$474,0),0) + INDEX(_hidden_info_draft_!Z$46:AK$46,'Draft Sim'!$F$21)</f>
        <v>-0.53243003327474869</v>
      </c>
      <c r="AU33" cm="1">
        <f t="array" ref="AU33">INDEX(_x_scores_!G$2:G$474,MATCH($AO33,_x_scores_!$A$2:$A$474,0),0) + INDEX(_hidden_info_draft_!Z$47:AK$47,'Draft Sim'!$F$21)</f>
        <v>0.53240378028109481</v>
      </c>
      <c r="AV33" cm="1">
        <f t="array" ref="AV33">INDEX(_x_scores_!H$2:H$474,MATCH($AO33,_x_scores_!$A$2:$A$474,0),0) + INDEX(_hidden_info_draft_!Z$48:AK$48,'Draft Sim'!$F$21)</f>
        <v>-7.0132067540704654E-2</v>
      </c>
      <c r="AW33" cm="1">
        <f t="array" ref="AW33">INDEX(_x_scores_!I$2:I$474,MATCH($AO33,_x_scores_!$A$2:$A$474,0),0) + INDEX(_hidden_info_draft_!Z$49:AK$49,'Draft Sim'!$F$21)</f>
        <v>-1.6376272006655814</v>
      </c>
      <c r="AX33" cm="1">
        <f t="array" ref="AX33">INDEX(_x_scores_!J$2:J$474,MATCH($AO33,_x_scores_!$A$2:$A$474,0),0) + INDEX(_hidden_info_draft_!Z$50:AK$50,'Draft Sim'!$F$21)</f>
        <v>-0.17274461006861777</v>
      </c>
      <c r="AZ33">
        <f t="shared" si="2"/>
        <v>0.50789899755046752</v>
      </c>
      <c r="BA33">
        <f t="shared" si="3"/>
        <v>0.5134829861184973</v>
      </c>
      <c r="BB33">
        <f t="shared" si="4"/>
        <v>0.47579756407971696</v>
      </c>
      <c r="BC33">
        <f t="shared" si="5"/>
        <v>0.56455663530534217</v>
      </c>
      <c r="BD33">
        <f t="shared" si="6"/>
        <v>0.46291527594529547</v>
      </c>
      <c r="BE33">
        <f t="shared" si="7"/>
        <v>0.53668162243689443</v>
      </c>
      <c r="BF33">
        <f t="shared" si="8"/>
        <v>0.49485919747097995</v>
      </c>
      <c r="BG33">
        <f t="shared" si="9"/>
        <v>0.38043089704455357</v>
      </c>
      <c r="BH33">
        <f t="shared" si="10"/>
        <v>0.48729465389650772</v>
      </c>
      <c r="BJ33">
        <f ca="1"/>
        <v>30</v>
      </c>
      <c r="BL33">
        <f ca="1"/>
        <v>0</v>
      </c>
      <c r="BN33">
        <f t="shared" si="11"/>
        <v>0.49154642553869515</v>
      </c>
      <c r="BO33" cm="1">
        <f t="array" aca="1" ref="BO33" ca="1">SUM(IF(MOD(_xlfn.FLOOR.MATH(ROW(INDIRECT("1:512"))/1),2)=1,AZ33,1-AZ33) * IF(MOD(_xlfn.FLOOR.MATH(ROW(INDIRECT("1:512"))/2),2)=1,BA33,1-BA33) *  IF(MOD(_xlfn.FLOOR.MATH(ROW(INDIRECT("1:512"))/4),2)=1,BB33,1-BB33) *IF(MOD(_xlfn.FLOOR.MATH(ROW(INDIRECT("1:512"))/8),2)=1,BC33,1-BC33) * IF(MOD(_xlfn.FLOOR.MATH(ROW(INDIRECT("1:512"))/16),2)=1,BD33,1-BD33) * IF(MOD(_xlfn.FLOOR.MATH(ROW(INDIRECT("1:512"))/32),2)=1,BE33,1-BE33) *  IF(MOD(_xlfn.FLOOR.MATH(ROW(INDIRECT("1:512"))/64),2)=1,BF33,1-BF33) * IF(MOD(_xlfn.FLOOR.MATH(ROW(INDIRECT("1:512"))/128),2)=1,BG33,1-BG33) * IF(MOD(_xlfn.FLOOR.MATH(ROW(INDIRECT("1:512"))/256),2)=1,BH33,1-BH33)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0.47915147763516985</v>
      </c>
      <c r="BP33">
        <f ca="1">IF('Draft Sim'!$C$2 = "Most Categories",BO33,BN33)</f>
        <v>0.47915147763516985</v>
      </c>
      <c r="BR33" t="str">
        <f ca="1"/>
        <v>Devin Booker</v>
      </c>
      <c r="BT33" s="6" t="str">
        <f t="shared" ca="1" si="12"/>
        <v>Devin Booker</v>
      </c>
      <c r="BV33" t="str">
        <f ca="1"/>
        <v>Jrue Holiday</v>
      </c>
    </row>
    <row r="34" spans="4:74">
      <c r="D34">
        <f>'Draft Sim'!E9</f>
        <v>0</v>
      </c>
      <c r="F34" t="str">
        <v>Devin Booker</v>
      </c>
      <c r="I34" s="6" t="str">
        <f t="shared" si="0"/>
        <v>Devin Booker</v>
      </c>
      <c r="L34" t="str">
        <v>Jamal Murray</v>
      </c>
      <c r="O34">
        <v>0.83711444006336366</v>
      </c>
      <c r="P34">
        <v>-0.26580462079851658</v>
      </c>
      <c r="Q34">
        <v>0.57538258854611457</v>
      </c>
      <c r="R34">
        <v>0.1704107595373251</v>
      </c>
      <c r="S34">
        <v>-0.33146126567029066</v>
      </c>
      <c r="T34">
        <v>-0.8740622150034868</v>
      </c>
      <c r="U34">
        <v>-0.34707188807483524</v>
      </c>
      <c r="V34">
        <v>0.85369320341342803</v>
      </c>
      <c r="W34">
        <v>0.21260900693727811</v>
      </c>
      <c r="Y34" t="str">
        <f>_x_scores_!H1</f>
        <v>tov</v>
      </c>
      <c r="Z34" cm="1">
        <f t="array" ref="Z34">SUM(IFERROR(INDEX(_x_scores_!$H$2:$H$474,MATCH('Draft Sim'!C$5:C$17,_x_scores_!$A$2:$A$474,0),0),"0"))</f>
        <v>-1.5993777597840164</v>
      </c>
      <c r="AA34" cm="1">
        <f t="array" ref="AA34">SUM(IFERROR(INDEX(_x_scores_!$H$2:$H$474,MATCH('Draft Sim'!D$5:D$17,_x_scores_!$A$2:$A$474,0),0),"0"))</f>
        <v>-0.86795487309370334</v>
      </c>
      <c r="AB34" cm="1">
        <f t="array" ref="AB34">SUM(IFERROR(INDEX(_x_scores_!$H$2:$H$474,MATCH('Draft Sim'!E$5:E$17,_x_scores_!$A$2:$A$474,0),0),"0"))</f>
        <v>-0.61242582612935625</v>
      </c>
      <c r="AC34" cm="1">
        <f t="array" ref="AC34">SUM(IFERROR(INDEX(_x_scores_!$H$2:$H$474,MATCH('Draft Sim'!F$5:F$17,_x_scores_!$A$2:$A$474,0),0),"0"))</f>
        <v>-1.0130144723245762</v>
      </c>
      <c r="AD34" cm="1">
        <f t="array" ref="AD34">SUM(IFERROR(INDEX(_x_scores_!$H$2:$H$474,MATCH('Draft Sim'!G$5:G$17,_x_scores_!$A$2:$A$474,0),0),"0"))</f>
        <v>0.11122084383900756</v>
      </c>
      <c r="AE34" cm="1">
        <f t="array" ref="AE34">SUM(IFERROR(INDEX(_x_scores_!$H$2:$H$474,MATCH('Draft Sim'!H$5:H$17,_x_scores_!$A$2:$A$474,0),0),"0"))</f>
        <v>-1.4818482870811882</v>
      </c>
      <c r="AF34" cm="1">
        <f t="array" ref="AF34">SUM(IFERROR(INDEX(_x_scores_!$H$2:$H$474,MATCH('Draft Sim'!I$5:I$17,_x_scores_!$A$2:$A$474,0),0),"0"))</f>
        <v>-1.0957760343891809</v>
      </c>
      <c r="AG34" cm="1">
        <f t="array" ref="AG34">SUM(IFERROR(INDEX(_x_scores_!$H$2:$H$474,MATCH('Draft Sim'!J$5:J$17,_x_scores_!$A$2:$A$474,0),0),"0"))</f>
        <v>-1.0308132745469019</v>
      </c>
      <c r="AH34" cm="1">
        <f t="array" ref="AH34">SUM(IFERROR(INDEX(_x_scores_!$H$2:$H$474,MATCH('Draft Sim'!K$5:K$17,_x_scores_!$A$2:$A$474,0),0),"0"))</f>
        <v>-1.1615394417914238</v>
      </c>
      <c r="AI34" cm="1">
        <f t="array" ref="AI34">SUM(IFERROR(INDEX(_x_scores_!$H$2:$H$474,MATCH('Draft Sim'!L$5:L$17,_x_scores_!$A$2:$A$474,0),0),"0"))</f>
        <v>-1.9769985853452308</v>
      </c>
      <c r="AJ34" cm="1">
        <f t="array" ref="AJ34">SUM(IFERROR(INDEX(_x_scores_!$H$2:$H$474,MATCH('Draft Sim'!M$5:M$17,_x_scores_!$A$2:$A$474,0),0),"0"))</f>
        <v>-1.5153422843229736</v>
      </c>
      <c r="AK34" cm="1">
        <f t="array" ref="AK34">SUM(IFERROR(INDEX(_x_scores_!$H$2:$H$474,MATCH('Draft Sim'!N$5:N$17,_x_scores_!$A$2:$A$474,0),0),"0"))</f>
        <v>-2.0588603860329227</v>
      </c>
      <c r="AO34" t="str">
        <f t="shared" si="1"/>
        <v>Devin Booker</v>
      </c>
      <c r="AP34" cm="1">
        <f t="array" ref="AP34">INDEX(_x_scores_!B$2:B$474,MATCH($AO34,_x_scores_!$A$2:$A$474,0),0) + INDEX(_hidden_info_draft_!Z$42:AK$42,'Draft Sim'!$F$21)</f>
        <v>1.028235547670094</v>
      </c>
      <c r="AQ34" cm="1">
        <f t="array" ref="AQ34">INDEX(_x_scores_!C$2:C$474,MATCH($AO34,_x_scores_!$A$2:$A$474,0),0) + INDEX(_hidden_info_draft_!Z$43:AK$43,'Draft Sim'!$F$21)</f>
        <v>-9.3045316439730741E-2</v>
      </c>
      <c r="AR34" cm="1">
        <f t="array" ref="AR34">INDEX(_x_scores_!D$2:D$474,MATCH($AO34,_x_scores_!$A$2:$A$474,0),0) +INDEX(_hidden_info_draft_!Z$44:AK$44,'Draft Sim'!$F$21)</f>
        <v>0.79540507983323072</v>
      </c>
      <c r="AS34" cm="1">
        <f t="array" ref="AS34">INDEX(_x_scores_!E$2:E$474,MATCH($AO34,_x_scores_!$A$2:$A$474,0),0) + INDEX(_hidden_info_draft_!Z$45:AK$45,'Draft Sim'!$F$21)</f>
        <v>-0.20403984466658986</v>
      </c>
      <c r="AT34" cm="1">
        <f t="array" ref="AT34">INDEX(_x_scores_!F$2:F$474,MATCH($AO34,_x_scores_!$A$2:$A$474,0),0) + INDEX(_hidden_info_draft_!Z$46:AK$46,'Draft Sim'!$F$21)</f>
        <v>-1.0578719068897047</v>
      </c>
      <c r="AU34" cm="1">
        <f t="array" ref="AU34">INDEX(_x_scores_!G$2:G$474,MATCH($AO34,_x_scores_!$A$2:$A$474,0),0) + INDEX(_hidden_info_draft_!Z$47:AK$47,'Draft Sim'!$F$21)</f>
        <v>0.44149039943092216</v>
      </c>
      <c r="AV34" cm="1">
        <f t="array" ref="AV34">INDEX(_x_scores_!H$2:H$474,MATCH($AO34,_x_scores_!$A$2:$A$474,0),0) + INDEX(_hidden_info_draft_!Z$48:AK$48,'Draft Sim'!$F$21)</f>
        <v>-0.87236236667240596</v>
      </c>
      <c r="AW34" cm="1">
        <f t="array" ref="AW34">INDEX(_x_scores_!I$2:I$474,MATCH($AO34,_x_scores_!$A$2:$A$474,0),0) + INDEX(_hidden_info_draft_!Z$49:AK$49,'Draft Sim'!$F$21)</f>
        <v>-0.99796654511285166</v>
      </c>
      <c r="AX34" cm="1">
        <f t="array" ref="AX34">INDEX(_x_scores_!J$2:J$474,MATCH($AO34,_x_scores_!$A$2:$A$474,0),0) + INDEX(_hidden_info_draft_!Z$50:AK$50,'Draft Sim'!$F$21)</f>
        <v>2.8859030391268345E-2</v>
      </c>
      <c r="AZ34">
        <f t="shared" si="2"/>
        <v>0.57607275299729199</v>
      </c>
      <c r="BA34">
        <f t="shared" si="3"/>
        <v>0.49360135971791619</v>
      </c>
      <c r="BB34">
        <f t="shared" si="4"/>
        <v>0.55323876532913596</v>
      </c>
      <c r="BC34">
        <f t="shared" si="5"/>
        <v>0.48451237707044559</v>
      </c>
      <c r="BD34">
        <f t="shared" si="6"/>
        <v>0.42662943326559344</v>
      </c>
      <c r="BE34">
        <f t="shared" si="7"/>
        <v>0.53043127681781299</v>
      </c>
      <c r="BF34">
        <f t="shared" si="8"/>
        <v>0.43632534014518765</v>
      </c>
      <c r="BG34">
        <f t="shared" si="9"/>
        <v>0.42643027697580038</v>
      </c>
      <c r="BH34">
        <f t="shared" si="10"/>
        <v>0.50212292726832519</v>
      </c>
      <c r="BJ34">
        <f ca="1"/>
        <v>31</v>
      </c>
      <c r="BL34">
        <f ca="1"/>
        <v>1</v>
      </c>
      <c r="BN34">
        <f t="shared" si="11"/>
        <v>0.49215161217638997</v>
      </c>
      <c r="BO34" cm="1">
        <f t="array" aca="1" ref="BO34" ca="1">SUM(IF(MOD(_xlfn.FLOOR.MATH(ROW(INDIRECT("1:512"))/1),2)=1,AZ34,1-AZ34) * IF(MOD(_xlfn.FLOOR.MATH(ROW(INDIRECT("1:512"))/2),2)=1,BA34,1-BA34) *  IF(MOD(_xlfn.FLOOR.MATH(ROW(INDIRECT("1:512"))/4),2)=1,BB34,1-BB34) *IF(MOD(_xlfn.FLOOR.MATH(ROW(INDIRECT("1:512"))/8),2)=1,BC34,1-BC34) * IF(MOD(_xlfn.FLOOR.MATH(ROW(INDIRECT("1:512"))/16),2)=1,BD34,1-BD34) * IF(MOD(_xlfn.FLOOR.MATH(ROW(INDIRECT("1:512"))/32),2)=1,BE34,1-BE34) *  IF(MOD(_xlfn.FLOOR.MATH(ROW(INDIRECT("1:512"))/64),2)=1,BF34,1-BF34) * IF(MOD(_xlfn.FLOOR.MATH(ROW(INDIRECT("1:512"))/128),2)=1,BG34,1-BG34) * IF(MOD(_xlfn.FLOOR.MATH(ROW(INDIRECT("1:512"))/256),2)=1,BH34,1-BH34)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0.48058066766349267</v>
      </c>
      <c r="BP34">
        <f ca="1">IF('Draft Sim'!$C$2 = "Most Categories",BO34,BN34)</f>
        <v>0.48058066766349267</v>
      </c>
      <c r="BR34" t="str">
        <f ca="1"/>
        <v>Brook Lopez</v>
      </c>
      <c r="BT34" s="6" t="str">
        <f t="shared" ca="1" si="12"/>
        <v>Brook Lopez</v>
      </c>
      <c r="BV34" t="str">
        <f ca="1"/>
        <v>Jimmy Butler</v>
      </c>
    </row>
    <row r="35" spans="4:74">
      <c r="D35">
        <f>'Draft Sim'!E10</f>
        <v>0</v>
      </c>
      <c r="F35" t="str">
        <v>Brook Lopez</v>
      </c>
      <c r="I35" s="6" t="str">
        <f t="shared" si="0"/>
        <v>Brook Lopez</v>
      </c>
      <c r="L35" t="str">
        <v>Buddy Hield</v>
      </c>
      <c r="O35">
        <v>0.11843753397151674</v>
      </c>
      <c r="P35">
        <v>0.42020596579281294</v>
      </c>
      <c r="Q35">
        <v>-0.8512942179718368</v>
      </c>
      <c r="R35">
        <v>-0.34250668671064882</v>
      </c>
      <c r="S35">
        <v>2.0541116716772083</v>
      </c>
      <c r="T35">
        <v>-0.12046630896775611</v>
      </c>
      <c r="U35">
        <v>0.13034557780318054</v>
      </c>
      <c r="V35">
        <v>-0.17191446648436601</v>
      </c>
      <c r="W35">
        <v>0.27544397905528645</v>
      </c>
      <c r="Y35" t="str">
        <f>_x_scores_!I1</f>
        <v>ft_pct</v>
      </c>
      <c r="Z35" cm="1">
        <f t="array" ref="Z35">SUM(IFERROR(INDEX(_x_scores_!$I$2:$I$474,MATCH('Draft Sim'!C$5:C$17,_x_scores_!$A$2:$A$474,0),0),"0"))</f>
        <v>0.41994918522160274</v>
      </c>
      <c r="AA35" cm="1">
        <f t="array" ref="AA35">SUM(IFERROR(INDEX(_x_scores_!$I$2:$I$474,MATCH('Draft Sim'!D$5:D$17,_x_scores_!$A$2:$A$474,0),0),"0"))</f>
        <v>0.70231146529237254</v>
      </c>
      <c r="AB35" cm="1">
        <f t="array" ref="AB35">SUM(IFERROR(INDEX(_x_scores_!$I$2:$I$474,MATCH('Draft Sim'!E$5:E$17,_x_scores_!$A$2:$A$474,0),0),"0"))</f>
        <v>0.40239474391363006</v>
      </c>
      <c r="AC35" cm="1">
        <f t="array" ref="AC35">SUM(IFERROR(INDEX(_x_scores_!$I$2:$I$474,MATCH('Draft Sim'!F$5:F$17,_x_scores_!$A$2:$A$474,0),0),"0"))</f>
        <v>0.60433213139206032</v>
      </c>
      <c r="AD35" cm="1">
        <f t="array" ref="AD35">SUM(IFERROR(INDEX(_x_scores_!$I$2:$I$474,MATCH('Draft Sim'!G$5:G$17,_x_scores_!$A$2:$A$474,0),0),"0"))</f>
        <v>-2.562624341726236E-2</v>
      </c>
      <c r="AE35" cm="1">
        <f t="array" ref="AE35">SUM(IFERROR(INDEX(_x_scores_!$I$2:$I$474,MATCH('Draft Sim'!H$5:H$17,_x_scores_!$A$2:$A$474,0),0),"0"))</f>
        <v>-0.95441411636755458</v>
      </c>
      <c r="AF35" cm="1">
        <f t="array" ref="AF35">SUM(IFERROR(INDEX(_x_scores_!$I$2:$I$474,MATCH('Draft Sim'!I$5:I$17,_x_scores_!$A$2:$A$474,0),0),"0"))</f>
        <v>0.70814589631863467</v>
      </c>
      <c r="AG35" cm="1">
        <f t="array" ref="AG35">SUM(IFERROR(INDEX(_x_scores_!$I$2:$I$474,MATCH('Draft Sim'!J$5:J$17,_x_scores_!$A$2:$A$474,0),0),"0"))</f>
        <v>0.76325483497510671</v>
      </c>
      <c r="AH35" cm="1">
        <f t="array" ref="AH35">SUM(IFERROR(INDEX(_x_scores_!$I$2:$I$474,MATCH('Draft Sim'!K$5:K$17,_x_scores_!$A$2:$A$474,0),0),"0"))</f>
        <v>0.67702893158717337</v>
      </c>
      <c r="AI35" cm="1">
        <f t="array" ref="AI35">SUM(IFERROR(INDEX(_x_scores_!$I$2:$I$474,MATCH('Draft Sim'!L$5:L$17,_x_scores_!$A$2:$A$474,0),0),"0"))</f>
        <v>-3.4839001449176454E-2</v>
      </c>
      <c r="AJ35" cm="1">
        <f t="array" ref="AJ35">SUM(IFERROR(INDEX(_x_scores_!$I$2:$I$474,MATCH('Draft Sim'!M$5:M$17,_x_scores_!$A$2:$A$474,0),0),"0"))</f>
        <v>-0.2333217832178805</v>
      </c>
      <c r="AK35" cm="1">
        <f t="array" ref="AK35">SUM(IFERROR(INDEX(_x_scores_!$I$2:$I$474,MATCH('Draft Sim'!N$5:N$17,_x_scores_!$A$2:$A$474,0),0),"0"))</f>
        <v>1.0927599879835519</v>
      </c>
      <c r="AO35" t="str">
        <f t="shared" si="1"/>
        <v>Brook Lopez</v>
      </c>
      <c r="AP35" cm="1">
        <f t="array" ref="AP35">INDEX(_x_scores_!B$2:B$474,MATCH($AO35,_x_scores_!$A$2:$A$474,0),0) + INDEX(_hidden_info_draft_!Z$42:AK$42,'Draft Sim'!$F$21)</f>
        <v>-0.2157577371746025</v>
      </c>
      <c r="AQ35" cm="1">
        <f t="array" ref="AQ35">INDEX(_x_scores_!C$2:C$474,MATCH($AO35,_x_scores_!$A$2:$A$474,0),0) + INDEX(_hidden_info_draft_!Z$43:AK$43,'Draft Sim'!$F$21)</f>
        <v>0.36503308890798203</v>
      </c>
      <c r="AR35" cm="1">
        <f t="array" ref="AR35">INDEX(_x_scores_!D$2:D$474,MATCH($AO35,_x_scores_!$A$2:$A$474,0),0) +INDEX(_hidden_info_draft_!Z$44:AK$44,'Draft Sim'!$F$21)</f>
        <v>-0.83429587093221813</v>
      </c>
      <c r="AS35" cm="1">
        <f t="array" ref="AS35">INDEX(_x_scores_!E$2:E$474,MATCH($AO35,_x_scores_!$A$2:$A$474,0),0) + INDEX(_hidden_info_draft_!Z$45:AK$45,'Draft Sim'!$F$21)</f>
        <v>-0.64307623073623188</v>
      </c>
      <c r="AT35" cm="1">
        <f t="array" ref="AT35">INDEX(_x_scores_!F$2:F$474,MATCH($AO35,_x_scores_!$A$2:$A$474,0),0) + INDEX(_hidden_info_draft_!Z$46:AK$46,'Draft Sim'!$F$21)</f>
        <v>1.8290446465155425</v>
      </c>
      <c r="AU35" cm="1">
        <f t="array" ref="AU35">INDEX(_x_scores_!G$2:G$474,MATCH($AO35,_x_scores_!$A$2:$A$474,0),0) + INDEX(_hidden_info_draft_!Z$47:AK$47,'Draft Sim'!$F$21)</f>
        <v>-0.12163360934193956</v>
      </c>
      <c r="AV35" cm="1">
        <f t="array" ref="AV35">INDEX(_x_scores_!H$2:H$474,MATCH($AO35,_x_scores_!$A$2:$A$474,0),0) + INDEX(_hidden_info_draft_!Z$48:AK$48,'Draft Sim'!$F$21)</f>
        <v>0.37262453521336819</v>
      </c>
      <c r="AW35" cm="1">
        <f t="array" ref="AW35">INDEX(_x_scores_!I$2:I$474,MATCH($AO35,_x_scores_!$A$2:$A$474,0),0) + INDEX(_hidden_info_draft_!Z$49:AK$49,'Draft Sim'!$F$21)</f>
        <v>-1.7656881553633628</v>
      </c>
      <c r="AX35" cm="1">
        <f t="array" ref="AX35">INDEX(_x_scores_!J$2:J$474,MATCH($AO35,_x_scores_!$A$2:$A$474,0),0) + INDEX(_hidden_info_draft_!Z$50:AK$50,'Draft Sim'!$F$21)</f>
        <v>0.1091244078296125</v>
      </c>
      <c r="AZ35">
        <f t="shared" si="2"/>
        <v>0.48394377694599622</v>
      </c>
      <c r="BA35">
        <f t="shared" si="3"/>
        <v>0.52508750620363931</v>
      </c>
      <c r="BB35">
        <f t="shared" si="4"/>
        <v>0.44417482075541326</v>
      </c>
      <c r="BC35">
        <f t="shared" si="5"/>
        <v>0.45129671114181058</v>
      </c>
      <c r="BD35">
        <f t="shared" si="6"/>
        <v>0.62543868616245124</v>
      </c>
      <c r="BE35">
        <f t="shared" si="7"/>
        <v>0.49160844787933655</v>
      </c>
      <c r="BF35">
        <f t="shared" si="8"/>
        <v>0.52729345613864842</v>
      </c>
      <c r="BG35">
        <f t="shared" si="9"/>
        <v>0.37139945369939054</v>
      </c>
      <c r="BH35">
        <f t="shared" si="10"/>
        <v>0.50802690316278643</v>
      </c>
      <c r="BJ35">
        <f ca="1"/>
        <v>32</v>
      </c>
      <c r="BL35">
        <f ca="1"/>
        <v>0</v>
      </c>
      <c r="BN35">
        <f t="shared" si="11"/>
        <v>0.49202997356549694</v>
      </c>
      <c r="BO35" cm="1">
        <f t="array" aca="1" ref="BO35" ca="1">SUM(IF(MOD(_xlfn.FLOOR.MATH(ROW(INDIRECT("1:512"))/1),2)=1,AZ35,1-AZ35) * IF(MOD(_xlfn.FLOOR.MATH(ROW(INDIRECT("1:512"))/2),2)=1,BA35,1-BA35) *  IF(MOD(_xlfn.FLOOR.MATH(ROW(INDIRECT("1:512"))/4),2)=1,BB35,1-BB35) *IF(MOD(_xlfn.FLOOR.MATH(ROW(INDIRECT("1:512"))/8),2)=1,BC35,1-BC35) * IF(MOD(_xlfn.FLOOR.MATH(ROW(INDIRECT("1:512"))/16),2)=1,BD35,1-BD35) * IF(MOD(_xlfn.FLOOR.MATH(ROW(INDIRECT("1:512"))/32),2)=1,BE35,1-BE35) *  IF(MOD(_xlfn.FLOOR.MATH(ROW(INDIRECT("1:512"))/64),2)=1,BF35,1-BF35) * IF(MOD(_xlfn.FLOOR.MATH(ROW(INDIRECT("1:512"))/128),2)=1,BG35,1-BG35) * IF(MOD(_xlfn.FLOOR.MATH(ROW(INDIRECT("1:512"))/256),2)=1,BH35,1-BH35)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0.48019507097874253</v>
      </c>
      <c r="BP35">
        <f ca="1">IF('Draft Sim'!$C$2 = "Most Categories",BO35,BN35)</f>
        <v>0.48019507097874253</v>
      </c>
      <c r="BR35" t="str">
        <f ca="1"/>
        <v>O.G. Anunoby</v>
      </c>
      <c r="BT35" s="6" t="str">
        <f t="shared" ca="1" si="12"/>
        <v>O.G. Anunoby</v>
      </c>
      <c r="BV35" t="str">
        <f ca="1"/>
        <v>Jamal Murray</v>
      </c>
    </row>
    <row r="36" spans="4:74">
      <c r="D36">
        <f>'Draft Sim'!E11</f>
        <v>0</v>
      </c>
      <c r="F36" t="str">
        <v>Lauri Markkanen</v>
      </c>
      <c r="I36" s="6" t="str">
        <f t="shared" si="0"/>
        <v>Lauri Markkanen</v>
      </c>
      <c r="L36" t="str">
        <v>Scottie Barnes</v>
      </c>
      <c r="O36">
        <v>0.9758980233690604</v>
      </c>
      <c r="P36">
        <v>0.83470263019649027</v>
      </c>
      <c r="Q36">
        <v>0.97868774447609153</v>
      </c>
      <c r="R36">
        <v>0.10192451919593301</v>
      </c>
      <c r="S36">
        <v>-8.5246401698147067E-2</v>
      </c>
      <c r="T36">
        <v>-2.7209487985288345E-2</v>
      </c>
      <c r="U36">
        <v>-0.63509978064458106</v>
      </c>
      <c r="V36">
        <v>-0.44832906520719012</v>
      </c>
      <c r="W36">
        <v>-0.12476082592924703</v>
      </c>
      <c r="Y36" t="str">
        <f>_x_scores_!J1</f>
        <v>fg_pct</v>
      </c>
      <c r="Z36" cm="1">
        <f t="array" ref="Z36">SUM(IFERROR(INDEX(_x_scores_!$J$2:$K$474,MATCH('Draft Sim'!C$5:C$17,_x_scores_!$A$2:$A$474,0),0),"0"))</f>
        <v>1.649678254034858</v>
      </c>
      <c r="AA36" cm="1">
        <f t="array" ref="AA36">SUM(IFERROR(INDEX(_x_scores_!$J$2:$K$474,MATCH('Draft Sim'!D$5:D$17,_x_scores_!$A$2:$A$474,0),0),"0"))</f>
        <v>-0.38300721946984251</v>
      </c>
      <c r="AB36" cm="1">
        <f t="array" ref="AB36">SUM(IFERROR(INDEX(_x_scores_!$J$2:$K$474,MATCH('Draft Sim'!E$5:E$17,_x_scores_!$A$2:$A$474,0),0),"0"))</f>
        <v>-0.11631127539192124</v>
      </c>
      <c r="AC36" cm="1">
        <f t="array" ref="AC36">SUM(IFERROR(INDEX(_x_scores_!$J$2:$K$474,MATCH('Draft Sim'!F$5:F$17,_x_scores_!$A$2:$A$474,0),0),"0"))</f>
        <v>0.61606882917598715</v>
      </c>
      <c r="AD36" cm="1">
        <f t="array" ref="AD36">SUM(IFERROR(INDEX(_x_scores_!$J$2:$K$474,MATCH('Draft Sim'!G$5:G$17,_x_scores_!$A$2:$A$474,0),0),"0"))</f>
        <v>-2.5004227749382702E-2</v>
      </c>
      <c r="AE36" cm="1">
        <f t="array" ref="AE36">SUM(IFERROR(INDEX(_x_scores_!$J$2:$K$474,MATCH('Draft Sim'!H$5:H$17,_x_scores_!$A$2:$A$474,0),0),"0"))</f>
        <v>-0.10037043702738177</v>
      </c>
      <c r="AF36" cm="1">
        <f t="array" ref="AF36">SUM(IFERROR(INDEX(_x_scores_!$J$2:$K$474,MATCH('Draft Sim'!I$5:I$17,_x_scores_!$A$2:$A$474,0),0),"0"))</f>
        <v>-0.25605809397796114</v>
      </c>
      <c r="AG36" cm="1">
        <f t="array" ref="AG36">SUM(IFERROR(INDEX(_x_scores_!$J$2:$K$474,MATCH('Draft Sim'!J$5:J$17,_x_scores_!$A$2:$A$474,0),0),"0"))</f>
        <v>0.73631764102060282</v>
      </c>
      <c r="AH36" cm="1">
        <f t="array" ref="AH36">SUM(IFERROR(INDEX(_x_scores_!$J$2:$K$474,MATCH('Draft Sim'!K$5:K$17,_x_scores_!$A$2:$A$474,0),0),"0"))</f>
        <v>-0.54222318398214464</v>
      </c>
      <c r="AI36" cm="1">
        <f t="array" ref="AI36">SUM(IFERROR(INDEX(_x_scores_!$J$2:$K$474,MATCH('Draft Sim'!L$5:L$17,_x_scores_!$A$2:$A$474,0),0),"0"))</f>
        <v>-1.156309859088779</v>
      </c>
      <c r="AJ36" cm="1">
        <f t="array" ref="AJ36">SUM(IFERROR(INDEX(_x_scores_!$J$2:$K$474,MATCH('Draft Sim'!M$5:M$17,_x_scores_!$A$2:$A$474,0),0),"0"))</f>
        <v>-6.0473629883850966E-2</v>
      </c>
      <c r="AK36" cm="1">
        <f t="array" ref="AK36">SUM(IFERROR(INDEX(_x_scores_!$J$2:$K$474,MATCH('Draft Sim'!N$5:N$17,_x_scores_!$A$2:$A$474,0),0),"0"))</f>
        <v>-0.202994489598325</v>
      </c>
      <c r="AO36" t="str">
        <f t="shared" si="1"/>
        <v>Lauri Markkanen</v>
      </c>
      <c r="AP36" cm="1">
        <f t="array" ref="AP36">INDEX(_x_scores_!B$2:B$474,MATCH($AO36,_x_scores_!$A$2:$A$474,0),0) + INDEX(_hidden_info_draft_!Z$42:AK$42,'Draft Sim'!$F$21)</f>
        <v>0.4615262627885276</v>
      </c>
      <c r="AQ36" cm="1">
        <f t="array" ref="AQ36">INDEX(_x_scores_!C$2:C$474,MATCH($AO36,_x_scores_!$A$2:$A$474,0),0) + INDEX(_hidden_info_draft_!Z$43:AK$43,'Draft Sim'!$F$21)</f>
        <v>0.71319323634643916</v>
      </c>
      <c r="AR36" cm="1">
        <f t="array" ref="AR36">INDEX(_x_scores_!D$2:D$474,MATCH($AO36,_x_scores_!$A$2:$A$474,0),0) +INDEX(_hidden_info_draft_!Z$44:AK$44,'Draft Sim'!$F$21)</f>
        <v>-0.48505220252335879</v>
      </c>
      <c r="AS36" cm="1">
        <f t="array" ref="AS36">INDEX(_x_scores_!E$2:E$474,MATCH($AO36,_x_scores_!$A$2:$A$474,0),0) + INDEX(_hidden_info_draft_!Z$45:AK$45,'Draft Sim'!$F$21)</f>
        <v>-0.54471694873891807</v>
      </c>
      <c r="AT36" cm="1">
        <f t="array" ref="AT36">INDEX(_x_scores_!F$2:F$474,MATCH($AO36,_x_scores_!$A$2:$A$474,0),0) + INDEX(_hidden_info_draft_!Z$46:AK$46,'Draft Sim'!$F$21)</f>
        <v>-0.76161578051441914</v>
      </c>
      <c r="AU36" cm="1">
        <f t="array" ref="AU36">INDEX(_x_scores_!G$2:G$474,MATCH($AO36,_x_scores_!$A$2:$A$474,0),0) + INDEX(_hidden_info_draft_!Z$47:AK$47,'Draft Sim'!$F$21)</f>
        <v>0.77696234708606982</v>
      </c>
      <c r="AV36" cm="1">
        <f t="array" ref="AV36">INDEX(_x_scores_!H$2:H$474,MATCH($AO36,_x_scores_!$A$2:$A$474,0),0) + INDEX(_hidden_info_draft_!Z$48:AK$48,'Draft Sim'!$F$21)</f>
        <v>-9.7334363007407151E-3</v>
      </c>
      <c r="AW36" cm="1">
        <f t="array" ref="AW36">INDEX(_x_scores_!I$2:I$474,MATCH($AO36,_x_scores_!$A$2:$A$474,0),0) + INDEX(_hidden_info_draft_!Z$49:AK$49,'Draft Sim'!$F$21)</f>
        <v>-1.2774862286865354</v>
      </c>
      <c r="AX36" cm="1">
        <f t="array" ref="AX36">INDEX(_x_scores_!J$2:J$474,MATCH($AO36,_x_scores_!$A$2:$A$474,0),0) + INDEX(_hidden_info_draft_!Z$50:AK$50,'Draft Sim'!$F$21)</f>
        <v>1.725944142363707E-2</v>
      </c>
      <c r="AZ36">
        <f t="shared" si="2"/>
        <v>0.53431264666877887</v>
      </c>
      <c r="BA36">
        <f t="shared" si="3"/>
        <v>0.54892445914052135</v>
      </c>
      <c r="BB36">
        <f t="shared" si="4"/>
        <v>0.46747320405103732</v>
      </c>
      <c r="BC36">
        <f t="shared" si="5"/>
        <v>0.4587168829218542</v>
      </c>
      <c r="BD36">
        <f t="shared" si="6"/>
        <v>0.44703202800690234</v>
      </c>
      <c r="BE36">
        <f t="shared" si="7"/>
        <v>0.5534460163909295</v>
      </c>
      <c r="BF36">
        <f t="shared" si="8"/>
        <v>0.49928650282372056</v>
      </c>
      <c r="BG36">
        <f t="shared" si="9"/>
        <v>0.40616629733905341</v>
      </c>
      <c r="BH36">
        <f t="shared" si="10"/>
        <v>0.50126964244512229</v>
      </c>
      <c r="BJ36">
        <f ca="1"/>
        <v>33</v>
      </c>
      <c r="BL36">
        <f ca="1"/>
        <v>0</v>
      </c>
      <c r="BN36">
        <f t="shared" si="11"/>
        <v>0.49073640886532449</v>
      </c>
      <c r="BO36" cm="1">
        <f t="array" aca="1" ref="BO36" ca="1">SUM(IF(MOD(_xlfn.FLOOR.MATH(ROW(INDIRECT("1:512"))/1),2)=1,AZ36,1-AZ36) * IF(MOD(_xlfn.FLOOR.MATH(ROW(INDIRECT("1:512"))/2),2)=1,BA36,1-BA36) *  IF(MOD(_xlfn.FLOOR.MATH(ROW(INDIRECT("1:512"))/4),2)=1,BB36,1-BB36) *IF(MOD(_xlfn.FLOOR.MATH(ROW(INDIRECT("1:512"))/8),2)=1,BC36,1-BC36) * IF(MOD(_xlfn.FLOOR.MATH(ROW(INDIRECT("1:512"))/16),2)=1,BD36,1-BD36) * IF(MOD(_xlfn.FLOOR.MATH(ROW(INDIRECT("1:512"))/32),2)=1,BE36,1-BE36) *  IF(MOD(_xlfn.FLOOR.MATH(ROW(INDIRECT("1:512"))/64),2)=1,BF36,1-BF36) * IF(MOD(_xlfn.FLOOR.MATH(ROW(INDIRECT("1:512"))/128),2)=1,BG36,1-BG36) * IF(MOD(_xlfn.FLOOR.MATH(ROW(INDIRECT("1:512"))/256),2)=1,BH36,1-BH36)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0.47712217528172235</v>
      </c>
      <c r="BP36">
        <f ca="1">IF('Draft Sim'!$C$2 = "Most Categories",BO36,BN36)</f>
        <v>0.47712217528172235</v>
      </c>
      <c r="BR36" t="str">
        <f ca="1"/>
        <v>Lauri Markkanen</v>
      </c>
      <c r="BT36" s="6" t="str">
        <f t="shared" ca="1" si="12"/>
        <v>Lauri Markkanen</v>
      </c>
      <c r="BV36" t="str">
        <f ca="1"/>
        <v>Buddy Hield</v>
      </c>
    </row>
    <row r="37" spans="4:74">
      <c r="D37">
        <f>'Draft Sim'!E12</f>
        <v>0</v>
      </c>
      <c r="F37" t="str">
        <v>Jarrett Allen</v>
      </c>
      <c r="I37" s="6" t="str">
        <f t="shared" si="0"/>
        <v>Jarrett Allen</v>
      </c>
      <c r="L37" t="str">
        <v>Jalen Brunson</v>
      </c>
      <c r="O37">
        <v>0.55336312600699789</v>
      </c>
      <c r="P37">
        <v>0.46902562121973279</v>
      </c>
      <c r="Q37">
        <v>-0.63451120575686404</v>
      </c>
      <c r="R37">
        <v>-0.31174142179350678</v>
      </c>
      <c r="S37">
        <v>-0.1898443127813686</v>
      </c>
      <c r="T37">
        <v>0.84489576638630792</v>
      </c>
      <c r="U37">
        <v>6.093087684440205E-2</v>
      </c>
      <c r="V37">
        <v>0.46645247368230386</v>
      </c>
      <c r="W37">
        <v>-8.2584397982519667E-2</v>
      </c>
      <c r="AO37" t="str">
        <f t="shared" si="1"/>
        <v>Jarrett Allen</v>
      </c>
      <c r="AP37" cm="1">
        <f t="array" ref="AP37">INDEX(_x_scores_!B$2:B$474,MATCH($AO37,_x_scores_!$A$2:$A$474,0),0) + INDEX(_hidden_info_draft_!Z$42:AK$42,'Draft Sim'!$F$21)</f>
        <v>-0.20685922617396707</v>
      </c>
      <c r="AQ37" cm="1">
        <f t="array" ref="AQ37">INDEX(_x_scores_!C$2:C$474,MATCH($AO37,_x_scores_!$A$2:$A$474,0),0) + INDEX(_hidden_info_draft_!Z$43:AK$43,'Draft Sim'!$F$21)</f>
        <v>1.9802817884728614</v>
      </c>
      <c r="AR37" cm="1">
        <f t="array" ref="AR37">INDEX(_x_scores_!D$2:D$474,MATCH($AO37,_x_scores_!$A$2:$A$474,0),0) +INDEX(_hidden_info_draft_!Z$44:AK$44,'Draft Sim'!$F$21)</f>
        <v>-0.65878580348304128</v>
      </c>
      <c r="AS37" cm="1">
        <f t="array" ref="AS37">INDEX(_x_scores_!E$2:E$474,MATCH($AO37,_x_scores_!$A$2:$A$474,0),0) + INDEX(_hidden_info_draft_!Z$45:AK$45,'Draft Sim'!$F$21)</f>
        <v>-0.40619358435793629</v>
      </c>
      <c r="AT37" cm="1">
        <f t="array" ref="AT37">INDEX(_x_scores_!F$2:F$474,MATCH($AO37,_x_scores_!$A$2:$A$474,0),0) + INDEX(_hidden_info_draft_!Z$46:AK$46,'Draft Sim'!$F$21)</f>
        <v>0.27440428609733025</v>
      </c>
      <c r="AU37" cm="1">
        <f t="array" ref="AU37">INDEX(_x_scores_!G$2:G$474,MATCH($AO37,_x_scores_!$A$2:$A$474,0),0) + INDEX(_hidden_info_draft_!Z$47:AK$47,'Draft Sim'!$F$21)</f>
        <v>-1.3138006692962554</v>
      </c>
      <c r="AV37" cm="1">
        <f t="array" ref="AV37">INDEX(_x_scores_!H$2:H$474,MATCH($AO37,_x_scores_!$A$2:$A$474,0),0) + INDEX(_hidden_info_draft_!Z$48:AK$48,'Draft Sim'!$F$21)</f>
        <v>0.14917478938846682</v>
      </c>
      <c r="AW37" cm="1">
        <f t="array" ref="AW37">INDEX(_x_scores_!I$2:I$474,MATCH($AO37,_x_scores_!$A$2:$A$474,0),0) + INDEX(_hidden_info_draft_!Z$49:AK$49,'Draft Sim'!$F$21)</f>
        <v>-2.3378211629696293</v>
      </c>
      <c r="AX37" cm="1">
        <f t="array" ref="AX37">INDEX(_x_scores_!J$2:J$474,MATCH($AO37,_x_scores_!$A$2:$A$474,0),0) + INDEX(_hidden_info_draft_!Z$50:AK$50,'Draft Sim'!$F$21)</f>
        <v>1.3103008714517381</v>
      </c>
      <c r="AZ37">
        <f t="shared" si="2"/>
        <v>0.48460564899124103</v>
      </c>
      <c r="BA37">
        <f t="shared" si="3"/>
        <v>0.63358847031880783</v>
      </c>
      <c r="BB37">
        <f t="shared" si="4"/>
        <v>0.45586427805367835</v>
      </c>
      <c r="BC37">
        <f t="shared" si="5"/>
        <v>0.46919085849491216</v>
      </c>
      <c r="BD37">
        <f t="shared" si="6"/>
        <v>0.51913302853089538</v>
      </c>
      <c r="BE37">
        <f t="shared" si="7"/>
        <v>0.41012764232303178</v>
      </c>
      <c r="BF37">
        <f t="shared" si="8"/>
        <v>0.51093370502551716</v>
      </c>
      <c r="BG37">
        <f t="shared" si="9"/>
        <v>0.33197041110455427</v>
      </c>
      <c r="BH37">
        <f t="shared" si="10"/>
        <v>0.59545913444149123</v>
      </c>
      <c r="BJ37">
        <f ca="1"/>
        <v>34</v>
      </c>
      <c r="BL37">
        <f ca="1"/>
        <v>0</v>
      </c>
      <c r="BN37">
        <f t="shared" si="11"/>
        <v>0.4900970196982366</v>
      </c>
      <c r="BO37" cm="1">
        <f t="array" aca="1" ref="BO37" ca="1">SUM(IF(MOD(_xlfn.FLOOR.MATH(ROW(INDIRECT("1:512"))/1),2)=1,AZ37,1-AZ37) * IF(MOD(_xlfn.FLOOR.MATH(ROW(INDIRECT("1:512"))/2),2)=1,BA37,1-BA37) *  IF(MOD(_xlfn.FLOOR.MATH(ROW(INDIRECT("1:512"))/4),2)=1,BB37,1-BB37) *IF(MOD(_xlfn.FLOOR.MATH(ROW(INDIRECT("1:512"))/8),2)=1,BC37,1-BC37) * IF(MOD(_xlfn.FLOOR.MATH(ROW(INDIRECT("1:512"))/16),2)=1,BD37,1-BD37) * IF(MOD(_xlfn.FLOOR.MATH(ROW(INDIRECT("1:512"))/32),2)=1,BE37,1-BE37) *  IF(MOD(_xlfn.FLOOR.MATH(ROW(INDIRECT("1:512"))/64),2)=1,BF37,1-BF37) * IF(MOD(_xlfn.FLOOR.MATH(ROW(INDIRECT("1:512"))/128),2)=1,BG37,1-BG37) * IF(MOD(_xlfn.FLOOR.MATH(ROW(INDIRECT("1:512"))/256),2)=1,BH37,1-BH37)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0.47529846568381562</v>
      </c>
      <c r="BP37">
        <f ca="1">IF('Draft Sim'!$C$2 = "Most Categories",BO37,BN37)</f>
        <v>0.47529846568381562</v>
      </c>
      <c r="BR37" t="str">
        <f ca="1"/>
        <v>LeBron James</v>
      </c>
      <c r="BT37" s="6" t="str">
        <f t="shared" ca="1" si="12"/>
        <v>LeBron James</v>
      </c>
      <c r="BV37" t="str">
        <f ca="1"/>
        <v>Scottie Barnes</v>
      </c>
    </row>
    <row r="38" spans="4:74">
      <c r="D38">
        <f>'Draft Sim'!E13</f>
        <v>0</v>
      </c>
      <c r="F38" t="str">
        <v>LeBron James</v>
      </c>
      <c r="I38" s="6" t="str">
        <f t="shared" si="0"/>
        <v>LeBron James</v>
      </c>
      <c r="L38" t="str">
        <v>De'Aaron Fox</v>
      </c>
      <c r="O38">
        <v>-0.11502236295549677</v>
      </c>
      <c r="P38">
        <v>1.7361141733461551</v>
      </c>
      <c r="Q38">
        <v>-0.80824480671654653</v>
      </c>
      <c r="R38">
        <v>-0.17321805741252502</v>
      </c>
      <c r="S38">
        <v>0.84617575383038079</v>
      </c>
      <c r="T38">
        <v>-1.2458672499960173</v>
      </c>
      <c r="U38">
        <v>0.21983910253360958</v>
      </c>
      <c r="V38">
        <v>-0.59388246060078986</v>
      </c>
      <c r="W38">
        <v>1.2104570320455814</v>
      </c>
      <c r="Y38" t="s">
        <v>558</v>
      </c>
      <c r="Z38">
        <f>COUNTA('Draft Sim'!C5:C17) + 1</f>
        <v>2</v>
      </c>
      <c r="AA38">
        <f>COUNTA('Draft Sim'!D5:D17) + 1</f>
        <v>2</v>
      </c>
      <c r="AB38">
        <f>COUNTA('Draft Sim'!E5:E17) + 1</f>
        <v>2</v>
      </c>
      <c r="AC38">
        <f>COUNTA('Draft Sim'!F5:F17) + 1</f>
        <v>2</v>
      </c>
      <c r="AD38">
        <f>COUNTA('Draft Sim'!G5:G17) + 1</f>
        <v>2</v>
      </c>
      <c r="AE38">
        <f>COUNTA('Draft Sim'!H5:H17) + 1</f>
        <v>2</v>
      </c>
      <c r="AF38">
        <f>COUNTA('Draft Sim'!I5:I17) + 1</f>
        <v>2</v>
      </c>
      <c r="AG38">
        <f>COUNTA('Draft Sim'!J5:J17) + 1</f>
        <v>2</v>
      </c>
      <c r="AH38">
        <f>COUNTA('Draft Sim'!K5:K17) + 1</f>
        <v>2</v>
      </c>
      <c r="AI38">
        <f>COUNTA('Draft Sim'!L5:L17) + 1</f>
        <v>3</v>
      </c>
      <c r="AJ38">
        <f>COUNTA('Draft Sim'!M5:M17) + 1</f>
        <v>3</v>
      </c>
      <c r="AK38">
        <f>COUNTA('Draft Sim'!N5:N17) + 1</f>
        <v>3</v>
      </c>
      <c r="AO38" t="str">
        <f t="shared" si="1"/>
        <v>LeBron James</v>
      </c>
      <c r="AP38" cm="1">
        <f t="array" ref="AP38">INDEX(_x_scores_!B$2:B$474,MATCH($AO38,_x_scores_!$A$2:$A$474,0),0) + INDEX(_hidden_info_draft_!Z$42:AK$42,'Draft Sim'!$F$21)</f>
        <v>0.71933496237507555</v>
      </c>
      <c r="AQ38" cm="1">
        <f t="array" ref="AQ38">INDEX(_x_scores_!C$2:C$474,MATCH($AO38,_x_scores_!$A$2:$A$474,0),0) + INDEX(_hidden_info_draft_!Z$43:AK$43,'Draft Sim'!$F$21)</f>
        <v>0.75546670089953971</v>
      </c>
      <c r="AR38" cm="1">
        <f t="array" ref="AR38">INDEX(_x_scores_!D$2:D$474,MATCH($AO38,_x_scores_!$A$2:$A$474,0),0) +INDEX(_hidden_info_draft_!Z$44:AK$44,'Draft Sim'!$F$21)</f>
        <v>0.99084841330087525</v>
      </c>
      <c r="AS38" cm="1">
        <f t="array" ref="AS38">INDEX(_x_scores_!E$2:E$474,MATCH($AO38,_x_scores_!$A$2:$A$474,0),0) + INDEX(_hidden_info_draft_!Z$45:AK$45,'Draft Sim'!$F$21)</f>
        <v>-0.36421914674587053</v>
      </c>
      <c r="AT38" cm="1">
        <f t="array" ref="AT38">INDEX(_x_scores_!F$2:F$474,MATCH($AO38,_x_scores_!$A$2:$A$474,0),0) + INDEX(_hidden_info_draft_!Z$46:AK$46,'Draft Sim'!$F$21)</f>
        <v>-0.71862527062375525</v>
      </c>
      <c r="AU38" cm="1">
        <f t="array" ref="AU38">INDEX(_x_scores_!G$2:G$474,MATCH($AO38,_x_scores_!$A$2:$A$474,0),0) + INDEX(_hidden_info_draft_!Z$47:AK$47,'Draft Sim'!$F$21)</f>
        <v>0.18891510106411269</v>
      </c>
      <c r="AV38" cm="1">
        <f t="array" ref="AV38">INDEX(_x_scores_!H$2:H$474,MATCH($AO38,_x_scores_!$A$2:$A$474,0),0) + INDEX(_hidden_info_draft_!Z$48:AK$48,'Draft Sim'!$F$21)</f>
        <v>-0.80609801170411188</v>
      </c>
      <c r="AW38" cm="1">
        <f t="array" ref="AW38">INDEX(_x_scores_!I$2:I$474,MATCH($AO38,_x_scores_!$A$2:$A$474,0),0) + INDEX(_hidden_info_draft_!Z$49:AK$49,'Draft Sim'!$F$21)</f>
        <v>-2.1127738469786861</v>
      </c>
      <c r="AX38" cm="1">
        <f t="array" ref="AX38">INDEX(_x_scores_!J$2:J$474,MATCH($AO38,_x_scores_!$A$2:$A$474,0),0) + INDEX(_hidden_info_draft_!Z$50:AK$50,'Draft Sim'!$F$21)</f>
        <v>0.27398051702405735</v>
      </c>
      <c r="AZ38">
        <f t="shared" si="2"/>
        <v>0.55338547197938781</v>
      </c>
      <c r="BA38">
        <f t="shared" si="3"/>
        <v>0.55180848406227501</v>
      </c>
      <c r="BB38">
        <f t="shared" si="4"/>
        <v>0.56621150365426165</v>
      </c>
      <c r="BC38">
        <f t="shared" si="5"/>
        <v>0.47236916393564399</v>
      </c>
      <c r="BD38">
        <f t="shared" si="6"/>
        <v>0.45000571137310963</v>
      </c>
      <c r="BE38">
        <f t="shared" si="7"/>
        <v>0.5130319722399268</v>
      </c>
      <c r="BF38">
        <f t="shared" si="8"/>
        <v>0.44112532755343148</v>
      </c>
      <c r="BG38">
        <f t="shared" si="9"/>
        <v>0.34728744434455572</v>
      </c>
      <c r="BH38">
        <f t="shared" si="10"/>
        <v>0.52014607289254566</v>
      </c>
      <c r="BJ38">
        <f ca="1"/>
        <v>35</v>
      </c>
      <c r="BL38">
        <f ca="1"/>
        <v>0</v>
      </c>
      <c r="BN38">
        <f t="shared" si="11"/>
        <v>0.49059679467057088</v>
      </c>
      <c r="BO38" cm="1">
        <f t="array" aca="1" ref="BO38" ca="1">SUM(IF(MOD(_xlfn.FLOOR.MATH(ROW(INDIRECT("1:512"))/1),2)=1,AZ38,1-AZ38) * IF(MOD(_xlfn.FLOOR.MATH(ROW(INDIRECT("1:512"))/2),2)=1,BA38,1-BA38) *  IF(MOD(_xlfn.FLOOR.MATH(ROW(INDIRECT("1:512"))/4),2)=1,BB38,1-BB38) *IF(MOD(_xlfn.FLOOR.MATH(ROW(INDIRECT("1:512"))/8),2)=1,BC38,1-BC38) * IF(MOD(_xlfn.FLOOR.MATH(ROW(INDIRECT("1:512"))/16),2)=1,BD38,1-BD38) * IF(MOD(_xlfn.FLOOR.MATH(ROW(INDIRECT("1:512"))/32),2)=1,BE38,1-BE38) *  IF(MOD(_xlfn.FLOOR.MATH(ROW(INDIRECT("1:512"))/64),2)=1,BF38,1-BF38) * IF(MOD(_xlfn.FLOOR.MATH(ROW(INDIRECT("1:512"))/128),2)=1,BG38,1-BG38) * IF(MOD(_xlfn.FLOOR.MATH(ROW(INDIRECT("1:512"))/256),2)=1,BH38,1-BH38)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0.47677967197350613</v>
      </c>
      <c r="BP38">
        <f ca="1">IF('Draft Sim'!$C$2 = "Most Categories",BO38,BN38)</f>
        <v>0.47677967197350613</v>
      </c>
      <c r="BR38" t="str">
        <f ca="1"/>
        <v>Nic Claxton</v>
      </c>
      <c r="BT38" s="6" t="str">
        <f t="shared" ca="1" si="12"/>
        <v>Nic Claxton</v>
      </c>
      <c r="BV38" t="str">
        <f ca="1"/>
        <v>Jalen Brunson</v>
      </c>
    </row>
    <row r="39" spans="4:74">
      <c r="D39">
        <f>'Draft Sim'!E14</f>
        <v>0</v>
      </c>
      <c r="F39" t="str">
        <v>Zach LaVine</v>
      </c>
      <c r="I39" s="6" t="str">
        <f t="shared" si="0"/>
        <v>Zach LaVine</v>
      </c>
      <c r="L39" t="str">
        <v>Franz Wagner</v>
      </c>
      <c r="O39">
        <v>0.54624370147284207</v>
      </c>
      <c r="P39">
        <v>-1.7929855651310236E-3</v>
      </c>
      <c r="Q39">
        <v>0.44327976567996491</v>
      </c>
      <c r="R39">
        <v>0.47604087579976528</v>
      </c>
      <c r="S39">
        <v>-0.46974249874366036</v>
      </c>
      <c r="T39">
        <v>0.95580046008873687</v>
      </c>
      <c r="U39">
        <v>-0.79133406691803632</v>
      </c>
      <c r="V39">
        <v>0.41898199842326134</v>
      </c>
      <c r="W39">
        <v>-0.51880081827979629</v>
      </c>
      <c r="AO39" t="str">
        <f t="shared" si="1"/>
        <v>Zach LaVine</v>
      </c>
      <c r="AP39" cm="1">
        <f t="array" ref="AP39">INDEX(_x_scores_!B$2:B$474,MATCH($AO39,_x_scores_!$A$2:$A$474,0),0) + INDEX(_hidden_info_draft_!Z$42:AK$42,'Draft Sim'!$F$21)</f>
        <v>1.0332931539964354</v>
      </c>
      <c r="AQ39" cm="1">
        <f t="array" ref="AQ39">INDEX(_x_scores_!C$2:C$474,MATCH($AO39,_x_scores_!$A$2:$A$474,0),0) + INDEX(_hidden_info_draft_!Z$43:AK$43,'Draft Sim'!$F$21)</f>
        <v>-0.10711389779175445</v>
      </c>
      <c r="AR39" cm="1">
        <f t="array" ref="AR39">INDEX(_x_scores_!D$2:D$474,MATCH($AO39,_x_scores_!$A$2:$A$474,0),0) +INDEX(_hidden_info_draft_!Z$44:AK$44,'Draft Sim'!$F$21)</f>
        <v>0.48103689443658637</v>
      </c>
      <c r="AS39" cm="1">
        <f t="array" ref="AS39">INDEX(_x_scores_!E$2:E$474,MATCH($AO39,_x_scores_!$A$2:$A$474,0),0) + INDEX(_hidden_info_draft_!Z$45:AK$45,'Draft Sim'!$F$21)</f>
        <v>-0.2354142910690924</v>
      </c>
      <c r="AT39" cm="1">
        <f t="array" ref="AT39">INDEX(_x_scores_!F$2:F$474,MATCH($AO39,_x_scores_!$A$2:$A$474,0),0) + INDEX(_hidden_info_draft_!Z$46:AK$46,'Draft Sim'!$F$21)</f>
        <v>-1.1352852660370019</v>
      </c>
      <c r="AU39" cm="1">
        <f t="array" ref="AU39">INDEX(_x_scores_!G$2:G$474,MATCH($AO39,_x_scores_!$A$2:$A$474,0),0) + INDEX(_hidden_info_draft_!Z$47:AK$47,'Draft Sim'!$F$21)</f>
        <v>0.897721553478388</v>
      </c>
      <c r="AV39" cm="1">
        <f t="array" ref="AV39">INDEX(_x_scores_!H$2:H$474,MATCH($AO39,_x_scores_!$A$2:$A$474,0),0) + INDEX(_hidden_info_draft_!Z$48:AK$48,'Draft Sim'!$F$21)</f>
        <v>-0.74849253995524867</v>
      </c>
      <c r="AW39" cm="1">
        <f t="array" ref="AW39">INDEX(_x_scores_!I$2:I$474,MATCH($AO39,_x_scores_!$A$2:$A$474,0),0) + INDEX(_hidden_info_draft_!Z$49:AK$49,'Draft Sim'!$F$21)</f>
        <v>-1.3628238646971977</v>
      </c>
      <c r="AX39" cm="1">
        <f t="array" ref="AX39">INDEX(_x_scores_!J$2:J$474,MATCH($AO39,_x_scores_!$A$2:$A$474,0),0) + INDEX(_hidden_info_draft_!Z$50:AK$50,'Draft Sim'!$F$21)</f>
        <v>-4.7905627940024426E-2</v>
      </c>
      <c r="AZ39">
        <f t="shared" si="2"/>
        <v>0.57644233174251347</v>
      </c>
      <c r="BA39">
        <f t="shared" si="3"/>
        <v>0.49263397913111051</v>
      </c>
      <c r="BB39">
        <f t="shared" si="4"/>
        <v>0.53225812609778411</v>
      </c>
      <c r="BC39">
        <f t="shared" si="5"/>
        <v>0.48213238984065609</v>
      </c>
      <c r="BD39">
        <f t="shared" si="6"/>
        <v>0.42132804326305529</v>
      </c>
      <c r="BE39">
        <f t="shared" si="7"/>
        <v>0.56169080218948131</v>
      </c>
      <c r="BF39">
        <f t="shared" si="8"/>
        <v>0.44530515649330038</v>
      </c>
      <c r="BG39">
        <f t="shared" si="9"/>
        <v>0.40002680652776157</v>
      </c>
      <c r="BH39">
        <f t="shared" si="10"/>
        <v>0.4964759965995027</v>
      </c>
      <c r="BJ39">
        <f ca="1"/>
        <v>36</v>
      </c>
      <c r="BL39">
        <f ca="1"/>
        <v>0</v>
      </c>
      <c r="BN39">
        <f t="shared" si="11"/>
        <v>0.48981040354279615</v>
      </c>
      <c r="BO39" cm="1">
        <f t="array" aca="1" ref="BO39" ca="1">SUM(IF(MOD(_xlfn.FLOOR.MATH(ROW(INDIRECT("1:512"))/1),2)=1,AZ39,1-AZ39) * IF(MOD(_xlfn.FLOOR.MATH(ROW(INDIRECT("1:512"))/2),2)=1,BA39,1-BA39) *  IF(MOD(_xlfn.FLOOR.MATH(ROW(INDIRECT("1:512"))/4),2)=1,BB39,1-BB39) *IF(MOD(_xlfn.FLOOR.MATH(ROW(INDIRECT("1:512"))/8),2)=1,BC39,1-BC39) * IF(MOD(_xlfn.FLOOR.MATH(ROW(INDIRECT("1:512"))/16),2)=1,BD39,1-BD39) * IF(MOD(_xlfn.FLOOR.MATH(ROW(INDIRECT("1:512"))/32),2)=1,BE39,1-BE39) *  IF(MOD(_xlfn.FLOOR.MATH(ROW(INDIRECT("1:512"))/64),2)=1,BF39,1-BF39) * IF(MOD(_xlfn.FLOOR.MATH(ROW(INDIRECT("1:512"))/128),2)=1,BG39,1-BG39) * IF(MOD(_xlfn.FLOOR.MATH(ROW(INDIRECT("1:512"))/256),2)=1,BH39,1-BH39)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0.47477539371512312</v>
      </c>
      <c r="BP39">
        <f ca="1">IF('Draft Sim'!$C$2 = "Most Categories",BO39,BN39)</f>
        <v>0.47477539371512312</v>
      </c>
      <c r="BR39" t="str">
        <f ca="1"/>
        <v>Walker Kessler</v>
      </c>
      <c r="BT39" s="6" t="str">
        <f t="shared" ca="1" si="12"/>
        <v>Walker Kessler</v>
      </c>
      <c r="BV39" t="str">
        <f ca="1"/>
        <v>De'Aaron Fox</v>
      </c>
    </row>
    <row r="40" spans="4:74">
      <c r="D40">
        <f>'Draft Sim'!E15</f>
        <v>0</v>
      </c>
      <c r="F40" t="str">
        <v>Paul George</v>
      </c>
      <c r="I40" s="6" t="str">
        <f t="shared" si="0"/>
        <v>Paul George</v>
      </c>
      <c r="L40" t="str">
        <v>Giannis Antetokounmpo</v>
      </c>
      <c r="O40">
        <v>-0.12392087395613223</v>
      </c>
      <c r="P40">
        <v>0.12086547378127564</v>
      </c>
      <c r="Q40">
        <v>-0.98375487416572338</v>
      </c>
      <c r="R40">
        <v>-0.41010070379082059</v>
      </c>
      <c r="S40">
        <v>2.4008161142485931</v>
      </c>
      <c r="T40">
        <v>-5.3700190041701464E-2</v>
      </c>
      <c r="U40">
        <v>0.44328884835851096</v>
      </c>
      <c r="V40">
        <v>-2.1749452994523431E-2</v>
      </c>
      <c r="W40">
        <v>9.280568423455763E-3</v>
      </c>
      <c r="Y40" t="s">
        <v>559</v>
      </c>
      <c r="AO40" t="str">
        <f t="shared" si="1"/>
        <v>Paul George</v>
      </c>
      <c r="AP40" cm="1">
        <f t="array" ref="AP40">INDEX(_x_scores_!B$2:B$474,MATCH($AO40,_x_scores_!$A$2:$A$474,0),0) + INDEX(_hidden_info_draft_!Z$42:AK$42,'Draft Sim'!$F$21)</f>
        <v>0.45440683825437178</v>
      </c>
      <c r="AQ40" cm="1">
        <f t="array" ref="AQ40">INDEX(_x_scores_!C$2:C$474,MATCH($AO40,_x_scores_!$A$2:$A$474,0),0) + INDEX(_hidden_info_draft_!Z$43:AK$43,'Draft Sim'!$F$21)</f>
        <v>0.24237462956157535</v>
      </c>
      <c r="AR40" cm="1">
        <f t="array" ref="AR40">INDEX(_x_scores_!D$2:D$474,MATCH($AO40,_x_scores_!$A$2:$A$474,0),0) +INDEX(_hidden_info_draft_!Z$44:AK$44,'Draft Sim'!$F$21)</f>
        <v>0.59273876891347022</v>
      </c>
      <c r="AS40" cm="1">
        <f t="array" ref="AS40">INDEX(_x_scores_!E$2:E$474,MATCH($AO40,_x_scores_!$A$2:$A$474,0),0) + INDEX(_hidden_info_draft_!Z$45:AK$45,'Draft Sim'!$F$21)</f>
        <v>0.24306534885435399</v>
      </c>
      <c r="AT40" cm="1">
        <f t="array" ref="AT40">INDEX(_x_scores_!F$2:F$474,MATCH($AO40,_x_scores_!$A$2:$A$474,0),0) + INDEX(_hidden_info_draft_!Z$46:AK$46,'Draft Sim'!$F$21)</f>
        <v>-1.0415139664767108</v>
      </c>
      <c r="AU40" cm="1">
        <f t="array" ref="AU40">INDEX(_x_scores_!G$2:G$474,MATCH($AO40,_x_scores_!$A$2:$A$474,0),0) + INDEX(_hidden_info_draft_!Z$47:AK$47,'Draft Sim'!$F$21)</f>
        <v>0.88786704078849876</v>
      </c>
      <c r="AV40" cm="1">
        <f t="array" ref="AV40">INDEX(_x_scores_!H$2:H$474,MATCH($AO40,_x_scores_!$A$2:$A$474,0),0) + INDEX(_hidden_info_draft_!Z$48:AK$48,'Draft Sim'!$F$21)</f>
        <v>-0.86199838006317908</v>
      </c>
      <c r="AW40" cm="1">
        <f t="array" ref="AW40">INDEX(_x_scores_!I$2:I$474,MATCH($AO40,_x_scores_!$A$2:$A$474,0),0) + INDEX(_hidden_info_draft_!Z$49:AK$49,'Draft Sim'!$F$21)</f>
        <v>-1.3249567039455781</v>
      </c>
      <c r="AX40" cm="1">
        <f t="array" ref="AX40">INDEX(_x_scores_!J$2:J$474,MATCH($AO40,_x_scores_!$A$2:$A$474,0),0) + INDEX(_hidden_info_draft_!Z$50:AK$50,'Draft Sim'!$F$21)</f>
        <v>-0.41895697887363959</v>
      </c>
      <c r="AZ40">
        <f t="shared" si="2"/>
        <v>0.53378462276635796</v>
      </c>
      <c r="BA40">
        <f t="shared" si="3"/>
        <v>0.51666374506603763</v>
      </c>
      <c r="BB40">
        <f t="shared" si="4"/>
        <v>0.53972633586910845</v>
      </c>
      <c r="BC40">
        <f t="shared" si="5"/>
        <v>0.51844790700185217</v>
      </c>
      <c r="BD40">
        <f t="shared" si="6"/>
        <v>0.42775138329867102</v>
      </c>
      <c r="BE40">
        <f t="shared" si="7"/>
        <v>0.56101894212103554</v>
      </c>
      <c r="BF40">
        <f t="shared" si="8"/>
        <v>0.43707547587882134</v>
      </c>
      <c r="BG40">
        <f t="shared" si="9"/>
        <v>0.40274815200864222</v>
      </c>
      <c r="BH40">
        <f t="shared" si="10"/>
        <v>0.46921117950492264</v>
      </c>
      <c r="BJ40">
        <f ca="1"/>
        <v>37</v>
      </c>
      <c r="BL40">
        <f ca="1"/>
        <v>0</v>
      </c>
      <c r="BN40">
        <f t="shared" si="11"/>
        <v>0.48960308261282759</v>
      </c>
      <c r="BO40" cm="1">
        <f t="array" aca="1" ref="BO40" ca="1">SUM(IF(MOD(_xlfn.FLOOR.MATH(ROW(INDIRECT("1:512"))/1),2)=1,AZ40,1-AZ40) * IF(MOD(_xlfn.FLOOR.MATH(ROW(INDIRECT("1:512"))/2),2)=1,BA40,1-BA40) *  IF(MOD(_xlfn.FLOOR.MATH(ROW(INDIRECT("1:512"))/4),2)=1,BB40,1-BB40) *IF(MOD(_xlfn.FLOOR.MATH(ROW(INDIRECT("1:512"))/8),2)=1,BC40,1-BC40) * IF(MOD(_xlfn.FLOOR.MATH(ROW(INDIRECT("1:512"))/16),2)=1,BD40,1-BD40) * IF(MOD(_xlfn.FLOOR.MATH(ROW(INDIRECT("1:512"))/32),2)=1,BE40,1-BE40) *  IF(MOD(_xlfn.FLOOR.MATH(ROW(INDIRECT("1:512"))/64),2)=1,BF40,1-BF40) * IF(MOD(_xlfn.FLOOR.MATH(ROW(INDIRECT("1:512"))/128),2)=1,BG40,1-BG40) * IF(MOD(_xlfn.FLOOR.MATH(ROW(INDIRECT("1:512"))/256),2)=1,BH40,1-BH40)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0.47430420040757243</v>
      </c>
      <c r="BP40">
        <f ca="1">IF('Draft Sim'!$C$2 = "Most Categories",BO40,BN40)</f>
        <v>0.47430420040757243</v>
      </c>
      <c r="BR40" t="str">
        <f ca="1"/>
        <v>Jarrett Allen</v>
      </c>
      <c r="BT40" s="6" t="str">
        <f t="shared" ca="1" si="12"/>
        <v>Jarrett Allen</v>
      </c>
      <c r="BV40" t="str">
        <f ca="1"/>
        <v>Alperen Sengun</v>
      </c>
    </row>
    <row r="41" spans="4:74">
      <c r="D41">
        <f>'Draft Sim'!E16</f>
        <v>0</v>
      </c>
      <c r="F41" t="str">
        <v>Walker Kessler</v>
      </c>
      <c r="I41" s="6" t="str">
        <f t="shared" si="0"/>
        <v>Walker Kessler</v>
      </c>
      <c r="L41" t="str">
        <v>Alperen Sengun</v>
      </c>
      <c r="O41">
        <v>0.73433943611769859</v>
      </c>
      <c r="P41">
        <v>-0.83640719395430296</v>
      </c>
      <c r="Q41">
        <v>1.4131950086117351</v>
      </c>
      <c r="R41">
        <v>0.33794917396338436</v>
      </c>
      <c r="S41">
        <v>-0.76131728224161788</v>
      </c>
      <c r="T41">
        <v>0.76975222661764164</v>
      </c>
      <c r="U41">
        <v>-0.83073423734825025</v>
      </c>
      <c r="V41">
        <v>0.62812123979583701</v>
      </c>
      <c r="W41">
        <v>-0.42331355148061395</v>
      </c>
      <c r="Z41" t="s">
        <v>542</v>
      </c>
      <c r="AA41" t="s">
        <v>511</v>
      </c>
      <c r="AB41" t="s">
        <v>512</v>
      </c>
      <c r="AC41" t="s">
        <v>513</v>
      </c>
      <c r="AD41" t="s">
        <v>514</v>
      </c>
      <c r="AE41" t="s">
        <v>515</v>
      </c>
      <c r="AF41" t="s">
        <v>516</v>
      </c>
      <c r="AG41" t="s">
        <v>517</v>
      </c>
      <c r="AH41" t="s">
        <v>518</v>
      </c>
      <c r="AI41" t="s">
        <v>519</v>
      </c>
      <c r="AJ41" t="s">
        <v>520</v>
      </c>
      <c r="AK41" t="s">
        <v>521</v>
      </c>
      <c r="AO41" t="str">
        <f t="shared" si="1"/>
        <v>Walker Kessler</v>
      </c>
      <c r="AP41" cm="1">
        <f t="array" ref="AP41">INDEX(_x_scores_!B$2:B$474,MATCH($AO41,_x_scores_!$A$2:$A$474,0),0) + INDEX(_hidden_info_draft_!Z$42:AK$42,'Draft Sim'!$F$21)</f>
        <v>-0.59114050545830643</v>
      </c>
      <c r="AQ41" cm="1">
        <f t="array" ref="AQ41">INDEX(_x_scores_!C$2:C$474,MATCH($AO41,_x_scores_!$A$2:$A$474,0),0) + INDEX(_hidden_info_draft_!Z$43:AK$43,'Draft Sim'!$F$21)</f>
        <v>1.8094867467673961</v>
      </c>
      <c r="AR41" cm="1">
        <f t="array" ref="AR41">INDEX(_x_scores_!D$2:D$474,MATCH($AO41,_x_scores_!$A$2:$A$474,0),0) +INDEX(_hidden_info_draft_!Z$44:AK$44,'Draft Sim'!$F$21)</f>
        <v>-0.88776802310315261</v>
      </c>
      <c r="AS41" cm="1">
        <f t="array" ref="AS41">INDEX(_x_scores_!E$2:E$474,MATCH($AO41,_x_scores_!$A$2:$A$474,0),0) + INDEX(_hidden_info_draft_!Z$45:AK$45,'Draft Sim'!$F$21)</f>
        <v>-0.77869561643486485</v>
      </c>
      <c r="AT41" cm="1">
        <f t="array" ref="AT41">INDEX(_x_scores_!F$2:F$474,MATCH($AO41,_x_scores_!$A$2:$A$474,0),0) + INDEX(_hidden_info_draft_!Z$46:AK$46,'Draft Sim'!$F$21)</f>
        <v>1.974722019257467</v>
      </c>
      <c r="AU41" cm="1">
        <f t="array" ref="AU41">INDEX(_x_scores_!G$2:G$474,MATCH($AO41,_x_scores_!$A$2:$A$474,0),0) + INDEX(_hidden_info_draft_!Z$47:AK$47,'Draft Sim'!$F$21)</f>
        <v>-1.3415328329090286</v>
      </c>
      <c r="AV41" cm="1">
        <f t="array" ref="AV41">INDEX(_x_scores_!H$2:H$474,MATCH($AO41,_x_scores_!$A$2:$A$474,0),0) + INDEX(_hidden_info_draft_!Z$48:AK$48,'Draft Sim'!$F$21)</f>
        <v>0.50517326668846374</v>
      </c>
      <c r="AW41" cm="1">
        <f t="array" ref="AW41">INDEX(_x_scores_!I$2:I$474,MATCH($AO41,_x_scores_!$A$2:$A$474,0),0) + INDEX(_hidden_info_draft_!Z$49:AK$49,'Draft Sim'!$F$21)</f>
        <v>-2.8762340947706289</v>
      </c>
      <c r="AX41" cm="1">
        <f t="array" ref="AX41">INDEX(_x_scores_!J$2:J$474,MATCH($AO41,_x_scores_!$A$2:$A$474,0),0) + INDEX(_hidden_info_draft_!Z$50:AK$50,'Draft Sim'!$F$21)</f>
        <v>1.0364992839801328</v>
      </c>
      <c r="AZ41">
        <f t="shared" si="2"/>
        <v>0.45608578386375509</v>
      </c>
      <c r="BA41">
        <f t="shared" si="3"/>
        <v>0.62245313756798304</v>
      </c>
      <c r="BB41">
        <f t="shared" si="4"/>
        <v>0.4406225804182371</v>
      </c>
      <c r="BC41">
        <f t="shared" si="5"/>
        <v>0.44109403105973588</v>
      </c>
      <c r="BD41">
        <f t="shared" si="6"/>
        <v>0.63505324796217555</v>
      </c>
      <c r="BE41">
        <f t="shared" si="7"/>
        <v>0.40826403051494164</v>
      </c>
      <c r="BF41">
        <f t="shared" si="8"/>
        <v>0.53697799502666721</v>
      </c>
      <c r="BG41">
        <f t="shared" si="9"/>
        <v>0.29648344820963624</v>
      </c>
      <c r="BH41">
        <f t="shared" si="10"/>
        <v>0.57578562998340821</v>
      </c>
      <c r="BJ41">
        <f ca="1"/>
        <v>38</v>
      </c>
      <c r="BL41">
        <f ca="1"/>
        <v>0</v>
      </c>
      <c r="BN41">
        <f t="shared" si="11"/>
        <v>0.49031332051183774</v>
      </c>
      <c r="BO41" cm="1">
        <f t="array" aca="1" ref="BO41" ca="1">SUM(IF(MOD(_xlfn.FLOOR.MATH(ROW(INDIRECT("1:512"))/1),2)=1,AZ41,1-AZ41) * IF(MOD(_xlfn.FLOOR.MATH(ROW(INDIRECT("1:512"))/2),2)=1,BA41,1-BA41) *  IF(MOD(_xlfn.FLOOR.MATH(ROW(INDIRECT("1:512"))/4),2)=1,BB41,1-BB41) *IF(MOD(_xlfn.FLOOR.MATH(ROW(INDIRECT("1:512"))/8),2)=1,BC41,1-BC41) * IF(MOD(_xlfn.FLOOR.MATH(ROW(INDIRECT("1:512"))/16),2)=1,BD41,1-BD41) * IF(MOD(_xlfn.FLOOR.MATH(ROW(INDIRECT("1:512"))/32),2)=1,BE41,1-BE41) *  IF(MOD(_xlfn.FLOOR.MATH(ROW(INDIRECT("1:512"))/64),2)=1,BF41,1-BF41) * IF(MOD(_xlfn.FLOOR.MATH(ROW(INDIRECT("1:512"))/128),2)=1,BG41,1-BG41) * IF(MOD(_xlfn.FLOOR.MATH(ROW(INDIRECT("1:512"))/256),2)=1,BH41,1-BH41)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0.47574809598172257</v>
      </c>
      <c r="BP41">
        <f ca="1">IF('Draft Sim'!$C$2 = "Most Categories",BO41,BN41)</f>
        <v>0.47574809598172257</v>
      </c>
      <c r="BR41" t="str">
        <f ca="1"/>
        <v>Zach LaVine</v>
      </c>
      <c r="BT41" s="6" t="str">
        <f t="shared" ca="1" si="12"/>
        <v>Zach LaVine</v>
      </c>
      <c r="BV41" t="str">
        <f ca="1"/>
        <v>Julius Randle</v>
      </c>
    </row>
    <row r="42" spans="4:74">
      <c r="D42">
        <f>'Draft Sim'!E17</f>
        <v>0</v>
      </c>
      <c r="F42" t="str">
        <v>Darius Garland</v>
      </c>
      <c r="I42" s="6" t="str">
        <f t="shared" si="0"/>
        <v>Darius Garland</v>
      </c>
      <c r="L42" t="str">
        <v>Julius Randle</v>
      </c>
      <c r="O42">
        <v>1.1251300172149057</v>
      </c>
      <c r="P42">
        <v>-0.35128151291846083</v>
      </c>
      <c r="Q42">
        <v>0.33157789120308112</v>
      </c>
      <c r="R42">
        <v>-2.4387641236810966E-3</v>
      </c>
      <c r="S42">
        <v>-0.56351379830395121</v>
      </c>
      <c r="T42">
        <v>0.96565497277862611</v>
      </c>
      <c r="U42">
        <v>-0.6778282268101059</v>
      </c>
      <c r="V42">
        <v>0.3811148376716415</v>
      </c>
      <c r="W42">
        <v>-0.14774946734618116</v>
      </c>
      <c r="Y42" t="s">
        <v>1</v>
      </c>
      <c r="Z42">
        <f>Z28 - SUM(INDEX($AA6:$AM6,1):INDEX($AA6:$AM6,Z$38))</f>
        <v>-0.44795746570621575</v>
      </c>
      <c r="AA42">
        <f>AA28 - SUM(INDEX($AA6:$AM6,1):INDEX($AA6:$AM6,AA$38))</f>
        <v>-0.19089321516554292</v>
      </c>
      <c r="AB42">
        <f>AB28 - SUM(INDEX($AA6:$AM6,1):INDEX($AA6:$AM6,AB$38))</f>
        <v>-1.0719412360429497</v>
      </c>
      <c r="AC42">
        <f>AC28 - SUM(INDEX($AA6:$AM6,1):INDEX($AA6:$AM6,AC$38))</f>
        <v>-0.13564803162737915</v>
      </c>
      <c r="AD42">
        <f>AD28 - SUM(INDEX($AA6:$AM6,1):INDEX($AA6:$AM6,AD$38))</f>
        <v>-1.2702877140505984</v>
      </c>
      <c r="AE42">
        <f>AE28 - SUM(INDEX($AA6:$AM6,1):INDEX($AA6:$AM6,AE$38))</f>
        <v>-9.1836863218470288E-2</v>
      </c>
      <c r="AF42">
        <f>AF28 - SUM(INDEX($AA6:$AM6,1):INDEX($AA6:$AM6,AF$38))</f>
        <v>-0.53225539756682716</v>
      </c>
      <c r="AG42">
        <f>AG28 - SUM(INDEX($AA6:$AM6,1):INDEX($AA6:$AM6,AG$38))</f>
        <v>-0.49763786152453382</v>
      </c>
      <c r="AH42">
        <f>AH28 - SUM(INDEX($AA6:$AM6,1):INDEX($AA6:$AM6,AH$38))</f>
        <v>-1.3098185220870917</v>
      </c>
      <c r="AI42">
        <f>AI28 - SUM(INDEX($AA6:$AM6,1):INDEX($AA6:$AM6,AI$38))</f>
        <v>-0.56072037434434829</v>
      </c>
      <c r="AJ42">
        <f>AJ28 - SUM(INDEX($AA6:$AM6,1):INDEX($AA6:$AM6,AJ$38))</f>
        <v>-1.513280921606031</v>
      </c>
      <c r="AK42">
        <f>AK28 - SUM(INDEX($AA6:$AM6,1):INDEX($AA6:$AM6,AK$38))</f>
        <v>-0.28854394084252744</v>
      </c>
      <c r="AO42" t="str">
        <f t="shared" si="1"/>
        <v>Darius Garland</v>
      </c>
      <c r="AP42" cm="1">
        <f t="array" ref="AP42">INDEX(_x_scores_!B$2:B$474,MATCH($AO42,_x_scores_!$A$2:$A$474,0),0) + INDEX(_hidden_info_draft_!Z$42:AK$42,'Draft Sim'!$F$21)</f>
        <v>0.6425025728992283</v>
      </c>
      <c r="AQ42" cm="1">
        <f t="array" ref="AQ42">INDEX(_x_scores_!C$2:C$474,MATCH($AO42,_x_scores_!$A$2:$A$474,0),0) + INDEX(_hidden_info_draft_!Z$43:AK$43,'Draft Sim'!$F$21)</f>
        <v>-0.59223957882759659</v>
      </c>
      <c r="AR42" cm="1">
        <f t="array" ref="AR42">INDEX(_x_scores_!D$2:D$474,MATCH($AO42,_x_scores_!$A$2:$A$474,0),0) +INDEX(_hidden_info_draft_!Z$44:AK$44,'Draft Sim'!$F$21)</f>
        <v>1.5626540118452403</v>
      </c>
      <c r="AS42" cm="1">
        <f t="array" ref="AS42">INDEX(_x_scores_!E$2:E$474,MATCH($AO42,_x_scores_!$A$2:$A$474,0),0) + INDEX(_hidden_info_draft_!Z$45:AK$45,'Draft Sim'!$F$21)</f>
        <v>0.10497364701797307</v>
      </c>
      <c r="AT42" cm="1">
        <f t="array" ref="AT42">INDEX(_x_scores_!F$2:F$474,MATCH($AO42,_x_scores_!$A$2:$A$474,0),0) + INDEX(_hidden_info_draft_!Z$46:AK$46,'Draft Sim'!$F$21)</f>
        <v>-1.3330887499746684</v>
      </c>
      <c r="AU42" cm="1">
        <f t="array" ref="AU42">INDEX(_x_scores_!G$2:G$474,MATCH($AO42,_x_scores_!$A$2:$A$474,0),0) + INDEX(_hidden_info_draft_!Z$47:AK$47,'Draft Sim'!$F$21)</f>
        <v>0.70181880731740354</v>
      </c>
      <c r="AV42" cm="1">
        <f t="array" ref="AV42">INDEX(_x_scores_!H$2:H$474,MATCH($AO42,_x_scores_!$A$2:$A$474,0),0) + INDEX(_hidden_info_draft_!Z$48:AK$48,'Draft Sim'!$F$21)</f>
        <v>-0.90139855049339301</v>
      </c>
      <c r="AW42" cm="1">
        <f t="array" ref="AW42">INDEX(_x_scores_!I$2:I$474,MATCH($AO42,_x_scores_!$A$2:$A$474,0),0) + INDEX(_hidden_info_draft_!Z$49:AK$49,'Draft Sim'!$F$21)</f>
        <v>-1.1158174625730024</v>
      </c>
      <c r="AX42" cm="1">
        <f t="array" ref="AX42">INDEX(_x_scores_!J$2:J$474,MATCH($AO42,_x_scores_!$A$2:$A$474,0),0) + INDEX(_hidden_info_draft_!Z$50:AK$50,'Draft Sim'!$F$21)</f>
        <v>-0.32346971207445718</v>
      </c>
      <c r="AZ42">
        <f t="shared" si="2"/>
        <v>0.54771224986416145</v>
      </c>
      <c r="BA42">
        <f t="shared" si="3"/>
        <v>0.45934113040214464</v>
      </c>
      <c r="BB42">
        <f t="shared" si="4"/>
        <v>0.60370880518967884</v>
      </c>
      <c r="BC42">
        <f t="shared" si="5"/>
        <v>0.50796948602111525</v>
      </c>
      <c r="BD42">
        <f t="shared" si="6"/>
        <v>0.40784893278032142</v>
      </c>
      <c r="BE42">
        <f t="shared" si="7"/>
        <v>0.54830370232883852</v>
      </c>
      <c r="BF42">
        <f t="shared" si="8"/>
        <v>0.43422495579812992</v>
      </c>
      <c r="BG42">
        <f t="shared" si="9"/>
        <v>0.41785961944100636</v>
      </c>
      <c r="BH42">
        <f t="shared" si="10"/>
        <v>0.47621891832657437</v>
      </c>
      <c r="BJ42">
        <f ca="1"/>
        <v>39</v>
      </c>
      <c r="BL42">
        <f ca="1"/>
        <v>0</v>
      </c>
      <c r="BN42">
        <f t="shared" si="11"/>
        <v>0.4892430889057745</v>
      </c>
      <c r="BO42" cm="1">
        <f t="array" aca="1" ref="BO42" ca="1">SUM(IF(MOD(_xlfn.FLOOR.MATH(ROW(INDIRECT("1:512"))/1),2)=1,AZ42,1-AZ42) * IF(MOD(_xlfn.FLOOR.MATH(ROW(INDIRECT("1:512"))/2),2)=1,BA42,1-BA42) *  IF(MOD(_xlfn.FLOOR.MATH(ROW(INDIRECT("1:512"))/4),2)=1,BB42,1-BB42) *IF(MOD(_xlfn.FLOOR.MATH(ROW(INDIRECT("1:512"))/8),2)=1,BC42,1-BC42) * IF(MOD(_xlfn.FLOOR.MATH(ROW(INDIRECT("1:512"))/16),2)=1,BD42,1-BD42) * IF(MOD(_xlfn.FLOOR.MATH(ROW(INDIRECT("1:512"))/32),2)=1,BE42,1-BE42) *  IF(MOD(_xlfn.FLOOR.MATH(ROW(INDIRECT("1:512"))/64),2)=1,BF42,1-BF42) * IF(MOD(_xlfn.FLOOR.MATH(ROW(INDIRECT("1:512"))/128),2)=1,BG42,1-BG42) * IF(MOD(_xlfn.FLOOR.MATH(ROW(INDIRECT("1:512"))/256),2)=1,BH42,1-BH42)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0.47328691453364991</v>
      </c>
      <c r="BP42">
        <f ca="1">IF('Draft Sim'!$C$2 = "Most Categories",BO42,BN42)</f>
        <v>0.47328691453364991</v>
      </c>
      <c r="BR42" t="str">
        <f ca="1"/>
        <v>Paul George</v>
      </c>
      <c r="BT42" s="6" t="str">
        <f t="shared" ca="1" si="12"/>
        <v>Paul George</v>
      </c>
      <c r="BV42" t="str">
        <f ca="1"/>
        <v>Franz Wagner</v>
      </c>
    </row>
    <row r="43" spans="4:74">
      <c r="D43" t="str">
        <f>'Draft Sim'!F5</f>
        <v>Joel Embiid</v>
      </c>
      <c r="F43" t="str">
        <v>Nic Claxton</v>
      </c>
      <c r="I43" s="6" t="str">
        <f t="shared" si="0"/>
        <v>Nic Claxton</v>
      </c>
      <c r="L43" t="str">
        <v>Kevin Porter Jr.</v>
      </c>
      <c r="O43">
        <v>0.51605882359431743</v>
      </c>
      <c r="P43">
        <v>1.3158308596866106</v>
      </c>
      <c r="Q43">
        <v>6.1381509074440281E-2</v>
      </c>
      <c r="R43">
        <v>0.27589589723790564</v>
      </c>
      <c r="S43">
        <v>0.28766257908535148</v>
      </c>
      <c r="T43">
        <v>-1.2018728715248292</v>
      </c>
      <c r="U43">
        <v>-0.78063775961147819</v>
      </c>
      <c r="V43">
        <v>-9.6805494757138594E-2</v>
      </c>
      <c r="W43">
        <v>0.39269084704750273</v>
      </c>
      <c r="Y43" t="s">
        <v>2</v>
      </c>
      <c r="Z43">
        <f>Z29 - SUM(INDEX($AA7:$AM7,1):INDEX($AA7:$AM7,Z$38))</f>
        <v>1.4631802230458493</v>
      </c>
      <c r="AA43">
        <f>AA29 - SUM(INDEX($AA7:$AM7,1):INDEX($AA7:$AM7,AA$38))</f>
        <v>0.50469304940602777</v>
      </c>
      <c r="AB43">
        <f>AB29 - SUM(INDEX($AA7:$AM7,1):INDEX($AA7:$AM7,AB$38))</f>
        <v>-0.97122172037179755</v>
      </c>
      <c r="AC43">
        <f>AC29 - SUM(INDEX($AA7:$AM7,1):INDEX($AA7:$AM7,AC$38))</f>
        <v>1.0028739462581866</v>
      </c>
      <c r="AD43">
        <f>AD29 - SUM(INDEX($AA7:$AM7,1):INDEX($AA7:$AM7,AD$38))</f>
        <v>-0.23165841436841736</v>
      </c>
      <c r="AE43">
        <f>AE29 - SUM(INDEX($AA7:$AM7,1):INDEX($AA7:$AM7,AE$38))</f>
        <v>0.24416761512670637</v>
      </c>
      <c r="AF43">
        <f>AF29 - SUM(INDEX($AA7:$AM7,1):INDEX($AA7:$AM7,AF$38))</f>
        <v>-0.42356666349889388</v>
      </c>
      <c r="AG43">
        <f>AG29 - SUM(INDEX($AA7:$AM7,1):INDEX($AA7:$AM7,AG$38))</f>
        <v>-0.1021900048997661</v>
      </c>
      <c r="AH43">
        <f>AH29 - SUM(INDEX($AA7:$AM7,1):INDEX($AA7:$AM7,AH$38))</f>
        <v>-0.38707010439584727</v>
      </c>
      <c r="AI43">
        <f>AI29 - SUM(INDEX($AA7:$AM7,1):INDEX($AA7:$AM7,AI$38))</f>
        <v>-0.70028010779689875</v>
      </c>
      <c r="AJ43">
        <f>AJ29 - SUM(INDEX($AA7:$AM7,1):INDEX($AA7:$AM7,AJ$38))</f>
        <v>0.66999286834532956</v>
      </c>
      <c r="AK43">
        <f>AK29 - SUM(INDEX($AA7:$AM7,1):INDEX($AA7:$AM7,AK$38))</f>
        <v>-0.13870023830247047</v>
      </c>
      <c r="AO43" t="str">
        <f t="shared" si="1"/>
        <v>Nic Claxton</v>
      </c>
      <c r="AP43" cm="1">
        <f t="array" ref="AP43">INDEX(_x_scores_!B$2:B$474,MATCH($AO43,_x_scores_!$A$2:$A$474,0),0) + INDEX(_hidden_info_draft_!Z$42:AK$42,'Draft Sim'!$F$21)</f>
        <v>-0.46352929996916276</v>
      </c>
      <c r="AQ43" cm="1">
        <f t="array" ref="AQ43">INDEX(_x_scores_!C$2:C$474,MATCH($AO43,_x_scores_!$A$2:$A$474,0),0) + INDEX(_hidden_info_draft_!Z$43:AK$43,'Draft Sim'!$F$21)</f>
        <v>1.6508997002278973</v>
      </c>
      <c r="AR43" cm="1">
        <f t="array" ref="AR43">INDEX(_x_scores_!D$2:D$474,MATCH($AO43,_x_scores_!$A$2:$A$474,0),0) +INDEX(_hidden_info_draft_!Z$44:AK$44,'Draft Sim'!$F$21)</f>
        <v>-0.55904429003351086</v>
      </c>
      <c r="AS43" cm="1">
        <f t="array" ref="AS43">INDEX(_x_scores_!E$2:E$474,MATCH($AO43,_x_scores_!$A$2:$A$474,0),0) + INDEX(_hidden_info_draft_!Z$45:AK$45,'Draft Sim'!$F$21)</f>
        <v>-0.35739490448905531</v>
      </c>
      <c r="AT43" cm="1">
        <f t="array" ref="AT43">INDEX(_x_scores_!F$2:F$474,MATCH($AO43,_x_scores_!$A$2:$A$474,0),0) + INDEX(_hidden_info_draft_!Z$46:AK$46,'Draft Sim'!$F$21)</f>
        <v>1.5863972846786405</v>
      </c>
      <c r="AU43" cm="1">
        <f t="array" ref="AU43">INDEX(_x_scores_!G$2:G$474,MATCH($AO43,_x_scores_!$A$2:$A$474,0),0) + INDEX(_hidden_info_draft_!Z$47:AK$47,'Draft Sim'!$F$21)</f>
        <v>-1.2987237193494616</v>
      </c>
      <c r="AV43" cm="1">
        <f t="array" ref="AV43">INDEX(_x_scores_!H$2:H$474,MATCH($AO43,_x_scores_!$A$2:$A$474,0),0) + INDEX(_hidden_info_draft_!Z$48:AK$48,'Draft Sim'!$F$21)</f>
        <v>0.28199130275871231</v>
      </c>
      <c r="AW43" cm="1">
        <f t="array" ref="AW43">INDEX(_x_scores_!I$2:I$474,MATCH($AO43,_x_scores_!$A$2:$A$474,0),0) + INDEX(_hidden_info_draft_!Z$49:AK$49,'Draft Sim'!$F$21)</f>
        <v>-3.256196107237777</v>
      </c>
      <c r="AX43" cm="1">
        <f t="array" ref="AX43">INDEX(_x_scores_!J$2:J$474,MATCH($AO43,_x_scores_!$A$2:$A$474,0),0) + INDEX(_hidden_info_draft_!Z$50:AK$50,'Draft Sim'!$F$21)</f>
        <v>1.2008938246227392</v>
      </c>
      <c r="AZ43">
        <f t="shared" si="2"/>
        <v>0.4655388056112757</v>
      </c>
      <c r="BA43">
        <f t="shared" si="3"/>
        <v>0.6120215630504946</v>
      </c>
      <c r="BB43">
        <f t="shared" si="4"/>
        <v>0.46252506938064697</v>
      </c>
      <c r="BC43">
        <f t="shared" si="5"/>
        <v>0.47288606741736627</v>
      </c>
      <c r="BD43">
        <f t="shared" si="6"/>
        <v>0.60925243962518461</v>
      </c>
      <c r="BE43">
        <f t="shared" si="7"/>
        <v>0.41114167428269599</v>
      </c>
      <c r="BF43">
        <f t="shared" si="8"/>
        <v>0.52066177934205515</v>
      </c>
      <c r="BG43">
        <f t="shared" si="9"/>
        <v>0.27253745915774208</v>
      </c>
      <c r="BH43">
        <f t="shared" si="10"/>
        <v>0.58762386479509354</v>
      </c>
      <c r="BJ43">
        <f ca="1"/>
        <v>40</v>
      </c>
      <c r="BL43">
        <f ca="1"/>
        <v>0</v>
      </c>
      <c r="BN43">
        <f t="shared" si="11"/>
        <v>0.49046541362917279</v>
      </c>
      <c r="BO43" cm="1">
        <f t="array" aca="1" ref="BO43" ca="1">SUM(IF(MOD(_xlfn.FLOOR.MATH(ROW(INDIRECT("1:512"))/1),2)=1,AZ43,1-AZ43) * IF(MOD(_xlfn.FLOOR.MATH(ROW(INDIRECT("1:512"))/2),2)=1,BA43,1-BA43) *  IF(MOD(_xlfn.FLOOR.MATH(ROW(INDIRECT("1:512"))/4),2)=1,BB43,1-BB43) *IF(MOD(_xlfn.FLOOR.MATH(ROW(INDIRECT("1:512"))/8),2)=1,BC43,1-BC43) * IF(MOD(_xlfn.FLOOR.MATH(ROW(INDIRECT("1:512"))/16),2)=1,BD43,1-BD43) * IF(MOD(_xlfn.FLOOR.MATH(ROW(INDIRECT("1:512"))/32),2)=1,BE43,1-BE43) *  IF(MOD(_xlfn.FLOOR.MATH(ROW(INDIRECT("1:512"))/64),2)=1,BF43,1-BF43) * IF(MOD(_xlfn.FLOOR.MATH(ROW(INDIRECT("1:512"))/128),2)=1,BG43,1-BG43) * IF(MOD(_xlfn.FLOOR.MATH(ROW(INDIRECT("1:512"))/256),2)=1,BH43,1-BH43)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0.4763880876125815</v>
      </c>
      <c r="BP43">
        <f ca="1">IF('Draft Sim'!$C$2 = "Most Categories",BO43,BN43)</f>
        <v>0.4763880876125815</v>
      </c>
      <c r="BR43" t="str">
        <f ca="1"/>
        <v>Darius Garland</v>
      </c>
      <c r="BT43" s="6" t="str">
        <f t="shared" ca="1" si="12"/>
        <v>Darius Garland</v>
      </c>
      <c r="BV43" t="str">
        <f ca="1"/>
        <v>Kevin Porter Jr.</v>
      </c>
    </row>
    <row r="44" spans="4:74">
      <c r="D44">
        <f>'Draft Sim'!F6</f>
        <v>0</v>
      </c>
      <c r="F44" t="str">
        <v>DeMar DeRozan</v>
      </c>
      <c r="I44" s="6" t="str">
        <f t="shared" si="0"/>
        <v>DeMar DeRozan</v>
      </c>
      <c r="L44" t="str">
        <v>Tyrese Maxey</v>
      </c>
      <c r="O44">
        <v>-0.44518939034763816</v>
      </c>
      <c r="P44">
        <v>-0.47854652512740914</v>
      </c>
      <c r="Q44">
        <v>1.8753254426713211</v>
      </c>
      <c r="R44">
        <v>0.5566225920744533</v>
      </c>
      <c r="S44">
        <v>-0.49071311710045012</v>
      </c>
      <c r="T44">
        <v>-0.13869040561903057</v>
      </c>
      <c r="U44">
        <v>0.1026898594497105</v>
      </c>
      <c r="V44">
        <v>0.17089778162109884</v>
      </c>
      <c r="W44">
        <v>-0.3651884902666297</v>
      </c>
      <c r="Y44" t="s">
        <v>3</v>
      </c>
      <c r="Z44">
        <f>Z30 - SUM(INDEX($AA8:$AM8,1):INDEX($AA8:$AM8,Z$38))</f>
        <v>0.8696044311050497</v>
      </c>
      <c r="AA44">
        <f>AA30 - SUM(INDEX($AA8:$AM8,1):INDEX($AA8:$AM8,AA$38))</f>
        <v>-1.0836981986315104</v>
      </c>
      <c r="AB44">
        <f>AB30 - SUM(INDEX($AA8:$AM8,1):INDEX($AA8:$AM8,AB$38))</f>
        <v>0.73098148248111539</v>
      </c>
      <c r="AC44">
        <f>AC30 - SUM(INDEX($AA8:$AM8,1):INDEX($AA8:$AM8,AC$38))</f>
        <v>-1.4353875760018122</v>
      </c>
      <c r="AD44">
        <f>AD30 - SUM(INDEX($AA8:$AM8,1):INDEX($AA8:$AM8,AD$38))</f>
        <v>-2.6695101675128061</v>
      </c>
      <c r="AE44">
        <f>AE30 - SUM(INDEX($AA8:$AM8,1):INDEX($AA8:$AM8,AE$38))</f>
        <v>0.14945900323350525</v>
      </c>
      <c r="AF44">
        <f>AF30 - SUM(INDEX($AA8:$AM8,1):INDEX($AA8:$AM8,AF$38))</f>
        <v>-0.56161723892182391</v>
      </c>
      <c r="AG44">
        <f>AG30 - SUM(INDEX($AA8:$AM8,1):INDEX($AA8:$AM8,AG$38))</f>
        <v>-1.0159397611406997</v>
      </c>
      <c r="AH44">
        <f>AH30 - SUM(INDEX($AA8:$AM8,1):INDEX($AA8:$AM8,AH$38))</f>
        <v>0.78501319978177175</v>
      </c>
      <c r="AI44">
        <f>AI30 - SUM(INDEX($AA8:$AM8,1):INDEX($AA8:$AM8,AI$38))</f>
        <v>0.33665870309539958</v>
      </c>
      <c r="AJ44">
        <f>AJ30 - SUM(INDEX($AA8:$AM8,1):INDEX($AA8:$AM8,AJ$38))</f>
        <v>0.87514648194221989</v>
      </c>
      <c r="AK44">
        <f>AK30 - SUM(INDEX($AA8:$AM8,1):INDEX($AA8:$AM8,AK$38))</f>
        <v>0.39770193956494859</v>
      </c>
      <c r="AO44" t="str">
        <f t="shared" si="1"/>
        <v>DeMar DeRozan</v>
      </c>
      <c r="AP44" cm="1">
        <f t="array" ref="AP44">INDEX(_x_scores_!B$2:B$474,MATCH($AO44,_x_scores_!$A$2:$A$474,0),0) + INDEX(_hidden_info_draft_!Z$42:AK$42,'Draft Sim'!$F$21)</f>
        <v>0.74527757684489337</v>
      </c>
      <c r="AQ44" cm="1">
        <f t="array" ref="AQ44">INDEX(_x_scores_!C$2:C$474,MATCH($AO44,_x_scores_!$A$2:$A$474,0),0) + INDEX(_hidden_info_draft_!Z$43:AK$43,'Draft Sim'!$F$21)</f>
        <v>-2.1637005671810206E-2</v>
      </c>
      <c r="AR44" cm="1">
        <f t="array" ref="AR44">INDEX(_x_scores_!D$2:D$474,MATCH($AO44,_x_scores_!$A$2:$A$474,0),0) +INDEX(_hidden_info_draft_!Z$44:AK$44,'Draft Sim'!$F$21)</f>
        <v>0.72484159177961982</v>
      </c>
      <c r="AS44" cm="1">
        <f t="array" ref="AS44">INDEX(_x_scores_!E$2:E$474,MATCH($AO44,_x_scores_!$A$2:$A$474,0),0) + INDEX(_hidden_info_draft_!Z$45:AK$45,'Draft Sim'!$F$21)</f>
        <v>-6.2564767408086197E-2</v>
      </c>
      <c r="AT44" cm="1">
        <f t="array" ref="AT44">INDEX(_x_scores_!F$2:F$474,MATCH($AO44,_x_scores_!$A$2:$A$474,0),0) + INDEX(_hidden_info_draft_!Z$46:AK$46,'Draft Sim'!$F$21)</f>
        <v>-0.9032327334033412</v>
      </c>
      <c r="AU44" cm="1">
        <f t="array" ref="AU44">INDEX(_x_scores_!G$2:G$474,MATCH($AO44,_x_scores_!$A$2:$A$474,0),0) + INDEX(_hidden_info_draft_!Z$47:AK$47,'Draft Sim'!$F$21)</f>
        <v>-0.9419956343037249</v>
      </c>
      <c r="AV44" cm="1">
        <f t="array" ref="AV44">INDEX(_x_scores_!H$2:H$474,MATCH($AO44,_x_scores_!$A$2:$A$474,0),0) + INDEX(_hidden_info_draft_!Z$48:AK$48,'Draft Sim'!$F$21)</f>
        <v>-0.41773620121997801</v>
      </c>
      <c r="AW44" cm="1">
        <f t="array" ref="AW44">INDEX(_x_scores_!I$2:I$474,MATCH($AO44,_x_scores_!$A$2:$A$474,0),0) + INDEX(_hidden_info_draft_!Z$49:AK$49,'Draft Sim'!$F$21)</f>
        <v>-0.89024549895541127</v>
      </c>
      <c r="AX44" cm="1">
        <f t="array" ref="AX44">INDEX(_x_scores_!J$2:J$474,MATCH($AO44,_x_scores_!$A$2:$A$474,0),0) + INDEX(_hidden_info_draft_!Z$50:AK$50,'Draft Sim'!$F$21)</f>
        <v>0.31245284634343484</v>
      </c>
      <c r="AZ44">
        <f t="shared" si="2"/>
        <v>0.55529864129804118</v>
      </c>
      <c r="BA44">
        <f t="shared" si="3"/>
        <v>0.49851198279713294</v>
      </c>
      <c r="BB44">
        <f t="shared" si="4"/>
        <v>0.54854026191337779</v>
      </c>
      <c r="BC44">
        <f t="shared" si="5"/>
        <v>0.49524994664331534</v>
      </c>
      <c r="BD44">
        <f t="shared" si="6"/>
        <v>0.43725821632883988</v>
      </c>
      <c r="BE44">
        <f t="shared" si="7"/>
        <v>0.43529290417820921</v>
      </c>
      <c r="BF44">
        <f t="shared" si="8"/>
        <v>0.46940840450160781</v>
      </c>
      <c r="BG44">
        <f t="shared" si="9"/>
        <v>0.43429486027291464</v>
      </c>
      <c r="BH44">
        <f t="shared" si="10"/>
        <v>0.52297204729967617</v>
      </c>
      <c r="BJ44">
        <f ca="1"/>
        <v>41</v>
      </c>
      <c r="BL44">
        <f ca="1"/>
        <v>0</v>
      </c>
      <c r="BN44">
        <f t="shared" si="11"/>
        <v>0.48853636280367951</v>
      </c>
      <c r="BO44" cm="1">
        <f t="array" aca="1" ref="BO44" ca="1">SUM(IF(MOD(_xlfn.FLOOR.MATH(ROW(INDIRECT("1:512"))/1),2)=1,AZ44,1-AZ44) * IF(MOD(_xlfn.FLOOR.MATH(ROW(INDIRECT("1:512"))/2),2)=1,BA44,1-BA44) *  IF(MOD(_xlfn.FLOOR.MATH(ROW(INDIRECT("1:512"))/4),2)=1,BB44,1-BB44) *IF(MOD(_xlfn.FLOOR.MATH(ROW(INDIRECT("1:512"))/8),2)=1,BC44,1-BC44) * IF(MOD(_xlfn.FLOOR.MATH(ROW(INDIRECT("1:512"))/16),2)=1,BD44,1-BD44) * IF(MOD(_xlfn.FLOOR.MATH(ROW(INDIRECT("1:512"))/32),2)=1,BE44,1-BE44) *  IF(MOD(_xlfn.FLOOR.MATH(ROW(INDIRECT("1:512"))/64),2)=1,BF44,1-BF44) * IF(MOD(_xlfn.FLOOR.MATH(ROW(INDIRECT("1:512"))/128),2)=1,BG44,1-BG44) * IF(MOD(_xlfn.FLOOR.MATH(ROW(INDIRECT("1:512"))/256),2)=1,BH44,1-BH44)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0.4716888124125076</v>
      </c>
      <c r="BP44">
        <f ca="1">IF('Draft Sim'!$C$2 = "Most Categories",BO44,BN44)</f>
        <v>0.4716888124125076</v>
      </c>
      <c r="BR44" t="str">
        <f ca="1"/>
        <v>DeMar DeRozan</v>
      </c>
      <c r="BT44" s="6" t="str">
        <f t="shared" ca="1" si="12"/>
        <v>DeMar DeRozan</v>
      </c>
      <c r="BV44" t="str">
        <f ca="1"/>
        <v>Tyrese Maxey</v>
      </c>
    </row>
    <row r="45" spans="4:74">
      <c r="D45">
        <f>'Draft Sim'!F7</f>
        <v>0</v>
      </c>
      <c r="F45" t="str">
        <v>Bam Adebayo</v>
      </c>
      <c r="I45" s="6" t="str">
        <f t="shared" si="0"/>
        <v>Bam Adebayo</v>
      </c>
      <c r="L45" t="str">
        <v>Trey Murphy III</v>
      </c>
      <c r="O45">
        <v>0.81117182559354584</v>
      </c>
      <c r="P45">
        <v>0.51129908577283334</v>
      </c>
      <c r="Q45">
        <v>0.84138941006737</v>
      </c>
      <c r="R45">
        <v>-0.13124361980045926</v>
      </c>
      <c r="S45">
        <v>-0.14685380289070477</v>
      </c>
      <c r="T45">
        <v>0.2568485203643508</v>
      </c>
      <c r="U45">
        <v>-0.73543369855896912</v>
      </c>
      <c r="V45">
        <v>-0.3688351446098469</v>
      </c>
      <c r="W45">
        <v>0.17413667761790064</v>
      </c>
      <c r="Y45" t="s">
        <v>4</v>
      </c>
      <c r="Z45">
        <f>Z31 - SUM(INDEX($AA9:$AM9,1):INDEX($AA9:$AM9,Z$38))</f>
        <v>-0.22106190618348576</v>
      </c>
      <c r="AA45">
        <f>AA31 - SUM(INDEX($AA9:$AM9,1):INDEX($AA9:$AM9,AA$38))</f>
        <v>-0.33001519312676225</v>
      </c>
      <c r="AB45">
        <f>AB31 - SUM(INDEX($AA9:$AM9,1):INDEX($AA9:$AM9,AB$38))</f>
        <v>0.35322242704442131</v>
      </c>
      <c r="AC45">
        <f>AC31 - SUM(INDEX($AA9:$AM9,1):INDEX($AA9:$AM9,AC$38))</f>
        <v>-0.56359093334706367</v>
      </c>
      <c r="AD45">
        <f>AD31 - SUM(INDEX($AA9:$AM9,1):INDEX($AA9:$AM9,AD$38))</f>
        <v>-0.5016263186827844</v>
      </c>
      <c r="AE45">
        <f>AE31 - SUM(INDEX($AA9:$AM9,1):INDEX($AA9:$AM9,AE$38))</f>
        <v>-0.23297552694541129</v>
      </c>
      <c r="AF45">
        <f>AF31 - SUM(INDEX($AA9:$AM9,1):INDEX($AA9:$AM9,AF$38))</f>
        <v>-0.75216271694484826</v>
      </c>
      <c r="AG45">
        <f>AG31 - SUM(INDEX($AA9:$AM9,1):INDEX($AA9:$AM9,AG$38))</f>
        <v>-0.87897573666095941</v>
      </c>
      <c r="AH45">
        <f>AH31 - SUM(INDEX($AA9:$AM9,1):INDEX($AA9:$AM9,AH$38))</f>
        <v>-0.32328965239914137</v>
      </c>
      <c r="AI45">
        <f>AI31 - SUM(INDEX($AA9:$AM9,1):INDEX($AA9:$AM9,AI$38))</f>
        <v>0.7429047899606982</v>
      </c>
      <c r="AJ45">
        <f>AJ31 - SUM(INDEX($AA9:$AM9,1):INDEX($AA9:$AM9,AJ$38))</f>
        <v>0.28107445016288535</v>
      </c>
      <c r="AK45">
        <f>AK31 - SUM(INDEX($AA9:$AM9,1):INDEX($AA9:$AM9,AK$38))</f>
        <v>-0.46790621750590866</v>
      </c>
      <c r="AO45" t="str">
        <f t="shared" si="1"/>
        <v>Bam Adebayo</v>
      </c>
      <c r="AP45" cm="1">
        <f t="array" ref="AP45">INDEX(_x_scores_!B$2:B$474,MATCH($AO45,_x_scores_!$A$2:$A$474,0),0) + INDEX(_hidden_info_draft_!Z$42:AK$42,'Draft Sim'!$F$21)</f>
        <v>0.42422196037584714</v>
      </c>
      <c r="AQ45" cm="1">
        <f t="array" ref="AQ45">INDEX(_x_scores_!C$2:C$474,MATCH($AO45,_x_scores_!$A$2:$A$474,0),0) + INDEX(_hidden_info_draft_!Z$43:AK$43,'Draft Sim'!$F$21)</f>
        <v>1.5599984748133169</v>
      </c>
      <c r="AR45" cm="1">
        <f t="array" ref="AR45">INDEX(_x_scores_!D$2:D$474,MATCH($AO45,_x_scores_!$A$2:$A$474,0),0) +INDEX(_hidden_info_draft_!Z$44:AK$44,'Draft Sim'!$F$21)</f>
        <v>0.21084051230794554</v>
      </c>
      <c r="AS45" cm="1">
        <f t="array" ref="AS45">INDEX(_x_scores_!E$2:E$474,MATCH($AO45,_x_scores_!$A$2:$A$474,0),0) + INDEX(_hidden_info_draft_!Z$45:AK$45,'Draft Sim'!$F$21)</f>
        <v>4.2920370292494348E-2</v>
      </c>
      <c r="AT45" cm="1">
        <f t="array" ref="AT45">INDEX(_x_scores_!F$2:F$474,MATCH($AO45,_x_scores_!$A$2:$A$474,0),0) + INDEX(_hidden_info_draft_!Z$46:AK$46,'Draft Sim'!$F$21)</f>
        <v>-0.28410888864769906</v>
      </c>
      <c r="AU45" cm="1">
        <f t="array" ref="AU45">INDEX(_x_scores_!G$2:G$474,MATCH($AO45,_x_scores_!$A$2:$A$474,0),0) + INDEX(_hidden_info_draft_!Z$47:AK$47,'Draft Sim'!$F$21)</f>
        <v>-1.2698062908250674</v>
      </c>
      <c r="AV45" cm="1">
        <f t="array" ref="AV45">INDEX(_x_scores_!H$2:H$474,MATCH($AO45,_x_scores_!$A$2:$A$474,0),0) + INDEX(_hidden_info_draft_!Z$48:AK$48,'Draft Sim'!$F$21)</f>
        <v>-0.85130207275662095</v>
      </c>
      <c r="AW45" cm="1">
        <f t="array" ref="AW45">INDEX(_x_scores_!I$2:I$474,MATCH($AO45,_x_scores_!$A$2:$A$474,0),0) + INDEX(_hidden_info_draft_!Z$49:AK$49,'Draft Sim'!$F$21)</f>
        <v>-1.8407441971259779</v>
      </c>
      <c r="AX45" cm="1">
        <f t="array" ref="AX45">INDEX(_x_scores_!J$2:J$474,MATCH($AO45,_x_scores_!$A$2:$A$474,0),0) + INDEX(_hidden_info_draft_!Z$50:AK$50,'Draft Sim'!$F$21)</f>
        <v>0.4925346864536595</v>
      </c>
      <c r="AZ45">
        <f t="shared" si="2"/>
        <v>0.53154526180754735</v>
      </c>
      <c r="BA45">
        <f t="shared" si="3"/>
        <v>0.60600504546362643</v>
      </c>
      <c r="BB45">
        <f t="shared" si="4"/>
        <v>0.51415134703348209</v>
      </c>
      <c r="BC45">
        <f t="shared" si="5"/>
        <v>0.5032586487192221</v>
      </c>
      <c r="BD45">
        <f t="shared" si="6"/>
        <v>0.48019085822813157</v>
      </c>
      <c r="BE45">
        <f t="shared" si="7"/>
        <v>0.41308823348784662</v>
      </c>
      <c r="BF45">
        <f t="shared" si="8"/>
        <v>0.43784990193978535</v>
      </c>
      <c r="BG45">
        <f t="shared" si="9"/>
        <v>0.36613852381435108</v>
      </c>
      <c r="BH45">
        <f t="shared" si="10"/>
        <v>0.53618224807137294</v>
      </c>
      <c r="BJ45">
        <f ca="1"/>
        <v>42</v>
      </c>
      <c r="BL45">
        <f ca="1"/>
        <v>0</v>
      </c>
      <c r="BN45">
        <f t="shared" si="11"/>
        <v>0.48760111872948503</v>
      </c>
      <c r="BO45" cm="1">
        <f t="array" aca="1" ref="BO45" ca="1">SUM(IF(MOD(_xlfn.FLOOR.MATH(ROW(INDIRECT("1:512"))/1),2)=1,AZ45,1-AZ45) * IF(MOD(_xlfn.FLOOR.MATH(ROW(INDIRECT("1:512"))/2),2)=1,BA45,1-BA45) *  IF(MOD(_xlfn.FLOOR.MATH(ROW(INDIRECT("1:512"))/4),2)=1,BB45,1-BB45) *IF(MOD(_xlfn.FLOOR.MATH(ROW(INDIRECT("1:512"))/8),2)=1,BC45,1-BC45) * IF(MOD(_xlfn.FLOOR.MATH(ROW(INDIRECT("1:512"))/16),2)=1,BD45,1-BD45) * IF(MOD(_xlfn.FLOOR.MATH(ROW(INDIRECT("1:512"))/32),2)=1,BE45,1-BE45) *  IF(MOD(_xlfn.FLOOR.MATH(ROW(INDIRECT("1:512"))/64),2)=1,BF45,1-BF45) * IF(MOD(_xlfn.FLOOR.MATH(ROW(INDIRECT("1:512"))/128),2)=1,BG45,1-BG45) * IF(MOD(_xlfn.FLOOR.MATH(ROW(INDIRECT("1:512"))/256),2)=1,BH45,1-BH45)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0.46924868597486807</v>
      </c>
      <c r="BP45">
        <f ca="1">IF('Draft Sim'!$C$2 = "Most Categories",BO45,BN45)</f>
        <v>0.46924868597486807</v>
      </c>
      <c r="BR45" t="str">
        <f ca="1"/>
        <v>Bam Adebayo</v>
      </c>
      <c r="BT45" s="6" t="str">
        <f t="shared" ca="1" si="12"/>
        <v>Bam Adebayo</v>
      </c>
      <c r="BV45" t="str">
        <f ca="1"/>
        <v>Jaylen Brown</v>
      </c>
    </row>
    <row r="46" spans="4:74">
      <c r="D46">
        <f>'Draft Sim'!F8</f>
        <v>0</v>
      </c>
      <c r="F46" t="str">
        <v>Jimmy Butler</v>
      </c>
      <c r="I46" s="6" t="str">
        <f t="shared" si="0"/>
        <v>Jimmy Butler</v>
      </c>
      <c r="L46" t="str">
        <v>Derrick White</v>
      </c>
      <c r="O46">
        <v>-0.37169243675069247</v>
      </c>
      <c r="P46">
        <v>1.4067320851011911</v>
      </c>
      <c r="Q46">
        <v>-0.70850329326701611</v>
      </c>
      <c r="R46">
        <v>-0.12441937754364402</v>
      </c>
      <c r="S46">
        <v>2.158168752411691</v>
      </c>
      <c r="T46">
        <v>-1.2307903000492235</v>
      </c>
      <c r="U46">
        <v>0.35265561590385508</v>
      </c>
      <c r="V46">
        <v>-1.5122574048689377</v>
      </c>
      <c r="W46">
        <v>1.1010499852165825</v>
      </c>
      <c r="Y46" t="s">
        <v>5</v>
      </c>
      <c r="Z46">
        <f>Z32 - SUM(INDEX($AA10:$AM10,1):INDEX($AA10:$AM10,Z$38))</f>
        <v>-0.30726298319213458</v>
      </c>
      <c r="AA46">
        <f>AA32 - SUM(INDEX($AA10:$AM10,1):INDEX($AA10:$AM10,AA$38))</f>
        <v>-0.29750208342288259</v>
      </c>
      <c r="AB46">
        <f>AB32 - SUM(INDEX($AA10:$AM10,1):INDEX($AA10:$AM10,AB$38))</f>
        <v>-0.60531249748152505</v>
      </c>
      <c r="AC46">
        <f>AC32 - SUM(INDEX($AA10:$AM10,1):INDEX($AA10:$AM10,AC$38))</f>
        <v>0.89671391256048305</v>
      </c>
      <c r="AD46">
        <f>AD32 - SUM(INDEX($AA10:$AM10,1):INDEX($AA10:$AM10,AD$38))</f>
        <v>2.4692140374252372</v>
      </c>
      <c r="AE46">
        <f>AE32 - SUM(INDEX($AA10:$AM10,1):INDEX($AA10:$AM10,AE$38))</f>
        <v>-0.57177146773305054</v>
      </c>
      <c r="AF46">
        <f>AF32 - SUM(INDEX($AA10:$AM10,1):INDEX($AA10:$AM10,AF$38))</f>
        <v>-0.85209592789148914</v>
      </c>
      <c r="AG46">
        <f>AG32 - SUM(INDEX($AA10:$AM10,1):INDEX($AA10:$AM10,AG$38))</f>
        <v>0.79577631311881469</v>
      </c>
      <c r="AH46">
        <f>AH32 - SUM(INDEX($AA10:$AM10,1):INDEX($AA10:$AM10,AH$38))</f>
        <v>-0.57017768102763611</v>
      </c>
      <c r="AI46">
        <f>AI32 - SUM(INDEX($AA10:$AM10,1):INDEX($AA10:$AM10,AI$38))</f>
        <v>-0.86704850402402078</v>
      </c>
      <c r="AJ46">
        <f>AJ32 - SUM(INDEX($AA10:$AM10,1):INDEX($AA10:$AM10,AJ$38))</f>
        <v>-0.86125169365461318</v>
      </c>
      <c r="AK46">
        <f>AK32 - SUM(INDEX($AA10:$AM10,1):INDEX($AA10:$AM10,AK$38))</f>
        <v>0.42001967023733333</v>
      </c>
      <c r="AO46" t="str">
        <f t="shared" si="1"/>
        <v>Jimmy Butler</v>
      </c>
      <c r="AP46" cm="1">
        <f t="array" ref="AP46">INDEX(_x_scores_!B$2:B$474,MATCH($AO46,_x_scores_!$A$2:$A$474,0),0) + INDEX(_hidden_info_draft_!Z$42:AK$42,'Draft Sim'!$F$21)</f>
        <v>0.22479966815095576</v>
      </c>
      <c r="AQ46" cm="1">
        <f t="array" ref="AQ46">INDEX(_x_scores_!C$2:C$474,MATCH($AO46,_x_scores_!$A$2:$A$474,0),0) + INDEX(_hidden_info_draft_!Z$43:AK$43,'Draft Sim'!$F$21)</f>
        <v>-8.6419096930283046E-3</v>
      </c>
      <c r="AR46" cm="1">
        <f t="array" ref="AR46">INDEX(_x_scores_!D$2:D$474,MATCH($AO46,_x_scores_!$A$2:$A$474,0),0) +INDEX(_hidden_info_draft_!Z$44:AK$44,'Draft Sim'!$F$21)</f>
        <v>0.65532997697103179</v>
      </c>
      <c r="AS46" cm="1">
        <f t="array" ref="AS46">INDEX(_x_scores_!E$2:E$474,MATCH($AO46,_x_scores_!$A$2:$A$474,0),0) + INDEX(_hidden_info_draft_!Z$45:AK$45,'Draft Sim'!$F$21)</f>
        <v>0.48555999156581092</v>
      </c>
      <c r="AT46" cm="1">
        <f t="array" ref="AT46">INDEX(_x_scores_!F$2:F$474,MATCH($AO46,_x_scores_!$A$2:$A$474,0),0) + INDEX(_hidden_info_draft_!Z$46:AK$46,'Draft Sim'!$F$21)</f>
        <v>-1.0865149869239195</v>
      </c>
      <c r="AU46" cm="1">
        <f t="array" ref="AU46">INDEX(_x_scores_!G$2:G$474,MATCH($AO46,_x_scores_!$A$2:$A$474,0),0) + INDEX(_hidden_info_draft_!Z$47:AK$47,'Draft Sim'!$F$21)</f>
        <v>-0.95060428760315963</v>
      </c>
      <c r="AV46" cm="1">
        <f t="array" ref="AV46">INDEX(_x_scores_!H$2:H$474,MATCH($AO46,_x_scores_!$A$2:$A$474,0),0) + INDEX(_hidden_info_draft_!Z$48:AK$48,'Draft Sim'!$F$21)</f>
        <v>7.0715674582304378E-2</v>
      </c>
      <c r="AW46" cm="1">
        <f t="array" ref="AW46">INDEX(_x_scores_!I$2:I$474,MATCH($AO46,_x_scores_!$A$2:$A$474,0),0) + INDEX(_hidden_info_draft_!Z$49:AK$49,'Draft Sim'!$F$21)</f>
        <v>-1.2795557010317617</v>
      </c>
      <c r="AX46" cm="1">
        <f t="array" ref="AX46">INDEX(_x_scores_!J$2:J$474,MATCH($AO46,_x_scores_!$A$2:$A$474,0),0) + INDEX(_hidden_info_draft_!Z$50:AK$50,'Draft Sim'!$F$21)</f>
        <v>0.14500036963022073</v>
      </c>
      <c r="AZ46">
        <f t="shared" si="2"/>
        <v>0.51672871736493775</v>
      </c>
      <c r="BA46">
        <f t="shared" si="3"/>
        <v>0.49940567860708662</v>
      </c>
      <c r="BB46">
        <f t="shared" si="4"/>
        <v>0.54390513640134919</v>
      </c>
      <c r="BC46">
        <f t="shared" si="5"/>
        <v>0.53681324198822089</v>
      </c>
      <c r="BD46">
        <f t="shared" si="6"/>
        <v>0.42466631084798467</v>
      </c>
      <c r="BE46">
        <f t="shared" si="7"/>
        <v>0.4347068472679958</v>
      </c>
      <c r="BF46">
        <f t="shared" si="8"/>
        <v>0.50518357954264426</v>
      </c>
      <c r="BG46">
        <f t="shared" si="9"/>
        <v>0.40601713227693592</v>
      </c>
      <c r="BH46">
        <f t="shared" si="10"/>
        <v>0.51066529315089515</v>
      </c>
      <c r="BJ46">
        <f ca="1"/>
        <v>43</v>
      </c>
      <c r="BL46">
        <f ca="1"/>
        <v>0</v>
      </c>
      <c r="BN46">
        <f t="shared" si="11"/>
        <v>0.48645465971645002</v>
      </c>
      <c r="BO46" cm="1">
        <f t="array" aca="1" ref="BO46" ca="1">SUM(IF(MOD(_xlfn.FLOOR.MATH(ROW(INDIRECT("1:512"))/1),2)=1,AZ46,1-AZ46) * IF(MOD(_xlfn.FLOOR.MATH(ROW(INDIRECT("1:512"))/2),2)=1,BA46,1-BA46) *  IF(MOD(_xlfn.FLOOR.MATH(ROW(INDIRECT("1:512"))/4),2)=1,BB46,1-BB46) *IF(MOD(_xlfn.FLOOR.MATH(ROW(INDIRECT("1:512"))/8),2)=1,BC46,1-BC46) * IF(MOD(_xlfn.FLOOR.MATH(ROW(INDIRECT("1:512"))/16),2)=1,BD46,1-BD46) * IF(MOD(_xlfn.FLOOR.MATH(ROW(INDIRECT("1:512"))/32),2)=1,BE46,1-BE46) *  IF(MOD(_xlfn.FLOOR.MATH(ROW(INDIRECT("1:512"))/64),2)=1,BF46,1-BF46) * IF(MOD(_xlfn.FLOOR.MATH(ROW(INDIRECT("1:512"))/128),2)=1,BG46,1-BG46) * IF(MOD(_xlfn.FLOOR.MATH(ROW(INDIRECT("1:512"))/256),2)=1,BH46,1-BH46)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0.46657126833541146</v>
      </c>
      <c r="BP46">
        <f ca="1">IF('Draft Sim'!$C$2 = "Most Categories",BO46,BN46)</f>
        <v>0.46657126833541146</v>
      </c>
      <c r="BR46" t="str">
        <f ca="1"/>
        <v>Giannis Antetokounmpo</v>
      </c>
      <c r="BT46" s="6" t="str">
        <f t="shared" ca="1" si="12"/>
        <v>Giannis Antetokounmpo</v>
      </c>
      <c r="BV46" t="str">
        <f ca="1"/>
        <v>Derrick White</v>
      </c>
    </row>
    <row r="47" spans="4:74">
      <c r="D47">
        <f>'Draft Sim'!F9</f>
        <v>0</v>
      </c>
      <c r="F47" t="str">
        <v>Chris Paul</v>
      </c>
      <c r="I47" s="6" t="str">
        <f t="shared" si="0"/>
        <v>Chris Paul</v>
      </c>
      <c r="L47" t="str">
        <v>Deandre Ayton</v>
      </c>
      <c r="O47">
        <v>-0.49930364223983614</v>
      </c>
      <c r="P47">
        <v>1.5653191316406898</v>
      </c>
      <c r="Q47">
        <v>-1.0372270263366579</v>
      </c>
      <c r="R47">
        <v>-0.5457200894894535</v>
      </c>
      <c r="S47">
        <v>2.5464934869905176</v>
      </c>
      <c r="T47">
        <v>-1.2735994136087905</v>
      </c>
      <c r="U47">
        <v>0.57583757983360651</v>
      </c>
      <c r="V47">
        <v>-1.1322953924017893</v>
      </c>
      <c r="W47">
        <v>0.93665544457397598</v>
      </c>
      <c r="Y47" t="s">
        <v>6</v>
      </c>
      <c r="Z47">
        <f>Z33 - SUM(INDEX($AA11:$AM11,1):INDEX($AA11:$AM11,Z$38))</f>
        <v>-1.6309455885070627</v>
      </c>
      <c r="AA47">
        <f>AA33 - SUM(INDEX($AA11:$AM11,1):INDEX($AA11:$AM11,AA$38))</f>
        <v>-8.0163098021283297E-2</v>
      </c>
      <c r="AB47">
        <f>AB33 - SUM(INDEX($AA11:$AM11,1):INDEX($AA11:$AM11,AB$38))</f>
        <v>-0.11988486896583916</v>
      </c>
      <c r="AC47">
        <f>AC33 - SUM(INDEX($AA11:$AM11,1):INDEX($AA11:$AM11,AC$38))</f>
        <v>-1.7800646174705665</v>
      </c>
      <c r="AD47">
        <f>AD33 - SUM(INDEX($AA11:$AM11,1):INDEX($AA11:$AM11,AD$38))</f>
        <v>-1.0659573682931367</v>
      </c>
      <c r="AE47">
        <f>AE33 - SUM(INDEX($AA11:$AM11,1):INDEX($AA11:$AM11,AE$38))</f>
        <v>-6.7933419300238107E-2</v>
      </c>
      <c r="AF47">
        <f>AF33 - SUM(INDEX($AA11:$AM11,1):INDEX($AA11:$AM11,AF$38))</f>
        <v>0.94480784132780871</v>
      </c>
      <c r="AG47">
        <f>AG33 - SUM(INDEX($AA11:$AM11,1):INDEX($AA11:$AM11,AG$38))</f>
        <v>-0.88844545095204164</v>
      </c>
      <c r="AH47">
        <f>AH33 - SUM(INDEX($AA11:$AM11,1):INDEX($AA11:$AM11,AH$38))</f>
        <v>-0.45990306232940614</v>
      </c>
      <c r="AI47">
        <f>AI33 - SUM(INDEX($AA11:$AM11,1):INDEX($AA11:$AM11,AI$38))</f>
        <v>1.2958554843449288</v>
      </c>
      <c r="AJ47">
        <f>AJ33 - SUM(INDEX($AA11:$AM11,1):INDEX($AA11:$AM11,AJ$38))</f>
        <v>-0.8742476141961314</v>
      </c>
      <c r="AK47">
        <f>AK33 - SUM(INDEX($AA11:$AM11,1):INDEX($AA11:$AM11,AK$38))</f>
        <v>-1.5195518470680756</v>
      </c>
      <c r="AO47" t="str">
        <f t="shared" si="1"/>
        <v>Chris Paul</v>
      </c>
      <c r="AP47" cm="1">
        <f t="array" ref="AP47">INDEX(_x_scores_!B$2:B$474,MATCH($AO47,_x_scores_!$A$2:$A$474,0),0) + INDEX(_hidden_info_draft_!Z$42:AK$42,'Draft Sim'!$F$21)</f>
        <v>-0.53702625356610845</v>
      </c>
      <c r="AQ47" cm="1">
        <f t="array" ref="AQ47">INDEX(_x_scores_!C$2:C$474,MATCH($AO47,_x_scores_!$A$2:$A$474,0),0) + INDEX(_hidden_info_draft_!Z$43:AK$43,'Draft Sim'!$F$21)</f>
        <v>-0.23437891000070277</v>
      </c>
      <c r="AR47" cm="1">
        <f t="array" ref="AR47">INDEX(_x_scores_!D$2:D$474,MATCH($AO47,_x_scores_!$A$2:$A$474,0),0) +INDEX(_hidden_info_draft_!Z$44:AK$44,'Draft Sim'!$F$21)</f>
        <v>2.0247844459048263</v>
      </c>
      <c r="AS47" cm="1">
        <f t="array" ref="AS47">INDEX(_x_scores_!E$2:E$474,MATCH($AO47,_x_scores_!$A$2:$A$474,0),0) + INDEX(_hidden_info_draft_!Z$45:AK$45,'Draft Sim'!$F$21)</f>
        <v>0.32364706512904201</v>
      </c>
      <c r="AT47" cm="1">
        <f t="array" ref="AT47">INDEX(_x_scores_!F$2:F$474,MATCH($AO47,_x_scores_!$A$2:$A$474,0),0) + INDEX(_hidden_info_draft_!Z$46:AK$46,'Draft Sim'!$F$21)</f>
        <v>-1.0624845848335007</v>
      </c>
      <c r="AU47" cm="1">
        <f t="array" ref="AU47">INDEX(_x_scores_!G$2:G$474,MATCH($AO47,_x_scores_!$A$2:$A$474,0),0) + INDEX(_hidden_info_draft_!Z$47:AK$47,'Draft Sim'!$F$21)</f>
        <v>-0.20662382491926867</v>
      </c>
      <c r="AV47" cm="1">
        <f t="array" ref="AV47">INDEX(_x_scores_!H$2:H$474,MATCH($AO47,_x_scores_!$A$2:$A$474,0),0) + INDEX(_hidden_info_draft_!Z$48:AK$48,'Draft Sim'!$F$21)</f>
        <v>3.2025546304567734E-2</v>
      </c>
      <c r="AW47" cm="1">
        <f t="array" ref="AW47">INDEX(_x_scores_!I$2:I$474,MATCH($AO47,_x_scores_!$A$2:$A$474,0),0) + INDEX(_hidden_info_draft_!Z$49:AK$49,'Draft Sim'!$F$21)</f>
        <v>-1.5730409207477405</v>
      </c>
      <c r="AX47" cm="1">
        <f t="array" ref="AX47">INDEX(_x_scores_!J$2:J$474,MATCH($AO47,_x_scores_!$A$2:$A$474,0),0) + INDEX(_hidden_info_draft_!Z$50:AK$50,'Draft Sim'!$F$21)</f>
        <v>-0.26534465086047299</v>
      </c>
      <c r="AZ47">
        <f t="shared" si="2"/>
        <v>0.46009167020782449</v>
      </c>
      <c r="BA47">
        <f t="shared" si="3"/>
        <v>0.48388567262648441</v>
      </c>
      <c r="BB47">
        <f t="shared" si="4"/>
        <v>0.63334456067146105</v>
      </c>
      <c r="BC47">
        <f t="shared" si="5"/>
        <v>0.5245570418031944</v>
      </c>
      <c r="BD47">
        <f t="shared" si="6"/>
        <v>0.42631316814128351</v>
      </c>
      <c r="BE47">
        <f t="shared" si="7"/>
        <v>0.48574692055864577</v>
      </c>
      <c r="BF47">
        <f t="shared" si="8"/>
        <v>0.50234757966848198</v>
      </c>
      <c r="BG47">
        <f t="shared" si="9"/>
        <v>0.38501101485374556</v>
      </c>
      <c r="BH47">
        <f t="shared" si="10"/>
        <v>0.48048841654335361</v>
      </c>
      <c r="BJ47">
        <f ca="1"/>
        <v>44</v>
      </c>
      <c r="BL47">
        <f ca="1"/>
        <v>0</v>
      </c>
      <c r="BN47">
        <f t="shared" si="11"/>
        <v>0.48686511611938621</v>
      </c>
      <c r="BO47" cm="1">
        <f t="array" aca="1" ref="BO47" ca="1">SUM(IF(MOD(_xlfn.FLOOR.MATH(ROW(INDIRECT("1:512"))/1),2)=1,AZ47,1-AZ47) * IF(MOD(_xlfn.FLOOR.MATH(ROW(INDIRECT("1:512"))/2),2)=1,BA47,1-BA47) *  IF(MOD(_xlfn.FLOOR.MATH(ROW(INDIRECT("1:512"))/4),2)=1,BB47,1-BB47) *IF(MOD(_xlfn.FLOOR.MATH(ROW(INDIRECT("1:512"))/8),2)=1,BC47,1-BC47) * IF(MOD(_xlfn.FLOOR.MATH(ROW(INDIRECT("1:512"))/16),2)=1,BD47,1-BD47) * IF(MOD(_xlfn.FLOOR.MATH(ROW(INDIRECT("1:512"))/32),2)=1,BE47,1-BE47) *  IF(MOD(_xlfn.FLOOR.MATH(ROW(INDIRECT("1:512"))/64),2)=1,BF47,1-BF47) * IF(MOD(_xlfn.FLOOR.MATH(ROW(INDIRECT("1:512"))/128),2)=1,BG47,1-BG47) * IF(MOD(_xlfn.FLOOR.MATH(ROW(INDIRECT("1:512"))/256),2)=1,BH47,1-BH47)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0.46733413263631846</v>
      </c>
      <c r="BP47">
        <f ca="1">IF('Draft Sim'!$C$2 = "Most Categories",BO47,BN47)</f>
        <v>0.46733413263631846</v>
      </c>
      <c r="BR47" t="str">
        <f ca="1"/>
        <v>Chris Paul</v>
      </c>
      <c r="BT47" s="6" t="str">
        <f t="shared" ca="1" si="12"/>
        <v>Chris Paul</v>
      </c>
      <c r="BV47" t="str">
        <f ca="1"/>
        <v>Tyler Herro</v>
      </c>
    </row>
    <row r="48" spans="4:74">
      <c r="D48">
        <f>'Draft Sim'!F10</f>
        <v>0</v>
      </c>
      <c r="F48" t="str">
        <v>Jrue Holiday</v>
      </c>
      <c r="I48" s="6" t="str">
        <f t="shared" si="0"/>
        <v>Jrue Holiday</v>
      </c>
      <c r="L48" t="str">
        <v>Jaylen Brown</v>
      </c>
      <c r="O48">
        <v>0.1089036747399011</v>
      </c>
      <c r="P48">
        <v>-0.35648868823868601</v>
      </c>
      <c r="Q48">
        <v>1.3593745038075913</v>
      </c>
      <c r="R48">
        <v>0.3589318845454047</v>
      </c>
      <c r="S48">
        <v>-0.39845567837754353</v>
      </c>
      <c r="T48">
        <v>0.37881096065963971</v>
      </c>
      <c r="U48">
        <v>-0.58397625212165605</v>
      </c>
      <c r="V48">
        <v>2.004785865495097E-2</v>
      </c>
      <c r="W48">
        <v>-0.14569128380525248</v>
      </c>
      <c r="Y48" t="s">
        <v>7</v>
      </c>
      <c r="Z48">
        <f>Z34 - SUM(INDEX($AA12:$AM12,1):INDEX($AA12:$AM12,Z$38))</f>
        <v>-0.18819378584797097</v>
      </c>
      <c r="AA48">
        <f>AA34 - SUM(INDEX($AA12:$AM12,1):INDEX($AA12:$AM12,AA$38))</f>
        <v>0.54322910084234211</v>
      </c>
      <c r="AB48">
        <f>AB34 - SUM(INDEX($AA12:$AM12,1):INDEX($AA12:$AM12,AB$38))</f>
        <v>0.79875814780668919</v>
      </c>
      <c r="AC48">
        <f>AC34 - SUM(INDEX($AA12:$AM12,1):INDEX($AA12:$AM12,AC$38))</f>
        <v>0.39816950161146925</v>
      </c>
      <c r="AD48">
        <f>AD34 - SUM(INDEX($AA12:$AM12,1):INDEX($AA12:$AM12,AD$38))</f>
        <v>1.5224048177750531</v>
      </c>
      <c r="AE48">
        <f>AE34 - SUM(INDEX($AA12:$AM12,1):INDEX($AA12:$AM12,AE$38))</f>
        <v>-7.0664313145142765E-2</v>
      </c>
      <c r="AF48">
        <f>AF34 - SUM(INDEX($AA12:$AM12,1):INDEX($AA12:$AM12,AF$38))</f>
        <v>0.31540793954686452</v>
      </c>
      <c r="AG48">
        <f>AG34 - SUM(INDEX($AA12:$AM12,1):INDEX($AA12:$AM12,AG$38))</f>
        <v>0.38037069938914359</v>
      </c>
      <c r="AH48">
        <f>AH34 - SUM(INDEX($AA12:$AM12,1):INDEX($AA12:$AM12,AH$38))</f>
        <v>0.24964453214462168</v>
      </c>
      <c r="AI48">
        <f>AI34 - SUM(INDEX($AA12:$AM12,1):INDEX($AA12:$AM12,AI$38))</f>
        <v>-0.2348590095048757</v>
      </c>
      <c r="AJ48">
        <f>AJ34 - SUM(INDEX($AA12:$AM12,1):INDEX($AA12:$AM12,AJ$38))</f>
        <v>0.22679729151738148</v>
      </c>
      <c r="AK48">
        <f>AK34 - SUM(INDEX($AA12:$AM12,1):INDEX($AA12:$AM12,AK$38))</f>
        <v>-0.31672081019256759</v>
      </c>
      <c r="AO48" t="str">
        <f t="shared" si="1"/>
        <v>Jrue Holiday</v>
      </c>
      <c r="AP48" cm="1">
        <f t="array" ref="AP48">INDEX(_x_scores_!B$2:B$474,MATCH($AO48,_x_scores_!$A$2:$A$474,0),0) + INDEX(_hidden_info_draft_!Z$42:AK$42,'Draft Sim'!$F$21)</f>
        <v>1.7066811521430816E-2</v>
      </c>
      <c r="AQ48" cm="1">
        <f t="array" ref="AQ48">INDEX(_x_scores_!C$2:C$474,MATCH($AO48,_x_scores_!$A$2:$A$474,0),0) + INDEX(_hidden_info_draft_!Z$43:AK$43,'Draft Sim'!$F$21)</f>
        <v>-0.11232107311197964</v>
      </c>
      <c r="AR48" cm="1">
        <f t="array" ref="AR48">INDEX(_x_scores_!D$2:D$474,MATCH($AO48,_x_scores_!$A$2:$A$474,0),0) +INDEX(_hidden_info_draft_!Z$44:AK$44,'Draft Sim'!$F$21)</f>
        <v>1.5088335070410965</v>
      </c>
      <c r="AS48" cm="1">
        <f t="array" ref="AS48">INDEX(_x_scores_!E$2:E$474,MATCH($AO48,_x_scores_!$A$2:$A$474,0),0) + INDEX(_hidden_info_draft_!Z$45:AK$45,'Draft Sim'!$F$21)</f>
        <v>0.12595635759999341</v>
      </c>
      <c r="AT48" cm="1">
        <f t="array" ref="AT48">INDEX(_x_scores_!F$2:F$474,MATCH($AO48,_x_scores_!$A$2:$A$474,0),0) + INDEX(_hidden_info_draft_!Z$46:AK$46,'Draft Sim'!$F$21)</f>
        <v>-0.97022714611059402</v>
      </c>
      <c r="AU48" cm="1">
        <f t="array" ref="AU48">INDEX(_x_scores_!G$2:G$474,MATCH($AO48,_x_scores_!$A$2:$A$474,0),0) + INDEX(_hidden_info_draft_!Z$47:AK$47,'Draft Sim'!$F$21)</f>
        <v>0.3108775413594016</v>
      </c>
      <c r="AV48" cm="1">
        <f t="array" ref="AV48">INDEX(_x_scores_!H$2:H$474,MATCH($AO48,_x_scores_!$A$2:$A$474,0),0) + INDEX(_hidden_info_draft_!Z$48:AK$48,'Draft Sim'!$F$21)</f>
        <v>-0.65464056526679881</v>
      </c>
      <c r="AW48" cm="1">
        <f t="array" ref="AW48">INDEX(_x_scores_!I$2:I$474,MATCH($AO48,_x_scores_!$A$2:$A$474,0),0) + INDEX(_hidden_info_draft_!Z$49:AK$49,'Draft Sim'!$F$21)</f>
        <v>-1.7238908437138882</v>
      </c>
      <c r="AX48" cm="1">
        <f t="array" ref="AX48">INDEX(_x_scores_!J$2:J$474,MATCH($AO48,_x_scores_!$A$2:$A$474,0),0) + INDEX(_hidden_info_draft_!Z$50:AK$50,'Draft Sim'!$F$21)</f>
        <v>-4.5847444399095744E-2</v>
      </c>
      <c r="AZ48">
        <f t="shared" si="2"/>
        <v>0.50127041604331013</v>
      </c>
      <c r="BA48">
        <f t="shared" si="3"/>
        <v>0.49227593520911994</v>
      </c>
      <c r="BB48">
        <f t="shared" si="4"/>
        <v>0.60021435577155069</v>
      </c>
      <c r="BC48">
        <f t="shared" si="5"/>
        <v>0.50956219108771728</v>
      </c>
      <c r="BD48">
        <f t="shared" si="6"/>
        <v>0.43264747482108312</v>
      </c>
      <c r="BE48">
        <f t="shared" si="7"/>
        <v>0.52143882040149636</v>
      </c>
      <c r="BF48">
        <f t="shared" si="8"/>
        <v>0.45212785122679655</v>
      </c>
      <c r="BG48">
        <f t="shared" si="9"/>
        <v>0.37433968920532079</v>
      </c>
      <c r="BH48">
        <f t="shared" si="10"/>
        <v>0.49662739570314773</v>
      </c>
      <c r="BJ48">
        <f ca="1"/>
        <v>45</v>
      </c>
      <c r="BL48">
        <f ca="1"/>
        <v>0</v>
      </c>
      <c r="BN48">
        <f t="shared" si="11"/>
        <v>0.48672268105217142</v>
      </c>
      <c r="BO48" cm="1">
        <f t="array" aca="1" ref="BO48" ca="1">SUM(IF(MOD(_xlfn.FLOOR.MATH(ROW(INDIRECT("1:512"))/1),2)=1,AZ48,1-AZ48) * IF(MOD(_xlfn.FLOOR.MATH(ROW(INDIRECT("1:512"))/2),2)=1,BA48,1-BA48) *  IF(MOD(_xlfn.FLOOR.MATH(ROW(INDIRECT("1:512"))/4),2)=1,BB48,1-BB48) *IF(MOD(_xlfn.FLOOR.MATH(ROW(INDIRECT("1:512"))/8),2)=1,BC48,1-BC48) * IF(MOD(_xlfn.FLOOR.MATH(ROW(INDIRECT("1:512"))/16),2)=1,BD48,1-BD48) * IF(MOD(_xlfn.FLOOR.MATH(ROW(INDIRECT("1:512"))/32),2)=1,BE48,1-BE48) *  IF(MOD(_xlfn.FLOOR.MATH(ROW(INDIRECT("1:512"))/64),2)=1,BF48,1-BF48) * IF(MOD(_xlfn.FLOOR.MATH(ROW(INDIRECT("1:512"))/128),2)=1,BG48,1-BG48) * IF(MOD(_xlfn.FLOOR.MATH(ROW(INDIRECT("1:512"))/256),2)=1,BH48,1-BH48)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0.46713070246052008</v>
      </c>
      <c r="BP48">
        <f ca="1">IF('Draft Sim'!$C$2 = "Most Categories",BO48,BN48)</f>
        <v>0.46713070246052008</v>
      </c>
      <c r="BR48" t="str">
        <f ca="1"/>
        <v>Jrue Holiday</v>
      </c>
      <c r="BT48" s="6" t="str">
        <f t="shared" ca="1" si="12"/>
        <v>Jrue Holiday</v>
      </c>
      <c r="BV48" t="str">
        <f ca="1"/>
        <v>Trey Murphy III</v>
      </c>
    </row>
    <row r="49" spans="4:74">
      <c r="D49">
        <f>'Draft Sim'!F11</f>
        <v>0</v>
      </c>
      <c r="F49" t="str">
        <v>Jamal Murray</v>
      </c>
      <c r="I49" s="6" t="str">
        <f t="shared" si="0"/>
        <v>Jamal Murray</v>
      </c>
      <c r="L49" t="str">
        <v>Jerami Grant</v>
      </c>
      <c r="O49">
        <v>0.76679700611446899</v>
      </c>
      <c r="P49">
        <v>-0.30374451491989962</v>
      </c>
      <c r="Q49">
        <v>0.27459333989220114</v>
      </c>
      <c r="R49">
        <v>0.27883315643423967</v>
      </c>
      <c r="S49">
        <v>-0.49663611414788095</v>
      </c>
      <c r="T49">
        <v>0.27739074639706335</v>
      </c>
      <c r="U49">
        <v>-0.49487983765135229</v>
      </c>
      <c r="V49">
        <v>0.40099698406728379</v>
      </c>
      <c r="W49">
        <v>-0.29048350268354906</v>
      </c>
      <c r="Y49" t="s">
        <v>9</v>
      </c>
      <c r="Z49">
        <f>Z35 - SUM(INDEX($AA13:$AM13,1):INDEX($AA13:$AM13,Z$38))</f>
        <v>-0.36957540077968198</v>
      </c>
      <c r="AA49">
        <f>AA35 - SUM(INDEX($AA13:$AM13,1):INDEX($AA13:$AM13,AA$38))</f>
        <v>-8.7213120708912184E-2</v>
      </c>
      <c r="AB49">
        <f>AB35 - SUM(INDEX($AA13:$AM13,1):INDEX($AA13:$AM13,AB$38))</f>
        <v>-0.38712984208765466</v>
      </c>
      <c r="AC49">
        <f>AC35 - SUM(INDEX($AA13:$AM13,1):INDEX($AA13:$AM13,AC$38))</f>
        <v>-0.1851924546092244</v>
      </c>
      <c r="AD49">
        <f>AD35 - SUM(INDEX($AA13:$AM13,1):INDEX($AA13:$AM13,AD$38))</f>
        <v>-0.81515082941854711</v>
      </c>
      <c r="AE49">
        <f>AE35 - SUM(INDEX($AA13:$AM13,1):INDEX($AA13:$AM13,AE$38))</f>
        <v>-1.7439387023688393</v>
      </c>
      <c r="AF49">
        <f>AF35 - SUM(INDEX($AA13:$AM13,1):INDEX($AA13:$AM13,AF$38))</f>
        <v>-8.1378689682650052E-2</v>
      </c>
      <c r="AG49">
        <f>AG35 - SUM(INDEX($AA13:$AM13,1):INDEX($AA13:$AM13,AG$38))</f>
        <v>-2.6269751026178012E-2</v>
      </c>
      <c r="AH49">
        <f>AH35 - SUM(INDEX($AA13:$AM13,1):INDEX($AA13:$AM13,AH$38))</f>
        <v>-0.11249565441411136</v>
      </c>
      <c r="AI49">
        <f>AI35 - SUM(INDEX($AA13:$AM13,1):INDEX($AA13:$AM13,AI$38))</f>
        <v>-0.88492707238067214</v>
      </c>
      <c r="AJ49">
        <f>AJ35 - SUM(INDEX($AA13:$AM13,1):INDEX($AA13:$AM13,AJ$38))</f>
        <v>-1.0834098541493762</v>
      </c>
      <c r="AK49">
        <f>AK35 - SUM(INDEX($AA13:$AM13,1):INDEX($AA13:$AM13,AK$38))</f>
        <v>0.24267191705205626</v>
      </c>
      <c r="AO49" t="str">
        <f t="shared" si="1"/>
        <v>Jamal Murray</v>
      </c>
      <c r="AP49" cm="1">
        <f t="array" ref="AP49">INDEX(_x_scores_!B$2:B$474,MATCH($AO49,_x_scores_!$A$2:$A$474,0),0) + INDEX(_hidden_info_draft_!Z$42:AK$42,'Draft Sim'!$F$21)</f>
        <v>0.33984600119458003</v>
      </c>
      <c r="AQ49" cm="1">
        <f t="array" ref="AQ49">INDEX(_x_scores_!C$2:C$474,MATCH($AO49,_x_scores_!$A$2:$A$474,0),0) + INDEX(_hidden_info_draft_!Z$43:AK$43,'Draft Sim'!$F$21)</f>
        <v>-0.29550474018540629</v>
      </c>
      <c r="AR49" cm="1">
        <f t="array" ref="AR49">INDEX(_x_scores_!D$2:D$474,MATCH($AO49,_x_scores_!$A$2:$A$474,0),0) +INDEX(_hidden_info_draft_!Z$44:AK$44,'Draft Sim'!$F$21)</f>
        <v>1.0255964573769634</v>
      </c>
      <c r="AS49" cm="1">
        <f t="array" ref="AS49">INDEX(_x_scores_!E$2:E$474,MATCH($AO49,_x_scores_!$A$2:$A$474,0),0) + INDEX(_hidden_info_draft_!Z$45:AK$45,'Draft Sim'!$F$21)</f>
        <v>-8.6641267415814099E-2</v>
      </c>
      <c r="AT49" cm="1">
        <f t="array" ref="AT49">INDEX(_x_scores_!F$2:F$474,MATCH($AO49,_x_scores_!$A$2:$A$474,0),0) + INDEX(_hidden_info_draft_!Z$46:AK$46,'Draft Sim'!$F$21)</f>
        <v>-1.0996490872970393</v>
      </c>
      <c r="AU49" cm="1">
        <f t="array" ref="AU49">INDEX(_x_scores_!G$2:G$474,MATCH($AO49,_x_scores_!$A$2:$A$474,0),0) + INDEX(_hidden_info_draft_!Z$47:AK$47,'Draft Sim'!$F$21)</f>
        <v>0.6656753360052079</v>
      </c>
      <c r="AV49" cm="1">
        <f t="array" ref="AV49">INDEX(_x_scores_!H$2:H$474,MATCH($AO49,_x_scores_!$A$2:$A$474,0),0) + INDEX(_hidden_info_draft_!Z$48:AK$48,'Draft Sim'!$F$21)</f>
        <v>-0.39919834297601281</v>
      </c>
      <c r="AW49" cm="1">
        <f t="array" ref="AW49">INDEX(_x_scores_!I$2:I$474,MATCH($AO49,_x_scores_!$A$2:$A$474,0),0) + INDEX(_hidden_info_draft_!Z$49:AK$49,'Draft Sim'!$F$21)</f>
        <v>-1.5060064914429796</v>
      </c>
      <c r="AX49" cm="1">
        <f t="array" ref="AX49">INDEX(_x_scores_!J$2:J$474,MATCH($AO49,_x_scores_!$A$2:$A$474,0),0) + INDEX(_hidden_info_draft_!Z$50:AK$50,'Draft Sim'!$F$21)</f>
        <v>-0.26016073927624983</v>
      </c>
      <c r="AZ49">
        <f t="shared" si="2"/>
        <v>0.52528049099665297</v>
      </c>
      <c r="BA49">
        <f t="shared" si="3"/>
        <v>0.47968632713402848</v>
      </c>
      <c r="BB49">
        <f t="shared" si="4"/>
        <v>0.56851090119780534</v>
      </c>
      <c r="BC49">
        <f t="shared" si="5"/>
        <v>0.49342214898427228</v>
      </c>
      <c r="BD49">
        <f t="shared" si="6"/>
        <v>0.42376675506851669</v>
      </c>
      <c r="BE49">
        <f t="shared" si="7"/>
        <v>0.54582734425733004</v>
      </c>
      <c r="BF49">
        <f t="shared" si="8"/>
        <v>0.47076347670428043</v>
      </c>
      <c r="BG49">
        <f t="shared" si="9"/>
        <v>0.38978176145890253</v>
      </c>
      <c r="BH49">
        <f t="shared" si="10"/>
        <v>0.48086930978751685</v>
      </c>
      <c r="BJ49">
        <f ca="1"/>
        <v>46</v>
      </c>
      <c r="BL49">
        <f ca="1"/>
        <v>0</v>
      </c>
      <c r="BN49">
        <f t="shared" si="11"/>
        <v>0.4864342795099228</v>
      </c>
      <c r="BO49" cm="1">
        <f t="array" aca="1" ref="BO49" ca="1">SUM(IF(MOD(_xlfn.FLOOR.MATH(ROW(INDIRECT("1:512"))/1),2)=1,AZ49,1-AZ49) * IF(MOD(_xlfn.FLOOR.MATH(ROW(INDIRECT("1:512"))/2),2)=1,BA49,1-BA49) *  IF(MOD(_xlfn.FLOOR.MATH(ROW(INDIRECT("1:512"))/4),2)=1,BB49,1-BB49) *IF(MOD(_xlfn.FLOOR.MATH(ROW(INDIRECT("1:512"))/8),2)=1,BC49,1-BC49) * IF(MOD(_xlfn.FLOOR.MATH(ROW(INDIRECT("1:512"))/16),2)=1,BD49,1-BD49) * IF(MOD(_xlfn.FLOOR.MATH(ROW(INDIRECT("1:512"))/32),2)=1,BE49,1-BE49) *  IF(MOD(_xlfn.FLOOR.MATH(ROW(INDIRECT("1:512"))/64),2)=1,BF49,1-BF49) * IF(MOD(_xlfn.FLOOR.MATH(ROW(INDIRECT("1:512"))/128),2)=1,BG49,1-BG49) * IF(MOD(_xlfn.FLOOR.MATH(ROW(INDIRECT("1:512"))/256),2)=1,BH49,1-BH49)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0.4664765569475019</v>
      </c>
      <c r="BP49">
        <f ca="1">IF('Draft Sim'!$C$2 = "Most Categories",BO49,BN49)</f>
        <v>0.4664765569475019</v>
      </c>
      <c r="BR49" t="str">
        <f ca="1"/>
        <v>Jimmy Butler</v>
      </c>
      <c r="BT49" s="6" t="str">
        <f t="shared" ca="1" si="12"/>
        <v>Jimmy Butler</v>
      </c>
      <c r="BV49" t="str">
        <f ca="1"/>
        <v>Jerami Grant</v>
      </c>
    </row>
    <row r="50" spans="4:74">
      <c r="D50">
        <f>'Draft Sim'!F12</f>
        <v>0</v>
      </c>
      <c r="F50" t="str">
        <v>Buddy Hield</v>
      </c>
      <c r="I50" s="6" t="str">
        <f t="shared" si="0"/>
        <v>Buddy Hield</v>
      </c>
      <c r="L50" t="str">
        <v>Tyler Herro</v>
      </c>
      <c r="O50">
        <v>8.4018493335987585E-2</v>
      </c>
      <c r="P50">
        <v>-0.23454379871144762</v>
      </c>
      <c r="Q50">
        <v>-8.4866884252914124E-2</v>
      </c>
      <c r="R50">
        <v>0.29552335293020981</v>
      </c>
      <c r="S50">
        <v>-0.44670194004791786</v>
      </c>
      <c r="T50">
        <v>1.779741200440019</v>
      </c>
      <c r="U50">
        <v>-6.527631535418997E-2</v>
      </c>
      <c r="V50">
        <v>9.0913193613621102E-2</v>
      </c>
      <c r="W50">
        <v>-0.7373834182716239</v>
      </c>
      <c r="Y50" t="s">
        <v>11</v>
      </c>
      <c r="Z50">
        <f>Z36 - SUM(INDEX($AA14:$AM14,1):INDEX($AA14:$AM14,Z$38))</f>
        <v>1.8498925304683964</v>
      </c>
      <c r="AA50">
        <f>AA36 - SUM(INDEX($AA14:$AM14,1):INDEX($AA14:$AM14,AA$38))</f>
        <v>-0.182792943036304</v>
      </c>
      <c r="AB50">
        <f>AB36 - SUM(INDEX($AA14:$AM14,1):INDEX($AA14:$AM14,AB$38))</f>
        <v>8.390300104161727E-2</v>
      </c>
      <c r="AC50">
        <f>AC36 - SUM(INDEX($AA14:$AM14,1):INDEX($AA14:$AM14,AC$38))</f>
        <v>0.81628310560952566</v>
      </c>
      <c r="AD50">
        <f>AD36 - SUM(INDEX($AA14:$AM14,1):INDEX($AA14:$AM14,AD$38))</f>
        <v>0.17521004868415579</v>
      </c>
      <c r="AE50">
        <f>AE36 - SUM(INDEX($AA14:$AM14,1):INDEX($AA14:$AM14,AE$38))</f>
        <v>9.9843839406156737E-2</v>
      </c>
      <c r="AF50">
        <f>AF36 - SUM(INDEX($AA14:$AM14,1):INDEX($AA14:$AM14,AF$38))</f>
        <v>-5.5843817544422636E-2</v>
      </c>
      <c r="AG50">
        <f>AG36 - SUM(INDEX($AA14:$AM14,1):INDEX($AA14:$AM14,AG$38))</f>
        <v>0.93653191745414133</v>
      </c>
      <c r="AH50">
        <f>AH36 - SUM(INDEX($AA14:$AM14,1):INDEX($AA14:$AM14,AH$38))</f>
        <v>-0.34200890754860613</v>
      </c>
      <c r="AI50">
        <f>AI36 - SUM(INDEX($AA14:$AM14,1):INDEX($AA14:$AM14,AI$38))</f>
        <v>-1.1331677302864898</v>
      </c>
      <c r="AJ50">
        <f>AJ36 - SUM(INDEX($AA14:$AM14,1):INDEX($AA14:$AM14,AJ$38))</f>
        <v>-3.733150108156158E-2</v>
      </c>
      <c r="AK50">
        <f>AK36 - SUM(INDEX($AA14:$AM14,1):INDEX($AA14:$AM14,AK$38))</f>
        <v>-0.17985236079603562</v>
      </c>
      <c r="AO50" t="str">
        <f t="shared" si="1"/>
        <v>Buddy Hield</v>
      </c>
      <c r="AP50" cm="1">
        <f t="array" ref="AP50">INDEX(_x_scores_!B$2:B$474,MATCH($AO50,_x_scores_!$A$2:$A$474,0),0) + INDEX(_hidden_info_draft_!Z$42:AK$42,'Draft Sim'!$F$21)</f>
        <v>-7.8183698824827036E-3</v>
      </c>
      <c r="AQ50" cm="1">
        <f t="array" ref="AQ50">INDEX(_x_scores_!C$2:C$474,MATCH($AO50,_x_scores_!$A$2:$A$474,0),0) + INDEX(_hidden_info_draft_!Z$43:AK$43,'Draft Sim'!$F$21)</f>
        <v>9.6238164152587513E-3</v>
      </c>
      <c r="AR50" cm="1">
        <f t="array" ref="AR50">INDEX(_x_scores_!D$2:D$474,MATCH($AO50,_x_scores_!$A$2:$A$474,0),0) +INDEX(_hidden_info_draft_!Z$44:AK$44,'Draft Sim'!$F$21)</f>
        <v>6.4592118980591126E-2</v>
      </c>
      <c r="AS50" cm="1">
        <f t="array" ref="AS50">INDEX(_x_scores_!E$2:E$474,MATCH($AO50,_x_scores_!$A$2:$A$474,0),0) + INDEX(_hidden_info_draft_!Z$45:AK$45,'Draft Sim'!$F$21)</f>
        <v>6.2547825984798522E-2</v>
      </c>
      <c r="AT50" cm="1">
        <f t="array" ref="AT50">INDEX(_x_scores_!F$2:F$474,MATCH($AO50,_x_scores_!$A$2:$A$474,0),0) + INDEX(_hidden_info_draft_!Z$46:AK$46,'Draft Sim'!$F$21)</f>
        <v>-1.0184734077809683</v>
      </c>
      <c r="AU50" cm="1">
        <f t="array" ref="AU50">INDEX(_x_scores_!G$2:G$474,MATCH($AO50,_x_scores_!$A$2:$A$474,0),0) + INDEX(_hidden_info_draft_!Z$47:AK$47,'Draft Sim'!$F$21)</f>
        <v>1.7118077811397809</v>
      </c>
      <c r="AV50" cm="1">
        <f t="array" ref="AV50">INDEX(_x_scores_!H$2:H$474,MATCH($AO50,_x_scores_!$A$2:$A$474,0),0) + INDEX(_hidden_info_draft_!Z$48:AK$48,'Draft Sim'!$F$21)</f>
        <v>-0.13594062849933275</v>
      </c>
      <c r="AW50" cm="1">
        <f t="array" ref="AW50">INDEX(_x_scores_!I$2:I$474,MATCH($AO50,_x_scores_!$A$2:$A$474,0),0) + INDEX(_hidden_info_draft_!Z$49:AK$49,'Draft Sim'!$F$21)</f>
        <v>-1.6530255087552181</v>
      </c>
      <c r="AX50" cm="1">
        <f t="array" ref="AX50">INDEX(_x_scores_!J$2:J$474,MATCH($AO50,_x_scores_!$A$2:$A$474,0),0) + INDEX(_hidden_info_draft_!Z$50:AK$50,'Draft Sim'!$F$21)</f>
        <v>-0.63753957886546719</v>
      </c>
      <c r="AZ50">
        <f t="shared" si="2"/>
        <v>0.49941801690472754</v>
      </c>
      <c r="BA50">
        <f t="shared" si="3"/>
        <v>0.50066184902089395</v>
      </c>
      <c r="BB50">
        <f t="shared" si="4"/>
        <v>0.5043361650699445</v>
      </c>
      <c r="BC50">
        <f t="shared" si="5"/>
        <v>0.5047487671877029</v>
      </c>
      <c r="BD50">
        <f t="shared" si="6"/>
        <v>0.42933266671306913</v>
      </c>
      <c r="BE50">
        <f t="shared" si="7"/>
        <v>0.61640420656937789</v>
      </c>
      <c r="BF50">
        <f t="shared" si="8"/>
        <v>0.49003607583473996</v>
      </c>
      <c r="BG50">
        <f t="shared" si="9"/>
        <v>0.37934137355762965</v>
      </c>
      <c r="BH50">
        <f t="shared" si="10"/>
        <v>0.45320890765004118</v>
      </c>
      <c r="BJ50">
        <f ca="1"/>
        <v>47</v>
      </c>
      <c r="BL50">
        <f ca="1"/>
        <v>1</v>
      </c>
      <c r="BN50">
        <f t="shared" si="11"/>
        <v>0.48638755872312522</v>
      </c>
      <c r="BO50" cm="1">
        <f t="array" aca="1" ref="BO50" ca="1">SUM(IF(MOD(_xlfn.FLOOR.MATH(ROW(INDIRECT("1:512"))/1),2)=1,AZ50,1-AZ50) * IF(MOD(_xlfn.FLOOR.MATH(ROW(INDIRECT("1:512"))/2),2)=1,BA50,1-BA50) *  IF(MOD(_xlfn.FLOOR.MATH(ROW(INDIRECT("1:512"))/4),2)=1,BB50,1-BB50) *IF(MOD(_xlfn.FLOOR.MATH(ROW(INDIRECT("1:512"))/8),2)=1,BC50,1-BC50) * IF(MOD(_xlfn.FLOOR.MATH(ROW(INDIRECT("1:512"))/16),2)=1,BD50,1-BD50) * IF(MOD(_xlfn.FLOOR.MATH(ROW(INDIRECT("1:512"))/32),2)=1,BE50,1-BE50) *  IF(MOD(_xlfn.FLOOR.MATH(ROW(INDIRECT("1:512"))/64),2)=1,BF50,1-BF50) * IF(MOD(_xlfn.FLOOR.MATH(ROW(INDIRECT("1:512"))/128),2)=1,BG50,1-BG50) * IF(MOD(_xlfn.FLOOR.MATH(ROW(INDIRECT("1:512"))/256),2)=1,BH50,1-BH50)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0.46624244891393324</v>
      </c>
      <c r="BP50">
        <f ca="1">IF('Draft Sim'!$C$2 = "Most Categories",BO50,BN50)</f>
        <v>0.46624244891393324</v>
      </c>
      <c r="BR50" t="str">
        <f ca="1"/>
        <v>Jamal Murray</v>
      </c>
      <c r="BT50" s="6" t="str">
        <f t="shared" ca="1" si="12"/>
        <v>Jamal Murray</v>
      </c>
      <c r="BV50" t="str">
        <f ca="1"/>
        <v>Mitchell Robinson</v>
      </c>
    </row>
    <row r="51" spans="4:74">
      <c r="D51">
        <f>'Draft Sim'!F13</f>
        <v>0</v>
      </c>
      <c r="F51" t="str">
        <v>Scottie Barnes</v>
      </c>
      <c r="I51" s="6" t="str">
        <f t="shared" si="0"/>
        <v>Scottie Barnes</v>
      </c>
      <c r="L51" t="str">
        <v>Clint Capela</v>
      </c>
      <c r="O51">
        <v>0.43168286441305032</v>
      </c>
      <c r="P51">
        <v>-0.53967235531211266</v>
      </c>
      <c r="Q51">
        <v>0.87613745414345812</v>
      </c>
      <c r="R51">
        <v>0.14633425952959719</v>
      </c>
      <c r="S51">
        <v>-0.5278776195639886</v>
      </c>
      <c r="T51">
        <v>0.733608755305446</v>
      </c>
      <c r="U51">
        <v>-0.32853402983087004</v>
      </c>
      <c r="V51">
        <v>0.23793221092585976</v>
      </c>
      <c r="W51">
        <v>-0.3600045786824066</v>
      </c>
      <c r="AO51" t="str">
        <f t="shared" si="1"/>
        <v>Scottie Barnes</v>
      </c>
      <c r="AP51" cm="1">
        <f t="array" ref="AP51">INDEX(_x_scores_!B$2:B$474,MATCH($AO51,_x_scores_!$A$2:$A$474,0),0) + INDEX(_hidden_info_draft_!Z$42:AK$42,'Draft Sim'!$F$21)</f>
        <v>8.0882630869718419E-2</v>
      </c>
      <c r="AQ51" cm="1">
        <f t="array" ref="AQ51">INDEX(_x_scores_!C$2:C$474,MATCH($AO51,_x_scores_!$A$2:$A$474,0),0) + INDEX(_hidden_info_draft_!Z$43:AK$43,'Draft Sim'!$F$21)</f>
        <v>0.70983298025452712</v>
      </c>
      <c r="AR51" cm="1">
        <f t="array" ref="AR51">INDEX(_x_scores_!D$2:D$474,MATCH($AO51,_x_scores_!$A$2:$A$474,0),0) +INDEX(_hidden_info_draft_!Z$44:AK$44,'Draft Sim'!$F$21)</f>
        <v>0.90031464661273142</v>
      </c>
      <c r="AS51" cm="1">
        <f t="array" ref="AS51">INDEX(_x_scores_!E$2:E$474,MATCH($AO51,_x_scores_!$A$2:$A$474,0),0) + INDEX(_hidden_info_draft_!Z$45:AK$45,'Draft Sim'!$F$21)</f>
        <v>7.7460878453764648E-2</v>
      </c>
      <c r="AT51" cm="1">
        <f t="array" ref="AT51">INDEX(_x_scores_!F$2:F$474,MATCH($AO51,_x_scores_!$A$2:$A$474,0),0) + INDEX(_hidden_info_draft_!Z$46:AK$46,'Draft Sim'!$F$21)</f>
        <v>-0.32440775544095157</v>
      </c>
      <c r="AU51" cm="1">
        <f t="array" ref="AU51">INDEX(_x_scores_!G$2:G$474,MATCH($AO51,_x_scores_!$A$2:$A$474,0),0) + INDEX(_hidden_info_draft_!Z$47:AK$47,'Draft Sim'!$F$21)</f>
        <v>-0.4938064631727066</v>
      </c>
      <c r="AV51" cm="1">
        <f t="array" ref="AV51">INDEX(_x_scores_!H$2:H$474,MATCH($AO51,_x_scores_!$A$2:$A$474,0),0) + INDEX(_hidden_info_draft_!Z$48:AK$48,'Draft Sim'!$F$21)</f>
        <v>-0.54240004141049947</v>
      </c>
      <c r="AW51" cm="1">
        <f t="array" ref="AW51">INDEX(_x_scores_!I$2:I$474,MATCH($AO51,_x_scores_!$A$2:$A$474,0),0) + INDEX(_hidden_info_draft_!Z$49:AK$49,'Draft Sim'!$F$21)</f>
        <v>-1.8702757454585703</v>
      </c>
      <c r="AX51" cm="1">
        <f t="array" ref="AX51">INDEX(_x_scores_!J$2:J$474,MATCH($AO51,_x_scores_!$A$2:$A$474,0),0) + INDEX(_hidden_info_draft_!Z$50:AK$50,'Draft Sim'!$F$21)</f>
        <v>-0.15967860381758517</v>
      </c>
      <c r="AZ51">
        <f t="shared" si="2"/>
        <v>0.50602050740237103</v>
      </c>
      <c r="BA51">
        <f t="shared" si="3"/>
        <v>0.54869509930768467</v>
      </c>
      <c r="BB51">
        <f t="shared" si="4"/>
        <v>0.56021023098704292</v>
      </c>
      <c r="BC51">
        <f t="shared" si="5"/>
        <v>0.5058809244923016</v>
      </c>
      <c r="BD51">
        <f t="shared" si="6"/>
        <v>0.47738389429047079</v>
      </c>
      <c r="BE51">
        <f t="shared" si="7"/>
        <v>0.4659709489475834</v>
      </c>
      <c r="BF51">
        <f t="shared" si="8"/>
        <v>0.4603057565670754</v>
      </c>
      <c r="BG51">
        <f t="shared" si="9"/>
        <v>0.36407537417053426</v>
      </c>
      <c r="BH51">
        <f t="shared" si="10"/>
        <v>0.48825536810912207</v>
      </c>
      <c r="BJ51">
        <f ca="1"/>
        <v>48</v>
      </c>
      <c r="BL51">
        <f ca="1"/>
        <v>0</v>
      </c>
      <c r="BN51">
        <f t="shared" si="11"/>
        <v>0.4863109004749096</v>
      </c>
      <c r="BO51" cm="1">
        <f t="array" aca="1" ref="BO51" ca="1">SUM(IF(MOD(_xlfn.FLOOR.MATH(ROW(INDIRECT("1:512"))/1),2)=1,AZ51,1-AZ51) * IF(MOD(_xlfn.FLOOR.MATH(ROW(INDIRECT("1:512"))/2),2)=1,BA51,1-BA51) *  IF(MOD(_xlfn.FLOOR.MATH(ROW(INDIRECT("1:512"))/4),2)=1,BB51,1-BB51) *IF(MOD(_xlfn.FLOOR.MATH(ROW(INDIRECT("1:512"))/8),2)=1,BC51,1-BC51) * IF(MOD(_xlfn.FLOOR.MATH(ROW(INDIRECT("1:512"))/16),2)=1,BD51,1-BD51) * IF(MOD(_xlfn.FLOOR.MATH(ROW(INDIRECT("1:512"))/32),2)=1,BE51,1-BE51) *  IF(MOD(_xlfn.FLOOR.MATH(ROW(INDIRECT("1:512"))/64),2)=1,BF51,1-BF51) * IF(MOD(_xlfn.FLOOR.MATH(ROW(INDIRECT("1:512"))/128),2)=1,BG51,1-BG51) * IF(MOD(_xlfn.FLOOR.MATH(ROW(INDIRECT("1:512"))/256),2)=1,BH51,1-BH51)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0.46621093918063444</v>
      </c>
      <c r="BP51">
        <f ca="1">IF('Draft Sim'!$C$2 = "Most Categories",BO51,BN51)</f>
        <v>0.46621093918063444</v>
      </c>
      <c r="BR51" t="str">
        <f ca="1"/>
        <v>Buddy Hield</v>
      </c>
      <c r="BT51" s="6" t="str">
        <f t="shared" ca="1" si="12"/>
        <v>Buddy Hield</v>
      </c>
      <c r="BV51" t="str">
        <f ca="1"/>
        <v>Deandre Ayton</v>
      </c>
    </row>
    <row r="52" spans="4:74">
      <c r="D52">
        <f>'Draft Sim'!F14</f>
        <v>0</v>
      </c>
      <c r="F52" t="str">
        <v>Jalen Brunson</v>
      </c>
      <c r="I52" s="6" t="str">
        <f t="shared" si="0"/>
        <v>Jalen Brunson</v>
      </c>
      <c r="L52" t="str">
        <v>Onyeka Okongwu</v>
      </c>
      <c r="O52">
        <v>0.17271949408818871</v>
      </c>
      <c r="P52">
        <v>0.46566536512782075</v>
      </c>
      <c r="Q52">
        <v>0.75085564337922617</v>
      </c>
      <c r="R52">
        <v>0.31043640539917594</v>
      </c>
      <c r="S52">
        <v>0.24736371229209897</v>
      </c>
      <c r="T52">
        <v>-0.42587304387246849</v>
      </c>
      <c r="U52">
        <v>-0.47173572826535665</v>
      </c>
      <c r="V52">
        <v>-0.12633704308973098</v>
      </c>
      <c r="W52">
        <v>-0.25952244322374191</v>
      </c>
      <c r="Y52" t="s">
        <v>573</v>
      </c>
      <c r="AO52" t="str">
        <f t="shared" si="1"/>
        <v>Jalen Brunson</v>
      </c>
      <c r="AP52" cm="1">
        <f t="array" ref="AP52">INDEX(_x_scores_!B$2:B$474,MATCH($AO52,_x_scores_!$A$2:$A$474,0),0) + INDEX(_hidden_info_draft_!Z$42:AK$42,'Draft Sim'!$F$21)</f>
        <v>0.60041341079076194</v>
      </c>
      <c r="AQ52" cm="1">
        <f t="array" ref="AQ52">INDEX(_x_scores_!C$2:C$474,MATCH($AO52,_x_scores_!$A$2:$A$474,0),0) + INDEX(_hidden_info_draft_!Z$43:AK$43,'Draft Sim'!$F$21)</f>
        <v>-0.43128447313862173</v>
      </c>
      <c r="AR52" cm="1">
        <f t="array" ref="AR52">INDEX(_x_scores_!D$2:D$474,MATCH($AO52,_x_scores_!$A$2:$A$474,0),0) +INDEX(_hidden_info_draft_!Z$44:AK$44,'Draft Sim'!$F$21)</f>
        <v>1.3306451381119984</v>
      </c>
      <c r="AS52" cm="1">
        <f t="array" ref="AS52">INDEX(_x_scores_!E$2:E$474,MATCH($AO52,_x_scores_!$A$2:$A$474,0),0) + INDEX(_hidden_info_draft_!Z$45:AK$45,'Draft Sim'!$F$21)</f>
        <v>-0.31919568027305334</v>
      </c>
      <c r="AT52" cm="1">
        <f t="array" ref="AT52">INDEX(_x_scores_!F$2:F$474,MATCH($AO52,_x_scores_!$A$2:$A$474,0),0) + INDEX(_hidden_info_draft_!Z$46:AK$46,'Draft Sim'!$F$21)</f>
        <v>-1.2689509656599229</v>
      </c>
      <c r="AU52" cm="1">
        <f t="array" ref="AU52">INDEX(_x_scores_!G$2:G$474,MATCH($AO52,_x_scores_!$A$2:$A$474,0),0) + INDEX(_hidden_info_draft_!Z$47:AK$47,'Draft Sim'!$F$21)</f>
        <v>0.19705795403001281</v>
      </c>
      <c r="AV52" cm="1">
        <f t="array" ref="AV52">INDEX(_x_scores_!H$2:H$474,MATCH($AO52,_x_scores_!$A$2:$A$474,0),0) + INDEX(_hidden_info_draft_!Z$48:AK$48,'Draft Sim'!$F$21)</f>
        <v>-0.34707992902289553</v>
      </c>
      <c r="AW52" cm="1">
        <f t="array" ref="AW52">INDEX(_x_scores_!I$2:I$474,MATCH($AO52,_x_scores_!$A$2:$A$474,0),0) + INDEX(_hidden_info_draft_!Z$49:AK$49,'Draft Sim'!$F$21)</f>
        <v>-1.4467556129134258</v>
      </c>
      <c r="AX52" cm="1">
        <f t="array" ref="AX52">INDEX(_x_scores_!J$2:J$474,MATCH($AO52,_x_scores_!$A$2:$A$474,0),0) + INDEX(_hidden_info_draft_!Z$50:AK$50,'Draft Sim'!$F$21)</f>
        <v>8.5184268268215652E-3</v>
      </c>
      <c r="AZ52">
        <f t="shared" si="2"/>
        <v>0.54460022014592502</v>
      </c>
      <c r="BA52">
        <f t="shared" si="3"/>
        <v>0.47036699632970591</v>
      </c>
      <c r="BB52">
        <f t="shared" si="4"/>
        <v>0.58858904518318433</v>
      </c>
      <c r="BC52">
        <f t="shared" si="5"/>
        <v>0.47578029328153848</v>
      </c>
      <c r="BD52">
        <f t="shared" si="6"/>
        <v>0.41220841565777566</v>
      </c>
      <c r="BE52">
        <f t="shared" si="7"/>
        <v>0.51359347952098644</v>
      </c>
      <c r="BF52">
        <f t="shared" si="8"/>
        <v>0.47457496918441922</v>
      </c>
      <c r="BG52">
        <f t="shared" si="9"/>
        <v>0.39401245964127862</v>
      </c>
      <c r="BH52">
        <f t="shared" si="10"/>
        <v>0.50062663499990467</v>
      </c>
      <c r="BJ52">
        <f ca="1"/>
        <v>49</v>
      </c>
      <c r="BL52">
        <f ca="1"/>
        <v>0</v>
      </c>
      <c r="BN52">
        <f t="shared" si="11"/>
        <v>0.48603916821607984</v>
      </c>
      <c r="BO52" cm="1">
        <f t="array" aca="1" ref="BO52" ca="1">SUM(IF(MOD(_xlfn.FLOOR.MATH(ROW(INDIRECT("1:512"))/1),2)=1,AZ52,1-AZ52) * IF(MOD(_xlfn.FLOOR.MATH(ROW(INDIRECT("1:512"))/2),2)=1,BA52,1-BA52) *  IF(MOD(_xlfn.FLOOR.MATH(ROW(INDIRECT("1:512"))/4),2)=1,BB52,1-BB52) *IF(MOD(_xlfn.FLOOR.MATH(ROW(INDIRECT("1:512"))/8),2)=1,BC52,1-BC52) * IF(MOD(_xlfn.FLOOR.MATH(ROW(INDIRECT("1:512"))/16),2)=1,BD52,1-BD52) * IF(MOD(_xlfn.FLOOR.MATH(ROW(INDIRECT("1:512"))/32),2)=1,BE52,1-BE52) *  IF(MOD(_xlfn.FLOOR.MATH(ROW(INDIRECT("1:512"))/64),2)=1,BF52,1-BF52) * IF(MOD(_xlfn.FLOOR.MATH(ROW(INDIRECT("1:512"))/128),2)=1,BG52,1-BG52) * IF(MOD(_xlfn.FLOOR.MATH(ROW(INDIRECT("1:512"))/256),2)=1,BH52,1-BH52)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0.46544836135123163</v>
      </c>
      <c r="BP52">
        <f ca="1">IF('Draft Sim'!$C$2 = "Most Categories",BO52,BN52)</f>
        <v>0.46544836135123163</v>
      </c>
      <c r="BR52" t="str">
        <f ca="1"/>
        <v>Scottie Barnes</v>
      </c>
      <c r="BT52" s="6" t="str">
        <f t="shared" ca="1" si="12"/>
        <v>Scottie Barnes</v>
      </c>
      <c r="BV52" t="str">
        <f ca="1"/>
        <v>Clint Capela</v>
      </c>
    </row>
    <row r="53" spans="4:74">
      <c r="D53">
        <f>'Draft Sim'!F15</f>
        <v>0</v>
      </c>
      <c r="F53" t="str">
        <v>De'Aaron Fox</v>
      </c>
      <c r="I53" s="6" t="str">
        <f t="shared" si="0"/>
        <v>De'Aaron Fox</v>
      </c>
      <c r="L53" t="str">
        <v>Mitchell Robinson</v>
      </c>
      <c r="O53">
        <v>0.69225027400923222</v>
      </c>
      <c r="P53">
        <v>-0.6754520882653281</v>
      </c>
      <c r="Q53">
        <v>1.1811861348784931</v>
      </c>
      <c r="R53">
        <v>-8.622015332764206E-2</v>
      </c>
      <c r="S53">
        <v>-0.6971794979268725</v>
      </c>
      <c r="T53">
        <v>0.26499137333025091</v>
      </c>
      <c r="U53">
        <v>-0.27641561587775276</v>
      </c>
      <c r="V53">
        <v>0.29718308945541344</v>
      </c>
      <c r="W53">
        <v>-9.1325412579335172E-2</v>
      </c>
      <c r="Z53" t="s">
        <v>542</v>
      </c>
      <c r="AA53" t="s">
        <v>511</v>
      </c>
      <c r="AB53" t="s">
        <v>512</v>
      </c>
      <c r="AC53" t="s">
        <v>513</v>
      </c>
      <c r="AD53" t="s">
        <v>514</v>
      </c>
      <c r="AE53" t="s">
        <v>515</v>
      </c>
      <c r="AF53" t="s">
        <v>516</v>
      </c>
      <c r="AG53" t="s">
        <v>517</v>
      </c>
      <c r="AH53" t="s">
        <v>518</v>
      </c>
      <c r="AI53" t="s">
        <v>519</v>
      </c>
      <c r="AJ53" t="s">
        <v>520</v>
      </c>
      <c r="AK53" t="s">
        <v>521</v>
      </c>
      <c r="AO53" t="str">
        <f t="shared" si="1"/>
        <v>De'Aaron Fox</v>
      </c>
      <c r="AP53" cm="1">
        <f t="array" ref="AP53">INDEX(_x_scores_!B$2:B$474,MATCH($AO53,_x_scores_!$A$2:$A$474,0),0) + INDEX(_hidden_info_draft_!Z$42:AK$42,'Draft Sim'!$F$21)</f>
        <v>0.88592029764579594</v>
      </c>
      <c r="AQ53" cm="1">
        <f t="array" ref="AQ53">INDEX(_x_scores_!C$2:C$474,MATCH($AO53,_x_scores_!$A$2:$A$474,0),0) + INDEX(_hidden_info_draft_!Z$43:AK$43,'Draft Sim'!$F$21)</f>
        <v>-0.15775111033583888</v>
      </c>
      <c r="AR53" cm="1">
        <f t="array" ref="AR53">INDEX(_x_scores_!D$2:D$474,MATCH($AO53,_x_scores_!$A$2:$A$474,0),0) +INDEX(_hidden_info_draft_!Z$44:AK$44,'Draft Sim'!$F$21)</f>
        <v>1.3644703788127468</v>
      </c>
      <c r="AS53" cm="1">
        <f t="array" ref="AS53">INDEX(_x_scores_!E$2:E$474,MATCH($AO53,_x_scores_!$A$2:$A$474,0),0) + INDEX(_hidden_info_draft_!Z$45:AK$45,'Draft Sim'!$F$21)</f>
        <v>3.9947304452029986E-2</v>
      </c>
      <c r="AT53" cm="1">
        <f t="array" ref="AT53">INDEX(_x_scores_!F$2:F$474,MATCH($AO53,_x_scores_!$A$2:$A$474,0),0) + INDEX(_hidden_info_draft_!Z$46:AK$46,'Draft Sim'!$F$21)</f>
        <v>-1.0688061243020968</v>
      </c>
      <c r="AU53" cm="1">
        <f t="array" ref="AU53">INDEX(_x_scores_!G$2:G$474,MATCH($AO53,_x_scores_!$A$2:$A$474,0),0) + INDEX(_hidden_info_draft_!Z$47:AK$47,'Draft Sim'!$F$21)</f>
        <v>-8.2022916573749549E-2</v>
      </c>
      <c r="AV53" cm="1">
        <f t="array" ref="AV53">INDEX(_x_scores_!H$2:H$474,MATCH($AO53,_x_scores_!$A$2:$A$474,0),0) + INDEX(_hidden_info_draft_!Z$48:AK$48,'Draft Sim'!$F$21)</f>
        <v>-0.76471400580926696</v>
      </c>
      <c r="AW53" cm="1">
        <f t="array" ref="AW53">INDEX(_x_scores_!I$2:I$474,MATCH($AO53,_x_scores_!$A$2:$A$474,0),0) + INDEX(_hidden_info_draft_!Z$49:AK$49,'Draft Sim'!$F$21)</f>
        <v>-2.0903927788191403</v>
      </c>
      <c r="AX53" cm="1">
        <f t="array" ref="AX53">INDEX(_x_scores_!J$2:J$474,MATCH($AO53,_x_scores_!$A$2:$A$474,0),0) + INDEX(_hidden_info_draft_!Z$50:AK$50,'Draft Sim'!$F$21)</f>
        <v>0.12561745890330978</v>
      </c>
      <c r="AZ53">
        <f t="shared" si="2"/>
        <v>0.56564697587703583</v>
      </c>
      <c r="BA53">
        <f t="shared" si="3"/>
        <v>0.48915247400650652</v>
      </c>
      <c r="BB53">
        <f t="shared" si="4"/>
        <v>0.59080218647003391</v>
      </c>
      <c r="BC53">
        <f t="shared" si="5"/>
        <v>0.50303292877481098</v>
      </c>
      <c r="BD53">
        <f t="shared" si="6"/>
        <v>0.42587981308966394</v>
      </c>
      <c r="BE53">
        <f t="shared" si="7"/>
        <v>0.49434097810533362</v>
      </c>
      <c r="BF53">
        <f t="shared" si="8"/>
        <v>0.44412749794054773</v>
      </c>
      <c r="BG53">
        <f t="shared" si="9"/>
        <v>0.34882497008618962</v>
      </c>
      <c r="BH53">
        <f t="shared" si="10"/>
        <v>0.5092398857196041</v>
      </c>
      <c r="BJ53">
        <f ca="1"/>
        <v>50</v>
      </c>
      <c r="BL53">
        <f ca="1"/>
        <v>0</v>
      </c>
      <c r="BN53">
        <f t="shared" si="11"/>
        <v>0.48567196778552518</v>
      </c>
      <c r="BO53" cm="1">
        <f t="array" aca="1" ref="BO53" ca="1">SUM(IF(MOD(_xlfn.FLOOR.MATH(ROW(INDIRECT("1:512"))/1),2)=1,AZ53,1-AZ53) * IF(MOD(_xlfn.FLOOR.MATH(ROW(INDIRECT("1:512"))/2),2)=1,BA53,1-BA53) *  IF(MOD(_xlfn.FLOOR.MATH(ROW(INDIRECT("1:512"))/4),2)=1,BB53,1-BB53) *IF(MOD(_xlfn.FLOOR.MATH(ROW(INDIRECT("1:512"))/8),2)=1,BC53,1-BC53) * IF(MOD(_xlfn.FLOOR.MATH(ROW(INDIRECT("1:512"))/16),2)=1,BD53,1-BD53) * IF(MOD(_xlfn.FLOOR.MATH(ROW(INDIRECT("1:512"))/32),2)=1,BE53,1-BE53) *  IF(MOD(_xlfn.FLOOR.MATH(ROW(INDIRECT("1:512"))/64),2)=1,BF53,1-BF53) * IF(MOD(_xlfn.FLOOR.MATH(ROW(INDIRECT("1:512"))/128),2)=1,BG53,1-BG53) * IF(MOD(_xlfn.FLOOR.MATH(ROW(INDIRECT("1:512"))/256),2)=1,BH53,1-BH53)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0.46450448436303576</v>
      </c>
      <c r="BP53">
        <f ca="1">IF('Draft Sim'!$C$2 = "Most Categories",BO53,BN53)</f>
        <v>0.46450448436303576</v>
      </c>
      <c r="BR53" t="str">
        <f ca="1"/>
        <v>Jalen Brunson</v>
      </c>
      <c r="BT53" s="6" t="str">
        <f t="shared" ca="1" si="12"/>
        <v>Jalen Brunson</v>
      </c>
      <c r="BV53" t="str">
        <f ca="1"/>
        <v>Jordan Poole</v>
      </c>
    </row>
    <row r="54" spans="4:74">
      <c r="D54">
        <f>'Draft Sim'!F16</f>
        <v>0</v>
      </c>
      <c r="F54" t="str">
        <v>Franz Wagner</v>
      </c>
      <c r="I54" s="6" t="str">
        <f t="shared" si="0"/>
        <v>Franz Wagner</v>
      </c>
      <c r="L54" t="str">
        <v>Jordan Poole</v>
      </c>
      <c r="O54">
        <v>0.97775716086426623</v>
      </c>
      <c r="P54">
        <v>-0.40191872546254526</v>
      </c>
      <c r="Q54">
        <v>1.2150113755792415</v>
      </c>
      <c r="R54">
        <v>0.27292283139744128</v>
      </c>
      <c r="S54">
        <v>-0.49703465656904627</v>
      </c>
      <c r="T54">
        <v>-1.4089497273511442E-2</v>
      </c>
      <c r="U54">
        <v>-0.6940496926641242</v>
      </c>
      <c r="V54">
        <v>-0.3464540764503008</v>
      </c>
      <c r="W54">
        <v>2.5773619497153049E-2</v>
      </c>
      <c r="Y54" t="s">
        <v>1</v>
      </c>
      <c r="Z54">
        <f>26 + SUM(INDEX($AA15:$AM15,1):INDEX($AA15:$AM15,Z$38)) + SUM($AA15:$AM15)</f>
        <v>28.723113158984543</v>
      </c>
      <c r="AA54">
        <f>26 + SUM(INDEX($AA15:$AM15,1):INDEX($AA15:$AM15,AA$38)) + SUM($AA15:$AM15)</f>
        <v>28.723113158984543</v>
      </c>
      <c r="AB54">
        <f>26 + SUM(INDEX($AA15:$AM15,1):INDEX($AA15:$AM15,AB$38)) + SUM($AA15:$AM15)</f>
        <v>28.723113158984543</v>
      </c>
      <c r="AC54">
        <f>26 + SUM(INDEX($AA15:$AM15,1):INDEX($AA15:$AM15,AC$38)) + SUM($AA15:$AM15)</f>
        <v>28.723113158984543</v>
      </c>
      <c r="AD54">
        <f>26 + SUM(INDEX($AA15:$AM15,1):INDEX($AA15:$AM15,AD$38)) + SUM($AA15:$AM15)</f>
        <v>28.723113158984543</v>
      </c>
      <c r="AE54">
        <f>26 + SUM(INDEX($AA15:$AM15,1):INDEX($AA15:$AM15,AE$38)) + SUM($AA15:$AM15)</f>
        <v>28.723113158984543</v>
      </c>
      <c r="AF54">
        <f>26 + SUM(INDEX($AA15:$AM15,1):INDEX($AA15:$AM15,AF$38)) + SUM($AA15:$AM15)</f>
        <v>28.723113158984543</v>
      </c>
      <c r="AG54">
        <f>26 + SUM(INDEX($AA15:$AM15,1):INDEX($AA15:$AM15,AG$38)) + SUM($AA15:$AM15)</f>
        <v>28.723113158984543</v>
      </c>
      <c r="AH54">
        <f>26 + SUM(INDEX($AA15:$AM15,1):INDEX($AA15:$AM15,AH$38)) + SUM($AA15:$AM15)</f>
        <v>28.723113158984543</v>
      </c>
      <c r="AI54">
        <f>26 + SUM(INDEX($AA15:$AM15,1):INDEX($AA15:$AM15,AI$38)) + SUM($AA15:$AM15)</f>
        <v>28.838954152001499</v>
      </c>
      <c r="AJ54">
        <f>26 + SUM(INDEX($AA15:$AM15,1):INDEX($AA15:$AM15,AJ$38)) + SUM($AA15:$AM15)</f>
        <v>28.838954152001499</v>
      </c>
      <c r="AK54">
        <f>26 + SUM(INDEX($AA15:$AM15,1):INDEX($AA15:$AM15,AK$38)) + SUM($AA15:$AM15)</f>
        <v>28.838954152001499</v>
      </c>
      <c r="AO54" t="str">
        <f t="shared" si="1"/>
        <v>Franz Wagner</v>
      </c>
      <c r="AP54" cm="1">
        <f t="array" ref="AP54">INDEX(_x_scores_!B$2:B$474,MATCH($AO54,_x_scores_!$A$2:$A$474,0),0) + INDEX(_hidden_info_draft_!Z$42:AK$42,'Draft Sim'!$F$21)</f>
        <v>0.6749601428959987</v>
      </c>
      <c r="AQ54" cm="1">
        <f t="array" ref="AQ54">INDEX(_x_scores_!C$2:C$474,MATCH($AO54,_x_scores_!$A$2:$A$474,0),0) + INDEX(_hidden_info_draft_!Z$43:AK$43,'Draft Sim'!$F$21)</f>
        <v>-5.957689979319325E-2</v>
      </c>
      <c r="AR54" cm="1">
        <f t="array" ref="AR54">INDEX(_x_scores_!D$2:D$474,MATCH($AO54,_x_scores_!$A$2:$A$474,0),0) +INDEX(_hidden_info_draft_!Z$44:AK$44,'Draft Sim'!$F$21)</f>
        <v>0.42405234312570639</v>
      </c>
      <c r="AS54" cm="1">
        <f t="array" ref="AS54">INDEX(_x_scores_!E$2:E$474,MATCH($AO54,_x_scores_!$A$2:$A$474,0),0) + INDEX(_hidden_info_draft_!Z$45:AK$45,'Draft Sim'!$F$21)</f>
        <v>4.5857629488828378E-2</v>
      </c>
      <c r="AT54" cm="1">
        <f t="array" ref="AT54">INDEX(_x_scores_!F$2:F$474,MATCH($AO54,_x_scores_!$A$2:$A$474,0),0) + INDEX(_hidden_info_draft_!Z$46:AK$46,'Draft Sim'!$F$21)</f>
        <v>-1.0684075818809315</v>
      </c>
      <c r="AU54" cm="1">
        <f t="array" ref="AU54">INDEX(_x_scores_!G$2:G$474,MATCH($AO54,_x_scores_!$A$2:$A$474,0),0) + INDEX(_hidden_info_draft_!Z$47:AK$47,'Draft Sim'!$F$21)</f>
        <v>0.20945732709682524</v>
      </c>
      <c r="AV54" cm="1">
        <f t="array" ref="AV54">INDEX(_x_scores_!H$2:H$474,MATCH($AO54,_x_scores_!$A$2:$A$474,0),0) + INDEX(_hidden_info_draft_!Z$48:AK$48,'Draft Sim'!$F$21)</f>
        <v>-0.56554415079649512</v>
      </c>
      <c r="AW54" cm="1">
        <f t="array" ref="AW54">INDEX(_x_scores_!I$2:I$474,MATCH($AO54,_x_scores_!$A$2:$A$474,0),0) + INDEX(_hidden_info_draft_!Z$49:AK$49,'Draft Sim'!$F$21)</f>
        <v>-1.3429417183015555</v>
      </c>
      <c r="AX54" cm="1">
        <f t="array" ref="AX54">INDEX(_x_scores_!J$2:J$474,MATCH($AO54,_x_scores_!$A$2:$A$474,0),0) + INDEX(_hidden_info_draft_!Z$50:AK$50,'Draft Sim'!$F$21)</f>
        <v>-0.19063966327739232</v>
      </c>
      <c r="AZ54">
        <f t="shared" si="2"/>
        <v>0.55011013935392239</v>
      </c>
      <c r="BA54">
        <f t="shared" si="3"/>
        <v>0.49590284809945639</v>
      </c>
      <c r="BB54">
        <f t="shared" si="4"/>
        <v>0.52844368412835618</v>
      </c>
      <c r="BC54">
        <f t="shared" si="5"/>
        <v>0.5034816491414108</v>
      </c>
      <c r="BD54">
        <f t="shared" si="6"/>
        <v>0.42590713138703651</v>
      </c>
      <c r="BE54">
        <f t="shared" si="7"/>
        <v>0.51444845182311183</v>
      </c>
      <c r="BF54">
        <f t="shared" si="8"/>
        <v>0.45861797378559022</v>
      </c>
      <c r="BG54">
        <f t="shared" si="9"/>
        <v>0.40145505224006617</v>
      </c>
      <c r="BH54">
        <f t="shared" si="10"/>
        <v>0.4859789914089323</v>
      </c>
      <c r="BJ54">
        <f ca="1"/>
        <v>51</v>
      </c>
      <c r="BL54">
        <f ca="1"/>
        <v>0</v>
      </c>
      <c r="BN54">
        <f t="shared" si="11"/>
        <v>0.4849273245964314</v>
      </c>
      <c r="BO54" cm="1">
        <f t="array" aca="1" ref="BO54" ca="1">SUM(IF(MOD(_xlfn.FLOOR.MATH(ROW(INDIRECT("1:512"))/1),2)=1,AZ54,1-AZ54) * IF(MOD(_xlfn.FLOOR.MATH(ROW(INDIRECT("1:512"))/2),2)=1,BA54,1-BA54) *  IF(MOD(_xlfn.FLOOR.MATH(ROW(INDIRECT("1:512"))/4),2)=1,BB54,1-BB54) *IF(MOD(_xlfn.FLOOR.MATH(ROW(INDIRECT("1:512"))/8),2)=1,BC54,1-BC54) * IF(MOD(_xlfn.FLOOR.MATH(ROW(INDIRECT("1:512"))/16),2)=1,BD54,1-BD54) * IF(MOD(_xlfn.FLOOR.MATH(ROW(INDIRECT("1:512"))/32),2)=1,BE54,1-BE54) *  IF(MOD(_xlfn.FLOOR.MATH(ROW(INDIRECT("1:512"))/64),2)=1,BF54,1-BF54) * IF(MOD(_xlfn.FLOOR.MATH(ROW(INDIRECT("1:512"))/128),2)=1,BG54,1-BG54) * IF(MOD(_xlfn.FLOOR.MATH(ROW(INDIRECT("1:512"))/256),2)=1,BH54,1-BH54)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0.46281981039173514</v>
      </c>
      <c r="BP54">
        <f ca="1">IF('Draft Sim'!$C$2 = "Most Categories",BO54,BN54)</f>
        <v>0.46281981039173514</v>
      </c>
      <c r="BR54" t="str">
        <f ca="1"/>
        <v>De'Aaron Fox</v>
      </c>
      <c r="BT54" s="6" t="str">
        <f t="shared" ca="1" si="12"/>
        <v>De'Aaron Fox</v>
      </c>
      <c r="BV54" t="str">
        <f ca="1"/>
        <v>D'Angelo Russell</v>
      </c>
    </row>
    <row r="55" spans="4:74">
      <c r="D55">
        <f>'Draft Sim'!F17</f>
        <v>0</v>
      </c>
      <c r="F55" t="str">
        <v>Giannis Antetokounmpo</v>
      </c>
      <c r="I55" s="6" t="str">
        <f t="shared" si="0"/>
        <v>Giannis Antetokounmpo</v>
      </c>
      <c r="L55" t="str">
        <v>D'Angelo Russell</v>
      </c>
      <c r="O55">
        <v>2.1201826591512468E-4</v>
      </c>
      <c r="P55">
        <v>-0.59281935271672437</v>
      </c>
      <c r="Q55">
        <v>-0.78407546931131211</v>
      </c>
      <c r="R55">
        <v>0.25432106163957763</v>
      </c>
      <c r="S55">
        <v>-0.11224172614339112</v>
      </c>
      <c r="T55">
        <v>0.78140940148957805</v>
      </c>
      <c r="U55">
        <v>0.65649448844448643</v>
      </c>
      <c r="V55">
        <v>0.26501797270348887</v>
      </c>
      <c r="W55">
        <v>-0.40073510994814665</v>
      </c>
      <c r="Y55" t="s">
        <v>2</v>
      </c>
      <c r="Z55">
        <f>26 + SUM(INDEX($AA16:$AM16,1):INDEX($AA16:$AM16,Z$38)) + SUM($AA16:$AM16)</f>
        <v>33.650888167864544</v>
      </c>
      <c r="AA55">
        <f>26 + SUM(INDEX($AA16:$AM16,1):INDEX($AA16:$AM16,AA$38)) + SUM($AA16:$AM16)</f>
        <v>33.650888167864544</v>
      </c>
      <c r="AB55">
        <f>26 + SUM(INDEX($AA16:$AM16,1):INDEX($AA16:$AM16,AB$38)) + SUM($AA16:$AM16)</f>
        <v>33.650888167864544</v>
      </c>
      <c r="AC55">
        <f>26 + SUM(INDEX($AA16:$AM16,1):INDEX($AA16:$AM16,AC$38)) + SUM($AA16:$AM16)</f>
        <v>33.650888167864544</v>
      </c>
      <c r="AD55">
        <f>26 + SUM(INDEX($AA16:$AM16,1):INDEX($AA16:$AM16,AD$38)) + SUM($AA16:$AM16)</f>
        <v>33.650888167864544</v>
      </c>
      <c r="AE55">
        <f>26 + SUM(INDEX($AA16:$AM16,1):INDEX($AA16:$AM16,AE$38)) + SUM($AA16:$AM16)</f>
        <v>33.650888167864544</v>
      </c>
      <c r="AF55">
        <f>26 + SUM(INDEX($AA16:$AM16,1):INDEX($AA16:$AM16,AF$38)) + SUM($AA16:$AM16)</f>
        <v>33.650888167864544</v>
      </c>
      <c r="AG55">
        <f>26 + SUM(INDEX($AA16:$AM16,1):INDEX($AA16:$AM16,AG$38)) + SUM($AA16:$AM16)</f>
        <v>33.650888167864544</v>
      </c>
      <c r="AH55">
        <f>26 + SUM(INDEX($AA16:$AM16,1):INDEX($AA16:$AM16,AH$38)) + SUM($AA16:$AM16)</f>
        <v>33.650888167864544</v>
      </c>
      <c r="AI55">
        <f>26 + SUM(INDEX($AA16:$AM16,1):INDEX($AA16:$AM16,AI$38)) + SUM($AA16:$AM16)</f>
        <v>34.410226789866627</v>
      </c>
      <c r="AJ55">
        <f>26 + SUM(INDEX($AA16:$AM16,1):INDEX($AA16:$AM16,AJ$38)) + SUM($AA16:$AM16)</f>
        <v>34.410226789866627</v>
      </c>
      <c r="AK55">
        <f>26 + SUM(INDEX($AA16:$AM16,1):INDEX($AA16:$AM16,AK$38)) + SUM($AA16:$AM16)</f>
        <v>34.410226789866627</v>
      </c>
      <c r="AO55" t="str">
        <f t="shared" si="1"/>
        <v>Giannis Antetokounmpo</v>
      </c>
      <c r="AP55" cm="1">
        <f t="array" ref="AP55">INDEX(_x_scores_!B$2:B$474,MATCH($AO55,_x_scores_!$A$2:$A$474,0),0) + INDEX(_hidden_info_draft_!Z$42:AK$42,'Draft Sim'!$F$21)</f>
        <v>1.2702452803220141</v>
      </c>
      <c r="AQ55" cm="1">
        <f t="array" ref="AQ55">INDEX(_x_scores_!C$2:C$474,MATCH($AO55,_x_scores_!$A$2:$A$474,0),0) + INDEX(_hidden_info_draft_!Z$43:AK$43,'Draft Sim'!$F$21)</f>
        <v>1.8484847801632802</v>
      </c>
      <c r="AR55" cm="1">
        <f t="array" ref="AR55">INDEX(_x_scores_!D$2:D$474,MATCH($AO55,_x_scores_!$A$2:$A$474,0),0) +INDEX(_hidden_info_draft_!Z$44:AK$44,'Draft Sim'!$F$21)</f>
        <v>0.82089038504349787</v>
      </c>
      <c r="AS55" cm="1">
        <f t="array" ref="AS55">INDEX(_x_scores_!E$2:E$474,MATCH($AO55,_x_scores_!$A$2:$A$474,0),0) + INDEX(_hidden_info_draft_!Z$45:AK$45,'Draft Sim'!$F$21)</f>
        <v>-0.39670344282005887</v>
      </c>
      <c r="AT55" cm="1">
        <f t="array" ref="AT55">INDEX(_x_scores_!F$2:F$474,MATCH($AO55,_x_scores_!$A$2:$A$474,0),0) + INDEX(_hidden_info_draft_!Z$46:AK$46,'Draft Sim'!$F$21)</f>
        <v>-0.30171748412784044</v>
      </c>
      <c r="AU55" cm="1">
        <f t="array" ref="AU55">INDEX(_x_scores_!G$2:G$474,MATCH($AO55,_x_scores_!$A$2:$A$474,0),0) + INDEX(_hidden_info_draft_!Z$47:AK$47,'Draft Sim'!$F$21)</f>
        <v>-0.90685543691126669</v>
      </c>
      <c r="AV55" cm="1">
        <f t="array" ref="AV55">INDEX(_x_scores_!H$2:H$474,MATCH($AO55,_x_scores_!$A$2:$A$474,0),0) + INDEX(_hidden_info_draft_!Z$48:AK$48,'Draft Sim'!$F$21)</f>
        <v>-1.4276734246723695</v>
      </c>
      <c r="AW55" cm="1">
        <f t="array" ref="AW55">INDEX(_x_scores_!I$2:I$474,MATCH($AO55,_x_scores_!$A$2:$A$474,0),0) + INDEX(_hidden_info_draft_!Z$49:AK$49,'Draft Sim'!$F$21)</f>
        <v>-3.681485495512006</v>
      </c>
      <c r="AX55" cm="1">
        <f t="array" ref="AX55">INDEX(_x_scores_!J$2:J$474,MATCH($AO55,_x_scores_!$A$2:$A$474,0),0) + INDEX(_hidden_info_draft_!Z$50:AK$50,'Draft Sim'!$F$21)</f>
        <v>1.1511908583707076</v>
      </c>
      <c r="AZ55">
        <f t="shared" si="2"/>
        <v>0.59367657718866673</v>
      </c>
      <c r="BA55">
        <f t="shared" si="3"/>
        <v>0.62500505993998612</v>
      </c>
      <c r="BB55">
        <f t="shared" si="4"/>
        <v>0.55493391642842937</v>
      </c>
      <c r="BC55">
        <f t="shared" si="5"/>
        <v>0.46990928779404906</v>
      </c>
      <c r="BD55">
        <f t="shared" si="6"/>
        <v>0.47896422587706045</v>
      </c>
      <c r="BE55">
        <f t="shared" si="7"/>
        <v>0.43768662742786968</v>
      </c>
      <c r="BF55">
        <f t="shared" si="8"/>
        <v>0.39653418115596817</v>
      </c>
      <c r="BG55">
        <f t="shared" si="9"/>
        <v>0.24692579433388251</v>
      </c>
      <c r="BH55">
        <f t="shared" si="10"/>
        <v>0.58405257777094355</v>
      </c>
      <c r="BJ55">
        <f ca="1"/>
        <v>52</v>
      </c>
      <c r="BL55">
        <f ca="1"/>
        <v>0</v>
      </c>
      <c r="BN55">
        <f t="shared" si="11"/>
        <v>0.48752091643520618</v>
      </c>
      <c r="BO55" cm="1">
        <f t="array" aca="1" ref="BO55" ca="1">SUM(IF(MOD(_xlfn.FLOOR.MATH(ROW(INDIRECT("1:512"))/1),2)=1,AZ55,1-AZ55) * IF(MOD(_xlfn.FLOOR.MATH(ROW(INDIRECT("1:512"))/2),2)=1,BA55,1-BA55) *  IF(MOD(_xlfn.FLOOR.MATH(ROW(INDIRECT("1:512"))/4),2)=1,BB55,1-BB55) *IF(MOD(_xlfn.FLOOR.MATH(ROW(INDIRECT("1:512"))/8),2)=1,BC55,1-BC55) * IF(MOD(_xlfn.FLOOR.MATH(ROW(INDIRECT("1:512"))/16),2)=1,BD55,1-BD55) * IF(MOD(_xlfn.FLOOR.MATH(ROW(INDIRECT("1:512"))/32),2)=1,BE55,1-BE55) *  IF(MOD(_xlfn.FLOOR.MATH(ROW(INDIRECT("1:512"))/64),2)=1,BF55,1-BF55) * IF(MOD(_xlfn.FLOOR.MATH(ROW(INDIRECT("1:512"))/128),2)=1,BG55,1-BG55) * IF(MOD(_xlfn.FLOOR.MATH(ROW(INDIRECT("1:512"))/256),2)=1,BH55,1-BH55)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0.46905297150485376</v>
      </c>
      <c r="BP55">
        <f ca="1">IF('Draft Sim'!$C$2 = "Most Categories",BO55,BN55)</f>
        <v>0.46905297150485376</v>
      </c>
      <c r="BR55" t="str">
        <f ca="1"/>
        <v>Alperen Sengun</v>
      </c>
      <c r="BT55" s="6" t="str">
        <f t="shared" ca="1" si="12"/>
        <v>Alperen Sengun</v>
      </c>
      <c r="BV55" t="str">
        <f ca="1"/>
        <v>Onyeka Okongwu</v>
      </c>
    </row>
    <row r="56" spans="4:74">
      <c r="D56" t="str">
        <f>'Draft Sim'!G5</f>
        <v>Jaren Jackson Jr.</v>
      </c>
      <c r="F56" t="str">
        <v>Alperen Sengun</v>
      </c>
      <c r="I56" s="6" t="str">
        <f t="shared" si="0"/>
        <v>Alperen Sengun</v>
      </c>
      <c r="L56" t="str">
        <v>Brandon Ingram</v>
      </c>
      <c r="O56">
        <v>0.23750168730309332</v>
      </c>
      <c r="P56">
        <v>-0.86871502864554218</v>
      </c>
      <c r="Q56">
        <v>-0.72477652712059804</v>
      </c>
      <c r="R56">
        <v>0.7088916792686637</v>
      </c>
      <c r="S56">
        <v>-0.63994976162501116</v>
      </c>
      <c r="T56">
        <v>0.8915339831091037</v>
      </c>
      <c r="U56">
        <v>0.55994844912302399</v>
      </c>
      <c r="V56">
        <v>0.19028871688637827</v>
      </c>
      <c r="W56">
        <v>-0.66889239192314776</v>
      </c>
      <c r="Y56" t="s">
        <v>3</v>
      </c>
      <c r="Z56">
        <f>26 + SUM(INDEX($AA17:$AM17,1):INDEX($AA17:$AM17,Z$38)) + SUM($AA17:$AM17)</f>
        <v>35.314290040429256</v>
      </c>
      <c r="AA56">
        <f>26 + SUM(INDEX($AA17:$AM17,1):INDEX($AA17:$AM17,AA$38)) + SUM($AA17:$AM17)</f>
        <v>35.314290040429256</v>
      </c>
      <c r="AB56">
        <f>26 + SUM(INDEX($AA17:$AM17,1):INDEX($AA17:$AM17,AB$38)) + SUM($AA17:$AM17)</f>
        <v>35.314290040429256</v>
      </c>
      <c r="AC56">
        <f>26 + SUM(INDEX($AA17:$AM17,1):INDEX($AA17:$AM17,AC$38)) + SUM($AA17:$AM17)</f>
        <v>35.314290040429256</v>
      </c>
      <c r="AD56">
        <f>26 + SUM(INDEX($AA17:$AM17,1):INDEX($AA17:$AM17,AD$38)) + SUM($AA17:$AM17)</f>
        <v>35.314290040429256</v>
      </c>
      <c r="AE56">
        <f>26 + SUM(INDEX($AA17:$AM17,1):INDEX($AA17:$AM17,AE$38)) + SUM($AA17:$AM17)</f>
        <v>35.314290040429256</v>
      </c>
      <c r="AF56">
        <f>26 + SUM(INDEX($AA17:$AM17,1):INDEX($AA17:$AM17,AF$38)) + SUM($AA17:$AM17)</f>
        <v>35.314290040429256</v>
      </c>
      <c r="AG56">
        <f>26 + SUM(INDEX($AA17:$AM17,1):INDEX($AA17:$AM17,AG$38)) + SUM($AA17:$AM17)</f>
        <v>35.314290040429256</v>
      </c>
      <c r="AH56">
        <f>26 + SUM(INDEX($AA17:$AM17,1):INDEX($AA17:$AM17,AH$38)) + SUM($AA17:$AM17)</f>
        <v>35.314290040429256</v>
      </c>
      <c r="AI56">
        <f>26 + SUM(INDEX($AA17:$AM17,1):INDEX($AA17:$AM17,AI$38)) + SUM($AA17:$AM17)</f>
        <v>35.782795223901118</v>
      </c>
      <c r="AJ56">
        <f>26 + SUM(INDEX($AA17:$AM17,1):INDEX($AA17:$AM17,AJ$38)) + SUM($AA17:$AM17)</f>
        <v>35.782795223901118</v>
      </c>
      <c r="AK56">
        <f>26 + SUM(INDEX($AA17:$AM17,1):INDEX($AA17:$AM17,AK$38)) + SUM($AA17:$AM17)</f>
        <v>35.782795223901118</v>
      </c>
      <c r="AO56" t="str">
        <f t="shared" si="1"/>
        <v>Alperen Sengun</v>
      </c>
      <c r="AP56" cm="1">
        <f t="array" ref="AP56">INDEX(_x_scores_!B$2:B$474,MATCH($AO56,_x_scores_!$A$2:$A$474,0),0) + INDEX(_hidden_info_draft_!Z$42:AK$42,'Draft Sim'!$F$21)</f>
        <v>4.8422938942949328E-2</v>
      </c>
      <c r="AQ56" cm="1">
        <f t="array" ref="AQ56">INDEX(_x_scores_!C$2:C$474,MATCH($AO56,_x_scores_!$A$2:$A$474,0),0) + INDEX(_hidden_info_draft_!Z$43:AK$43,'Draft Sim'!$F$21)</f>
        <v>1.6397396801359596</v>
      </c>
      <c r="AR56" cm="1">
        <f t="array" ref="AR56">INDEX(_x_scores_!D$2:D$474,MATCH($AO56,_x_scores_!$A$2:$A$474,0),0) +INDEX(_hidden_info_draft_!Z$44:AK$44,'Draft Sim'!$F$21)</f>
        <v>0.45278913803166021</v>
      </c>
      <c r="AS56" cm="1">
        <f t="array" ref="AS56">INDEX(_x_scores_!E$2:E$474,MATCH($AO56,_x_scores_!$A$2:$A$474,0),0) + INDEX(_hidden_info_draft_!Z$45:AK$45,'Draft Sim'!$F$21)</f>
        <v>-5.7339534281004856E-3</v>
      </c>
      <c r="AT56" cm="1">
        <f t="array" ref="AT56">INDEX(_x_scores_!F$2:F$474,MATCH($AO56,_x_scores_!$A$2:$A$474,0),0) + INDEX(_hidden_info_draft_!Z$46:AK$46,'Draft Sim'!$F$21)</f>
        <v>-4.0492945283759019E-2</v>
      </c>
      <c r="AU56" cm="1">
        <f t="array" ref="AU56">INDEX(_x_scores_!G$2:G$474,MATCH($AO56,_x_scores_!$A$2:$A$474,0),0) + INDEX(_hidden_info_draft_!Z$47:AK$47,'Draft Sim'!$F$21)</f>
        <v>-1.1021767218256153</v>
      </c>
      <c r="AV56" cm="1">
        <f t="array" ref="AV56">INDEX(_x_scores_!H$2:H$474,MATCH($AO56,_x_scores_!$A$2:$A$474,0),0) + INDEX(_hidden_info_draft_!Z$48:AK$48,'Draft Sim'!$F$21)</f>
        <v>-0.92614414911516252</v>
      </c>
      <c r="AW56" cm="1">
        <f t="array" ref="AW56">INDEX(_x_scores_!I$2:I$474,MATCH($AO56,_x_scores_!$A$2:$A$474,0),0) + INDEX(_hidden_info_draft_!Z$49:AK$49,'Draft Sim'!$F$21)</f>
        <v>-2.4222593178099636</v>
      </c>
      <c r="AX56" cm="1">
        <f t="array" ref="AX56">INDEX(_x_scores_!J$2:J$474,MATCH($AO56,_x_scores_!$A$2:$A$474,0),0) + INDEX(_hidden_info_draft_!Z$50:AK$50,'Draft Sim'!$F$21)</f>
        <v>0.58290920134796165</v>
      </c>
      <c r="AZ56">
        <f t="shared" si="2"/>
        <v>0.50360445449453739</v>
      </c>
      <c r="BA56">
        <f t="shared" si="3"/>
        <v>0.61128432438546909</v>
      </c>
      <c r="BB56">
        <f t="shared" si="4"/>
        <v>0.5303676210061341</v>
      </c>
      <c r="BC56">
        <f t="shared" si="5"/>
        <v>0.49956465557170981</v>
      </c>
      <c r="BD56">
        <f t="shared" si="6"/>
        <v>0.49717554177188505</v>
      </c>
      <c r="BE56">
        <f t="shared" si="7"/>
        <v>0.42441278873541122</v>
      </c>
      <c r="BF56">
        <f t="shared" si="8"/>
        <v>0.43243640061777</v>
      </c>
      <c r="BG56">
        <f t="shared" si="9"/>
        <v>0.32629343201254057</v>
      </c>
      <c r="BH56">
        <f t="shared" si="10"/>
        <v>0.54279773196432957</v>
      </c>
      <c r="BJ56">
        <f ca="1"/>
        <v>53</v>
      </c>
      <c r="BL56">
        <f ca="1"/>
        <v>0</v>
      </c>
      <c r="BN56">
        <f t="shared" si="11"/>
        <v>0.48532632783997631</v>
      </c>
      <c r="BO56" cm="1">
        <f t="array" aca="1" ref="BO56" ca="1">SUM(IF(MOD(_xlfn.FLOOR.MATH(ROW(INDIRECT("1:512"))/1),2)=1,AZ56,1-AZ56) * IF(MOD(_xlfn.FLOOR.MATH(ROW(INDIRECT("1:512"))/2),2)=1,BA56,1-BA56) *  IF(MOD(_xlfn.FLOOR.MATH(ROW(INDIRECT("1:512"))/4),2)=1,BB56,1-BB56) *IF(MOD(_xlfn.FLOOR.MATH(ROW(INDIRECT("1:512"))/8),2)=1,BC56,1-BC56) * IF(MOD(_xlfn.FLOOR.MATH(ROW(INDIRECT("1:512"))/16),2)=1,BD56,1-BD56) * IF(MOD(_xlfn.FLOOR.MATH(ROW(INDIRECT("1:512"))/32),2)=1,BE56,1-BE56) *  IF(MOD(_xlfn.FLOOR.MATH(ROW(INDIRECT("1:512"))/64),2)=1,BF56,1-BF56) * IF(MOD(_xlfn.FLOOR.MATH(ROW(INDIRECT("1:512"))/128),2)=1,BG56,1-BG56) * IF(MOD(_xlfn.FLOOR.MATH(ROW(INDIRECT("1:512"))/256),2)=1,BH56,1-BH56)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0.46360793544809087</v>
      </c>
      <c r="BP56">
        <f ca="1">IF('Draft Sim'!$C$2 = "Most Categories",BO56,BN56)</f>
        <v>0.46360793544809087</v>
      </c>
      <c r="BR56" t="str">
        <f ca="1"/>
        <v>Julius Randle</v>
      </c>
      <c r="BT56" s="6" t="str">
        <f t="shared" ca="1" si="12"/>
        <v>Julius Randle</v>
      </c>
      <c r="BV56" t="str">
        <f ca="1"/>
        <v>Terry Rozier</v>
      </c>
    </row>
    <row r="57" spans="4:74">
      <c r="D57">
        <f>'Draft Sim'!G6</f>
        <v>0</v>
      </c>
      <c r="F57" t="str">
        <v>Julius Randle</v>
      </c>
      <c r="I57" s="6" t="str">
        <f t="shared" si="0"/>
        <v>Julius Randle</v>
      </c>
      <c r="L57" t="str">
        <v>Terry Rozier</v>
      </c>
      <c r="O57">
        <v>0.49249894175851655</v>
      </c>
      <c r="P57">
        <v>-0.7710651947388758</v>
      </c>
      <c r="Q57">
        <v>0.16437021764913631</v>
      </c>
      <c r="R57">
        <v>3.7961250180275082E-2</v>
      </c>
      <c r="S57">
        <v>-0.67880815053372789</v>
      </c>
      <c r="T57">
        <v>0.83027057301521301</v>
      </c>
      <c r="U57">
        <v>8.6151604040090327E-2</v>
      </c>
      <c r="V57">
        <v>0.39771740721180249</v>
      </c>
      <c r="W57">
        <v>-0.3546669846059885</v>
      </c>
      <c r="Y57" t="s">
        <v>4</v>
      </c>
      <c r="Z57">
        <f>26 + SUM(INDEX($AA18:$AM18,1):INDEX($AA18:$AM18,Z$38)) + SUM($AA18:$AM18)</f>
        <v>27.609738962021851</v>
      </c>
      <c r="AA57">
        <f>26 + SUM(INDEX($AA18:$AM18,1):INDEX($AA18:$AM18,AA$38)) + SUM($AA18:$AM18)</f>
        <v>27.609738962021851</v>
      </c>
      <c r="AB57">
        <f>26 + SUM(INDEX($AA18:$AM18,1):INDEX($AA18:$AM18,AB$38)) + SUM($AA18:$AM18)</f>
        <v>27.609738962021851</v>
      </c>
      <c r="AC57">
        <f>26 + SUM(INDEX($AA18:$AM18,1):INDEX($AA18:$AM18,AC$38)) + SUM($AA18:$AM18)</f>
        <v>27.609738962021851</v>
      </c>
      <c r="AD57">
        <f>26 + SUM(INDEX($AA18:$AM18,1):INDEX($AA18:$AM18,AD$38)) + SUM($AA18:$AM18)</f>
        <v>27.609738962021851</v>
      </c>
      <c r="AE57">
        <f>26 + SUM(INDEX($AA18:$AM18,1):INDEX($AA18:$AM18,AE$38)) + SUM($AA18:$AM18)</f>
        <v>27.609738962021851</v>
      </c>
      <c r="AF57">
        <f>26 + SUM(INDEX($AA18:$AM18,1):INDEX($AA18:$AM18,AF$38)) + SUM($AA18:$AM18)</f>
        <v>27.609738962021851</v>
      </c>
      <c r="AG57">
        <f>26 + SUM(INDEX($AA18:$AM18,1):INDEX($AA18:$AM18,AG$38)) + SUM($AA18:$AM18)</f>
        <v>27.609738962021851</v>
      </c>
      <c r="AH57">
        <f>26 + SUM(INDEX($AA18:$AM18,1):INDEX($AA18:$AM18,AH$38)) + SUM($AA18:$AM18)</f>
        <v>27.609738962021851</v>
      </c>
      <c r="AI57">
        <f>26 + SUM(INDEX($AA18:$AM18,1):INDEX($AA18:$AM18,AI$38)) + SUM($AA18:$AM18)</f>
        <v>27.701058427741618</v>
      </c>
      <c r="AJ57">
        <f>26 + SUM(INDEX($AA18:$AM18,1):INDEX($AA18:$AM18,AJ$38)) + SUM($AA18:$AM18)</f>
        <v>27.701058427741618</v>
      </c>
      <c r="AK57">
        <f>26 + SUM(INDEX($AA18:$AM18,1):INDEX($AA18:$AM18,AK$38)) + SUM($AA18:$AM18)</f>
        <v>27.701058427741618</v>
      </c>
      <c r="AO57" t="str">
        <f t="shared" si="1"/>
        <v>Julius Randle</v>
      </c>
      <c r="AP57" cm="1">
        <f t="array" ref="AP57">INDEX(_x_scores_!B$2:B$474,MATCH($AO57,_x_scores_!$A$2:$A$474,0),0) + INDEX(_hidden_info_draft_!Z$42:AK$42,'Draft Sim'!$F$21)</f>
        <v>0.81751462387475848</v>
      </c>
      <c r="AQ57" cm="1">
        <f t="array" ref="AQ57">INDEX(_x_scores_!C$2:C$474,MATCH($AO57,_x_scores_!$A$2:$A$474,0),0) + INDEX(_hidden_info_draft_!Z$43:AK$43,'Draft Sim'!$F$21)</f>
        <v>1.8451822791036108</v>
      </c>
      <c r="AR57" cm="1">
        <f t="array" ref="AR57">INDEX(_x_scores_!D$2:D$474,MATCH($AO57,_x_scores_!$A$2:$A$474,0),0) +INDEX(_hidden_info_draft_!Z$44:AK$44,'Draft Sim'!$F$21)</f>
        <v>0.34257473449377951</v>
      </c>
      <c r="AS57" cm="1">
        <f t="array" ref="AS57">INDEX(_x_scores_!E$2:E$474,MATCH($AO57,_x_scores_!$A$2:$A$474,0),0) + INDEX(_hidden_info_draft_!Z$45:AK$45,'Draft Sim'!$F$21)</f>
        <v>-0.49704156511619357</v>
      </c>
      <c r="AT57" cm="1">
        <f t="array" ref="AT57">INDEX(_x_scores_!F$2:F$474,MATCH($AO57,_x_scores_!$A$2:$A$474,0),0) + INDEX(_hidden_info_draft_!Z$46:AK$46,'Draft Sim'!$F$21)</f>
        <v>-1.0274152993163486</v>
      </c>
      <c r="AU57" cm="1">
        <f t="array" ref="AU57">INDEX(_x_scores_!G$2:G$474,MATCH($AO57,_x_scores_!$A$2:$A$474,0),0) + INDEX(_hidden_info_draft_!Z$47:AK$47,'Draft Sim'!$F$21)</f>
        <v>0.55358771012284158</v>
      </c>
      <c r="AV57" cm="1">
        <f t="array" ref="AV57">INDEX(_x_scores_!H$2:H$474,MATCH($AO57,_x_scores_!$A$2:$A$474,0),0) + INDEX(_hidden_info_draft_!Z$48:AK$48,'Draft Sim'!$F$21)</f>
        <v>-1.1152825467461316</v>
      </c>
      <c r="AW57" cm="1">
        <f t="array" ref="AW57">INDEX(_x_scores_!I$2:I$474,MATCH($AO57,_x_scores_!$A$2:$A$474,0),0) + INDEX(_hidden_info_draft_!Z$49:AK$49,'Draft Sim'!$F$21)</f>
        <v>-2.1831658802395011</v>
      </c>
      <c r="AX57" cm="1">
        <f t="array" ref="AX57">INDEX(_x_scores_!J$2:J$474,MATCH($AO57,_x_scores_!$A$2:$A$474,0),0) + INDEX(_hidden_info_draft_!Z$50:AK$50,'Draft Sim'!$F$21)</f>
        <v>-0.45146946469158811</v>
      </c>
      <c r="AZ57">
        <f t="shared" si="2"/>
        <v>0.56061892857495377</v>
      </c>
      <c r="BA57">
        <f t="shared" si="3"/>
        <v>0.62478916368798165</v>
      </c>
      <c r="BB57">
        <f t="shared" si="4"/>
        <v>0.52298527297451625</v>
      </c>
      <c r="BC57">
        <f t="shared" si="5"/>
        <v>0.46231883371620319</v>
      </c>
      <c r="BD57">
        <f t="shared" si="6"/>
        <v>0.42871884476032895</v>
      </c>
      <c r="BE57">
        <f t="shared" si="7"/>
        <v>0.53813678670349141</v>
      </c>
      <c r="BF57">
        <f t="shared" si="8"/>
        <v>0.41881421921876893</v>
      </c>
      <c r="BG57">
        <f t="shared" si="9"/>
        <v>0.34246814041538731</v>
      </c>
      <c r="BH57">
        <f t="shared" si="10"/>
        <v>0.46682717812801955</v>
      </c>
      <c r="BJ57">
        <f ca="1"/>
        <v>54</v>
      </c>
      <c r="BL57">
        <f ca="1"/>
        <v>0</v>
      </c>
      <c r="BN57">
        <f t="shared" si="11"/>
        <v>0.48507526313107224</v>
      </c>
      <c r="BO57" cm="1">
        <f t="array" aca="1" ref="BO57" ca="1">SUM(IF(MOD(_xlfn.FLOOR.MATH(ROW(INDIRECT("1:512"))/1),2)=1,AZ57,1-AZ57) * IF(MOD(_xlfn.FLOOR.MATH(ROW(INDIRECT("1:512"))/2),2)=1,BA57,1-BA57) *  IF(MOD(_xlfn.FLOOR.MATH(ROW(INDIRECT("1:512"))/4),2)=1,BB57,1-BB57) *IF(MOD(_xlfn.FLOOR.MATH(ROW(INDIRECT("1:512"))/8),2)=1,BC57,1-BC57) * IF(MOD(_xlfn.FLOOR.MATH(ROW(INDIRECT("1:512"))/16),2)=1,BD57,1-BD57) * IF(MOD(_xlfn.FLOOR.MATH(ROW(INDIRECT("1:512"))/32),2)=1,BE57,1-BE57) *  IF(MOD(_xlfn.FLOOR.MATH(ROW(INDIRECT("1:512"))/64),2)=1,BF57,1-BF57) * IF(MOD(_xlfn.FLOOR.MATH(ROW(INDIRECT("1:512"))/128),2)=1,BG57,1-BG57) * IF(MOD(_xlfn.FLOOR.MATH(ROW(INDIRECT("1:512"))/256),2)=1,BH57,1-BH57)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0.46283595394674315</v>
      </c>
      <c r="BP57">
        <f ca="1">IF('Draft Sim'!$C$2 = "Most Categories",BO57,BN57)</f>
        <v>0.46283595394674315</v>
      </c>
      <c r="BR57" t="str">
        <f ca="1"/>
        <v>Franz Wagner</v>
      </c>
      <c r="BT57" s="6" t="str">
        <f t="shared" ca="1" si="12"/>
        <v>Franz Wagner</v>
      </c>
      <c r="BV57" t="str">
        <f ca="1"/>
        <v>Brandon Ingram</v>
      </c>
    </row>
    <row r="58" spans="4:74">
      <c r="D58">
        <f>'Draft Sim'!G7</f>
        <v>0</v>
      </c>
      <c r="F58" t="str">
        <v>Kevin Porter Jr.</v>
      </c>
      <c r="I58" s="6" t="str">
        <f t="shared" si="0"/>
        <v>Kevin Porter Jr.</v>
      </c>
      <c r="L58" t="str">
        <v>Jalen Williams</v>
      </c>
      <c r="O58">
        <v>0.14025980216141962</v>
      </c>
      <c r="P58">
        <v>1.3955720650092533</v>
      </c>
      <c r="Q58">
        <v>0.30333013479815496</v>
      </c>
      <c r="R58">
        <v>0.22724157351731081</v>
      </c>
      <c r="S58">
        <v>0.53127852244929152</v>
      </c>
      <c r="T58">
        <v>-1.0342433025253772</v>
      </c>
      <c r="U58">
        <v>-0.85547983597001975</v>
      </c>
      <c r="V58">
        <v>-0.67832061544112421</v>
      </c>
      <c r="W58">
        <v>0.48306536194180488</v>
      </c>
      <c r="Y58" t="s">
        <v>5</v>
      </c>
      <c r="Z58">
        <f>26 + SUM(INDEX($AA19:$AM19,1):INDEX($AA19:$AM19,Z$38)) + SUM($AA19:$AM19)</f>
        <v>32.71156303167389</v>
      </c>
      <c r="AA58">
        <f>26 + SUM(INDEX($AA19:$AM19,1):INDEX($AA19:$AM19,AA$38)) + SUM($AA19:$AM19)</f>
        <v>32.71156303167389</v>
      </c>
      <c r="AB58">
        <f>26 + SUM(INDEX($AA19:$AM19,1):INDEX($AA19:$AM19,AB$38)) + SUM($AA19:$AM19)</f>
        <v>32.71156303167389</v>
      </c>
      <c r="AC58">
        <f>26 + SUM(INDEX($AA19:$AM19,1):INDEX($AA19:$AM19,AC$38)) + SUM($AA19:$AM19)</f>
        <v>32.71156303167389</v>
      </c>
      <c r="AD58">
        <f>26 + SUM(INDEX($AA19:$AM19,1):INDEX($AA19:$AM19,AD$38)) + SUM($AA19:$AM19)</f>
        <v>32.71156303167389</v>
      </c>
      <c r="AE58">
        <f>26 + SUM(INDEX($AA19:$AM19,1):INDEX($AA19:$AM19,AE$38)) + SUM($AA19:$AM19)</f>
        <v>32.71156303167389</v>
      </c>
      <c r="AF58">
        <f>26 + SUM(INDEX($AA19:$AM19,1):INDEX($AA19:$AM19,AF$38)) + SUM($AA19:$AM19)</f>
        <v>32.71156303167389</v>
      </c>
      <c r="AG58">
        <f>26 + SUM(INDEX($AA19:$AM19,1):INDEX($AA19:$AM19,AG$38)) + SUM($AA19:$AM19)</f>
        <v>32.71156303167389</v>
      </c>
      <c r="AH58">
        <f>26 + SUM(INDEX($AA19:$AM19,1):INDEX($AA19:$AM19,AH$38)) + SUM($AA19:$AM19)</f>
        <v>32.71156303167389</v>
      </c>
      <c r="AI58">
        <f>26 + SUM(INDEX($AA19:$AM19,1):INDEX($AA19:$AM19,AI$38)) + SUM($AA19:$AM19)</f>
        <v>33.396589581705911</v>
      </c>
      <c r="AJ58">
        <f>26 + SUM(INDEX($AA19:$AM19,1):INDEX($AA19:$AM19,AJ$38)) + SUM($AA19:$AM19)</f>
        <v>33.396589581705911</v>
      </c>
      <c r="AK58">
        <f>26 + SUM(INDEX($AA19:$AM19,1):INDEX($AA19:$AM19,AK$38)) + SUM($AA19:$AM19)</f>
        <v>33.396589581705911</v>
      </c>
      <c r="AO58" t="str">
        <f t="shared" si="1"/>
        <v>Kevin Porter Jr.</v>
      </c>
      <c r="AP58" cm="1">
        <f t="array" ref="AP58">INDEX(_x_scores_!B$2:B$474,MATCH($AO58,_x_scores_!$A$2:$A$474,0),0) + INDEX(_hidden_info_draft_!Z$42:AK$42,'Draft Sim'!$F$21)</f>
        <v>0.3273644578941417</v>
      </c>
      <c r="AQ58" cm="1">
        <f t="array" ref="AQ58">INDEX(_x_scores_!C$2:C$474,MATCH($AO58,_x_scores_!$A$2:$A$474,0),0) + INDEX(_hidden_info_draft_!Z$43:AK$43,'Draft Sim'!$F$21)</f>
        <v>0.17620281525007384</v>
      </c>
      <c r="AR58" cm="1">
        <f t="array" ref="AR58">INDEX(_x_scores_!D$2:D$474,MATCH($AO58,_x_scores_!$A$2:$A$474,0),0) +INDEX(_hidden_info_draft_!Z$44:AK$44,'Draft Sim'!$F$21)</f>
        <v>1.192980728811571</v>
      </c>
      <c r="AS58" cm="1">
        <f t="array" ref="AS58">INDEX(_x_scores_!E$2:E$474,MATCH($AO58,_x_scores_!$A$2:$A$474,0),0) + INDEX(_hidden_info_draft_!Z$45:AK$45,'Draft Sim'!$F$21)</f>
        <v>0.29702228329829389</v>
      </c>
      <c r="AT58" cm="1">
        <f t="array" ref="AT58">INDEX(_x_scores_!F$2:F$474,MATCH($AO58,_x_scores_!$A$2:$A$474,0),0) + INDEX(_hidden_info_draft_!Z$46:AK$46,'Draft Sim'!$F$21)</f>
        <v>-1.0558556681947937</v>
      </c>
      <c r="AU58" cm="1">
        <f t="array" ref="AU58">INDEX(_x_scores_!G$2:G$474,MATCH($AO58,_x_scores_!$A$2:$A$474,0),0) + INDEX(_hidden_info_draft_!Z$47:AK$47,'Draft Sim'!$F$21)</f>
        <v>0.62636034853177402</v>
      </c>
      <c r="AV58" cm="1">
        <f t="array" ref="AV58">INDEX(_x_scores_!H$2:H$474,MATCH($AO58,_x_scores_!$A$2:$A$474,0),0) + INDEX(_hidden_info_draft_!Z$48:AK$48,'Draft Sim'!$F$21)</f>
        <v>-1.120228562390736</v>
      </c>
      <c r="AW58" cm="1">
        <f t="array" ref="AW58">INDEX(_x_scores_!I$2:I$474,MATCH($AO58,_x_scores_!$A$2:$A$474,0),0) + INDEX(_hidden_info_draft_!Z$49:AK$49,'Draft Sim'!$F$21)</f>
        <v>-1.9416198225930943</v>
      </c>
      <c r="AX58" cm="1">
        <f t="array" ref="AX58">INDEX(_x_scores_!J$2:J$474,MATCH($AO58,_x_scores_!$A$2:$A$474,0),0) + INDEX(_hidden_info_draft_!Z$50:AK$50,'Draft Sim'!$F$21)</f>
        <v>-0.37200231229576408</v>
      </c>
      <c r="AZ58">
        <f t="shared" si="2"/>
        <v>0.5243531891422335</v>
      </c>
      <c r="BA58">
        <f t="shared" si="3"/>
        <v>0.51211596094779821</v>
      </c>
      <c r="BB58">
        <f t="shared" si="4"/>
        <v>0.57955344556454103</v>
      </c>
      <c r="BC58">
        <f t="shared" si="5"/>
        <v>0.52253910731593722</v>
      </c>
      <c r="BD58">
        <f t="shared" si="6"/>
        <v>0.42676769013030802</v>
      </c>
      <c r="BE58">
        <f t="shared" si="7"/>
        <v>0.54313166974834892</v>
      </c>
      <c r="BF58">
        <f t="shared" si="8"/>
        <v>0.41845922434043004</v>
      </c>
      <c r="BG58">
        <f t="shared" si="9"/>
        <v>0.35910742422053898</v>
      </c>
      <c r="BH58">
        <f t="shared" si="10"/>
        <v>0.47265609106652728</v>
      </c>
      <c r="BJ58">
        <f ca="1"/>
        <v>55</v>
      </c>
      <c r="BL58">
        <f ca="1"/>
        <v>1</v>
      </c>
      <c r="BN58">
        <f t="shared" si="11"/>
        <v>0.48429820027518478</v>
      </c>
      <c r="BO58" cm="1">
        <f t="array" aca="1" ref="BO58" ca="1">SUM(IF(MOD(_xlfn.FLOOR.MATH(ROW(INDIRECT("1:512"))/1),2)=1,AZ58,1-AZ58) * IF(MOD(_xlfn.FLOOR.MATH(ROW(INDIRECT("1:512"))/2),2)=1,BA58,1-BA58) *  IF(MOD(_xlfn.FLOOR.MATH(ROW(INDIRECT("1:512"))/4),2)=1,BB58,1-BB58) *IF(MOD(_xlfn.FLOOR.MATH(ROW(INDIRECT("1:512"))/8),2)=1,BC58,1-BC58) * IF(MOD(_xlfn.FLOOR.MATH(ROW(INDIRECT("1:512"))/16),2)=1,BD58,1-BD58) * IF(MOD(_xlfn.FLOOR.MATH(ROW(INDIRECT("1:512"))/32),2)=1,BE58,1-BE58) *  IF(MOD(_xlfn.FLOOR.MATH(ROW(INDIRECT("1:512"))/64),2)=1,BF58,1-BF58) * IF(MOD(_xlfn.FLOOR.MATH(ROW(INDIRECT("1:512"))/128),2)=1,BG58,1-BG58) * IF(MOD(_xlfn.FLOOR.MATH(ROW(INDIRECT("1:512"))/256),2)=1,BH58,1-BH58)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0.46113030014563172</v>
      </c>
      <c r="BP58">
        <f ca="1">IF('Draft Sim'!$C$2 = "Most Categories",BO58,BN58)</f>
        <v>0.46113030014563172</v>
      </c>
      <c r="BR58" t="str">
        <f ca="1"/>
        <v>Kevin Porter Jr.</v>
      </c>
      <c r="BT58" s="6" t="str">
        <f t="shared" ca="1" si="12"/>
        <v>Kevin Porter Jr.</v>
      </c>
      <c r="BV58" t="str">
        <f ca="1"/>
        <v>Ja Morant</v>
      </c>
    </row>
    <row r="59" spans="4:74">
      <c r="D59">
        <f>'Draft Sim'!G8</f>
        <v>0</v>
      </c>
      <c r="F59" t="str">
        <v>Tyrese Maxey</v>
      </c>
      <c r="I59" s="6" t="str">
        <f t="shared" si="0"/>
        <v>Tyrese Maxey</v>
      </c>
      <c r="L59" t="str">
        <v>Rudy Gobert</v>
      </c>
      <c r="O59">
        <v>4.7950388000065569E-2</v>
      </c>
      <c r="P59">
        <v>-0.18680142073642253</v>
      </c>
      <c r="Q59">
        <v>8.3815783499376934E-2</v>
      </c>
      <c r="R59">
        <v>0.52012102915245528</v>
      </c>
      <c r="S59">
        <v>-0.14123800792861016</v>
      </c>
      <c r="T59">
        <v>-0.3465262061929878</v>
      </c>
      <c r="U59">
        <v>-0.10205185220725267</v>
      </c>
      <c r="V59">
        <v>1.179028236341547E-2</v>
      </c>
      <c r="W59">
        <v>2.1653445350818267E-2</v>
      </c>
      <c r="Y59" t="s">
        <v>6</v>
      </c>
      <c r="Z59">
        <f>26 + SUM(INDEX($AA20:$AM20,1):INDEX($AA20:$AM20,Z$38)) + SUM($AA20:$AM20)</f>
        <v>33.433255588678698</v>
      </c>
      <c r="AA59">
        <f>26 + SUM(INDEX($AA20:$AM20,1):INDEX($AA20:$AM20,AA$38)) + SUM($AA20:$AM20)</f>
        <v>33.433255588678698</v>
      </c>
      <c r="AB59">
        <f>26 + SUM(INDEX($AA20:$AM20,1):INDEX($AA20:$AM20,AB$38)) + SUM($AA20:$AM20)</f>
        <v>33.433255588678698</v>
      </c>
      <c r="AC59">
        <f>26 + SUM(INDEX($AA20:$AM20,1):INDEX($AA20:$AM20,AC$38)) + SUM($AA20:$AM20)</f>
        <v>33.433255588678698</v>
      </c>
      <c r="AD59">
        <f>26 + SUM(INDEX($AA20:$AM20,1):INDEX($AA20:$AM20,AD$38)) + SUM($AA20:$AM20)</f>
        <v>33.433255588678698</v>
      </c>
      <c r="AE59">
        <f>26 + SUM(INDEX($AA20:$AM20,1):INDEX($AA20:$AM20,AE$38)) + SUM($AA20:$AM20)</f>
        <v>33.433255588678698</v>
      </c>
      <c r="AF59">
        <f>26 + SUM(INDEX($AA20:$AM20,1):INDEX($AA20:$AM20,AF$38)) + SUM($AA20:$AM20)</f>
        <v>33.433255588678698</v>
      </c>
      <c r="AG59">
        <f>26 + SUM(INDEX($AA20:$AM20,1):INDEX($AA20:$AM20,AG$38)) + SUM($AA20:$AM20)</f>
        <v>33.433255588678698</v>
      </c>
      <c r="AH59">
        <f>26 + SUM(INDEX($AA20:$AM20,1):INDEX($AA20:$AM20,AH$38)) + SUM($AA20:$AM20)</f>
        <v>33.433255588678698</v>
      </c>
      <c r="AI59">
        <f>26 + SUM(INDEX($AA20:$AM20,1):INDEX($AA20:$AM20,AI$38)) + SUM($AA20:$AM20)</f>
        <v>34.067151248718289</v>
      </c>
      <c r="AJ59">
        <f>26 + SUM(INDEX($AA20:$AM20,1):INDEX($AA20:$AM20,AJ$38)) + SUM($AA20:$AM20)</f>
        <v>34.067151248718289</v>
      </c>
      <c r="AK59">
        <f>26 + SUM(INDEX($AA20:$AM20,1):INDEX($AA20:$AM20,AK$38)) + SUM($AA20:$AM20)</f>
        <v>34.067151248718289</v>
      </c>
      <c r="AO59" t="str">
        <f t="shared" si="1"/>
        <v>Tyrese Maxey</v>
      </c>
      <c r="AP59" cm="1">
        <f t="array" ref="AP59">INDEX(_x_scores_!B$2:B$474,MATCH($AO59,_x_scores_!$A$2:$A$474,0),0) + INDEX(_hidden_info_draft_!Z$42:AK$42,'Draft Sim'!$F$21)</f>
        <v>0.40066207854004626</v>
      </c>
      <c r="AQ59" cm="1">
        <f t="array" ref="AQ59">INDEX(_x_scores_!C$2:C$474,MATCH($AO59,_x_scores_!$A$2:$A$474,0),0) + INDEX(_hidden_info_draft_!Z$43:AK$43,'Draft Sim'!$F$21)</f>
        <v>-0.52689757961216943</v>
      </c>
      <c r="AR59" cm="1">
        <f t="array" ref="AR59">INDEX(_x_scores_!D$2:D$474,MATCH($AO59,_x_scores_!$A$2:$A$474,0),0) +INDEX(_hidden_info_draft_!Z$44:AK$44,'Draft Sim'!$F$21)</f>
        <v>0.31382922088264154</v>
      </c>
      <c r="AS59" cm="1">
        <f t="array" ref="AS59">INDEX(_x_scores_!E$2:E$474,MATCH($AO59,_x_scores_!$A$2:$A$474,0),0) + INDEX(_hidden_info_draft_!Z$45:AK$45,'Draft Sim'!$F$21)</f>
        <v>-0.19501427676513622</v>
      </c>
      <c r="AT59" cm="1">
        <f t="array" ref="AT59">INDEX(_x_scores_!F$2:F$474,MATCH($AO59,_x_scores_!$A$2:$A$474,0),0) + INDEX(_hidden_info_draft_!Z$46:AK$46,'Draft Sim'!$F$21)</f>
        <v>-1.2505796182667783</v>
      </c>
      <c r="AU59" cm="1">
        <f t="array" ref="AU59">INDEX(_x_scores_!G$2:G$474,MATCH($AO59,_x_scores_!$A$2:$A$474,0),0) + INDEX(_hidden_info_draft_!Z$47:AK$47,'Draft Sim'!$F$21)</f>
        <v>0.7623371537149749</v>
      </c>
      <c r="AV59" cm="1">
        <f t="array" ref="AV59">INDEX(_x_scores_!H$2:H$474,MATCH($AO59,_x_scores_!$A$2:$A$474,0),0) + INDEX(_hidden_info_draft_!Z$48:AK$48,'Draft Sim'!$F$21)</f>
        <v>1.5487290894947561E-2</v>
      </c>
      <c r="AW59" cm="1">
        <f t="array" ref="AW59">INDEX(_x_scores_!I$2:I$474,MATCH($AO59,_x_scores_!$A$2:$A$474,0),0) + INDEX(_hidden_info_draft_!Z$49:AK$49,'Draft Sim'!$F$21)</f>
        <v>-1.3462212951570369</v>
      </c>
      <c r="AX59" cm="1">
        <f t="array" ref="AX59">INDEX(_x_scores_!J$2:J$474,MATCH($AO59,_x_scores_!$A$2:$A$474,0),0) + INDEX(_hidden_info_draft_!Z$50:AK$50,'Draft Sim'!$F$21)</f>
        <v>-0.25482314519983174</v>
      </c>
      <c r="AZ59">
        <f t="shared" si="2"/>
        <v>0.52979669975570831</v>
      </c>
      <c r="BA59">
        <f t="shared" si="3"/>
        <v>0.46381395036704975</v>
      </c>
      <c r="BB59">
        <f t="shared" si="4"/>
        <v>0.52105844861250838</v>
      </c>
      <c r="BC59">
        <f t="shared" si="5"/>
        <v>0.48519714007844561</v>
      </c>
      <c r="BD59">
        <f t="shared" si="6"/>
        <v>0.41345915066041072</v>
      </c>
      <c r="BE59">
        <f t="shared" si="7"/>
        <v>0.55244584395176821</v>
      </c>
      <c r="BF59">
        <f t="shared" si="8"/>
        <v>0.50113527524679369</v>
      </c>
      <c r="BG59">
        <f t="shared" si="9"/>
        <v>0.40121937065747781</v>
      </c>
      <c r="BH59">
        <f t="shared" si="10"/>
        <v>0.48126151325831812</v>
      </c>
      <c r="BJ59">
        <f ca="1"/>
        <v>56</v>
      </c>
      <c r="BL59">
        <f ca="1"/>
        <v>0</v>
      </c>
      <c r="BN59">
        <f t="shared" si="11"/>
        <v>0.48326526584316443</v>
      </c>
      <c r="BO59" cm="1">
        <f t="array" aca="1" ref="BO59" ca="1">SUM(IF(MOD(_xlfn.FLOOR.MATH(ROW(INDIRECT("1:512"))/1),2)=1,AZ59,1-AZ59) * IF(MOD(_xlfn.FLOOR.MATH(ROW(INDIRECT("1:512"))/2),2)=1,BA59,1-BA59) *  IF(MOD(_xlfn.FLOOR.MATH(ROW(INDIRECT("1:512"))/4),2)=1,BB59,1-BB59) *IF(MOD(_xlfn.FLOOR.MATH(ROW(INDIRECT("1:512"))/8),2)=1,BC59,1-BC59) * IF(MOD(_xlfn.FLOOR.MATH(ROW(INDIRECT("1:512"))/16),2)=1,BD59,1-BD59) * IF(MOD(_xlfn.FLOOR.MATH(ROW(INDIRECT("1:512"))/32),2)=1,BE59,1-BE59) *  IF(MOD(_xlfn.FLOOR.MATH(ROW(INDIRECT("1:512"))/64),2)=1,BF59,1-BF59) * IF(MOD(_xlfn.FLOOR.MATH(ROW(INDIRECT("1:512"))/128),2)=1,BG59,1-BG59) * IF(MOD(_xlfn.FLOOR.MATH(ROW(INDIRECT("1:512"))/256),2)=1,BH59,1-BH59)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0.4587100189357125</v>
      </c>
      <c r="BP59">
        <f ca="1">IF('Draft Sim'!$C$2 = "Most Categories",BO59,BN59)</f>
        <v>0.4587100189357125</v>
      </c>
      <c r="BR59" t="str">
        <f ca="1"/>
        <v>Tyrese Maxey</v>
      </c>
      <c r="BT59" s="6" t="str">
        <f t="shared" ca="1" si="12"/>
        <v>Tyrese Maxey</v>
      </c>
      <c r="BV59" t="str">
        <f ca="1"/>
        <v>Rudy Gobert</v>
      </c>
    </row>
    <row r="60" spans="4:74">
      <c r="D60">
        <f>'Draft Sim'!G9</f>
        <v>0</v>
      </c>
      <c r="F60" t="str">
        <v>Trey Murphy III</v>
      </c>
      <c r="I60" s="6" t="str">
        <f t="shared" si="0"/>
        <v>Trey Murphy III</v>
      </c>
      <c r="L60" t="str">
        <v>Ja Morant</v>
      </c>
      <c r="O60">
        <v>0.41920132111261199</v>
      </c>
      <c r="P60">
        <v>-6.7964799876632537E-2</v>
      </c>
      <c r="Q60">
        <v>1.0435217255780658</v>
      </c>
      <c r="R60">
        <v>0.52999781024370518</v>
      </c>
      <c r="S60">
        <v>-0.48408420046174322</v>
      </c>
      <c r="T60">
        <v>0.69429376783201213</v>
      </c>
      <c r="U60">
        <v>-1.0495642492455932</v>
      </c>
      <c r="V60">
        <v>-0.19768112022425499</v>
      </c>
      <c r="W60">
        <v>-0.47184615170192085</v>
      </c>
      <c r="Y60" t="s">
        <v>7</v>
      </c>
      <c r="Z60">
        <f>26 + SUM(INDEX($AA21:$AM21,1):INDEX($AA21:$AM21,Z$38)) + SUM($AA21:$AM21)</f>
        <v>29.618805052480322</v>
      </c>
      <c r="AA60">
        <f>26 + SUM(INDEX($AA21:$AM21,1):INDEX($AA21:$AM21,AA$38)) + SUM($AA21:$AM21)</f>
        <v>29.618805052480322</v>
      </c>
      <c r="AB60">
        <f>26 + SUM(INDEX($AA21:$AM21,1):INDEX($AA21:$AM21,AB$38)) + SUM($AA21:$AM21)</f>
        <v>29.618805052480322</v>
      </c>
      <c r="AC60">
        <f>26 + SUM(INDEX($AA21:$AM21,1):INDEX($AA21:$AM21,AC$38)) + SUM($AA21:$AM21)</f>
        <v>29.618805052480322</v>
      </c>
      <c r="AD60">
        <f>26 + SUM(INDEX($AA21:$AM21,1):INDEX($AA21:$AM21,AD$38)) + SUM($AA21:$AM21)</f>
        <v>29.618805052480322</v>
      </c>
      <c r="AE60">
        <f>26 + SUM(INDEX($AA21:$AM21,1):INDEX($AA21:$AM21,AE$38)) + SUM($AA21:$AM21)</f>
        <v>29.618805052480322</v>
      </c>
      <c r="AF60">
        <f>26 + SUM(INDEX($AA21:$AM21,1):INDEX($AA21:$AM21,AF$38)) + SUM($AA21:$AM21)</f>
        <v>29.618805052480322</v>
      </c>
      <c r="AG60">
        <f>26 + SUM(INDEX($AA21:$AM21,1):INDEX($AA21:$AM21,AG$38)) + SUM($AA21:$AM21)</f>
        <v>29.618805052480322</v>
      </c>
      <c r="AH60">
        <f>26 + SUM(INDEX($AA21:$AM21,1):INDEX($AA21:$AM21,AH$38)) + SUM($AA21:$AM21)</f>
        <v>29.618805052480322</v>
      </c>
      <c r="AI60">
        <f>26 + SUM(INDEX($AA21:$AM21,1):INDEX($AA21:$AM21,AI$38)) + SUM($AA21:$AM21)</f>
        <v>29.811871740135192</v>
      </c>
      <c r="AJ60">
        <f>26 + SUM(INDEX($AA21:$AM21,1):INDEX($AA21:$AM21,AJ$38)) + SUM($AA21:$AM21)</f>
        <v>29.811871740135192</v>
      </c>
      <c r="AK60">
        <f>26 + SUM(INDEX($AA21:$AM21,1):INDEX($AA21:$AM21,AK$38)) + SUM($AA21:$AM21)</f>
        <v>29.811871740135192</v>
      </c>
      <c r="AO60" t="str">
        <f t="shared" si="1"/>
        <v>Trey Murphy III</v>
      </c>
      <c r="AP60" cm="1">
        <f t="array" ref="AP60">INDEX(_x_scores_!B$2:B$474,MATCH($AO60,_x_scores_!$A$2:$A$474,0),0) + INDEX(_hidden_info_draft_!Z$42:AK$42,'Draft Sim'!$F$21)</f>
        <v>-9.1624844952555157E-2</v>
      </c>
      <c r="AQ60" cm="1">
        <f t="array" ref="AQ60">INDEX(_x_scores_!C$2:C$474,MATCH($AO60,_x_scores_!$A$2:$A$474,0),0) + INDEX(_hidden_info_draft_!Z$43:AK$43,'Draft Sim'!$F$21)</f>
        <v>-0.348651737590018</v>
      </c>
      <c r="AR60" cm="1">
        <f t="array" ref="AR60">INDEX(_x_scores_!D$2:D$474,MATCH($AO60,_x_scores_!$A$2:$A$474,0),0) +INDEX(_hidden_info_draft_!Z$44:AK$44,'Draft Sim'!$F$21)</f>
        <v>-0.63461646607780686</v>
      </c>
      <c r="AS60" cm="1">
        <f t="array" ref="AS60">INDEX(_x_scores_!E$2:E$474,MATCH($AO60,_x_scores_!$A$2:$A$474,0),0) + INDEX(_hidden_info_draft_!Z$45:AK$45,'Draft Sim'!$F$21)</f>
        <v>2.1345534694166335E-2</v>
      </c>
      <c r="AT60" cm="1">
        <f t="array" ref="AT60">INDEX(_x_scores_!F$2:F$474,MATCH($AO60,_x_scores_!$A$2:$A$474,0),0) + INDEX(_hidden_info_draft_!Z$46:AK$46,'Draft Sim'!$F$21)</f>
        <v>-0.68401319387644166</v>
      </c>
      <c r="AU60" cm="1">
        <f t="array" ref="AU60">INDEX(_x_scores_!G$2:G$474,MATCH($AO60,_x_scores_!$A$2:$A$474,0),0) + INDEX(_hidden_info_draft_!Z$47:AK$47,'Draft Sim'!$F$21)</f>
        <v>0.71347598218933994</v>
      </c>
      <c r="AV60" cm="1">
        <f t="array" ref="AV60">INDEX(_x_scores_!H$2:H$474,MATCH($AO60,_x_scores_!$A$2:$A$474,0),0) + INDEX(_hidden_info_draft_!Z$48:AK$48,'Draft Sim'!$F$21)</f>
        <v>0.58583017529934367</v>
      </c>
      <c r="AW60" cm="1">
        <f t="array" ref="AW60">INDEX(_x_scores_!I$2:I$474,MATCH($AO60,_x_scores_!$A$2:$A$474,0),0) + INDEX(_hidden_info_draft_!Z$49:AK$49,'Draft Sim'!$F$21)</f>
        <v>-1.4789207296653504</v>
      </c>
      <c r="AX60" cm="1">
        <f t="array" ref="AX60">INDEX(_x_scores_!J$2:J$474,MATCH($AO60,_x_scores_!$A$2:$A$474,0),0) + INDEX(_hidden_info_draft_!Z$50:AK$50,'Draft Sim'!$F$21)</f>
        <v>-0.30089127054198994</v>
      </c>
      <c r="AZ60">
        <f t="shared" si="2"/>
        <v>0.49317996805898412</v>
      </c>
      <c r="BA60">
        <f t="shared" si="3"/>
        <v>0.47603694259727369</v>
      </c>
      <c r="BB60">
        <f t="shared" si="4"/>
        <v>0.4574772530283977</v>
      </c>
      <c r="BC60">
        <f t="shared" si="5"/>
        <v>0.5016206333030202</v>
      </c>
      <c r="BD60">
        <f t="shared" si="6"/>
        <v>0.45240190226474741</v>
      </c>
      <c r="BE60">
        <f t="shared" si="7"/>
        <v>0.5491019938734425</v>
      </c>
      <c r="BF60">
        <f t="shared" si="8"/>
        <v>0.54286077110112019</v>
      </c>
      <c r="BG60">
        <f t="shared" si="9"/>
        <v>0.39171418270687319</v>
      </c>
      <c r="BH60">
        <f t="shared" si="10"/>
        <v>0.47787709016844948</v>
      </c>
      <c r="BJ60">
        <f ca="1"/>
        <v>57</v>
      </c>
      <c r="BL60">
        <f ca="1"/>
        <v>0</v>
      </c>
      <c r="BN60">
        <f t="shared" si="11"/>
        <v>0.482474526344701</v>
      </c>
      <c r="BO60" cm="1">
        <f t="array" aca="1" ref="BO60" ca="1">SUM(IF(MOD(_xlfn.FLOOR.MATH(ROW(INDIRECT("1:512"))/1),2)=1,AZ60,1-AZ60) * IF(MOD(_xlfn.FLOOR.MATH(ROW(INDIRECT("1:512"))/2),2)=1,BA60,1-BA60) *  IF(MOD(_xlfn.FLOOR.MATH(ROW(INDIRECT("1:512"))/4),2)=1,BB60,1-BB60) *IF(MOD(_xlfn.FLOOR.MATH(ROW(INDIRECT("1:512"))/8),2)=1,BC60,1-BC60) * IF(MOD(_xlfn.FLOOR.MATH(ROW(INDIRECT("1:512"))/16),2)=1,BD60,1-BD60) * IF(MOD(_xlfn.FLOOR.MATH(ROW(INDIRECT("1:512"))/32),2)=1,BE60,1-BE60) *  IF(MOD(_xlfn.FLOOR.MATH(ROW(INDIRECT("1:512"))/64),2)=1,BF60,1-BF60) * IF(MOD(_xlfn.FLOOR.MATH(ROW(INDIRECT("1:512"))/128),2)=1,BG60,1-BG60) * IF(MOD(_xlfn.FLOOR.MATH(ROW(INDIRECT("1:512"))/256),2)=1,BH60,1-BH60)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0.45677899587634202</v>
      </c>
      <c r="BP60">
        <f ca="1">IF('Draft Sim'!$C$2 = "Most Categories",BO60,BN60)</f>
        <v>0.45677899587634202</v>
      </c>
      <c r="BR60" t="str">
        <f ca="1"/>
        <v>Jaylen Brown</v>
      </c>
      <c r="BT60" s="6" t="str">
        <f t="shared" ca="1" si="12"/>
        <v>Jaylen Brown</v>
      </c>
      <c r="BV60" t="str">
        <f ca="1"/>
        <v>Jalen Williams</v>
      </c>
    </row>
    <row r="61" spans="4:74">
      <c r="D61">
        <f>'Draft Sim'!G10</f>
        <v>0</v>
      </c>
      <c r="F61" t="str">
        <v>Derrick White</v>
      </c>
      <c r="I61" s="6" t="str">
        <f t="shared" si="0"/>
        <v>Derrick White</v>
      </c>
      <c r="L61" t="str">
        <v>Gary Trent Jr.</v>
      </c>
      <c r="O61">
        <v>-0.58394959623506004</v>
      </c>
      <c r="P61">
        <v>0.89272227171787921</v>
      </c>
      <c r="Q61">
        <v>-1.0136062769743968</v>
      </c>
      <c r="R61">
        <v>-0.10929056686855119</v>
      </c>
      <c r="S61">
        <v>1.0243237146617385</v>
      </c>
      <c r="T61">
        <v>-1.1803376551074667</v>
      </c>
      <c r="U61">
        <v>0.45280369739763959</v>
      </c>
      <c r="V61">
        <v>-0.31041567266349518</v>
      </c>
      <c r="W61">
        <v>0.83448751115628306</v>
      </c>
      <c r="Y61" t="s">
        <v>9</v>
      </c>
      <c r="Z61">
        <f>26 + SUM(INDEX($AA22:$AM22,1):INDEX($AA22:$AM22,Z$38)) + SUM($AA22:$AM22)</f>
        <v>28.952461285508303</v>
      </c>
      <c r="AA61">
        <f>26 + SUM(INDEX($AA22:$AM22,1):INDEX($AA22:$AM22,AA$38)) + SUM($AA22:$AM22)</f>
        <v>28.952461285508303</v>
      </c>
      <c r="AB61">
        <f>26 + SUM(INDEX($AA22:$AM22,1):INDEX($AA22:$AM22,AB$38)) + SUM($AA22:$AM22)</f>
        <v>28.952461285508303</v>
      </c>
      <c r="AC61">
        <f>26 + SUM(INDEX($AA22:$AM22,1):INDEX($AA22:$AM22,AC$38)) + SUM($AA22:$AM22)</f>
        <v>28.952461285508303</v>
      </c>
      <c r="AD61">
        <f>26 + SUM(INDEX($AA22:$AM22,1):INDEX($AA22:$AM22,AD$38)) + SUM($AA22:$AM22)</f>
        <v>28.952461285508303</v>
      </c>
      <c r="AE61">
        <f>26 + SUM(INDEX($AA22:$AM22,1):INDEX($AA22:$AM22,AE$38)) + SUM($AA22:$AM22)</f>
        <v>28.952461285508303</v>
      </c>
      <c r="AF61">
        <f>26 + SUM(INDEX($AA22:$AM22,1):INDEX($AA22:$AM22,AF$38)) + SUM($AA22:$AM22)</f>
        <v>28.952461285508303</v>
      </c>
      <c r="AG61">
        <f>26 + SUM(INDEX($AA22:$AM22,1):INDEX($AA22:$AM22,AG$38)) + SUM($AA22:$AM22)</f>
        <v>28.952461285508303</v>
      </c>
      <c r="AH61">
        <f>26 + SUM(INDEX($AA22:$AM22,1):INDEX($AA22:$AM22,AH$38)) + SUM($AA22:$AM22)</f>
        <v>28.952461285508303</v>
      </c>
      <c r="AI61">
        <f>26 + SUM(INDEX($AA22:$AM22,1):INDEX($AA22:$AM22,AI$38)) + SUM($AA22:$AM22)</f>
        <v>29.244259800175008</v>
      </c>
      <c r="AJ61">
        <f>26 + SUM(INDEX($AA22:$AM22,1):INDEX($AA22:$AM22,AJ$38)) + SUM($AA22:$AM22)</f>
        <v>29.244259800175008</v>
      </c>
      <c r="AK61">
        <f>26 + SUM(INDEX($AA22:$AM22,1):INDEX($AA22:$AM22,AK$38)) + SUM($AA22:$AM22)</f>
        <v>29.244259800175008</v>
      </c>
      <c r="AO61" t="str">
        <f t="shared" si="1"/>
        <v>Derrick White</v>
      </c>
      <c r="AP61" cm="1">
        <f t="array" ref="AP61">INDEX(_x_scores_!B$2:B$474,MATCH($AO61,_x_scores_!$A$2:$A$474,0),0) + INDEX(_hidden_info_draft_!Z$42:AK$42,'Draft Sim'!$F$21)</f>
        <v>-0.41683150336276886</v>
      </c>
      <c r="AQ61" cm="1">
        <f t="array" ref="AQ61">INDEX(_x_scores_!C$2:C$474,MATCH($AO61,_x_scores_!$A$2:$A$474,0),0) + INDEX(_hidden_info_draft_!Z$43:AK$43,'Draft Sim'!$F$21)</f>
        <v>-0.32197014355620557</v>
      </c>
      <c r="AR61" cm="1">
        <f t="array" ref="AR61">INDEX(_x_scores_!D$2:D$474,MATCH($AO61,_x_scores_!$A$2:$A$474,0),0) +INDEX(_hidden_info_draft_!Z$44:AK$44,'Draft Sim'!$F$21)</f>
        <v>0.39963875797269699</v>
      </c>
      <c r="AS61" cm="1">
        <f t="array" ref="AS61">INDEX(_x_scores_!E$2:E$474,MATCH($AO61,_x_scores_!$A$2:$A$474,0),0) + INDEX(_hidden_info_draft_!Z$45:AK$45,'Draft Sim'!$F$21)</f>
        <v>-0.34763062333612754</v>
      </c>
      <c r="AT61" cm="1">
        <f t="array" ref="AT61">INDEX(_x_scores_!F$2:F$474,MATCH($AO61,_x_scores_!$A$2:$A$474,0),0) + INDEX(_hidden_info_draft_!Z$46:AK$46,'Draft Sim'!$F$21)</f>
        <v>-0.15545378988467695</v>
      </c>
      <c r="AU61" cm="1">
        <f t="array" ref="AU61">INDEX(_x_scores_!G$2:G$474,MATCH($AO61,_x_scores_!$A$2:$A$474,0),0) + INDEX(_hidden_info_draft_!Z$47:AK$47,'Draft Sim'!$F$21)</f>
        <v>0.30562029269511914</v>
      </c>
      <c r="AV61" cm="1">
        <f t="array" ref="AV61">INDEX(_x_scores_!H$2:H$474,MATCH($AO61,_x_scores_!$A$2:$A$474,0),0) + INDEX(_hidden_info_draft_!Z$48:AK$48,'Draft Sim'!$F$21)</f>
        <v>0.29682304399962423</v>
      </c>
      <c r="AW61" cm="1">
        <f t="array" ref="AW61">INDEX(_x_scores_!I$2:I$474,MATCH($AO61,_x_scores_!$A$2:$A$474,0),0) + INDEX(_hidden_info_draft_!Z$49:AK$49,'Draft Sim'!$F$21)</f>
        <v>-1.5291359680373058</v>
      </c>
      <c r="AX61" cm="1">
        <f t="array" ref="AX61">INDEX(_x_scores_!J$2:J$474,MATCH($AO61,_x_scores_!$A$2:$A$474,0),0) + INDEX(_hidden_info_draft_!Z$50:AK$50,'Draft Sim'!$F$21)</f>
        <v>-0.28773549066336523</v>
      </c>
      <c r="AZ61">
        <f t="shared" si="2"/>
        <v>0.46900317758116161</v>
      </c>
      <c r="BA61">
        <f t="shared" si="3"/>
        <v>0.47786882530965236</v>
      </c>
      <c r="BB61">
        <f t="shared" si="4"/>
        <v>0.52680866397271764</v>
      </c>
      <c r="BC61">
        <f t="shared" si="5"/>
        <v>0.47362574387844225</v>
      </c>
      <c r="BD61">
        <f t="shared" si="6"/>
        <v>0.48915805345349117</v>
      </c>
      <c r="BE61">
        <f t="shared" si="7"/>
        <v>0.52107660901137454</v>
      </c>
      <c r="BF61">
        <f t="shared" si="8"/>
        <v>0.52174746538028638</v>
      </c>
      <c r="BG61">
        <f t="shared" si="9"/>
        <v>0.38813375143369289</v>
      </c>
      <c r="BH61">
        <f t="shared" si="10"/>
        <v>0.47884343557283193</v>
      </c>
      <c r="BJ61">
        <f ca="1"/>
        <v>58</v>
      </c>
      <c r="BL61">
        <f ca="1"/>
        <v>0</v>
      </c>
      <c r="BN61">
        <f t="shared" si="11"/>
        <v>0.48291841395485008</v>
      </c>
      <c r="BO61" cm="1">
        <f t="array" aca="1" ref="BO61" ca="1">SUM(IF(MOD(_xlfn.FLOOR.MATH(ROW(INDIRECT("1:512"))/1),2)=1,AZ61,1-AZ61) * IF(MOD(_xlfn.FLOOR.MATH(ROW(INDIRECT("1:512"))/2),2)=1,BA61,1-BA61) *  IF(MOD(_xlfn.FLOOR.MATH(ROW(INDIRECT("1:512"))/4),2)=1,BB61,1-BB61) *IF(MOD(_xlfn.FLOOR.MATH(ROW(INDIRECT("1:512"))/8),2)=1,BC61,1-BC61) * IF(MOD(_xlfn.FLOOR.MATH(ROW(INDIRECT("1:512"))/16),2)=1,BD61,1-BD61) * IF(MOD(_xlfn.FLOOR.MATH(ROW(INDIRECT("1:512"))/32),2)=1,BE61,1-BE61) *  IF(MOD(_xlfn.FLOOR.MATH(ROW(INDIRECT("1:512"))/64),2)=1,BF61,1-BF61) * IF(MOD(_xlfn.FLOOR.MATH(ROW(INDIRECT("1:512"))/128),2)=1,BG61,1-BG61) * IF(MOD(_xlfn.FLOOR.MATH(ROW(INDIRECT("1:512"))/256),2)=1,BH61,1-BH61)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0.45792988024539794</v>
      </c>
      <c r="BP61">
        <f ca="1">IF('Draft Sim'!$C$2 = "Most Categories",BO61,BN61)</f>
        <v>0.45792988024539794</v>
      </c>
      <c r="BR61" t="str">
        <f ca="1"/>
        <v>Derrick White</v>
      </c>
      <c r="BT61" s="6" t="str">
        <f t="shared" ca="1" si="12"/>
        <v>Derrick White</v>
      </c>
      <c r="BV61" t="str">
        <f ca="1"/>
        <v>Josh Giddey</v>
      </c>
    </row>
    <row r="62" spans="4:74">
      <c r="D62">
        <f>'Draft Sim'!G11</f>
        <v>0</v>
      </c>
      <c r="F62" t="str">
        <v>Deandre Ayton</v>
      </c>
      <c r="I62" s="6" t="str">
        <f t="shared" si="0"/>
        <v>Deandre Ayton</v>
      </c>
      <c r="L62" t="str">
        <v>Josh Giddey</v>
      </c>
      <c r="O62">
        <v>2.7829905955000116E-2</v>
      </c>
      <c r="P62">
        <v>1.2672844203167641</v>
      </c>
      <c r="Q62">
        <v>-0.81705832752343732</v>
      </c>
      <c r="R62">
        <v>-0.41964100415650768</v>
      </c>
      <c r="S62">
        <v>0.18322553831217148</v>
      </c>
      <c r="T62">
        <v>-1.1067578130352476</v>
      </c>
      <c r="U62">
        <v>0.14384965749830583</v>
      </c>
      <c r="V62">
        <v>-0.1814213912338887</v>
      </c>
      <c r="W62">
        <v>0.9889773107410097</v>
      </c>
      <c r="Y62" t="s">
        <v>11</v>
      </c>
      <c r="Z62">
        <f>26 + SUM(INDEX($AA23:$AM23,1):INDEX($AA23:$AM23,Z$38)) + SUM($AA23:$AM23)</f>
        <v>29.410964871505794</v>
      </c>
      <c r="AA62">
        <f>26 + SUM(INDEX($AA23:$AM23,1):INDEX($AA23:$AM23,AA$38)) + SUM($AA23:$AM23)</f>
        <v>29.410964871505794</v>
      </c>
      <c r="AB62">
        <f>26 + SUM(INDEX($AA23:$AM23,1):INDEX($AA23:$AM23,AB$38)) + SUM($AA23:$AM23)</f>
        <v>29.410964871505794</v>
      </c>
      <c r="AC62">
        <f>26 + SUM(INDEX($AA23:$AM23,1):INDEX($AA23:$AM23,AC$38)) + SUM($AA23:$AM23)</f>
        <v>29.410964871505794</v>
      </c>
      <c r="AD62">
        <f>26 + SUM(INDEX($AA23:$AM23,1):INDEX($AA23:$AM23,AD$38)) + SUM($AA23:$AM23)</f>
        <v>29.410964871505794</v>
      </c>
      <c r="AE62">
        <f>26 + SUM(INDEX($AA23:$AM23,1):INDEX($AA23:$AM23,AE$38)) + SUM($AA23:$AM23)</f>
        <v>29.410964871505794</v>
      </c>
      <c r="AF62">
        <f>26 + SUM(INDEX($AA23:$AM23,1):INDEX($AA23:$AM23,AF$38)) + SUM($AA23:$AM23)</f>
        <v>29.410964871505794</v>
      </c>
      <c r="AG62">
        <f>26 + SUM(INDEX($AA23:$AM23,1):INDEX($AA23:$AM23,AG$38)) + SUM($AA23:$AM23)</f>
        <v>29.410964871505794</v>
      </c>
      <c r="AH62">
        <f>26 + SUM(INDEX($AA23:$AM23,1):INDEX($AA23:$AM23,AH$38)) + SUM($AA23:$AM23)</f>
        <v>29.410964871505794</v>
      </c>
      <c r="AI62">
        <f>26 + SUM(INDEX($AA23:$AM23,1):INDEX($AA23:$AM23,AI$38)) + SUM($AA23:$AM23)</f>
        <v>29.632293601357823</v>
      </c>
      <c r="AJ62">
        <f>26 + SUM(INDEX($AA23:$AM23,1):INDEX($AA23:$AM23,AJ$38)) + SUM($AA23:$AM23)</f>
        <v>29.632293601357823</v>
      </c>
      <c r="AK62">
        <f>26 + SUM(INDEX($AA23:$AM23,1):INDEX($AA23:$AM23,AK$38)) + SUM($AA23:$AM23)</f>
        <v>29.632293601357823</v>
      </c>
      <c r="AO62" t="str">
        <f t="shared" si="1"/>
        <v>Deandre Ayton</v>
      </c>
      <c r="AP62" cm="1">
        <f t="array" ref="AP62">INDEX(_x_scores_!B$2:B$474,MATCH($AO62,_x_scores_!$A$2:$A$474,0),0) + INDEX(_hidden_info_draft_!Z$42:AK$42,'Draft Sim'!$F$21)</f>
        <v>-6.4006957263470166E-2</v>
      </c>
      <c r="AQ62" cm="1">
        <f t="array" ref="AQ62">INDEX(_x_scores_!C$2:C$474,MATCH($AO62,_x_scores_!$A$2:$A$474,0),0) + INDEX(_hidden_info_draft_!Z$43:AK$43,'Draft Sim'!$F$21)</f>
        <v>1.5114520354434706</v>
      </c>
      <c r="AR62" cm="1">
        <f t="array" ref="AR62">INDEX(_x_scores_!D$2:D$474,MATCH($AO62,_x_scores_!$A$2:$A$474,0),0) +INDEX(_hidden_info_draft_!Z$44:AK$44,'Draft Sim'!$F$21)</f>
        <v>-0.66759932428993207</v>
      </c>
      <c r="AS62" cm="1">
        <f t="array" ref="AS62">INDEX(_x_scores_!E$2:E$474,MATCH($AO62,_x_scores_!$A$2:$A$474,0),0) + INDEX(_hidden_info_draft_!Z$45:AK$45,'Draft Sim'!$F$21)</f>
        <v>-0.65261653110191897</v>
      </c>
      <c r="AT62" cm="1">
        <f t="array" ref="AT62">INDEX(_x_scores_!F$2:F$474,MATCH($AO62,_x_scores_!$A$2:$A$474,0),0) + INDEX(_hidden_info_draft_!Z$46:AK$46,'Draft Sim'!$F$21)</f>
        <v>-0.38854592942087907</v>
      </c>
      <c r="AU62" cm="1">
        <f t="array" ref="AU62">INDEX(_x_scores_!G$2:G$474,MATCH($AO62,_x_scores_!$A$2:$A$474,0),0) + INDEX(_hidden_info_draft_!Z$47:AK$47,'Draft Sim'!$F$21)</f>
        <v>-1.1746912323354857</v>
      </c>
      <c r="AV62" cm="1">
        <f t="array" ref="AV62">INDEX(_x_scores_!H$2:H$474,MATCH($AO62,_x_scores_!$A$2:$A$474,0),0) + INDEX(_hidden_info_draft_!Z$48:AK$48,'Draft Sim'!$F$21)</f>
        <v>7.3185344353163068E-2</v>
      </c>
      <c r="AW62" cm="1">
        <f t="array" ref="AW62">INDEX(_x_scores_!I$2:I$474,MATCH($AO62,_x_scores_!$A$2:$A$474,0),0) + INDEX(_hidden_info_draft_!Z$49:AK$49,'Draft Sim'!$F$21)</f>
        <v>-1.925360093602728</v>
      </c>
      <c r="AX62" cm="1">
        <f t="array" ref="AX62">INDEX(_x_scores_!J$2:J$474,MATCH($AO62,_x_scores_!$A$2:$A$474,0),0) + INDEX(_hidden_info_draft_!Z$50:AK$50,'Draft Sim'!$F$21)</f>
        <v>1.0888211501471665</v>
      </c>
      <c r="AZ62">
        <f t="shared" si="2"/>
        <v>0.49523556759832577</v>
      </c>
      <c r="BA62">
        <f t="shared" si="3"/>
        <v>0.60278138681277205</v>
      </c>
      <c r="BB62">
        <f t="shared" si="4"/>
        <v>0.45527627477886168</v>
      </c>
      <c r="BC62">
        <f t="shared" si="5"/>
        <v>0.45057785832858321</v>
      </c>
      <c r="BD62">
        <f t="shared" si="6"/>
        <v>0.47291880464222424</v>
      </c>
      <c r="BE62">
        <f t="shared" si="7"/>
        <v>0.41950568480456463</v>
      </c>
      <c r="BF62">
        <f t="shared" si="8"/>
        <v>0.50536459982070359</v>
      </c>
      <c r="BG62">
        <f t="shared" si="9"/>
        <v>0.36023758990343091</v>
      </c>
      <c r="BH62">
        <f t="shared" si="10"/>
        <v>0.57956134818167726</v>
      </c>
      <c r="BJ62">
        <f ca="1"/>
        <v>59</v>
      </c>
      <c r="BL62">
        <f ca="1"/>
        <v>1</v>
      </c>
      <c r="BN62">
        <f t="shared" si="11"/>
        <v>0.4823843460967937</v>
      </c>
      <c r="BO62" cm="1">
        <f t="array" aca="1" ref="BO62" ca="1">SUM(IF(MOD(_xlfn.FLOOR.MATH(ROW(INDIRECT("1:512"))/1),2)=1,AZ62,1-AZ62) * IF(MOD(_xlfn.FLOOR.MATH(ROW(INDIRECT("1:512"))/2),2)=1,BA62,1-BA62) *  IF(MOD(_xlfn.FLOOR.MATH(ROW(INDIRECT("1:512"))/4),2)=1,BB62,1-BB62) *IF(MOD(_xlfn.FLOOR.MATH(ROW(INDIRECT("1:512"))/8),2)=1,BC62,1-BC62) * IF(MOD(_xlfn.FLOOR.MATH(ROW(INDIRECT("1:512"))/16),2)=1,BD62,1-BD62) * IF(MOD(_xlfn.FLOOR.MATH(ROW(INDIRECT("1:512"))/32),2)=1,BE62,1-BE62) *  IF(MOD(_xlfn.FLOOR.MATH(ROW(INDIRECT("1:512"))/64),2)=1,BF62,1-BF62) * IF(MOD(_xlfn.FLOOR.MATH(ROW(INDIRECT("1:512"))/128),2)=1,BG62,1-BG62) * IF(MOD(_xlfn.FLOOR.MATH(ROW(INDIRECT("1:512"))/256),2)=1,BH62,1-BH62)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0.45625181891925409</v>
      </c>
      <c r="BP62">
        <f ca="1">IF('Draft Sim'!$C$2 = "Most Categories",BO62,BN62)</f>
        <v>0.45625181891925409</v>
      </c>
      <c r="BR62" t="str">
        <f ca="1"/>
        <v>Tyler Herro</v>
      </c>
      <c r="BT62" s="6" t="str">
        <f t="shared" ca="1" si="12"/>
        <v>Tyler Herro</v>
      </c>
      <c r="BV62" t="str">
        <f ca="1"/>
        <v>CJ McCollum</v>
      </c>
    </row>
    <row r="63" spans="4:74">
      <c r="D63">
        <f>'Draft Sim'!G12</f>
        <v>0</v>
      </c>
      <c r="F63" t="str">
        <v>Jaylen Brown</v>
      </c>
      <c r="I63" s="6" t="str">
        <f t="shared" si="0"/>
        <v>Jaylen Brown</v>
      </c>
      <c r="L63" t="str">
        <v>Keegan Murray</v>
      </c>
      <c r="O63">
        <v>-0.61688262304364705</v>
      </c>
      <c r="P63">
        <v>-0.41933060549180418</v>
      </c>
      <c r="Q63">
        <v>-0.33109855641092689</v>
      </c>
      <c r="R63">
        <v>0.91949683353359968</v>
      </c>
      <c r="S63">
        <v>-0.1926918222769379</v>
      </c>
      <c r="T63">
        <v>0.41296584463068003</v>
      </c>
      <c r="U63">
        <v>0.3594264399177905</v>
      </c>
      <c r="V63">
        <v>-3.2501143639004471E-2</v>
      </c>
      <c r="W63">
        <v>-0.5112739166087541</v>
      </c>
      <c r="AO63" t="str">
        <f t="shared" si="1"/>
        <v>Jaylen Brown</v>
      </c>
      <c r="AP63" cm="1">
        <f t="array" ref="AP63">INDEX(_x_scores_!B$2:B$474,MATCH($AO63,_x_scores_!$A$2:$A$474,0),0) + INDEX(_hidden_info_draft_!Z$42:AK$42,'Draft Sim'!$F$21)</f>
        <v>0.90203261049528294</v>
      </c>
      <c r="AQ63" cm="1">
        <f t="array" ref="AQ63">INDEX(_x_scores_!C$2:C$474,MATCH($AO63,_x_scores_!$A$2:$A$474,0),0) + INDEX(_hidden_info_draft_!Z$43:AK$43,'Draft Sim'!$F$21)</f>
        <v>0.55663873905751915</v>
      </c>
      <c r="AR63" cm="1">
        <f t="array" ref="AR63">INDEX(_x_scores_!D$2:D$474,MATCH($AO63,_x_scores_!$A$2:$A$474,0),0) +INDEX(_hidden_info_draft_!Z$44:AK$44,'Draft Sim'!$F$21)</f>
        <v>5.6214728198608094E-2</v>
      </c>
      <c r="AS63" cm="1">
        <f t="array" ref="AS63">INDEX(_x_scores_!E$2:E$474,MATCH($AO63,_x_scores_!$A$2:$A$474,0),0) + INDEX(_hidden_info_draft_!Z$45:AK$45,'Draft Sim'!$F$21)</f>
        <v>-5.2871795515183229E-2</v>
      </c>
      <c r="AT63" cm="1">
        <f t="array" ref="AT63">INDEX(_x_scores_!F$2:F$474,MATCH($AO63,_x_scores_!$A$2:$A$474,0),0) + INDEX(_hidden_info_draft_!Z$46:AK$46,'Draft Sim'!$F$21)</f>
        <v>-0.95162852543816467</v>
      </c>
      <c r="AU63" cm="1">
        <f t="array" ref="AU63">INDEX(_x_scores_!G$2:G$474,MATCH($AO63,_x_scores_!$A$2:$A$474,0),0) + INDEX(_hidden_info_draft_!Z$47:AK$47,'Draft Sim'!$F$21)</f>
        <v>0.55353253355631449</v>
      </c>
      <c r="AV63" cm="1">
        <f t="array" ref="AV63">INDEX(_x_scores_!H$2:H$474,MATCH($AO63,_x_scores_!$A$2:$A$474,0),0) + INDEX(_hidden_info_draft_!Z$48:AK$48,'Draft Sim'!$F$21)</f>
        <v>-0.87196100828513357</v>
      </c>
      <c r="AW63" cm="1">
        <f t="array" ref="AW63">INDEX(_x_scores_!I$2:I$474,MATCH($AO63,_x_scores_!$A$2:$A$474,0),0) + INDEX(_hidden_info_draft_!Z$49:AK$49,'Draft Sim'!$F$21)</f>
        <v>-2.2066012946534124</v>
      </c>
      <c r="AX63" cm="1">
        <f t="array" ref="AX63">INDEX(_x_scores_!J$2:J$474,MATCH($AO63,_x_scores_!$A$2:$A$474,0),0) + INDEX(_hidden_info_draft_!Z$50:AK$50,'Draft Sim'!$F$21)</f>
        <v>-6.9867443779807026E-2</v>
      </c>
      <c r="AZ63">
        <f t="shared" si="2"/>
        <v>0.56682977261514744</v>
      </c>
      <c r="BA63">
        <f t="shared" si="3"/>
        <v>0.53822250643988023</v>
      </c>
      <c r="BB63">
        <f t="shared" si="4"/>
        <v>0.50377379638471542</v>
      </c>
      <c r="BC63">
        <f t="shared" si="5"/>
        <v>0.49598583106004335</v>
      </c>
      <c r="BD63">
        <f t="shared" si="6"/>
        <v>0.43392659200777717</v>
      </c>
      <c r="BE63">
        <f t="shared" si="7"/>
        <v>0.5381329971751041</v>
      </c>
      <c r="BF63">
        <f t="shared" si="8"/>
        <v>0.43635438584850195</v>
      </c>
      <c r="BG63">
        <f t="shared" si="9"/>
        <v>0.34086929053548942</v>
      </c>
      <c r="BH63">
        <f t="shared" si="10"/>
        <v>0.49486053077020165</v>
      </c>
      <c r="BJ63">
        <f ca="1"/>
        <v>60</v>
      </c>
      <c r="BL63">
        <f ca="1"/>
        <v>0</v>
      </c>
      <c r="BN63">
        <f t="shared" si="11"/>
        <v>0.48321730031520677</v>
      </c>
      <c r="BO63" cm="1">
        <f t="array" aca="1" ref="BO63" ca="1">SUM(IF(MOD(_xlfn.FLOOR.MATH(ROW(INDIRECT("1:512"))/1),2)=1,AZ63,1-AZ63) * IF(MOD(_xlfn.FLOOR.MATH(ROW(INDIRECT("1:512"))/2),2)=1,BA63,1-BA63) *  IF(MOD(_xlfn.FLOOR.MATH(ROW(INDIRECT("1:512"))/4),2)=1,BB63,1-BB63) *IF(MOD(_xlfn.FLOOR.MATH(ROW(INDIRECT("1:512"))/8),2)=1,BC63,1-BC63) * IF(MOD(_xlfn.FLOOR.MATH(ROW(INDIRECT("1:512"))/16),2)=1,BD63,1-BD63) * IF(MOD(_xlfn.FLOOR.MATH(ROW(INDIRECT("1:512"))/32),2)=1,BE63,1-BE63) *  IF(MOD(_xlfn.FLOOR.MATH(ROW(INDIRECT("1:512"))/64),2)=1,BF63,1-BF63) * IF(MOD(_xlfn.FLOOR.MATH(ROW(INDIRECT("1:512"))/128),2)=1,BG63,1-BG63) * IF(MOD(_xlfn.FLOOR.MATH(ROW(INDIRECT("1:512"))/256),2)=1,BH63,1-BH63)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0.45851882805117788</v>
      </c>
      <c r="BP63">
        <f ca="1">IF('Draft Sim'!$C$2 = "Most Categories",BO63,BN63)</f>
        <v>0.45851882805117788</v>
      </c>
      <c r="BR63" t="str">
        <f ca="1"/>
        <v>Trey Murphy III</v>
      </c>
      <c r="BT63" s="6" t="str">
        <f t="shared" ca="1" si="12"/>
        <v>Trey Murphy III</v>
      </c>
      <c r="BV63" t="str">
        <f ca="1"/>
        <v>Keegan Murray</v>
      </c>
    </row>
    <row r="64" spans="4:74">
      <c r="D64">
        <f>'Draft Sim'!G13</f>
        <v>0</v>
      </c>
      <c r="F64" t="str">
        <v>Jerami Grant</v>
      </c>
      <c r="I64" s="6" t="str">
        <f t="shared" si="0"/>
        <v>Jerami Grant</v>
      </c>
      <c r="L64" t="str">
        <v>Tobias Harris</v>
      </c>
      <c r="O64">
        <v>-0.59297186005089175</v>
      </c>
      <c r="P64">
        <v>1.6778333957058991</v>
      </c>
      <c r="Q64">
        <v>-1.1530607458193309</v>
      </c>
      <c r="R64">
        <v>-0.39832252992947825</v>
      </c>
      <c r="S64">
        <v>0.70391972658943136</v>
      </c>
      <c r="T64">
        <v>-1.2700672956080623</v>
      </c>
      <c r="U64">
        <v>0.77020391379450404</v>
      </c>
      <c r="V64">
        <v>-0.70689300300206082</v>
      </c>
      <c r="W64">
        <v>1.0426826684983233</v>
      </c>
      <c r="AO64" t="str">
        <f t="shared" si="1"/>
        <v>Jerami Grant</v>
      </c>
      <c r="AP64" cm="1">
        <f t="array" ref="AP64">INDEX(_x_scores_!B$2:B$474,MATCH($AO64,_x_scores_!$A$2:$A$474,0),0) + INDEX(_hidden_info_draft_!Z$42:AK$42,'Draft Sim'!$F$21)</f>
        <v>0.26894769440331762</v>
      </c>
      <c r="AQ64" cm="1">
        <f t="array" ref="AQ64">INDEX(_x_scores_!C$2:C$474,MATCH($AO64,_x_scores_!$A$2:$A$474,0),0) + INDEX(_hidden_info_draft_!Z$43:AK$43,'Draft Sim'!$F$21)</f>
        <v>-8.5644247600825341E-2</v>
      </c>
      <c r="AR64" cm="1">
        <f t="array" ref="AR64">INDEX(_x_scores_!D$2:D$474,MATCH($AO64,_x_scores_!$A$2:$A$474,0),0) +INDEX(_hidden_info_draft_!Z$44:AK$44,'Draft Sim'!$F$21)</f>
        <v>-0.3210546494648493</v>
      </c>
      <c r="AS64" cm="1">
        <f t="array" ref="AS64">INDEX(_x_scores_!E$2:E$474,MATCH($AO64,_x_scores_!$A$2:$A$474,0),0) + INDEX(_hidden_info_draft_!Z$45:AK$45,'Draft Sim'!$F$21)</f>
        <v>-0.38762353628292401</v>
      </c>
      <c r="AT64" cm="1">
        <f t="array" ref="AT64">INDEX(_x_scores_!F$2:F$474,MATCH($AO64,_x_scores_!$A$2:$A$474,0),0) + INDEX(_hidden_info_draft_!Z$46:AK$46,'Draft Sim'!$F$21)</f>
        <v>-0.15294045292602731</v>
      </c>
      <c r="AU64" cm="1">
        <f t="array" ref="AU64">INDEX(_x_scores_!G$2:G$474,MATCH($AO64,_x_scores_!$A$2:$A$474,0),0) + INDEX(_hidden_info_draft_!Z$47:AK$47,'Draft Sim'!$F$21)</f>
        <v>0.43276992698948946</v>
      </c>
      <c r="AV64" cm="1">
        <f t="array" ref="AV64">INDEX(_x_scores_!H$2:H$474,MATCH($AO64,_x_scores_!$A$2:$A$474,0),0) + INDEX(_hidden_info_draft_!Z$48:AK$48,'Draft Sim'!$F$21)</f>
        <v>-0.2007903230364714</v>
      </c>
      <c r="AW64" cm="1">
        <f t="array" ref="AW64">INDEX(_x_scores_!I$2:I$474,MATCH($AO64,_x_scores_!$A$2:$A$474,0),0) + INDEX(_hidden_info_draft_!Z$49:AK$49,'Draft Sim'!$F$21)</f>
        <v>-1.4659437588750681</v>
      </c>
      <c r="AX64" cm="1">
        <f t="array" ref="AX64">INDEX(_x_scores_!J$2:J$474,MATCH($AO64,_x_scores_!$A$2:$A$474,0),0) + INDEX(_hidden_info_draft_!Z$50:AK$50,'Draft Sim'!$F$21)</f>
        <v>-0.24867128294868671</v>
      </c>
      <c r="AZ64">
        <f t="shared" si="2"/>
        <v>0.52001151128626033</v>
      </c>
      <c r="BA64">
        <f t="shared" si="3"/>
        <v>0.49411028579431915</v>
      </c>
      <c r="BB64">
        <f t="shared" si="4"/>
        <v>0.47845717966402523</v>
      </c>
      <c r="BC64">
        <f t="shared" si="5"/>
        <v>0.47059675293745951</v>
      </c>
      <c r="BD64">
        <f t="shared" si="6"/>
        <v>0.48933330114103923</v>
      </c>
      <c r="BE64">
        <f t="shared" si="7"/>
        <v>0.52983132049859549</v>
      </c>
      <c r="BF64">
        <f t="shared" si="8"/>
        <v>0.48528465120674502</v>
      </c>
      <c r="BG64">
        <f t="shared" si="9"/>
        <v>0.39264096951249572</v>
      </c>
      <c r="BH64">
        <f t="shared" si="10"/>
        <v>0.48171357118183411</v>
      </c>
      <c r="BJ64">
        <f ca="1"/>
        <v>61</v>
      </c>
      <c r="BL64">
        <f ca="1"/>
        <v>1</v>
      </c>
      <c r="BN64">
        <f t="shared" si="11"/>
        <v>0.4824421714691971</v>
      </c>
      <c r="BO64" cm="1">
        <f t="array" aca="1" ref="BO64" ca="1">SUM(IF(MOD(_xlfn.FLOOR.MATH(ROW(INDIRECT("1:512"))/1),2)=1,AZ64,1-AZ64) * IF(MOD(_xlfn.FLOOR.MATH(ROW(INDIRECT("1:512"))/2),2)=1,BA64,1-BA64) *  IF(MOD(_xlfn.FLOOR.MATH(ROW(INDIRECT("1:512"))/4),2)=1,BB64,1-BB64) *IF(MOD(_xlfn.FLOOR.MATH(ROW(INDIRECT("1:512"))/8),2)=1,BC64,1-BC64) * IF(MOD(_xlfn.FLOOR.MATH(ROW(INDIRECT("1:512"))/16),2)=1,BD64,1-BD64) * IF(MOD(_xlfn.FLOOR.MATH(ROW(INDIRECT("1:512"))/32),2)=1,BE64,1-BE64) *  IF(MOD(_xlfn.FLOOR.MATH(ROW(INDIRECT("1:512"))/64),2)=1,BF64,1-BF64) * IF(MOD(_xlfn.FLOOR.MATH(ROW(INDIRECT("1:512"))/128),2)=1,BG64,1-BG64) * IF(MOD(_xlfn.FLOOR.MATH(ROW(INDIRECT("1:512"))/256),2)=1,BH64,1-BH64)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0.45677585947286142</v>
      </c>
      <c r="BP64">
        <f ca="1">IF('Draft Sim'!$C$2 = "Most Categories",BO64,BN64)</f>
        <v>0.45677585947286142</v>
      </c>
      <c r="BR64" t="str">
        <f ca="1"/>
        <v>Jerami Grant</v>
      </c>
      <c r="BT64" s="6" t="str">
        <f t="shared" ca="1" si="12"/>
        <v>Jerami Grant</v>
      </c>
      <c r="BV64" t="str">
        <f ca="1"/>
        <v>Ivica Zubac</v>
      </c>
    </row>
    <row r="65" spans="4:74">
      <c r="D65">
        <f>'Draft Sim'!G14</f>
        <v>0</v>
      </c>
      <c r="F65" t="str">
        <v>Tyler Herro</v>
      </c>
      <c r="I65" s="6" t="str">
        <f t="shared" si="0"/>
        <v>Tyler Herro</v>
      </c>
      <c r="L65" t="str">
        <v>Ivica Zubac</v>
      </c>
      <c r="O65">
        <v>-0.32499464014429857</v>
      </c>
      <c r="P65">
        <v>-0.56613775868291194</v>
      </c>
      <c r="Q65">
        <v>0.25017975473919174</v>
      </c>
      <c r="R65">
        <v>-0.11465509639071626</v>
      </c>
      <c r="S65">
        <v>0.41631767784837359</v>
      </c>
      <c r="T65">
        <v>0.37355371199535725</v>
      </c>
      <c r="U65">
        <v>0.36748735714476699</v>
      </c>
      <c r="V65">
        <v>0.21480273433153346</v>
      </c>
      <c r="W65">
        <v>-0.387579330069522</v>
      </c>
      <c r="AO65" t="str">
        <f t="shared" si="1"/>
        <v>Tyler Herro</v>
      </c>
      <c r="AP65" cm="1">
        <f t="array" ref="AP65">INDEX(_x_scores_!B$2:B$474,MATCH($AO65,_x_scores_!$A$2:$A$474,0),0) + INDEX(_hidden_info_draft_!Z$42:AK$42,'Draft Sim'!$F$21)</f>
        <v>0.35039250474262246</v>
      </c>
      <c r="AQ65" cm="1">
        <f t="array" ref="AQ65">INDEX(_x_scores_!C$2:C$474,MATCH($AO65,_x_scores_!$A$2:$A$474,0),0) + INDEX(_hidden_info_draft_!Z$43:AK$43,'Draft Sim'!$F$21)</f>
        <v>0.13746874728591726</v>
      </c>
      <c r="AR65" cm="1">
        <f t="array" ref="AR65">INDEX(_x_scores_!D$2:D$474,MATCH($AO65,_x_scores_!$A$2:$A$474,0),0) +INDEX(_hidden_info_draft_!Z$44:AK$44,'Draft Sim'!$F$21)</f>
        <v>0.60741038727599905</v>
      </c>
      <c r="AS65" cm="1">
        <f t="array" ref="AS65">INDEX(_x_scores_!E$2:E$474,MATCH($AO65,_x_scores_!$A$2:$A$474,0),0) + INDEX(_hidden_info_draft_!Z$45:AK$45,'Draft Sim'!$F$21)</f>
        <v>-0.41266843224157218</v>
      </c>
      <c r="AT65" cm="1">
        <f t="array" ref="AT65">INDEX(_x_scores_!F$2:F$474,MATCH($AO65,_x_scores_!$A$2:$A$474,0),0) + INDEX(_hidden_info_draft_!Z$46:AK$46,'Draft Sim'!$F$21)</f>
        <v>-1.1280857098429391</v>
      </c>
      <c r="AU65" cm="1">
        <f t="array" ref="AU65">INDEX(_x_scores_!G$2:G$474,MATCH($AO65,_x_scores_!$A$2:$A$474,0),0) + INDEX(_hidden_info_draft_!Z$47:AK$47,'Draft Sim'!$F$21)</f>
        <v>0.92865030870109011</v>
      </c>
      <c r="AV65" cm="1">
        <f t="array" ref="AV65">INDEX(_x_scores_!H$2:H$474,MATCH($AO65,_x_scores_!$A$2:$A$474,0),0) + INDEX(_hidden_info_draft_!Z$48:AK$48,'Draft Sim'!$F$21)</f>
        <v>-0.68830970629739274</v>
      </c>
      <c r="AW65" cm="1">
        <f t="array" ref="AW65">INDEX(_x_scores_!I$2:I$474,MATCH($AO65,_x_scores_!$A$2:$A$474,0),0) + INDEX(_hidden_info_draft_!Z$49:AK$49,'Draft Sim'!$F$21)</f>
        <v>-1.4743707786266416</v>
      </c>
      <c r="AX65" cm="1">
        <f t="array" ref="AX65">INDEX(_x_scores_!J$2:J$474,MATCH($AO65,_x_scores_!$A$2:$A$474,0),0) + INDEX(_hidden_info_draft_!Z$50:AK$50,'Draft Sim'!$F$21)</f>
        <v>-0.3769973709029425</v>
      </c>
      <c r="AZ65">
        <f t="shared" si="2"/>
        <v>0.52606392477266661</v>
      </c>
      <c r="BA65">
        <f t="shared" si="3"/>
        <v>0.50945311907097379</v>
      </c>
      <c r="BB65">
        <f t="shared" si="4"/>
        <v>0.54070627376178404</v>
      </c>
      <c r="BC65">
        <f t="shared" si="5"/>
        <v>0.46870075247272314</v>
      </c>
      <c r="BD65">
        <f t="shared" si="6"/>
        <v>0.42182049473592964</v>
      </c>
      <c r="BE65">
        <f t="shared" si="7"/>
        <v>0.56379829681617832</v>
      </c>
      <c r="BF65">
        <f t="shared" si="8"/>
        <v>0.44967849426954332</v>
      </c>
      <c r="BG65">
        <f t="shared" si="9"/>
        <v>0.39203906057564641</v>
      </c>
      <c r="BH65">
        <f t="shared" si="10"/>
        <v>0.47228951803867747</v>
      </c>
      <c r="BJ65">
        <f ca="1"/>
        <v>62</v>
      </c>
      <c r="BL65">
        <f ca="1"/>
        <v>1</v>
      </c>
      <c r="BN65">
        <f t="shared" si="11"/>
        <v>0.48272777050156918</v>
      </c>
      <c r="BO65" cm="1">
        <f t="array" aca="1" ref="BO65" ca="1">SUM(IF(MOD(_xlfn.FLOOR.MATH(ROW(INDIRECT("1:512"))/1),2)=1,AZ65,1-AZ65) * IF(MOD(_xlfn.FLOOR.MATH(ROW(INDIRECT("1:512"))/2),2)=1,BA65,1-BA65) *  IF(MOD(_xlfn.FLOOR.MATH(ROW(INDIRECT("1:512"))/4),2)=1,BB65,1-BB65) *IF(MOD(_xlfn.FLOOR.MATH(ROW(INDIRECT("1:512"))/8),2)=1,BC65,1-BC65) * IF(MOD(_xlfn.FLOOR.MATH(ROW(INDIRECT("1:512"))/16),2)=1,BD65,1-BD65) * IF(MOD(_xlfn.FLOOR.MATH(ROW(INDIRECT("1:512"))/32),2)=1,BE65,1-BE65) *  IF(MOD(_xlfn.FLOOR.MATH(ROW(INDIRECT("1:512"))/64),2)=1,BF65,1-BF65) * IF(MOD(_xlfn.FLOOR.MATH(ROW(INDIRECT("1:512"))/128),2)=1,BG65,1-BG65) * IF(MOD(_xlfn.FLOOR.MATH(ROW(INDIRECT("1:512"))/256),2)=1,BH65,1-BH65)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0.45732629233286759</v>
      </c>
      <c r="BP65">
        <f ca="1">IF('Draft Sim'!$C$2 = "Most Categories",BO65,BN65)</f>
        <v>0.45732629233286759</v>
      </c>
      <c r="BR65" t="str">
        <f ca="1"/>
        <v>Mitchell Robinson</v>
      </c>
      <c r="BT65" s="6" t="str">
        <f t="shared" ca="1" si="12"/>
        <v>Mitchell Robinson</v>
      </c>
      <c r="BV65" t="str">
        <f ca="1"/>
        <v>Bradley Beal</v>
      </c>
    </row>
    <row r="66" spans="4:74">
      <c r="D66">
        <f>'Draft Sim'!G15</f>
        <v>0</v>
      </c>
      <c r="F66" t="str">
        <v>Clint Capela</v>
      </c>
      <c r="I66" s="6" t="str">
        <f t="shared" si="0"/>
        <v>Clint Capela</v>
      </c>
      <c r="L66" t="str">
        <v>CJ McCollum</v>
      </c>
      <c r="O66">
        <v>0.3607845576217879</v>
      </c>
      <c r="P66">
        <v>-0.32981186272753171</v>
      </c>
      <c r="Q66">
        <v>-0.47051365269835455</v>
      </c>
      <c r="R66">
        <v>-0.15464800933751269</v>
      </c>
      <c r="S66">
        <v>0.41883101480702323</v>
      </c>
      <c r="T66">
        <v>0.50070334628972757</v>
      </c>
      <c r="U66">
        <v>-0.13012600989132864</v>
      </c>
      <c r="V66">
        <v>0.27799494349377124</v>
      </c>
      <c r="W66">
        <v>-0.34851512235484344</v>
      </c>
      <c r="AO66" t="str">
        <f t="shared" si="1"/>
        <v>Clint Capela</v>
      </c>
      <c r="AP66" cm="1">
        <f t="array" ref="AP66">INDEX(_x_scores_!B$2:B$474,MATCH($AO66,_x_scores_!$A$2:$A$474,0),0) + INDEX(_hidden_info_draft_!Z$42:AK$42,'Draft Sim'!$F$21)</f>
        <v>-0.68480872326936204</v>
      </c>
      <c r="AQ66" cm="1">
        <f t="array" ref="AQ66">INDEX(_x_scores_!C$2:C$474,MATCH($AO66,_x_scores_!$A$2:$A$474,0),0) + INDEX(_hidden_info_draft_!Z$43:AK$43,'Draft Sim'!$F$21)</f>
        <v>1.9220010108326053</v>
      </c>
      <c r="AR66" cm="1">
        <f t="array" ref="AR66">INDEX(_x_scores_!D$2:D$474,MATCH($AO66,_x_scores_!$A$2:$A$474,0),0) +INDEX(_hidden_info_draft_!Z$44:AK$44,'Draft Sim'!$F$21)</f>
        <v>-1.0036017425858257</v>
      </c>
      <c r="AS66" cm="1">
        <f t="array" ref="AS66">INDEX(_x_scores_!E$2:E$474,MATCH($AO66,_x_scores_!$A$2:$A$474,0),0) + INDEX(_hidden_info_draft_!Z$45:AK$45,'Draft Sim'!$F$21)</f>
        <v>-0.6312980568748896</v>
      </c>
      <c r="AT66" cm="1">
        <f t="array" ref="AT66">INDEX(_x_scores_!F$2:F$474,MATCH($AO66,_x_scores_!$A$2:$A$474,0),0) + INDEX(_hidden_info_draft_!Z$46:AK$46,'Draft Sim'!$F$21)</f>
        <v>0.13214825885638082</v>
      </c>
      <c r="AU66" cm="1">
        <f t="array" ref="AU66">INDEX(_x_scores_!G$2:G$474,MATCH($AO66,_x_scores_!$A$2:$A$474,0),0) + INDEX(_hidden_info_draft_!Z$47:AK$47,'Draft Sim'!$F$21)</f>
        <v>-1.3380007149083004</v>
      </c>
      <c r="AV66" cm="1">
        <f t="array" ref="AV66">INDEX(_x_scores_!H$2:H$474,MATCH($AO66,_x_scores_!$A$2:$A$474,0),0) + INDEX(_hidden_info_draft_!Z$48:AK$48,'Draft Sim'!$F$21)</f>
        <v>0.69953960064936127</v>
      </c>
      <c r="AW66" cm="1">
        <f t="array" ref="AW66">INDEX(_x_scores_!I$2:I$474,MATCH($AO66,_x_scores_!$A$2:$A$474,0),0) + INDEX(_hidden_info_draft_!Z$49:AK$49,'Draft Sim'!$F$21)</f>
        <v>-2.4508317053709003</v>
      </c>
      <c r="AX66" cm="1">
        <f t="array" ref="AX66">INDEX(_x_scores_!J$2:J$474,MATCH($AO66,_x_scores_!$A$2:$A$474,0),0) + INDEX(_hidden_info_draft_!Z$50:AK$50,'Draft Sim'!$F$21)</f>
        <v>1.14252650790448</v>
      </c>
      <c r="AZ66">
        <f t="shared" si="2"/>
        <v>0.44916262807688734</v>
      </c>
      <c r="BA66">
        <f t="shared" si="3"/>
        <v>0.62980082354047406</v>
      </c>
      <c r="BB66">
        <f t="shared" si="4"/>
        <v>0.43294430012026763</v>
      </c>
      <c r="BC66">
        <f t="shared" si="5"/>
        <v>0.45218440576109664</v>
      </c>
      <c r="BD66">
        <f t="shared" si="6"/>
        <v>0.50921684370366482</v>
      </c>
      <c r="BE66">
        <f t="shared" si="7"/>
        <v>0.4085012758385671</v>
      </c>
      <c r="BF66">
        <f t="shared" si="8"/>
        <v>0.55113803469605005</v>
      </c>
      <c r="BG66">
        <f t="shared" si="9"/>
        <v>0.32438143584613111</v>
      </c>
      <c r="BH66">
        <f t="shared" si="10"/>
        <v>0.58342930181119412</v>
      </c>
      <c r="BJ66">
        <f ca="1"/>
        <v>63</v>
      </c>
      <c r="BL66">
        <f ca="1"/>
        <v>1</v>
      </c>
      <c r="BN66">
        <f t="shared" si="11"/>
        <v>0.48230656104381481</v>
      </c>
      <c r="BO66" cm="1">
        <f t="array" aca="1" ref="BO66" ca="1">SUM(IF(MOD(_xlfn.FLOOR.MATH(ROW(INDIRECT("1:512"))/1),2)=1,AZ66,1-AZ66) * IF(MOD(_xlfn.FLOOR.MATH(ROW(INDIRECT("1:512"))/2),2)=1,BA66,1-BA66) *  IF(MOD(_xlfn.FLOOR.MATH(ROW(INDIRECT("1:512"))/4),2)=1,BB66,1-BB66) *IF(MOD(_xlfn.FLOOR.MATH(ROW(INDIRECT("1:512"))/8),2)=1,BC66,1-BC66) * IF(MOD(_xlfn.FLOOR.MATH(ROW(INDIRECT("1:512"))/16),2)=1,BD66,1-BD66) * IF(MOD(_xlfn.FLOOR.MATH(ROW(INDIRECT("1:512"))/32),2)=1,BE66,1-BE66) *  IF(MOD(_xlfn.FLOOR.MATH(ROW(INDIRECT("1:512"))/64),2)=1,BF66,1-BF66) * IF(MOD(_xlfn.FLOOR.MATH(ROW(INDIRECT("1:512"))/128),2)=1,BG66,1-BG66) * IF(MOD(_xlfn.FLOOR.MATH(ROW(INDIRECT("1:512"))/256),2)=1,BH66,1-BH66)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0.45581717095540286</v>
      </c>
      <c r="BP66">
        <f ca="1">IF('Draft Sim'!$C$2 = "Most Categories",BO66,BN66)</f>
        <v>0.45581717095540286</v>
      </c>
      <c r="BR66" t="str">
        <f ca="1"/>
        <v>Deandre Ayton</v>
      </c>
      <c r="BT66" s="6" t="str">
        <f t="shared" ca="1" si="12"/>
        <v>Deandre Ayton</v>
      </c>
      <c r="BV66" t="str">
        <f ca="1"/>
        <v>Tobias Harris</v>
      </c>
    </row>
    <row r="67" spans="4:74">
      <c r="D67">
        <f>'Draft Sim'!G16</f>
        <v>0</v>
      </c>
      <c r="F67" t="str">
        <v>Onyeka Okongwu</v>
      </c>
      <c r="I67" s="6" t="str">
        <f t="shared" si="0"/>
        <v>Onyeka Okongwu</v>
      </c>
      <c r="L67" t="str">
        <v>Bradley Beal</v>
      </c>
      <c r="O67">
        <v>0.99386947371375323</v>
      </c>
      <c r="P67">
        <v>0.31247112393081278</v>
      </c>
      <c r="Q67">
        <v>-9.3244275034897156E-2</v>
      </c>
      <c r="R67">
        <v>0.18010373143022806</v>
      </c>
      <c r="S67">
        <v>-0.37985705770511408</v>
      </c>
      <c r="T67">
        <v>0.62146595285655259</v>
      </c>
      <c r="U67">
        <v>-0.8012966951399908</v>
      </c>
      <c r="V67">
        <v>-0.46266259228457318</v>
      </c>
      <c r="W67">
        <v>-0.16971128318596376</v>
      </c>
      <c r="AO67" t="str">
        <f t="shared" si="1"/>
        <v>Onyeka Okongwu</v>
      </c>
      <c r="AP67" cm="1">
        <f t="array" ref="AP67">INDEX(_x_scores_!B$2:B$474,MATCH($AO67,_x_scores_!$A$2:$A$474,0),0) + INDEX(_hidden_info_draft_!Z$42:AK$42,'Draft Sim'!$F$21)</f>
        <v>-0.67578645945353033</v>
      </c>
      <c r="AQ67" cm="1">
        <f t="array" ref="AQ67">INDEX(_x_scores_!C$2:C$474,MATCH($AO67,_x_scores_!$A$2:$A$474,0),0) + INDEX(_hidden_info_draft_!Z$43:AK$43,'Draft Sim'!$F$21)</f>
        <v>1.1368898868445856</v>
      </c>
      <c r="AR67" cm="1">
        <f t="array" ref="AR67">INDEX(_x_scores_!D$2:D$474,MATCH($AO67,_x_scores_!$A$2:$A$474,0),0) +INDEX(_hidden_info_draft_!Z$44:AK$44,'Draft Sim'!$F$21)</f>
        <v>-0.86414727374089151</v>
      </c>
      <c r="AS67" cm="1">
        <f t="array" ref="AS67">INDEX(_x_scores_!E$2:E$474,MATCH($AO67,_x_scores_!$A$2:$A$474,0),0) + INDEX(_hidden_info_draft_!Z$45:AK$45,'Draft Sim'!$F$21)</f>
        <v>-0.3422660938139625</v>
      </c>
      <c r="AT67" cm="1">
        <f t="array" ref="AT67">INDEX(_x_scores_!F$2:F$474,MATCH($AO67,_x_scores_!$A$2:$A$474,0),0) + INDEX(_hidden_info_draft_!Z$46:AK$46,'Draft Sim'!$F$21)</f>
        <v>0.45255224692868801</v>
      </c>
      <c r="AU67" cm="1">
        <f t="array" ref="AU67">INDEX(_x_scores_!G$2:G$474,MATCH($AO67,_x_scores_!$A$2:$A$474,0),0) + INDEX(_hidden_info_draft_!Z$47:AK$47,'Draft Sim'!$F$21)</f>
        <v>-1.2482710744077048</v>
      </c>
      <c r="AV67" cm="1">
        <f t="array" ref="AV67">INDEX(_x_scores_!H$2:H$474,MATCH($AO67,_x_scores_!$A$2:$A$474,0),0) + INDEX(_hidden_info_draft_!Z$48:AK$48,'Draft Sim'!$F$21)</f>
        <v>0.38213938425249683</v>
      </c>
      <c r="AW67" cm="1">
        <f t="array" ref="AW67">INDEX(_x_scores_!I$2:I$474,MATCH($AO67,_x_scores_!$A$2:$A$474,0),0) + INDEX(_hidden_info_draft_!Z$49:AK$49,'Draft Sim'!$F$21)</f>
        <v>-2.0543543750323345</v>
      </c>
      <c r="AX67" cm="1">
        <f t="array" ref="AX67">INDEX(_x_scores_!J$2:J$474,MATCH($AO67,_x_scores_!$A$2:$A$474,0),0) + INDEX(_hidden_info_draft_!Z$50:AK$50,'Draft Sim'!$F$21)</f>
        <v>0.93433135056243977</v>
      </c>
      <c r="AZ67">
        <f t="shared" si="2"/>
        <v>0.44982883780521776</v>
      </c>
      <c r="BA67">
        <f t="shared" si="3"/>
        <v>0.57768857063397339</v>
      </c>
      <c r="BB67">
        <f t="shared" si="4"/>
        <v>0.44219117274453379</v>
      </c>
      <c r="BC67">
        <f t="shared" si="5"/>
        <v>0.47403216353027289</v>
      </c>
      <c r="BD67">
        <f t="shared" si="6"/>
        <v>0.53153371614510792</v>
      </c>
      <c r="BE67">
        <f t="shared" si="7"/>
        <v>0.41453925577298856</v>
      </c>
      <c r="BF67">
        <f t="shared" si="8"/>
        <v>0.52798925550619513</v>
      </c>
      <c r="BG67">
        <f t="shared" si="9"/>
        <v>0.35130593786481246</v>
      </c>
      <c r="BH67">
        <f t="shared" si="10"/>
        <v>0.56839307753897017</v>
      </c>
      <c r="BJ67">
        <f ca="1"/>
        <v>64</v>
      </c>
      <c r="BL67">
        <f ca="1"/>
        <v>0</v>
      </c>
      <c r="BN67">
        <f t="shared" si="11"/>
        <v>0.48194466528245239</v>
      </c>
      <c r="BO67" cm="1">
        <f t="array" aca="1" ref="BO67" ca="1">SUM(IF(MOD(_xlfn.FLOOR.MATH(ROW(INDIRECT("1:512"))/1),2)=1,AZ67,1-AZ67) * IF(MOD(_xlfn.FLOOR.MATH(ROW(INDIRECT("1:512"))/2),2)=1,BA67,1-BA67) *  IF(MOD(_xlfn.FLOOR.MATH(ROW(INDIRECT("1:512"))/4),2)=1,BB67,1-BB67) *IF(MOD(_xlfn.FLOOR.MATH(ROW(INDIRECT("1:512"))/8),2)=1,BC67,1-BC67) * IF(MOD(_xlfn.FLOOR.MATH(ROW(INDIRECT("1:512"))/16),2)=1,BD67,1-BD67) * IF(MOD(_xlfn.FLOOR.MATH(ROW(INDIRECT("1:512"))/32),2)=1,BE67,1-BE67) *  IF(MOD(_xlfn.FLOOR.MATH(ROW(INDIRECT("1:512"))/64),2)=1,BF67,1-BF67) * IF(MOD(_xlfn.FLOOR.MATH(ROW(INDIRECT("1:512"))/128),2)=1,BG67,1-BG67) * IF(MOD(_xlfn.FLOOR.MATH(ROW(INDIRECT("1:512"))/256),2)=1,BH67,1-BH67)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0.45523803740819768</v>
      </c>
      <c r="BP67">
        <f ca="1">IF('Draft Sim'!$C$2 = "Most Categories",BO67,BN67)</f>
        <v>0.45523803740819768</v>
      </c>
      <c r="BR67" t="str">
        <f ca="1"/>
        <v>Clint Capela</v>
      </c>
      <c r="BT67" s="6" t="str">
        <f t="shared" ca="1" si="12"/>
        <v>Clint Capela</v>
      </c>
      <c r="BV67" t="str">
        <f ca="1"/>
        <v>Gary Trent Jr.</v>
      </c>
    </row>
    <row r="68" spans="4:74">
      <c r="D68">
        <f>'Draft Sim'!G17</f>
        <v>0</v>
      </c>
      <c r="F68" t="str">
        <v>Mitchell Robinson</v>
      </c>
      <c r="I68" s="6" t="str">
        <f t="shared" ref="I68:I131" si="13">IFERROR(MATCH(F68,$D$4:$D$502,0),F68)</f>
        <v>Mitchell Robinson</v>
      </c>
      <c r="L68" t="str">
        <v>Immanuel Quickley</v>
      </c>
      <c r="O68">
        <v>-0.93790516172922678</v>
      </c>
      <c r="P68">
        <v>1.3193683006096877</v>
      </c>
      <c r="Q68">
        <v>-1.1417482062403708</v>
      </c>
      <c r="R68">
        <v>-2.1180286336229353E-2</v>
      </c>
      <c r="S68">
        <v>1.7468805546189421</v>
      </c>
      <c r="T68">
        <v>-1.2669338753571551</v>
      </c>
      <c r="U68">
        <v>0.75799365033275834</v>
      </c>
      <c r="V68">
        <v>-1.105088839558682</v>
      </c>
      <c r="W68">
        <v>0.72101961808318726</v>
      </c>
      <c r="AO68" t="str">
        <f t="shared" ref="AO68:AO131" si="14">F68</f>
        <v>Mitchell Robinson</v>
      </c>
      <c r="AP68" cm="1">
        <f t="array" ref="AP68">INDEX(_x_scores_!B$2:B$474,MATCH($AO68,_x_scores_!$A$2:$A$474,0),0) + INDEX(_hidden_info_draft_!Z$42:AK$42,'Draft Sim'!$F$21)</f>
        <v>-1.029742024947697</v>
      </c>
      <c r="AQ68" cm="1">
        <f t="array" ref="AQ68">INDEX(_x_scores_!C$2:C$474,MATCH($AO68,_x_scores_!$A$2:$A$474,0),0) + INDEX(_hidden_info_draft_!Z$43:AK$43,'Draft Sim'!$F$21)</f>
        <v>1.5635359157363942</v>
      </c>
      <c r="AR68" cm="1">
        <f t="array" ref="AR68">INDEX(_x_scores_!D$2:D$474,MATCH($AO68,_x_scores_!$A$2:$A$474,0),0) +INDEX(_hidden_info_draft_!Z$44:AK$44,'Draft Sim'!$F$21)</f>
        <v>-0.99228920300686552</v>
      </c>
      <c r="AS68" cm="1">
        <f t="array" ref="AS68">INDEX(_x_scores_!E$2:E$474,MATCH($AO68,_x_scores_!$A$2:$A$474,0),0) + INDEX(_hidden_info_draft_!Z$45:AK$45,'Draft Sim'!$F$21)</f>
        <v>-0.25415581328164066</v>
      </c>
      <c r="AT68" cm="1">
        <f t="array" ref="AT68">INDEX(_x_scores_!F$2:F$474,MATCH($AO68,_x_scores_!$A$2:$A$474,0),0) + INDEX(_hidden_info_draft_!Z$46:AK$46,'Draft Sim'!$F$21)</f>
        <v>1.1751090868858916</v>
      </c>
      <c r="AU68" cm="1">
        <f t="array" ref="AU68">INDEX(_x_scores_!G$2:G$474,MATCH($AO68,_x_scores_!$A$2:$A$474,0),0) + INDEX(_hidden_info_draft_!Z$47:AK$47,'Draft Sim'!$F$21)</f>
        <v>-1.3348672946573932</v>
      </c>
      <c r="AV68" cm="1">
        <f t="array" ref="AV68">INDEX(_x_scores_!H$2:H$474,MATCH($AO68,_x_scores_!$A$2:$A$474,0),0) + INDEX(_hidden_info_draft_!Z$48:AK$48,'Draft Sim'!$F$21)</f>
        <v>0.68732933718761557</v>
      </c>
      <c r="AW68" cm="1">
        <f t="array" ref="AW68">INDEX(_x_scores_!I$2:I$474,MATCH($AO68,_x_scores_!$A$2:$A$474,0),0) + INDEX(_hidden_info_draft_!Z$49:AK$49,'Draft Sim'!$F$21)</f>
        <v>-2.8490275419275211</v>
      </c>
      <c r="AX68" cm="1">
        <f t="array" ref="AX68">INDEX(_x_scores_!J$2:J$474,MATCH($AO68,_x_scores_!$A$2:$A$474,0),0) + INDEX(_hidden_info_draft_!Z$50:AK$50,'Draft Sim'!$F$21)</f>
        <v>0.82086345748934397</v>
      </c>
      <c r="AZ68">
        <f t="shared" ref="AZ68:AZ131" si="15">1 - _xlfn.NORM.DIST(0,AP68,SQRT(Z$54),TRUE)</f>
        <v>0.42381715590215996</v>
      </c>
      <c r="BA68">
        <f t="shared" ref="BA68:BA131" si="16">1 - _xlfn.NORM.DIST(0,AQ68,SQRT(Z$55),TRUE)</f>
        <v>0.60623966356161585</v>
      </c>
      <c r="BB68">
        <f t="shared" ref="BB68:BB131" si="17">1 - _xlfn.NORM.DIST(0,AR68,SQRT(Z$56),TRUE)</f>
        <v>0.43369310923797066</v>
      </c>
      <c r="BC68">
        <f t="shared" ref="BC68:BC131" si="18">1 - _xlfn.NORM.DIST(0,AS68,SQRT(Z$57),TRUE)</f>
        <v>0.4807110030127919</v>
      </c>
      <c r="BD68">
        <f t="shared" ref="BD68:BD131" si="19">1 - _xlfn.NORM.DIST(0,AT68,SQRT(Z$58),TRUE)</f>
        <v>0.58139367331367431</v>
      </c>
      <c r="BE68">
        <f t="shared" ref="BE68:BE131" si="20">1 - _xlfn.NORM.DIST(0,AU68,SQRT(Z$59),TRUE)</f>
        <v>0.40871176950529575</v>
      </c>
      <c r="BF68">
        <f t="shared" ref="BF68:BF131" si="21">1 - _xlfn.NORM.DIST(0,AV68,SQRT(Z$60),TRUE)</f>
        <v>0.55025021263615503</v>
      </c>
      <c r="BG68">
        <f t="shared" ref="BG68:BG131" si="22">1 - _xlfn.NORM.DIST(0,AW68,SQRT(Z$61),TRUE)</f>
        <v>0.298234421510155</v>
      </c>
      <c r="BH68">
        <f t="shared" ref="BH68:BH131" si="23">1 - _xlfn.NORM.DIST(0,AX68,SQRT(Z$62),TRUE)</f>
        <v>0.56015483964946466</v>
      </c>
      <c r="BJ68">
        <f ca="1"/>
        <v>65</v>
      </c>
      <c r="BL68">
        <f ca="1"/>
        <v>0</v>
      </c>
      <c r="BN68">
        <f t="shared" ref="BN68:BN131" si="24">AVERAGE(AZ68:BH68)</f>
        <v>0.48257842759214259</v>
      </c>
      <c r="BO68" cm="1">
        <f t="array" aca="1" ref="BO68" ca="1">SUM(IF(MOD(_xlfn.FLOOR.MATH(ROW(INDIRECT("1:512"))/1),2)=1,AZ68,1-AZ68) * IF(MOD(_xlfn.FLOOR.MATH(ROW(INDIRECT("1:512"))/2),2)=1,BA68,1-BA68) *  IF(MOD(_xlfn.FLOOR.MATH(ROW(INDIRECT("1:512"))/4),2)=1,BB68,1-BB68) *IF(MOD(_xlfn.FLOOR.MATH(ROW(INDIRECT("1:512"))/8),2)=1,BC68,1-BC68) * IF(MOD(_xlfn.FLOOR.MATH(ROW(INDIRECT("1:512"))/16),2)=1,BD68,1-BD68) * IF(MOD(_xlfn.FLOOR.MATH(ROW(INDIRECT("1:512"))/32),2)=1,BE68,1-BE68) *  IF(MOD(_xlfn.FLOOR.MATH(ROW(INDIRECT("1:512"))/64),2)=1,BF68,1-BF68) * IF(MOD(_xlfn.FLOOR.MATH(ROW(INDIRECT("1:512"))/128),2)=1,BG68,1-BG68) * IF(MOD(_xlfn.FLOOR.MATH(ROW(INDIRECT("1:512"))/256),2)=1,BH68,1-BH68)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0.45659041755152008</v>
      </c>
      <c r="BP68">
        <f ca="1">IF('Draft Sim'!$C$2 = "Most Categories",BO68,BN68)</f>
        <v>0.45659041755152008</v>
      </c>
      <c r="BR68" t="str">
        <f ca="1"/>
        <v>Jordan Poole</v>
      </c>
      <c r="BT68" s="6" t="str">
        <f t="shared" ref="BT68:BT131" ca="1" si="25">IFERROR(MATCH(BR68,$D$4:$D$502,0),BR68)</f>
        <v>Jordan Poole</v>
      </c>
      <c r="BV68" t="str">
        <f ca="1"/>
        <v>P.J. Washington</v>
      </c>
    </row>
    <row r="69" spans="4:74">
      <c r="D69" t="str">
        <f>'Draft Sim'!H5</f>
        <v>Luka Doncic</v>
      </c>
      <c r="F69" t="str">
        <v>Jordan Poole</v>
      </c>
      <c r="I69" s="6" t="str">
        <f t="shared" si="13"/>
        <v>Jordan Poole</v>
      </c>
      <c r="L69" t="str">
        <v>P.J. Washington</v>
      </c>
      <c r="O69">
        <v>0.285300612028481</v>
      </c>
      <c r="P69">
        <v>-0.55512108303611385</v>
      </c>
      <c r="Q69">
        <v>0.49175660514408776</v>
      </c>
      <c r="R69">
        <v>0.28143638092806411</v>
      </c>
      <c r="S69">
        <v>-0.56257432879246938</v>
      </c>
      <c r="T69">
        <v>0.83161123296294659</v>
      </c>
      <c r="U69">
        <v>-0.1176624187568323</v>
      </c>
      <c r="V69">
        <v>0.12634852283403913</v>
      </c>
      <c r="W69">
        <v>-0.74069578882599785</v>
      </c>
      <c r="AO69" t="str">
        <f t="shared" si="14"/>
        <v>Jordan Poole</v>
      </c>
      <c r="AP69" cm="1">
        <f t="array" ref="AP69">INDEX(_x_scores_!B$2:B$474,MATCH($AO69,_x_scores_!$A$2:$A$474,0),0) + INDEX(_hidden_info_draft_!Z$42:AK$42,'Draft Sim'!$F$21)</f>
        <v>0.64600495608649144</v>
      </c>
      <c r="AQ69" cm="1">
        <f t="array" ref="AQ69">INDEX(_x_scores_!C$2:C$474,MATCH($AO69,_x_scores_!$A$2:$A$474,0),0) + INDEX(_hidden_info_draft_!Z$43:AK$43,'Draft Sim'!$F$21)</f>
        <v>-0.50553315143093969</v>
      </c>
      <c r="AR69" cm="1">
        <f t="array" ref="AR69">INDEX(_x_scores_!D$2:D$474,MATCH($AO69,_x_scores_!$A$2:$A$474,0),0) +INDEX(_hidden_info_draft_!Z$44:AK$44,'Draft Sim'!$F$21)</f>
        <v>0.71364051250170746</v>
      </c>
      <c r="AS69" cm="1">
        <f t="array" ref="AS69">INDEX(_x_scores_!E$2:E$474,MATCH($AO69,_x_scores_!$A$2:$A$474,0),0) + INDEX(_hidden_info_draft_!Z$45:AK$45,'Draft Sim'!$F$21)</f>
        <v>-0.3418796768363791</v>
      </c>
      <c r="AT69" cm="1">
        <f t="array" ref="AT69">INDEX(_x_scores_!F$2:F$474,MATCH($AO69,_x_scores_!$A$2:$A$474,0),0) + INDEX(_hidden_info_draft_!Z$46:AK$46,'Draft Sim'!$F$21)</f>
        <v>-1.1427469409430864</v>
      </c>
      <c r="AU69" cm="1">
        <f t="array" ref="AU69">INDEX(_x_scores_!G$2:G$474,MATCH($AO69,_x_scores_!$A$2:$A$474,0),0) + INDEX(_hidden_info_draft_!Z$47:AK$47,'Draft Sim'!$F$21)</f>
        <v>1.0515681270170927</v>
      </c>
      <c r="AV69" cm="1">
        <f t="array" ref="AV69">INDEX(_x_scores_!H$2:H$474,MATCH($AO69,_x_scores_!$A$2:$A$474,0),0) + INDEX(_hidden_info_draft_!Z$48:AK$48,'Draft Sim'!$F$21)</f>
        <v>-0.97161602254528578</v>
      </c>
      <c r="AW69" cm="1">
        <f t="array" ref="AW69">INDEX(_x_scores_!I$2:I$474,MATCH($AO69,_x_scores_!$A$2:$A$474,0),0) + INDEX(_hidden_info_draft_!Z$49:AK$49,'Draft Sim'!$F$21)</f>
        <v>-1.0172980236543943</v>
      </c>
      <c r="AX69" cm="1">
        <f t="array" ref="AX69">INDEX(_x_scores_!J$2:J$474,MATCH($AO69,_x_scores_!$A$2:$A$474,0),0) + INDEX(_hidden_info_draft_!Z$50:AK$50,'Draft Sim'!$F$21)</f>
        <v>-0.59213364553100556</v>
      </c>
      <c r="AZ69">
        <f t="shared" si="15"/>
        <v>0.54797108312287124</v>
      </c>
      <c r="BA69">
        <f t="shared" si="16"/>
        <v>0.46527741846918957</v>
      </c>
      <c r="BB69">
        <f t="shared" si="17"/>
        <v>0.54779378958428648</v>
      </c>
      <c r="BC69">
        <f t="shared" si="18"/>
        <v>0.4740614397376588</v>
      </c>
      <c r="BD69">
        <f t="shared" si="19"/>
        <v>0.42081779264591379</v>
      </c>
      <c r="BE69">
        <f t="shared" si="20"/>
        <v>0.57215549179184699</v>
      </c>
      <c r="BF69">
        <f t="shared" si="21"/>
        <v>0.42915343052745913</v>
      </c>
      <c r="BG69">
        <f t="shared" si="22"/>
        <v>0.42502190584687183</v>
      </c>
      <c r="BH69">
        <f t="shared" si="23"/>
        <v>0.45652766694458513</v>
      </c>
      <c r="BJ69">
        <f ca="1"/>
        <v>66</v>
      </c>
      <c r="BL69">
        <f ca="1"/>
        <v>0</v>
      </c>
      <c r="BN69">
        <f t="shared" si="24"/>
        <v>0.48208666874118694</v>
      </c>
      <c r="BO69" cm="1">
        <f t="array" aca="1" ref="BO69" ca="1">SUM(IF(MOD(_xlfn.FLOOR.MATH(ROW(INDIRECT("1:512"))/1),2)=1,AZ69,1-AZ69) * IF(MOD(_xlfn.FLOOR.MATH(ROW(INDIRECT("1:512"))/2),2)=1,BA69,1-BA69) *  IF(MOD(_xlfn.FLOOR.MATH(ROW(INDIRECT("1:512"))/4),2)=1,BB69,1-BB69) *IF(MOD(_xlfn.FLOOR.MATH(ROW(INDIRECT("1:512"))/8),2)=1,BC69,1-BC69) * IF(MOD(_xlfn.FLOOR.MATH(ROW(INDIRECT("1:512"))/16),2)=1,BD69,1-BD69) * IF(MOD(_xlfn.FLOOR.MATH(ROW(INDIRECT("1:512"))/32),2)=1,BE69,1-BE69) *  IF(MOD(_xlfn.FLOOR.MATH(ROW(INDIRECT("1:512"))/64),2)=1,BF69,1-BF69) * IF(MOD(_xlfn.FLOOR.MATH(ROW(INDIRECT("1:512"))/128),2)=1,BG69,1-BG69) * IF(MOD(_xlfn.FLOOR.MATH(ROW(INDIRECT("1:512"))/256),2)=1,BH69,1-BH69)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0.45568302890404544</v>
      </c>
      <c r="BP69">
        <f ca="1">IF('Draft Sim'!$C$2 = "Most Categories",BO69,BN69)</f>
        <v>0.45568302890404544</v>
      </c>
      <c r="BR69" t="str">
        <f ca="1"/>
        <v>D'Angelo Russell</v>
      </c>
      <c r="BT69" s="6" t="str">
        <f t="shared" ca="1" si="25"/>
        <v>D'Angelo Russell</v>
      </c>
      <c r="BV69" t="str">
        <f ca="1"/>
        <v>Immanuel Quickley</v>
      </c>
    </row>
    <row r="70" spans="4:74">
      <c r="D70">
        <f>'Draft Sim'!H6</f>
        <v>0</v>
      </c>
      <c r="F70" t="str">
        <v>D'Angelo Russell</v>
      </c>
      <c r="I70" s="6" t="str">
        <f t="shared" si="13"/>
        <v>D'Angelo Russell</v>
      </c>
      <c r="L70" t="str">
        <v>Cade Cunningham</v>
      </c>
      <c r="O70">
        <v>1.3620821435404844</v>
      </c>
      <c r="P70">
        <v>1.604317165036574</v>
      </c>
      <c r="Q70">
        <v>0.67143138180999262</v>
      </c>
      <c r="R70">
        <v>-0.16372791587464758</v>
      </c>
      <c r="S70">
        <v>0.2700539836052101</v>
      </c>
      <c r="T70">
        <v>-0.83892201761102858</v>
      </c>
      <c r="U70">
        <v>-1.3570091115272267</v>
      </c>
      <c r="V70">
        <v>-1.9375467931431669</v>
      </c>
      <c r="W70">
        <v>1.0513470189645509</v>
      </c>
      <c r="AO70" t="str">
        <f t="shared" si="14"/>
        <v>D'Angelo Russell</v>
      </c>
      <c r="AP70" cm="1">
        <f t="array" ref="AP70">INDEX(_x_scores_!B$2:B$474,MATCH($AO70,_x_scores_!$A$2:$A$474,0),0) + INDEX(_hidden_info_draft_!Z$42:AK$42,'Draft Sim'!$F$21)</f>
        <v>0.13813126857160796</v>
      </c>
      <c r="AQ70" cm="1">
        <f t="array" ref="AQ70">INDEX(_x_scores_!C$2:C$474,MATCH($AO70,_x_scores_!$A$2:$A$474,0),0) + INDEX(_hidden_info_draft_!Z$43:AK$43,'Draft Sim'!$F$21)</f>
        <v>-0.49538967575348836</v>
      </c>
      <c r="AR70" cm="1">
        <f t="array" ref="AR70">INDEX(_x_scores_!D$2:D$474,MATCH($AO70,_x_scores_!$A$2:$A$474,0),0) +INDEX(_hidden_info_draft_!Z$44:AK$44,'Draft Sim'!$F$21)</f>
        <v>1.3041841598658637</v>
      </c>
      <c r="AS70" cm="1">
        <f t="array" ref="AS70">INDEX(_x_scores_!E$2:E$474,MATCH($AO70,_x_scores_!$A$2:$A$474,0),0) + INDEX(_hidden_info_draft_!Z$45:AK$45,'Draft Sim'!$F$21)</f>
        <v>-0.16197727255605285</v>
      </c>
      <c r="AT70" cm="1">
        <f t="array" ref="AT70">INDEX(_x_scores_!F$2:F$474,MATCH($AO70,_x_scores_!$A$2:$A$474,0),0) + INDEX(_hidden_info_draft_!Z$46:AK$46,'Draft Sim'!$F$21)</f>
        <v>-0.9666091408840487</v>
      </c>
      <c r="AU70" cm="1">
        <f t="array" ref="AU70">INDEX(_x_scores_!G$2:G$474,MATCH($AO70,_x_scores_!$A$2:$A$474,0),0) + INDEX(_hidden_info_draft_!Z$47:AK$47,'Draft Sim'!$F$21)</f>
        <v>0.86822698177077662</v>
      </c>
      <c r="AV70" cm="1">
        <f t="array" ref="AV70">INDEX(_x_scores_!H$2:H$474,MATCH($AO70,_x_scores_!$A$2:$A$474,0),0) + INDEX(_hidden_info_draft_!Z$48:AK$48,'Draft Sim'!$F$21)</f>
        <v>-0.78495113955218154</v>
      </c>
      <c r="AW70" cm="1">
        <f t="array" ref="AW70">INDEX(_x_scores_!I$2:I$474,MATCH($AO70,_x_scores_!$A$2:$A$474,0),0) + INDEX(_hidden_info_draft_!Z$49:AK$49,'Draft Sim'!$F$21)</f>
        <v>-1.6672850994598793</v>
      </c>
      <c r="AX70" cm="1">
        <f t="array" ref="AX70">INDEX(_x_scores_!J$2:J$474,MATCH($AO70,_x_scores_!$A$2:$A$474,0),0) + INDEX(_hidden_info_draft_!Z$50:AK$50,'Draft Sim'!$F$21)</f>
        <v>-0.35584413456544328</v>
      </c>
      <c r="AZ70">
        <f t="shared" si="15"/>
        <v>0.51028106799292205</v>
      </c>
      <c r="BA70">
        <f t="shared" si="16"/>
        <v>0.46597241449789761</v>
      </c>
      <c r="BB70">
        <f t="shared" si="17"/>
        <v>0.58685576685465879</v>
      </c>
      <c r="BC70">
        <f t="shared" si="18"/>
        <v>0.48770398967757422</v>
      </c>
      <c r="BD70">
        <f t="shared" si="19"/>
        <v>0.43289624770135426</v>
      </c>
      <c r="BE70">
        <f t="shared" si="20"/>
        <v>0.55967940137391159</v>
      </c>
      <c r="BF70">
        <f t="shared" si="21"/>
        <v>0.44265899933822828</v>
      </c>
      <c r="BG70">
        <f t="shared" si="22"/>
        <v>0.37833327489427337</v>
      </c>
      <c r="BH70">
        <f t="shared" si="23"/>
        <v>0.47384205045569816</v>
      </c>
      <c r="BJ70">
        <f ca="1"/>
        <v>67</v>
      </c>
      <c r="BL70">
        <f ca="1"/>
        <v>0</v>
      </c>
      <c r="BN70">
        <f t="shared" si="24"/>
        <v>0.48202480142072424</v>
      </c>
      <c r="BO70" cm="1">
        <f t="array" aca="1" ref="BO70" ca="1">SUM(IF(MOD(_xlfn.FLOOR.MATH(ROW(INDIRECT("1:512"))/1),2)=1,AZ70,1-AZ70) * IF(MOD(_xlfn.FLOOR.MATH(ROW(INDIRECT("1:512"))/2),2)=1,BA70,1-BA70) *  IF(MOD(_xlfn.FLOOR.MATH(ROW(INDIRECT("1:512"))/4),2)=1,BB70,1-BB70) *IF(MOD(_xlfn.FLOOR.MATH(ROW(INDIRECT("1:512"))/8),2)=1,BC70,1-BC70) * IF(MOD(_xlfn.FLOOR.MATH(ROW(INDIRECT("1:512"))/16),2)=1,BD70,1-BD70) * IF(MOD(_xlfn.FLOOR.MATH(ROW(INDIRECT("1:512"))/32),2)=1,BE70,1-BE70) *  IF(MOD(_xlfn.FLOOR.MATH(ROW(INDIRECT("1:512"))/64),2)=1,BF70,1-BF70) * IF(MOD(_xlfn.FLOOR.MATH(ROW(INDIRECT("1:512"))/128),2)=1,BG70,1-BG70) * IF(MOD(_xlfn.FLOOR.MATH(ROW(INDIRECT("1:512"))/256),2)=1,BH70,1-BH70)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0.45549788147186271</v>
      </c>
      <c r="BP70">
        <f ca="1">IF('Draft Sim'!$C$2 = "Most Categories",BO70,BN70)</f>
        <v>0.45549788147186271</v>
      </c>
      <c r="BR70" t="str">
        <f ca="1"/>
        <v>Onyeka Okongwu</v>
      </c>
      <c r="BT70" s="6" t="str">
        <f t="shared" ca="1" si="25"/>
        <v>Onyeka Okongwu</v>
      </c>
      <c r="BV70" t="str">
        <f ca="1"/>
        <v>Cade Cunningham</v>
      </c>
    </row>
    <row r="71" spans="4:74">
      <c r="D71">
        <f>'Draft Sim'!H7</f>
        <v>0</v>
      </c>
      <c r="F71" t="str">
        <v>Brandon Ingram</v>
      </c>
      <c r="I71" s="6" t="str">
        <f t="shared" si="13"/>
        <v>Brandon Ingram</v>
      </c>
      <c r="L71" t="str">
        <v>De'Anthony Melton</v>
      </c>
      <c r="O71">
        <v>-0.59777855269102542</v>
      </c>
      <c r="P71">
        <v>-0.46123806427302233</v>
      </c>
      <c r="Q71">
        <v>-0.41639297941116543</v>
      </c>
      <c r="R71">
        <v>0.76259724924285721</v>
      </c>
      <c r="S71">
        <v>4.0214275561247965E-2</v>
      </c>
      <c r="T71">
        <v>-0.44821406745139536</v>
      </c>
      <c r="U71">
        <v>0.39616043266907591</v>
      </c>
      <c r="V71">
        <v>5.7160035962923739E-2</v>
      </c>
      <c r="W71">
        <v>-0.12531884952779571</v>
      </c>
      <c r="AO71" t="str">
        <f t="shared" si="14"/>
        <v>Brandon Ingram</v>
      </c>
      <c r="AP71" cm="1">
        <f t="array" ref="AP71">INDEX(_x_scores_!B$2:B$474,MATCH($AO71,_x_scores_!$A$2:$A$474,0),0) + INDEX(_hidden_info_draft_!Z$42:AK$42,'Draft Sim'!$F$21)</f>
        <v>0.63610872355984005</v>
      </c>
      <c r="AQ71" cm="1">
        <f t="array" ref="AQ71">INDEX(_x_scores_!C$2:C$474,MATCH($AO71,_x_scores_!$A$2:$A$474,0),0) + INDEX(_hidden_info_draft_!Z$43:AK$43,'Draft Sim'!$F$21)</f>
        <v>7.3190327389705795E-2</v>
      </c>
      <c r="AR71" cm="1">
        <f t="array" ref="AR71">INDEX(_x_scores_!D$2:D$474,MATCH($AO71,_x_scores_!$A$2:$A$474,0),0) +INDEX(_hidden_info_draft_!Z$44:AK$44,'Draft Sim'!$F$21)</f>
        <v>0.79197045161091395</v>
      </c>
      <c r="AS71" cm="1">
        <f t="array" ref="AS71">INDEX(_x_scores_!E$2:E$474,MATCH($AO71,_x_scores_!$A$2:$A$474,0),0) + INDEX(_hidden_info_draft_!Z$45:AK$45,'Draft Sim'!$F$21)</f>
        <v>-0.52917840805642991</v>
      </c>
      <c r="AT71" cm="1">
        <f t="array" ref="AT71">INDEX(_x_scores_!F$2:F$474,MATCH($AO71,_x_scores_!$A$2:$A$474,0),0) + INDEX(_hidden_info_draft_!Z$46:AK$46,'Draft Sim'!$F$21)</f>
        <v>-0.90676265263023126</v>
      </c>
      <c r="AU71" cm="1">
        <f t="array" ref="AU71">INDEX(_x_scores_!G$2:G$474,MATCH($AO71,_x_scores_!$A$2:$A$474,0),0) + INDEX(_hidden_info_draft_!Z$47:AK$47,'Draft Sim'!$F$21)</f>
        <v>-4.7507125949811956E-2</v>
      </c>
      <c r="AV71" cm="1">
        <f t="array" ref="AV71">INDEX(_x_scores_!H$2:H$474,MATCH($AO71,_x_scores_!$A$2:$A$474,0),0) + INDEX(_hidden_info_draft_!Z$48:AK$48,'Draft Sim'!$F$21)</f>
        <v>-0.99239478352167898</v>
      </c>
      <c r="AW71" cm="1">
        <f t="array" ref="AW71">INDEX(_x_scores_!I$2:I$474,MATCH($AO71,_x_scores_!$A$2:$A$474,0),0) + INDEX(_hidden_info_draft_!Z$49:AK$49,'Draft Sim'!$F$21)</f>
        <v>-1.2069685467658733</v>
      </c>
      <c r="AX71" cm="1">
        <f t="array" ref="AX71">INDEX(_x_scores_!J$2:J$474,MATCH($AO71,_x_scores_!$A$2:$A$474,0),0) + INDEX(_hidden_info_draft_!Z$50:AK$50,'Draft Sim'!$F$21)</f>
        <v>-4.8758262929929824E-2</v>
      </c>
      <c r="AZ71">
        <f t="shared" si="15"/>
        <v>0.54723967913651139</v>
      </c>
      <c r="BA71">
        <f t="shared" si="16"/>
        <v>0.50503331334245183</v>
      </c>
      <c r="BB71">
        <f t="shared" si="17"/>
        <v>0.55301023646691083</v>
      </c>
      <c r="BC71">
        <f t="shared" si="18"/>
        <v>0.4598904865485709</v>
      </c>
      <c r="BD71">
        <f t="shared" si="19"/>
        <v>0.43701505902393212</v>
      </c>
      <c r="BE71">
        <f t="shared" si="20"/>
        <v>0.49672225923059643</v>
      </c>
      <c r="BF71">
        <f t="shared" si="21"/>
        <v>0.4276548648872065</v>
      </c>
      <c r="BG71">
        <f t="shared" si="22"/>
        <v>0.4112571290200131</v>
      </c>
      <c r="BH71">
        <f t="shared" si="23"/>
        <v>0.49641327728065243</v>
      </c>
      <c r="BJ71">
        <f ca="1"/>
        <v>68</v>
      </c>
      <c r="BL71">
        <f ca="1"/>
        <v>0</v>
      </c>
      <c r="BN71">
        <f t="shared" si="24"/>
        <v>0.48158181165964958</v>
      </c>
      <c r="BO71" cm="1">
        <f t="array" aca="1" ref="BO71" ca="1">SUM(IF(MOD(_xlfn.FLOOR.MATH(ROW(INDIRECT("1:512"))/1),2)=1,AZ71,1-AZ71) * IF(MOD(_xlfn.FLOOR.MATH(ROW(INDIRECT("1:512"))/2),2)=1,BA71,1-BA71) *  IF(MOD(_xlfn.FLOOR.MATH(ROW(INDIRECT("1:512"))/4),2)=1,BB71,1-BB71) *IF(MOD(_xlfn.FLOOR.MATH(ROW(INDIRECT("1:512"))/8),2)=1,BC71,1-BC71) * IF(MOD(_xlfn.FLOOR.MATH(ROW(INDIRECT("1:512"))/16),2)=1,BD71,1-BD71) * IF(MOD(_xlfn.FLOOR.MATH(ROW(INDIRECT("1:512"))/32),2)=1,BE71,1-BE71) *  IF(MOD(_xlfn.FLOOR.MATH(ROW(INDIRECT("1:512"))/64),2)=1,BF71,1-BF71) * IF(MOD(_xlfn.FLOOR.MATH(ROW(INDIRECT("1:512"))/128),2)=1,BG71,1-BG71) * IF(MOD(_xlfn.FLOOR.MATH(ROW(INDIRECT("1:512"))/256),2)=1,BH71,1-BH71)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0.45454356448806182</v>
      </c>
      <c r="BP71">
        <f ca="1">IF('Draft Sim'!$C$2 = "Most Categories",BO71,BN71)</f>
        <v>0.45454356448806182</v>
      </c>
      <c r="BR71" t="str">
        <f ca="1"/>
        <v>Terry Rozier</v>
      </c>
      <c r="BT71" s="6" t="str">
        <f t="shared" ca="1" si="25"/>
        <v>Terry Rozier</v>
      </c>
      <c r="BV71" t="str">
        <f ca="1"/>
        <v>Kevin Huerter</v>
      </c>
    </row>
    <row r="72" spans="4:74">
      <c r="D72">
        <f>'Draft Sim'!H8</f>
        <v>0</v>
      </c>
      <c r="F72" t="str">
        <v>Terry Rozier</v>
      </c>
      <c r="I72" s="6" t="str">
        <f t="shared" si="13"/>
        <v>Terry Rozier</v>
      </c>
      <c r="L72" t="str">
        <v>John Collins</v>
      </c>
      <c r="O72">
        <v>0.73784181930496173</v>
      </c>
      <c r="P72">
        <v>-0.74970076655764606</v>
      </c>
      <c r="Q72">
        <v>0.56418150926820221</v>
      </c>
      <c r="R72">
        <v>-0.10890414989096781</v>
      </c>
      <c r="S72">
        <v>-0.57097547321003594</v>
      </c>
      <c r="T72">
        <v>1.1195015463173308</v>
      </c>
      <c r="U72">
        <v>-0.90095170940014302</v>
      </c>
      <c r="V72">
        <v>0.72664067871444493</v>
      </c>
      <c r="W72">
        <v>-0.69197748493716227</v>
      </c>
      <c r="AO72" t="str">
        <f t="shared" si="14"/>
        <v>Terry Rozier</v>
      </c>
      <c r="AP72" cm="1">
        <f t="array" ref="AP72">INDEX(_x_scores_!B$2:B$474,MATCH($AO72,_x_scores_!$A$2:$A$474,0),0) + INDEX(_hidden_info_draft_!Z$42:AK$42,'Draft Sim'!$F$21)</f>
        <v>0.19346374881001072</v>
      </c>
      <c r="AQ72" cm="1">
        <f t="array" ref="AQ72">INDEX(_x_scores_!C$2:C$474,MATCH($AO72,_x_scores_!$A$2:$A$474,0),0) + INDEX(_hidden_info_draft_!Z$43:AK$43,'Draft Sim'!$F$21)</f>
        <v>-0.31095346790940748</v>
      </c>
      <c r="AR72" cm="1">
        <f t="array" ref="AR72">INDEX(_x_scores_!D$2:D$474,MATCH($AO72,_x_scores_!$A$2:$A$474,0),0) +INDEX(_hidden_info_draft_!Z$44:AK$44,'Draft Sim'!$F$21)</f>
        <v>0.64121560837759306</v>
      </c>
      <c r="AS72" cm="1">
        <f t="array" ref="AS72">INDEX(_x_scores_!E$2:E$474,MATCH($AO72,_x_scores_!$A$2:$A$474,0),0) + INDEX(_hidden_info_draft_!Z$45:AK$45,'Draft Sim'!$F$21)</f>
        <v>4.8460853982652818E-2</v>
      </c>
      <c r="AT72" cm="1">
        <f t="array" ref="AT72">INDEX(_x_scores_!F$2:F$474,MATCH($AO72,_x_scores_!$A$2:$A$474,0),0) + INDEX(_hidden_info_draft_!Z$46:AK$46,'Draft Sim'!$F$21)</f>
        <v>-1.1343457965255199</v>
      </c>
      <c r="AU72" cm="1">
        <f t="array" ref="AU72">INDEX(_x_scores_!G$2:G$474,MATCH($AO72,_x_scores_!$A$2:$A$474,0),0) + INDEX(_hidden_info_draft_!Z$47:AK$47,'Draft Sim'!$F$21)</f>
        <v>0.76367781366270848</v>
      </c>
      <c r="AV72" cm="1">
        <f t="array" ref="AV72">INDEX(_x_scores_!H$2:H$474,MATCH($AO72,_x_scores_!$A$2:$A$474,0),0) + INDEX(_hidden_info_draft_!Z$48:AK$48,'Draft Sim'!$F$21)</f>
        <v>-0.18832673190197508</v>
      </c>
      <c r="AW72" cm="1">
        <f t="array" ref="AW72">INDEX(_x_scores_!I$2:I$474,MATCH($AO72,_x_scores_!$A$2:$A$474,0),0) + INDEX(_hidden_info_draft_!Z$49:AK$49,'Draft Sim'!$F$21)</f>
        <v>-1.6175901795348002</v>
      </c>
      <c r="AX72" cm="1">
        <f t="array" ref="AX72">INDEX(_x_scores_!J$2:J$474,MATCH($AO72,_x_scores_!$A$2:$A$474,0),0) + INDEX(_hidden_info_draft_!Z$50:AK$50,'Draft Sim'!$F$21)</f>
        <v>-0.64085194941984114</v>
      </c>
      <c r="AZ72">
        <f t="shared" si="15"/>
        <v>0.51439791479251284</v>
      </c>
      <c r="BA72">
        <f t="shared" si="16"/>
        <v>0.47862533770533333</v>
      </c>
      <c r="BB72">
        <f t="shared" si="17"/>
        <v>0.54296322073628311</v>
      </c>
      <c r="BC72">
        <f t="shared" si="18"/>
        <v>0.50367928832059072</v>
      </c>
      <c r="BD72">
        <f t="shared" si="19"/>
        <v>0.42139229625260122</v>
      </c>
      <c r="BE72">
        <f t="shared" si="20"/>
        <v>0.55253754158668078</v>
      </c>
      <c r="BF72">
        <f t="shared" si="21"/>
        <v>0.48619769557589942</v>
      </c>
      <c r="BG72">
        <f t="shared" si="22"/>
        <v>0.38185005775084158</v>
      </c>
      <c r="BH72">
        <f t="shared" si="23"/>
        <v>0.45296692859728616</v>
      </c>
      <c r="BJ72">
        <f ca="1"/>
        <v>69</v>
      </c>
      <c r="BL72">
        <f ca="1"/>
        <v>0</v>
      </c>
      <c r="BN72">
        <f t="shared" si="24"/>
        <v>0.48162336459089211</v>
      </c>
      <c r="BO72" cm="1">
        <f t="array" aca="1" ref="BO72" ca="1">SUM(IF(MOD(_xlfn.FLOOR.MATH(ROW(INDIRECT("1:512"))/1),2)=1,AZ72,1-AZ72) * IF(MOD(_xlfn.FLOOR.MATH(ROW(INDIRECT("1:512"))/2),2)=1,BA72,1-BA72) *  IF(MOD(_xlfn.FLOOR.MATH(ROW(INDIRECT("1:512"))/4),2)=1,BB72,1-BB72) *IF(MOD(_xlfn.FLOOR.MATH(ROW(INDIRECT("1:512"))/8),2)=1,BC72,1-BC72) * IF(MOD(_xlfn.FLOOR.MATH(ROW(INDIRECT("1:512"))/16),2)=1,BD72,1-BD72) * IF(MOD(_xlfn.FLOOR.MATH(ROW(INDIRECT("1:512"))/32),2)=1,BE72,1-BE72) *  IF(MOD(_xlfn.FLOOR.MATH(ROW(INDIRECT("1:512"))/64),2)=1,BF72,1-BF72) * IF(MOD(_xlfn.FLOOR.MATH(ROW(INDIRECT("1:512"))/128),2)=1,BG72,1-BG72) * IF(MOD(_xlfn.FLOOR.MATH(ROW(INDIRECT("1:512"))/256),2)=1,BH72,1-BH72)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0.45463949690851829</v>
      </c>
      <c r="BP72">
        <f ca="1">IF('Draft Sim'!$C$2 = "Most Categories",BO72,BN72)</f>
        <v>0.45463949690851829</v>
      </c>
      <c r="BR72" t="str">
        <f ca="1"/>
        <v>Brandon Ingram</v>
      </c>
      <c r="BT72" s="6" t="str">
        <f t="shared" ca="1" si="25"/>
        <v>Brandon Ingram</v>
      </c>
      <c r="BV72" t="str">
        <f ca="1"/>
        <v>John Collins</v>
      </c>
    </row>
    <row r="73" spans="4:74">
      <c r="D73">
        <f>'Draft Sim'!H9</f>
        <v>0</v>
      </c>
      <c r="F73" t="str">
        <v>Jalen Williams</v>
      </c>
      <c r="I73" s="6" t="str">
        <f t="shared" si="13"/>
        <v>Jalen Williams</v>
      </c>
      <c r="L73" t="str">
        <v>Kevin Huerter</v>
      </c>
      <c r="O73">
        <v>0.44222936796109275</v>
      </c>
      <c r="P73">
        <v>-0.10669886784078911</v>
      </c>
      <c r="Q73">
        <v>0.45795138404249386</v>
      </c>
      <c r="R73">
        <v>-0.17969290529616089</v>
      </c>
      <c r="S73">
        <v>-0.55631424210988856</v>
      </c>
      <c r="T73">
        <v>0.99658372800132822</v>
      </c>
      <c r="U73">
        <v>-0.61764539315224998</v>
      </c>
      <c r="V73">
        <v>0.26956792374219768</v>
      </c>
      <c r="W73">
        <v>-0.47684121030909921</v>
      </c>
      <c r="AO73" t="str">
        <f t="shared" si="14"/>
        <v>Jalen Williams</v>
      </c>
      <c r="AP73" cm="1">
        <f t="array" ref="AP73">INDEX(_x_scores_!B$2:B$474,MATCH($AO73,_x_scores_!$A$2:$A$474,0),0) + INDEX(_hidden_info_draft_!Z$42:AK$42,'Draft Sim'!$F$21)</f>
        <v>-4.3886475218404719E-2</v>
      </c>
      <c r="AQ73" cm="1">
        <f t="array" ref="AQ73">INDEX(_x_scores_!C$2:C$474,MATCH($AO73,_x_scores_!$A$2:$A$474,0),0) + INDEX(_hidden_info_draft_!Z$43:AK$43,'Draft Sim'!$F$21)</f>
        <v>5.7366194390283842E-2</v>
      </c>
      <c r="AR73" cm="1">
        <f t="array" ref="AR73">INDEX(_x_scores_!D$2:D$474,MATCH($AO73,_x_scores_!$A$2:$A$474,0),0) +INDEX(_hidden_info_draft_!Z$44:AK$44,'Draft Sim'!$F$21)</f>
        <v>0.23327478673288218</v>
      </c>
      <c r="AS73" cm="1">
        <f t="array" ref="AS73">INDEX(_x_scores_!E$2:E$474,MATCH($AO73,_x_scores_!$A$2:$A$474,0),0) + INDEX(_hidden_info_draft_!Z$45:AK$45,'Draft Sim'!$F$21)</f>
        <v>0.28714550220704399</v>
      </c>
      <c r="AT73" cm="1">
        <f t="array" ref="AT73">INDEX(_x_scores_!F$2:F$474,MATCH($AO73,_x_scores_!$A$2:$A$474,0),0) + INDEX(_hidden_info_draft_!Z$46:AK$46,'Draft Sim'!$F$21)</f>
        <v>-0.71300947566166073</v>
      </c>
      <c r="AU73" cm="1">
        <f t="array" ref="AU73">INDEX(_x_scores_!G$2:G$474,MATCH($AO73,_x_scores_!$A$2:$A$474,0),0) + INDEX(_hidden_info_draft_!Z$47:AK$47,'Draft Sim'!$F$21)</f>
        <v>-0.4144596254932259</v>
      </c>
      <c r="AV73" cm="1">
        <f t="array" ref="AV73">INDEX(_x_scores_!H$2:H$474,MATCH($AO73,_x_scores_!$A$2:$A$474,0),0) + INDEX(_hidden_info_draft_!Z$48:AK$48,'Draft Sim'!$F$21)</f>
        <v>-0.17271616535239542</v>
      </c>
      <c r="AW73" cm="1">
        <f t="array" ref="AW73">INDEX(_x_scores_!I$2:I$474,MATCH($AO73,_x_scores_!$A$2:$A$474,0),0) + INDEX(_hidden_info_draft_!Z$49:AK$49,'Draft Sim'!$F$21)</f>
        <v>-1.7321484200054238</v>
      </c>
      <c r="AX73" cm="1">
        <f t="array" ref="AX73">INDEX(_x_scores_!J$2:J$474,MATCH($AO73,_x_scores_!$A$2:$A$474,0),0) + INDEX(_hidden_info_draft_!Z$50:AK$50,'Draft Sim'!$F$21)</f>
        <v>0.12149728475697501</v>
      </c>
      <c r="AZ73">
        <f t="shared" si="15"/>
        <v>0.49673321796091952</v>
      </c>
      <c r="BA73">
        <f t="shared" si="16"/>
        <v>0.50394512494164834</v>
      </c>
      <c r="BB73">
        <f t="shared" si="17"/>
        <v>0.51565637091823158</v>
      </c>
      <c r="BC73">
        <f t="shared" si="18"/>
        <v>0.52179038064523009</v>
      </c>
      <c r="BD73">
        <f t="shared" si="19"/>
        <v>0.45039437083512679</v>
      </c>
      <c r="BE73">
        <f t="shared" si="20"/>
        <v>0.47142862143839936</v>
      </c>
      <c r="BF73">
        <f t="shared" si="21"/>
        <v>0.48734137919291975</v>
      </c>
      <c r="BG73">
        <f t="shared" si="22"/>
        <v>0.37375822350866428</v>
      </c>
      <c r="BH73">
        <f t="shared" si="23"/>
        <v>0.50893687480197047</v>
      </c>
      <c r="BJ73">
        <f ca="1"/>
        <v>70</v>
      </c>
      <c r="BL73">
        <f ca="1"/>
        <v>0</v>
      </c>
      <c r="BN73">
        <f t="shared" si="24"/>
        <v>0.4811093960270123</v>
      </c>
      <c r="BO73" cm="1">
        <f t="array" aca="1" ref="BO73" ca="1">SUM(IF(MOD(_xlfn.FLOOR.MATH(ROW(INDIRECT("1:512"))/1),2)=1,AZ73,1-AZ73) * IF(MOD(_xlfn.FLOOR.MATH(ROW(INDIRECT("1:512"))/2),2)=1,BA73,1-BA73) *  IF(MOD(_xlfn.FLOOR.MATH(ROW(INDIRECT("1:512"))/4),2)=1,BB73,1-BB73) *IF(MOD(_xlfn.FLOOR.MATH(ROW(INDIRECT("1:512"))/8),2)=1,BC73,1-BC73) * IF(MOD(_xlfn.FLOOR.MATH(ROW(INDIRECT("1:512"))/16),2)=1,BD73,1-BD73) * IF(MOD(_xlfn.FLOOR.MATH(ROW(INDIRECT("1:512"))/32),2)=1,BE73,1-BE73) *  IF(MOD(_xlfn.FLOOR.MATH(ROW(INDIRECT("1:512"))/64),2)=1,BF73,1-BF73) * IF(MOD(_xlfn.FLOOR.MATH(ROW(INDIRECT("1:512"))/128),2)=1,BG73,1-BG73) * IF(MOD(_xlfn.FLOOR.MATH(ROW(INDIRECT("1:512"))/256),2)=1,BH73,1-BH73)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0.45348273170059794</v>
      </c>
      <c r="BP73">
        <f ca="1">IF('Draft Sim'!$C$2 = "Most Categories",BO73,BN73)</f>
        <v>0.45348273170059794</v>
      </c>
      <c r="BR73" t="str">
        <f ca="1"/>
        <v>Ja Morant</v>
      </c>
      <c r="BT73" s="6" t="str">
        <f t="shared" ca="1" si="25"/>
        <v>Ja Morant</v>
      </c>
      <c r="BV73" t="str">
        <f ca="1"/>
        <v>De'Anthony Melton</v>
      </c>
    </row>
    <row r="74" spans="4:74">
      <c r="D74">
        <f>'Draft Sim'!H10</f>
        <v>0</v>
      </c>
      <c r="F74" t="str">
        <v>Rudy Gobert</v>
      </c>
      <c r="I74" s="6" t="str">
        <f t="shared" si="13"/>
        <v>Rudy Gobert</v>
      </c>
      <c r="L74" t="str">
        <v>Zion Williamson</v>
      </c>
      <c r="O74">
        <v>-0.17568580388392047</v>
      </c>
      <c r="P74">
        <v>-6.3472743306910495E-2</v>
      </c>
      <c r="Q74">
        <v>-0.82028836356031731</v>
      </c>
      <c r="R74">
        <v>2.948133871801481E-2</v>
      </c>
      <c r="S74">
        <v>3.6690830060289066E-3</v>
      </c>
      <c r="T74">
        <v>0.79868597329839464</v>
      </c>
      <c r="U74">
        <v>0.56198293798869636</v>
      </c>
      <c r="V74">
        <v>2.4656025803626389E-2</v>
      </c>
      <c r="W74">
        <v>-0.52902074513305941</v>
      </c>
      <c r="AO74" t="str">
        <f t="shared" si="14"/>
        <v>Rudy Gobert</v>
      </c>
      <c r="AP74" cm="1">
        <f t="array" ref="AP74">INDEX(_x_scores_!B$2:B$474,MATCH($AO74,_x_scores_!$A$2:$A$474,0),0) + INDEX(_hidden_info_draft_!Z$42:AK$42,'Draft Sim'!$F$21)</f>
        <v>-0.57025579548945271</v>
      </c>
      <c r="AQ74" cm="1">
        <f t="array" ref="AQ74">INDEX(_x_scores_!C$2:C$474,MATCH($AO74,_x_scores_!$A$2:$A$474,0),0) + INDEX(_hidden_info_draft_!Z$43:AK$43,'Draft Sim'!$F$21)</f>
        <v>1.988244668047964</v>
      </c>
      <c r="AR74" cm="1">
        <f t="array" ref="AR74">INDEX(_x_scores_!D$2:D$474,MATCH($AO74,_x_scores_!$A$2:$A$474,0),0) +INDEX(_hidden_info_draft_!Z$44:AK$44,'Draft Sim'!$F$21)</f>
        <v>-0.85258759749726898</v>
      </c>
      <c r="AS74" cm="1">
        <f t="array" ref="AS74">INDEX(_x_scores_!E$2:E$474,MATCH($AO74,_x_scores_!$A$2:$A$474,0),0) + INDEX(_hidden_info_draft_!Z$45:AK$45,'Draft Sim'!$F$21)</f>
        <v>-0.59645253533730713</v>
      </c>
      <c r="AT74" cm="1">
        <f t="array" ref="AT74">INDEX(_x_scores_!F$2:F$474,MATCH($AO74,_x_scores_!$A$2:$A$474,0),0) + INDEX(_hidden_info_draft_!Z$46:AK$46,'Draft Sim'!$F$21)</f>
        <v>0.48469418218547666</v>
      </c>
      <c r="AU74" cm="1">
        <f t="array" ref="AU74">INDEX(_x_scores_!G$2:G$474,MATCH($AO74,_x_scores_!$A$2:$A$474,0),0) + INDEX(_hidden_info_draft_!Z$47:AK$47,'Draft Sim'!$F$21)</f>
        <v>-1.3670163180766584</v>
      </c>
      <c r="AV74" cm="1">
        <f t="array" ref="AV74">INDEX(_x_scores_!H$2:H$474,MATCH($AO74,_x_scores_!$A$2:$A$474,0),0) + INDEX(_hidden_info_draft_!Z$48:AK$48,'Draft Sim'!$F$21)</f>
        <v>2.3824445512206527E-2</v>
      </c>
      <c r="AW74" cm="1">
        <f t="array" ref="AW74">INDEX(_x_scores_!I$2:I$474,MATCH($AO74,_x_scores_!$A$2:$A$474,0),0) + INDEX(_hidden_info_draft_!Z$49:AK$49,'Draft Sim'!$F$21)</f>
        <v>-2.7384302648994785</v>
      </c>
      <c r="AX74" cm="1">
        <f t="array" ref="AX74">INDEX(_x_scores_!J$2:J$474,MATCH($AO74,_x_scores_!$A$2:$A$474,0),0) + INDEX(_hidden_info_draft_!Z$50:AK$50,'Draft Sim'!$F$21)</f>
        <v>1.3357810225404785</v>
      </c>
      <c r="AZ74">
        <f t="shared" si="15"/>
        <v>0.45763129867715047</v>
      </c>
      <c r="BA74">
        <f t="shared" si="16"/>
        <v>0.63410497557375078</v>
      </c>
      <c r="BB74">
        <f t="shared" si="17"/>
        <v>0.44295915270238573</v>
      </c>
      <c r="BC74">
        <f t="shared" si="18"/>
        <v>0.45481201800081372</v>
      </c>
      <c r="BD74">
        <f t="shared" si="19"/>
        <v>0.53376817860692283</v>
      </c>
      <c r="BE74">
        <f t="shared" si="20"/>
        <v>0.40655335712049412</v>
      </c>
      <c r="BF74">
        <f t="shared" si="21"/>
        <v>0.50174641604913561</v>
      </c>
      <c r="BG74">
        <f t="shared" si="22"/>
        <v>0.30540028025926369</v>
      </c>
      <c r="BH74">
        <f t="shared" si="23"/>
        <v>0.59727855547708253</v>
      </c>
      <c r="BJ74">
        <f ca="1"/>
        <v>71</v>
      </c>
      <c r="BL74">
        <f ca="1"/>
        <v>0</v>
      </c>
      <c r="BN74">
        <f t="shared" si="24"/>
        <v>0.48158380360744435</v>
      </c>
      <c r="BO74" cm="1">
        <f t="array" aca="1" ref="BO74" ca="1">SUM(IF(MOD(_xlfn.FLOOR.MATH(ROW(INDIRECT("1:512"))/1),2)=1,AZ74,1-AZ74) * IF(MOD(_xlfn.FLOOR.MATH(ROW(INDIRECT("1:512"))/2),2)=1,BA74,1-BA74) *  IF(MOD(_xlfn.FLOOR.MATH(ROW(INDIRECT("1:512"))/4),2)=1,BB74,1-BB74) *IF(MOD(_xlfn.FLOOR.MATH(ROW(INDIRECT("1:512"))/8),2)=1,BC74,1-BC74) * IF(MOD(_xlfn.FLOOR.MATH(ROW(INDIRECT("1:512"))/16),2)=1,BD74,1-BD74) * IF(MOD(_xlfn.FLOOR.MATH(ROW(INDIRECT("1:512"))/32),2)=1,BE74,1-BE74) *  IF(MOD(_xlfn.FLOOR.MATH(ROW(INDIRECT("1:512"))/64),2)=1,BF74,1-BF74) * IF(MOD(_xlfn.FLOOR.MATH(ROW(INDIRECT("1:512"))/128),2)=1,BG74,1-BG74) * IF(MOD(_xlfn.FLOOR.MATH(ROW(INDIRECT("1:512"))/256),2)=1,BH74,1-BH74)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0.45399009472970114</v>
      </c>
      <c r="BP74">
        <f ca="1">IF('Draft Sim'!$C$2 = "Most Categories",BO74,BN74)</f>
        <v>0.45399009472970114</v>
      </c>
      <c r="BR74" t="str">
        <f ca="1"/>
        <v>Rudy Gobert</v>
      </c>
      <c r="BT74" s="6" t="str">
        <f t="shared" ca="1" si="25"/>
        <v>Rudy Gobert</v>
      </c>
      <c r="BV74" t="str">
        <f ca="1"/>
        <v>Zion Williamson</v>
      </c>
    </row>
    <row r="75" spans="4:74">
      <c r="D75">
        <f>'Draft Sim'!H11</f>
        <v>0</v>
      </c>
      <c r="F75" t="str">
        <v>Ja Morant</v>
      </c>
      <c r="I75" s="6" t="str">
        <f t="shared" si="13"/>
        <v>Ja Morant</v>
      </c>
      <c r="L75" t="str">
        <v>Christian Wood</v>
      </c>
      <c r="O75">
        <v>9.1214136964101369E-2</v>
      </c>
      <c r="P75">
        <v>-0.48900537487277279</v>
      </c>
      <c r="Q75">
        <v>0.19941820384111628</v>
      </c>
      <c r="R75">
        <v>0.13187142362502147</v>
      </c>
      <c r="S75">
        <v>-0.74050166043556587</v>
      </c>
      <c r="T75">
        <v>0.60777461309082481</v>
      </c>
      <c r="U75">
        <v>0.18841323698010906</v>
      </c>
      <c r="V75">
        <v>0.3908090857023187</v>
      </c>
      <c r="W75">
        <v>-0.63479300591669097</v>
      </c>
      <c r="AO75" t="str">
        <f t="shared" si="14"/>
        <v>Ja Morant</v>
      </c>
      <c r="AP75" cm="1">
        <f t="array" ref="AP75">INDEX(_x_scores_!B$2:B$474,MATCH($AO75,_x_scores_!$A$2:$A$474,0),0) + INDEX(_hidden_info_draft_!Z$42:AK$42,'Draft Sim'!$F$21)</f>
        <v>0.9152912080964215</v>
      </c>
      <c r="AQ75" cm="1">
        <f t="array" ref="AQ75">INDEX(_x_scores_!C$2:C$474,MATCH($AO75,_x_scores_!$A$2:$A$474,0),0) + INDEX(_hidden_info_draft_!Z$43:AK$43,'Draft Sim'!$F$21)</f>
        <v>6.1507806872778514E-2</v>
      </c>
      <c r="AR75" cm="1">
        <f t="array" ref="AR75">INDEX(_x_scores_!D$2:D$474,MATCH($AO75,_x_scores_!$A$2:$A$474,0),0) +INDEX(_hidden_info_draft_!Z$44:AK$44,'Draft Sim'!$F$21)</f>
        <v>1.7570752589328151</v>
      </c>
      <c r="AS75" cm="1">
        <f t="array" ref="AS75">INDEX(_x_scores_!E$2:E$474,MATCH($AO75,_x_scores_!$A$2:$A$474,0),0) + INDEX(_hidden_info_draft_!Z$45:AK$45,'Draft Sim'!$F$21)</f>
        <v>-8.8139805861696729E-2</v>
      </c>
      <c r="AT75" cm="1">
        <f t="array" ref="AT75">INDEX(_x_scores_!F$2:F$474,MATCH($AO75,_x_scores_!$A$2:$A$474,0),0) + INDEX(_hidden_info_draft_!Z$46:AK$46,'Draft Sim'!$F$21)</f>
        <v>-1.1562081099079244</v>
      </c>
      <c r="AU75" cm="1">
        <f t="array" ref="AU75">INDEX(_x_scores_!G$2:G$474,MATCH($AO75,_x_scores_!$A$2:$A$474,0),0) + INDEX(_hidden_info_draft_!Z$47:AK$47,'Draft Sim'!$F$21)</f>
        <v>-0.10416959233036788</v>
      </c>
      <c r="AV75" cm="1">
        <f t="array" ref="AV75">INDEX(_x_scores_!H$2:H$474,MATCH($AO75,_x_scores_!$A$2:$A$474,0),0) + INDEX(_hidden_info_draft_!Z$48:AK$48,'Draft Sim'!$F$21)</f>
        <v>-1.200789900644367</v>
      </c>
      <c r="AW75" cm="1">
        <f t="array" ref="AW75">INDEX(_x_scores_!I$2:I$474,MATCH($AO75,_x_scores_!$A$2:$A$474,0),0) + INDEX(_hidden_info_draft_!Z$49:AK$49,'Draft Sim'!$F$21)</f>
        <v>-2.2548157071266921</v>
      </c>
      <c r="AX75" cm="1">
        <f t="array" ref="AX75">INDEX(_x_scores_!J$2:J$474,MATCH($AO75,_x_scores_!$A$2:$A$474,0),0) + INDEX(_hidden_info_draft_!Z$50:AK$50,'Draft Sim'!$F$21)</f>
        <v>-0.13188609981639957</v>
      </c>
      <c r="AZ75">
        <f t="shared" si="15"/>
        <v>0.56780263125597552</v>
      </c>
      <c r="BA75">
        <f t="shared" si="16"/>
        <v>0.50422993705423014</v>
      </c>
      <c r="BB75">
        <f t="shared" si="17"/>
        <v>0.61626098920486838</v>
      </c>
      <c r="BC75">
        <f t="shared" si="18"/>
        <v>0.4933083897294267</v>
      </c>
      <c r="BD75">
        <f t="shared" si="19"/>
        <v>0.41989761644086565</v>
      </c>
      <c r="BE75">
        <f t="shared" si="20"/>
        <v>0.49281315623552246</v>
      </c>
      <c r="BF75">
        <f t="shared" si="21"/>
        <v>0.41268657211503168</v>
      </c>
      <c r="BG75">
        <f t="shared" si="22"/>
        <v>0.33758892761836579</v>
      </c>
      <c r="BH75">
        <f t="shared" si="23"/>
        <v>0.49029910846199132</v>
      </c>
      <c r="BJ75">
        <f ca="1"/>
        <v>72</v>
      </c>
      <c r="BL75">
        <f ca="1"/>
        <v>0</v>
      </c>
      <c r="BN75">
        <f t="shared" si="24"/>
        <v>0.48165414756847524</v>
      </c>
      <c r="BO75" cm="1">
        <f t="array" aca="1" ref="BO75" ca="1">SUM(IF(MOD(_xlfn.FLOOR.MATH(ROW(INDIRECT("1:512"))/1),2)=1,AZ75,1-AZ75) * IF(MOD(_xlfn.FLOOR.MATH(ROW(INDIRECT("1:512"))/2),2)=1,BA75,1-BA75) *  IF(MOD(_xlfn.FLOOR.MATH(ROW(INDIRECT("1:512"))/4),2)=1,BB75,1-BB75) *IF(MOD(_xlfn.FLOOR.MATH(ROW(INDIRECT("1:512"))/8),2)=1,BC75,1-BC75) * IF(MOD(_xlfn.FLOOR.MATH(ROW(INDIRECT("1:512"))/16),2)=1,BD75,1-BD75) * IF(MOD(_xlfn.FLOOR.MATH(ROW(INDIRECT("1:512"))/32),2)=1,BE75,1-BE75) *  IF(MOD(_xlfn.FLOOR.MATH(ROW(INDIRECT("1:512"))/64),2)=1,BF75,1-BF75) * IF(MOD(_xlfn.FLOOR.MATH(ROW(INDIRECT("1:512"))/128),2)=1,BG75,1-BG75) * IF(MOD(_xlfn.FLOOR.MATH(ROW(INDIRECT("1:512"))/256),2)=1,BH75,1-BH75)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0.45439436118698923</v>
      </c>
      <c r="BP75">
        <f ca="1">IF('Draft Sim'!$C$2 = "Most Categories",BO75,BN75)</f>
        <v>0.45439436118698923</v>
      </c>
      <c r="BR75" t="str">
        <f ca="1"/>
        <v>Jalen Williams</v>
      </c>
      <c r="BT75" s="6" t="str">
        <f t="shared" ca="1" si="25"/>
        <v>Jalen Williams</v>
      </c>
      <c r="BV75" t="str">
        <f ca="1"/>
        <v>Jabari Smith Jr.</v>
      </c>
    </row>
    <row r="76" spans="4:74">
      <c r="D76">
        <f>'Draft Sim'!H12</f>
        <v>0</v>
      </c>
      <c r="F76" t="str">
        <v>Gary Trent Jr.</v>
      </c>
      <c r="I76" s="6" t="str">
        <f t="shared" si="13"/>
        <v>Gary Trent Jr.</v>
      </c>
      <c r="L76" t="str">
        <v>Jabari Smith Jr.</v>
      </c>
      <c r="O76">
        <v>-0.13449426181684976</v>
      </c>
      <c r="P76">
        <v>7.8798707862887576E-2</v>
      </c>
      <c r="Q76">
        <v>-0.39682080105412865</v>
      </c>
      <c r="R76">
        <v>-0.16094149144001929</v>
      </c>
      <c r="S76">
        <v>-0.1794879245230058</v>
      </c>
      <c r="T76">
        <v>0.1074542661190525</v>
      </c>
      <c r="U76">
        <v>0.31169591291360621</v>
      </c>
      <c r="V76">
        <v>0.19835718667377078</v>
      </c>
      <c r="W76">
        <v>-4.0301243651557642E-2</v>
      </c>
      <c r="AO76" t="str">
        <f t="shared" si="14"/>
        <v>Gary Trent Jr.</v>
      </c>
      <c r="AP76" cm="1">
        <f t="array" ref="AP76">INDEX(_x_scores_!B$2:B$474,MATCH($AO76,_x_scores_!$A$2:$A$474,0),0) + INDEX(_hidden_info_draft_!Z$42:AK$42,'Draft Sim'!$F$21)</f>
        <v>0.14566482408462303</v>
      </c>
      <c r="AQ76" cm="1">
        <f t="array" ref="AQ76">INDEX(_x_scores_!C$2:C$474,MATCH($AO76,_x_scores_!$A$2:$A$474,0),0) + INDEX(_hidden_info_draft_!Z$43:AK$43,'Draft Sim'!$F$21)</f>
        <v>-0.6245474135188358</v>
      </c>
      <c r="AR76" cm="1">
        <f t="array" ref="AR76">INDEX(_x_scores_!D$2:D$474,MATCH($AO76,_x_scores_!$A$2:$A$474,0),0) +INDEX(_hidden_info_draft_!Z$44:AK$44,'Draft Sim'!$F$21)</f>
        <v>-0.57531752388709279</v>
      </c>
      <c r="AS76" cm="1">
        <f t="array" ref="AS76">INDEX(_x_scores_!E$2:E$474,MATCH($AO76,_x_scores_!$A$2:$A$474,0),0) + INDEX(_hidden_info_draft_!Z$45:AK$45,'Draft Sim'!$F$21)</f>
        <v>0.47591615232325241</v>
      </c>
      <c r="AT76" cm="1">
        <f t="array" ref="AT76">INDEX(_x_scores_!F$2:F$474,MATCH($AO76,_x_scores_!$A$2:$A$474,0),0) + INDEX(_hidden_info_draft_!Z$46:AK$46,'Draft Sim'!$F$21)</f>
        <v>-1.2117212293580617</v>
      </c>
      <c r="AU76" cm="1">
        <f t="array" ref="AU76">INDEX(_x_scores_!G$2:G$474,MATCH($AO76,_x_scores_!$A$2:$A$474,0),0) + INDEX(_hidden_info_draft_!Z$47:AK$47,'Draft Sim'!$F$21)</f>
        <v>0.82360056380886559</v>
      </c>
      <c r="AV76" cm="1">
        <f t="array" ref="AV76">INDEX(_x_scores_!H$2:H$474,MATCH($AO76,_x_scores_!$A$2:$A$474,0),0) + INDEX(_hidden_info_draft_!Z$48:AK$48,'Draft Sim'!$F$21)</f>
        <v>0.48928413597788123</v>
      </c>
      <c r="AW76" cm="1">
        <f t="array" ref="AW76">INDEX(_x_scores_!I$2:I$474,MATCH($AO76,_x_scores_!$A$2:$A$474,0),0) + INDEX(_hidden_info_draft_!Z$49:AK$49,'Draft Sim'!$F$21)</f>
        <v>-1.553649985482461</v>
      </c>
      <c r="AX76" cm="1">
        <f t="array" ref="AX76">INDEX(_x_scores_!J$2:J$474,MATCH($AO76,_x_scores_!$A$2:$A$474,0),0) + INDEX(_hidden_info_draft_!Z$50:AK$50,'Draft Sim'!$F$21)</f>
        <v>-0.56904855251699105</v>
      </c>
      <c r="AZ76">
        <f t="shared" si="15"/>
        <v>0.51084165373399437</v>
      </c>
      <c r="BA76">
        <f t="shared" si="16"/>
        <v>0.45713144428078212</v>
      </c>
      <c r="BB76">
        <f t="shared" si="17"/>
        <v>0.46143756638355427</v>
      </c>
      <c r="BC76">
        <f t="shared" si="18"/>
        <v>0.53608410157092734</v>
      </c>
      <c r="BD76">
        <f t="shared" si="19"/>
        <v>0.41610753872187145</v>
      </c>
      <c r="BE76">
        <f t="shared" si="20"/>
        <v>0.55663316138392605</v>
      </c>
      <c r="BF76">
        <f t="shared" si="21"/>
        <v>0.53581811332853424</v>
      </c>
      <c r="BG76">
        <f t="shared" si="22"/>
        <v>0.38638928762243918</v>
      </c>
      <c r="BH76">
        <f t="shared" si="23"/>
        <v>0.45821615486627065</v>
      </c>
      <c r="BJ76">
        <f ca="1"/>
        <v>73</v>
      </c>
      <c r="BL76">
        <f ca="1"/>
        <v>0</v>
      </c>
      <c r="BN76">
        <f t="shared" si="24"/>
        <v>0.47985100243247775</v>
      </c>
      <c r="BO76" cm="1">
        <f t="array" aca="1" ref="BO76" ca="1">SUM(IF(MOD(_xlfn.FLOOR.MATH(ROW(INDIRECT("1:512"))/1),2)=1,AZ76,1-AZ76) * IF(MOD(_xlfn.FLOOR.MATH(ROW(INDIRECT("1:512"))/2),2)=1,BA76,1-BA76) *  IF(MOD(_xlfn.FLOOR.MATH(ROW(INDIRECT("1:512"))/4),2)=1,BB76,1-BB76) *IF(MOD(_xlfn.FLOOR.MATH(ROW(INDIRECT("1:512"))/8),2)=1,BC76,1-BC76) * IF(MOD(_xlfn.FLOOR.MATH(ROW(INDIRECT("1:512"))/16),2)=1,BD76,1-BD76) * IF(MOD(_xlfn.FLOOR.MATH(ROW(INDIRECT("1:512"))/32),2)=1,BE76,1-BE76) *  IF(MOD(_xlfn.FLOOR.MATH(ROW(INDIRECT("1:512"))/64),2)=1,BF76,1-BF76) * IF(MOD(_xlfn.FLOOR.MATH(ROW(INDIRECT("1:512"))/128),2)=1,BG76,1-BG76) * IF(MOD(_xlfn.FLOOR.MATH(ROW(INDIRECT("1:512"))/256),2)=1,BH76,1-BH76)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0.45023450578945828</v>
      </c>
      <c r="BP76">
        <f ca="1">IF('Draft Sim'!$C$2 = "Most Categories",BO76,BN76)</f>
        <v>0.45023450578945828</v>
      </c>
      <c r="BR76" t="str">
        <f ca="1"/>
        <v>Josh Giddey</v>
      </c>
      <c r="BT76" s="6" t="str">
        <f t="shared" ca="1" si="25"/>
        <v>Josh Giddey</v>
      </c>
      <c r="BV76" t="str">
        <f ca="1"/>
        <v>Jalen Green</v>
      </c>
    </row>
    <row r="77" spans="4:74">
      <c r="D77">
        <f>'Draft Sim'!H13</f>
        <v>0</v>
      </c>
      <c r="F77" t="str">
        <v>Josh Giddey</v>
      </c>
      <c r="I77" s="6" t="str">
        <f t="shared" si="13"/>
        <v>Josh Giddey</v>
      </c>
      <c r="L77" t="str">
        <v>Jalen Green</v>
      </c>
      <c r="O77">
        <v>0.72794558677831034</v>
      </c>
      <c r="P77">
        <v>-0.17097728773700058</v>
      </c>
      <c r="Q77">
        <v>0.6425114483774087</v>
      </c>
      <c r="R77">
        <v>-0.29620288111101867</v>
      </c>
      <c r="S77">
        <v>-0.33499118489718077</v>
      </c>
      <c r="T77">
        <v>2.0426293350426152E-2</v>
      </c>
      <c r="U77">
        <v>-0.92173047037653622</v>
      </c>
      <c r="V77">
        <v>0.53697015560296613</v>
      </c>
      <c r="W77">
        <v>-0.14860210233608656</v>
      </c>
      <c r="AO77" t="str">
        <f t="shared" si="14"/>
        <v>Josh Giddey</v>
      </c>
      <c r="AP77" cm="1">
        <f t="array" ref="AP77">INDEX(_x_scores_!B$2:B$474,MATCH($AO77,_x_scores_!$A$2:$A$474,0),0) + INDEX(_hidden_info_draft_!Z$42:AK$42,'Draft Sim'!$F$21)</f>
        <v>0.33935452666784782</v>
      </c>
      <c r="AQ77" cm="1">
        <f t="array" ref="AQ77">INDEX(_x_scores_!C$2:C$474,MATCH($AO77,_x_scores_!$A$2:$A$474,0),0) + INDEX(_hidden_info_draft_!Z$43:AK$43,'Draft Sim'!$F$21)</f>
        <v>0.89611081176613372</v>
      </c>
      <c r="AR77" cm="1">
        <f t="array" ref="AR77">INDEX(_x_scores_!D$2:D$474,MATCH($AO77,_x_scores_!$A$2:$A$474,0),0) +INDEX(_hidden_info_draft_!Z$44:AK$44,'Draft Sim'!$F$21)</f>
        <v>1.4413152104924969</v>
      </c>
      <c r="AS77" cm="1">
        <f t="array" ref="AS77">INDEX(_x_scores_!E$2:E$474,MATCH($AO77,_x_scores_!$A$2:$A$474,0),0) + INDEX(_hidden_info_draft_!Z$45:AK$45,'Draft Sim'!$F$21)</f>
        <v>-0.26854579024030234</v>
      </c>
      <c r="AT77" cm="1">
        <f t="array" ref="AT77">INDEX(_x_scores_!F$2:F$474,MATCH($AO77,_x_scores_!$A$2:$A$474,0),0) + INDEX(_hidden_info_draft_!Z$46:AK$46,'Draft Sim'!$F$21)</f>
        <v>-0.91501391456225689</v>
      </c>
      <c r="AU77" cm="1">
        <f t="array" ref="AU77">INDEX(_x_scores_!G$2:G$474,MATCH($AO77,_x_scores_!$A$2:$A$474,0),0) + INDEX(_hidden_info_draft_!Z$47:AK$47,'Draft Sim'!$F$21)</f>
        <v>-0.34498881560102945</v>
      </c>
      <c r="AV77" cm="1">
        <f t="array" ref="AV77">INDEX(_x_scores_!H$2:H$474,MATCH($AO77,_x_scores_!$A$2:$A$474,0),0) + INDEX(_hidden_info_draft_!Z$48:AK$48,'Draft Sim'!$F$21)</f>
        <v>-1.113336400287011</v>
      </c>
      <c r="AW77" cm="1">
        <f t="array" ref="AW77">INDEX(_x_scores_!I$2:I$474,MATCH($AO77,_x_scores_!$A$2:$A$474,0),0) + INDEX(_hidden_info_draft_!Z$49:AK$49,'Draft Sim'!$F$21)</f>
        <v>-2.0870247363418426</v>
      </c>
      <c r="AX77" cm="1">
        <f t="array" ref="AX77">INDEX(_x_scores_!J$2:J$474,MATCH($AO77,_x_scores_!$A$2:$A$474,0),0) + INDEX(_hidden_info_draft_!Z$50:AK$50,'Draft Sim'!$F$21)</f>
        <v>-0.18092723608440017</v>
      </c>
      <c r="AZ77">
        <f t="shared" si="15"/>
        <v>0.52524398002087069</v>
      </c>
      <c r="BA77">
        <f t="shared" si="16"/>
        <v>0.56138312496244047</v>
      </c>
      <c r="BB77">
        <f t="shared" si="17"/>
        <v>0.59581919400705208</v>
      </c>
      <c r="BC77">
        <f t="shared" si="18"/>
        <v>0.47961980975449048</v>
      </c>
      <c r="BD77">
        <f t="shared" si="19"/>
        <v>0.43644676656875114</v>
      </c>
      <c r="BE77">
        <f t="shared" si="20"/>
        <v>0.47621144084798428</v>
      </c>
      <c r="BF77">
        <f t="shared" si="21"/>
        <v>0.41895391990078501</v>
      </c>
      <c r="BG77">
        <f t="shared" si="22"/>
        <v>0.34905656233684557</v>
      </c>
      <c r="BH77">
        <f t="shared" si="23"/>
        <v>0.48669304089820165</v>
      </c>
      <c r="BJ77">
        <f ca="1"/>
        <v>74</v>
      </c>
      <c r="BL77">
        <f ca="1"/>
        <v>0</v>
      </c>
      <c r="BN77">
        <f t="shared" si="24"/>
        <v>0.48104753769971353</v>
      </c>
      <c r="BO77" cm="1">
        <f t="array" aca="1" ref="BO77" ca="1">SUM(IF(MOD(_xlfn.FLOOR.MATH(ROW(INDIRECT("1:512"))/1),2)=1,AZ77,1-AZ77) * IF(MOD(_xlfn.FLOOR.MATH(ROW(INDIRECT("1:512"))/2),2)=1,BA77,1-BA77) *  IF(MOD(_xlfn.FLOOR.MATH(ROW(INDIRECT("1:512"))/4),2)=1,BB77,1-BB77) *IF(MOD(_xlfn.FLOOR.MATH(ROW(INDIRECT("1:512"))/8),2)=1,BC77,1-BC77) * IF(MOD(_xlfn.FLOOR.MATH(ROW(INDIRECT("1:512"))/16),2)=1,BD77,1-BD77) * IF(MOD(_xlfn.FLOOR.MATH(ROW(INDIRECT("1:512"))/32),2)=1,BE77,1-BE77) *  IF(MOD(_xlfn.FLOOR.MATH(ROW(INDIRECT("1:512"))/64),2)=1,BF77,1-BF77) * IF(MOD(_xlfn.FLOOR.MATH(ROW(INDIRECT("1:512"))/128),2)=1,BG77,1-BG77) * IF(MOD(_xlfn.FLOOR.MATH(ROW(INDIRECT("1:512"))/256),2)=1,BH77,1-BH77)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0.45300722639013818</v>
      </c>
      <c r="BP77">
        <f ca="1">IF('Draft Sim'!$C$2 = "Most Categories",BO77,BN77)</f>
        <v>0.45300722639013818</v>
      </c>
      <c r="BR77" t="str">
        <f ca="1"/>
        <v>CJ McCollum</v>
      </c>
      <c r="BT77" s="6" t="str">
        <f t="shared" ca="1" si="25"/>
        <v>CJ McCollum</v>
      </c>
      <c r="BV77" t="str">
        <f ca="1"/>
        <v>Christian Wood</v>
      </c>
    </row>
    <row r="78" spans="4:74">
      <c r="D78">
        <f>'Draft Sim'!H14</f>
        <v>0</v>
      </c>
      <c r="F78" t="str">
        <v>Keegan Murray</v>
      </c>
      <c r="I78" s="6" t="str">
        <f t="shared" si="13"/>
        <v>Keegan Murray</v>
      </c>
      <c r="L78" t="str">
        <v>Cameron Johnson</v>
      </c>
      <c r="O78">
        <v>0.90935148709322877</v>
      </c>
      <c r="P78">
        <v>1.6010146639769043</v>
      </c>
      <c r="Q78">
        <v>0.19311573126027423</v>
      </c>
      <c r="R78">
        <v>-0.26406603817078228</v>
      </c>
      <c r="S78">
        <v>-0.45564383158329796</v>
      </c>
      <c r="T78">
        <v>0.62152112942307969</v>
      </c>
      <c r="U78">
        <v>-1.0446182336009888</v>
      </c>
      <c r="V78">
        <v>-0.43922717787066196</v>
      </c>
      <c r="W78">
        <v>-0.55131330409774482</v>
      </c>
      <c r="AO78" t="str">
        <f t="shared" si="14"/>
        <v>Keegan Murray</v>
      </c>
      <c r="AP78" cm="1">
        <f t="array" ref="AP78">INDEX(_x_scores_!B$2:B$474,MATCH($AO78,_x_scores_!$A$2:$A$474,0),0) + INDEX(_hidden_info_draft_!Z$42:AK$42,'Draft Sim'!$F$21)</f>
        <v>-0.26752266710239075</v>
      </c>
      <c r="AQ78" cm="1">
        <f t="array" ref="AQ78">INDEX(_x_scores_!C$2:C$474,MATCH($AO78,_x_scores_!$A$2:$A$474,0),0) + INDEX(_hidden_info_draft_!Z$43:AK$43,'Draft Sim'!$F$21)</f>
        <v>0.18069487181979588</v>
      </c>
      <c r="AR78" cm="1">
        <f t="array" ref="AR78">INDEX(_x_scores_!D$2:D$474,MATCH($AO78,_x_scores_!$A$2:$A$474,0),0) +INDEX(_hidden_info_draft_!Z$44:AK$44,'Draft Sim'!$F$21)</f>
        <v>-0.67082936032681206</v>
      </c>
      <c r="AS78" cm="1">
        <f t="array" ref="AS78">INDEX(_x_scores_!E$2:E$474,MATCH($AO78,_x_scores_!$A$2:$A$474,0),0) + INDEX(_hidden_info_draft_!Z$45:AK$45,'Draft Sim'!$F$21)</f>
        <v>-0.20349418822739648</v>
      </c>
      <c r="AT78" cm="1">
        <f t="array" ref="AT78">INDEX(_x_scores_!F$2:F$474,MATCH($AO78,_x_scores_!$A$2:$A$474,0),0) + INDEX(_hidden_info_draft_!Z$46:AK$46,'Draft Sim'!$F$21)</f>
        <v>-0.56810238472702168</v>
      </c>
      <c r="AU78" cm="1">
        <f t="array" ref="AU78">INDEX(_x_scores_!G$2:G$474,MATCH($AO78,_x_scores_!$A$2:$A$474,0),0) + INDEX(_hidden_info_draft_!Z$47:AK$47,'Draft Sim'!$F$21)</f>
        <v>0.73075255399815653</v>
      </c>
      <c r="AV78" cm="1">
        <f t="array" ref="AV78">INDEX(_x_scores_!H$2:H$474,MATCH($AO78,_x_scores_!$A$2:$A$474,0),0) + INDEX(_hidden_info_draft_!Z$48:AK$48,'Draft Sim'!$F$21)</f>
        <v>0.4913186248435536</v>
      </c>
      <c r="AW78" cm="1">
        <f t="array" ref="AW78">INDEX(_x_scores_!I$2:I$474,MATCH($AO78,_x_scores_!$A$2:$A$474,0),0) + INDEX(_hidden_info_draft_!Z$49:AK$49,'Draft Sim'!$F$21)</f>
        <v>-1.7192826765652129</v>
      </c>
      <c r="AX78" cm="1">
        <f t="array" ref="AX78">INDEX(_x_scores_!J$2:J$474,MATCH($AO78,_x_scores_!$A$2:$A$474,0),0) + INDEX(_hidden_info_draft_!Z$50:AK$50,'Draft Sim'!$F$21)</f>
        <v>-0.4291769057269027</v>
      </c>
      <c r="AZ78">
        <f t="shared" si="15"/>
        <v>0.48009443202691593</v>
      </c>
      <c r="BA78">
        <f t="shared" si="16"/>
        <v>0.51242474262278859</v>
      </c>
      <c r="BB78">
        <f t="shared" si="17"/>
        <v>0.45506080400260274</v>
      </c>
      <c r="BC78">
        <f t="shared" si="18"/>
        <v>0.4845537743347661</v>
      </c>
      <c r="BD78">
        <f t="shared" si="19"/>
        <v>0.46043853578563754</v>
      </c>
      <c r="BE78">
        <f t="shared" si="20"/>
        <v>0.55028473952005608</v>
      </c>
      <c r="BF78">
        <f t="shared" si="21"/>
        <v>0.5359666450380135</v>
      </c>
      <c r="BG78">
        <f t="shared" si="22"/>
        <v>0.37466430241457616</v>
      </c>
      <c r="BH78">
        <f t="shared" si="23"/>
        <v>0.46846167299276287</v>
      </c>
      <c r="BJ78">
        <f ca="1"/>
        <v>75</v>
      </c>
      <c r="BL78">
        <f ca="1"/>
        <v>0</v>
      </c>
      <c r="BN78">
        <f t="shared" si="24"/>
        <v>0.48021662763756878</v>
      </c>
      <c r="BO78" cm="1">
        <f t="array" aca="1" ref="BO78" ca="1">SUM(IF(MOD(_xlfn.FLOOR.MATH(ROW(INDIRECT("1:512"))/1),2)=1,AZ78,1-AZ78) * IF(MOD(_xlfn.FLOOR.MATH(ROW(INDIRECT("1:512"))/2),2)=1,BA78,1-BA78) *  IF(MOD(_xlfn.FLOOR.MATH(ROW(INDIRECT("1:512"))/4),2)=1,BB78,1-BB78) *IF(MOD(_xlfn.FLOOR.MATH(ROW(INDIRECT("1:512"))/8),2)=1,BC78,1-BC78) * IF(MOD(_xlfn.FLOOR.MATH(ROW(INDIRECT("1:512"))/16),2)=1,BD78,1-BD78) * IF(MOD(_xlfn.FLOOR.MATH(ROW(INDIRECT("1:512"))/32),2)=1,BE78,1-BE78) *  IF(MOD(_xlfn.FLOOR.MATH(ROW(INDIRECT("1:512"))/64),2)=1,BF78,1-BF78) * IF(MOD(_xlfn.FLOOR.MATH(ROW(INDIRECT("1:512"))/128),2)=1,BG78,1-BG78) * IF(MOD(_xlfn.FLOOR.MATH(ROW(INDIRECT("1:512"))/256),2)=1,BH78,1-BH78)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0.45121846305608854</v>
      </c>
      <c r="BP78">
        <f ca="1">IF('Draft Sim'!$C$2 = "Most Categories",BO78,BN78)</f>
        <v>0.45121846305608854</v>
      </c>
      <c r="BR78" t="str">
        <f ca="1"/>
        <v>Keegan Murray</v>
      </c>
      <c r="BT78" s="6" t="str">
        <f t="shared" ca="1" si="25"/>
        <v>Keegan Murray</v>
      </c>
      <c r="BV78" t="str">
        <f ca="1"/>
        <v>Jakob Poeltl</v>
      </c>
    </row>
    <row r="79" spans="4:74">
      <c r="D79">
        <f>'Draft Sim'!H15</f>
        <v>0</v>
      </c>
      <c r="F79" t="str">
        <v>Tobias Harris</v>
      </c>
      <c r="I79" s="6" t="str">
        <f t="shared" si="13"/>
        <v>Tobias Harris</v>
      </c>
      <c r="L79" t="str">
        <v>Jakob Poeltl</v>
      </c>
      <c r="O79">
        <v>0.22996813179007825</v>
      </c>
      <c r="P79">
        <v>-0.73955729088019473</v>
      </c>
      <c r="Q79">
        <v>1.1547251566323584</v>
      </c>
      <c r="R79">
        <v>7.0998254389358445E-2</v>
      </c>
      <c r="S79">
        <v>-0.39483767315099816</v>
      </c>
      <c r="T79">
        <v>0.93616040107101473</v>
      </c>
      <c r="U79">
        <v>-0.71428682640703878</v>
      </c>
      <c r="V79">
        <v>7.6653602908959936E-2</v>
      </c>
      <c r="W79">
        <v>-0.45568797397160005</v>
      </c>
      <c r="AO79" t="str">
        <f t="shared" si="14"/>
        <v>Tobias Harris</v>
      </c>
      <c r="AP79" cm="1">
        <f t="array" ref="AP79">INDEX(_x_scores_!B$2:B$474,MATCH($AO79,_x_scores_!$A$2:$A$474,0),0) + INDEX(_hidden_info_draft_!Z$42:AK$42,'Draft Sim'!$F$21)</f>
        <v>-0.22633112503532005</v>
      </c>
      <c r="AQ79" cm="1">
        <f t="array" ref="AQ79">INDEX(_x_scores_!C$2:C$474,MATCH($AO79,_x_scores_!$A$2:$A$474,0),0) + INDEX(_hidden_info_draft_!Z$43:AK$43,'Draft Sim'!$F$21)</f>
        <v>0.32296632298959393</v>
      </c>
      <c r="AR79" cm="1">
        <f t="array" ref="AR79">INDEX(_x_scores_!D$2:D$474,MATCH($AO79,_x_scores_!$A$2:$A$474,0),0) +INDEX(_hidden_info_draft_!Z$44:AK$44,'Draft Sim'!$F$21)</f>
        <v>-0.2473617978206234</v>
      </c>
      <c r="AS79" cm="1">
        <f t="array" ref="AS79">INDEX(_x_scores_!E$2:E$474,MATCH($AO79,_x_scores_!$A$2:$A$474,0),0) + INDEX(_hidden_info_draft_!Z$45:AK$45,'Draft Sim'!$F$21)</f>
        <v>-0.39391701838543058</v>
      </c>
      <c r="AT79" cm="1">
        <f t="array" ref="AT79">INDEX(_x_scores_!F$2:F$474,MATCH($AO79,_x_scores_!$A$2:$A$474,0),0) + INDEX(_hidden_info_draft_!Z$46:AK$46,'Draft Sim'!$F$21)</f>
        <v>-0.75125939225605631</v>
      </c>
      <c r="AU79" cm="1">
        <f t="array" ref="AU79">INDEX(_x_scores_!G$2:G$474,MATCH($AO79,_x_scores_!$A$2:$A$474,0),0) + INDEX(_hidden_info_draft_!Z$47:AK$47,'Draft Sim'!$F$21)</f>
        <v>3.952084681881439E-2</v>
      </c>
      <c r="AV79" cm="1">
        <f t="array" ref="AV79">INDEX(_x_scores_!H$2:H$474,MATCH($AO79,_x_scores_!$A$2:$A$474,0),0) + INDEX(_hidden_info_draft_!Z$48:AK$48,'Draft Sim'!$F$21)</f>
        <v>0.24103159976846344</v>
      </c>
      <c r="AW79" cm="1">
        <f t="array" ref="AW79">INDEX(_x_scores_!I$2:I$474,MATCH($AO79,_x_scores_!$A$2:$A$474,0),0) + INDEX(_hidden_info_draft_!Z$49:AK$49,'Draft Sim'!$F$21)</f>
        <v>-1.5455815156950685</v>
      </c>
      <c r="AX79" cm="1">
        <f t="array" ref="AX79">INDEX(_x_scores_!J$2:J$474,MATCH($AO79,_x_scores_!$A$2:$A$474,0),0) + INDEX(_hidden_info_draft_!Z$50:AK$50,'Draft Sim'!$F$21)</f>
        <v>5.9542595754599095E-2</v>
      </c>
      <c r="AZ79">
        <f t="shared" si="15"/>
        <v>0.48315738507190564</v>
      </c>
      <c r="BA79">
        <f t="shared" si="16"/>
        <v>0.52219957819553886</v>
      </c>
      <c r="BB79">
        <f t="shared" si="17"/>
        <v>0.48339870164561516</v>
      </c>
      <c r="BC79">
        <f t="shared" si="18"/>
        <v>0.47012024634533778</v>
      </c>
      <c r="BD79">
        <f t="shared" si="19"/>
        <v>0.44774812078861181</v>
      </c>
      <c r="BE79">
        <f t="shared" si="20"/>
        <v>0.50272673913837129</v>
      </c>
      <c r="BF79">
        <f t="shared" si="21"/>
        <v>0.51766275014415919</v>
      </c>
      <c r="BG79">
        <f t="shared" si="22"/>
        <v>0.38696320361907544</v>
      </c>
      <c r="BH79">
        <f t="shared" si="23"/>
        <v>0.50438000360699253</v>
      </c>
      <c r="BJ79">
        <f ca="1"/>
        <v>76</v>
      </c>
      <c r="BL79">
        <f ca="1"/>
        <v>0</v>
      </c>
      <c r="BN79">
        <f t="shared" si="24"/>
        <v>0.47981741428395647</v>
      </c>
      <c r="BO79" cm="1">
        <f t="array" aca="1" ref="BO79" ca="1">SUM(IF(MOD(_xlfn.FLOOR.MATH(ROW(INDIRECT("1:512"))/1),2)=1,AZ79,1-AZ79) * IF(MOD(_xlfn.FLOOR.MATH(ROW(INDIRECT("1:512"))/2),2)=1,BA79,1-BA79) *  IF(MOD(_xlfn.FLOOR.MATH(ROW(INDIRECT("1:512"))/4),2)=1,BB79,1-BB79) *IF(MOD(_xlfn.FLOOR.MATH(ROW(INDIRECT("1:512"))/8),2)=1,BC79,1-BC79) * IF(MOD(_xlfn.FLOOR.MATH(ROW(INDIRECT("1:512"))/16),2)=1,BD79,1-BD79) * IF(MOD(_xlfn.FLOOR.MATH(ROW(INDIRECT("1:512"))/32),2)=1,BE79,1-BE79) *  IF(MOD(_xlfn.FLOOR.MATH(ROW(INDIRECT("1:512"))/64),2)=1,BF79,1-BF79) * IF(MOD(_xlfn.FLOOR.MATH(ROW(INDIRECT("1:512"))/128),2)=1,BG79,1-BG79) * IF(MOD(_xlfn.FLOOR.MATH(ROW(INDIRECT("1:512"))/256),2)=1,BH79,1-BH79)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0.45031919562925737</v>
      </c>
      <c r="BP79">
        <f ca="1">IF('Draft Sim'!$C$2 = "Most Categories",BO79,BN79)</f>
        <v>0.45031919562925737</v>
      </c>
      <c r="BR79" t="str">
        <f ca="1"/>
        <v>Ivica Zubac</v>
      </c>
      <c r="BT79" s="6" t="str">
        <f t="shared" ca="1" si="25"/>
        <v>Ivica Zubac</v>
      </c>
      <c r="BV79" t="str">
        <f ca="1"/>
        <v>Kyle Kuzma</v>
      </c>
    </row>
    <row r="80" spans="4:74">
      <c r="D80">
        <f>'Draft Sim'!H16</f>
        <v>0</v>
      </c>
      <c r="F80" t="str">
        <v>Ivica Zubac</v>
      </c>
      <c r="I80" s="6" t="str">
        <f t="shared" si="13"/>
        <v>Ivica Zubac</v>
      </c>
      <c r="L80" t="str">
        <v>Jaden McDaniels</v>
      </c>
      <c r="O80">
        <v>-0.47841893227098237</v>
      </c>
      <c r="P80">
        <v>1.7440770529212577</v>
      </c>
      <c r="Q80">
        <v>-1.0020466007307742</v>
      </c>
      <c r="R80">
        <v>-0.36347700839189589</v>
      </c>
      <c r="S80">
        <v>1.0564656499185272</v>
      </c>
      <c r="T80">
        <v>-1.2990828987764202</v>
      </c>
      <c r="U80">
        <v>9.4488758657349292E-2</v>
      </c>
      <c r="V80">
        <v>-0.99449156253063931</v>
      </c>
      <c r="W80">
        <v>1.2359371831343218</v>
      </c>
      <c r="AO80" t="str">
        <f t="shared" si="14"/>
        <v>Ivica Zubac</v>
      </c>
      <c r="AP80" cm="1">
        <f t="array" ref="AP80">INDEX(_x_scores_!B$2:B$474,MATCH($AO80,_x_scores_!$A$2:$A$474,0),0) + INDEX(_hidden_info_draft_!Z$42:AK$42,'Draft Sim'!$F$21)</f>
        <v>-0.71792368502954595</v>
      </c>
      <c r="AQ80" cm="1">
        <f t="array" ref="AQ80">INDEX(_x_scores_!C$2:C$474,MATCH($AO80,_x_scores_!$A$2:$A$474,0),0) + INDEX(_hidden_info_draft_!Z$43:AK$43,'Draft Sim'!$F$21)</f>
        <v>1.764663762569362</v>
      </c>
      <c r="AR80" cm="1">
        <f t="array" ref="AR80">INDEX(_x_scores_!D$2:D$474,MATCH($AO80,_x_scores_!$A$2:$A$474,0),0) +INDEX(_hidden_info_draft_!Z$44:AK$44,'Draft Sim'!$F$21)</f>
        <v>-0.89528837333326661</v>
      </c>
      <c r="AS80" cm="1">
        <f t="array" ref="AS80">INDEX(_x_scores_!E$2:E$474,MATCH($AO80,_x_scores_!$A$2:$A$474,0),0) + INDEX(_hidden_info_draft_!Z$45:AK$45,'Draft Sim'!$F$21)</f>
        <v>-0.83928015999200145</v>
      </c>
      <c r="AT80" cm="1">
        <f t="array" ref="AT80">INDEX(_x_scores_!F$2:F$474,MATCH($AO80,_x_scores_!$A$2:$A$474,0),0) + INDEX(_hidden_info_draft_!Z$46:AK$46,'Draft Sim'!$F$21)</f>
        <v>0.78029299614270808</v>
      </c>
      <c r="AU80" cm="1">
        <f t="array" ref="AU80">INDEX(_x_scores_!G$2:G$474,MATCH($AO80,_x_scores_!$A$2:$A$474,0),0) + INDEX(_hidden_info_draft_!Z$47:AK$47,'Draft Sim'!$F$21)</f>
        <v>-1.3374145632070749</v>
      </c>
      <c r="AV80" cm="1">
        <f t="array" ref="AV80">INDEX(_x_scores_!H$2:H$474,MATCH($AO80,_x_scores_!$A$2:$A$474,0),0) + INDEX(_hidden_info_draft_!Z$48:AK$48,'Draft Sim'!$F$21)</f>
        <v>8.1399282776270121E-2</v>
      </c>
      <c r="AW80" cm="1">
        <f t="array" ref="AW80">INDEX(_x_scores_!I$2:I$474,MATCH($AO80,_x_scores_!$A$2:$A$474,0),0) + INDEX(_hidden_info_draft_!Z$49:AK$49,'Draft Sim'!$F$21)</f>
        <v>-2.2062828265163934</v>
      </c>
      <c r="AX80" cm="1">
        <f t="array" ref="AX80">INDEX(_x_scores_!J$2:J$474,MATCH($AO80,_x_scores_!$A$2:$A$474,0),0) + INDEX(_hidden_info_draft_!Z$50:AK$50,'Draft Sim'!$F$21)</f>
        <v>0.93755235083807398</v>
      </c>
      <c r="AZ80">
        <f t="shared" si="15"/>
        <v>0.44671864042458509</v>
      </c>
      <c r="BA80">
        <f t="shared" si="16"/>
        <v>0.61951343610823961</v>
      </c>
      <c r="BB80">
        <f t="shared" si="17"/>
        <v>0.44012336785312756</v>
      </c>
      <c r="BC80">
        <f t="shared" si="18"/>
        <v>0.43654843177777647</v>
      </c>
      <c r="BD80">
        <f t="shared" si="19"/>
        <v>0.55425897063447138</v>
      </c>
      <c r="BE80">
        <f t="shared" si="20"/>
        <v>0.40854064972653203</v>
      </c>
      <c r="BF80">
        <f t="shared" si="21"/>
        <v>0.50596665168040622</v>
      </c>
      <c r="BG80">
        <f t="shared" si="22"/>
        <v>0.34089099853350757</v>
      </c>
      <c r="BH80">
        <f t="shared" si="23"/>
        <v>0.56862651932160757</v>
      </c>
      <c r="BJ80">
        <f ca="1"/>
        <v>77</v>
      </c>
      <c r="BL80">
        <f ca="1"/>
        <v>0</v>
      </c>
      <c r="BN80">
        <f t="shared" si="24"/>
        <v>0.4801319628955838</v>
      </c>
      <c r="BO80" cm="1">
        <f t="array" aca="1" ref="BO80" ca="1">SUM(IF(MOD(_xlfn.FLOOR.MATH(ROW(INDIRECT("1:512"))/1),2)=1,AZ80,1-AZ80) * IF(MOD(_xlfn.FLOOR.MATH(ROW(INDIRECT("1:512"))/2),2)=1,BA80,1-BA80) *  IF(MOD(_xlfn.FLOOR.MATH(ROW(INDIRECT("1:512"))/4),2)=1,BB80,1-BB80) *IF(MOD(_xlfn.FLOOR.MATH(ROW(INDIRECT("1:512"))/8),2)=1,BC80,1-BC80) * IF(MOD(_xlfn.FLOOR.MATH(ROW(INDIRECT("1:512"))/16),2)=1,BD80,1-BD80) * IF(MOD(_xlfn.FLOOR.MATH(ROW(INDIRECT("1:512"))/32),2)=1,BE80,1-BE80) *  IF(MOD(_xlfn.FLOOR.MATH(ROW(INDIRECT("1:512"))/64),2)=1,BF80,1-BF80) * IF(MOD(_xlfn.FLOOR.MATH(ROW(INDIRECT("1:512"))/128),2)=1,BG80,1-BG80) * IF(MOD(_xlfn.FLOOR.MATH(ROW(INDIRECT("1:512"))/256),2)=1,BH80,1-BH80)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0.45049092248758638</v>
      </c>
      <c r="BP80">
        <f ca="1">IF('Draft Sim'!$C$2 = "Most Categories",BO80,BN80)</f>
        <v>0.45049092248758638</v>
      </c>
      <c r="BR80" t="str">
        <f ca="1"/>
        <v>Bradley Beal</v>
      </c>
      <c r="BT80" s="6" t="str">
        <f t="shared" ca="1" si="25"/>
        <v>Bradley Beal</v>
      </c>
      <c r="BV80" t="str">
        <f ca="1"/>
        <v>Jaden McDaniels</v>
      </c>
    </row>
    <row r="81" spans="4:74">
      <c r="D81">
        <f>'Draft Sim'!H17</f>
        <v>0</v>
      </c>
      <c r="F81" t="str">
        <v>CJ McCollum</v>
      </c>
      <c r="I81" s="6" t="str">
        <f t="shared" si="13"/>
        <v>CJ McCollum</v>
      </c>
      <c r="L81" t="str">
        <v>Markelle Fultz</v>
      </c>
      <c r="O81">
        <v>-4.424693989091788E-2</v>
      </c>
      <c r="P81">
        <v>-0.6733089393077426</v>
      </c>
      <c r="Q81">
        <v>-5.9928588258388572E-2</v>
      </c>
      <c r="R81">
        <v>0.18966565161588275</v>
      </c>
      <c r="S81">
        <v>-0.44576635852337348</v>
      </c>
      <c r="T81">
        <v>0.94410190902591939</v>
      </c>
      <c r="U81">
        <v>0.28108693974017607</v>
      </c>
      <c r="V81">
        <v>-8.7909336079622299E-2</v>
      </c>
      <c r="W81">
        <v>-0.43816816887320148</v>
      </c>
      <c r="AO81" t="str">
        <f t="shared" si="14"/>
        <v>CJ McCollum</v>
      </c>
      <c r="AP81" cm="1">
        <f t="array" ref="AP81">INDEX(_x_scores_!B$2:B$474,MATCH($AO81,_x_scores_!$A$2:$A$474,0),0) + INDEX(_hidden_info_draft_!Z$42:AK$42,'Draft Sim'!$F$21)</f>
        <v>0.35552896246254778</v>
      </c>
      <c r="AQ81" cm="1">
        <f t="array" ref="AQ81">INDEX(_x_scores_!C$2:C$474,MATCH($AO81,_x_scores_!$A$2:$A$474,0),0) + INDEX(_hidden_info_draft_!Z$43:AK$43,'Draft Sim'!$F$21)</f>
        <v>-0.22200050275555905</v>
      </c>
      <c r="AR81" cm="1">
        <f t="array" ref="AR81">INDEX(_x_scores_!D$2:D$474,MATCH($AO81,_x_scores_!$A$2:$A$474,0),0) +INDEX(_hidden_info_draft_!Z$44:AK$44,'Draft Sim'!$F$21)</f>
        <v>0.72129329857773261</v>
      </c>
      <c r="AS81" cm="1">
        <f t="array" ref="AS81">INDEX(_x_scores_!E$2:E$474,MATCH($AO81,_x_scores_!$A$2:$A$474,0),0) + INDEX(_hidden_info_draft_!Z$45:AK$45,'Draft Sim'!$F$21)</f>
        <v>-0.31117403707297897</v>
      </c>
      <c r="AT81" cm="1">
        <f t="array" ref="AT81">INDEX(_x_scores_!F$2:F$474,MATCH($AO81,_x_scores_!$A$2:$A$474,0),0) + INDEX(_hidden_info_draft_!Z$46:AK$46,'Draft Sim'!$F$21)</f>
        <v>-0.86909671451745074</v>
      </c>
      <c r="AU81" cm="1">
        <f t="array" ref="AU81">INDEX(_x_scores_!G$2:G$474,MATCH($AO81,_x_scores_!$A$2:$A$474,0),0) + INDEX(_hidden_info_draft_!Z$47:AK$47,'Draft Sim'!$F$21)</f>
        <v>0.98392340699948067</v>
      </c>
      <c r="AV81" cm="1">
        <f t="array" ref="AV81">INDEX(_x_scores_!H$2:H$474,MATCH($AO81,_x_scores_!$A$2:$A$474,0),0) + INDEX(_hidden_info_draft_!Z$48:AK$48,'Draft Sim'!$F$21)</f>
        <v>-0.45452998606162925</v>
      </c>
      <c r="AW81" cm="1">
        <f t="array" ref="AW81">INDEX(_x_scores_!I$2:I$474,MATCH($AO81,_x_scores_!$A$2:$A$474,0),0) + INDEX(_hidden_info_draft_!Z$49:AK$49,'Draft Sim'!$F$21)</f>
        <v>-2.057081111298054</v>
      </c>
      <c r="AX81" cm="1">
        <f t="array" ref="AX81">INDEX(_x_scores_!J$2:J$474,MATCH($AO81,_x_scores_!$A$2:$A$474,0),0) + INDEX(_hidden_info_draft_!Z$50:AK$50,'Draft Sim'!$F$21)</f>
        <v>-0.49620530816783059</v>
      </c>
      <c r="AZ81">
        <f t="shared" si="15"/>
        <v>0.52644544377665381</v>
      </c>
      <c r="BA81">
        <f t="shared" si="16"/>
        <v>0.48473630219770303</v>
      </c>
      <c r="BB81">
        <f t="shared" si="17"/>
        <v>0.54830381183442167</v>
      </c>
      <c r="BC81">
        <f t="shared" si="18"/>
        <v>0.47638823354243154</v>
      </c>
      <c r="BD81">
        <f t="shared" si="19"/>
        <v>0.43961087394288445</v>
      </c>
      <c r="BE81">
        <f t="shared" si="20"/>
        <v>0.56756007690548538</v>
      </c>
      <c r="BF81">
        <f t="shared" si="21"/>
        <v>0.46671993309773296</v>
      </c>
      <c r="BG81">
        <f t="shared" si="22"/>
        <v>0.35111799965588442</v>
      </c>
      <c r="BH81">
        <f t="shared" si="23"/>
        <v>0.46354885206466578</v>
      </c>
      <c r="BJ81">
        <f ca="1"/>
        <v>78</v>
      </c>
      <c r="BL81">
        <f ca="1"/>
        <v>0</v>
      </c>
      <c r="BN81">
        <f t="shared" si="24"/>
        <v>0.48049239189087367</v>
      </c>
      <c r="BO81" cm="1">
        <f t="array" aca="1" ref="BO81" ca="1">SUM(IF(MOD(_xlfn.FLOOR.MATH(ROW(INDIRECT("1:512"))/1),2)=1,AZ81,1-AZ81) * IF(MOD(_xlfn.FLOOR.MATH(ROW(INDIRECT("1:512"))/2),2)=1,BA81,1-BA81) *  IF(MOD(_xlfn.FLOOR.MATH(ROW(INDIRECT("1:512"))/4),2)=1,BB81,1-BB81) *IF(MOD(_xlfn.FLOOR.MATH(ROW(INDIRECT("1:512"))/8),2)=1,BC81,1-BC81) * IF(MOD(_xlfn.FLOOR.MATH(ROW(INDIRECT("1:512"))/16),2)=1,BD81,1-BD81) * IF(MOD(_xlfn.FLOOR.MATH(ROW(INDIRECT("1:512"))/32),2)=1,BE81,1-BE81) *  IF(MOD(_xlfn.FLOOR.MATH(ROW(INDIRECT("1:512"))/64),2)=1,BF81,1-BF81) * IF(MOD(_xlfn.FLOOR.MATH(ROW(INDIRECT("1:512"))/128),2)=1,BG81,1-BG81) * IF(MOD(_xlfn.FLOOR.MATH(ROW(INDIRECT("1:512"))/256),2)=1,BH81,1-BH81)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0.45179633699030208</v>
      </c>
      <c r="BP81">
        <f ca="1">IF('Draft Sim'!$C$2 = "Most Categories",BO81,BN81)</f>
        <v>0.45179633699030208</v>
      </c>
      <c r="BR81" t="str">
        <f ca="1"/>
        <v>Tobias Harris</v>
      </c>
      <c r="BT81" s="6" t="str">
        <f t="shared" ca="1" si="25"/>
        <v>Tobias Harris</v>
      </c>
      <c r="BV81" t="str">
        <f ca="1"/>
        <v>Cameron Johnson</v>
      </c>
    </row>
    <row r="82" spans="4:74">
      <c r="D82" t="str">
        <f>'Draft Sim'!I5</f>
        <v>Stephen Curry</v>
      </c>
      <c r="F82" t="str">
        <v>Bradley Beal</v>
      </c>
      <c r="I82" s="6" t="str">
        <f t="shared" si="13"/>
        <v>Bradley Beal</v>
      </c>
      <c r="L82" t="str">
        <v>Herbert Jones</v>
      </c>
      <c r="O82">
        <v>-0.2549365824045432</v>
      </c>
      <c r="P82">
        <v>-0.45771258609112625</v>
      </c>
      <c r="Q82">
        <v>-0.76338509775290042</v>
      </c>
      <c r="R82">
        <v>9.8846203425695472E-2</v>
      </c>
      <c r="S82">
        <v>-0.49045532991996471</v>
      </c>
      <c r="T82">
        <v>0.52984056519004363</v>
      </c>
      <c r="U82">
        <v>0.71153991938289451</v>
      </c>
      <c r="V82">
        <v>0.21575901647624526</v>
      </c>
      <c r="W82">
        <v>-0.22738489397876174</v>
      </c>
      <c r="AO82" t="str">
        <f t="shared" si="14"/>
        <v>Bradley Beal</v>
      </c>
      <c r="AP82" cm="1">
        <f t="array" ref="AP82">INDEX(_x_scores_!B$2:B$474,MATCH($AO82,_x_scores_!$A$2:$A$474,0),0) + INDEX(_hidden_info_draft_!Z$42:AK$42,'Draft Sim'!$F$21)</f>
        <v>0.46195054937321745</v>
      </c>
      <c r="AQ82" cm="1">
        <f t="array" ref="AQ82">INDEX(_x_scores_!C$2:C$474,MATCH($AO82,_x_scores_!$A$2:$A$474,0),0) + INDEX(_hidden_info_draft_!Z$43:AK$43,'Draft Sim'!$F$21)</f>
        <v>-0.30701760731163852</v>
      </c>
      <c r="AR82" cm="1">
        <f t="array" ref="AR82">INDEX(_x_scores_!D$2:D$474,MATCH($AO82,_x_scores_!$A$2:$A$474,0),0) +INDEX(_hidden_info_draft_!Z$44:AK$44,'Draft Sim'!$F$21)</f>
        <v>0.84387455336941086</v>
      </c>
      <c r="AS82" cm="1">
        <f t="array" ref="AS82">INDEX(_x_scores_!E$2:E$474,MATCH($AO82,_x_scores_!$A$2:$A$474,0),0) + INDEX(_hidden_info_draft_!Z$45:AK$45,'Draft Sim'!$F$21)</f>
        <v>-0.35890953562514916</v>
      </c>
      <c r="AT82" cm="1">
        <f t="array" ref="AT82">INDEX(_x_scores_!F$2:F$474,MATCH($AO82,_x_scores_!$A$2:$A$474,0),0) + INDEX(_hidden_info_draft_!Z$46:AK$46,'Draft Sim'!$F$21)</f>
        <v>-0.81025070552303091</v>
      </c>
      <c r="AU82" cm="1">
        <f t="array" ref="AU82">INDEX(_x_scores_!G$2:G$474,MATCH($AO82,_x_scores_!$A$2:$A$474,0),0) + INDEX(_hidden_info_draft_!Z$47:AK$47,'Draft Sim'!$F$21)</f>
        <v>-0.10883882936059927</v>
      </c>
      <c r="AV82" cm="1">
        <f t="array" ref="AV82">INDEX(_x_scores_!H$2:H$474,MATCH($AO82,_x_scores_!$A$2:$A$474,0),0) + INDEX(_hidden_info_draft_!Z$48:AK$48,'Draft Sim'!$F$21)</f>
        <v>-0.67951601319256549</v>
      </c>
      <c r="AW82" cm="1">
        <f t="array" ref="AW82">INDEX(_x_scores_!I$2:I$474,MATCH($AO82,_x_scores_!$A$2:$A$474,0),0) + INDEX(_hidden_info_draft_!Z$49:AK$49,'Draft Sim'!$F$21)</f>
        <v>-1.5177584177302668</v>
      </c>
      <c r="AX82" cm="1">
        <f t="array" ref="AX82">INDEX(_x_scores_!J$2:J$474,MATCH($AO82,_x_scores_!$A$2:$A$474,0),0) + INDEX(_hidden_info_draft_!Z$50:AK$50,'Draft Sim'!$F$21)</f>
        <v>1.1826528857181301E-2</v>
      </c>
      <c r="AZ82">
        <f t="shared" si="15"/>
        <v>0.53434411268757764</v>
      </c>
      <c r="BA82">
        <f t="shared" si="16"/>
        <v>0.47889563109466715</v>
      </c>
      <c r="BB82">
        <f t="shared" si="17"/>
        <v>0.55646184467949</v>
      </c>
      <c r="BC82">
        <f t="shared" si="18"/>
        <v>0.47277133743081023</v>
      </c>
      <c r="BD82">
        <f t="shared" si="19"/>
        <v>0.44367151173723884</v>
      </c>
      <c r="BE82">
        <f t="shared" si="20"/>
        <v>0.4924910545719885</v>
      </c>
      <c r="BF82">
        <f t="shared" si="21"/>
        <v>0.45031803527160896</v>
      </c>
      <c r="BG82">
        <f t="shared" si="22"/>
        <v>0.38894416932988962</v>
      </c>
      <c r="BH82">
        <f t="shared" si="23"/>
        <v>0.50086998623495504</v>
      </c>
      <c r="BJ82">
        <f ca="1"/>
        <v>79</v>
      </c>
      <c r="BL82">
        <f ca="1"/>
        <v>1</v>
      </c>
      <c r="BN82">
        <f t="shared" si="24"/>
        <v>0.47986307589313626</v>
      </c>
      <c r="BO82" cm="1">
        <f t="array" aca="1" ref="BO82" ca="1">SUM(IF(MOD(_xlfn.FLOOR.MATH(ROW(INDIRECT("1:512"))/1),2)=1,AZ82,1-AZ82) * IF(MOD(_xlfn.FLOOR.MATH(ROW(INDIRECT("1:512"))/2),2)=1,BA82,1-BA82) *  IF(MOD(_xlfn.FLOOR.MATH(ROW(INDIRECT("1:512"))/4),2)=1,BB82,1-BB82) *IF(MOD(_xlfn.FLOOR.MATH(ROW(INDIRECT("1:512"))/8),2)=1,BC82,1-BC82) * IF(MOD(_xlfn.FLOOR.MATH(ROW(INDIRECT("1:512"))/16),2)=1,BD82,1-BD82) * IF(MOD(_xlfn.FLOOR.MATH(ROW(INDIRECT("1:512"))/32),2)=1,BE82,1-BE82) *  IF(MOD(_xlfn.FLOOR.MATH(ROW(INDIRECT("1:512"))/64),2)=1,BF82,1-BF82) * IF(MOD(_xlfn.FLOOR.MATH(ROW(INDIRECT("1:512"))/128),2)=1,BG82,1-BG82) * IF(MOD(_xlfn.FLOOR.MATH(ROW(INDIRECT("1:512"))/256),2)=1,BH82,1-BH82)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0.45034244371021537</v>
      </c>
      <c r="BP82">
        <f ca="1">IF('Draft Sim'!$C$2 = "Most Categories",BO82,BN82)</f>
        <v>0.45034244371021537</v>
      </c>
      <c r="BR82" t="str">
        <f ca="1"/>
        <v>Gary Trent Jr.</v>
      </c>
      <c r="BT82" s="6" t="str">
        <f t="shared" ca="1" si="25"/>
        <v>Gary Trent Jr.</v>
      </c>
      <c r="BV82" t="str">
        <f ca="1"/>
        <v>Cole Anthony</v>
      </c>
    </row>
    <row r="83" spans="4:74">
      <c r="D83">
        <f>'Draft Sim'!I6</f>
        <v>0</v>
      </c>
      <c r="F83" t="str">
        <v>Immanuel Quickley</v>
      </c>
      <c r="I83" s="6" t="str">
        <f t="shared" si="13"/>
        <v>Immanuel Quickley</v>
      </c>
      <c r="L83" t="str">
        <v>Cole Anthony</v>
      </c>
      <c r="O83">
        <v>0.71225540678481447</v>
      </c>
      <c r="P83">
        <v>0.25231530382555961</v>
      </c>
      <c r="Q83">
        <v>0.16728753074644523</v>
      </c>
      <c r="R83">
        <v>9.5507076906044583E-2</v>
      </c>
      <c r="S83">
        <v>-0.1423661708804842</v>
      </c>
      <c r="T83">
        <v>-0.96654059498517053</v>
      </c>
      <c r="U83">
        <v>-0.82848684557888053</v>
      </c>
      <c r="V83">
        <v>-0.62419836473501478</v>
      </c>
      <c r="W83">
        <v>0.89077556256668167</v>
      </c>
      <c r="AO83" t="str">
        <f t="shared" si="14"/>
        <v>Immanuel Quickley</v>
      </c>
      <c r="AP83" cm="1">
        <f t="array" ref="AP83">INDEX(_x_scores_!B$2:B$474,MATCH($AO83,_x_scores_!$A$2:$A$474,0),0) + INDEX(_hidden_info_draft_!Z$42:AK$42,'Draft Sim'!$F$21)</f>
        <v>-6.2272625436891882E-4</v>
      </c>
      <c r="AQ83" cm="1">
        <f t="array" ref="AQ83">INDEX(_x_scores_!C$2:C$474,MATCH($AO83,_x_scores_!$A$2:$A$474,0),0) + INDEX(_hidden_info_draft_!Z$43:AK$43,'Draft Sim'!$F$21)</f>
        <v>-0.24483775974606642</v>
      </c>
      <c r="AR83" cm="1">
        <f t="array" ref="AR83">INDEX(_x_scores_!D$2:D$474,MATCH($AO83,_x_scores_!$A$2:$A$474,0),0) +INDEX(_hidden_info_draft_!Z$44:AK$44,'Draft Sim'!$F$21)</f>
        <v>0.34887720707462155</v>
      </c>
      <c r="AS83" cm="1">
        <f t="array" ref="AS83">INDEX(_x_scores_!E$2:E$474,MATCH($AO83,_x_scores_!$A$2:$A$474,0),0) + INDEX(_hidden_info_draft_!Z$45:AK$45,'Draft Sim'!$F$21)</f>
        <v>-0.10110410332038983</v>
      </c>
      <c r="AT83" cm="1">
        <f t="array" ref="AT83">INDEX(_x_scores_!F$2:F$474,MATCH($AO83,_x_scores_!$A$2:$A$474,0),0) + INDEX(_hidden_info_draft_!Z$46:AK$46,'Draft Sim'!$F$21)</f>
        <v>-1.3122731281686164</v>
      </c>
      <c r="AU83" cm="1">
        <f t="array" ref="AU83">INDEX(_x_scores_!G$2:G$474,MATCH($AO83,_x_scores_!$A$2:$A$474,0),0) + INDEX(_hidden_info_draft_!Z$47:AK$47,'Draft Sim'!$F$21)</f>
        <v>0.5398411937905867</v>
      </c>
      <c r="AV83" cm="1">
        <f t="array" ref="AV83">INDEX(_x_scores_!H$2:H$474,MATCH($AO83,_x_scores_!$A$2:$A$474,0),0) + INDEX(_hidden_info_draft_!Z$48:AK$48,'Draft Sim'!$F$21)</f>
        <v>0.1177489238349663</v>
      </c>
      <c r="AW83" cm="1">
        <f t="array" ref="AW83">INDEX(_x_scores_!I$2:I$474,MATCH($AO83,_x_scores_!$A$2:$A$474,0),0) + INDEX(_hidden_info_draft_!Z$49:AK$49,'Draft Sim'!$F$21)</f>
        <v>-1.3531296166665205</v>
      </c>
      <c r="AX83" cm="1">
        <f t="array" ref="AX83">INDEX(_x_scores_!J$2:J$474,MATCH($AO83,_x_scores_!$A$2:$A$474,0),0) + INDEX(_hidden_info_draft_!Z$50:AK$50,'Draft Sim'!$F$21)</f>
        <v>-0.53494916651053426</v>
      </c>
      <c r="AZ83">
        <f t="shared" si="15"/>
        <v>0.49995364554424992</v>
      </c>
      <c r="BA83">
        <f t="shared" si="16"/>
        <v>0.48316700978869087</v>
      </c>
      <c r="BB83">
        <f t="shared" si="17"/>
        <v>0.52340766022778762</v>
      </c>
      <c r="BC83">
        <f t="shared" si="18"/>
        <v>0.49232424861475677</v>
      </c>
      <c r="BD83">
        <f t="shared" si="19"/>
        <v>0.40926256058026611</v>
      </c>
      <c r="BE83">
        <f t="shared" si="20"/>
        <v>0.53719256937961735</v>
      </c>
      <c r="BF83">
        <f t="shared" si="21"/>
        <v>0.5086307664368237</v>
      </c>
      <c r="BG83">
        <f t="shared" si="22"/>
        <v>0.40072303278179222</v>
      </c>
      <c r="BH83">
        <f t="shared" si="23"/>
        <v>0.46071162052295889</v>
      </c>
      <c r="BJ83">
        <f ca="1"/>
        <v>80</v>
      </c>
      <c r="BL83">
        <f ca="1"/>
        <v>0</v>
      </c>
      <c r="BN83">
        <f t="shared" si="24"/>
        <v>0.47948590154188264</v>
      </c>
      <c r="BO83" cm="1">
        <f t="array" aca="1" ref="BO83" ca="1">SUM(IF(MOD(_xlfn.FLOOR.MATH(ROW(INDIRECT("1:512"))/1),2)=1,AZ83,1-AZ83) * IF(MOD(_xlfn.FLOOR.MATH(ROW(INDIRECT("1:512"))/2),2)=1,BA83,1-BA83) *  IF(MOD(_xlfn.FLOOR.MATH(ROW(INDIRECT("1:512"))/4),2)=1,BB83,1-BB83) *IF(MOD(_xlfn.FLOOR.MATH(ROW(INDIRECT("1:512"))/8),2)=1,BC83,1-BC83) * IF(MOD(_xlfn.FLOOR.MATH(ROW(INDIRECT("1:512"))/16),2)=1,BD83,1-BD83) * IF(MOD(_xlfn.FLOOR.MATH(ROW(INDIRECT("1:512"))/32),2)=1,BE83,1-BE83) *  IF(MOD(_xlfn.FLOOR.MATH(ROW(INDIRECT("1:512"))/64),2)=1,BF83,1-BF83) * IF(MOD(_xlfn.FLOOR.MATH(ROW(INDIRECT("1:512"))/128),2)=1,BG83,1-BG83) * IF(MOD(_xlfn.FLOOR.MATH(ROW(INDIRECT("1:512"))/256),2)=1,BH83,1-BH83)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0.44945276225313435</v>
      </c>
      <c r="BP83">
        <f ca="1">IF('Draft Sim'!$C$2 = "Most Categories",BO83,BN83)</f>
        <v>0.44945276225313435</v>
      </c>
      <c r="BR83" t="str">
        <f ca="1"/>
        <v>P.J. Washington</v>
      </c>
      <c r="BT83" s="6" t="str">
        <f t="shared" ca="1" si="25"/>
        <v>P.J. Washington</v>
      </c>
      <c r="BV83" t="str">
        <f ca="1"/>
        <v>Paolo Banchero</v>
      </c>
    </row>
    <row r="84" spans="4:74">
      <c r="D84">
        <f>'Draft Sim'!I7</f>
        <v>0</v>
      </c>
      <c r="F84" t="str">
        <v>P.J. Washington</v>
      </c>
      <c r="I84" s="6" t="str">
        <f t="shared" si="13"/>
        <v>P.J. Washington</v>
      </c>
      <c r="L84" t="str">
        <v>Kyle Kuzma</v>
      </c>
      <c r="O84">
        <v>-6.7891641861778332E-2</v>
      </c>
      <c r="P84">
        <v>-0.12927969270754616</v>
      </c>
      <c r="Q84">
        <v>-0.45995151990701089</v>
      </c>
      <c r="R84">
        <v>6.5945710825286913E-2</v>
      </c>
      <c r="S84">
        <v>0.55131079262546723</v>
      </c>
      <c r="T84">
        <v>0.34107361856168733</v>
      </c>
      <c r="U84">
        <v>0.1496380793804018</v>
      </c>
      <c r="V84">
        <v>-0.27753553221272342</v>
      </c>
      <c r="W84">
        <v>-0.40160454127577272</v>
      </c>
      <c r="AO84" t="str">
        <f t="shared" si="14"/>
        <v>P.J. Washington</v>
      </c>
      <c r="AP84" cm="1">
        <f t="array" ref="AP84">INDEX(_x_scores_!B$2:B$474,MATCH($AO84,_x_scores_!$A$2:$A$474,0),0) + INDEX(_hidden_info_draft_!Z$42:AK$42,'Draft Sim'!$F$21)</f>
        <v>-0.15972850508024861</v>
      </c>
      <c r="AQ84" cm="1">
        <f t="array" ref="AQ84">INDEX(_x_scores_!C$2:C$474,MATCH($AO84,_x_scores_!$A$2:$A$474,0),0) + INDEX(_hidden_info_draft_!Z$43:AK$43,'Draft Sim'!$F$21)</f>
        <v>0.11488792241916021</v>
      </c>
      <c r="AR84" cm="1">
        <f t="array" ref="AR84">INDEX(_x_scores_!D$2:D$474,MATCH($AO84,_x_scores_!$A$2:$A$474,0),0) +INDEX(_hidden_info_draft_!Z$44:AK$44,'Draft Sim'!$F$21)</f>
        <v>-0.31049251667350564</v>
      </c>
      <c r="AS84" cm="1">
        <f t="array" ref="AS84">INDEX(_x_scores_!E$2:E$474,MATCH($AO84,_x_scores_!$A$2:$A$474,0),0) + INDEX(_hidden_info_draft_!Z$45:AK$45,'Draft Sim'!$F$21)</f>
        <v>-0.16702981612012438</v>
      </c>
      <c r="AT84" cm="1">
        <f t="array" ref="AT84">INDEX(_x_scores_!F$2:F$474,MATCH($AO84,_x_scores_!$A$2:$A$474,0),0) + INDEX(_hidden_info_draft_!Z$46:AK$46,'Draft Sim'!$F$21)</f>
        <v>-2.0460675107583315E-2</v>
      </c>
      <c r="AU84" cm="1">
        <f t="array" ref="AU84">INDEX(_x_scores_!G$2:G$474,MATCH($AO84,_x_scores_!$A$2:$A$474,0),0) + INDEX(_hidden_info_draft_!Z$47:AK$47,'Draft Sim'!$F$21)</f>
        <v>0.27314019926144922</v>
      </c>
      <c r="AV84" cm="1">
        <f t="array" ref="AV84">INDEX(_x_scores_!H$2:H$474,MATCH($AO84,_x_scores_!$A$2:$A$474,0),0) + INDEX(_hidden_info_draft_!Z$48:AK$48,'Draft Sim'!$F$21)</f>
        <v>7.8973766235259035E-2</v>
      </c>
      <c r="AW84" cm="1">
        <f t="array" ref="AW84">INDEX(_x_scores_!I$2:I$474,MATCH($AO84,_x_scores_!$A$2:$A$474,0),0) + INDEX(_hidden_info_draft_!Z$49:AK$49,'Draft Sim'!$F$21)</f>
        <v>-2.0214742345815626</v>
      </c>
      <c r="AX84" cm="1">
        <f t="array" ref="AX84">INDEX(_x_scores_!J$2:J$474,MATCH($AO84,_x_scores_!$A$2:$A$474,0),0) + INDEX(_hidden_info_draft_!Z$50:AK$50,'Draft Sim'!$F$21)</f>
        <v>-0.30176070186961601</v>
      </c>
      <c r="AZ84">
        <f t="shared" si="15"/>
        <v>0.48811190002541638</v>
      </c>
      <c r="BA84">
        <f t="shared" si="16"/>
        <v>0.50790055836104264</v>
      </c>
      <c r="BB84">
        <f t="shared" si="17"/>
        <v>0.47916524487721346</v>
      </c>
      <c r="BC84">
        <f t="shared" si="18"/>
        <v>0.48732056846983562</v>
      </c>
      <c r="BD84">
        <f t="shared" si="19"/>
        <v>0.49857282098689937</v>
      </c>
      <c r="BE84">
        <f t="shared" si="20"/>
        <v>0.51883843659553175</v>
      </c>
      <c r="BF84">
        <f t="shared" si="21"/>
        <v>0.50578887147801721</v>
      </c>
      <c r="BG84">
        <f t="shared" si="22"/>
        <v>0.35357502750770109</v>
      </c>
      <c r="BH84">
        <f t="shared" si="23"/>
        <v>0.4778132314294663</v>
      </c>
      <c r="BJ84">
        <f ca="1"/>
        <v>81</v>
      </c>
      <c r="BL84">
        <f ca="1"/>
        <v>0</v>
      </c>
      <c r="BN84">
        <f t="shared" si="24"/>
        <v>0.47967629552568053</v>
      </c>
      <c r="BO84" cm="1">
        <f t="array" aca="1" ref="BO84" ca="1">SUM(IF(MOD(_xlfn.FLOOR.MATH(ROW(INDIRECT("1:512"))/1),2)=1,AZ84,1-AZ84) * IF(MOD(_xlfn.FLOOR.MATH(ROW(INDIRECT("1:512"))/2),2)=1,BA84,1-BA84) *  IF(MOD(_xlfn.FLOOR.MATH(ROW(INDIRECT("1:512"))/4),2)=1,BB84,1-BB84) *IF(MOD(_xlfn.FLOOR.MATH(ROW(INDIRECT("1:512"))/8),2)=1,BC84,1-BC84) * IF(MOD(_xlfn.FLOOR.MATH(ROW(INDIRECT("1:512"))/16),2)=1,BD84,1-BD84) * IF(MOD(_xlfn.FLOOR.MATH(ROW(INDIRECT("1:512"))/32),2)=1,BE84,1-BE84) *  IF(MOD(_xlfn.FLOOR.MATH(ROW(INDIRECT("1:512"))/64),2)=1,BF84,1-BF84) * IF(MOD(_xlfn.FLOOR.MATH(ROW(INDIRECT("1:512"))/128),2)=1,BG84,1-BG84) * IF(MOD(_xlfn.FLOOR.MATH(ROW(INDIRECT("1:512"))/256),2)=1,BH84,1-BH84)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0.44997795717385725</v>
      </c>
      <c r="BP84">
        <f ca="1">IF('Draft Sim'!$C$2 = "Most Categories",BO84,BN84)</f>
        <v>0.44997795717385725</v>
      </c>
      <c r="BR84" t="str">
        <f ca="1"/>
        <v>Immanuel Quickley</v>
      </c>
      <c r="BT84" s="6" t="str">
        <f t="shared" ca="1" si="25"/>
        <v>Immanuel Quickley</v>
      </c>
      <c r="BV84" t="str">
        <f ca="1"/>
        <v>Markelle Fultz</v>
      </c>
    </row>
    <row r="85" spans="4:74">
      <c r="D85">
        <f>'Draft Sim'!I8</f>
        <v>0</v>
      </c>
      <c r="F85" t="str">
        <v>Cade Cunningham</v>
      </c>
      <c r="I85" s="6" t="str">
        <f t="shared" si="13"/>
        <v>Cade Cunningham</v>
      </c>
      <c r="L85" t="str">
        <v>Jonas Valanciunas</v>
      </c>
      <c r="O85">
        <v>0.55378741259168773</v>
      </c>
      <c r="P85">
        <v>-0.55118522243834489</v>
      </c>
      <c r="Q85">
        <v>0.69441555013590561</v>
      </c>
      <c r="R85">
        <v>-0.12593400867973786</v>
      </c>
      <c r="S85">
        <v>-0.23847923778998037</v>
      </c>
      <c r="T85">
        <v>-4.0905410060361171E-2</v>
      </c>
      <c r="U85">
        <v>-0.60885170004742273</v>
      </c>
      <c r="V85">
        <v>0.22618028463857262</v>
      </c>
      <c r="W85">
        <v>-8.8017310548975436E-2</v>
      </c>
      <c r="AO85" t="str">
        <f t="shared" si="14"/>
        <v>Cade Cunningham</v>
      </c>
      <c r="AP85" cm="1">
        <f t="array" ref="AP85">INDEX(_x_scores_!B$2:B$474,MATCH($AO85,_x_scores_!$A$2:$A$474,0),0) + INDEX(_hidden_info_draft_!Z$42:AK$42,'Draft Sim'!$F$21)</f>
        <v>0.2667280180939598</v>
      </c>
      <c r="AQ85" cm="1">
        <f t="array" ref="AQ85">INDEX(_x_scores_!C$2:C$474,MATCH($AO85,_x_scores_!$A$2:$A$474,0),0) + INDEX(_hidden_info_draft_!Z$43:AK$43,'Draft Sim'!$F$21)</f>
        <v>0.2497849888141323</v>
      </c>
      <c r="AR85" cm="1">
        <f t="array" ref="AR85">INDEX(_x_scores_!D$2:D$474,MATCH($AO85,_x_scores_!$A$2:$A$474,0),0) +INDEX(_hidden_info_draft_!Z$44:AK$44,'Draft Sim'!$F$21)</f>
        <v>1.1606499768606588</v>
      </c>
      <c r="AS85" cm="1">
        <f t="array" ref="AS85">INDEX(_x_scores_!E$2:E$474,MATCH($AO85,_x_scores_!$A$2:$A$474,0),0) + INDEX(_hidden_info_draft_!Z$45:AK$45,'Draft Sim'!$F$21)</f>
        <v>-0.16451996946165581</v>
      </c>
      <c r="AT85" cm="1">
        <f t="array" ref="AT85">INDEX(_x_scores_!F$2:F$474,MATCH($AO85,_x_scores_!$A$2:$A$474,0),0) + INDEX(_hidden_info_draft_!Z$46:AK$46,'Draft Sim'!$F$21)</f>
        <v>-0.67961975029403343</v>
      </c>
      <c r="AU85" cm="1">
        <f t="array" ref="AU85">INDEX(_x_scores_!G$2:G$474,MATCH($AO85,_x_scores_!$A$2:$A$474,0),0) + INDEX(_hidden_info_draft_!Z$47:AK$47,'Draft Sim'!$F$21)</f>
        <v>-0.1743267585066352</v>
      </c>
      <c r="AV85" cm="1">
        <f t="array" ref="AV85">INDEX(_x_scores_!H$2:H$474,MATCH($AO85,_x_scores_!$A$2:$A$474,0),0) + INDEX(_hidden_info_draft_!Z$48:AK$48,'Draft Sim'!$F$21)</f>
        <v>-1.0779752928463064</v>
      </c>
      <c r="AW85" cm="1">
        <f t="array" ref="AW85">INDEX(_x_scores_!I$2:I$474,MATCH($AO85,_x_scores_!$A$2:$A$474,0),0) + INDEX(_hidden_info_draft_!Z$49:AK$49,'Draft Sim'!$F$21)</f>
        <v>-1.6487307840548486</v>
      </c>
      <c r="AX85" cm="1">
        <f t="array" ref="AX85">INDEX(_x_scores_!J$2:J$474,MATCH($AO85,_x_scores_!$A$2:$A$474,0),0) + INDEX(_hidden_info_draft_!Z$50:AK$50,'Draft Sim'!$F$21)</f>
        <v>-0.3968320604664699</v>
      </c>
      <c r="AZ85">
        <f t="shared" si="15"/>
        <v>0.5198464893718282</v>
      </c>
      <c r="BA85">
        <f t="shared" si="16"/>
        <v>0.51717291209592009</v>
      </c>
      <c r="BB85">
        <f t="shared" si="17"/>
        <v>0.57742513787389727</v>
      </c>
      <c r="BC85">
        <f t="shared" si="18"/>
        <v>0.48751103118134531</v>
      </c>
      <c r="BD85">
        <f t="shared" si="19"/>
        <v>0.45270618584484112</v>
      </c>
      <c r="BE85">
        <f t="shared" si="20"/>
        <v>0.48797406098966056</v>
      </c>
      <c r="BF85">
        <f t="shared" si="21"/>
        <v>0.42149401725165714</v>
      </c>
      <c r="BG85">
        <f t="shared" si="22"/>
        <v>0.37964515538815125</v>
      </c>
      <c r="BH85">
        <f t="shared" si="23"/>
        <v>0.47083414170580418</v>
      </c>
      <c r="BJ85">
        <f ca="1"/>
        <v>82</v>
      </c>
      <c r="BL85">
        <f ca="1"/>
        <v>0</v>
      </c>
      <c r="BN85">
        <f t="shared" si="24"/>
        <v>0.47940101463367835</v>
      </c>
      <c r="BO85" cm="1">
        <f t="array" aca="1" ref="BO85" ca="1">SUM(IF(MOD(_xlfn.FLOOR.MATH(ROW(INDIRECT("1:512"))/1),2)=1,AZ85,1-AZ85) * IF(MOD(_xlfn.FLOOR.MATH(ROW(INDIRECT("1:512"))/2),2)=1,BA85,1-BA85) *  IF(MOD(_xlfn.FLOOR.MATH(ROW(INDIRECT("1:512"))/4),2)=1,BB85,1-BB85) *IF(MOD(_xlfn.FLOOR.MATH(ROW(INDIRECT("1:512"))/8),2)=1,BC85,1-BC85) * IF(MOD(_xlfn.FLOOR.MATH(ROW(INDIRECT("1:512"))/16),2)=1,BD85,1-BD85) * IF(MOD(_xlfn.FLOOR.MATH(ROW(INDIRECT("1:512"))/32),2)=1,BE85,1-BE85) *  IF(MOD(_xlfn.FLOOR.MATH(ROW(INDIRECT("1:512"))/64),2)=1,BF85,1-BF85) * IF(MOD(_xlfn.FLOOR.MATH(ROW(INDIRECT("1:512"))/128),2)=1,BG85,1-BG85) * IF(MOD(_xlfn.FLOOR.MATH(ROW(INDIRECT("1:512"))/256),2)=1,BH85,1-BH85)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0.44912624200620432</v>
      </c>
      <c r="BP85">
        <f ca="1">IF('Draft Sim'!$C$2 = "Most Categories",BO85,BN85)</f>
        <v>0.44912624200620432</v>
      </c>
      <c r="BR85" t="str">
        <f ca="1"/>
        <v>Cade Cunningham</v>
      </c>
      <c r="BT85" s="6" t="str">
        <f t="shared" ca="1" si="25"/>
        <v>Cade Cunningham</v>
      </c>
      <c r="BV85" t="str">
        <f ca="1"/>
        <v>Herbert Jones</v>
      </c>
    </row>
    <row r="86" spans="4:74">
      <c r="D86">
        <f>'Draft Sim'!I9</f>
        <v>0</v>
      </c>
      <c r="F86" t="str">
        <v>De'Anthony Melton</v>
      </c>
      <c r="I86" s="6" t="str">
        <f t="shared" si="13"/>
        <v>De'Anthony Melton</v>
      </c>
      <c r="L86" t="str">
        <v>Jalen Duren</v>
      </c>
      <c r="O86">
        <v>-0.16686258641181445</v>
      </c>
      <c r="P86">
        <v>-0.54683765481595437</v>
      </c>
      <c r="Q86">
        <v>0.84963412964633622</v>
      </c>
      <c r="R86">
        <v>0.52686780402619493</v>
      </c>
      <c r="S86">
        <v>-0.321933081680357</v>
      </c>
      <c r="T86">
        <v>-0.65208884351285235</v>
      </c>
      <c r="U86">
        <v>-0.3426732830878163</v>
      </c>
      <c r="V86">
        <v>-7.2139503393614232E-2</v>
      </c>
      <c r="W86">
        <v>6.6784121746338715E-2</v>
      </c>
      <c r="AO86" t="str">
        <f t="shared" si="14"/>
        <v>De'Anthony Melton</v>
      </c>
      <c r="AP86" cm="1">
        <f t="array" ref="AP86">INDEX(_x_scores_!B$2:B$474,MATCH($AO86,_x_scores_!$A$2:$A$474,0),0) + INDEX(_hidden_info_draft_!Z$42:AK$42,'Draft Sim'!$F$21)</f>
        <v>-0.70871948626211734</v>
      </c>
      <c r="AQ86" cm="1">
        <f t="array" ref="AQ86">INDEX(_x_scores_!C$2:C$474,MATCH($AO86,_x_scores_!$A$2:$A$474,0),0) + INDEX(_hidden_info_draft_!Z$43:AK$43,'Draft Sim'!$F$21)</f>
        <v>-0.1751629903650978</v>
      </c>
      <c r="AR86" cm="1">
        <f t="array" ref="AR86">INDEX(_x_scores_!D$2:D$474,MATCH($AO86,_x_scores_!$A$2:$A$474,0),0) +INDEX(_hidden_info_draft_!Z$44:AK$44,'Draft Sim'!$F$21)</f>
        <v>-0.18163955317742164</v>
      </c>
      <c r="AS86" cm="1">
        <f t="array" ref="AS86">INDEX(_x_scores_!E$2:E$474,MATCH($AO86,_x_scores_!$A$2:$A$474,0),0) + INDEX(_hidden_info_draft_!Z$45:AK$45,'Draft Sim'!$F$21)</f>
        <v>0.68652130658818833</v>
      </c>
      <c r="AT86" cm="1">
        <f t="array" ref="AT86">INDEX(_x_scores_!F$2:F$474,MATCH($AO86,_x_scores_!$A$2:$A$474,0),0) + INDEX(_hidden_info_draft_!Z$46:AK$46,'Draft Sim'!$F$21)</f>
        <v>-0.76446329000998847</v>
      </c>
      <c r="AU86" cm="1">
        <f t="array" ref="AU86">INDEX(_x_scores_!G$2:G$474,MATCH($AO86,_x_scores_!$A$2:$A$474,0),0) + INDEX(_hidden_info_draft_!Z$47:AK$47,'Draft Sim'!$F$21)</f>
        <v>0.34503242533044193</v>
      </c>
      <c r="AV86" cm="1">
        <f t="array" ref="AV86">INDEX(_x_scores_!H$2:H$474,MATCH($AO86,_x_scores_!$A$2:$A$474,0),0) + INDEX(_hidden_info_draft_!Z$48:AK$48,'Draft Sim'!$F$21)</f>
        <v>0.28876212677264773</v>
      </c>
      <c r="AW86" cm="1">
        <f t="array" ref="AW86">INDEX(_x_scores_!I$2:I$474,MATCH($AO86,_x_scores_!$A$2:$A$474,0),0) + INDEX(_hidden_info_draft_!Z$49:AK$49,'Draft Sim'!$F$21)</f>
        <v>-1.7764398460078437</v>
      </c>
      <c r="AX86" cm="1">
        <f t="array" ref="AX86">INDEX(_x_scores_!J$2:J$474,MATCH($AO86,_x_scores_!$A$2:$A$474,0),0) + INDEX(_hidden_info_draft_!Z$50:AK$50,'Draft Sim'!$F$21)</f>
        <v>-0.41143007720259739</v>
      </c>
      <c r="AZ86">
        <f t="shared" si="15"/>
        <v>0.44739774006634159</v>
      </c>
      <c r="BA86">
        <f t="shared" si="16"/>
        <v>0.48795551712583785</v>
      </c>
      <c r="BB86">
        <f t="shared" si="17"/>
        <v>0.48780792485575208</v>
      </c>
      <c r="BC86">
        <f t="shared" si="18"/>
        <v>0.55197550751756697</v>
      </c>
      <c r="BD86">
        <f t="shared" si="19"/>
        <v>0.44683516703918491</v>
      </c>
      <c r="BE86">
        <f t="shared" si="20"/>
        <v>0.52379156267538152</v>
      </c>
      <c r="BF86">
        <f t="shared" si="21"/>
        <v>0.52115742434158341</v>
      </c>
      <c r="BG86">
        <f t="shared" si="22"/>
        <v>0.37064432913309953</v>
      </c>
      <c r="BH86">
        <f t="shared" si="23"/>
        <v>0.46976325551854026</v>
      </c>
      <c r="BJ86">
        <f ca="1"/>
        <v>83</v>
      </c>
      <c r="BL86">
        <f ca="1"/>
        <v>0</v>
      </c>
      <c r="BN86">
        <f t="shared" si="24"/>
        <v>0.47859204758592089</v>
      </c>
      <c r="BO86" cm="1">
        <f t="array" aca="1" ref="BO86" ca="1">SUM(IF(MOD(_xlfn.FLOOR.MATH(ROW(INDIRECT("1:512"))/1),2)=1,AZ86,1-AZ86) * IF(MOD(_xlfn.FLOOR.MATH(ROW(INDIRECT("1:512"))/2),2)=1,BA86,1-BA86) *  IF(MOD(_xlfn.FLOOR.MATH(ROW(INDIRECT("1:512"))/4),2)=1,BB86,1-BB86) *IF(MOD(_xlfn.FLOOR.MATH(ROW(INDIRECT("1:512"))/8),2)=1,BC86,1-BC86) * IF(MOD(_xlfn.FLOOR.MATH(ROW(INDIRECT("1:512"))/16),2)=1,BD86,1-BD86) * IF(MOD(_xlfn.FLOOR.MATH(ROW(INDIRECT("1:512"))/32),2)=1,BE86,1-BE86) *  IF(MOD(_xlfn.FLOOR.MATH(ROW(INDIRECT("1:512"))/64),2)=1,BF86,1-BF86) * IF(MOD(_xlfn.FLOOR.MATH(ROW(INDIRECT("1:512"))/128),2)=1,BG86,1-BG86) * IF(MOD(_xlfn.FLOOR.MATH(ROW(INDIRECT("1:512"))/256),2)=1,BH86,1-BH86)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0.44721357917158616</v>
      </c>
      <c r="BP86">
        <f ca="1">IF('Draft Sim'!$C$2 = "Most Categories",BO86,BN86)</f>
        <v>0.44721357917158616</v>
      </c>
      <c r="BR86" t="str">
        <f ca="1"/>
        <v>Kevin Huerter</v>
      </c>
      <c r="BT86" s="6" t="str">
        <f t="shared" ca="1" si="25"/>
        <v>Kevin Huerter</v>
      </c>
      <c r="BV86" t="str">
        <f ca="1"/>
        <v>Jalen Duren</v>
      </c>
    </row>
    <row r="87" spans="4:74">
      <c r="D87">
        <f>'Draft Sim'!I10</f>
        <v>0</v>
      </c>
      <c r="F87" t="str">
        <v>John Collins</v>
      </c>
      <c r="I87" s="6" t="str">
        <f t="shared" si="13"/>
        <v>John Collins</v>
      </c>
      <c r="L87" t="str">
        <v>Paolo Banchero</v>
      </c>
      <c r="O87">
        <v>1.0071280713148918</v>
      </c>
      <c r="P87">
        <v>-0.18265980825392786</v>
      </c>
      <c r="Q87">
        <v>1.6076162556993099</v>
      </c>
      <c r="R87">
        <v>0.14483572108371456</v>
      </c>
      <c r="S87">
        <v>-0.58443664217487401</v>
      </c>
      <c r="T87">
        <v>-3.6236173030129763E-2</v>
      </c>
      <c r="U87">
        <v>-1.1301255874992242</v>
      </c>
      <c r="V87">
        <v>-0.51087700475785269</v>
      </c>
      <c r="W87">
        <v>-0.2317299392225563</v>
      </c>
      <c r="AO87" t="str">
        <f t="shared" si="14"/>
        <v>John Collins</v>
      </c>
      <c r="AP87" cm="1">
        <f t="array" ref="AP87">INDEX(_x_scores_!B$2:B$474,MATCH($AO87,_x_scores_!$A$2:$A$474,0),0) + INDEX(_hidden_info_draft_!Z$42:AK$42,'Draft Sim'!$F$21)</f>
        <v>-0.24812496974185611</v>
      </c>
      <c r="AQ87" cm="1">
        <f t="array" ref="AQ87">INDEX(_x_scores_!C$2:C$474,MATCH($AO87,_x_scores_!$A$2:$A$474,0),0) + INDEX(_hidden_info_draft_!Z$43:AK$43,'Draft Sim'!$F$21)</f>
        <v>0.52177711316976194</v>
      </c>
      <c r="AR87" cm="1">
        <f t="array" ref="AR87">INDEX(_x_scores_!D$2:D$474,MATCH($AO87,_x_scores_!$A$2:$A$474,0),0) +INDEX(_hidden_info_draft_!Z$44:AK$44,'Draft Sim'!$F$21)</f>
        <v>-0.79546236498130052</v>
      </c>
      <c r="AS87" cm="1">
        <f t="array" ref="AS87">INDEX(_x_scores_!E$2:E$474,MATCH($AO87,_x_scores_!$A$2:$A$474,0),0) + INDEX(_hidden_info_draft_!Z$45:AK$45,'Draft Sim'!$F$21)</f>
        <v>-0.63165223741752841</v>
      </c>
      <c r="AT87" cm="1">
        <f t="array" ref="AT87">INDEX(_x_scores_!F$2:F$474,MATCH($AO87,_x_scores_!$A$2:$A$474,0),0) + INDEX(_hidden_info_draft_!Z$46:AK$46,'Draft Sim'!$F$21)</f>
        <v>-7.3427448125048422E-2</v>
      </c>
      <c r="AU87" cm="1">
        <f t="array" ref="AU87">INDEX(_x_scores_!G$2:G$474,MATCH($AO87,_x_scores_!$A$2:$A$474,0),0) + INDEX(_hidden_info_draft_!Z$47:AK$47,'Draft Sim'!$F$21)</f>
        <v>-0.39333412946346841</v>
      </c>
      <c r="AV87" cm="1">
        <f t="array" ref="AV87">INDEX(_x_scores_!H$2:H$474,MATCH($AO87,_x_scores_!$A$2:$A$474,0),0) + INDEX(_hidden_info_draft_!Z$48:AK$48,'Draft Sim'!$F$21)</f>
        <v>0.42146186908947242</v>
      </c>
      <c r="AW87" cm="1">
        <f t="array" ref="AW87">INDEX(_x_scores_!I$2:I$474,MATCH($AO87,_x_scores_!$A$2:$A$474,0),0) + INDEX(_hidden_info_draft_!Z$49:AK$49,'Draft Sim'!$F$21)</f>
        <v>-1.7277594599120385</v>
      </c>
      <c r="AX87" cm="1">
        <f t="array" ref="AX87">INDEX(_x_scores_!J$2:J$474,MATCH($AO87,_x_scores_!$A$2:$A$474,0),0) + INDEX(_hidden_info_draft_!Z$50:AK$50,'Draft Sim'!$F$21)</f>
        <v>0.27940571100304734</v>
      </c>
      <c r="AZ87">
        <f t="shared" si="15"/>
        <v>0.48153668590701693</v>
      </c>
      <c r="BA87">
        <f t="shared" si="16"/>
        <v>0.53583534039533043</v>
      </c>
      <c r="BB87">
        <f t="shared" si="17"/>
        <v>0.44675742325525225</v>
      </c>
      <c r="BC87">
        <f t="shared" si="18"/>
        <v>0.452157708456978</v>
      </c>
      <c r="BD87">
        <f t="shared" si="19"/>
        <v>0.49487839686345092</v>
      </c>
      <c r="BE87">
        <f t="shared" si="20"/>
        <v>0.47288263302745459</v>
      </c>
      <c r="BF87">
        <f t="shared" si="21"/>
        <v>0.53086389047959592</v>
      </c>
      <c r="BG87">
        <f t="shared" si="22"/>
        <v>0.37406724095314381</v>
      </c>
      <c r="BH87">
        <f t="shared" si="23"/>
        <v>0.52054464364918784</v>
      </c>
      <c r="BJ87">
        <f ca="1"/>
        <v>84</v>
      </c>
      <c r="BL87">
        <f ca="1"/>
        <v>0</v>
      </c>
      <c r="BN87">
        <f t="shared" si="24"/>
        <v>0.47883599588749015</v>
      </c>
      <c r="BO87" cm="1">
        <f t="array" aca="1" ref="BO87" ca="1">SUM(IF(MOD(_xlfn.FLOOR.MATH(ROW(INDIRECT("1:512"))/1),2)=1,AZ87,1-AZ87) * IF(MOD(_xlfn.FLOOR.MATH(ROW(INDIRECT("1:512"))/2),2)=1,BA87,1-BA87) *  IF(MOD(_xlfn.FLOOR.MATH(ROW(INDIRECT("1:512"))/4),2)=1,BB87,1-BB87) *IF(MOD(_xlfn.FLOOR.MATH(ROW(INDIRECT("1:512"))/8),2)=1,BC87,1-BC87) * IF(MOD(_xlfn.FLOOR.MATH(ROW(INDIRECT("1:512"))/16),2)=1,BD87,1-BD87) * IF(MOD(_xlfn.FLOOR.MATH(ROW(INDIRECT("1:512"))/32),2)=1,BE87,1-BE87) *  IF(MOD(_xlfn.FLOOR.MATH(ROW(INDIRECT("1:512"))/64),2)=1,BF87,1-BF87) * IF(MOD(_xlfn.FLOOR.MATH(ROW(INDIRECT("1:512"))/128),2)=1,BG87,1-BG87) * IF(MOD(_xlfn.FLOOR.MATH(ROW(INDIRECT("1:512"))/256),2)=1,BH87,1-BH87)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0.44784291276159749</v>
      </c>
      <c r="BP87">
        <f ca="1">IF('Draft Sim'!$C$2 = "Most Categories",BO87,BN87)</f>
        <v>0.44784291276159749</v>
      </c>
      <c r="BR87" t="str">
        <f ca="1"/>
        <v>John Collins</v>
      </c>
      <c r="BT87" s="6" t="str">
        <f t="shared" ca="1" si="25"/>
        <v>John Collins</v>
      </c>
      <c r="BV87" t="str">
        <f ca="1"/>
        <v>Jonas Valanciunas</v>
      </c>
    </row>
    <row r="88" spans="4:74">
      <c r="D88">
        <f>'Draft Sim'!I11</f>
        <v>0</v>
      </c>
      <c r="F88" t="str">
        <v>Kevin Huerter</v>
      </c>
      <c r="I88" s="6" t="str">
        <f t="shared" si="13"/>
        <v>Kevin Huerter</v>
      </c>
      <c r="L88" t="str">
        <v>Saddiq Bey</v>
      </c>
      <c r="O88">
        <v>-0.15628810652338582</v>
      </c>
      <c r="P88">
        <v>0.27760949804305557</v>
      </c>
      <c r="Q88">
        <v>-0.94492136821480577</v>
      </c>
      <c r="R88">
        <v>-0.39867671047211711</v>
      </c>
      <c r="S88">
        <v>0.49834401960800212</v>
      </c>
      <c r="T88">
        <v>-0.3254007101632303</v>
      </c>
      <c r="U88">
        <v>0.49212618223461518</v>
      </c>
      <c r="V88">
        <v>1.6179242456800781E-2</v>
      </c>
      <c r="W88">
        <v>0.17956187159689058</v>
      </c>
      <c r="AO88" t="str">
        <f t="shared" si="14"/>
        <v>Kevin Huerter</v>
      </c>
      <c r="AP88" cm="1">
        <f t="array" ref="AP88">INDEX(_x_scores_!B$2:B$474,MATCH($AO88,_x_scores_!$A$2:$A$474,0),0) + INDEX(_hidden_info_draft_!Z$42:AK$42,'Draft Sim'!$F$21)</f>
        <v>-0.13608380310938817</v>
      </c>
      <c r="AQ88" cm="1">
        <f t="array" ref="AQ88">INDEX(_x_scores_!C$2:C$474,MATCH($AO88,_x_scores_!$A$2:$A$474,0),0) + INDEX(_hidden_info_draft_!Z$43:AK$43,'Draft Sim'!$F$21)</f>
        <v>-0.42914132418103623</v>
      </c>
      <c r="AR88" cm="1">
        <f t="array" ref="AR88">INDEX(_x_scores_!D$2:D$474,MATCH($AO88,_x_scores_!$A$2:$A$474,0),0) +INDEX(_hidden_info_draft_!Z$44:AK$44,'Draft Sim'!$F$21)</f>
        <v>8.9530414975116684E-2</v>
      </c>
      <c r="AS88" cm="1">
        <f t="array" ref="AS88">INDEX(_x_scores_!E$2:E$474,MATCH($AO88,_x_scores_!$A$2:$A$474,0),0) + INDEX(_hidden_info_draft_!Z$45:AK$45,'Draft Sim'!$F$21)</f>
        <v>-4.3309875329528541E-2</v>
      </c>
      <c r="AT88" cm="1">
        <f t="array" ref="AT88">INDEX(_x_scores_!F$2:F$474,MATCH($AO88,_x_scores_!$A$2:$A$474,0),0) + INDEX(_hidden_info_draft_!Z$46:AK$46,'Draft Sim'!$F$21)</f>
        <v>-1.0175378262564241</v>
      </c>
      <c r="AU88" cm="1">
        <f t="array" ref="AU88">INDEX(_x_scores_!G$2:G$474,MATCH($AO88,_x_scores_!$A$2:$A$474,0),0) + INDEX(_hidden_info_draft_!Z$47:AK$47,'Draft Sim'!$F$21)</f>
        <v>0.87616848972568129</v>
      </c>
      <c r="AV88" cm="1">
        <f t="array" ref="AV88">INDEX(_x_scores_!H$2:H$474,MATCH($AO88,_x_scores_!$A$2:$A$474,0),0) + INDEX(_hidden_info_draft_!Z$48:AK$48,'Draft Sim'!$F$21)</f>
        <v>0.2104226265950333</v>
      </c>
      <c r="AW88" cm="1">
        <f t="array" ref="AW88">INDEX(_x_scores_!I$2:I$474,MATCH($AO88,_x_scores_!$A$2:$A$474,0),0) + INDEX(_hidden_info_draft_!Z$49:AK$49,'Draft Sim'!$F$21)</f>
        <v>-1.8318480384484617</v>
      </c>
      <c r="AX88" cm="1">
        <f t="array" ref="AX88">INDEX(_x_scores_!J$2:J$474,MATCH($AO88,_x_scores_!$A$2:$A$474,0),0) + INDEX(_hidden_info_draft_!Z$50:AK$50,'Draft Sim'!$F$21)</f>
        <v>-0.33832432946704472</v>
      </c>
      <c r="AZ88">
        <f t="shared" si="15"/>
        <v>0.48987129123960704</v>
      </c>
      <c r="BA88">
        <f t="shared" si="16"/>
        <v>0.47051398024922209</v>
      </c>
      <c r="BB88">
        <f t="shared" si="17"/>
        <v>0.50601020096999272</v>
      </c>
      <c r="BC88">
        <f t="shared" si="18"/>
        <v>0.49671177950711098</v>
      </c>
      <c r="BD88">
        <f t="shared" si="19"/>
        <v>0.42939690021646726</v>
      </c>
      <c r="BE88">
        <f t="shared" si="20"/>
        <v>0.56022113123996509</v>
      </c>
      <c r="BF88">
        <f t="shared" si="21"/>
        <v>0.51542092914037563</v>
      </c>
      <c r="BG88">
        <f t="shared" si="22"/>
        <v>0.3667607946997854</v>
      </c>
      <c r="BH88">
        <f t="shared" si="23"/>
        <v>0.4751282106838417</v>
      </c>
      <c r="BJ88">
        <f ca="1"/>
        <v>85</v>
      </c>
      <c r="BL88">
        <f ca="1"/>
        <v>0</v>
      </c>
      <c r="BN88">
        <f t="shared" si="24"/>
        <v>0.47889280199404083</v>
      </c>
      <c r="BO88" cm="1">
        <f t="array" aca="1" ref="BO88" ca="1">SUM(IF(MOD(_xlfn.FLOOR.MATH(ROW(INDIRECT("1:512"))/1),2)=1,AZ88,1-AZ88) * IF(MOD(_xlfn.FLOOR.MATH(ROW(INDIRECT("1:512"))/2),2)=1,BA88,1-BA88) *  IF(MOD(_xlfn.FLOOR.MATH(ROW(INDIRECT("1:512"))/4),2)=1,BB88,1-BB88) *IF(MOD(_xlfn.FLOOR.MATH(ROW(INDIRECT("1:512"))/8),2)=1,BC88,1-BC88) * IF(MOD(_xlfn.FLOOR.MATH(ROW(INDIRECT("1:512"))/16),2)=1,BD88,1-BD88) * IF(MOD(_xlfn.FLOOR.MATH(ROW(INDIRECT("1:512"))/32),2)=1,BE88,1-BE88) *  IF(MOD(_xlfn.FLOOR.MATH(ROW(INDIRECT("1:512"))/64),2)=1,BF88,1-BF88) * IF(MOD(_xlfn.FLOOR.MATH(ROW(INDIRECT("1:512"))/128),2)=1,BG88,1-BG88) * IF(MOD(_xlfn.FLOOR.MATH(ROW(INDIRECT("1:512"))/256),2)=1,BH88,1-BH88)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0.4479480835536927</v>
      </c>
      <c r="BP88">
        <f ca="1">IF('Draft Sim'!$C$2 = "Most Categories",BO88,BN88)</f>
        <v>0.4479480835536927</v>
      </c>
      <c r="BR88" t="str">
        <f ca="1"/>
        <v>De'Anthony Melton</v>
      </c>
      <c r="BT88" s="6" t="str">
        <f t="shared" ca="1" si="25"/>
        <v>De'Anthony Melton</v>
      </c>
      <c r="BV88" t="str">
        <f ca="1"/>
        <v>Saddiq Bey</v>
      </c>
    </row>
    <row r="89" spans="4:74">
      <c r="D89">
        <f>'Draft Sim'!I12</f>
        <v>0</v>
      </c>
      <c r="F89" t="str">
        <v>Zion Williamson</v>
      </c>
      <c r="I89" s="6" t="str">
        <f t="shared" si="13"/>
        <v>Zion Williamson</v>
      </c>
      <c r="L89" t="str">
        <v>Andrew Wiggins</v>
      </c>
      <c r="O89">
        <v>-0.17691968722668319</v>
      </c>
      <c r="P89">
        <v>-0.34969944856454821</v>
      </c>
      <c r="Q89">
        <v>-0.63522285755062413</v>
      </c>
      <c r="R89">
        <v>5.7505214980844474E-2</v>
      </c>
      <c r="S89">
        <v>0.48272263890299733</v>
      </c>
      <c r="T89">
        <v>-4.6681007658192615E-2</v>
      </c>
      <c r="U89">
        <v>0.27078942919643145</v>
      </c>
      <c r="V89">
        <v>-0.22148215774569846</v>
      </c>
      <c r="W89">
        <v>3.5619254260373046E-2</v>
      </c>
      <c r="AO89" t="str">
        <f t="shared" si="14"/>
        <v>Zion Williamson</v>
      </c>
      <c r="AP89" cm="1">
        <f t="array" ref="AP89">INDEX(_x_scores_!B$2:B$474,MATCH($AO89,_x_scores_!$A$2:$A$474,0),0) + INDEX(_hidden_info_draft_!Z$42:AK$42,'Draft Sim'!$F$21)</f>
        <v>0.62041854356634418</v>
      </c>
      <c r="AQ89" cm="1">
        <f t="array" ref="AQ89">INDEX(_x_scores_!C$2:C$474,MATCH($AO89,_x_scores_!$A$2:$A$474,0),0) + INDEX(_hidden_info_draft_!Z$43:AK$43,'Draft Sim'!$F$21)</f>
        <v>0.49648291895226598</v>
      </c>
      <c r="AR89" cm="1">
        <f t="array" ref="AR89">INDEX(_x_scores_!D$2:D$474,MATCH($AO89,_x_scores_!$A$2:$A$474,0),0) +INDEX(_hidden_info_draft_!Z$44:AK$44,'Draft Sim'!$F$21)</f>
        <v>0.31674653397995045</v>
      </c>
      <c r="AS89" cm="1">
        <f t="array" ref="AS89">INDEX(_x_scores_!E$2:E$474,MATCH($AO89,_x_scores_!$A$2:$A$474,0),0) + INDEX(_hidden_info_draft_!Z$45:AK$45,'Draft Sim'!$F$21)</f>
        <v>-0.1374684500393667</v>
      </c>
      <c r="AT89" cm="1">
        <f t="array" ref="AT89">INDEX(_x_scores_!F$2:F$474,MATCH($AO89,_x_scores_!$A$2:$A$474,0),0) + INDEX(_hidden_info_draft_!Z$46:AK$46,'Draft Sim'!$F$21)</f>
        <v>-0.71413763861353474</v>
      </c>
      <c r="AU89" cm="1">
        <f t="array" ref="AU89">INDEX(_x_scores_!G$2:G$474,MATCH($AO89,_x_scores_!$A$2:$A$474,0),0) + INDEX(_hidden_info_draft_!Z$47:AK$47,'Draft Sim'!$F$21)</f>
        <v>-1.0344740142854087</v>
      </c>
      <c r="AV89" cm="1">
        <f t="array" ref="AV89">INDEX(_x_scores_!H$2:H$474,MATCH($AO89,_x_scores_!$A$2:$A$474,0),0) + INDEX(_hidden_info_draft_!Z$48:AK$48,'Draft Sim'!$F$21)</f>
        <v>-0.89915115872402329</v>
      </c>
      <c r="AW89" cm="1">
        <f t="array" ref="AW89">INDEX(_x_scores_!I$2:I$474,MATCH($AO89,_x_scores_!$A$2:$A$474,0),0) + INDEX(_hidden_info_draft_!Z$49:AK$49,'Draft Sim'!$F$21)</f>
        <v>-2.368137067103854</v>
      </c>
      <c r="AX89" cm="1">
        <f t="array" ref="AX89">INDEX(_x_scores_!J$2:J$474,MATCH($AO89,_x_scores_!$A$2:$A$474,0),0) + INDEX(_hidden_info_draft_!Z$50:AK$50,'Draft Sim'!$F$21)</f>
        <v>0.99061940197283838</v>
      </c>
      <c r="AZ89">
        <f t="shared" si="15"/>
        <v>0.54607973244588293</v>
      </c>
      <c r="BA89">
        <f t="shared" si="16"/>
        <v>0.53410249578970204</v>
      </c>
      <c r="BB89">
        <f t="shared" si="17"/>
        <v>0.52125402058417736</v>
      </c>
      <c r="BC89">
        <f t="shared" si="18"/>
        <v>0.48956403986549102</v>
      </c>
      <c r="BD89">
        <f t="shared" si="19"/>
        <v>0.45031628879659202</v>
      </c>
      <c r="BE89">
        <f t="shared" si="20"/>
        <v>0.42900489114679297</v>
      </c>
      <c r="BF89">
        <f t="shared" si="21"/>
        <v>0.434387459411539</v>
      </c>
      <c r="BG89">
        <f t="shared" si="22"/>
        <v>0.32992767235133513</v>
      </c>
      <c r="BH89">
        <f t="shared" si="23"/>
        <v>0.57246904076373861</v>
      </c>
      <c r="BJ89">
        <f ca="1"/>
        <v>86</v>
      </c>
      <c r="BL89">
        <f ca="1"/>
        <v>0</v>
      </c>
      <c r="BN89">
        <f t="shared" si="24"/>
        <v>0.47856729346169463</v>
      </c>
      <c r="BO89" cm="1">
        <f t="array" aca="1" ref="BO89" ca="1">SUM(IF(MOD(_xlfn.FLOOR.MATH(ROW(INDIRECT("1:512"))/1),2)=1,AZ89,1-AZ89) * IF(MOD(_xlfn.FLOOR.MATH(ROW(INDIRECT("1:512"))/2),2)=1,BA89,1-BA89) *  IF(MOD(_xlfn.FLOOR.MATH(ROW(INDIRECT("1:512"))/4),2)=1,BB89,1-BB89) *IF(MOD(_xlfn.FLOOR.MATH(ROW(INDIRECT("1:512"))/8),2)=1,BC89,1-BC89) * IF(MOD(_xlfn.FLOOR.MATH(ROW(INDIRECT("1:512"))/16),2)=1,BD89,1-BD89) * IF(MOD(_xlfn.FLOOR.MATH(ROW(INDIRECT("1:512"))/32),2)=1,BE89,1-BE89) *  IF(MOD(_xlfn.FLOOR.MATH(ROW(INDIRECT("1:512"))/64),2)=1,BF89,1-BF89) * IF(MOD(_xlfn.FLOOR.MATH(ROW(INDIRECT("1:512"))/128),2)=1,BG89,1-BG89) * IF(MOD(_xlfn.FLOOR.MATH(ROW(INDIRECT("1:512"))/256),2)=1,BH89,1-BH89)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0.44695767272684461</v>
      </c>
      <c r="BP89">
        <f ca="1">IF('Draft Sim'!$C$2 = "Most Categories",BO89,BN89)</f>
        <v>0.44695767272684461</v>
      </c>
      <c r="BR89" t="str">
        <f ca="1"/>
        <v>Zion Williamson</v>
      </c>
      <c r="BT89" s="6" t="str">
        <f t="shared" ca="1" si="25"/>
        <v>Zion Williamson</v>
      </c>
      <c r="BV89" t="str">
        <f ca="1"/>
        <v>Spencer Dinwiddie</v>
      </c>
    </row>
    <row r="90" spans="4:74">
      <c r="D90">
        <f>'Draft Sim'!I13</f>
        <v>0</v>
      </c>
      <c r="F90" t="str">
        <v>Christian Wood</v>
      </c>
      <c r="I90" s="6" t="str">
        <f t="shared" si="13"/>
        <v>Christian Wood</v>
      </c>
      <c r="L90" t="str">
        <v>Michael Porter Jr.</v>
      </c>
      <c r="O90">
        <v>-0.62608682181107567</v>
      </c>
      <c r="P90">
        <v>1.5204961474426557</v>
      </c>
      <c r="Q90">
        <v>-1.0447473765667719</v>
      </c>
      <c r="R90">
        <v>-0.6063046330465901</v>
      </c>
      <c r="S90">
        <v>1.3520644638757586</v>
      </c>
      <c r="T90">
        <v>-1.2694811439068368</v>
      </c>
      <c r="U90">
        <v>0.15206359592141289</v>
      </c>
      <c r="V90">
        <v>-0.46234412414755399</v>
      </c>
      <c r="W90">
        <v>0.83770851143191727</v>
      </c>
      <c r="AO90" t="str">
        <f t="shared" si="14"/>
        <v>Christian Wood</v>
      </c>
      <c r="AP90" cm="1">
        <f t="array" ref="AP90">INDEX(_x_scores_!B$2:B$474,MATCH($AO90,_x_scores_!$A$2:$A$474,0),0) + INDEX(_hidden_info_draft_!Z$42:AK$42,'Draft Sim'!$F$21)</f>
        <v>-0.25110112483890268</v>
      </c>
      <c r="AQ90" cm="1">
        <f t="array" ref="AQ90">INDEX(_x_scores_!C$2:C$474,MATCH($AO90,_x_scores_!$A$2:$A$474,0),0) + INDEX(_hidden_info_draft_!Z$43:AK$43,'Draft Sim'!$F$21)</f>
        <v>0.78404402537141793</v>
      </c>
      <c r="AR90" cm="1">
        <f t="array" ref="AR90">INDEX(_x_scores_!D$2:D$474,MATCH($AO90,_x_scores_!$A$2:$A$474,0),0) +INDEX(_hidden_info_draft_!Z$44:AK$44,'Draft Sim'!$F$21)</f>
        <v>-0.59620128765966895</v>
      </c>
      <c r="AS90" cm="1">
        <f t="array" ref="AS90">INDEX(_x_scores_!E$2:E$474,MATCH($AO90,_x_scores_!$A$2:$A$474,0),0) + INDEX(_hidden_info_draft_!Z$45:AK$45,'Draft Sim'!$F$21)</f>
        <v>-0.74866205785498696</v>
      </c>
      <c r="AT90" cm="1">
        <f t="array" ref="AT90">INDEX(_x_scores_!F$2:F$474,MATCH($AO90,_x_scores_!$A$2:$A$474,0),0) + INDEX(_hidden_info_draft_!Z$46:AK$46,'Draft Sim'!$F$21)</f>
        <v>-0.10213437447820128</v>
      </c>
      <c r="AU90" cm="1">
        <f t="array" ref="AU90">INDEX(_x_scores_!G$2:G$474,MATCH($AO90,_x_scores_!$A$2:$A$474,0),0) + INDEX(_hidden_info_draft_!Z$47:AK$47,'Draft Sim'!$F$21)</f>
        <v>-4.0780211321786719E-2</v>
      </c>
      <c r="AV90" cm="1">
        <f t="array" ref="AV90">INDEX(_x_scores_!H$2:H$474,MATCH($AO90,_x_scores_!$A$2:$A$474,0),0) + INDEX(_hidden_info_draft_!Z$48:AK$48,'Draft Sim'!$F$21)</f>
        <v>0.13106922663482801</v>
      </c>
      <c r="AW90" cm="1">
        <f t="array" ref="AW90">INDEX(_x_scores_!I$2:I$474,MATCH($AO90,_x_scores_!$A$2:$A$474,0),0) + INDEX(_hidden_info_draft_!Z$49:AK$49,'Draft Sim'!$F$21)</f>
        <v>-2.1287875345576239</v>
      </c>
      <c r="AX90" cm="1">
        <f t="array" ref="AX90">INDEX(_x_scores_!J$2:J$474,MATCH($AO90,_x_scores_!$A$2:$A$474,0),0) + INDEX(_hidden_info_draft_!Z$50:AK$50,'Draft Sim'!$F$21)</f>
        <v>0.27308205226089949</v>
      </c>
      <c r="AZ90">
        <f t="shared" si="15"/>
        <v>0.48131538722569278</v>
      </c>
      <c r="BA90">
        <f t="shared" si="16"/>
        <v>0.5537565758512164</v>
      </c>
      <c r="BB90">
        <f t="shared" si="17"/>
        <v>0.46004237568758366</v>
      </c>
      <c r="BC90">
        <f t="shared" si="18"/>
        <v>0.44335033858006478</v>
      </c>
      <c r="BD90">
        <f t="shared" si="19"/>
        <v>0.49287625656895462</v>
      </c>
      <c r="BE90">
        <f t="shared" si="20"/>
        <v>0.49718637247995834</v>
      </c>
      <c r="BF90">
        <f t="shared" si="21"/>
        <v>0.50960693949158942</v>
      </c>
      <c r="BG90">
        <f t="shared" si="22"/>
        <v>0.34618888096183353</v>
      </c>
      <c r="BH90">
        <f t="shared" si="23"/>
        <v>0.52008006375301918</v>
      </c>
      <c r="BJ90">
        <f ca="1"/>
        <v>87</v>
      </c>
      <c r="BL90">
        <f ca="1"/>
        <v>1</v>
      </c>
      <c r="BN90">
        <f t="shared" si="24"/>
        <v>0.47826702117776804</v>
      </c>
      <c r="BO90" cm="1">
        <f t="array" aca="1" ref="BO90" ca="1">SUM(IF(MOD(_xlfn.FLOOR.MATH(ROW(INDIRECT("1:512"))/1),2)=1,AZ90,1-AZ90) * IF(MOD(_xlfn.FLOOR.MATH(ROW(INDIRECT("1:512"))/2),2)=1,BA90,1-BA90) *  IF(MOD(_xlfn.FLOOR.MATH(ROW(INDIRECT("1:512"))/4),2)=1,BB90,1-BB90) *IF(MOD(_xlfn.FLOOR.MATH(ROW(INDIRECT("1:512"))/8),2)=1,BC90,1-BC90) * IF(MOD(_xlfn.FLOOR.MATH(ROW(INDIRECT("1:512"))/16),2)=1,BD90,1-BD90) * IF(MOD(_xlfn.FLOOR.MATH(ROW(INDIRECT("1:512"))/32),2)=1,BE90,1-BE90) *  IF(MOD(_xlfn.FLOOR.MATH(ROW(INDIRECT("1:512"))/64),2)=1,BF90,1-BF90) * IF(MOD(_xlfn.FLOOR.MATH(ROW(INDIRECT("1:512"))/128),2)=1,BG90,1-BG90) * IF(MOD(_xlfn.FLOOR.MATH(ROW(INDIRECT("1:512"))/256),2)=1,BH90,1-BH90)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0.44641246609194707</v>
      </c>
      <c r="BP90">
        <f ca="1">IF('Draft Sim'!$C$2 = "Most Categories",BO90,BN90)</f>
        <v>0.44641246609194707</v>
      </c>
      <c r="BR90" t="str">
        <f ca="1"/>
        <v>Jabari Smith Jr.</v>
      </c>
      <c r="BT90" s="6" t="str">
        <f t="shared" ca="1" si="25"/>
        <v>Jabari Smith Jr.</v>
      </c>
      <c r="BV90" t="str">
        <f ca="1"/>
        <v>Andrew Wiggins</v>
      </c>
    </row>
    <row r="91" spans="4:74">
      <c r="D91">
        <f>'Draft Sim'!I14</f>
        <v>0</v>
      </c>
      <c r="F91" t="str">
        <v>Jabari Smith Jr.</v>
      </c>
      <c r="I91" s="6" t="str">
        <f t="shared" si="13"/>
        <v>Jabari Smith Jr.</v>
      </c>
      <c r="L91" t="str">
        <v>Devin Vassell</v>
      </c>
      <c r="O91">
        <v>0.35856488131243008</v>
      </c>
      <c r="P91">
        <v>5.6173736874259288E-3</v>
      </c>
      <c r="Q91">
        <v>1.0111909736271536</v>
      </c>
      <c r="R91">
        <v>6.8455557483755466E-2</v>
      </c>
      <c r="S91">
        <v>-0.10784828256098293</v>
      </c>
      <c r="T91">
        <v>-0.10639333920639708</v>
      </c>
      <c r="U91">
        <v>-1.0073109797011637</v>
      </c>
      <c r="V91">
        <v>9.5207918313990739E-2</v>
      </c>
      <c r="W91">
        <v>-0.49667589987262667</v>
      </c>
      <c r="AO91" t="str">
        <f t="shared" si="14"/>
        <v>Jabari Smith Jr.</v>
      </c>
      <c r="AP91" cm="1">
        <f t="array" ref="AP91">INDEX(_x_scores_!B$2:B$474,MATCH($AO91,_x_scores_!$A$2:$A$474,0),0) + INDEX(_hidden_info_draft_!Z$42:AK$42,'Draft Sim'!$F$21)</f>
        <v>-0.221693643279363</v>
      </c>
      <c r="AQ91" cm="1">
        <f t="array" ref="AQ91">INDEX(_x_scores_!C$2:C$474,MATCH($AO91,_x_scores_!$A$2:$A$474,0),0) + INDEX(_hidden_info_draft_!Z$43:AK$43,'Draft Sim'!$F$21)</f>
        <v>1.1305028795082979</v>
      </c>
      <c r="AR91" cm="1">
        <f t="array" ref="AR91">INDEX(_x_scores_!D$2:D$474,MATCH($AO91,_x_scores_!$A$2:$A$474,0),0) +INDEX(_hidden_info_draft_!Z$44:AK$44,'Draft Sim'!$F$21)</f>
        <v>-0.70143981379499531</v>
      </c>
      <c r="AS91" cm="1">
        <f t="array" ref="AS91">INDEX(_x_scores_!E$2:E$474,MATCH($AO91,_x_scores_!$A$2:$A$474,0),0) + INDEX(_hidden_info_draft_!Z$45:AK$45,'Draft Sim'!$F$21)</f>
        <v>-0.54037558765908156</v>
      </c>
      <c r="AT91" cm="1">
        <f t="array" ref="AT91">INDEX(_x_scores_!F$2:F$474,MATCH($AO91,_x_scores_!$A$2:$A$474,0),0) + INDEX(_hidden_info_draft_!Z$46:AK$46,'Draft Sim'!$F$21)</f>
        <v>-0.10961346662743537</v>
      </c>
      <c r="AU91" cm="1">
        <f t="array" ref="AU91">INDEX(_x_scores_!G$2:G$474,MATCH($AO91,_x_scores_!$A$2:$A$474,0),0) + INDEX(_hidden_info_draft_!Z$47:AK$47,'Draft Sim'!$F$21)</f>
        <v>1.8925942237232526E-2</v>
      </c>
      <c r="AV91" cm="1">
        <f t="array" ref="AV91">INDEX(_x_scores_!H$2:H$474,MATCH($AO91,_x_scores_!$A$2:$A$474,0),0) + INDEX(_hidden_info_draft_!Z$48:AK$48,'Draft Sim'!$F$21)</f>
        <v>0.10999380005671275</v>
      </c>
      <c r="AW91" cm="1">
        <f t="array" ref="AW91">INDEX(_x_scores_!I$2:I$474,MATCH($AO91,_x_scores_!$A$2:$A$474,0),0) + INDEX(_hidden_info_draft_!Z$49:AK$49,'Draft Sim'!$F$21)</f>
        <v>-1.7647902840156913</v>
      </c>
      <c r="AX91" cm="1">
        <f t="array" ref="AX91">INDEX(_x_scores_!J$2:J$474,MATCH($AO91,_x_scores_!$A$2:$A$474,0),0) + INDEX(_hidden_info_draft_!Z$50:AK$50,'Draft Sim'!$F$21)</f>
        <v>-0.54862636849880131</v>
      </c>
      <c r="AZ91">
        <f t="shared" si="15"/>
        <v>0.48350228820412267</v>
      </c>
      <c r="BA91">
        <f t="shared" si="16"/>
        <v>0.57725763199363611</v>
      </c>
      <c r="BB91">
        <f t="shared" si="17"/>
        <v>0.45301949246764417</v>
      </c>
      <c r="BC91">
        <f t="shared" si="18"/>
        <v>0.45904474390290473</v>
      </c>
      <c r="BD91">
        <f t="shared" si="19"/>
        <v>0.49235466103882253</v>
      </c>
      <c r="BE91">
        <f t="shared" si="20"/>
        <v>0.50130580241182066</v>
      </c>
      <c r="BF91">
        <f t="shared" si="21"/>
        <v>0.50806241111298633</v>
      </c>
      <c r="BG91">
        <f t="shared" si="22"/>
        <v>0.37146253643307658</v>
      </c>
      <c r="BH91">
        <f t="shared" si="23"/>
        <v>0.45971050232883381</v>
      </c>
      <c r="BJ91">
        <f ca="1"/>
        <v>88</v>
      </c>
      <c r="BL91">
        <f ca="1"/>
        <v>0</v>
      </c>
      <c r="BN91">
        <f t="shared" si="24"/>
        <v>0.47841334109931644</v>
      </c>
      <c r="BO91" cm="1">
        <f t="array" aca="1" ref="BO91" ca="1">SUM(IF(MOD(_xlfn.FLOOR.MATH(ROW(INDIRECT("1:512"))/1),2)=1,AZ91,1-AZ91) * IF(MOD(_xlfn.FLOOR.MATH(ROW(INDIRECT("1:512"))/2),2)=1,BA91,1-BA91) *  IF(MOD(_xlfn.FLOOR.MATH(ROW(INDIRECT("1:512"))/4),2)=1,BB91,1-BB91) *IF(MOD(_xlfn.FLOOR.MATH(ROW(INDIRECT("1:512"))/8),2)=1,BC91,1-BC91) * IF(MOD(_xlfn.FLOOR.MATH(ROW(INDIRECT("1:512"))/16),2)=1,BD91,1-BD91) * IF(MOD(_xlfn.FLOOR.MATH(ROW(INDIRECT("1:512"))/32),2)=1,BE91,1-BE91) *  IF(MOD(_xlfn.FLOOR.MATH(ROW(INDIRECT("1:512"))/64),2)=1,BF91,1-BF91) * IF(MOD(_xlfn.FLOOR.MATH(ROW(INDIRECT("1:512"))/128),2)=1,BG91,1-BG91) * IF(MOD(_xlfn.FLOOR.MATH(ROW(INDIRECT("1:512"))/256),2)=1,BH91,1-BH91)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0.44673629613583077</v>
      </c>
      <c r="BP91">
        <f ca="1">IF('Draft Sim'!$C$2 = "Most Categories",BO91,BN91)</f>
        <v>0.44673629613583077</v>
      </c>
      <c r="BR91" t="str">
        <f ca="1"/>
        <v>Jalen Green</v>
      </c>
      <c r="BT91" s="6" t="str">
        <f t="shared" ca="1" si="25"/>
        <v>Jalen Green</v>
      </c>
      <c r="BV91" t="str">
        <f ca="1"/>
        <v>Michael Porter Jr.</v>
      </c>
    </row>
    <row r="92" spans="4:74">
      <c r="D92">
        <f>'Draft Sim'!I15</f>
        <v>0</v>
      </c>
      <c r="F92" t="str">
        <v>Jalen Green</v>
      </c>
      <c r="I92" s="6" t="str">
        <f t="shared" si="13"/>
        <v>Jalen Green</v>
      </c>
      <c r="L92" t="str">
        <v>Spencer Dinwiddie</v>
      </c>
      <c r="O92">
        <v>0.43119138988631811</v>
      </c>
      <c r="P92">
        <v>0.65194319663942735</v>
      </c>
      <c r="Q92">
        <v>1.2918562072589916</v>
      </c>
      <c r="R92">
        <v>-3.5570263294891068E-2</v>
      </c>
      <c r="S92">
        <v>-0.3432424468292064</v>
      </c>
      <c r="T92">
        <v>-0.27705539630079135</v>
      </c>
      <c r="U92">
        <v>-1.0426720871418682</v>
      </c>
      <c r="V92">
        <v>-0.34308603397300313</v>
      </c>
      <c r="W92">
        <v>-0.28077107549055691</v>
      </c>
      <c r="AO92" t="str">
        <f t="shared" si="14"/>
        <v>Jalen Green</v>
      </c>
      <c r="AP92" cm="1">
        <f t="array" ref="AP92">INDEX(_x_scores_!B$2:B$474,MATCH($AO92,_x_scores_!$A$2:$A$474,0),0) + INDEX(_hidden_info_draft_!Z$42:AK$42,'Draft Sim'!$F$21)</f>
        <v>0.81361796065221659</v>
      </c>
      <c r="AQ92" cm="1">
        <f t="array" ref="AQ92">INDEX(_x_scores_!C$2:C$474,MATCH($AO92,_x_scores_!$A$2:$A$474,0),0) + INDEX(_hidden_info_draft_!Z$43:AK$43,'Draft Sim'!$F$21)</f>
        <v>-0.25067358268183648</v>
      </c>
      <c r="AR92" cm="1">
        <f t="array" ref="AR92">INDEX(_x_scores_!D$2:D$474,MATCH($AO92,_x_scores_!$A$2:$A$474,0),0) +INDEX(_hidden_info_draft_!Z$44:AK$44,'Draft Sim'!$F$21)</f>
        <v>0.47738429036054575</v>
      </c>
      <c r="AS92" cm="1">
        <f t="array" ref="AS92">INDEX(_x_scores_!E$2:E$474,MATCH($AO92,_x_scores_!$A$2:$A$474,0),0) + INDEX(_hidden_info_draft_!Z$45:AK$45,'Draft Sim'!$F$21)</f>
        <v>-0.30971334662126032</v>
      </c>
      <c r="AT92" cm="1">
        <f t="array" ref="AT92">INDEX(_x_scores_!F$2:F$474,MATCH($AO92,_x_scores_!$A$2:$A$474,0),0) + INDEX(_hidden_info_draft_!Z$46:AK$46,'Draft Sim'!$F$21)</f>
        <v>-1.1202961302779193</v>
      </c>
      <c r="AU92" cm="1">
        <f t="array" ref="AU92">INDEX(_x_scores_!G$2:G$474,MATCH($AO92,_x_scores_!$A$2:$A$474,0),0) + INDEX(_hidden_info_draft_!Z$47:AK$47,'Draft Sim'!$F$21)</f>
        <v>0.84048614013668466</v>
      </c>
      <c r="AV92" cm="1">
        <f t="array" ref="AV92">INDEX(_x_scores_!H$2:H$474,MATCH($AO92,_x_scores_!$A$2:$A$474,0),0) + INDEX(_hidden_info_draft_!Z$48:AK$48,'Draft Sim'!$F$21)</f>
        <v>-0.84903593219218854</v>
      </c>
      <c r="AW92" cm="1">
        <f t="array" ref="AW92">INDEX(_x_scores_!I$2:I$474,MATCH($AO92,_x_scores_!$A$2:$A$474,0),0) + INDEX(_hidden_info_draft_!Z$49:AK$49,'Draft Sim'!$F$21)</f>
        <v>-1.5466942660177112</v>
      </c>
      <c r="AX92" cm="1">
        <f t="array" ref="AX92">INDEX(_x_scores_!J$2:J$474,MATCH($AO92,_x_scores_!$A$2:$A$474,0),0) + INDEX(_hidden_info_draft_!Z$50:AK$50,'Draft Sim'!$F$21)</f>
        <v>-0.70546907428846295</v>
      </c>
      <c r="AZ92">
        <f t="shared" si="15"/>
        <v>0.56033220814381446</v>
      </c>
      <c r="BA92">
        <f t="shared" si="16"/>
        <v>0.48276603433423548</v>
      </c>
      <c r="BB92">
        <f t="shared" si="17"/>
        <v>0.53201371250937901</v>
      </c>
      <c r="BC92">
        <f t="shared" si="18"/>
        <v>0.47649894157289774</v>
      </c>
      <c r="BD92">
        <f t="shared" si="19"/>
        <v>0.42235344165926936</v>
      </c>
      <c r="BE92">
        <f t="shared" si="20"/>
        <v>0.55778618988277917</v>
      </c>
      <c r="BF92">
        <f t="shared" si="21"/>
        <v>0.43801400402497737</v>
      </c>
      <c r="BG92">
        <f t="shared" si="22"/>
        <v>0.38688403817192007</v>
      </c>
      <c r="BH92">
        <f t="shared" si="23"/>
        <v>0.44825004817503988</v>
      </c>
      <c r="BJ92">
        <f ca="1"/>
        <v>89</v>
      </c>
      <c r="BL92">
        <f ca="1"/>
        <v>0</v>
      </c>
      <c r="BN92">
        <f t="shared" si="24"/>
        <v>0.47832206871936805</v>
      </c>
      <c r="BO92" cm="1">
        <f t="array" aca="1" ref="BO92" ca="1">SUM(IF(MOD(_xlfn.FLOOR.MATH(ROW(INDIRECT("1:512"))/1),2)=1,AZ92,1-AZ92) * IF(MOD(_xlfn.FLOOR.MATH(ROW(INDIRECT("1:512"))/2),2)=1,BA92,1-BA92) *  IF(MOD(_xlfn.FLOOR.MATH(ROW(INDIRECT("1:512"))/4),2)=1,BB92,1-BB92) *IF(MOD(_xlfn.FLOOR.MATH(ROW(INDIRECT("1:512"))/8),2)=1,BC92,1-BC92) * IF(MOD(_xlfn.FLOOR.MATH(ROW(INDIRECT("1:512"))/16),2)=1,BD92,1-BD92) * IF(MOD(_xlfn.FLOOR.MATH(ROW(INDIRECT("1:512"))/32),2)=1,BE92,1-BE92) *  IF(MOD(_xlfn.FLOOR.MATH(ROW(INDIRECT("1:512"))/64),2)=1,BF92,1-BF92) * IF(MOD(_xlfn.FLOOR.MATH(ROW(INDIRECT("1:512"))/128),2)=1,BG92,1-BG92) * IF(MOD(_xlfn.FLOOR.MATH(ROW(INDIRECT("1:512"))/256),2)=1,BH92,1-BH92)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0.44642009251153875</v>
      </c>
      <c r="BP92">
        <f ca="1">IF('Draft Sim'!$C$2 = "Most Categories",BO92,BN92)</f>
        <v>0.44642009251153875</v>
      </c>
      <c r="BR92" t="str">
        <f ca="1"/>
        <v>Christian Wood</v>
      </c>
      <c r="BT92" s="6" t="str">
        <f t="shared" ca="1" si="25"/>
        <v>Christian Wood</v>
      </c>
      <c r="BV92" t="str">
        <f ca="1"/>
        <v>Aaron Gordon</v>
      </c>
    </row>
    <row r="93" spans="4:74">
      <c r="D93">
        <f>'Draft Sim'!I16</f>
        <v>0</v>
      </c>
      <c r="F93" t="str">
        <v>Cameron Johnson</v>
      </c>
      <c r="I93" s="6" t="str">
        <f t="shared" si="13"/>
        <v>Cameron Johnson</v>
      </c>
      <c r="L93" t="str">
        <v>Patrick Williams</v>
      </c>
      <c r="O93">
        <v>0.44736582568101807</v>
      </c>
      <c r="P93">
        <v>-0.46616811788226542</v>
      </c>
      <c r="Q93">
        <v>0.57183429534422736</v>
      </c>
      <c r="R93">
        <v>-7.8198510127567705E-2</v>
      </c>
      <c r="S93">
        <v>-0.2973252467844002</v>
      </c>
      <c r="T93">
        <v>1.0518568262997188</v>
      </c>
      <c r="U93">
        <v>-0.38386567291648649</v>
      </c>
      <c r="V93">
        <v>-0.31314240892921485</v>
      </c>
      <c r="W93">
        <v>-0.5960491475739873</v>
      </c>
      <c r="AO93" t="str">
        <f t="shared" si="14"/>
        <v>Cameron Johnson</v>
      </c>
      <c r="AP93" cm="1">
        <f t="array" ref="AP93">INDEX(_x_scores_!B$2:B$474,MATCH($AO93,_x_scores_!$A$2:$A$474,0),0) + INDEX(_hidden_info_draft_!Z$42:AK$42,'Draft Sim'!$F$21)</f>
        <v>-0.34677344562301349</v>
      </c>
      <c r="AQ93" cm="1">
        <f t="array" ref="AQ93">INDEX(_x_scores_!C$2:C$474,MATCH($AO93,_x_scores_!$A$2:$A$474,0),0) + INDEX(_hidden_info_draft_!Z$43:AK$43,'Draft Sim'!$F$21)</f>
        <v>-0.21354497096441988</v>
      </c>
      <c r="AR93" cm="1">
        <f t="array" ref="AR93">INDEX(_x_scores_!D$2:D$474,MATCH($AO93,_x_scores_!$A$2:$A$474,0),0) +INDEX(_hidden_info_draft_!Z$44:AK$44,'Draft Sim'!$F$21)</f>
        <v>-0.61392609451939517</v>
      </c>
      <c r="AS93" cm="1">
        <f t="array" ref="AS93">INDEX(_x_scores_!E$2:E$474,MATCH($AO93,_x_scores_!$A$2:$A$474,0),0) + INDEX(_hidden_info_draft_!Z$45:AK$45,'Draft Sim'!$F$21)</f>
        <v>-0.13412932351971582</v>
      </c>
      <c r="AT93" cm="1">
        <f t="array" ref="AT93">INDEX(_x_scores_!F$2:F$474,MATCH($AO93,_x_scores_!$A$2:$A$474,0),0) + INDEX(_hidden_info_draft_!Z$46:AK$46,'Draft Sim'!$F$21)</f>
        <v>-1.0622267976530153</v>
      </c>
      <c r="AU93" cm="1">
        <f t="array" ref="AU93">INDEX(_x_scores_!G$2:G$474,MATCH($AO93,_x_scores_!$A$2:$A$474,0),0) + INDEX(_hidden_info_draft_!Z$47:AK$47,'Draft Sim'!$F$21)</f>
        <v>0.46190714588980553</v>
      </c>
      <c r="AV93" cm="1">
        <f t="array" ref="AV93">INDEX(_x_scores_!H$2:H$474,MATCH($AO93,_x_scores_!$A$2:$A$474,0),0) + INDEX(_hidden_info_draft_!Z$48:AK$48,'Draft Sim'!$F$21)</f>
        <v>0.64087560623775175</v>
      </c>
      <c r="AW93" cm="1">
        <f t="array" ref="AW93">INDEX(_x_scores_!I$2:I$474,MATCH($AO93,_x_scores_!$A$2:$A$474,0),0) + INDEX(_hidden_info_draft_!Z$49:AK$49,'Draft Sim'!$F$21)</f>
        <v>-1.528179685892594</v>
      </c>
      <c r="AX93" cm="1">
        <f t="array" ref="AX93">INDEX(_x_scores_!J$2:J$474,MATCH($AO93,_x_scores_!$A$2:$A$474,0),0) + INDEX(_hidden_info_draft_!Z$50:AK$50,'Draft Sim'!$F$21)</f>
        <v>-0.12754105457260501</v>
      </c>
      <c r="AZ93">
        <f t="shared" si="15"/>
        <v>0.47420490128441872</v>
      </c>
      <c r="BA93">
        <f t="shared" si="16"/>
        <v>0.4853173965545996</v>
      </c>
      <c r="BB93">
        <f t="shared" si="17"/>
        <v>0.45885861198273115</v>
      </c>
      <c r="BC93">
        <f t="shared" si="18"/>
        <v>0.48981747495437478</v>
      </c>
      <c r="BD93">
        <f t="shared" si="19"/>
        <v>0.42633084189577619</v>
      </c>
      <c r="BE93">
        <f t="shared" si="20"/>
        <v>0.53183564786469706</v>
      </c>
      <c r="BF93">
        <f t="shared" si="21"/>
        <v>0.54687024751267233</v>
      </c>
      <c r="BG93">
        <f t="shared" si="22"/>
        <v>0.38820184829602311</v>
      </c>
      <c r="BH93">
        <f t="shared" si="23"/>
        <v>0.49061864865561744</v>
      </c>
      <c r="BJ93">
        <f ca="1"/>
        <v>90</v>
      </c>
      <c r="BL93">
        <f ca="1"/>
        <v>0</v>
      </c>
      <c r="BN93">
        <f t="shared" si="24"/>
        <v>0.47689506877787896</v>
      </c>
      <c r="BO93" cm="1">
        <f t="array" aca="1" ref="BO93" ca="1">SUM(IF(MOD(_xlfn.FLOOR.MATH(ROW(INDIRECT("1:512"))/1),2)=1,AZ93,1-AZ93) * IF(MOD(_xlfn.FLOOR.MATH(ROW(INDIRECT("1:512"))/2),2)=1,BA93,1-BA93) *  IF(MOD(_xlfn.FLOOR.MATH(ROW(INDIRECT("1:512"))/4),2)=1,BB93,1-BB93) *IF(MOD(_xlfn.FLOOR.MATH(ROW(INDIRECT("1:512"))/8),2)=1,BC93,1-BC93) * IF(MOD(_xlfn.FLOOR.MATH(ROW(INDIRECT("1:512"))/16),2)=1,BD93,1-BD93) * IF(MOD(_xlfn.FLOOR.MATH(ROW(INDIRECT("1:512"))/32),2)=1,BE93,1-BE93) *  IF(MOD(_xlfn.FLOOR.MATH(ROW(INDIRECT("1:512"))/64),2)=1,BF93,1-BF93) * IF(MOD(_xlfn.FLOOR.MATH(ROW(INDIRECT("1:512"))/128),2)=1,BG93,1-BG93) * IF(MOD(_xlfn.FLOOR.MATH(ROW(INDIRECT("1:512"))/256),2)=1,BH93,1-BH93)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0.44307756354355637</v>
      </c>
      <c r="BP93">
        <f ca="1">IF('Draft Sim'!$C$2 = "Most Categories",BO93,BN93)</f>
        <v>0.44307756354355637</v>
      </c>
      <c r="BR93" t="str">
        <f ca="1"/>
        <v>Jakob Poeltl</v>
      </c>
      <c r="BT93" s="6" t="str">
        <f t="shared" ca="1" si="25"/>
        <v>Jakob Poeltl</v>
      </c>
      <c r="BV93" t="str">
        <f ca="1"/>
        <v>Devin Vassell</v>
      </c>
    </row>
    <row r="94" spans="4:74">
      <c r="D94">
        <f>'Draft Sim'!I17</f>
        <v>0</v>
      </c>
      <c r="F94" t="str">
        <v>Jakob Poeltl</v>
      </c>
      <c r="I94" s="6" t="str">
        <f t="shared" si="13"/>
        <v>Jakob Poeltl</v>
      </c>
      <c r="L94" t="str">
        <v>Aaron Gordon</v>
      </c>
      <c r="O94">
        <v>-3.0415034149439441E-2</v>
      </c>
      <c r="P94">
        <v>-0.19402696933181915</v>
      </c>
      <c r="Q94">
        <v>-0.75989591978904591</v>
      </c>
      <c r="R94">
        <v>8.2844023045431148E-2</v>
      </c>
      <c r="S94">
        <v>-0.69118744834796464</v>
      </c>
      <c r="T94">
        <v>0.60981560498657472</v>
      </c>
      <c r="U94">
        <v>0.48915068973188996</v>
      </c>
      <c r="V94">
        <v>0.33414514679557117</v>
      </c>
      <c r="W94">
        <v>-0.68654526684353712</v>
      </c>
      <c r="AO94" t="str">
        <f t="shared" si="14"/>
        <v>Jakob Poeltl</v>
      </c>
      <c r="AP94" cm="1">
        <f t="array" ref="AP94">INDEX(_x_scores_!B$2:B$474,MATCH($AO94,_x_scores_!$A$2:$A$474,0),0) + INDEX(_hidden_info_draft_!Z$42:AK$42,'Draft Sim'!$F$21)</f>
        <v>-0.64054594200650417</v>
      </c>
      <c r="AQ94" cm="1">
        <f t="array" ref="AQ94">INDEX(_x_scores_!C$2:C$474,MATCH($AO94,_x_scores_!$A$2:$A$474,0),0) + INDEX(_hidden_info_draft_!Z$43:AK$43,'Draft Sim'!$F$21)</f>
        <v>1.2741502160918268</v>
      </c>
      <c r="AR94" cm="1">
        <f t="array" ref="AR94">INDEX(_x_scores_!D$2:D$474,MATCH($AO94,_x_scores_!$A$2:$A$474,0),0) +INDEX(_hidden_info_draft_!Z$44:AK$44,'Draft Sim'!$F$21)</f>
        <v>-0.20589849977578695</v>
      </c>
      <c r="AS94" cm="1">
        <f t="array" ref="AS94">INDEX(_x_scores_!E$2:E$474,MATCH($AO94,_x_scores_!$A$2:$A$474,0),0) + INDEX(_hidden_info_draft_!Z$45:AK$45,'Draft Sim'!$F$21)</f>
        <v>-0.33202014650806355</v>
      </c>
      <c r="AT94" cm="1">
        <f t="array" ref="AT94">INDEX(_x_scores_!F$2:F$474,MATCH($AO94,_x_scores_!$A$2:$A$474,0),0) + INDEX(_hidden_info_draft_!Z$46:AK$46,'Draft Sim'!$F$21)</f>
        <v>0.31879662667377551</v>
      </c>
      <c r="AU94" cm="1">
        <f t="array" ref="AU94">INDEX(_x_scores_!G$2:G$474,MATCH($AO94,_x_scores_!$A$2:$A$474,0),0) + INDEX(_hidden_info_draft_!Z$47:AK$47,'Draft Sim'!$F$21)</f>
        <v>-1.3322414419870192</v>
      </c>
      <c r="AV94" cm="1">
        <f t="array" ref="AV94">INDEX(_x_scores_!H$2:H$474,MATCH($AO94,_x_scores_!$A$2:$A$474,0),0) + INDEX(_hidden_info_draft_!Z$48:AK$48,'Draft Sim'!$F$21)</f>
        <v>-6.8568942968463387E-2</v>
      </c>
      <c r="AW94" cm="1">
        <f t="array" ref="AW94">INDEX(_x_scores_!I$2:I$474,MATCH($AO94,_x_scores_!$A$2:$A$474,0),0) + INDEX(_hidden_info_draft_!Z$49:AK$49,'Draft Sim'!$F$21)</f>
        <v>-2.6513633051242564</v>
      </c>
      <c r="AX94" cm="1">
        <f t="array" ref="AX94">INDEX(_x_scores_!J$2:J$474,MATCH($AO94,_x_scores_!$A$2:$A$474,0),0) + INDEX(_hidden_info_draft_!Z$50:AK$50,'Draft Sim'!$F$21)</f>
        <v>0.87063944484513645</v>
      </c>
      <c r="AZ94">
        <f t="shared" si="15"/>
        <v>0.4524323579842221</v>
      </c>
      <c r="BA94">
        <f t="shared" si="16"/>
        <v>0.58692638476490311</v>
      </c>
      <c r="BB94">
        <f t="shared" si="17"/>
        <v>0.48618022025670604</v>
      </c>
      <c r="BC94">
        <f t="shared" si="18"/>
        <v>0.47480847678222871</v>
      </c>
      <c r="BD94">
        <f t="shared" si="19"/>
        <v>0.52222533405309379</v>
      </c>
      <c r="BE94">
        <f t="shared" si="20"/>
        <v>0.40888818660638138</v>
      </c>
      <c r="BF94">
        <f t="shared" si="21"/>
        <v>0.49497377108902729</v>
      </c>
      <c r="BG94">
        <f t="shared" si="22"/>
        <v>0.31109467655106648</v>
      </c>
      <c r="BH94">
        <f t="shared" si="23"/>
        <v>0.56377220730340949</v>
      </c>
      <c r="BJ94">
        <f ca="1"/>
        <v>91</v>
      </c>
      <c r="BL94">
        <f ca="1"/>
        <v>1</v>
      </c>
      <c r="BN94">
        <f t="shared" si="24"/>
        <v>0.47792240171011535</v>
      </c>
      <c r="BO94" cm="1">
        <f t="array" aca="1" ref="BO94" ca="1">SUM(IF(MOD(_xlfn.FLOOR.MATH(ROW(INDIRECT("1:512"))/1),2)=1,AZ94,1-AZ94) * IF(MOD(_xlfn.FLOOR.MATH(ROW(INDIRECT("1:512"))/2),2)=1,BA94,1-BA94) *  IF(MOD(_xlfn.FLOOR.MATH(ROW(INDIRECT("1:512"))/4),2)=1,BB94,1-BB94) *IF(MOD(_xlfn.FLOOR.MATH(ROW(INDIRECT("1:512"))/8),2)=1,BC94,1-BC94) * IF(MOD(_xlfn.FLOOR.MATH(ROW(INDIRECT("1:512"))/16),2)=1,BD94,1-BD94) * IF(MOD(_xlfn.FLOOR.MATH(ROW(INDIRECT("1:512"))/32),2)=1,BE94,1-BE94) *  IF(MOD(_xlfn.FLOOR.MATH(ROW(INDIRECT("1:512"))/64),2)=1,BF94,1-BF94) * IF(MOD(_xlfn.FLOOR.MATH(ROW(INDIRECT("1:512"))/128),2)=1,BG94,1-BG94) * IF(MOD(_xlfn.FLOOR.MATH(ROW(INDIRECT("1:512"))/256),2)=1,BH94,1-BH94)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0.44529978978176221</v>
      </c>
      <c r="BP94">
        <f ca="1">IF('Draft Sim'!$C$2 = "Most Categories",BO94,BN94)</f>
        <v>0.44529978978176221</v>
      </c>
      <c r="BR94" t="str">
        <f ca="1"/>
        <v>Kyle Kuzma</v>
      </c>
      <c r="BT94" s="6" t="str">
        <f t="shared" ca="1" si="25"/>
        <v>Kyle Kuzma</v>
      </c>
      <c r="BV94" t="str">
        <f ca="1"/>
        <v>Patrick Williams</v>
      </c>
    </row>
    <row r="95" spans="4:74">
      <c r="D95" t="str">
        <f>'Draft Sim'!J5</f>
        <v>Kevin Durant</v>
      </c>
      <c r="F95" t="str">
        <v>Jaden McDaniels</v>
      </c>
      <c r="I95" s="6" t="str">
        <f t="shared" si="13"/>
        <v>Jaden McDaniels</v>
      </c>
      <c r="L95" t="str">
        <v>Kelly Oubre Jr.</v>
      </c>
      <c r="O95">
        <v>-0.54870907878803388</v>
      </c>
      <c r="P95">
        <v>1.0299826009651205</v>
      </c>
      <c r="Q95">
        <v>-0.3553575030092922</v>
      </c>
      <c r="R95">
        <v>-9.9044619562652245E-2</v>
      </c>
      <c r="S95">
        <v>0.89056809440682605</v>
      </c>
      <c r="T95">
        <v>-1.2643080226867811</v>
      </c>
      <c r="U95">
        <v>2.0953701766793782E-3</v>
      </c>
      <c r="V95">
        <v>-0.90742460275541714</v>
      </c>
      <c r="W95">
        <v>0.77079560543897974</v>
      </c>
      <c r="AO95" t="str">
        <f t="shared" si="14"/>
        <v>Jaden McDaniels</v>
      </c>
      <c r="AP95" cm="1">
        <f t="array" ref="AP95">INDEX(_x_scores_!B$2:B$474,MATCH($AO95,_x_scores_!$A$2:$A$474,0),0) + INDEX(_hidden_info_draft_!Z$42:AK$42,'Draft Sim'!$F$21)</f>
        <v>-0.26875655044515345</v>
      </c>
      <c r="AQ95" cm="1">
        <f t="array" ref="AQ95">INDEX(_x_scores_!C$2:C$474,MATCH($AO95,_x_scores_!$A$2:$A$474,0),0) + INDEX(_hidden_info_draft_!Z$43:AK$43,'Draft Sim'!$F$21)</f>
        <v>-0.10553183343784184</v>
      </c>
      <c r="AR95" cm="1">
        <f t="array" ref="AR95">INDEX(_x_scores_!D$2:D$474,MATCH($AO95,_x_scores_!$A$2:$A$474,0),0) +INDEX(_hidden_info_draft_!Z$44:AK$44,'Draft Sim'!$F$21)</f>
        <v>-0.48576385431711888</v>
      </c>
      <c r="AS95" cm="1">
        <f t="array" ref="AS95">INDEX(_x_scores_!E$2:E$474,MATCH($AO95,_x_scores_!$A$2:$A$474,0),0) + INDEX(_hidden_info_draft_!Z$45:AK$45,'Draft Sim'!$F$21)</f>
        <v>-0.17547031196456681</v>
      </c>
      <c r="AT95" cm="1">
        <f t="array" ref="AT95">INDEX(_x_scores_!F$2:F$474,MATCH($AO95,_x_scores_!$A$2:$A$474,0),0) + INDEX(_hidden_info_draft_!Z$46:AK$46,'Draft Sim'!$F$21)</f>
        <v>-8.9048828830053217E-2</v>
      </c>
      <c r="AU95" cm="1">
        <f t="array" ref="AU95">INDEX(_x_scores_!G$2:G$474,MATCH($AO95,_x_scores_!$A$2:$A$474,0),0) + INDEX(_hidden_info_draft_!Z$47:AK$47,'Draft Sim'!$F$21)</f>
        <v>-0.11461442695843072</v>
      </c>
      <c r="AV95" cm="1">
        <f t="array" ref="AV95">INDEX(_x_scores_!H$2:H$474,MATCH($AO95,_x_scores_!$A$2:$A$474,0),0) + INDEX(_hidden_info_draft_!Z$48:AK$48,'Draft Sim'!$F$21)</f>
        <v>0.20012511605128869</v>
      </c>
      <c r="AW95" cm="1">
        <f t="array" ref="AW95">INDEX(_x_scores_!I$2:I$474,MATCH($AO95,_x_scores_!$A$2:$A$474,0),0) + INDEX(_hidden_info_draft_!Z$49:AK$49,'Draft Sim'!$F$21)</f>
        <v>-1.9654208601145378</v>
      </c>
      <c r="AX95" cm="1">
        <f t="array" ref="AX95">INDEX(_x_scores_!J$2:J$474,MATCH($AO95,_x_scores_!$A$2:$A$474,0),0) + INDEX(_hidden_info_draft_!Z$50:AK$50,'Draft Sim'!$F$21)</f>
        <v>0.13546309366652978</v>
      </c>
      <c r="AZ95">
        <f t="shared" si="15"/>
        <v>0.48000269918357563</v>
      </c>
      <c r="BA95">
        <f t="shared" si="16"/>
        <v>0.49274276262332162</v>
      </c>
      <c r="BB95">
        <f t="shared" si="17"/>
        <v>0.46742558798157674</v>
      </c>
      <c r="BC95">
        <f t="shared" si="18"/>
        <v>0.48668007282762227</v>
      </c>
      <c r="BD95">
        <f t="shared" si="19"/>
        <v>0.49378887765987667</v>
      </c>
      <c r="BE95">
        <f t="shared" si="20"/>
        <v>0.49209263876066722</v>
      </c>
      <c r="BF95">
        <f t="shared" si="21"/>
        <v>0.51466661968092331</v>
      </c>
      <c r="BG95">
        <f t="shared" si="22"/>
        <v>0.35745530801464553</v>
      </c>
      <c r="BH95">
        <f t="shared" si="23"/>
        <v>0.50996394358484587</v>
      </c>
      <c r="BJ95">
        <f ca="1"/>
        <v>92</v>
      </c>
      <c r="BL95">
        <f ca="1"/>
        <v>0</v>
      </c>
      <c r="BN95">
        <f t="shared" si="24"/>
        <v>0.47720205670189508</v>
      </c>
      <c r="BO95" cm="1">
        <f t="array" aca="1" ref="BO95" ca="1">SUM(IF(MOD(_xlfn.FLOOR.MATH(ROW(INDIRECT("1:512"))/1),2)=1,AZ95,1-AZ95) * IF(MOD(_xlfn.FLOOR.MATH(ROW(INDIRECT("1:512"))/2),2)=1,BA95,1-BA95) *  IF(MOD(_xlfn.FLOOR.MATH(ROW(INDIRECT("1:512"))/4),2)=1,BB95,1-BB95) *IF(MOD(_xlfn.FLOOR.MATH(ROW(INDIRECT("1:512"))/8),2)=1,BC95,1-BC95) * IF(MOD(_xlfn.FLOOR.MATH(ROW(INDIRECT("1:512"))/16),2)=1,BD95,1-BD95) * IF(MOD(_xlfn.FLOOR.MATH(ROW(INDIRECT("1:512"))/32),2)=1,BE95,1-BE95) *  IF(MOD(_xlfn.FLOOR.MATH(ROW(INDIRECT("1:512"))/64),2)=1,BF95,1-BF95) * IF(MOD(_xlfn.FLOOR.MATH(ROW(INDIRECT("1:512"))/128),2)=1,BG95,1-BG95) * IF(MOD(_xlfn.FLOOR.MATH(ROW(INDIRECT("1:512"))/256),2)=1,BH95,1-BH95)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0.44391421091462502</v>
      </c>
      <c r="BP95">
        <f ca="1">IF('Draft Sim'!$C$2 = "Most Categories",BO95,BN95)</f>
        <v>0.44391421091462502</v>
      </c>
      <c r="BR95" t="str">
        <f ca="1"/>
        <v>Jaden McDaniels</v>
      </c>
      <c r="BT95" s="6" t="str">
        <f t="shared" ca="1" si="25"/>
        <v>Jaden McDaniels</v>
      </c>
      <c r="BV95" t="str">
        <f ca="1"/>
        <v>Anfernee Simons</v>
      </c>
    </row>
    <row r="96" spans="4:74">
      <c r="D96">
        <f>'Draft Sim'!J6</f>
        <v>0</v>
      </c>
      <c r="F96" t="str">
        <v>Markelle Fultz</v>
      </c>
      <c r="I96" s="6" t="str">
        <f t="shared" si="13"/>
        <v>Markelle Fultz</v>
      </c>
      <c r="L96" t="str">
        <v>Anfernee Simons</v>
      </c>
      <c r="O96">
        <v>0.90545482387068688</v>
      </c>
      <c r="P96">
        <v>-0.49484119780854285</v>
      </c>
      <c r="Q96">
        <v>0.3279252871270405</v>
      </c>
      <c r="R96">
        <v>-7.6737819675849014E-2</v>
      </c>
      <c r="S96">
        <v>-0.54852466254486887</v>
      </c>
      <c r="T96">
        <v>0.90841955943692276</v>
      </c>
      <c r="U96">
        <v>-0.77837161904704577</v>
      </c>
      <c r="V96">
        <v>0.19724443635112809</v>
      </c>
      <c r="W96">
        <v>-0.80531291369461966</v>
      </c>
      <c r="AO96" t="str">
        <f t="shared" si="14"/>
        <v>Markelle Fultz</v>
      </c>
      <c r="AP96" cm="1">
        <f t="array" ref="AP96">INDEX(_x_scores_!B$2:B$474,MATCH($AO96,_x_scores_!$A$2:$A$474,0),0) + INDEX(_hidden_info_draft_!Z$42:AK$42,'Draft Sim'!$F$21)</f>
        <v>-0.25869944963028474</v>
      </c>
      <c r="AQ96" cm="1">
        <f t="array" ref="AQ96">INDEX(_x_scores_!C$2:C$474,MATCH($AO96,_x_scores_!$A$2:$A$474,0),0) + INDEX(_hidden_info_draft_!Z$43:AK$43,'Draft Sim'!$F$21)</f>
        <v>-0.30267003968924799</v>
      </c>
      <c r="AR96" cm="1">
        <f t="array" ref="AR96">INDEX(_x_scores_!D$2:D$474,MATCH($AO96,_x_scores_!$A$2:$A$474,0),0) +INDEX(_hidden_info_draft_!Z$44:AK$44,'Draft Sim'!$F$21)</f>
        <v>0.99909313287984147</v>
      </c>
      <c r="AS96" cm="1">
        <f t="array" ref="AS96">INDEX(_x_scores_!E$2:E$474,MATCH($AO96,_x_scores_!$A$2:$A$474,0),0) + INDEX(_hidden_info_draft_!Z$45:AK$45,'Draft Sim'!$F$21)</f>
        <v>0.29389227708078364</v>
      </c>
      <c r="AT96" cm="1">
        <f t="array" ref="AT96">INDEX(_x_scores_!F$2:F$474,MATCH($AO96,_x_scores_!$A$2:$A$474,0),0) + INDEX(_hidden_info_draft_!Z$46:AK$46,'Draft Sim'!$F$21)</f>
        <v>-0.89370454941340749</v>
      </c>
      <c r="AU96" cm="1">
        <f t="array" ref="AU96">INDEX(_x_scores_!G$2:G$474,MATCH($AO96,_x_scores_!$A$2:$A$474,0),0) + INDEX(_hidden_info_draft_!Z$47:AK$47,'Draft Sim'!$F$21)</f>
        <v>-0.72002226281309045</v>
      </c>
      <c r="AV96" cm="1">
        <f t="array" ref="AV96">INDEX(_x_scores_!H$2:H$474,MATCH($AO96,_x_scores_!$A$2:$A$474,0),0) + INDEX(_hidden_info_draft_!Z$48:AK$48,'Draft Sim'!$F$21)</f>
        <v>-0.41333759623295907</v>
      </c>
      <c r="AW96" cm="1">
        <f t="array" ref="AW96">INDEX(_x_scores_!I$2:I$474,MATCH($AO96,_x_scores_!$A$2:$A$474,0),0) + INDEX(_hidden_info_draft_!Z$49:AK$49,'Draft Sim'!$F$21)</f>
        <v>-1.8160782057624536</v>
      </c>
      <c r="AX96" cm="1">
        <f t="array" ref="AX96">INDEX(_x_scores_!J$2:J$474,MATCH($AO96,_x_scores_!$A$2:$A$474,0),0) + INDEX(_hidden_info_draft_!Z$50:AK$50,'Draft Sim'!$F$21)</f>
        <v>0.16662796115249545</v>
      </c>
      <c r="AZ96">
        <f t="shared" si="15"/>
        <v>0.48075042303357962</v>
      </c>
      <c r="BA96">
        <f t="shared" si="16"/>
        <v>0.47919420954898317</v>
      </c>
      <c r="BB96">
        <f t="shared" si="17"/>
        <v>0.56675729090198934</v>
      </c>
      <c r="BC96">
        <f t="shared" si="18"/>
        <v>0.52230184020356873</v>
      </c>
      <c r="BD96">
        <f t="shared" si="19"/>
        <v>0.43791468017162527</v>
      </c>
      <c r="BE96">
        <f t="shared" si="20"/>
        <v>0.4504497990775459</v>
      </c>
      <c r="BF96">
        <f t="shared" si="21"/>
        <v>0.4697299003214922</v>
      </c>
      <c r="BG96">
        <f t="shared" si="22"/>
        <v>0.36786472721068075</v>
      </c>
      <c r="BH96">
        <f t="shared" si="23"/>
        <v>0.5122556114296779</v>
      </c>
      <c r="BJ96">
        <f ca="1"/>
        <v>93</v>
      </c>
      <c r="BL96">
        <f ca="1"/>
        <v>1</v>
      </c>
      <c r="BN96">
        <f t="shared" si="24"/>
        <v>0.47635760909990477</v>
      </c>
      <c r="BO96" cm="1">
        <f t="array" aca="1" ref="BO96" ca="1">SUM(IF(MOD(_xlfn.FLOOR.MATH(ROW(INDIRECT("1:512"))/1),2)=1,AZ96,1-AZ96) * IF(MOD(_xlfn.FLOOR.MATH(ROW(INDIRECT("1:512"))/2),2)=1,BA96,1-BA96) *  IF(MOD(_xlfn.FLOOR.MATH(ROW(INDIRECT("1:512"))/4),2)=1,BB96,1-BB96) *IF(MOD(_xlfn.FLOOR.MATH(ROW(INDIRECT("1:512"))/8),2)=1,BC96,1-BC96) * IF(MOD(_xlfn.FLOOR.MATH(ROW(INDIRECT("1:512"))/16),2)=1,BD96,1-BD96) * IF(MOD(_xlfn.FLOOR.MATH(ROW(INDIRECT("1:512"))/32),2)=1,BE96,1-BE96) *  IF(MOD(_xlfn.FLOOR.MATH(ROW(INDIRECT("1:512"))/64),2)=1,BF96,1-BF96) * IF(MOD(_xlfn.FLOOR.MATH(ROW(INDIRECT("1:512"))/128),2)=1,BG96,1-BG96) * IF(MOD(_xlfn.FLOOR.MATH(ROW(INDIRECT("1:512"))/256),2)=1,BH96,1-BH96)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0.44168515878972864</v>
      </c>
      <c r="BP96">
        <f ca="1">IF('Draft Sim'!$C$2 = "Most Categories",BO96,BN96)</f>
        <v>0.44168515878972864</v>
      </c>
      <c r="BR96" t="str">
        <f ca="1"/>
        <v>Cameron Johnson</v>
      </c>
      <c r="BT96" s="6" t="str">
        <f t="shared" ca="1" si="25"/>
        <v>Cameron Johnson</v>
      </c>
      <c r="BV96" t="str">
        <f ca="1"/>
        <v>Josh Hart</v>
      </c>
    </row>
    <row r="97" spans="4:74">
      <c r="D97">
        <f>'Draft Sim'!J7</f>
        <v>0</v>
      </c>
      <c r="F97" t="str">
        <v>Herbert Jones</v>
      </c>
      <c r="I97" s="6" t="str">
        <f t="shared" si="13"/>
        <v>Herbert Jones</v>
      </c>
      <c r="L97" t="str">
        <v>Josh Hart</v>
      </c>
      <c r="O97">
        <v>-0.12985678006089271</v>
      </c>
      <c r="P97">
        <v>0.88633526438159149</v>
      </c>
      <c r="Q97">
        <v>-0.85089881702850056</v>
      </c>
      <c r="R97">
        <v>-0.30740006071367026</v>
      </c>
      <c r="S97">
        <v>0.46215800110561517</v>
      </c>
      <c r="T97">
        <v>8.6859361537470633E-2</v>
      </c>
      <c r="U97">
        <v>0.18065811320185551</v>
      </c>
      <c r="V97">
        <v>-2.0851581646851976E-2</v>
      </c>
      <c r="W97">
        <v>-0.64847020790495802</v>
      </c>
      <c r="AO97" t="str">
        <f t="shared" si="14"/>
        <v>Herbert Jones</v>
      </c>
      <c r="AP97" cm="1">
        <f t="array" ref="AP97">INDEX(_x_scores_!B$2:B$474,MATCH($AO97,_x_scores_!$A$2:$A$474,0),0) + INDEX(_hidden_info_draft_!Z$42:AK$42,'Draft Sim'!$F$21)</f>
        <v>-0.68961541590949571</v>
      </c>
      <c r="AQ97" cm="1">
        <f t="array" ref="AQ97">INDEX(_x_scores_!C$2:C$474,MATCH($AO97,_x_scores_!$A$2:$A$474,0),0) + INDEX(_hidden_info_draft_!Z$43:AK$43,'Draft Sim'!$F$21)</f>
        <v>-0.21707044914631596</v>
      </c>
      <c r="AR97" cm="1">
        <f t="array" ref="AR97">INDEX(_x_scores_!D$2:D$474,MATCH($AO97,_x_scores_!$A$2:$A$474,0),0) +INDEX(_hidden_info_draft_!Z$44:AK$44,'Draft Sim'!$F$21)</f>
        <v>-0.26693397617766018</v>
      </c>
      <c r="AS97" cm="1">
        <f t="array" ref="AS97">INDEX(_x_scores_!E$2:E$474,MATCH($AO97,_x_scores_!$A$2:$A$474,0),0) + INDEX(_hidden_info_draft_!Z$45:AK$45,'Draft Sim'!$F$21)</f>
        <v>0.52962172229744597</v>
      </c>
      <c r="AT97" cm="1">
        <f t="array" ref="AT97">INDEX(_x_scores_!F$2:F$474,MATCH($AO97,_x_scores_!$A$2:$A$474,0),0) + INDEX(_hidden_info_draft_!Z$46:AK$46,'Draft Sim'!$F$21)</f>
        <v>-0.53155719217180253</v>
      </c>
      <c r="AU97" cm="1">
        <f t="array" ref="AU97">INDEX(_x_scores_!G$2:G$474,MATCH($AO97,_x_scores_!$A$2:$A$474,0),0) + INDEX(_hidden_info_draft_!Z$47:AK$47,'Draft Sim'!$F$21)</f>
        <v>-0.51614748675163347</v>
      </c>
      <c r="AV97" cm="1">
        <f t="array" ref="AV97">INDEX(_x_scores_!H$2:H$474,MATCH($AO97,_x_scores_!$A$2:$A$474,0),0) + INDEX(_hidden_info_draft_!Z$48:AK$48,'Draft Sim'!$F$21)</f>
        <v>0.32549611952393315</v>
      </c>
      <c r="AW97" cm="1">
        <f t="array" ref="AW97">INDEX(_x_scores_!I$2:I$474,MATCH($AO97,_x_scores_!$A$2:$A$474,0),0) + INDEX(_hidden_info_draft_!Z$49:AK$49,'Draft Sim'!$F$21)</f>
        <v>-1.6867786664059157</v>
      </c>
      <c r="AX97" cm="1">
        <f t="array" ref="AX97">INDEX(_x_scores_!J$2:J$474,MATCH($AO97,_x_scores_!$A$2:$A$474,0),0) + INDEX(_hidden_info_draft_!Z$50:AK$50,'Draft Sim'!$F$21)</f>
        <v>-2.5475010121638969E-2</v>
      </c>
      <c r="AZ97">
        <f t="shared" si="15"/>
        <v>0.44880775720610822</v>
      </c>
      <c r="BA97">
        <f t="shared" si="16"/>
        <v>0.48507510923628172</v>
      </c>
      <c r="BB97">
        <f t="shared" si="17"/>
        <v>0.48208599648493466</v>
      </c>
      <c r="BC97">
        <f t="shared" si="18"/>
        <v>0.54014300123101555</v>
      </c>
      <c r="BD97">
        <f t="shared" si="19"/>
        <v>0.4629758959366792</v>
      </c>
      <c r="BE97">
        <f t="shared" si="20"/>
        <v>0.46443538711996313</v>
      </c>
      <c r="BF97">
        <f t="shared" si="21"/>
        <v>0.52384587490641477</v>
      </c>
      <c r="BG97">
        <f t="shared" si="22"/>
        <v>0.3769564941488579</v>
      </c>
      <c r="BH97">
        <f t="shared" si="23"/>
        <v>0.49812600599310874</v>
      </c>
      <c r="BJ97">
        <f ca="1"/>
        <v>94</v>
      </c>
      <c r="BL97">
        <f ca="1"/>
        <v>1</v>
      </c>
      <c r="BN97">
        <f t="shared" si="24"/>
        <v>0.47582794691815145</v>
      </c>
      <c r="BO97" cm="1">
        <f t="array" aca="1" ref="BO97" ca="1">SUM(IF(MOD(_xlfn.FLOOR.MATH(ROW(INDIRECT("1:512"))/1),2)=1,AZ97,1-AZ97) * IF(MOD(_xlfn.FLOOR.MATH(ROW(INDIRECT("1:512"))/2),2)=1,BA97,1-BA97) *  IF(MOD(_xlfn.FLOOR.MATH(ROW(INDIRECT("1:512"))/4),2)=1,BB97,1-BB97) *IF(MOD(_xlfn.FLOOR.MATH(ROW(INDIRECT("1:512"))/8),2)=1,BC97,1-BC97) * IF(MOD(_xlfn.FLOOR.MATH(ROW(INDIRECT("1:512"))/16),2)=1,BD97,1-BD97) * IF(MOD(_xlfn.FLOOR.MATH(ROW(INDIRECT("1:512"))/32),2)=1,BE97,1-BE97) *  IF(MOD(_xlfn.FLOOR.MATH(ROW(INDIRECT("1:512"))/64),2)=1,BF97,1-BF97) * IF(MOD(_xlfn.FLOOR.MATH(ROW(INDIRECT("1:512"))/128),2)=1,BG97,1-BG97) * IF(MOD(_xlfn.FLOOR.MATH(ROW(INDIRECT("1:512"))/256),2)=1,BH97,1-BH97)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0.440494814867331</v>
      </c>
      <c r="BP97">
        <f ca="1">IF('Draft Sim'!$C$2 = "Most Categories",BO97,BN97)</f>
        <v>0.440494814867331</v>
      </c>
      <c r="BR97" t="str">
        <f ca="1"/>
        <v>Cole Anthony</v>
      </c>
      <c r="BT97" s="6" t="str">
        <f t="shared" ca="1" si="25"/>
        <v>Cole Anthony</v>
      </c>
      <c r="BV97" t="str">
        <f ca="1"/>
        <v>Wendell Carter Jr.</v>
      </c>
    </row>
    <row r="98" spans="4:74">
      <c r="D98">
        <f>'Draft Sim'!J8</f>
        <v>0</v>
      </c>
      <c r="F98" t="str">
        <v>Cole Anthony</v>
      </c>
      <c r="I98" s="6" t="str">
        <f t="shared" si="13"/>
        <v>Cole Anthony</v>
      </c>
      <c r="L98" t="str">
        <v>Harrison Barnes</v>
      </c>
      <c r="O98">
        <v>-0.15926426162043236</v>
      </c>
      <c r="P98">
        <v>0.53987641024471156</v>
      </c>
      <c r="Q98">
        <v>-0.7456602908931742</v>
      </c>
      <c r="R98">
        <v>-0.51568653090957572</v>
      </c>
      <c r="S98">
        <v>0.46963709325484926</v>
      </c>
      <c r="T98">
        <v>2.7153207978451388E-2</v>
      </c>
      <c r="U98">
        <v>0.20173353977997077</v>
      </c>
      <c r="V98">
        <v>-0.38484883218878452</v>
      </c>
      <c r="W98">
        <v>0.17323821285474275</v>
      </c>
      <c r="AO98" t="str">
        <f t="shared" si="14"/>
        <v>Cole Anthony</v>
      </c>
      <c r="AP98" cm="1">
        <f t="array" ref="AP98">INDEX(_x_scores_!B$2:B$474,MATCH($AO98,_x_scores_!$A$2:$A$474,0),0) + INDEX(_hidden_info_draft_!Z$42:AK$42,'Draft Sim'!$F$21)</f>
        <v>-0.28842914395132585</v>
      </c>
      <c r="AQ98" cm="1">
        <f t="array" ref="AQ98">INDEX(_x_scores_!C$2:C$474,MATCH($AO98,_x_scores_!$A$2:$A$474,0),0) + INDEX(_hidden_info_draft_!Z$43:AK$43,'Draft Sim'!$F$21)</f>
        <v>0.17287865935004959</v>
      </c>
      <c r="AR98" cm="1">
        <f t="array" ref="AR98">INDEX(_x_scores_!D$2:D$474,MATCH($AO98,_x_scores_!$A$2:$A$474,0),0) +INDEX(_hidden_info_draft_!Z$44:AK$44,'Draft Sim'!$F$21)</f>
        <v>0.4635914367727737</v>
      </c>
      <c r="AS98" cm="1">
        <f t="array" ref="AS98">INDEX(_x_scores_!E$2:E$474,MATCH($AO98,_x_scores_!$A$2:$A$474,0),0) + INDEX(_hidden_info_draft_!Z$45:AK$45,'Draft Sim'!$F$21)</f>
        <v>-0.45235561043722428</v>
      </c>
      <c r="AT98" cm="1">
        <f t="array" ref="AT98">INDEX(_x_scores_!F$2:F$474,MATCH($AO98,_x_scores_!$A$2:$A$474,0),0) + INDEX(_hidden_info_draft_!Z$46:AK$46,'Draft Sim'!$F$21)</f>
        <v>-0.88863307419648674</v>
      </c>
      <c r="AU98" cm="1">
        <f t="array" ref="AU98">INDEX(_x_scores_!G$2:G$474,MATCH($AO98,_x_scores_!$A$2:$A$474,0),0) + INDEX(_hidden_info_draft_!Z$47:AK$47,'Draft Sim'!$F$21)</f>
        <v>-2.9849051758258333E-2</v>
      </c>
      <c r="AV98" cm="1">
        <f t="array" ref="AV98">INDEX(_x_scores_!H$2:H$474,MATCH($AO98,_x_scores_!$A$2:$A$474,0),0) + INDEX(_hidden_info_draft_!Z$48:AK$48,'Draft Sim'!$F$21)</f>
        <v>-5.1811670311635777E-2</v>
      </c>
      <c r="AW98" cm="1">
        <f t="array" ref="AW98">INDEX(_x_scores_!I$2:I$474,MATCH($AO98,_x_scores_!$A$2:$A$474,0),0) + INDEX(_hidden_info_draft_!Z$49:AK$49,'Draft Sim'!$F$21)</f>
        <v>-1.5079979298724338</v>
      </c>
      <c r="AX98" cm="1">
        <f t="array" ref="AX98">INDEX(_x_scores_!J$2:J$474,MATCH($AO98,_x_scores_!$A$2:$A$474,0),0) + INDEX(_hidden_info_draft_!Z$50:AK$50,'Draft Sim'!$F$21)</f>
        <v>-0.26870314806604112</v>
      </c>
      <c r="AZ98">
        <f t="shared" si="15"/>
        <v>0.4785402899406358</v>
      </c>
      <c r="BA98">
        <f t="shared" si="16"/>
        <v>0.51188745548218928</v>
      </c>
      <c r="BB98">
        <f t="shared" si="17"/>
        <v>0.53109065720587223</v>
      </c>
      <c r="BC98">
        <f t="shared" si="18"/>
        <v>0.46569774194362135</v>
      </c>
      <c r="BD98">
        <f t="shared" si="19"/>
        <v>0.43826415969987842</v>
      </c>
      <c r="BE98">
        <f t="shared" si="20"/>
        <v>0.49794055906073487</v>
      </c>
      <c r="BF98">
        <f t="shared" si="21"/>
        <v>0.49620206670856815</v>
      </c>
      <c r="BG98">
        <f t="shared" si="22"/>
        <v>0.38963979001860172</v>
      </c>
      <c r="BH98">
        <f t="shared" si="23"/>
        <v>0.48024165698840326</v>
      </c>
      <c r="BJ98">
        <f ca="1"/>
        <v>95</v>
      </c>
      <c r="BL98">
        <f ca="1"/>
        <v>1</v>
      </c>
      <c r="BN98">
        <f t="shared" si="24"/>
        <v>0.47661159744983395</v>
      </c>
      <c r="BO98" cm="1">
        <f t="array" aca="1" ref="BO98" ca="1">SUM(IF(MOD(_xlfn.FLOOR.MATH(ROW(INDIRECT("1:512"))/1),2)=1,AZ98,1-AZ98) * IF(MOD(_xlfn.FLOOR.MATH(ROW(INDIRECT("1:512"))/2),2)=1,BA98,1-BA98) *  IF(MOD(_xlfn.FLOOR.MATH(ROW(INDIRECT("1:512"))/4),2)=1,BB98,1-BB98) *IF(MOD(_xlfn.FLOOR.MATH(ROW(INDIRECT("1:512"))/8),2)=1,BC98,1-BC98) * IF(MOD(_xlfn.FLOOR.MATH(ROW(INDIRECT("1:512"))/16),2)=1,BD98,1-BD98) * IF(MOD(_xlfn.FLOOR.MATH(ROW(INDIRECT("1:512"))/32),2)=1,BE98,1-BE98) *  IF(MOD(_xlfn.FLOOR.MATH(ROW(INDIRECT("1:512"))/64),2)=1,BF98,1-BF98) * IF(MOD(_xlfn.FLOOR.MATH(ROW(INDIRECT("1:512"))/128),2)=1,BG98,1-BG98) * IF(MOD(_xlfn.FLOOR.MATH(ROW(INDIRECT("1:512"))/256),2)=1,BH98,1-BH98)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0.44245439747574444</v>
      </c>
      <c r="BP98">
        <f ca="1">IF('Draft Sim'!$C$2 = "Most Categories",BO98,BN98)</f>
        <v>0.44245439747574444</v>
      </c>
      <c r="BR98" t="str">
        <f ca="1"/>
        <v>Paolo Banchero</v>
      </c>
      <c r="BT98" s="6" t="str">
        <f t="shared" ca="1" si="25"/>
        <v>Paolo Banchero</v>
      </c>
      <c r="BV98" t="str">
        <f ca="1"/>
        <v>Kelly Oubre Jr.</v>
      </c>
    </row>
    <row r="99" spans="4:74">
      <c r="D99">
        <f>'Draft Sim'!J9</f>
        <v>0</v>
      </c>
      <c r="F99" t="str">
        <v>Kyle Kuzma</v>
      </c>
      <c r="I99" s="6" t="str">
        <f t="shared" si="13"/>
        <v>Kyle Kuzma</v>
      </c>
      <c r="L99" t="str">
        <v>Wendell Carter Jr.</v>
      </c>
      <c r="O99">
        <v>0.1898025561490676</v>
      </c>
      <c r="P99">
        <v>-0.24361271283799196</v>
      </c>
      <c r="Q99">
        <v>-0.99048047970105424</v>
      </c>
      <c r="R99">
        <v>0.33470936205484059</v>
      </c>
      <c r="S99">
        <v>-0.39968991998793063</v>
      </c>
      <c r="T99">
        <v>0.44812351741402434</v>
      </c>
      <c r="U99">
        <v>0.34757113959496505</v>
      </c>
      <c r="V99">
        <v>-0.2738300374579003</v>
      </c>
      <c r="W99">
        <v>-0.49027055061519947</v>
      </c>
      <c r="AO99" t="str">
        <f t="shared" si="14"/>
        <v>Kyle Kuzma</v>
      </c>
      <c r="AP99" cm="1">
        <f t="array" ref="AP99">INDEX(_x_scores_!B$2:B$474,MATCH($AO99,_x_scores_!$A$2:$A$474,0),0) + INDEX(_hidden_info_draft_!Z$42:AK$42,'Draft Sim'!$F$21)</f>
        <v>0.26851398558704404</v>
      </c>
      <c r="AQ99" cm="1">
        <f t="array" ref="AQ99">INDEX(_x_scores_!C$2:C$474,MATCH($AO99,_x_scores_!$A$2:$A$474,0),0) + INDEX(_hidden_info_draft_!Z$43:AK$43,'Draft Sim'!$F$21)</f>
        <v>0.75914428874455353</v>
      </c>
      <c r="AR99" cm="1">
        <f t="array" ref="AR99">INDEX(_x_scores_!D$2:D$474,MATCH($AO99,_x_scores_!$A$2:$A$474,0),0) +INDEX(_hidden_info_draft_!Z$44:AK$44,'Draft Sim'!$F$21)</f>
        <v>0.25111747094316678</v>
      </c>
      <c r="AS99" cm="1">
        <f t="array" ref="AS99">INDEX(_x_scores_!E$2:E$474,MATCH($AO99,_x_scores_!$A$2:$A$474,0),0) + INDEX(_hidden_info_draft_!Z$45:AK$45,'Draft Sim'!$F$21)</f>
        <v>-0.66135299528988023</v>
      </c>
      <c r="AT99" cm="1">
        <f t="array" ref="AT99">INDEX(_x_scores_!F$2:F$474,MATCH($AO99,_x_scores_!$A$2:$A$474,0),0) + INDEX(_hidden_info_draft_!Z$46:AK$46,'Draft Sim'!$F$21)</f>
        <v>-0.68871679906730843</v>
      </c>
      <c r="AU99" cm="1">
        <f t="array" ref="AU99">INDEX(_x_scores_!G$2:G$474,MATCH($AO99,_x_scores_!$A$2:$A$474,0),0) + INDEX(_hidden_info_draft_!Z$47:AK$47,'Draft Sim'!$F$21)</f>
        <v>0.54336771489929059</v>
      </c>
      <c r="AV99" cm="1">
        <f t="array" ref="AV99">INDEX(_x_scores_!H$2:H$474,MATCH($AO99,_x_scores_!$A$2:$A$474,0),0) + INDEX(_hidden_info_draft_!Z$48:AK$48,'Draft Sim'!$F$21)</f>
        <v>-0.82704303882880992</v>
      </c>
      <c r="AW99" cm="1">
        <f t="array" ref="AW99">INDEX(_x_scores_!I$2:I$474,MATCH($AO99,_x_scores_!$A$2:$A$474,0),0) + INDEX(_hidden_info_draft_!Z$49:AK$49,'Draft Sim'!$F$21)</f>
        <v>-1.9868462076934907</v>
      </c>
      <c r="AX99" cm="1">
        <f t="array" ref="AX99">INDEX(_x_scores_!J$2:J$474,MATCH($AO99,_x_scores_!$A$2:$A$474,0),0) + INDEX(_hidden_info_draft_!Z$50:AK$50,'Draft Sim'!$F$21)</f>
        <v>-0.38322147664753603</v>
      </c>
      <c r="AZ99">
        <f t="shared" si="15"/>
        <v>0.51997926745755596</v>
      </c>
      <c r="BA99">
        <f t="shared" si="16"/>
        <v>0.55205925315632887</v>
      </c>
      <c r="BB99">
        <f t="shared" si="17"/>
        <v>0.51685320558138304</v>
      </c>
      <c r="BC99">
        <f t="shared" si="18"/>
        <v>0.44991971594788827</v>
      </c>
      <c r="BD99">
        <f t="shared" si="19"/>
        <v>0.4520761683252229</v>
      </c>
      <c r="BE99">
        <f t="shared" si="20"/>
        <v>0.53743481839177165</v>
      </c>
      <c r="BF99">
        <f t="shared" si="21"/>
        <v>0.43960716428171975</v>
      </c>
      <c r="BG99">
        <f t="shared" si="22"/>
        <v>0.35597037740098958</v>
      </c>
      <c r="BH99">
        <f t="shared" si="23"/>
        <v>0.47183278164419806</v>
      </c>
      <c r="BJ99">
        <f ca="1"/>
        <v>96</v>
      </c>
      <c r="BL99">
        <f ca="1"/>
        <v>0</v>
      </c>
      <c r="BN99">
        <f t="shared" si="24"/>
        <v>0.47730363913189539</v>
      </c>
      <c r="BO99" cm="1">
        <f t="array" aca="1" ref="BO99" ca="1">SUM(IF(MOD(_xlfn.FLOOR.MATH(ROW(INDIRECT("1:512"))/1),2)=1,AZ99,1-AZ99) * IF(MOD(_xlfn.FLOOR.MATH(ROW(INDIRECT("1:512"))/2),2)=1,BA99,1-BA99) *  IF(MOD(_xlfn.FLOOR.MATH(ROW(INDIRECT("1:512"))/4),2)=1,BB99,1-BB99) *IF(MOD(_xlfn.FLOOR.MATH(ROW(INDIRECT("1:512"))/8),2)=1,BC99,1-BC99) * IF(MOD(_xlfn.FLOOR.MATH(ROW(INDIRECT("1:512"))/16),2)=1,BD99,1-BD99) * IF(MOD(_xlfn.FLOOR.MATH(ROW(INDIRECT("1:512"))/32),2)=1,BE99,1-BE99) *  IF(MOD(_xlfn.FLOOR.MATH(ROW(INDIRECT("1:512"))/64),2)=1,BF99,1-BF99) * IF(MOD(_xlfn.FLOOR.MATH(ROW(INDIRECT("1:512"))/128),2)=1,BG99,1-BG99) * IF(MOD(_xlfn.FLOOR.MATH(ROW(INDIRECT("1:512"))/256),2)=1,BH99,1-BH99)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0.44398164838715792</v>
      </c>
      <c r="BP99">
        <f ca="1">IF('Draft Sim'!$C$2 = "Most Categories",BO99,BN99)</f>
        <v>0.44398164838715792</v>
      </c>
      <c r="BR99" t="str">
        <f ca="1"/>
        <v>Markelle Fultz</v>
      </c>
      <c r="BT99" s="6" t="str">
        <f t="shared" ca="1" si="25"/>
        <v>Markelle Fultz</v>
      </c>
      <c r="BV99" t="str">
        <f ca="1"/>
        <v>Klay Thompson</v>
      </c>
    </row>
    <row r="100" spans="4:74">
      <c r="D100">
        <f>'Draft Sim'!J10</f>
        <v>0</v>
      </c>
      <c r="F100" t="str">
        <v>Jonas Valanciunas</v>
      </c>
      <c r="I100" s="6" t="str">
        <f t="shared" si="13"/>
        <v>Jonas Valanciunas</v>
      </c>
      <c r="L100" t="str">
        <v>Klay Thompson</v>
      </c>
      <c r="O100">
        <v>-0.4470108570490921</v>
      </c>
      <c r="P100">
        <v>-0.26405194544800542</v>
      </c>
      <c r="Q100">
        <v>-0.89069354749087315</v>
      </c>
      <c r="R100">
        <v>4.3330740782406375E-2</v>
      </c>
      <c r="S100">
        <v>0.26716807731343623</v>
      </c>
      <c r="T100">
        <v>3.2498170179086822E-2</v>
      </c>
      <c r="U100">
        <v>0.34354189802871254</v>
      </c>
      <c r="V100">
        <v>5.5787102576654209E-2</v>
      </c>
      <c r="W100">
        <v>-9.7687776177657615E-2</v>
      </c>
      <c r="AO100" t="str">
        <f t="shared" si="14"/>
        <v>Jonas Valanciunas</v>
      </c>
      <c r="AP100" cm="1">
        <f t="array" ref="AP100">INDEX(_x_scores_!B$2:B$474,MATCH($AO100,_x_scores_!$A$2:$A$474,0),0) + INDEX(_hidden_info_draft_!Z$42:AK$42,'Draft Sim'!$F$21)</f>
        <v>-0.29787718440689104</v>
      </c>
      <c r="AQ100" cm="1">
        <f t="array" ref="AQ100">INDEX(_x_scores_!C$2:C$474,MATCH($AO100,_x_scores_!$A$2:$A$474,0),0) + INDEX(_hidden_info_draft_!Z$43:AK$43,'Draft Sim'!$F$21)</f>
        <v>1.6582821920677344</v>
      </c>
      <c r="AR100" cm="1">
        <f t="array" ref="AR100">INDEX(_x_scores_!D$2:D$474,MATCH($AO100,_x_scores_!$A$2:$A$474,0),0) +INDEX(_hidden_info_draft_!Z$44:AK$44,'Draft Sim'!$F$21)</f>
        <v>-0.55965821077857847</v>
      </c>
      <c r="AS100" cm="1">
        <f t="array" ref="AS100">INDEX(_x_scores_!E$2:E$474,MATCH($AO100,_x_scores_!$A$2:$A$474,0),0) + INDEX(_hidden_info_draft_!Z$45:AK$45,'Draft Sim'!$F$21)</f>
        <v>-0.99497940420928299</v>
      </c>
      <c r="AT100" cm="1">
        <f t="array" ref="AT100">INDEX(_x_scores_!F$2:F$474,MATCH($AO100,_x_scores_!$A$2:$A$474,0),0) + INDEX(_hidden_info_draft_!Z$46:AK$46,'Draft Sim'!$F$21)</f>
        <v>-0.51349215489112388</v>
      </c>
      <c r="AU100" cm="1">
        <f t="array" ref="AU100">INDEX(_x_scores_!G$2:G$474,MATCH($AO100,_x_scores_!$A$2:$A$474,0),0) + INDEX(_hidden_info_draft_!Z$47:AK$47,'Draft Sim'!$F$21)</f>
        <v>-0.99393078364193521</v>
      </c>
      <c r="AV100" cm="1">
        <f t="array" ref="AV100">INDEX(_x_scores_!H$2:H$474,MATCH($AO100,_x_scores_!$A$2:$A$474,0),0) + INDEX(_hidden_info_draft_!Z$48:AK$48,'Draft Sim'!$F$21)</f>
        <v>-0.2426195940425516</v>
      </c>
      <c r="AW100" cm="1">
        <f t="array" ref="AW100">INDEX(_x_scores_!I$2:I$474,MATCH($AO100,_x_scores_!$A$2:$A$474,0),0) + INDEX(_hidden_info_draft_!Z$49:AK$49,'Draft Sim'!$F$21)</f>
        <v>-1.701318683462445</v>
      </c>
      <c r="AX100" cm="1">
        <f t="array" ref="AX100">INDEX(_x_scores_!J$2:J$474,MATCH($AO100,_x_scores_!$A$2:$A$474,0),0) + INDEX(_hidden_info_draft_!Z$50:AK$50,'Draft Sim'!$F$21)</f>
        <v>0.69075455519699491</v>
      </c>
      <c r="AZ100">
        <f t="shared" si="15"/>
        <v>0.47783804874861124</v>
      </c>
      <c r="BA100">
        <f t="shared" si="16"/>
        <v>0.61250903397208223</v>
      </c>
      <c r="BB100">
        <f t="shared" si="17"/>
        <v>0.46248403732485888</v>
      </c>
      <c r="BC100">
        <f t="shared" si="18"/>
        <v>0.42490624255177645</v>
      </c>
      <c r="BD100">
        <f t="shared" si="19"/>
        <v>0.46423072811901278</v>
      </c>
      <c r="BE100">
        <f t="shared" si="20"/>
        <v>0.43175948437848688</v>
      </c>
      <c r="BF100">
        <f t="shared" si="21"/>
        <v>0.48222095875211979</v>
      </c>
      <c r="BG100">
        <f t="shared" si="22"/>
        <v>0.37593058657432732</v>
      </c>
      <c r="BH100">
        <f t="shared" si="23"/>
        <v>0.55067644924908743</v>
      </c>
      <c r="BJ100">
        <f ca="1"/>
        <v>97</v>
      </c>
      <c r="BL100">
        <f ca="1"/>
        <v>0</v>
      </c>
      <c r="BN100">
        <f t="shared" si="24"/>
        <v>0.47583950774115141</v>
      </c>
      <c r="BO100" cm="1">
        <f t="array" aca="1" ref="BO100" ca="1">SUM(IF(MOD(_xlfn.FLOOR.MATH(ROW(INDIRECT("1:512"))/1),2)=1,AZ100,1-AZ100) * IF(MOD(_xlfn.FLOOR.MATH(ROW(INDIRECT("1:512"))/2),2)=1,BA100,1-BA100) *  IF(MOD(_xlfn.FLOOR.MATH(ROW(INDIRECT("1:512"))/4),2)=1,BB100,1-BB100) *IF(MOD(_xlfn.FLOOR.MATH(ROW(INDIRECT("1:512"))/8),2)=1,BC100,1-BC100) * IF(MOD(_xlfn.FLOOR.MATH(ROW(INDIRECT("1:512"))/16),2)=1,BD100,1-BD100) * IF(MOD(_xlfn.FLOOR.MATH(ROW(INDIRECT("1:512"))/32),2)=1,BE100,1-BE100) *  IF(MOD(_xlfn.FLOOR.MATH(ROW(INDIRECT("1:512"))/64),2)=1,BF100,1-BF100) * IF(MOD(_xlfn.FLOOR.MATH(ROW(INDIRECT("1:512"))/128),2)=1,BG100,1-BG100) * IF(MOD(_xlfn.FLOOR.MATH(ROW(INDIRECT("1:512"))/256),2)=1,BH100,1-BH100)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0.44011972047019632</v>
      </c>
      <c r="BP100">
        <f ca="1">IF('Draft Sim'!$C$2 = "Most Categories",BO100,BN100)</f>
        <v>0.44011972047019632</v>
      </c>
      <c r="BR100" t="str">
        <f ca="1"/>
        <v>Herbert Jones</v>
      </c>
      <c r="BT100" s="6" t="str">
        <f t="shared" ca="1" si="25"/>
        <v>Herbert Jones</v>
      </c>
      <c r="BV100" t="str">
        <f ca="1"/>
        <v>Harrison Barnes</v>
      </c>
    </row>
    <row r="101" spans="4:74">
      <c r="D101">
        <f>'Draft Sim'!J11</f>
        <v>0</v>
      </c>
      <c r="F101" t="str">
        <v>Jalen Duren</v>
      </c>
      <c r="I101" s="6" t="str">
        <f t="shared" si="13"/>
        <v>Jalen Duren</v>
      </c>
      <c r="L101" t="str">
        <v>Bruce Brown</v>
      </c>
      <c r="O101">
        <v>-0.19659228073285556</v>
      </c>
      <c r="P101">
        <v>-7.1288955776656768E-2</v>
      </c>
      <c r="Q101">
        <v>0.31413243353926845</v>
      </c>
      <c r="R101">
        <v>-0.21938008349181295</v>
      </c>
      <c r="S101">
        <v>-0.31686160646343625</v>
      </c>
      <c r="T101">
        <v>3.8084367541979774E-2</v>
      </c>
      <c r="U101">
        <v>1.8852642833506985E-2</v>
      </c>
      <c r="V101">
        <v>0.23594077249640549</v>
      </c>
      <c r="W101">
        <v>-0.36854698747219788</v>
      </c>
      <c r="AO101" t="str">
        <f t="shared" si="14"/>
        <v>Jalen Duren</v>
      </c>
      <c r="AP101" cm="1">
        <f t="array" ref="AP101">INDEX(_x_scores_!B$2:B$474,MATCH($AO101,_x_scores_!$A$2:$A$474,0),0) + INDEX(_hidden_info_draft_!Z$42:AK$42,'Draft Sim'!$F$21)</f>
        <v>-0.66363853196678801</v>
      </c>
      <c r="AQ101" cm="1">
        <f t="array" ref="AQ101">INDEX(_x_scores_!C$2:C$474,MATCH($AO101,_x_scores_!$A$2:$A$474,0),0) + INDEX(_hidden_info_draft_!Z$43:AK$43,'Draft Sim'!$F$21)</f>
        <v>1.8093961211842986</v>
      </c>
      <c r="AR101" cm="1">
        <f t="array" ref="AR101">INDEX(_x_scores_!D$2:D$474,MATCH($AO101,_x_scores_!$A$2:$A$474,0),0) +INDEX(_hidden_info_draft_!Z$44:AK$44,'Draft Sim'!$F$21)</f>
        <v>-0.82595419882175092</v>
      </c>
      <c r="AS101" cm="1">
        <f t="array" ref="AS101">INDEX(_x_scores_!E$2:E$474,MATCH($AO101,_x_scores_!$A$2:$A$474,0),0) + INDEX(_hidden_info_draft_!Z$45:AK$45,'Draft Sim'!$F$21)</f>
        <v>-0.49954556300240333</v>
      </c>
      <c r="AT101" cm="1">
        <f t="array" ref="AT101">INDEX(_x_scores_!F$2:F$474,MATCH($AO101,_x_scores_!$A$2:$A$474,0),0) + INDEX(_hidden_info_draft_!Z$46:AK$46,'Draft Sim'!$F$21)</f>
        <v>8.9854144713931605E-2</v>
      </c>
      <c r="AU101" cm="1">
        <f t="array" ref="AU101">INDEX(_x_scores_!G$2:G$474,MATCH($AO101,_x_scores_!$A$2:$A$474,0),0) + INDEX(_hidden_info_draft_!Z$47:AK$47,'Draft Sim'!$F$21)</f>
        <v>-1.320454804544265</v>
      </c>
      <c r="AV101" cm="1">
        <f t="array" ref="AV101">INDEX(_x_scores_!H$2:H$474,MATCH($AO101,_x_scores_!$A$2:$A$474,0),0) + INDEX(_hidden_info_draft_!Z$48:AK$48,'Draft Sim'!$F$21)</f>
        <v>0.15694821221796312</v>
      </c>
      <c r="AW101" cm="1">
        <f t="array" ref="AW101">INDEX(_x_scores_!I$2:I$474,MATCH($AO101,_x_scores_!$A$2:$A$474,0),0) + INDEX(_hidden_info_draft_!Z$49:AK$49,'Draft Sim'!$F$21)</f>
        <v>-2.5782874396962745</v>
      </c>
      <c r="AX101" cm="1">
        <f t="array" ref="AX101">INDEX(_x_scores_!J$2:J$474,MATCH($AO101,_x_scores_!$A$2:$A$474,0),0) + INDEX(_hidden_info_draft_!Z$50:AK$50,'Draft Sim'!$F$21)</f>
        <v>0.83474735853120996</v>
      </c>
      <c r="AZ101">
        <f t="shared" si="15"/>
        <v>0.45072607161537115</v>
      </c>
      <c r="BA101">
        <f t="shared" si="16"/>
        <v>0.62244720100369011</v>
      </c>
      <c r="BB101">
        <f t="shared" si="17"/>
        <v>0.44472938337160051</v>
      </c>
      <c r="BC101">
        <f t="shared" si="18"/>
        <v>0.46212957318802184</v>
      </c>
      <c r="BD101">
        <f t="shared" si="19"/>
        <v>0.50626728821991573</v>
      </c>
      <c r="BE101">
        <f t="shared" si="20"/>
        <v>0.40968029511386372</v>
      </c>
      <c r="BF101">
        <f t="shared" si="21"/>
        <v>0.51150330084751816</v>
      </c>
      <c r="BG101">
        <f t="shared" si="22"/>
        <v>0.31590925212357879</v>
      </c>
      <c r="BH101">
        <f t="shared" si="23"/>
        <v>0.5611643421375494</v>
      </c>
      <c r="BJ101">
        <f ca="1"/>
        <v>98</v>
      </c>
      <c r="BL101">
        <f ca="1"/>
        <v>0</v>
      </c>
      <c r="BN101">
        <f t="shared" si="24"/>
        <v>0.4760618564023455</v>
      </c>
      <c r="BO101" cm="1">
        <f t="array" aca="1" ref="BO101" ca="1">SUM(IF(MOD(_xlfn.FLOOR.MATH(ROW(INDIRECT("1:512"))/1),2)=1,AZ101,1-AZ101) * IF(MOD(_xlfn.FLOOR.MATH(ROW(INDIRECT("1:512"))/2),2)=1,BA101,1-BA101) *  IF(MOD(_xlfn.FLOOR.MATH(ROW(INDIRECT("1:512"))/4),2)=1,BB101,1-BB101) *IF(MOD(_xlfn.FLOOR.MATH(ROW(INDIRECT("1:512"))/8),2)=1,BC101,1-BC101) * IF(MOD(_xlfn.FLOOR.MATH(ROW(INDIRECT("1:512"))/16),2)=1,BD101,1-BD101) * IF(MOD(_xlfn.FLOOR.MATH(ROW(INDIRECT("1:512"))/32),2)=1,BE101,1-BE101) *  IF(MOD(_xlfn.FLOOR.MATH(ROW(INDIRECT("1:512"))/64),2)=1,BF101,1-BF101) * IF(MOD(_xlfn.FLOOR.MATH(ROW(INDIRECT("1:512"))/128),2)=1,BG101,1-BG101) * IF(MOD(_xlfn.FLOOR.MATH(ROW(INDIRECT("1:512"))/256),2)=1,BH101,1-BH101)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0.44047707107919237</v>
      </c>
      <c r="BP101">
        <f ca="1">IF('Draft Sim'!$C$2 = "Most Categories",BO101,BN101)</f>
        <v>0.44047707107919237</v>
      </c>
      <c r="BR101" t="str">
        <f ca="1"/>
        <v>Jalen Duren</v>
      </c>
      <c r="BT101" s="6" t="str">
        <f t="shared" ca="1" si="25"/>
        <v>Jalen Duren</v>
      </c>
      <c r="BV101" t="str">
        <f ca="1"/>
        <v>Bruce Brown</v>
      </c>
    </row>
    <row r="102" spans="4:74">
      <c r="D102">
        <f>'Draft Sim'!J12</f>
        <v>0</v>
      </c>
      <c r="F102" t="str">
        <v>Paolo Banchero</v>
      </c>
      <c r="I102" s="6" t="str">
        <f t="shared" si="13"/>
        <v>Paolo Banchero</v>
      </c>
      <c r="L102" t="str">
        <v>Bobby Portis</v>
      </c>
      <c r="O102">
        <v>-1.9217444710671872E-2</v>
      </c>
      <c r="P102">
        <v>-0.68499289244367889</v>
      </c>
      <c r="Q102">
        <v>-0.2931505051398508</v>
      </c>
      <c r="R102">
        <v>0.10823029703210023</v>
      </c>
      <c r="S102">
        <v>-0.32456942670650241</v>
      </c>
      <c r="T102">
        <v>0.42874658317342468</v>
      </c>
      <c r="U102">
        <v>0.33155491222322286</v>
      </c>
      <c r="V102">
        <v>6.690106565023668E-2</v>
      </c>
      <c r="W102">
        <v>-0.53188716030632743</v>
      </c>
      <c r="AO102" t="str">
        <f t="shared" si="14"/>
        <v>Paolo Banchero</v>
      </c>
      <c r="AP102" cm="1">
        <f t="array" ref="AP102">INDEX(_x_scores_!B$2:B$474,MATCH($AO102,_x_scores_!$A$2:$A$474,0),0) + INDEX(_hidden_info_draft_!Z$42:AK$42,'Draft Sim'!$F$21)</f>
        <v>0.75069173622305396</v>
      </c>
      <c r="AQ102" cm="1">
        <f t="array" ref="AQ102">INDEX(_x_scores_!C$2:C$474,MATCH($AO102,_x_scores_!$A$2:$A$474,0),0) + INDEX(_hidden_info_draft_!Z$43:AK$43,'Draft Sim'!$F$21)</f>
        <v>1.0428710568590736</v>
      </c>
      <c r="AR102" cm="1">
        <f t="array" ref="AR102">INDEX(_x_scores_!D$2:D$474,MATCH($AO102,_x_scores_!$A$2:$A$474,0),0) +INDEX(_hidden_info_draft_!Z$44:AK$44,'Draft Sim'!$F$21)</f>
        <v>0.3498158512557562</v>
      </c>
      <c r="AS102" cm="1">
        <f t="array" ref="AS102">INDEX(_x_scores_!E$2:E$474,MATCH($AO102,_x_scores_!$A$2:$A$474,0),0) + INDEX(_hidden_info_draft_!Z$45:AK$45,'Draft Sim'!$F$21)</f>
        <v>-0.21819597989859779</v>
      </c>
      <c r="AT102" cm="1">
        <f t="array" ref="AT102">INDEX(_x_scores_!F$2:F$474,MATCH($AO102,_x_scores_!$A$2:$A$474,0),0) + INDEX(_hidden_info_draft_!Z$46:AK$46,'Draft Sim'!$F$21)</f>
        <v>-0.56828117079105966</v>
      </c>
      <c r="AU102" cm="1">
        <f t="array" ref="AU102">INDEX(_x_scores_!G$2:G$474,MATCH($AO102,_x_scores_!$A$2:$A$474,0),0) + INDEX(_hidden_info_draft_!Z$47:AK$47,'Draft Sim'!$F$21)</f>
        <v>-0.30962545812660708</v>
      </c>
      <c r="AV102" cm="1">
        <f t="array" ref="AV102">INDEX(_x_scores_!H$2:H$474,MATCH($AO102,_x_scores_!$A$2:$A$474,0),0) + INDEX(_hidden_info_draft_!Z$48:AK$48,'Draft Sim'!$F$21)</f>
        <v>-0.94995580856100192</v>
      </c>
      <c r="AW102" cm="1">
        <f t="array" ref="AW102">INDEX(_x_scores_!I$2:I$474,MATCH($AO102,_x_scores_!$A$2:$A$474,0),0) + INDEX(_hidden_info_draft_!Z$49:AK$49,'Draft Sim'!$F$21)</f>
        <v>-2.4961812127371874</v>
      </c>
      <c r="AX102" cm="1">
        <f t="array" ref="AX102">INDEX(_x_scores_!J$2:J$474,MATCH($AO102,_x_scores_!$A$2:$A$474,0),0) + INDEX(_hidden_info_draft_!Z$50:AK$50,'Draft Sim'!$F$21)</f>
        <v>-0.47667060933614669</v>
      </c>
      <c r="AZ102">
        <f t="shared" si="15"/>
        <v>0.55569775408545952</v>
      </c>
      <c r="BA102">
        <f t="shared" si="16"/>
        <v>0.57133589037015353</v>
      </c>
      <c r="BB102">
        <f t="shared" si="17"/>
        <v>0.52347056525818059</v>
      </c>
      <c r="BC102">
        <f t="shared" si="18"/>
        <v>0.48343845456560353</v>
      </c>
      <c r="BD102">
        <f t="shared" si="19"/>
        <v>0.46042612640863279</v>
      </c>
      <c r="BE102">
        <f t="shared" si="20"/>
        <v>0.47864744343179344</v>
      </c>
      <c r="BF102">
        <f t="shared" si="21"/>
        <v>0.43071665404757642</v>
      </c>
      <c r="BG102">
        <f t="shared" si="22"/>
        <v>0.32135625511596178</v>
      </c>
      <c r="BH102">
        <f t="shared" si="23"/>
        <v>0.4649801000500895</v>
      </c>
      <c r="BJ102">
        <f ca="1"/>
        <v>99</v>
      </c>
      <c r="BL102">
        <f ca="1"/>
        <v>0</v>
      </c>
      <c r="BN102">
        <f t="shared" si="24"/>
        <v>0.47667436037038347</v>
      </c>
      <c r="BO102" cm="1">
        <f t="array" aca="1" ref="BO102" ca="1">SUM(IF(MOD(_xlfn.FLOOR.MATH(ROW(INDIRECT("1:512"))/1),2)=1,AZ102,1-AZ102) * IF(MOD(_xlfn.FLOOR.MATH(ROW(INDIRECT("1:512"))/2),2)=1,BA102,1-BA102) *  IF(MOD(_xlfn.FLOOR.MATH(ROW(INDIRECT("1:512"))/4),2)=1,BB102,1-BB102) *IF(MOD(_xlfn.FLOOR.MATH(ROW(INDIRECT("1:512"))/8),2)=1,BC102,1-BC102) * IF(MOD(_xlfn.FLOOR.MATH(ROW(INDIRECT("1:512"))/16),2)=1,BD102,1-BD102) * IF(MOD(_xlfn.FLOOR.MATH(ROW(INDIRECT("1:512"))/32),2)=1,BE102,1-BE102) *  IF(MOD(_xlfn.FLOOR.MATH(ROW(INDIRECT("1:512"))/64),2)=1,BF102,1-BF102) * IF(MOD(_xlfn.FLOOR.MATH(ROW(INDIRECT("1:512"))/128),2)=1,BG102,1-BG102) * IF(MOD(_xlfn.FLOOR.MATH(ROW(INDIRECT("1:512"))/256),2)=1,BH102,1-BH102)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0.44232527795841758</v>
      </c>
      <c r="BP102">
        <f ca="1">IF('Draft Sim'!$C$2 = "Most Categories",BO102,BN102)</f>
        <v>0.44232527795841758</v>
      </c>
      <c r="BR102" t="str">
        <f ca="1"/>
        <v>Jonas Valanciunas</v>
      </c>
      <c r="BT102" s="6" t="str">
        <f t="shared" ca="1" si="25"/>
        <v>Jonas Valanciunas</v>
      </c>
      <c r="BV102" t="str">
        <f ca="1"/>
        <v>Bobby Portis</v>
      </c>
    </row>
    <row r="103" spans="4:74">
      <c r="D103">
        <f>'Draft Sim'!J13</f>
        <v>0</v>
      </c>
      <c r="F103" t="str">
        <v>Saddiq Bey</v>
      </c>
      <c r="I103" s="6" t="str">
        <f t="shared" si="13"/>
        <v>Saddiq Bey</v>
      </c>
      <c r="L103" t="str">
        <v>Tre Jones</v>
      </c>
      <c r="O103">
        <v>-0.57180166874831773</v>
      </c>
      <c r="P103">
        <v>1.5652285060575921</v>
      </c>
      <c r="Q103">
        <v>-0.97541320205525617</v>
      </c>
      <c r="R103">
        <v>-0.26657003605699203</v>
      </c>
      <c r="S103">
        <v>0.66162561244698215</v>
      </c>
      <c r="T103">
        <v>-1.2525213852440269</v>
      </c>
      <c r="U103">
        <v>0.22761252536310589</v>
      </c>
      <c r="V103">
        <v>-0.83434873732743542</v>
      </c>
      <c r="W103">
        <v>0.73490351912505325</v>
      </c>
      <c r="AO103" t="str">
        <f t="shared" si="14"/>
        <v>Saddiq Bey</v>
      </c>
      <c r="AP103" cm="1">
        <f t="array" ref="AP103">INDEX(_x_scores_!B$2:B$474,MATCH($AO103,_x_scores_!$A$2:$A$474,0),0) + INDEX(_hidden_info_draft_!Z$42:AK$42,'Draft Sim'!$F$21)</f>
        <v>-0.12225189736790973</v>
      </c>
      <c r="AQ103" cm="1">
        <f t="array" ref="AQ103">INDEX(_x_scores_!C$2:C$474,MATCH($AO103,_x_scores_!$A$2:$A$474,0),0) + INDEX(_hidden_info_draft_!Z$43:AK$43,'Draft Sim'!$F$21)</f>
        <v>5.0140645794887223E-2</v>
      </c>
      <c r="AR103" cm="1">
        <f t="array" ref="AR103">INDEX(_x_scores_!D$2:D$474,MATCH($AO103,_x_scores_!$A$2:$A$474,0),0) +INDEX(_hidden_info_draft_!Z$44:AK$44,'Draft Sim'!$F$21)</f>
        <v>-0.61043691655554067</v>
      </c>
      <c r="AS103" cm="1">
        <f t="array" ref="AS103">INDEX(_x_scores_!E$2:E$474,MATCH($AO103,_x_scores_!$A$2:$A$474,0),0) + INDEX(_hidden_info_draft_!Z$45:AK$45,'Draft Sim'!$F$21)</f>
        <v>-0.15013150389998015</v>
      </c>
      <c r="AT103" cm="1">
        <f t="array" ref="AT103">INDEX(_x_scores_!F$2:F$474,MATCH($AO103,_x_scores_!$A$2:$A$474,0),0) + INDEX(_hidden_info_draft_!Z$46:AK$46,'Draft Sim'!$F$21)</f>
        <v>-1.2629589160810153</v>
      </c>
      <c r="AU103" cm="1">
        <f t="array" ref="AU103">INDEX(_x_scores_!G$2:G$474,MATCH($AO103,_x_scores_!$A$2:$A$474,0),0) + INDEX(_hidden_info_draft_!Z$47:AK$47,'Draft Sim'!$F$21)</f>
        <v>0.54188218568633661</v>
      </c>
      <c r="AV103" cm="1">
        <f t="array" ref="AV103">INDEX(_x_scores_!H$2:H$474,MATCH($AO103,_x_scores_!$A$2:$A$474,0),0) + INDEX(_hidden_info_draft_!Z$48:AK$48,'Draft Sim'!$F$21)</f>
        <v>0.4184863765867472</v>
      </c>
      <c r="AW103" cm="1">
        <f t="array" ref="AW103">INDEX(_x_scores_!I$2:I$474,MATCH($AO103,_x_scores_!$A$2:$A$474,0),0) + INDEX(_hidden_info_draft_!Z$49:AK$49,'Draft Sim'!$F$21)</f>
        <v>-1.4097935555732681</v>
      </c>
      <c r="AX103" cm="1">
        <f t="array" ref="AX103">INDEX(_x_scores_!J$2:J$474,MATCH($AO103,_x_scores_!$A$2:$A$474,0),0) + INDEX(_hidden_info_draft_!Z$50:AK$50,'Draft Sim'!$F$21)</f>
        <v>-0.58670142743738041</v>
      </c>
      <c r="AZ103">
        <f t="shared" si="15"/>
        <v>0.490900610448751</v>
      </c>
      <c r="BA103">
        <f t="shared" si="16"/>
        <v>0.50344823071244349</v>
      </c>
      <c r="BB103">
        <f t="shared" si="17"/>
        <v>0.45909161068759907</v>
      </c>
      <c r="BC103">
        <f t="shared" si="18"/>
        <v>0.48860297072773684</v>
      </c>
      <c r="BD103">
        <f t="shared" si="19"/>
        <v>0.41261626153224662</v>
      </c>
      <c r="BE103">
        <f t="shared" si="20"/>
        <v>0.53733277390569856</v>
      </c>
      <c r="BF103">
        <f t="shared" si="21"/>
        <v>0.53064642413476437</v>
      </c>
      <c r="BG103">
        <f t="shared" si="22"/>
        <v>0.39665805021895906</v>
      </c>
      <c r="BH103">
        <f t="shared" si="23"/>
        <v>0.45692492031181153</v>
      </c>
      <c r="BJ103">
        <f ca="1"/>
        <v>100</v>
      </c>
      <c r="BL103">
        <f ca="1"/>
        <v>0</v>
      </c>
      <c r="BN103">
        <f t="shared" si="24"/>
        <v>0.47513576140889008</v>
      </c>
      <c r="BO103" cm="1">
        <f t="array" aca="1" ref="BO103" ca="1">SUM(IF(MOD(_xlfn.FLOOR.MATH(ROW(INDIRECT("1:512"))/1),2)=1,AZ103,1-AZ103) * IF(MOD(_xlfn.FLOOR.MATH(ROW(INDIRECT("1:512"))/2),2)=1,BA103,1-BA103) *  IF(MOD(_xlfn.FLOOR.MATH(ROW(INDIRECT("1:512"))/4),2)=1,BB103,1-BB103) *IF(MOD(_xlfn.FLOOR.MATH(ROW(INDIRECT("1:512"))/8),2)=1,BC103,1-BC103) * IF(MOD(_xlfn.FLOOR.MATH(ROW(INDIRECT("1:512"))/16),2)=1,BD103,1-BD103) * IF(MOD(_xlfn.FLOOR.MATH(ROW(INDIRECT("1:512"))/32),2)=1,BE103,1-BE103) *  IF(MOD(_xlfn.FLOOR.MATH(ROW(INDIRECT("1:512"))/64),2)=1,BF103,1-BF103) * IF(MOD(_xlfn.FLOOR.MATH(ROW(INDIRECT("1:512"))/128),2)=1,BG103,1-BG103) * IF(MOD(_xlfn.FLOOR.MATH(ROW(INDIRECT("1:512"))/256),2)=1,BH103,1-BH103)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0.43877186504224003</v>
      </c>
      <c r="BP103">
        <f ca="1">IF('Draft Sim'!$C$2 = "Most Categories",BO103,BN103)</f>
        <v>0.43877186504224003</v>
      </c>
      <c r="BR103" t="str">
        <f ca="1"/>
        <v>Saddiq Bey</v>
      </c>
      <c r="BT103" s="6" t="str">
        <f t="shared" ca="1" si="25"/>
        <v>Saddiq Bey</v>
      </c>
      <c r="BV103" t="str">
        <f ca="1"/>
        <v>Kyle Anderson</v>
      </c>
    </row>
    <row r="104" spans="4:74">
      <c r="D104">
        <f>'Draft Sim'!J14</f>
        <v>0</v>
      </c>
      <c r="F104" t="str">
        <v>Andrew Wiggins</v>
      </c>
      <c r="I104" s="6" t="str">
        <f t="shared" si="13"/>
        <v>Andrew Wiggins</v>
      </c>
      <c r="L104" t="str">
        <v>Jarred Vanderbilt</v>
      </c>
      <c r="O104">
        <v>-0.19525341118411058</v>
      </c>
      <c r="P104">
        <v>-0.35134319692333044</v>
      </c>
      <c r="Q104">
        <v>-0.56363684138861936</v>
      </c>
      <c r="R104">
        <v>-2.5717248554200482E-3</v>
      </c>
      <c r="S104">
        <v>0.16509613442977128</v>
      </c>
      <c r="T104">
        <v>0.33871945405673587</v>
      </c>
      <c r="U104">
        <v>0.39428591465239216</v>
      </c>
      <c r="V104">
        <v>-0.48234125846839004</v>
      </c>
      <c r="W104">
        <v>-0.1581708587116156</v>
      </c>
      <c r="AO104" t="str">
        <f t="shared" si="14"/>
        <v>Andrew Wiggins</v>
      </c>
      <c r="AP104" cm="1">
        <f t="array" ref="AP104">INDEX(_x_scores_!B$2:B$474,MATCH($AO104,_x_scores_!$A$2:$A$474,0),0) + INDEX(_hidden_info_draft_!Z$42:AK$42,'Draft Sim'!$F$21)</f>
        <v>-0.28709027440258084</v>
      </c>
      <c r="AQ104" cm="1">
        <f t="array" ref="AQ104">INDEX(_x_scores_!C$2:C$474,MATCH($AO104,_x_scores_!$A$2:$A$474,0),0) + INDEX(_hidden_info_draft_!Z$43:AK$43,'Draft Sim'!$F$21)</f>
        <v>-0.10717558179662406</v>
      </c>
      <c r="AR104" cm="1">
        <f t="array" ref="AR104">INDEX(_x_scores_!D$2:D$474,MATCH($AO104,_x_scores_!$A$2:$A$474,0),0) +INDEX(_hidden_info_draft_!Z$44:AK$44,'Draft Sim'!$F$21)</f>
        <v>-0.41417783815511411</v>
      </c>
      <c r="AS104" cm="1">
        <f t="array" ref="AS104">INDEX(_x_scores_!E$2:E$474,MATCH($AO104,_x_scores_!$A$2:$A$474,0),0) + INDEX(_hidden_info_draft_!Z$45:AK$45,'Draft Sim'!$F$21)</f>
        <v>-0.23554725180083133</v>
      </c>
      <c r="AT104" cm="1">
        <f t="array" ref="AT104">INDEX(_x_scores_!F$2:F$474,MATCH($AO104,_x_scores_!$A$2:$A$474,0),0) + INDEX(_hidden_info_draft_!Z$46:AK$46,'Draft Sim'!$F$21)</f>
        <v>-0.40667533330327926</v>
      </c>
      <c r="AU104" cm="1">
        <f t="array" ref="AU104">INDEX(_x_scores_!G$2:G$474,MATCH($AO104,_x_scores_!$A$2:$A$474,0),0) + INDEX(_hidden_info_draft_!Z$47:AK$47,'Draft Sim'!$F$21)</f>
        <v>0.27078603475649776</v>
      </c>
      <c r="AV104" cm="1">
        <f t="array" ref="AV104">INDEX(_x_scores_!H$2:H$474,MATCH($AO104,_x_scores_!$A$2:$A$474,0),0) + INDEX(_hidden_info_draft_!Z$48:AK$48,'Draft Sim'!$F$21)</f>
        <v>0.32362160150724939</v>
      </c>
      <c r="AW104" cm="1">
        <f t="array" ref="AW104">INDEX(_x_scores_!I$2:I$474,MATCH($AO104,_x_scores_!$A$2:$A$474,0),0) + INDEX(_hidden_info_draft_!Z$49:AK$49,'Draft Sim'!$F$21)</f>
        <v>-2.2262799608372292</v>
      </c>
      <c r="AX104" cm="1">
        <f t="array" ref="AX104">INDEX(_x_scores_!J$2:J$474,MATCH($AO104,_x_scores_!$A$2:$A$474,0),0) + INDEX(_hidden_info_draft_!Z$50:AK$50,'Draft Sim'!$F$21)</f>
        <v>-5.832701930545886E-2</v>
      </c>
      <c r="AZ104">
        <f t="shared" si="15"/>
        <v>0.47863980906863235</v>
      </c>
      <c r="BA104">
        <f t="shared" si="16"/>
        <v>0.49262973772084473</v>
      </c>
      <c r="BB104">
        <f t="shared" si="17"/>
        <v>0.4722175724308767</v>
      </c>
      <c r="BC104">
        <f t="shared" si="18"/>
        <v>0.48212230506607434</v>
      </c>
      <c r="BD104">
        <f t="shared" si="19"/>
        <v>0.47165728710167598</v>
      </c>
      <c r="BE104">
        <f t="shared" si="20"/>
        <v>0.51867618942041227</v>
      </c>
      <c r="BF104">
        <f t="shared" si="21"/>
        <v>0.52370870980217155</v>
      </c>
      <c r="BG104">
        <f t="shared" si="22"/>
        <v>0.33952894253982491</v>
      </c>
      <c r="BH104">
        <f t="shared" si="23"/>
        <v>0.49570941173910188</v>
      </c>
      <c r="BJ104">
        <f ca="1"/>
        <v>101</v>
      </c>
      <c r="BL104">
        <f ca="1"/>
        <v>0</v>
      </c>
      <c r="BN104">
        <f t="shared" si="24"/>
        <v>0.47498777387662383</v>
      </c>
      <c r="BO104" cm="1">
        <f t="array" aca="1" ref="BO104" ca="1">SUM(IF(MOD(_xlfn.FLOOR.MATH(ROW(INDIRECT("1:512"))/1),2)=1,AZ104,1-AZ104) * IF(MOD(_xlfn.FLOOR.MATH(ROW(INDIRECT("1:512"))/2),2)=1,BA104,1-BA104) *  IF(MOD(_xlfn.FLOOR.MATH(ROW(INDIRECT("1:512"))/4),2)=1,BB104,1-BB104) *IF(MOD(_xlfn.FLOOR.MATH(ROW(INDIRECT("1:512"))/8),2)=1,BC104,1-BC104) * IF(MOD(_xlfn.FLOOR.MATH(ROW(INDIRECT("1:512"))/16),2)=1,BD104,1-BD104) * IF(MOD(_xlfn.FLOOR.MATH(ROW(INDIRECT("1:512"))/32),2)=1,BE104,1-BE104) *  IF(MOD(_xlfn.FLOOR.MATH(ROW(INDIRECT("1:512"))/64),2)=1,BF104,1-BF104) * IF(MOD(_xlfn.FLOOR.MATH(ROW(INDIRECT("1:512"))/128),2)=1,BG104,1-BG104) * IF(MOD(_xlfn.FLOOR.MATH(ROW(INDIRECT("1:512"))/256),2)=1,BH104,1-BH104)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0.43844940119899767</v>
      </c>
      <c r="BP104">
        <f ca="1">IF('Draft Sim'!$C$2 = "Most Categories",BO104,BN104)</f>
        <v>0.43844940119899767</v>
      </c>
      <c r="BR104" t="str">
        <f ca="1"/>
        <v>Spencer Dinwiddie</v>
      </c>
      <c r="BT104" s="6" t="str">
        <f t="shared" ca="1" si="25"/>
        <v>Spencer Dinwiddie</v>
      </c>
      <c r="BV104" t="str">
        <f ca="1"/>
        <v>Tre Jones</v>
      </c>
    </row>
    <row r="105" spans="4:74">
      <c r="D105">
        <f>'Draft Sim'!J15</f>
        <v>0</v>
      </c>
      <c r="F105" t="str">
        <v>Michael Porter Jr.</v>
      </c>
      <c r="I105" s="6" t="str">
        <f t="shared" si="13"/>
        <v>Michael Porter Jr.</v>
      </c>
      <c r="L105" t="str">
        <v>Kyle Anderson</v>
      </c>
      <c r="O105">
        <v>-0.80495756526415785</v>
      </c>
      <c r="P105">
        <v>0.62006221776497272</v>
      </c>
      <c r="Q105">
        <v>-0.42031862628609951</v>
      </c>
      <c r="R105">
        <v>0.35703746248890811</v>
      </c>
      <c r="S105">
        <v>-0.40885889633723743</v>
      </c>
      <c r="T105">
        <v>-0.89397580373513641</v>
      </c>
      <c r="U105">
        <v>0.45590589837085915</v>
      </c>
      <c r="V105">
        <v>-0.39894633466061674</v>
      </c>
      <c r="W105">
        <v>0.26024551305458726</v>
      </c>
      <c r="AO105" t="str">
        <f t="shared" si="14"/>
        <v>Michael Porter Jr.</v>
      </c>
      <c r="AP105" cm="1">
        <f t="array" ref="AP105">INDEX(_x_scores_!B$2:B$474,MATCH($AO105,_x_scores_!$A$2:$A$474,0),0) + INDEX(_hidden_info_draft_!Z$42:AK$42,'Draft Sim'!$F$21)</f>
        <v>-0.14695153365281591</v>
      </c>
      <c r="AQ105" cm="1">
        <f t="array" ref="AQ105">INDEX(_x_scores_!C$2:C$474,MATCH($AO105,_x_scores_!$A$2:$A$474,0),0) + INDEX(_hidden_info_draft_!Z$43:AK$43,'Draft Sim'!$F$21)</f>
        <v>4.2834072108453303E-2</v>
      </c>
      <c r="AR105" cm="1">
        <f t="array" ref="AR105">INDEX(_x_scores_!D$2:D$474,MATCH($AO105,_x_scores_!$A$2:$A$474,0),0) +INDEX(_hidden_info_draft_!Z$44:AK$44,'Draft Sim'!$F$21)</f>
        <v>-0.81927330584527625</v>
      </c>
      <c r="AS105" cm="1">
        <f t="array" ref="AS105">INDEX(_x_scores_!E$2:E$474,MATCH($AO105,_x_scores_!$A$2:$A$474,0),0) + INDEX(_hidden_info_draft_!Z$45:AK$45,'Draft Sim'!$F$21)</f>
        <v>-0.52260009339329694</v>
      </c>
      <c r="AT105" cm="1">
        <f t="array" ref="AT105">INDEX(_x_scores_!F$2:F$474,MATCH($AO105,_x_scores_!$A$2:$A$474,0),0) + INDEX(_hidden_info_draft_!Z$46:AK$46,'Draft Sim'!$F$21)</f>
        <v>-0.83228751022366865</v>
      </c>
      <c r="AU105" cm="1">
        <f t="array" ref="AU105">INDEX(_x_scores_!G$2:G$474,MATCH($AO105,_x_scores_!$A$2:$A$474,0),0) + INDEX(_hidden_info_draft_!Z$47:AK$47,'Draft Sim'!$F$21)</f>
        <v>0.73279351600465537</v>
      </c>
      <c r="AV105" cm="1">
        <f t="array" ref="AV105">INDEX(_x_scores_!H$2:H$474,MATCH($AO105,_x_scores_!$A$2:$A$474,0),0) + INDEX(_hidden_info_draft_!Z$48:AK$48,'Draft Sim'!$F$21)</f>
        <v>0.45119209217752487</v>
      </c>
      <c r="AW105" cm="1">
        <f t="array" ref="AW105">INDEX(_x_scores_!I$2:I$474,MATCH($AO105,_x_scores_!$A$2:$A$474,0),0) + INDEX(_hidden_info_draft_!Z$49:AK$49,'Draft Sim'!$F$21)</f>
        <v>-1.9397503404698933</v>
      </c>
      <c r="AX105" cm="1">
        <f t="array" ref="AX105">INDEX(_x_scores_!J$2:J$474,MATCH($AO105,_x_scores_!$A$2:$A$474,0),0) + INDEX(_hidden_info_draft_!Z$50:AK$50,'Draft Sim'!$F$21)</f>
        <v>-0.14379024910361118</v>
      </c>
      <c r="AZ105">
        <f t="shared" si="15"/>
        <v>0.4890626019479356</v>
      </c>
      <c r="BA105">
        <f t="shared" si="16"/>
        <v>0.5029457590262908</v>
      </c>
      <c r="BB105">
        <f t="shared" si="17"/>
        <v>0.44517361383467513</v>
      </c>
      <c r="BC105">
        <f t="shared" si="18"/>
        <v>0.46038744310419033</v>
      </c>
      <c r="BD105">
        <f t="shared" si="19"/>
        <v>0.44215015732976803</v>
      </c>
      <c r="BE105">
        <f t="shared" si="20"/>
        <v>0.55042443348965364</v>
      </c>
      <c r="BF105">
        <f t="shared" si="21"/>
        <v>0.53303623233568842</v>
      </c>
      <c r="BG105">
        <f t="shared" si="22"/>
        <v>0.35923730389890174</v>
      </c>
      <c r="BH105">
        <f t="shared" si="23"/>
        <v>0.48942369457665924</v>
      </c>
      <c r="BJ105">
        <f ca="1"/>
        <v>102</v>
      </c>
      <c r="BL105">
        <f ca="1"/>
        <v>0</v>
      </c>
      <c r="BN105">
        <f t="shared" si="24"/>
        <v>0.47464902661597363</v>
      </c>
      <c r="BO105" cm="1">
        <f t="array" aca="1" ref="BO105" ca="1">SUM(IF(MOD(_xlfn.FLOOR.MATH(ROW(INDIRECT("1:512"))/1),2)=1,AZ105,1-AZ105) * IF(MOD(_xlfn.FLOOR.MATH(ROW(INDIRECT("1:512"))/2),2)=1,BA105,1-BA105) *  IF(MOD(_xlfn.FLOOR.MATH(ROW(INDIRECT("1:512"))/4),2)=1,BB105,1-BB105) *IF(MOD(_xlfn.FLOOR.MATH(ROW(INDIRECT("1:512"))/8),2)=1,BC105,1-BC105) * IF(MOD(_xlfn.FLOOR.MATH(ROW(INDIRECT("1:512"))/16),2)=1,BD105,1-BD105) * IF(MOD(_xlfn.FLOOR.MATH(ROW(INDIRECT("1:512"))/32),2)=1,BE105,1-BE105) *  IF(MOD(_xlfn.FLOOR.MATH(ROW(INDIRECT("1:512"))/64),2)=1,BF105,1-BF105) * IF(MOD(_xlfn.FLOOR.MATH(ROW(INDIRECT("1:512"))/128),2)=1,BG105,1-BG105) * IF(MOD(_xlfn.FLOOR.MATH(ROW(INDIRECT("1:512"))/256),2)=1,BH105,1-BH105)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0.43751749388612476</v>
      </c>
      <c r="BP105">
        <f ca="1">IF('Draft Sim'!$C$2 = "Most Categories",BO105,BN105)</f>
        <v>0.43751749388612476</v>
      </c>
      <c r="BR105" t="str">
        <f ca="1"/>
        <v>Andrew Wiggins</v>
      </c>
      <c r="BT105" s="6" t="str">
        <f t="shared" ca="1" si="25"/>
        <v>Andrew Wiggins</v>
      </c>
      <c r="BV105" t="str">
        <f ca="1"/>
        <v>Draymond Green</v>
      </c>
    </row>
    <row r="106" spans="4:74">
      <c r="D106">
        <f>'Draft Sim'!J16</f>
        <v>0</v>
      </c>
      <c r="F106" t="str">
        <v>Devin Vassell</v>
      </c>
      <c r="I106" s="6" t="str">
        <f t="shared" si="13"/>
        <v>Devin Vassell</v>
      </c>
      <c r="L106" t="str">
        <v>Bojan Bogdanovic</v>
      </c>
      <c r="O106">
        <v>-0.68080760605576829</v>
      </c>
      <c r="P106">
        <v>0.36456672518107786</v>
      </c>
      <c r="Q106">
        <v>0.12747836914917923</v>
      </c>
      <c r="R106">
        <v>0.17820306991450049</v>
      </c>
      <c r="S106">
        <v>-0.54504782074961444</v>
      </c>
      <c r="T106">
        <v>-0.4623915017703672</v>
      </c>
      <c r="U106">
        <v>0.16608508334966587</v>
      </c>
      <c r="V106">
        <v>-0.13578530302638367</v>
      </c>
      <c r="W106">
        <v>7.1609485064468717E-3</v>
      </c>
      <c r="AO106" t="str">
        <f t="shared" si="14"/>
        <v>Devin Vassell</v>
      </c>
      <c r="AP106" cm="1">
        <f t="array" ref="AP106">INDEX(_x_scores_!B$2:B$474,MATCH($AO106,_x_scores_!$A$2:$A$474,0),0) + INDEX(_hidden_info_draft_!Z$42:AK$42,'Draft Sim'!$F$21)</f>
        <v>-0.11105430792914216</v>
      </c>
      <c r="AQ106" cm="1">
        <f t="array" ref="AQ106">INDEX(_x_scores_!C$2:C$474,MATCH($AO106,_x_scores_!$A$2:$A$474,0),0) + INDEX(_hidden_info_draft_!Z$43:AK$43,'Draft Sim'!$F$21)</f>
        <v>-0.44082527731697252</v>
      </c>
      <c r="AR106" cm="1">
        <f t="array" ref="AR106">INDEX(_x_scores_!D$2:D$474,MATCH($AO106,_x_scores_!$A$2:$A$474,0),0) +INDEX(_hidden_info_draft_!Z$44:AK$44,'Draft Sim'!$F$21)</f>
        <v>-0.14369150190634555</v>
      </c>
      <c r="AS106" cm="1">
        <f t="array" ref="AS106">INDEX(_x_scores_!E$2:E$474,MATCH($AO106,_x_scores_!$A$2:$A$474,0),0) + INDEX(_hidden_info_draft_!Z$45:AK$45,'Draft Sim'!$F$21)</f>
        <v>-0.12474522991331106</v>
      </c>
      <c r="AT106" cm="1">
        <f t="array" ref="AT106">INDEX(_x_scores_!F$2:F$474,MATCH($AO106,_x_scores_!$A$2:$A$474,0),0) + INDEX(_hidden_info_draft_!Z$46:AK$46,'Draft Sim'!$F$21)</f>
        <v>-0.896340894439553</v>
      </c>
      <c r="AU106" cm="1">
        <f t="array" ref="AU106">INDEX(_x_scores_!G$2:G$474,MATCH($AO106,_x_scores_!$A$2:$A$474,0),0) + INDEX(_hidden_info_draft_!Z$47:AK$47,'Draft Sim'!$F$21)</f>
        <v>0.36081316387318657</v>
      </c>
      <c r="AV106" cm="1">
        <f t="array" ref="AV106">INDEX(_x_scores_!H$2:H$474,MATCH($AO106,_x_scores_!$A$2:$A$474,0),0) + INDEX(_hidden_info_draft_!Z$48:AK$48,'Draft Sim'!$F$21)</f>
        <v>0.2608905990780801</v>
      </c>
      <c r="AW106" cm="1">
        <f t="array" ref="AW106">INDEX(_x_scores_!I$2:I$474,MATCH($AO106,_x_scores_!$A$2:$A$474,0),0) + INDEX(_hidden_info_draft_!Z$49:AK$49,'Draft Sim'!$F$21)</f>
        <v>-1.6770376367186026</v>
      </c>
      <c r="AX106" cm="1">
        <f t="array" ref="AX106">INDEX(_x_scores_!J$2:J$474,MATCH($AO106,_x_scores_!$A$2:$A$474,0),0) + INDEX(_hidden_info_draft_!Z$50:AK$50,'Draft Sim'!$F$21)</f>
        <v>-0.43204332090017072</v>
      </c>
      <c r="AZ106">
        <f t="shared" si="15"/>
        <v>0.49173393829807832</v>
      </c>
      <c r="BA106">
        <f t="shared" si="16"/>
        <v>0.46971270713772606</v>
      </c>
      <c r="BB106">
        <f t="shared" si="17"/>
        <v>0.49035452561718107</v>
      </c>
      <c r="BC106">
        <f t="shared" si="18"/>
        <v>0.49052973637375141</v>
      </c>
      <c r="BD106">
        <f t="shared" si="19"/>
        <v>0.43773302657796032</v>
      </c>
      <c r="BE106">
        <f t="shared" si="20"/>
        <v>0.52487833594228384</v>
      </c>
      <c r="BF106">
        <f t="shared" si="21"/>
        <v>0.51911694189677349</v>
      </c>
      <c r="BG106">
        <f t="shared" si="22"/>
        <v>0.37764428382434578</v>
      </c>
      <c r="BH106">
        <f t="shared" si="23"/>
        <v>0.46825147648950927</v>
      </c>
      <c r="BJ106">
        <f ca="1"/>
        <v>103</v>
      </c>
      <c r="BL106">
        <f ca="1"/>
        <v>1</v>
      </c>
      <c r="BN106">
        <f t="shared" si="24"/>
        <v>0.47443944135084554</v>
      </c>
      <c r="BO106" cm="1">
        <f t="array" aca="1" ref="BO106" ca="1">SUM(IF(MOD(_xlfn.FLOOR.MATH(ROW(INDIRECT("1:512"))/1),2)=1,AZ106,1-AZ106) * IF(MOD(_xlfn.FLOOR.MATH(ROW(INDIRECT("1:512"))/2),2)=1,BA106,1-BA106) *  IF(MOD(_xlfn.FLOOR.MATH(ROW(INDIRECT("1:512"))/4),2)=1,BB106,1-BB106) *IF(MOD(_xlfn.FLOOR.MATH(ROW(INDIRECT("1:512"))/8),2)=1,BC106,1-BC106) * IF(MOD(_xlfn.FLOOR.MATH(ROW(INDIRECT("1:512"))/16),2)=1,BD106,1-BD106) * IF(MOD(_xlfn.FLOOR.MATH(ROW(INDIRECT("1:512"))/32),2)=1,BE106,1-BE106) *  IF(MOD(_xlfn.FLOOR.MATH(ROW(INDIRECT("1:512"))/64),2)=1,BF106,1-BF106) * IF(MOD(_xlfn.FLOOR.MATH(ROW(INDIRECT("1:512"))/128),2)=1,BG106,1-BG106) * IF(MOD(_xlfn.FLOOR.MATH(ROW(INDIRECT("1:512"))/256),2)=1,BH106,1-BH106)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0.43712873036778954</v>
      </c>
      <c r="BP106">
        <f ca="1">IF('Draft Sim'!$C$2 = "Most Categories",BO106,BN106)</f>
        <v>0.43712873036778954</v>
      </c>
      <c r="BR106" t="str">
        <f ca="1"/>
        <v>Michael Porter Jr.</v>
      </c>
      <c r="BT106" s="6" t="str">
        <f t="shared" ca="1" si="25"/>
        <v>Michael Porter Jr.</v>
      </c>
      <c r="BV106" t="str">
        <f ca="1"/>
        <v>Jarred Vanderbilt</v>
      </c>
    </row>
    <row r="107" spans="4:74">
      <c r="D107">
        <f>'Draft Sim'!J17</f>
        <v>0</v>
      </c>
      <c r="F107" t="str">
        <v>Spencer Dinwiddie</v>
      </c>
      <c r="I107" s="6" t="str">
        <f t="shared" si="13"/>
        <v>Spencer Dinwiddie</v>
      </c>
      <c r="L107" t="str">
        <v>Draymond Green</v>
      </c>
      <c r="O107">
        <v>-0.51666223249921295</v>
      </c>
      <c r="P107">
        <v>-0.29891872406809394</v>
      </c>
      <c r="Q107">
        <v>1.6396302267524077E-2</v>
      </c>
      <c r="R107">
        <v>0.23794500155774506</v>
      </c>
      <c r="S107">
        <v>-6.2381916553095065E-2</v>
      </c>
      <c r="T107">
        <v>-0.3475560457580541</v>
      </c>
      <c r="U107">
        <v>0.20028087582029305</v>
      </c>
      <c r="V107">
        <v>-0.15868017659986747</v>
      </c>
      <c r="W107">
        <v>-0.12330788128434135</v>
      </c>
      <c r="AO107" t="str">
        <f t="shared" si="14"/>
        <v>Spencer Dinwiddie</v>
      </c>
      <c r="AP107" cm="1">
        <f t="array" ref="AP107">INDEX(_x_scores_!B$2:B$474,MATCH($AO107,_x_scores_!$A$2:$A$474,0),0) + INDEX(_hidden_info_draft_!Z$42:AK$42,'Draft Sim'!$F$21)</f>
        <v>-7.4627904122221603E-2</v>
      </c>
      <c r="AQ107" cm="1">
        <f t="array" ref="AQ107">INDEX(_x_scores_!C$2:C$474,MATCH($AO107,_x_scores_!$A$2:$A$474,0),0) + INDEX(_hidden_info_draft_!Z$43:AK$43,'Draft Sim'!$F$21)</f>
        <v>-0.53204776611919158</v>
      </c>
      <c r="AR107" cm="1">
        <f t="array" ref="AR107">INDEX(_x_scores_!D$2:D$474,MATCH($AO107,_x_scores_!$A$2:$A$474,0),0) +INDEX(_hidden_info_draft_!Z$44:AK$44,'Draft Sim'!$F$21)</f>
        <v>1.1697272400812628</v>
      </c>
      <c r="AS107" cm="1">
        <f t="array" ref="AS107">INDEX(_x_scores_!E$2:E$474,MATCH($AO107,_x_scores_!$A$2:$A$474,0),0) + INDEX(_hidden_info_draft_!Z$45:AK$45,'Draft Sim'!$F$21)</f>
        <v>-0.4133599794287664</v>
      </c>
      <c r="AT107" cm="1">
        <f t="array" ref="AT107">INDEX(_x_scores_!F$2:F$474,MATCH($AO107,_x_scores_!$A$2:$A$474,0),0) + INDEX(_hidden_info_draft_!Z$46:AK$46,'Draft Sim'!$F$21)</f>
        <v>-1.0756658271199249</v>
      </c>
      <c r="AU107" cm="1">
        <f t="array" ref="AU107">INDEX(_x_scores_!G$2:G$474,MATCH($AO107,_x_scores_!$A$2:$A$474,0),0) + INDEX(_hidden_info_draft_!Z$47:AK$47,'Draft Sim'!$F$21)</f>
        <v>0.40387377637925548</v>
      </c>
      <c r="AV107" cm="1">
        <f t="array" ref="AV107">INDEX(_x_scores_!H$2:H$474,MATCH($AO107,_x_scores_!$A$2:$A$474,0),0) + INDEX(_hidden_info_draft_!Z$48:AK$48,'Draft Sim'!$F$21)</f>
        <v>-8.6408985825145293E-2</v>
      </c>
      <c r="AW107" cm="1">
        <f t="array" ref="AW107">INDEX(_x_scores_!I$2:I$474,MATCH($AO107,_x_scores_!$A$2:$A$474,0),0) + INDEX(_hidden_info_draft_!Z$49:AK$49,'Draft Sim'!$F$21)</f>
        <v>-1.7413864825214664</v>
      </c>
      <c r="AX107" cm="1">
        <f t="array" ref="AX107">INDEX(_x_scores_!J$2:J$474,MATCH($AO107,_x_scores_!$A$2:$A$474,0),0) + INDEX(_hidden_info_draft_!Z$50:AK$50,'Draft Sim'!$F$21)</f>
        <v>-0.66701335011062435</v>
      </c>
      <c r="AZ107">
        <f t="shared" si="15"/>
        <v>0.4944450325103974</v>
      </c>
      <c r="BA107">
        <f t="shared" si="16"/>
        <v>0.4634612339157167</v>
      </c>
      <c r="BB107">
        <f t="shared" si="17"/>
        <v>0.57802291796692828</v>
      </c>
      <c r="BC107">
        <f t="shared" si="18"/>
        <v>0.46864840940915875</v>
      </c>
      <c r="BD107">
        <f t="shared" si="19"/>
        <v>0.42540966705820005</v>
      </c>
      <c r="BE107">
        <f t="shared" si="20"/>
        <v>0.52784282916377556</v>
      </c>
      <c r="BF107">
        <f t="shared" si="21"/>
        <v>0.49366616186209045</v>
      </c>
      <c r="BG107">
        <f t="shared" si="22"/>
        <v>0.37310805629194244</v>
      </c>
      <c r="BH107">
        <f t="shared" si="23"/>
        <v>0.4510563771281817</v>
      </c>
      <c r="BJ107">
        <f ca="1"/>
        <v>104</v>
      </c>
      <c r="BL107">
        <f ca="1"/>
        <v>0</v>
      </c>
      <c r="BN107">
        <f t="shared" si="24"/>
        <v>0.47507340947848792</v>
      </c>
      <c r="BO107" cm="1">
        <f t="array" aca="1" ref="BO107" ca="1">SUM(IF(MOD(_xlfn.FLOOR.MATH(ROW(INDIRECT("1:512"))/1),2)=1,AZ107,1-AZ107) * IF(MOD(_xlfn.FLOOR.MATH(ROW(INDIRECT("1:512"))/2),2)=1,BA107,1-BA107) *  IF(MOD(_xlfn.FLOOR.MATH(ROW(INDIRECT("1:512"))/4),2)=1,BB107,1-BB107) *IF(MOD(_xlfn.FLOOR.MATH(ROW(INDIRECT("1:512"))/8),2)=1,BC107,1-BC107) * IF(MOD(_xlfn.FLOOR.MATH(ROW(INDIRECT("1:512"))/16),2)=1,BD107,1-BD107) * IF(MOD(_xlfn.FLOOR.MATH(ROW(INDIRECT("1:512"))/32),2)=1,BE107,1-BE107) *  IF(MOD(_xlfn.FLOOR.MATH(ROW(INDIRECT("1:512"))/64),2)=1,BF107,1-BF107) * IF(MOD(_xlfn.FLOOR.MATH(ROW(INDIRECT("1:512"))/128),2)=1,BG107,1-BG107) * IF(MOD(_xlfn.FLOOR.MATH(ROW(INDIRECT("1:512"))/256),2)=1,BH107,1-BH107)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0.43848047339253243</v>
      </c>
      <c r="BP107">
        <f ca="1">IF('Draft Sim'!$C$2 = "Most Categories",BO107,BN107)</f>
        <v>0.43848047339253243</v>
      </c>
      <c r="BR107" t="str">
        <f ca="1"/>
        <v>Aaron Gordon</v>
      </c>
      <c r="BT107" s="6" t="str">
        <f t="shared" ca="1" si="25"/>
        <v>Aaron Gordon</v>
      </c>
      <c r="BV107" t="str">
        <f ca="1"/>
        <v>Bojan Bogdanovic</v>
      </c>
    </row>
    <row r="108" spans="4:74">
      <c r="D108" t="str">
        <f>'Draft Sim'!K5</f>
        <v>James Harden</v>
      </c>
      <c r="F108" t="str">
        <v>Patrick Williams</v>
      </c>
      <c r="I108" s="6" t="str">
        <f t="shared" si="13"/>
        <v>Patrick Williams</v>
      </c>
      <c r="L108" t="str">
        <v>Royce O'Neale</v>
      </c>
      <c r="O108">
        <v>-1.0334220725526457</v>
      </c>
      <c r="P108">
        <v>-0.71850114483059024</v>
      </c>
      <c r="Q108">
        <v>-5.2625971215573594E-2</v>
      </c>
      <c r="R108">
        <v>0.72330338333474897</v>
      </c>
      <c r="S108">
        <v>-0.44771622106792536</v>
      </c>
      <c r="T108">
        <v>-0.60975618336121395</v>
      </c>
      <c r="U108">
        <v>0.62185911481761369</v>
      </c>
      <c r="V108">
        <v>3.9059741127292491E-2</v>
      </c>
      <c r="W108">
        <v>-0.12856665004621035</v>
      </c>
      <c r="AO108" t="str">
        <f t="shared" si="14"/>
        <v>Patrick Williams</v>
      </c>
      <c r="AP108" cm="1">
        <f t="array" ref="AP108">INDEX(_x_scores_!B$2:B$474,MATCH($AO108,_x_scores_!$A$2:$A$474,0),0) + INDEX(_hidden_info_draft_!Z$42:AK$42,'Draft Sim'!$F$21)</f>
        <v>-0.53884772026756234</v>
      </c>
      <c r="AQ108" cm="1">
        <f t="array" ref="AQ108">INDEX(_x_scores_!C$2:C$474,MATCH($AO108,_x_scores_!$A$2:$A$474,0),0) + INDEX(_hidden_info_draft_!Z$43:AK$43,'Draft Sim'!$F$21)</f>
        <v>-1.9884330321299049E-2</v>
      </c>
      <c r="AR108" cm="1">
        <f t="array" ref="AR108">INDEX(_x_scores_!D$2:D$474,MATCH($AO108,_x_scores_!$A$2:$A$474,0),0) +INDEX(_hidden_info_draft_!Z$44:AK$44,'Draft Sim'!$F$21)</f>
        <v>-0.7412345442573679</v>
      </c>
      <c r="AS108" cm="1">
        <f t="array" ref="AS108">INDEX(_x_scores_!E$2:E$474,MATCH($AO108,_x_scores_!$A$2:$A$474,0),0) + INDEX(_hidden_info_draft_!Z$45:AK$45,'Draft Sim'!$F$21)</f>
        <v>-0.18964478616300492</v>
      </c>
      <c r="AT108" cm="1">
        <f t="array" ref="AT108">INDEX(_x_scores_!F$2:F$474,MATCH($AO108,_x_scores_!$A$2:$A$474,0),0) + INDEX(_hidden_info_draft_!Z$46:AK$46,'Draft Sim'!$F$21)</f>
        <v>-0.30460339041961432</v>
      </c>
      <c r="AU108" cm="1">
        <f t="array" ref="AU108">INDEX(_x_scores_!G$2:G$474,MATCH($AO108,_x_scores_!$A$2:$A$474,0),0) + INDEX(_hidden_info_draft_!Z$47:AK$47,'Draft Sim'!$F$21)</f>
        <v>-3.5435249121151285E-2</v>
      </c>
      <c r="AV108" cm="1">
        <f t="array" ref="AV108">INDEX(_x_scores_!H$2:H$474,MATCH($AO108,_x_scores_!$A$2:$A$474,0),0) + INDEX(_hidden_info_draft_!Z$48:AK$48,'Draft Sim'!$F$21)</f>
        <v>0.27287758488356978</v>
      </c>
      <c r="AW108" cm="1">
        <f t="array" ref="AW108">INDEX(_x_scores_!I$2:I$474,MATCH($AO108,_x_scores_!$A$2:$A$474,0),0) + INDEX(_hidden_info_draft_!Z$49:AK$49,'Draft Sim'!$F$21)</f>
        <v>-1.688151599792185</v>
      </c>
      <c r="AX108" cm="1">
        <f t="array" ref="AX108">INDEX(_x_scores_!J$2:J$474,MATCH($AO108,_x_scores_!$A$2:$A$474,0),0) + INDEX(_hidden_info_draft_!Z$50:AK$50,'Draft Sim'!$F$21)</f>
        <v>2.1560632284991221E-3</v>
      </c>
      <c r="AZ108">
        <f t="shared" si="15"/>
        <v>0.45995676526686413</v>
      </c>
      <c r="BA108">
        <f t="shared" si="16"/>
        <v>0.49863251705439526</v>
      </c>
      <c r="BB108">
        <f t="shared" si="17"/>
        <v>0.45036757437612318</v>
      </c>
      <c r="BC108">
        <f t="shared" si="18"/>
        <v>0.48560454010811749</v>
      </c>
      <c r="BD108">
        <f t="shared" si="19"/>
        <v>0.47876320945328987</v>
      </c>
      <c r="BE108">
        <f t="shared" si="20"/>
        <v>0.49755514276792878</v>
      </c>
      <c r="BF108">
        <f t="shared" si="21"/>
        <v>0.51999457704590046</v>
      </c>
      <c r="BG108">
        <f t="shared" si="22"/>
        <v>0.37685958609436243</v>
      </c>
      <c r="BH108">
        <f t="shared" si="23"/>
        <v>0.50015860501339338</v>
      </c>
      <c r="BJ108">
        <f ca="1"/>
        <v>105</v>
      </c>
      <c r="BL108">
        <f ca="1"/>
        <v>0</v>
      </c>
      <c r="BN108">
        <f t="shared" si="24"/>
        <v>0.47421027968670831</v>
      </c>
      <c r="BO108" cm="1">
        <f t="array" aca="1" ref="BO108" ca="1">SUM(IF(MOD(_xlfn.FLOOR.MATH(ROW(INDIRECT("1:512"))/1),2)=1,AZ108,1-AZ108) * IF(MOD(_xlfn.FLOOR.MATH(ROW(INDIRECT("1:512"))/2),2)=1,BA108,1-BA108) *  IF(MOD(_xlfn.FLOOR.MATH(ROW(INDIRECT("1:512"))/4),2)=1,BB108,1-BB108) *IF(MOD(_xlfn.FLOOR.MATH(ROW(INDIRECT("1:512"))/8),2)=1,BC108,1-BC108) * IF(MOD(_xlfn.FLOOR.MATH(ROW(INDIRECT("1:512"))/16),2)=1,BD108,1-BD108) * IF(MOD(_xlfn.FLOOR.MATH(ROW(INDIRECT("1:512"))/32),2)=1,BE108,1-BE108) *  IF(MOD(_xlfn.FLOOR.MATH(ROW(INDIRECT("1:512"))/64),2)=1,BF108,1-BF108) * IF(MOD(_xlfn.FLOOR.MATH(ROW(INDIRECT("1:512"))/128),2)=1,BG108,1-BG108) * IF(MOD(_xlfn.FLOOR.MATH(ROW(INDIRECT("1:512"))/256),2)=1,BH108,1-BH108)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0.43659798229831204</v>
      </c>
      <c r="BP108">
        <f ca="1">IF('Draft Sim'!$C$2 = "Most Categories",BO108,BN108)</f>
        <v>0.43659798229831204</v>
      </c>
      <c r="BR108" t="str">
        <f ca="1"/>
        <v>Devin Vassell</v>
      </c>
      <c r="BT108" s="6" t="str">
        <f t="shared" ca="1" si="25"/>
        <v>Devin Vassell</v>
      </c>
      <c r="BV108" t="str">
        <f ca="1"/>
        <v>Royce O'Neale</v>
      </c>
    </row>
    <row r="109" spans="4:74">
      <c r="D109">
        <f>'Draft Sim'!K6</f>
        <v>0</v>
      </c>
      <c r="F109" t="str">
        <v>Aaron Gordon</v>
      </c>
      <c r="I109" s="6" t="str">
        <f t="shared" si="13"/>
        <v>Aaron Gordon</v>
      </c>
      <c r="L109" t="str">
        <v>Marcus Smart</v>
      </c>
      <c r="O109">
        <v>-0.65397862824847219</v>
      </c>
      <c r="P109">
        <v>-0.86168590525053423</v>
      </c>
      <c r="Q109">
        <v>-0.50994385340430315</v>
      </c>
      <c r="R109">
        <v>0.40135155554522933</v>
      </c>
      <c r="S109">
        <v>-0.32513764079934371</v>
      </c>
      <c r="T109">
        <v>0.20074172144076335</v>
      </c>
      <c r="U109">
        <v>0.57902057468863177</v>
      </c>
      <c r="V109">
        <v>6.1336318261914644E-2</v>
      </c>
      <c r="W109">
        <v>-0.28566734475797972</v>
      </c>
      <c r="AO109" t="str">
        <f t="shared" si="14"/>
        <v>Aaron Gordon</v>
      </c>
      <c r="AP109" cm="1">
        <f t="array" ref="AP109">INDEX(_x_scores_!B$2:B$474,MATCH($AO109,_x_scores_!$A$2:$A$474,0),0) + INDEX(_hidden_info_draft_!Z$42:AK$42,'Draft Sim'!$F$21)</f>
        <v>-7.2767633114290881E-2</v>
      </c>
      <c r="AQ109" cm="1">
        <f t="array" ref="AQ109">INDEX(_x_scores_!C$2:C$474,MATCH($AO109,_x_scores_!$A$2:$A$474,0),0) + INDEX(_hidden_info_draft_!Z$43:AK$43,'Draft Sim'!$F$21)</f>
        <v>0.41112236198800667</v>
      </c>
      <c r="AR109" cm="1">
        <f t="array" ref="AR109">INDEX(_x_scores_!D$2:D$474,MATCH($AO109,_x_scores_!$A$2:$A$474,0),0) +INDEX(_hidden_info_draft_!Z$44:AK$44,'Draft Sim'!$F$21)</f>
        <v>-0.15246230607062566</v>
      </c>
      <c r="AS109" cm="1">
        <f t="array" ref="AS109">INDEX(_x_scores_!E$2:E$474,MATCH($AO109,_x_scores_!$A$2:$A$474,0),0) + INDEX(_hidden_info_draft_!Z$45:AK$45,'Draft Sim'!$F$21)</f>
        <v>-0.35412542945001624</v>
      </c>
      <c r="AT109" cm="1">
        <f t="array" ref="AT109">INDEX(_x_scores_!F$2:F$474,MATCH($AO109,_x_scores_!$A$2:$A$474,0),0) + INDEX(_hidden_info_draft_!Z$46:AK$46,'Draft Sim'!$F$21)</f>
        <v>-0.60466756016784196</v>
      </c>
      <c r="AU109" cm="1">
        <f t="array" ref="AU109">INDEX(_x_scores_!G$2:G$474,MATCH($AO109,_x_scores_!$A$2:$A$474,0),0) + INDEX(_hidden_info_draft_!Z$47:AK$47,'Draft Sim'!$F$21)</f>
        <v>-0.57589601414311431</v>
      </c>
      <c r="AV109" cm="1">
        <f t="array" ref="AV109">INDEX(_x_scores_!H$2:H$474,MATCH($AO109,_x_scores_!$A$2:$A$474,0),0) + INDEX(_hidden_info_draft_!Z$48:AK$48,'Draft Sim'!$F$21)</f>
        <v>0.15456858173409013</v>
      </c>
      <c r="AW109" cm="1">
        <f t="array" ref="AW109">INDEX(_x_scores_!I$2:I$474,MATCH($AO109,_x_scores_!$A$2:$A$474,0),0) + INDEX(_hidden_info_draft_!Z$49:AK$49,'Draft Sim'!$F$21)</f>
        <v>-2.4225253011922532</v>
      </c>
      <c r="AX109" cm="1">
        <f t="array" ref="AX109">INDEX(_x_scores_!J$2:J$474,MATCH($AO109,_x_scores_!$A$2:$A$474,0),0) + INDEX(_hidden_info_draft_!Z$50:AK$50,'Draft Sim'!$F$21)</f>
        <v>0.39197656161053385</v>
      </c>
      <c r="AZ109">
        <f t="shared" si="15"/>
        <v>0.49458349414857328</v>
      </c>
      <c r="BA109">
        <f t="shared" si="16"/>
        <v>0.52825006552491849</v>
      </c>
      <c r="BB109">
        <f t="shared" si="17"/>
        <v>0.4897658997093588</v>
      </c>
      <c r="BC109">
        <f t="shared" si="18"/>
        <v>0.47313373063669995</v>
      </c>
      <c r="BD109">
        <f t="shared" si="19"/>
        <v>0.45790139944535446</v>
      </c>
      <c r="BE109">
        <f t="shared" si="20"/>
        <v>0.46033136568482447</v>
      </c>
      <c r="BF109">
        <f t="shared" si="21"/>
        <v>0.51132893639327515</v>
      </c>
      <c r="BG109">
        <f t="shared" si="22"/>
        <v>0.32627561186993537</v>
      </c>
      <c r="BH109">
        <f t="shared" si="23"/>
        <v>0.52880961985583763</v>
      </c>
      <c r="BJ109">
        <f ca="1"/>
        <v>106</v>
      </c>
      <c r="BL109">
        <f ca="1"/>
        <v>0</v>
      </c>
      <c r="BN109">
        <f t="shared" si="24"/>
        <v>0.47448668036319752</v>
      </c>
      <c r="BO109" cm="1">
        <f t="array" aca="1" ref="BO109" ca="1">SUM(IF(MOD(_xlfn.FLOOR.MATH(ROW(INDIRECT("1:512"))/1),2)=1,AZ109,1-AZ109) * IF(MOD(_xlfn.FLOOR.MATH(ROW(INDIRECT("1:512"))/2),2)=1,BA109,1-BA109) *  IF(MOD(_xlfn.FLOOR.MATH(ROW(INDIRECT("1:512"))/4),2)=1,BB109,1-BB109) *IF(MOD(_xlfn.FLOOR.MATH(ROW(INDIRECT("1:512"))/8),2)=1,BC109,1-BC109) * IF(MOD(_xlfn.FLOOR.MATH(ROW(INDIRECT("1:512"))/16),2)=1,BD109,1-BD109) * IF(MOD(_xlfn.FLOOR.MATH(ROW(INDIRECT("1:512"))/32),2)=1,BE109,1-BE109) *  IF(MOD(_xlfn.FLOOR.MATH(ROW(INDIRECT("1:512"))/64),2)=1,BF109,1-BF109) * IF(MOD(_xlfn.FLOOR.MATH(ROW(INDIRECT("1:512"))/128),2)=1,BG109,1-BG109) * IF(MOD(_xlfn.FLOOR.MATH(ROW(INDIRECT("1:512"))/256),2)=1,BH109,1-BH109)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0.43715905592697085</v>
      </c>
      <c r="BP109">
        <f ca="1">IF('Draft Sim'!$C$2 = "Most Categories",BO109,BN109)</f>
        <v>0.43715905592697085</v>
      </c>
      <c r="BR109" t="str">
        <f ca="1"/>
        <v>Patrick Williams</v>
      </c>
      <c r="BT109" s="6" t="str">
        <f t="shared" ca="1" si="25"/>
        <v>Patrick Williams</v>
      </c>
      <c r="BV109" t="str">
        <f ca="1"/>
        <v>Malik Monk</v>
      </c>
    </row>
    <row r="110" spans="4:74">
      <c r="D110">
        <f>'Draft Sim'!K7</f>
        <v>0</v>
      </c>
      <c r="F110" t="str">
        <v>Kelly Oubre Jr.</v>
      </c>
      <c r="I110" s="6" t="str">
        <f t="shared" si="13"/>
        <v>Kelly Oubre Jr.</v>
      </c>
      <c r="L110" t="str">
        <v>Norman Powell</v>
      </c>
      <c r="O110">
        <v>-5.5114670434345613E-2</v>
      </c>
      <c r="P110">
        <v>-0.20133354301825307</v>
      </c>
      <c r="Q110">
        <v>-0.96873230907878149</v>
      </c>
      <c r="R110">
        <v>-0.28962456644788565</v>
      </c>
      <c r="S110">
        <v>-0.26051604249061805</v>
      </c>
      <c r="T110">
        <v>0.80072693530489347</v>
      </c>
      <c r="U110">
        <v>0.52185640532266764</v>
      </c>
      <c r="V110">
        <v>-0.19581163810105395</v>
      </c>
      <c r="W110">
        <v>-0.24363408850976792</v>
      </c>
      <c r="AO110" t="str">
        <f t="shared" si="14"/>
        <v>Kelly Oubre Jr.</v>
      </c>
      <c r="AP110" cm="1">
        <f t="array" ref="AP110">INDEX(_x_scores_!B$2:B$474,MATCH($AO110,_x_scores_!$A$2:$A$474,0),0) + INDEX(_hidden_info_draft_!Z$42:AK$42,'Draft Sim'!$F$21)</f>
        <v>9.7965692930597315E-2</v>
      </c>
      <c r="AQ110" cm="1">
        <f t="array" ref="AQ110">INDEX(_x_scores_!C$2:C$474,MATCH($AO110,_x_scores_!$A$2:$A$474,0),0) + INDEX(_hidden_info_draft_!Z$43:AK$43,'Draft Sim'!$F$21)</f>
        <v>5.549022887144095E-4</v>
      </c>
      <c r="AR110" cm="1">
        <f t="array" ref="AR110">INDEX(_x_scores_!D$2:D$474,MATCH($AO110,_x_scores_!$A$2:$A$474,0),0) +INDEX(_hidden_info_draft_!Z$44:AK$44,'Draft Sim'!$F$21)</f>
        <v>-0.84102147646754899</v>
      </c>
      <c r="AS110" cm="1">
        <f t="array" ref="AS110">INDEX(_x_scores_!E$2:E$474,MATCH($AO110,_x_scores_!$A$2:$A$474,0),0) + INDEX(_hidden_info_draft_!Z$45:AK$45,'Draft Sim'!$F$21)</f>
        <v>0.10173383510942929</v>
      </c>
      <c r="AT110" cm="1">
        <f t="array" ref="AT110">INDEX(_x_scores_!F$2:F$474,MATCH($AO110,_x_scores_!$A$2:$A$474,0),0) + INDEX(_hidden_info_draft_!Z$46:AK$46,'Draft Sim'!$F$21)</f>
        <v>-0.97146138772098123</v>
      </c>
      <c r="AU110" cm="1">
        <f t="array" ref="AU110">INDEX(_x_scores_!G$2:G$474,MATCH($AO110,_x_scores_!$A$2:$A$474,0),0) + INDEX(_hidden_info_draft_!Z$47:AK$47,'Draft Sim'!$F$21)</f>
        <v>0.38019009811378623</v>
      </c>
      <c r="AV110" cm="1">
        <f t="array" ref="AV110">INDEX(_x_scores_!H$2:H$474,MATCH($AO110,_x_scores_!$A$2:$A$474,0),0) + INDEX(_hidden_info_draft_!Z$48:AK$48,'Draft Sim'!$F$21)</f>
        <v>0.27690682644982229</v>
      </c>
      <c r="AW110" cm="1">
        <f t="array" ref="AW110">INDEX(_x_scores_!I$2:I$474,MATCH($AO110,_x_scores_!$A$2:$A$474,0),0) + INDEX(_hidden_info_draft_!Z$49:AK$49,'Draft Sim'!$F$21)</f>
        <v>-2.0177687398267397</v>
      </c>
      <c r="AX110" cm="1">
        <f t="array" ref="AX110">INDEX(_x_scores_!J$2:J$474,MATCH($AO110,_x_scores_!$A$2:$A$474,0),0) + INDEX(_hidden_info_draft_!Z$50:AK$50,'Draft Sim'!$F$21)</f>
        <v>-0.39042671120904271</v>
      </c>
      <c r="AZ110">
        <f t="shared" si="15"/>
        <v>0.50729195770938618</v>
      </c>
      <c r="BA110">
        <f t="shared" si="16"/>
        <v>0.5000381617529408</v>
      </c>
      <c r="BB110">
        <f t="shared" si="17"/>
        <v>0.44372777536594343</v>
      </c>
      <c r="BC110">
        <f t="shared" si="18"/>
        <v>0.50772355421827453</v>
      </c>
      <c r="BD110">
        <f t="shared" si="19"/>
        <v>0.43256261486505909</v>
      </c>
      <c r="BE110">
        <f t="shared" si="20"/>
        <v>0.52621251470618335</v>
      </c>
      <c r="BF110">
        <f t="shared" si="21"/>
        <v>0.52028955909793673</v>
      </c>
      <c r="BG110">
        <f t="shared" si="22"/>
        <v>0.35383107554530069</v>
      </c>
      <c r="BH110">
        <f t="shared" si="23"/>
        <v>0.47130409449900335</v>
      </c>
      <c r="BJ110">
        <f ca="1"/>
        <v>107</v>
      </c>
      <c r="BL110">
        <f ca="1"/>
        <v>1</v>
      </c>
      <c r="BN110">
        <f t="shared" si="24"/>
        <v>0.47366458975111431</v>
      </c>
      <c r="BO110" cm="1">
        <f t="array" aca="1" ref="BO110" ca="1">SUM(IF(MOD(_xlfn.FLOOR.MATH(ROW(INDIRECT("1:512"))/1),2)=1,AZ110,1-AZ110) * IF(MOD(_xlfn.FLOOR.MATH(ROW(INDIRECT("1:512"))/2),2)=1,BA110,1-BA110) *  IF(MOD(_xlfn.FLOOR.MATH(ROW(INDIRECT("1:512"))/4),2)=1,BB110,1-BB110) *IF(MOD(_xlfn.FLOOR.MATH(ROW(INDIRECT("1:512"))/8),2)=1,BC110,1-BC110) * IF(MOD(_xlfn.FLOOR.MATH(ROW(INDIRECT("1:512"))/16),2)=1,BD110,1-BD110) * IF(MOD(_xlfn.FLOOR.MATH(ROW(INDIRECT("1:512"))/32),2)=1,BE110,1-BE110) *  IF(MOD(_xlfn.FLOOR.MATH(ROW(INDIRECT("1:512"))/64),2)=1,BF110,1-BF110) * IF(MOD(_xlfn.FLOOR.MATH(ROW(INDIRECT("1:512"))/128),2)=1,BG110,1-BG110) * IF(MOD(_xlfn.FLOOR.MATH(ROW(INDIRECT("1:512"))/256),2)=1,BH110,1-BH110)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0.43514842863975628</v>
      </c>
      <c r="BP110">
        <f ca="1">IF('Draft Sim'!$C$2 = "Most Categories",BO110,BN110)</f>
        <v>0.43514842863975628</v>
      </c>
      <c r="BR110" t="str">
        <f ca="1"/>
        <v>Anfernee Simons</v>
      </c>
      <c r="BT110" s="6" t="str">
        <f t="shared" ca="1" si="25"/>
        <v>Anfernee Simons</v>
      </c>
      <c r="BV110" t="str">
        <f ca="1"/>
        <v>Marcus Smart</v>
      </c>
    </row>
    <row r="111" spans="4:74">
      <c r="D111">
        <f>'Draft Sim'!K8</f>
        <v>0</v>
      </c>
      <c r="F111" t="str">
        <v>Anfernee Simons</v>
      </c>
      <c r="I111" s="6" t="str">
        <f t="shared" si="13"/>
        <v>Anfernee Simons</v>
      </c>
      <c r="L111" t="str">
        <v>Malik Monk</v>
      </c>
      <c r="O111">
        <v>-0.33875684836153669</v>
      </c>
      <c r="P111">
        <v>-0.66876461008677746</v>
      </c>
      <c r="Q111">
        <v>0.98743658502224829</v>
      </c>
      <c r="R111">
        <v>0.3451016737022341</v>
      </c>
      <c r="S111">
        <v>-0.7781930360110435</v>
      </c>
      <c r="T111">
        <v>-0.63235713960585205</v>
      </c>
      <c r="U111">
        <v>0.11192259495978298</v>
      </c>
      <c r="V111">
        <v>0.14554481380524406</v>
      </c>
      <c r="W111">
        <v>-0.33754073521660066</v>
      </c>
      <c r="AO111" t="str">
        <f t="shared" si="14"/>
        <v>Anfernee Simons</v>
      </c>
      <c r="AP111" cm="1">
        <f t="array" ref="AP111">INDEX(_x_scores_!B$2:B$474,MATCH($AO111,_x_scores_!$A$2:$A$474,0),0) + INDEX(_hidden_info_draft_!Z$42:AK$42,'Draft Sim'!$F$21)</f>
        <v>0.25989528804756423</v>
      </c>
      <c r="AQ111" cm="1">
        <f t="array" ref="AQ111">INDEX(_x_scores_!C$2:C$474,MATCH($AO111,_x_scores_!$A$2:$A$474,0),0) + INDEX(_hidden_info_draft_!Z$43:AK$43,'Draft Sim'!$F$21)</f>
        <v>-0.69189097963904866</v>
      </c>
      <c r="AR111" cm="1">
        <f t="array" ref="AR111">INDEX(_x_scores_!D$2:D$474,MATCH($AO111,_x_scores_!$A$2:$A$474,0),0) +INDEX(_hidden_info_draft_!Z$44:AK$44,'Draft Sim'!$F$21)</f>
        <v>0.27896771778719426</v>
      </c>
      <c r="AS111" cm="1">
        <f t="array" ref="AS111">INDEX(_x_scores_!E$2:E$474,MATCH($AO111,_x_scores_!$A$2:$A$474,0),0) + INDEX(_hidden_info_draft_!Z$45:AK$45,'Draft Sim'!$F$21)</f>
        <v>-0.60973406516232043</v>
      </c>
      <c r="AT111" cm="1">
        <f t="array" ref="AT111">INDEX(_x_scores_!F$2:F$474,MATCH($AO111,_x_scores_!$A$2:$A$474,0),0) + INDEX(_hidden_info_draft_!Z$46:AK$46,'Draft Sim'!$F$21)</f>
        <v>-1.2512273931358702</v>
      </c>
      <c r="AU111" cm="1">
        <f t="array" ref="AU111">INDEX(_x_scores_!G$2:G$474,MATCH($AO111,_x_scores_!$A$2:$A$474,0),0) + INDEX(_hidden_info_draft_!Z$47:AK$47,'Draft Sim'!$F$21)</f>
        <v>0.99352940974377968</v>
      </c>
      <c r="AV111" cm="1">
        <f t="array" ref="AV111">INDEX(_x_scores_!H$2:H$474,MATCH($AO111,_x_scores_!$A$2:$A$474,0),0) + INDEX(_hidden_info_draft_!Z$48:AK$48,'Draft Sim'!$F$21)</f>
        <v>-0.17426587062019852</v>
      </c>
      <c r="AW111" cm="1">
        <f t="array" ref="AW111">INDEX(_x_scores_!I$2:I$474,MATCH($AO111,_x_scores_!$A$2:$A$474,0),0) + INDEX(_hidden_info_draft_!Z$49:AK$49,'Draft Sim'!$F$21)</f>
        <v>-1.4486943548579052</v>
      </c>
      <c r="AX111" cm="1">
        <f t="array" ref="AX111">INDEX(_x_scores_!J$2:J$474,MATCH($AO111,_x_scores_!$A$2:$A$474,0),0) + INDEX(_hidden_info_draft_!Z$50:AK$50,'Draft Sim'!$F$21)</f>
        <v>-0.54401991074159817</v>
      </c>
      <c r="AZ111">
        <f t="shared" si="15"/>
        <v>0.51933848858430198</v>
      </c>
      <c r="BA111">
        <f t="shared" si="16"/>
        <v>0.45252983490021181</v>
      </c>
      <c r="BB111">
        <f t="shared" si="17"/>
        <v>0.51872101055045683</v>
      </c>
      <c r="BC111">
        <f t="shared" si="18"/>
        <v>0.45381025202374281</v>
      </c>
      <c r="BD111">
        <f t="shared" si="19"/>
        <v>0.4134150346468618</v>
      </c>
      <c r="BE111">
        <f t="shared" si="20"/>
        <v>0.56821322860206536</v>
      </c>
      <c r="BF111">
        <f t="shared" si="21"/>
        <v>0.48722783766392463</v>
      </c>
      <c r="BG111">
        <f t="shared" si="22"/>
        <v>0.39387382628285916</v>
      </c>
      <c r="BH111">
        <f t="shared" si="23"/>
        <v>0.46004764898087214</v>
      </c>
      <c r="BJ111">
        <f ca="1"/>
        <v>108</v>
      </c>
      <c r="BL111">
        <f ca="1"/>
        <v>0</v>
      </c>
      <c r="BN111">
        <f t="shared" si="24"/>
        <v>0.47413079580392181</v>
      </c>
      <c r="BO111" cm="1">
        <f t="array" aca="1" ref="BO111" ca="1">SUM(IF(MOD(_xlfn.FLOOR.MATH(ROW(INDIRECT("1:512"))/1),2)=1,AZ111,1-AZ111) * IF(MOD(_xlfn.FLOOR.MATH(ROW(INDIRECT("1:512"))/2),2)=1,BA111,1-BA111) *  IF(MOD(_xlfn.FLOOR.MATH(ROW(INDIRECT("1:512"))/4),2)=1,BB111,1-BB111) *IF(MOD(_xlfn.FLOOR.MATH(ROW(INDIRECT("1:512"))/8),2)=1,BC111,1-BC111) * IF(MOD(_xlfn.FLOOR.MATH(ROW(INDIRECT("1:512"))/16),2)=1,BD111,1-BD111) * IF(MOD(_xlfn.FLOOR.MATH(ROW(INDIRECT("1:512"))/32),2)=1,BE111,1-BE111) *  IF(MOD(_xlfn.FLOOR.MATH(ROW(INDIRECT("1:512"))/64),2)=1,BF111,1-BF111) * IF(MOD(_xlfn.FLOOR.MATH(ROW(INDIRECT("1:512"))/128),2)=1,BG111,1-BG111) * IF(MOD(_xlfn.FLOOR.MATH(ROW(INDIRECT("1:512"))/256),2)=1,BH111,1-BH111)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0.43620884427722217</v>
      </c>
      <c r="BP111">
        <f ca="1">IF('Draft Sim'!$C$2 = "Most Categories",BO111,BN111)</f>
        <v>0.43620884427722217</v>
      </c>
      <c r="BR111" t="str">
        <f ca="1"/>
        <v>Josh Hart</v>
      </c>
      <c r="BT111" s="6" t="str">
        <f t="shared" ca="1" si="25"/>
        <v>Josh Hart</v>
      </c>
      <c r="BV111" t="str">
        <f ca="1"/>
        <v>Kelly Olynyk</v>
      </c>
    </row>
    <row r="112" spans="4:74">
      <c r="D112">
        <f>'Draft Sim'!K9</f>
        <v>0</v>
      </c>
      <c r="F112" t="str">
        <v>Josh Hart</v>
      </c>
      <c r="I112" s="6" t="str">
        <f t="shared" si="13"/>
        <v>Josh Hart</v>
      </c>
      <c r="L112" t="str">
        <v>Kentavious Caldwell-Pope</v>
      </c>
      <c r="O112">
        <v>4.020951698419196E-4</v>
      </c>
      <c r="P112">
        <v>-0.11652662361493502</v>
      </c>
      <c r="Q112">
        <v>-0.77679434993393082</v>
      </c>
      <c r="R112">
        <v>-0.33071627480365667</v>
      </c>
      <c r="S112">
        <v>-0.70062980098932881</v>
      </c>
      <c r="T112">
        <v>0.25109828802781342</v>
      </c>
      <c r="U112">
        <v>0.5580168456782183</v>
      </c>
      <c r="V112">
        <v>0.22274858031954875</v>
      </c>
      <c r="W112">
        <v>-0.16664393358553034</v>
      </c>
      <c r="AO112" t="str">
        <f t="shared" si="14"/>
        <v>Josh Hart</v>
      </c>
      <c r="AP112" cm="1">
        <f t="array" ref="AP112">INDEX(_x_scores_!B$2:B$474,MATCH($AO112,_x_scores_!$A$2:$A$474,0),0) + INDEX(_hidden_info_draft_!Z$42:AK$42,'Draft Sim'!$F$21)</f>
        <v>-0.77264446927423858</v>
      </c>
      <c r="AQ112" cm="1">
        <f t="array" ref="AQ112">INDEX(_x_scores_!C$2:C$474,MATCH($AO112,_x_scores_!$A$2:$A$474,0),0) + INDEX(_hidden_info_draft_!Z$43:AK$43,'Draft Sim'!$F$21)</f>
        <v>0.60873434030778428</v>
      </c>
      <c r="AR112" cm="1">
        <f t="array" ref="AR112">INDEX(_x_scores_!D$2:D$474,MATCH($AO112,_x_scores_!$A$2:$A$474,0),0) +INDEX(_hidden_info_draft_!Z$44:AK$44,'Draft Sim'!$F$21)</f>
        <v>0.27693737238268445</v>
      </c>
      <c r="AS112" cm="1">
        <f t="array" ref="AS112">INDEX(_x_scores_!E$2:E$474,MATCH($AO112,_x_scores_!$A$2:$A$474,0),0) + INDEX(_hidden_info_draft_!Z$45:AK$45,'Draft Sim'!$F$21)</f>
        <v>-5.4772457030910798E-2</v>
      </c>
      <c r="AT112" cm="1">
        <f t="array" ref="AT112">INDEX(_x_scores_!F$2:F$474,MATCH($AO112,_x_scores_!$A$2:$A$474,0),0) + INDEX(_hidden_info_draft_!Z$46:AK$46,'Draft Sim'!$F$21)</f>
        <v>-1.1168192884826649</v>
      </c>
      <c r="AU112" cm="1">
        <f t="array" ref="AU112">INDEX(_x_scores_!G$2:G$474,MATCH($AO112,_x_scores_!$A$2:$A$474,0),0) + INDEX(_hidden_info_draft_!Z$47:AK$47,'Draft Sim'!$F$21)</f>
        <v>-0.53032492107060536</v>
      </c>
      <c r="AV112" cm="1">
        <f t="array" ref="AV112">INDEX(_x_scores_!H$2:H$474,MATCH($AO112,_x_scores_!$A$2:$A$474,0),0) + INDEX(_hidden_info_draft_!Z$48:AK$48,'Draft Sim'!$F$21)</f>
        <v>9.5420770204523109E-2</v>
      </c>
      <c r="AW112" cm="1">
        <f t="array" ref="AW112">INDEX(_x_scores_!I$2:I$474,MATCH($AO112,_x_scores_!$A$2:$A$474,0),0) + INDEX(_hidden_info_draft_!Z$49:AK$49,'Draft Sim'!$F$21)</f>
        <v>-1.8797240053952229</v>
      </c>
      <c r="AX112" cm="1">
        <f t="array" ref="AX112">INDEX(_x_scores_!J$2:J$474,MATCH($AO112,_x_scores_!$A$2:$A$474,0),0) + INDEX(_hidden_info_draft_!Z$50:AK$50,'Draft Sim'!$F$21)</f>
        <v>0.10700478791260361</v>
      </c>
      <c r="AZ112">
        <f t="shared" si="15"/>
        <v>0.44268455050046351</v>
      </c>
      <c r="BA112">
        <f t="shared" si="16"/>
        <v>0.54178718590205266</v>
      </c>
      <c r="BB112">
        <f t="shared" si="17"/>
        <v>0.51858485677317367</v>
      </c>
      <c r="BC112">
        <f t="shared" si="18"/>
        <v>0.49584153286083144</v>
      </c>
      <c r="BD112">
        <f t="shared" si="19"/>
        <v>0.42259136593938695</v>
      </c>
      <c r="BE112">
        <f t="shared" si="20"/>
        <v>0.46346120510810751</v>
      </c>
      <c r="BF112">
        <f t="shared" si="21"/>
        <v>0.5069943436462907</v>
      </c>
      <c r="BG112">
        <f t="shared" si="22"/>
        <v>0.36341612216177888</v>
      </c>
      <c r="BH112">
        <f t="shared" si="23"/>
        <v>0.50787100995347956</v>
      </c>
      <c r="BJ112">
        <f ca="1"/>
        <v>109</v>
      </c>
      <c r="BL112">
        <f ca="1"/>
        <v>1</v>
      </c>
      <c r="BN112">
        <f t="shared" si="24"/>
        <v>0.47369246364950723</v>
      </c>
      <c r="BO112" cm="1">
        <f t="array" aca="1" ref="BO112" ca="1">SUM(IF(MOD(_xlfn.FLOOR.MATH(ROW(INDIRECT("1:512"))/1),2)=1,AZ112,1-AZ112) * IF(MOD(_xlfn.FLOOR.MATH(ROW(INDIRECT("1:512"))/2),2)=1,BA112,1-BA112) *  IF(MOD(_xlfn.FLOOR.MATH(ROW(INDIRECT("1:512"))/4),2)=1,BB112,1-BB112) *IF(MOD(_xlfn.FLOOR.MATH(ROW(INDIRECT("1:512"))/8),2)=1,BC112,1-BC112) * IF(MOD(_xlfn.FLOOR.MATH(ROW(INDIRECT("1:512"))/16),2)=1,BD112,1-BD112) * IF(MOD(_xlfn.FLOOR.MATH(ROW(INDIRECT("1:512"))/32),2)=1,BE112,1-BE112) *  IF(MOD(_xlfn.FLOOR.MATH(ROW(INDIRECT("1:512"))/64),2)=1,BF112,1-BF112) * IF(MOD(_xlfn.FLOOR.MATH(ROW(INDIRECT("1:512"))/128),2)=1,BG112,1-BG112) * IF(MOD(_xlfn.FLOOR.MATH(ROW(INDIRECT("1:512"))/256),2)=1,BH112,1-BH112)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0.43518697524799049</v>
      </c>
      <c r="BP112">
        <f ca="1">IF('Draft Sim'!$C$2 = "Most Categories",BO112,BN112)</f>
        <v>0.43518697524799049</v>
      </c>
      <c r="BR112" t="str">
        <f ca="1"/>
        <v>Wendell Carter Jr.</v>
      </c>
      <c r="BT112" s="6" t="str">
        <f t="shared" ca="1" si="25"/>
        <v>Wendell Carter Jr.</v>
      </c>
      <c r="BV112" t="str">
        <f ca="1"/>
        <v>Norman Powell</v>
      </c>
    </row>
    <row r="113" spans="4:74">
      <c r="D113">
        <f>'Draft Sim'!K10</f>
        <v>0</v>
      </c>
      <c r="F113" t="str">
        <v>Harrison Barnes</v>
      </c>
      <c r="I113" s="6" t="str">
        <f t="shared" si="13"/>
        <v>Harrison Barnes</v>
      </c>
      <c r="L113" t="str">
        <v>Tari Eason</v>
      </c>
      <c r="O113">
        <v>-0.20604032118842075</v>
      </c>
      <c r="P113">
        <v>1.4141145769410279</v>
      </c>
      <c r="Q113">
        <v>-0.70911721401208372</v>
      </c>
      <c r="R113">
        <v>-0.76200387726387164</v>
      </c>
      <c r="S113">
        <v>5.8279312841926681E-2</v>
      </c>
      <c r="T113">
        <v>-0.9259973643416971</v>
      </c>
      <c r="U113">
        <v>-0.17195528089740883</v>
      </c>
      <c r="V113">
        <v>4.2620018906394268E-2</v>
      </c>
      <c r="W113">
        <v>0.5909107157908382</v>
      </c>
      <c r="AO113" t="str">
        <f t="shared" si="14"/>
        <v>Harrison Barnes</v>
      </c>
      <c r="AP113" cm="1">
        <f t="array" ref="AP113">INDEX(_x_scores_!B$2:B$474,MATCH($AO113,_x_scores_!$A$2:$A$474,0),0) + INDEX(_hidden_info_draft_!Z$42:AK$42,'Draft Sim'!$F$21)</f>
        <v>-9.1434768048628365E-2</v>
      </c>
      <c r="AQ113" cm="1">
        <f t="array" ref="AQ113">INDEX(_x_scores_!C$2:C$474,MATCH($AO113,_x_scores_!$A$2:$A$474,0),0) + INDEX(_hidden_info_draft_!Z$43:AK$43,'Draft Sim'!$F$21)</f>
        <v>0.12764099151177136</v>
      </c>
      <c r="AR113" cm="1">
        <f t="array" ref="AR113">INDEX(_x_scores_!D$2:D$474,MATCH($AO113,_x_scores_!$A$2:$A$474,0),0) +INDEX(_hidden_info_draft_!Z$44:AK$44,'Draft Sim'!$F$21)</f>
        <v>-0.62733534670042557</v>
      </c>
      <c r="AS113" cm="1">
        <f t="array" ref="AS113">INDEX(_x_scores_!E$2:E$474,MATCH($AO113,_x_scores_!$A$2:$A$474,0),0) + INDEX(_hidden_info_draft_!Z$45:AK$45,'Draft Sim'!$F$21)</f>
        <v>-0.56369180174906797</v>
      </c>
      <c r="AT113" cm="1">
        <f t="array" ref="AT113">INDEX(_x_scores_!F$2:F$474,MATCH($AO113,_x_scores_!$A$2:$A$474,0),0) + INDEX(_hidden_info_draft_!Z$46:AK$46,'Draft Sim'!$F$21)</f>
        <v>-1.2724012687223794</v>
      </c>
      <c r="AU113" cm="1">
        <f t="array" ref="AU113">INDEX(_x_scores_!G$2:G$474,MATCH($AO113,_x_scores_!$A$2:$A$474,0),0) + INDEX(_hidden_info_draft_!Z$47:AK$47,'Draft Sim'!$F$21)</f>
        <v>0.18316486872757531</v>
      </c>
      <c r="AV113" cm="1">
        <f t="array" ref="AV113">INDEX(_x_scores_!H$2:H$474,MATCH($AO113,_x_scores_!$A$2:$A$474,0),0) + INDEX(_hidden_info_draft_!Z$48:AK$48,'Draft Sim'!$F$21)</f>
        <v>0.48735253253307553</v>
      </c>
      <c r="AW113" cm="1">
        <f t="array" ref="AW113">INDEX(_x_scores_!I$2:I$474,MATCH($AO113,_x_scores_!$A$2:$A$474,0),0) + INDEX(_hidden_info_draft_!Z$49:AK$49,'Draft Sim'!$F$21)</f>
        <v>-1.5211901220492905</v>
      </c>
      <c r="AX113" cm="1">
        <f t="array" ref="AX113">INDEX(_x_scores_!J$2:J$474,MATCH($AO113,_x_scores_!$A$2:$A$474,0),0) + INDEX(_hidden_info_draft_!Z$50:AK$50,'Draft Sim'!$F$21)</f>
        <v>-6.6800094179373604E-2</v>
      </c>
      <c r="AZ113">
        <f t="shared" si="15"/>
        <v>0.49319411492775478</v>
      </c>
      <c r="BA113">
        <f t="shared" si="16"/>
        <v>0.50877742093571143</v>
      </c>
      <c r="BB113">
        <f t="shared" si="17"/>
        <v>0.45796330739536117</v>
      </c>
      <c r="BC113">
        <f t="shared" si="18"/>
        <v>0.45728422843548988</v>
      </c>
      <c r="BD113">
        <f t="shared" si="19"/>
        <v>0.41197361547374389</v>
      </c>
      <c r="BE113">
        <f t="shared" si="20"/>
        <v>0.51263543743683904</v>
      </c>
      <c r="BF113">
        <f t="shared" si="21"/>
        <v>0.5356770883438543</v>
      </c>
      <c r="BG113">
        <f t="shared" si="22"/>
        <v>0.38869967946609008</v>
      </c>
      <c r="BH113">
        <f t="shared" si="23"/>
        <v>0.49508615421479574</v>
      </c>
      <c r="BJ113">
        <f ca="1"/>
        <v>110</v>
      </c>
      <c r="BL113">
        <f ca="1"/>
        <v>1</v>
      </c>
      <c r="BN113">
        <f t="shared" si="24"/>
        <v>0.47347678295884893</v>
      </c>
      <c r="BO113" cm="1">
        <f t="array" aca="1" ref="BO113" ca="1">SUM(IF(MOD(_xlfn.FLOOR.MATH(ROW(INDIRECT("1:512"))/1),2)=1,AZ113,1-AZ113) * IF(MOD(_xlfn.FLOOR.MATH(ROW(INDIRECT("1:512"))/2),2)=1,BA113,1-BA113) *  IF(MOD(_xlfn.FLOOR.MATH(ROW(INDIRECT("1:512"))/4),2)=1,BB113,1-BB113) *IF(MOD(_xlfn.FLOOR.MATH(ROW(INDIRECT("1:512"))/8),2)=1,BC113,1-BC113) * IF(MOD(_xlfn.FLOOR.MATH(ROW(INDIRECT("1:512"))/16),2)=1,BD113,1-BD113) * IF(MOD(_xlfn.FLOOR.MATH(ROW(INDIRECT("1:512"))/32),2)=1,BE113,1-BE113) *  IF(MOD(_xlfn.FLOOR.MATH(ROW(INDIRECT("1:512"))/64),2)=1,BF113,1-BF113) * IF(MOD(_xlfn.FLOOR.MATH(ROW(INDIRECT("1:512"))/128),2)=1,BG113,1-BG113) * IF(MOD(_xlfn.FLOOR.MATH(ROW(INDIRECT("1:512"))/256),2)=1,BH113,1-BH113)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0.43472319604130311</v>
      </c>
      <c r="BP113">
        <f ca="1">IF('Draft Sim'!$C$2 = "Most Categories",BO113,BN113)</f>
        <v>0.43472319604130311</v>
      </c>
      <c r="BR113" t="str">
        <f ca="1"/>
        <v>Kelly Oubre Jr.</v>
      </c>
      <c r="BT113" s="6" t="str">
        <f t="shared" ca="1" si="25"/>
        <v>Kelly Oubre Jr.</v>
      </c>
      <c r="BV113" t="str">
        <f ca="1"/>
        <v>Tari Eason</v>
      </c>
    </row>
    <row r="114" spans="4:74">
      <c r="D114">
        <f>'Draft Sim'!K11</f>
        <v>0</v>
      </c>
      <c r="F114" t="str">
        <v>Wendell Carter Jr.</v>
      </c>
      <c r="I114" s="6" t="str">
        <f t="shared" si="13"/>
        <v>Wendell Carter Jr.</v>
      </c>
      <c r="L114" t="str">
        <v>Kelly Olynyk</v>
      </c>
      <c r="O114">
        <v>1.9069230104179411E-2</v>
      </c>
      <c r="P114">
        <v>0.16695474686130027</v>
      </c>
      <c r="Q114">
        <v>-0.30192130930413091</v>
      </c>
      <c r="R114">
        <v>-0.12114990250460493</v>
      </c>
      <c r="S114">
        <v>-3.2896092434791357E-2</v>
      </c>
      <c r="T114">
        <v>-0.5079625948428762</v>
      </c>
      <c r="U114">
        <v>0.2252328948792329</v>
      </c>
      <c r="V114">
        <v>-0.67858659882341388</v>
      </c>
      <c r="W114">
        <v>0.29213272220437708</v>
      </c>
      <c r="AO114" t="str">
        <f t="shared" si="14"/>
        <v>Wendell Carter Jr.</v>
      </c>
      <c r="AP114" cm="1">
        <f t="array" ref="AP114">INDEX(_x_scores_!B$2:B$474,MATCH($AO114,_x_scores_!$A$2:$A$474,0),0) + INDEX(_hidden_info_draft_!Z$42:AK$42,'Draft Sim'!$F$21)</f>
        <v>-0.33863783854692153</v>
      </c>
      <c r="AQ114" cm="1">
        <f t="array" ref="AQ114">INDEX(_x_scores_!C$2:C$474,MATCH($AO114,_x_scores_!$A$2:$A$474,0),0) + INDEX(_hidden_info_draft_!Z$43:AK$43,'Draft Sim'!$F$21)</f>
        <v>1.1302176178178902</v>
      </c>
      <c r="AR114" cm="1">
        <f t="array" ref="AR114">INDEX(_x_scores_!D$2:D$474,MATCH($AO114,_x_scores_!$A$2:$A$474,0),0) +INDEX(_hidden_info_draft_!Z$44:AK$44,'Draft Sim'!$F$21)</f>
        <v>-0.44037212433633099</v>
      </c>
      <c r="AS114" cm="1">
        <f t="array" ref="AS114">INDEX(_x_scores_!E$2:E$474,MATCH($AO114,_x_scores_!$A$2:$A$474,0),0) + INDEX(_hidden_info_draft_!Z$45:AK$45,'Draft Sim'!$F$21)</f>
        <v>-0.71733627230068109</v>
      </c>
      <c r="AT114" cm="1">
        <f t="array" ref="AT114">INDEX(_x_scores_!F$2:F$474,MATCH($AO114,_x_scores_!$A$2:$A$474,0),0) + INDEX(_hidden_info_draft_!Z$46:AK$46,'Draft Sim'!$F$21)</f>
        <v>-0.77710432651220129</v>
      </c>
      <c r="AU114" cm="1">
        <f t="array" ref="AU114">INDEX(_x_scores_!G$2:G$474,MATCH($AO114,_x_scores_!$A$2:$A$474,0),0) + INDEX(_hidden_info_draft_!Z$47:AK$47,'Draft Sim'!$F$21)</f>
        <v>-0.37758058845345266</v>
      </c>
      <c r="AV114" cm="1">
        <f t="array" ref="AV114">INDEX(_x_scores_!H$2:H$474,MATCH($AO114,_x_scores_!$A$2:$A$474,0),0) + INDEX(_hidden_info_draft_!Z$48:AK$48,'Draft Sim'!$F$21)</f>
        <v>4.2754959853071692E-2</v>
      </c>
      <c r="AW114" cm="1">
        <f t="array" ref="AW114">INDEX(_x_scores_!I$2:I$474,MATCH($AO114,_x_scores_!$A$2:$A$474,0),0) + INDEX(_hidden_info_draft_!Z$49:AK$49,'Draft Sim'!$F$21)</f>
        <v>-2.0631804757114081</v>
      </c>
      <c r="AX114" cm="1">
        <f t="array" ref="AX114">INDEX(_x_scores_!J$2:J$474,MATCH($AO114,_x_scores_!$A$2:$A$474,0),0) + INDEX(_hidden_info_draft_!Z$50:AK$50,'Draft Sim'!$F$21)</f>
        <v>0.29283180453171753</v>
      </c>
      <c r="AZ114">
        <f t="shared" si="15"/>
        <v>0.47480926214717112</v>
      </c>
      <c r="BA114">
        <f t="shared" si="16"/>
        <v>0.57723838290222529</v>
      </c>
      <c r="BB114">
        <f t="shared" si="17"/>
        <v>0.47046361737555942</v>
      </c>
      <c r="BC114">
        <f t="shared" si="18"/>
        <v>0.44570568370395636</v>
      </c>
      <c r="BD114">
        <f t="shared" si="19"/>
        <v>0.44596139491303188</v>
      </c>
      <c r="BE114">
        <f t="shared" si="20"/>
        <v>0.47396714358331971</v>
      </c>
      <c r="BF114">
        <f t="shared" si="21"/>
        <v>0.50313406742124933</v>
      </c>
      <c r="BG114">
        <f t="shared" si="22"/>
        <v>0.35069773749735278</v>
      </c>
      <c r="BH114">
        <f t="shared" si="23"/>
        <v>0.5215309244265649</v>
      </c>
      <c r="BJ114">
        <f ca="1"/>
        <v>111</v>
      </c>
      <c r="BL114">
        <f ca="1"/>
        <v>1</v>
      </c>
      <c r="BN114">
        <f t="shared" si="24"/>
        <v>0.47372313488560341</v>
      </c>
      <c r="BO114" cm="1">
        <f t="array" aca="1" ref="BO114" ca="1">SUM(IF(MOD(_xlfn.FLOOR.MATH(ROW(INDIRECT("1:512"))/1),2)=1,AZ114,1-AZ114) * IF(MOD(_xlfn.FLOOR.MATH(ROW(INDIRECT("1:512"))/2),2)=1,BA114,1-BA114) *  IF(MOD(_xlfn.FLOOR.MATH(ROW(INDIRECT("1:512"))/4),2)=1,BB114,1-BB114) *IF(MOD(_xlfn.FLOOR.MATH(ROW(INDIRECT("1:512"))/8),2)=1,BC114,1-BC114) * IF(MOD(_xlfn.FLOOR.MATH(ROW(INDIRECT("1:512"))/16),2)=1,BD114,1-BD114) * IF(MOD(_xlfn.FLOOR.MATH(ROW(INDIRECT("1:512"))/32),2)=1,BE114,1-BE114) *  IF(MOD(_xlfn.FLOOR.MATH(ROW(INDIRECT("1:512"))/64),2)=1,BF114,1-BF114) * IF(MOD(_xlfn.FLOOR.MATH(ROW(INDIRECT("1:512"))/128),2)=1,BG114,1-BG114) * IF(MOD(_xlfn.FLOOR.MATH(ROW(INDIRECT("1:512"))/256),2)=1,BH114,1-BH114)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0.43516840988958666</v>
      </c>
      <c r="BP114">
        <f ca="1">IF('Draft Sim'!$C$2 = "Most Categories",BO114,BN114)</f>
        <v>0.43516840988958666</v>
      </c>
      <c r="BR114" t="str">
        <f ca="1"/>
        <v>Klay Thompson</v>
      </c>
      <c r="BT114" s="6" t="str">
        <f t="shared" ca="1" si="25"/>
        <v>Klay Thompson</v>
      </c>
      <c r="BV114" t="str">
        <f ca="1"/>
        <v>Kentavious Caldwell-Pope</v>
      </c>
    </row>
    <row r="115" spans="4:74">
      <c r="D115">
        <f>'Draft Sim'!K12</f>
        <v>0</v>
      </c>
      <c r="F115" t="str">
        <v>Klay Thompson</v>
      </c>
      <c r="I115" s="6" t="str">
        <f t="shared" si="13"/>
        <v>Klay Thompson</v>
      </c>
      <c r="L115" t="str">
        <v>Luguentz Dort</v>
      </c>
      <c r="O115">
        <v>-0.50462239252207242</v>
      </c>
      <c r="P115">
        <v>0.23029434577684704</v>
      </c>
      <c r="Q115">
        <v>-0.9111219364119173</v>
      </c>
      <c r="R115">
        <v>0.37888149430136764</v>
      </c>
      <c r="S115">
        <v>4.8528550069469094E-2</v>
      </c>
      <c r="T115">
        <v>-0.49910481186268602</v>
      </c>
      <c r="U115">
        <v>0.33409428734446556</v>
      </c>
      <c r="V115">
        <v>-0.1652640622830221</v>
      </c>
      <c r="W115">
        <v>-0.28629080513061855</v>
      </c>
      <c r="AO115" t="str">
        <f t="shared" si="14"/>
        <v>Klay Thompson</v>
      </c>
      <c r="AP115" cm="1">
        <f t="array" ref="AP115">INDEX(_x_scores_!B$2:B$474,MATCH($AO115,_x_scores_!$A$2:$A$474,0),0) + INDEX(_hidden_info_draft_!Z$42:AK$42,'Draft Sim'!$F$21)</f>
        <v>4.8256656011176763E-3</v>
      </c>
      <c r="AQ115" cm="1">
        <f t="array" ref="AQ115">INDEX(_x_scores_!C$2:C$474,MATCH($AO115,_x_scores_!$A$2:$A$474,0),0) + INDEX(_hidden_info_draft_!Z$43:AK$43,'Draft Sim'!$F$21)</f>
        <v>-0.46965030097835636</v>
      </c>
      <c r="AR115" cm="1">
        <f t="array" ref="AR115">INDEX(_x_scores_!D$2:D$474,MATCH($AO115,_x_scores_!$A$2:$A$474,0),0) +INDEX(_hidden_info_draft_!Z$44:AK$44,'Draft Sim'!$F$21)</f>
        <v>-0.50651615982466724</v>
      </c>
      <c r="AS115" cm="1">
        <f t="array" ref="AS115">INDEX(_x_scores_!E$2:E$474,MATCH($AO115,_x_scores_!$A$2:$A$474,0),0) + INDEX(_hidden_info_draft_!Z$45:AK$45,'Draft Sim'!$F$21)</f>
        <v>-0.63076742333012237</v>
      </c>
      <c r="AT115" cm="1">
        <f t="array" ref="AT115">INDEX(_x_scores_!F$2:F$474,MATCH($AO115,_x_scores_!$A$2:$A$474,0),0) + INDEX(_hidden_info_draft_!Z$46:AK$46,'Draft Sim'!$F$21)</f>
        <v>-0.99363770269166118</v>
      </c>
      <c r="AU115" cm="1">
        <f t="array" ref="AU115">INDEX(_x_scores_!G$2:G$474,MATCH($AO115,_x_scores_!$A$2:$A$474,0),0) + INDEX(_hidden_info_draft_!Z$47:AK$47,'Draft Sim'!$F$21)</f>
        <v>1.3335074183260058</v>
      </c>
      <c r="AV115" cm="1">
        <f t="array" ref="AV115">INDEX(_x_scores_!H$2:H$474,MATCH($AO115,_x_scores_!$A$2:$A$474,0),0) + INDEX(_hidden_info_draft_!Z$48:AK$48,'Draft Sim'!$F$21)</f>
        <v>0.19351449027507323</v>
      </c>
      <c r="AW115" cm="1">
        <f t="array" ref="AW115">INDEX(_x_scores_!I$2:I$474,MATCH($AO115,_x_scores_!$A$2:$A$474,0),0) + INDEX(_hidden_info_draft_!Z$49:AK$49,'Draft Sim'!$F$21)</f>
        <v>-1.6312474202891059</v>
      </c>
      <c r="AX115" cm="1">
        <f t="array" ref="AX115">INDEX(_x_scores_!J$2:J$474,MATCH($AO115,_x_scores_!$A$2:$A$474,0),0) + INDEX(_hidden_info_draft_!Z$50:AK$50,'Draft Sim'!$F$21)</f>
        <v>-0.55845731679265076</v>
      </c>
      <c r="AZ115">
        <f t="shared" si="15"/>
        <v>0.50035921252922866</v>
      </c>
      <c r="BA115">
        <f t="shared" si="16"/>
        <v>0.46773644881692744</v>
      </c>
      <c r="BB115">
        <f t="shared" si="17"/>
        <v>0.46603727509476067</v>
      </c>
      <c r="BC115">
        <f t="shared" si="18"/>
        <v>0.45222440408597753</v>
      </c>
      <c r="BD115">
        <f t="shared" si="19"/>
        <v>0.43103842189895558</v>
      </c>
      <c r="BE115">
        <f t="shared" si="20"/>
        <v>0.59119686992986742</v>
      </c>
      <c r="BF115">
        <f t="shared" si="21"/>
        <v>0.51418235271896984</v>
      </c>
      <c r="BG115">
        <f t="shared" si="22"/>
        <v>0.38088258372863493</v>
      </c>
      <c r="BH115">
        <f t="shared" si="23"/>
        <v>0.45899107239347081</v>
      </c>
      <c r="BJ115">
        <f ca="1"/>
        <v>112</v>
      </c>
      <c r="BL115">
        <f ca="1"/>
        <v>0</v>
      </c>
      <c r="BN115">
        <f t="shared" si="24"/>
        <v>0.47362762679964365</v>
      </c>
      <c r="BO115" cm="1">
        <f t="array" aca="1" ref="BO115" ca="1">SUM(IF(MOD(_xlfn.FLOOR.MATH(ROW(INDIRECT("1:512"))/1),2)=1,AZ115,1-AZ115) * IF(MOD(_xlfn.FLOOR.MATH(ROW(INDIRECT("1:512"))/2),2)=1,BA115,1-BA115) *  IF(MOD(_xlfn.FLOOR.MATH(ROW(INDIRECT("1:512"))/4),2)=1,BB115,1-BB115) *IF(MOD(_xlfn.FLOOR.MATH(ROW(INDIRECT("1:512"))/8),2)=1,BC115,1-BC115) * IF(MOD(_xlfn.FLOOR.MATH(ROW(INDIRECT("1:512"))/16),2)=1,BD115,1-BD115) * IF(MOD(_xlfn.FLOOR.MATH(ROW(INDIRECT("1:512"))/32),2)=1,BE115,1-BE115) *  IF(MOD(_xlfn.FLOOR.MATH(ROW(INDIRECT("1:512"))/64),2)=1,BF115,1-BF115) * IF(MOD(_xlfn.FLOOR.MATH(ROW(INDIRECT("1:512"))/128),2)=1,BG115,1-BG115) * IF(MOD(_xlfn.FLOOR.MATH(ROW(INDIRECT("1:512"))/256),2)=1,BH115,1-BH115)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0.43490478462780263</v>
      </c>
      <c r="BP115">
        <f ca="1">IF('Draft Sim'!$C$2 = "Most Categories",BO115,BN115)</f>
        <v>0.43490478462780263</v>
      </c>
      <c r="BR115" t="str">
        <f ca="1"/>
        <v>Harrison Barnes</v>
      </c>
      <c r="BT115" s="6" t="str">
        <f t="shared" ca="1" si="25"/>
        <v>Harrison Barnes</v>
      </c>
      <c r="BV115" t="str">
        <f ca="1"/>
        <v>Kevon Looney</v>
      </c>
    </row>
    <row r="116" spans="4:74">
      <c r="D116">
        <f>'Draft Sim'!K13</f>
        <v>0</v>
      </c>
      <c r="F116" t="str">
        <v>Bruce Brown</v>
      </c>
      <c r="I116" s="6" t="str">
        <f t="shared" si="13"/>
        <v>Bruce Brown</v>
      </c>
      <c r="L116" t="str">
        <v>Quentin Grimes</v>
      </c>
      <c r="O116">
        <v>-0.66426477266739448</v>
      </c>
      <c r="P116">
        <v>-0.779388264801675</v>
      </c>
      <c r="Q116">
        <v>0.68628563556138977</v>
      </c>
      <c r="R116">
        <v>0.66453318755133972</v>
      </c>
      <c r="S116">
        <v>-0.45683911377888176</v>
      </c>
      <c r="T116">
        <v>3.0747245205116932E-3</v>
      </c>
      <c r="U116">
        <v>-0.13043575807009047</v>
      </c>
      <c r="V116">
        <v>-5.9568440187326412E-2</v>
      </c>
      <c r="W116">
        <v>-0.50735471774778829</v>
      </c>
      <c r="AO116" t="str">
        <f t="shared" si="14"/>
        <v>Bruce Brown</v>
      </c>
      <c r="AP116" cm="1">
        <f t="array" ref="AP116">INDEX(_x_scores_!B$2:B$474,MATCH($AO116,_x_scores_!$A$2:$A$474,0),0) + INDEX(_hidden_info_draft_!Z$42:AK$42,'Draft Sim'!$F$21)</f>
        <v>-0.60849909571768324</v>
      </c>
      <c r="AQ116" cm="1">
        <f t="array" ref="AQ116">INDEX(_x_scores_!C$2:C$474,MATCH($AO116,_x_scores_!$A$2:$A$474,0),0) + INDEX(_hidden_info_draft_!Z$43:AK$43,'Draft Sim'!$F$21)</f>
        <v>-5.4751108941387572E-2</v>
      </c>
      <c r="AR116" cm="1">
        <f t="array" ref="AR116">INDEX(_x_scores_!D$2:D$474,MATCH($AO116,_x_scores_!$A$2:$A$474,0),0) +INDEX(_hidden_info_draft_!Z$44:AK$44,'Draft Sim'!$F$21)</f>
        <v>0.16585530550102934</v>
      </c>
      <c r="AS116" cm="1">
        <f t="array" ref="AS116">INDEX(_x_scores_!E$2:E$474,MATCH($AO116,_x_scores_!$A$2:$A$474,0),0) + INDEX(_hidden_info_draft_!Z$45:AK$45,'Draft Sim'!$F$21)</f>
        <v>4.9694746123337685E-3</v>
      </c>
      <c r="AT116" cm="1">
        <f t="array" ref="AT116">INDEX(_x_scores_!F$2:F$474,MATCH($AO116,_x_scores_!$A$2:$A$474,0),0) + INDEX(_hidden_info_draft_!Z$46:AK$46,'Draft Sim'!$F$21)</f>
        <v>-0.63415338428614565</v>
      </c>
      <c r="AU116" cm="1">
        <f t="array" ref="AU116">INDEX(_x_scores_!G$2:G$474,MATCH($AO116,_x_scores_!$A$2:$A$474,0),0) + INDEX(_hidden_info_draft_!Z$47:AK$47,'Draft Sim'!$F$21)</f>
        <v>-0.41548946505829221</v>
      </c>
      <c r="AV116" cm="1">
        <f t="array" ref="AV116">INDEX(_x_scores_!H$2:H$474,MATCH($AO116,_x_scores_!$A$2:$A$474,0),0) + INDEX(_hidden_info_draft_!Z$48:AK$48,'Draft Sim'!$F$21)</f>
        <v>0.12961656267515029</v>
      </c>
      <c r="AW116" cm="1">
        <f t="array" ref="AW116">INDEX(_x_scores_!I$2:I$474,MATCH($AO116,_x_scores_!$A$2:$A$474,0),0) + INDEX(_hidden_info_draft_!Z$49:AK$49,'Draft Sim'!$F$21)</f>
        <v>-1.9026188789687069</v>
      </c>
      <c r="AX116" cm="1">
        <f t="array" ref="AX116">INDEX(_x_scores_!J$2:J$474,MATCH($AO116,_x_scores_!$A$2:$A$474,0),0) + INDEX(_hidden_info_draft_!Z$50:AK$50,'Draft Sim'!$F$21)</f>
        <v>-2.3464041878184613E-2</v>
      </c>
      <c r="AZ116">
        <f t="shared" si="15"/>
        <v>0.45480171414652548</v>
      </c>
      <c r="BA116">
        <f t="shared" si="16"/>
        <v>0.49623471137621267</v>
      </c>
      <c r="BB116">
        <f t="shared" si="17"/>
        <v>0.51113288737143103</v>
      </c>
      <c r="BC116">
        <f t="shared" si="18"/>
        <v>0.50037730219088761</v>
      </c>
      <c r="BD116">
        <f t="shared" si="19"/>
        <v>0.45585671956495943</v>
      </c>
      <c r="BE116">
        <f t="shared" si="20"/>
        <v>0.47135774990184165</v>
      </c>
      <c r="BF116">
        <f t="shared" si="21"/>
        <v>0.50950048428558525</v>
      </c>
      <c r="BG116">
        <f t="shared" si="22"/>
        <v>0.36182031339797271</v>
      </c>
      <c r="BH116">
        <f t="shared" si="23"/>
        <v>0.49827393598000502</v>
      </c>
      <c r="BJ116">
        <f ca="1"/>
        <v>113</v>
      </c>
      <c r="BL116">
        <f ca="1"/>
        <v>0</v>
      </c>
      <c r="BN116">
        <f t="shared" si="24"/>
        <v>0.47326175757949124</v>
      </c>
      <c r="BO116" cm="1">
        <f t="array" aca="1" ref="BO116" ca="1">SUM(IF(MOD(_xlfn.FLOOR.MATH(ROW(INDIRECT("1:512"))/1),2)=1,AZ116,1-AZ116) * IF(MOD(_xlfn.FLOOR.MATH(ROW(INDIRECT("1:512"))/2),2)=1,BA116,1-BA116) *  IF(MOD(_xlfn.FLOOR.MATH(ROW(INDIRECT("1:512"))/4),2)=1,BB116,1-BB116) *IF(MOD(_xlfn.FLOOR.MATH(ROW(INDIRECT("1:512"))/8),2)=1,BC116,1-BC116) * IF(MOD(_xlfn.FLOOR.MATH(ROW(INDIRECT("1:512"))/16),2)=1,BD116,1-BD116) * IF(MOD(_xlfn.FLOOR.MATH(ROW(INDIRECT("1:512"))/32),2)=1,BE116,1-BE116) *  IF(MOD(_xlfn.FLOOR.MATH(ROW(INDIRECT("1:512"))/64),2)=1,BF116,1-BF116) * IF(MOD(_xlfn.FLOOR.MATH(ROW(INDIRECT("1:512"))/128),2)=1,BG116,1-BG116) * IF(MOD(_xlfn.FLOOR.MATH(ROW(INDIRECT("1:512"))/256),2)=1,BH116,1-BH116)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0.43425583427252784</v>
      </c>
      <c r="BP116">
        <f ca="1">IF('Draft Sim'!$C$2 = "Most Categories",BO116,BN116)</f>
        <v>0.43425583427252784</v>
      </c>
      <c r="BR116" t="str">
        <f ca="1"/>
        <v>Bruce Brown</v>
      </c>
      <c r="BT116" s="6" t="str">
        <f t="shared" ca="1" si="25"/>
        <v>Bruce Brown</v>
      </c>
      <c r="BV116" t="str">
        <f ca="1"/>
        <v>Jordan Clarkson</v>
      </c>
    </row>
    <row r="117" spans="4:74">
      <c r="D117">
        <f>'Draft Sim'!K14</f>
        <v>0</v>
      </c>
      <c r="F117" t="str">
        <v>Bobby Portis</v>
      </c>
      <c r="I117" s="6" t="str">
        <f t="shared" si="13"/>
        <v>Bobby Portis</v>
      </c>
      <c r="L117" t="str">
        <v>Kevon Looney</v>
      </c>
      <c r="O117">
        <v>0.84252859944152425</v>
      </c>
      <c r="P117">
        <v>0.79870344173236718</v>
      </c>
      <c r="Q117">
        <v>0.20035684802225096</v>
      </c>
      <c r="R117">
        <v>1.4779547046813512E-2</v>
      </c>
      <c r="S117">
        <v>3.4902969419909288E-3</v>
      </c>
      <c r="T117">
        <v>-0.24169203882636897</v>
      </c>
      <c r="U117">
        <v>-0.87929149541585916</v>
      </c>
      <c r="V117">
        <v>-0.75224251036834822</v>
      </c>
      <c r="W117">
        <v>-0.5765144487423034</v>
      </c>
      <c r="AO117" t="str">
        <f t="shared" si="14"/>
        <v>Bobby Portis</v>
      </c>
      <c r="AP117" cm="1">
        <f t="array" ref="AP117">INDEX(_x_scores_!B$2:B$474,MATCH($AO117,_x_scores_!$A$2:$A$474,0),0) + INDEX(_hidden_info_draft_!Z$42:AK$42,'Draft Sim'!$F$21)</f>
        <v>-0.27004260138420838</v>
      </c>
      <c r="AQ117" cm="1">
        <f t="array" ref="AQ117">INDEX(_x_scores_!C$2:C$474,MATCH($AO117,_x_scores_!$A$2:$A$474,0),0) + INDEX(_hidden_info_draft_!Z$43:AK$43,'Draft Sim'!$F$21)</f>
        <v>1.1719058232983186</v>
      </c>
      <c r="AR117" cm="1">
        <f t="array" ref="AR117">INDEX(_x_scores_!D$2:D$474,MATCH($AO117,_x_scores_!$A$2:$A$474,0),0) +INDEX(_hidden_info_draft_!Z$44:AK$44,'Draft Sim'!$F$21)</f>
        <v>-0.7024549845880057</v>
      </c>
      <c r="AS117" cm="1">
        <f t="array" ref="AS117">INDEX(_x_scores_!E$2:E$474,MATCH($AO117,_x_scores_!$A$2:$A$474,0),0) + INDEX(_hidden_info_draft_!Z$45:AK$45,'Draft Sim'!$F$21)</f>
        <v>-0.72137947818602899</v>
      </c>
      <c r="AT117" cm="1">
        <f t="array" ref="AT117">INDEX(_x_scores_!F$2:F$474,MATCH($AO117,_x_scores_!$A$2:$A$474,0),0) + INDEX(_hidden_info_draft_!Z$46:AK$46,'Draft Sim'!$F$21)</f>
        <v>-1.1440387888005468</v>
      </c>
      <c r="AU117" cm="1">
        <f t="array" ref="AU117">INDEX(_x_scores_!G$2:G$474,MATCH($AO117,_x_scores_!$A$2:$A$474,0),0) + INDEX(_hidden_info_draft_!Z$47:AK$47,'Draft Sim'!$F$21)</f>
        <v>-0.13772475362804404</v>
      </c>
      <c r="AV117" cm="1">
        <f t="array" ref="AV117">INDEX(_x_scores_!H$2:H$474,MATCH($AO117,_x_scores_!$A$2:$A$474,0),0) + INDEX(_hidden_info_draft_!Z$48:AK$48,'Draft Sim'!$F$21)</f>
        <v>0.33461762076397994</v>
      </c>
      <c r="AW117" cm="1">
        <f t="array" ref="AW117">INDEX(_x_scores_!I$2:I$474,MATCH($AO117,_x_scores_!$A$2:$A$474,0),0) + INDEX(_hidden_info_draft_!Z$49:AK$49,'Draft Sim'!$F$21)</f>
        <v>-1.8463372016147093</v>
      </c>
      <c r="AX117" cm="1">
        <f t="array" ref="AX117">INDEX(_x_scores_!J$2:J$474,MATCH($AO117,_x_scores_!$A$2:$A$474,0),0) + INDEX(_hidden_info_draft_!Z$50:AK$50,'Draft Sim'!$F$21)</f>
        <v>-3.4282357517516487E-3</v>
      </c>
      <c r="AZ117">
        <f t="shared" si="15"/>
        <v>0.47990708907657997</v>
      </c>
      <c r="BA117">
        <f t="shared" si="16"/>
        <v>0.58004947012967956</v>
      </c>
      <c r="BB117">
        <f t="shared" si="17"/>
        <v>0.45295181499269632</v>
      </c>
      <c r="BC117">
        <f t="shared" si="18"/>
        <v>0.44540157077929377</v>
      </c>
      <c r="BD117">
        <f t="shared" si="19"/>
        <v>0.42072946588591298</v>
      </c>
      <c r="BE117">
        <f t="shared" si="20"/>
        <v>0.49049851096067765</v>
      </c>
      <c r="BF117">
        <f t="shared" si="21"/>
        <v>0.52451328674455211</v>
      </c>
      <c r="BG117">
        <f t="shared" si="22"/>
        <v>0.36574748289032766</v>
      </c>
      <c r="BH117">
        <f t="shared" si="23"/>
        <v>0.49974781103436805</v>
      </c>
      <c r="BJ117">
        <f ca="1"/>
        <v>114</v>
      </c>
      <c r="BL117">
        <f ca="1"/>
        <v>0</v>
      </c>
      <c r="BN117">
        <f t="shared" si="24"/>
        <v>0.4732829447215654</v>
      </c>
      <c r="BO117" cm="1">
        <f t="array" aca="1" ref="BO117" ca="1">SUM(IF(MOD(_xlfn.FLOOR.MATH(ROW(INDIRECT("1:512"))/1),2)=1,AZ117,1-AZ117) * IF(MOD(_xlfn.FLOOR.MATH(ROW(INDIRECT("1:512"))/2),2)=1,BA117,1-BA117) *  IF(MOD(_xlfn.FLOOR.MATH(ROW(INDIRECT("1:512"))/4),2)=1,BB117,1-BB117) *IF(MOD(_xlfn.FLOOR.MATH(ROW(INDIRECT("1:512"))/8),2)=1,BC117,1-BC117) * IF(MOD(_xlfn.FLOOR.MATH(ROW(INDIRECT("1:512"))/16),2)=1,BD117,1-BD117) * IF(MOD(_xlfn.FLOOR.MATH(ROW(INDIRECT("1:512"))/32),2)=1,BE117,1-BE117) *  IF(MOD(_xlfn.FLOOR.MATH(ROW(INDIRECT("1:512"))/64),2)=1,BF117,1-BF117) * IF(MOD(_xlfn.FLOOR.MATH(ROW(INDIRECT("1:512"))/128),2)=1,BG117,1-BG117) * IF(MOD(_xlfn.FLOOR.MATH(ROW(INDIRECT("1:512"))/256),2)=1,BH117,1-BH117)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0.4340575594814633</v>
      </c>
      <c r="BP117">
        <f ca="1">IF('Draft Sim'!$C$2 = "Most Categories",BO117,BN117)</f>
        <v>0.4340575594814633</v>
      </c>
      <c r="BR117" t="str">
        <f ca="1"/>
        <v>Bobby Portis</v>
      </c>
      <c r="BT117" s="6" t="str">
        <f t="shared" ca="1" si="25"/>
        <v>Bobby Portis</v>
      </c>
      <c r="BV117" t="str">
        <f ca="1"/>
        <v>Luguentz Dort</v>
      </c>
    </row>
    <row r="118" spans="4:74">
      <c r="D118">
        <f>'Draft Sim'!K15</f>
        <v>0</v>
      </c>
      <c r="F118" t="str">
        <v>Tre Jones</v>
      </c>
      <c r="I118" s="6" t="str">
        <f t="shared" si="13"/>
        <v>Tre Jones</v>
      </c>
      <c r="L118" t="str">
        <v>Jordan Clarkson</v>
      </c>
      <c r="O118">
        <v>-0.85700721586591033</v>
      </c>
      <c r="P118">
        <v>-0.19102844155602738</v>
      </c>
      <c r="Q118">
        <v>0.21442298756376019</v>
      </c>
      <c r="R118">
        <v>0.13234750656892819</v>
      </c>
      <c r="S118">
        <v>0.15345476937940838</v>
      </c>
      <c r="T118">
        <v>-0.68644784339969245</v>
      </c>
      <c r="U118">
        <v>0.3785028694007852</v>
      </c>
      <c r="V118">
        <v>-0.29521289912332338</v>
      </c>
      <c r="W118">
        <v>1.4492762594134267E-3</v>
      </c>
      <c r="AO118" t="str">
        <f t="shared" si="14"/>
        <v>Tre Jones</v>
      </c>
      <c r="AP118" cm="1">
        <f t="array" ref="AP118">INDEX(_x_scores_!B$2:B$474,MATCH($AO118,_x_scores_!$A$2:$A$474,0),0) + INDEX(_hidden_info_draft_!Z$42:AK$42,'Draft Sim'!$F$21)</f>
        <v>-0.43059371158000698</v>
      </c>
      <c r="AQ118" cm="1">
        <f t="array" ref="AQ118">INDEX(_x_scores_!C$2:C$474,MATCH($AO118,_x_scores_!$A$2:$A$474,0),0) + INDEX(_hidden_info_draft_!Z$43:AK$43,'Draft Sim'!$F$21)</f>
        <v>-0.42459699496007108</v>
      </c>
      <c r="AR118" cm="1">
        <f t="array" ref="AR118">INDEX(_x_scores_!D$2:D$474,MATCH($AO118,_x_scores_!$A$2:$A$474,0),0) +INDEX(_hidden_info_draft_!Z$44:AK$44,'Draft Sim'!$F$21)</f>
        <v>1.1368955882557534</v>
      </c>
      <c r="AS118" cm="1">
        <f t="array" ref="AS118">INDEX(_x_scores_!E$2:E$474,MATCH($AO118,_x_scores_!$A$2:$A$474,0),0) + INDEX(_hidden_info_draft_!Z$45:AK$45,'Draft Sim'!$F$21)</f>
        <v>0.11212614675682281</v>
      </c>
      <c r="AT118" cm="1">
        <f t="array" ref="AT118">INDEX(_x_scores_!F$2:F$474,MATCH($AO118,_x_scores_!$A$2:$A$474,0),0) + INDEX(_hidden_info_draft_!Z$46:AK$46,'Draft Sim'!$F$21)</f>
        <v>-1.3499645037440939</v>
      </c>
      <c r="AU118" cm="1">
        <f t="array" ref="AU118">INDEX(_x_scores_!G$2:G$474,MATCH($AO118,_x_scores_!$A$2:$A$474,0),0) + INDEX(_hidden_info_draft_!Z$47:AK$47,'Draft Sim'!$F$21)</f>
        <v>-0.70029055890609015</v>
      </c>
      <c r="AV118" cm="1">
        <f t="array" ref="AV118">INDEX(_x_scores_!H$2:H$474,MATCH($AO118,_x_scores_!$A$2:$A$474,0),0) + INDEX(_hidden_info_draft_!Z$48:AK$48,'Draft Sim'!$F$21)</f>
        <v>4.125828181464021E-2</v>
      </c>
      <c r="AW118" cm="1">
        <f t="array" ref="AW118">INDEX(_x_scores_!I$2:I$474,MATCH($AO118,_x_scores_!$A$2:$A$474,0),0) + INDEX(_hidden_info_draft_!Z$49:AK$49,'Draft Sim'!$F$21)</f>
        <v>-1.5983938885635953</v>
      </c>
      <c r="AX118" cm="1">
        <f t="array" ref="AX118">INDEX(_x_scores_!J$2:J$474,MATCH($AO118,_x_scores_!$A$2:$A$474,0),0) + INDEX(_hidden_info_draft_!Z$50:AK$50,'Draft Sim'!$F$21)</f>
        <v>-0.23769689581044393</v>
      </c>
      <c r="AZ118">
        <f t="shared" si="15"/>
        <v>0.46798194408988292</v>
      </c>
      <c r="BA118">
        <f t="shared" si="16"/>
        <v>0.47082565795506137</v>
      </c>
      <c r="BB118">
        <f t="shared" si="17"/>
        <v>0.57585995995880401</v>
      </c>
      <c r="BC118">
        <f t="shared" si="18"/>
        <v>0.50851241629683863</v>
      </c>
      <c r="BD118">
        <f t="shared" si="19"/>
        <v>0.40670374778692708</v>
      </c>
      <c r="BE118">
        <f t="shared" si="20"/>
        <v>0.45180096775250866</v>
      </c>
      <c r="BF118">
        <f t="shared" si="21"/>
        <v>0.5030243585498928</v>
      </c>
      <c r="BG118">
        <f t="shared" si="22"/>
        <v>0.38321116331679583</v>
      </c>
      <c r="BH118">
        <f t="shared" si="23"/>
        <v>0.48252006120713475</v>
      </c>
      <c r="BJ118">
        <f ca="1"/>
        <v>115</v>
      </c>
      <c r="BL118">
        <f ca="1"/>
        <v>1</v>
      </c>
      <c r="BN118">
        <f t="shared" si="24"/>
        <v>0.47227114187931618</v>
      </c>
      <c r="BO118" cm="1">
        <f t="array" aca="1" ref="BO118" ca="1">SUM(IF(MOD(_xlfn.FLOOR.MATH(ROW(INDIRECT("1:512"))/1),2)=1,AZ118,1-AZ118) * IF(MOD(_xlfn.FLOOR.MATH(ROW(INDIRECT("1:512"))/2),2)=1,BA118,1-BA118) *  IF(MOD(_xlfn.FLOOR.MATH(ROW(INDIRECT("1:512"))/4),2)=1,BB118,1-BB118) *IF(MOD(_xlfn.FLOOR.MATH(ROW(INDIRECT("1:512"))/8),2)=1,BC118,1-BC118) * IF(MOD(_xlfn.FLOOR.MATH(ROW(INDIRECT("1:512"))/16),2)=1,BD118,1-BD118) * IF(MOD(_xlfn.FLOOR.MATH(ROW(INDIRECT("1:512"))/32),2)=1,BE118,1-BE118) *  IF(MOD(_xlfn.FLOOR.MATH(ROW(INDIRECT("1:512"))/64),2)=1,BF118,1-BF118) * IF(MOD(_xlfn.FLOOR.MATH(ROW(INDIRECT("1:512"))/128),2)=1,BG118,1-BG118) * IF(MOD(_xlfn.FLOOR.MATH(ROW(INDIRECT("1:512"))/256),2)=1,BH118,1-BH118)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0.43164158004733844</v>
      </c>
      <c r="BP118">
        <f ca="1">IF('Draft Sim'!$C$2 = "Most Categories",BO118,BN118)</f>
        <v>0.43164158004733844</v>
      </c>
      <c r="BR118" t="str">
        <f ca="1"/>
        <v>Kyle Anderson</v>
      </c>
      <c r="BT118" s="6" t="str">
        <f t="shared" ca="1" si="25"/>
        <v>Kyle Anderson</v>
      </c>
      <c r="BV118" t="str">
        <f ca="1"/>
        <v>Quentin Grimes</v>
      </c>
    </row>
    <row r="119" spans="4:74">
      <c r="D119">
        <f>'Draft Sim'!K16</f>
        <v>0</v>
      </c>
      <c r="F119" t="str">
        <v>Jarred Vanderbilt</v>
      </c>
      <c r="I119" s="6" t="str">
        <f t="shared" si="13"/>
        <v>Jarred Vanderbilt</v>
      </c>
      <c r="L119" t="str">
        <v>Delon Wright</v>
      </c>
      <c r="O119">
        <v>8.6290777593816426E-2</v>
      </c>
      <c r="P119">
        <v>-0.74562865310476534</v>
      </c>
      <c r="Q119">
        <v>-0.66273209963988622</v>
      </c>
      <c r="R119">
        <v>-5.9721668706778371E-2</v>
      </c>
      <c r="S119">
        <v>-0.49291918411663216</v>
      </c>
      <c r="T119">
        <v>0.36143966990725013</v>
      </c>
      <c r="U119">
        <v>0.18532222161532833</v>
      </c>
      <c r="V119">
        <v>0.22415639841280835</v>
      </c>
      <c r="W119">
        <v>-0.24958758345391618</v>
      </c>
      <c r="AO119" t="str">
        <f t="shared" si="14"/>
        <v>Jarred Vanderbilt</v>
      </c>
      <c r="AP119" cm="1">
        <f t="array" ref="AP119">INDEX(_x_scores_!B$2:B$474,MATCH($AO119,_x_scores_!$A$2:$A$474,0),0) + INDEX(_hidden_info_draft_!Z$42:AK$42,'Draft Sim'!$F$21)</f>
        <v>-0.89679442848262814</v>
      </c>
      <c r="AQ119" cm="1">
        <f t="array" ref="AQ119">INDEX(_x_scores_!C$2:C$474,MATCH($AO119,_x_scores_!$A$2:$A$474,0),0) + INDEX(_hidden_info_draft_!Z$43:AK$43,'Draft Sim'!$F$21)</f>
        <v>0.8642298328916791</v>
      </c>
      <c r="AR119" cm="1">
        <f t="array" ref="AR119">INDEX(_x_scores_!D$2:D$474,MATCH($AO119,_x_scores_!$A$2:$A$474,0),0) +INDEX(_hidden_info_draft_!Z$44:AK$44,'Draft Sim'!$F$21)</f>
        <v>-0.27085962305259426</v>
      </c>
      <c r="AS119" cm="1">
        <f t="array" ref="AS119">INDEX(_x_scores_!E$2:E$474,MATCH($AO119,_x_scores_!$A$2:$A$474,0),0) + INDEX(_hidden_info_draft_!Z$45:AK$45,'Draft Sim'!$F$21)</f>
        <v>0.12406193554349682</v>
      </c>
      <c r="AT119" cm="1">
        <f t="array" ref="AT119">INDEX(_x_scores_!F$2:F$474,MATCH($AO119,_x_scores_!$A$2:$A$474,0),0) + INDEX(_hidden_info_draft_!Z$46:AK$46,'Draft Sim'!$F$21)</f>
        <v>-0.98063036407028803</v>
      </c>
      <c r="AU119" cm="1">
        <f t="array" ref="AU119">INDEX(_x_scores_!G$2:G$474,MATCH($AO119,_x_scores_!$A$2:$A$474,0),0) + INDEX(_hidden_info_draft_!Z$47:AK$47,'Draft Sim'!$F$21)</f>
        <v>-0.96190922303537452</v>
      </c>
      <c r="AV119" cm="1">
        <f t="array" ref="AV119">INDEX(_x_scores_!H$2:H$474,MATCH($AO119,_x_scores_!$A$2:$A$474,0),0) + INDEX(_hidden_info_draft_!Z$48:AK$48,'Draft Sim'!$F$21)</f>
        <v>0.38524158522571639</v>
      </c>
      <c r="AW119" cm="1">
        <f t="array" ref="AW119">INDEX(_x_scores_!I$2:I$474,MATCH($AO119,_x_scores_!$A$2:$A$474,0),0) + INDEX(_hidden_info_draft_!Z$49:AK$49,'Draft Sim'!$F$21)</f>
        <v>-2.1428850370294561</v>
      </c>
      <c r="AX119" cm="1">
        <f t="array" ref="AX119">INDEX(_x_scores_!J$2:J$474,MATCH($AO119,_x_scores_!$A$2:$A$474,0),0) + INDEX(_hidden_info_draft_!Z$50:AK$50,'Draft Sim'!$F$21)</f>
        <v>0.36008935246074403</v>
      </c>
      <c r="AZ119">
        <f t="shared" si="15"/>
        <v>0.43355469453927453</v>
      </c>
      <c r="BA119">
        <f t="shared" si="16"/>
        <v>0.55921570124905529</v>
      </c>
      <c r="BB119">
        <f t="shared" si="17"/>
        <v>0.48182272644268087</v>
      </c>
      <c r="BC119">
        <f t="shared" si="18"/>
        <v>0.50941839974208236</v>
      </c>
      <c r="BD119">
        <f t="shared" si="19"/>
        <v>0.43193230195635979</v>
      </c>
      <c r="BE119">
        <f t="shared" si="20"/>
        <v>0.43393745185056243</v>
      </c>
      <c r="BF119">
        <f t="shared" si="21"/>
        <v>0.5282160940791828</v>
      </c>
      <c r="BG119">
        <f t="shared" si="22"/>
        <v>0.34522284048143459</v>
      </c>
      <c r="BH119">
        <f t="shared" si="23"/>
        <v>0.52646955806119444</v>
      </c>
      <c r="BJ119">
        <f ca="1"/>
        <v>116</v>
      </c>
      <c r="BL119">
        <f ca="1"/>
        <v>0</v>
      </c>
      <c r="BN119">
        <f t="shared" si="24"/>
        <v>0.47219886315575849</v>
      </c>
      <c r="BO119" cm="1">
        <f t="array" aca="1" ref="BO119" ca="1">SUM(IF(MOD(_xlfn.FLOOR.MATH(ROW(INDIRECT("1:512"))/1),2)=1,AZ119,1-AZ119) * IF(MOD(_xlfn.FLOOR.MATH(ROW(INDIRECT("1:512"))/2),2)=1,BA119,1-BA119) *  IF(MOD(_xlfn.FLOOR.MATH(ROW(INDIRECT("1:512"))/4),2)=1,BB119,1-BB119) *IF(MOD(_xlfn.FLOOR.MATH(ROW(INDIRECT("1:512"))/8),2)=1,BC119,1-BC119) * IF(MOD(_xlfn.FLOOR.MATH(ROW(INDIRECT("1:512"))/16),2)=1,BD119,1-BD119) * IF(MOD(_xlfn.FLOOR.MATH(ROW(INDIRECT("1:512"))/32),2)=1,BE119,1-BE119) *  IF(MOD(_xlfn.FLOOR.MATH(ROW(INDIRECT("1:512"))/64),2)=1,BF119,1-BF119) * IF(MOD(_xlfn.FLOOR.MATH(ROW(INDIRECT("1:512"))/128),2)=1,BG119,1-BG119) * IF(MOD(_xlfn.FLOOR.MATH(ROW(INDIRECT("1:512"))/256),2)=1,BH119,1-BH119)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0.43138104495736646</v>
      </c>
      <c r="BP119">
        <f ca="1">IF('Draft Sim'!$C$2 = "Most Categories",BO119,BN119)</f>
        <v>0.43138104495736646</v>
      </c>
      <c r="BR119" t="str">
        <f ca="1"/>
        <v>Tre Jones</v>
      </c>
      <c r="BT119" s="6" t="str">
        <f t="shared" ca="1" si="25"/>
        <v>Tre Jones</v>
      </c>
      <c r="BV119" t="str">
        <f ca="1"/>
        <v>Steven Adams</v>
      </c>
    </row>
    <row r="120" spans="4:74">
      <c r="D120">
        <f>'Draft Sim'!K17</f>
        <v>0</v>
      </c>
      <c r="F120" t="str">
        <v>Kyle Anderson</v>
      </c>
      <c r="I120" s="6" t="str">
        <f t="shared" si="13"/>
        <v>Kyle Anderson</v>
      </c>
      <c r="L120" t="str">
        <v>Donte DiVincenzo</v>
      </c>
      <c r="O120">
        <v>0.36035084880551432</v>
      </c>
      <c r="P120">
        <v>0.51497667361784716</v>
      </c>
      <c r="Q120">
        <v>0.10165846770966153</v>
      </c>
      <c r="R120">
        <v>-0.42837746834446894</v>
      </c>
      <c r="S120">
        <v>-0.11694533133425786</v>
      </c>
      <c r="T120">
        <v>0.6113011341995287</v>
      </c>
      <c r="U120">
        <v>-0.75637872568366715</v>
      </c>
      <c r="V120">
        <v>-0.24290750532465136</v>
      </c>
      <c r="W120">
        <v>-0.48306531605369279</v>
      </c>
      <c r="AO120" t="str">
        <f t="shared" si="14"/>
        <v>Kyle Anderson</v>
      </c>
      <c r="AP120" cm="1">
        <f t="array" ref="AP120">INDEX(_x_scores_!B$2:B$474,MATCH($AO120,_x_scores_!$A$2:$A$474,0),0) + INDEX(_hidden_info_draft_!Z$42:AK$42,'Draft Sim'!$F$21)</f>
        <v>-0.94884407908438062</v>
      </c>
      <c r="AQ120" cm="1">
        <f t="array" ref="AQ120">INDEX(_x_scores_!C$2:C$474,MATCH($AO120,_x_scores_!$A$2:$A$474,0),0) + INDEX(_hidden_info_draft_!Z$43:AK$43,'Draft Sim'!$F$21)</f>
        <v>5.3139173570678988E-2</v>
      </c>
      <c r="AR120" cm="1">
        <f t="array" ref="AR120">INDEX(_x_scores_!D$2:D$474,MATCH($AO120,_x_scores_!$A$2:$A$474,0),0) +INDEX(_hidden_info_draft_!Z$44:AK$44,'Draft Sim'!$F$21)</f>
        <v>0.36388199079726546</v>
      </c>
      <c r="AS120" cm="1">
        <f t="array" ref="AS120">INDEX(_x_scores_!E$2:E$474,MATCH($AO120,_x_scores_!$A$2:$A$474,0),0) + INDEX(_hidden_info_draft_!Z$45:AK$45,'Draft Sim'!$F$21)</f>
        <v>-0.10062802037648311</v>
      </c>
      <c r="AT120" cm="1">
        <f t="array" ref="AT120">INDEX(_x_scores_!F$2:F$474,MATCH($AO120,_x_scores_!$A$2:$A$474,0),0) + INDEX(_hidden_info_draft_!Z$46:AK$46,'Draft Sim'!$F$21)</f>
        <v>-0.41831669835364216</v>
      </c>
      <c r="AU120" cm="1">
        <f t="array" ref="AU120">INDEX(_x_scores_!G$2:G$474,MATCH($AO120,_x_scores_!$A$2:$A$474,0),0) + INDEX(_hidden_info_draft_!Z$47:AK$47,'Draft Sim'!$F$21)</f>
        <v>-0.75438126269993055</v>
      </c>
      <c r="AV120" cm="1">
        <f t="array" ref="AV120">INDEX(_x_scores_!H$2:H$474,MATCH($AO120,_x_scores_!$A$2:$A$474,0),0) + INDEX(_hidden_info_draft_!Z$48:AK$48,'Draft Sim'!$F$21)</f>
        <v>0.30783855625564244</v>
      </c>
      <c r="AW120" cm="1">
        <f t="array" ref="AW120">INDEX(_x_scores_!I$2:I$474,MATCH($AO120,_x_scores_!$A$2:$A$474,0),0) + INDEX(_hidden_info_draft_!Z$49:AK$49,'Draft Sim'!$F$21)</f>
        <v>-2.0391516014921627</v>
      </c>
      <c r="AX120" cm="1">
        <f t="array" ref="AX120">INDEX(_x_scores_!J$2:J$474,MATCH($AO120,_x_scores_!$A$2:$A$474,0),0) + INDEX(_hidden_info_draft_!Z$50:AK$50,'Draft Sim'!$F$21)</f>
        <v>0.10129311566557016</v>
      </c>
      <c r="AZ120">
        <f t="shared" si="15"/>
        <v>0.42973725297703447</v>
      </c>
      <c r="BA120">
        <f t="shared" si="16"/>
        <v>0.50365443736087712</v>
      </c>
      <c r="BB120">
        <f t="shared" si="17"/>
        <v>0.52441316350335843</v>
      </c>
      <c r="BC120">
        <f t="shared" si="18"/>
        <v>0.49236038806328741</v>
      </c>
      <c r="BD120">
        <f t="shared" si="19"/>
        <v>0.47084738274558824</v>
      </c>
      <c r="BE120">
        <f t="shared" si="20"/>
        <v>0.44809837570292754</v>
      </c>
      <c r="BF120">
        <f t="shared" si="21"/>
        <v>0.52255369881567226</v>
      </c>
      <c r="BG120">
        <f t="shared" si="22"/>
        <v>0.35235444283438278</v>
      </c>
      <c r="BH120">
        <f t="shared" si="23"/>
        <v>0.50745092357240829</v>
      </c>
      <c r="BJ120">
        <f ca="1"/>
        <v>117</v>
      </c>
      <c r="BL120">
        <f ca="1"/>
        <v>1</v>
      </c>
      <c r="BN120">
        <f t="shared" si="24"/>
        <v>0.47238556284172628</v>
      </c>
      <c r="BO120" cm="1">
        <f t="array" aca="1" ref="BO120" ca="1">SUM(IF(MOD(_xlfn.FLOOR.MATH(ROW(INDIRECT("1:512"))/1),2)=1,AZ120,1-AZ120) * IF(MOD(_xlfn.FLOOR.MATH(ROW(INDIRECT("1:512"))/2),2)=1,BA120,1-BA120) *  IF(MOD(_xlfn.FLOOR.MATH(ROW(INDIRECT("1:512"))/4),2)=1,BB120,1-BB120) *IF(MOD(_xlfn.FLOOR.MATH(ROW(INDIRECT("1:512"))/8),2)=1,BC120,1-BC120) * IF(MOD(_xlfn.FLOOR.MATH(ROW(INDIRECT("1:512"))/16),2)=1,BD120,1-BD120) * IF(MOD(_xlfn.FLOOR.MATH(ROW(INDIRECT("1:512"))/32),2)=1,BE120,1-BE120) *  IF(MOD(_xlfn.FLOOR.MATH(ROW(INDIRECT("1:512"))/64),2)=1,BF120,1-BF120) * IF(MOD(_xlfn.FLOOR.MATH(ROW(INDIRECT("1:512"))/128),2)=1,BG120,1-BG120) * IF(MOD(_xlfn.FLOOR.MATH(ROW(INDIRECT("1:512"))/256),2)=1,BH120,1-BH120)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0.43202343693433987</v>
      </c>
      <c r="BP120">
        <f ca="1">IF('Draft Sim'!$C$2 = "Most Categories",BO120,BN120)</f>
        <v>0.43202343693433987</v>
      </c>
      <c r="BR120" t="str">
        <f ca="1"/>
        <v>Draymond Green</v>
      </c>
      <c r="BT120" s="6" t="str">
        <f t="shared" ca="1" si="25"/>
        <v>Draymond Green</v>
      </c>
      <c r="BV120" t="str">
        <f ca="1"/>
        <v>Donte DiVincenzo</v>
      </c>
    </row>
    <row r="121" spans="4:74">
      <c r="D121" t="str">
        <f>'Draft Sim'!L5</f>
        <v>Anthony Edwards</v>
      </c>
      <c r="F121" t="str">
        <v>Bojan Bogdanovic</v>
      </c>
      <c r="I121" s="6" t="str">
        <f t="shared" si="13"/>
        <v>Bojan Bogdanovic</v>
      </c>
      <c r="L121" t="str">
        <v>Monte Morris</v>
      </c>
      <c r="O121">
        <v>1.7208959096248682E-2</v>
      </c>
      <c r="P121">
        <v>-0.77621538124589795</v>
      </c>
      <c r="Q121">
        <v>1.0202682368477576</v>
      </c>
      <c r="R121">
        <v>-0.18038445248335511</v>
      </c>
      <c r="S121">
        <v>-0.50389435938687432</v>
      </c>
      <c r="T121">
        <v>0.47180719567949359</v>
      </c>
      <c r="U121">
        <v>-1.5744672680002524E-2</v>
      </c>
      <c r="V121">
        <v>2.5522198473729566E-3</v>
      </c>
      <c r="W121">
        <v>-0.76685718951678106</v>
      </c>
      <c r="AO121" t="str">
        <f t="shared" si="14"/>
        <v>Bojan Bogdanovic</v>
      </c>
      <c r="AP121" cm="1">
        <f t="array" ref="AP121">INDEX(_x_scores_!B$2:B$474,MATCH($AO121,_x_scores_!$A$2:$A$474,0),0) + INDEX(_hidden_info_draft_!Z$42:AK$42,'Draft Sim'!$F$21)</f>
        <v>0.25062766731387975</v>
      </c>
      <c r="AQ121" cm="1">
        <f t="array" ref="AQ121">INDEX(_x_scores_!C$2:C$474,MATCH($AO121,_x_scores_!$A$2:$A$474,0),0) + INDEX(_hidden_info_draft_!Z$43:AK$43,'Draft Sim'!$F$21)</f>
        <v>-0.3450065906328541</v>
      </c>
      <c r="AR121" cm="1">
        <f t="array" ref="AR121">INDEX(_x_scores_!D$2:D$474,MATCH($AO121,_x_scores_!$A$2:$A$474,0),0) +INDEX(_hidden_info_draft_!Z$44:AK$44,'Draft Sim'!$F$21)</f>
        <v>-0.37814908834975058</v>
      </c>
      <c r="AS121" cm="1">
        <f t="array" ref="AS121">INDEX(_x_scores_!E$2:E$474,MATCH($AO121,_x_scores_!$A$2:$A$474,0),0) + INDEX(_hidden_info_draft_!Z$45:AK$45,'Draft Sim'!$F$21)</f>
        <v>-0.68824496431124493</v>
      </c>
      <c r="AT121" cm="1">
        <f t="array" ref="AT121">INDEX(_x_scores_!F$2:F$474,MATCH($AO121,_x_scores_!$A$2:$A$474,0),0) + INDEX(_hidden_info_draft_!Z$46:AK$46,'Draft Sim'!$F$21)</f>
        <v>-1.366701933765468</v>
      </c>
      <c r="AU121" cm="1">
        <f t="array" ref="AU121">INDEX(_x_scores_!G$2:G$474,MATCH($AO121,_x_scores_!$A$2:$A$474,0),0) + INDEX(_hidden_info_draft_!Z$47:AK$47,'Draft Sim'!$F$21)</f>
        <v>0.48143701894081037</v>
      </c>
      <c r="AV121" cm="1">
        <f t="array" ref="AV121">INDEX(_x_scores_!H$2:H$474,MATCH($AO121,_x_scores_!$A$2:$A$474,0),0) + INDEX(_hidden_info_draft_!Z$48:AK$48,'Draft Sim'!$F$21)</f>
        <v>-0.20708073635025481</v>
      </c>
      <c r="AW121" cm="1">
        <f t="array" ref="AW121">INDEX(_x_scores_!I$2:I$474,MATCH($AO121,_x_scores_!$A$2:$A$474,0),0) + INDEX(_hidden_info_draft_!Z$49:AK$49,'Draft Sim'!$F$21)</f>
        <v>-1.0862171255477953</v>
      </c>
      <c r="AX121" cm="1">
        <f t="array" ref="AX121">INDEX(_x_scores_!J$2:J$474,MATCH($AO121,_x_scores_!$A$2:$A$474,0),0) + INDEX(_hidden_info_draft_!Z$50:AK$50,'Draft Sim'!$F$21)</f>
        <v>-0.1793337633538952</v>
      </c>
      <c r="AZ121">
        <f t="shared" si="15"/>
        <v>0.51864940816245086</v>
      </c>
      <c r="BA121">
        <f t="shared" si="16"/>
        <v>0.47628717906875062</v>
      </c>
      <c r="BB121">
        <f t="shared" si="17"/>
        <v>0.47463091125661117</v>
      </c>
      <c r="BC121">
        <f t="shared" si="18"/>
        <v>0.44789474055348932</v>
      </c>
      <c r="BD121">
        <f t="shared" si="19"/>
        <v>0.40556873688744266</v>
      </c>
      <c r="BE121">
        <f t="shared" si="20"/>
        <v>0.53317864469071152</v>
      </c>
      <c r="BF121">
        <f t="shared" si="21"/>
        <v>0.48482386385846898</v>
      </c>
      <c r="BG121">
        <f t="shared" si="22"/>
        <v>0.42000879305915417</v>
      </c>
      <c r="BH121">
        <f t="shared" si="23"/>
        <v>0.48681019580984652</v>
      </c>
      <c r="BJ121">
        <f ca="1"/>
        <v>118</v>
      </c>
      <c r="BL121">
        <f ca="1"/>
        <v>1</v>
      </c>
      <c r="BN121">
        <f t="shared" si="24"/>
        <v>0.47198360814965834</v>
      </c>
      <c r="BO121" cm="1">
        <f t="array" aca="1" ref="BO121" ca="1">SUM(IF(MOD(_xlfn.FLOOR.MATH(ROW(INDIRECT("1:512"))/1),2)=1,AZ121,1-AZ121) * IF(MOD(_xlfn.FLOOR.MATH(ROW(INDIRECT("1:512"))/2),2)=1,BA121,1-BA121) *  IF(MOD(_xlfn.FLOOR.MATH(ROW(INDIRECT("1:512"))/4),2)=1,BB121,1-BB121) *IF(MOD(_xlfn.FLOOR.MATH(ROW(INDIRECT("1:512"))/8),2)=1,BC121,1-BC121) * IF(MOD(_xlfn.FLOOR.MATH(ROW(INDIRECT("1:512"))/16),2)=1,BD121,1-BD121) * IF(MOD(_xlfn.FLOOR.MATH(ROW(INDIRECT("1:512"))/32),2)=1,BE121,1-BE121) *  IF(MOD(_xlfn.FLOOR.MATH(ROW(INDIRECT("1:512"))/64),2)=1,BF121,1-BF121) * IF(MOD(_xlfn.FLOOR.MATH(ROW(INDIRECT("1:512"))/128),2)=1,BG121,1-BG121) * IF(MOD(_xlfn.FLOOR.MATH(ROW(INDIRECT("1:512"))/256),2)=1,BH121,1-BH121)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0.43113334255963925</v>
      </c>
      <c r="BP121">
        <f ca="1">IF('Draft Sim'!$C$2 = "Most Categories",BO121,BN121)</f>
        <v>0.43113334255963925</v>
      </c>
      <c r="BR121" t="str">
        <f ca="1"/>
        <v>Jarred Vanderbilt</v>
      </c>
      <c r="BT121" s="6" t="str">
        <f t="shared" ca="1" si="25"/>
        <v>Jarred Vanderbilt</v>
      </c>
      <c r="BV121" t="str">
        <f ca="1"/>
        <v>Isaiah Stewart</v>
      </c>
    </row>
    <row r="122" spans="4:74">
      <c r="D122" t="str">
        <f>'Draft Sim'!L6</f>
        <v>LaMelo Ball</v>
      </c>
      <c r="F122" t="str">
        <v>Draymond Green</v>
      </c>
      <c r="I122" s="6" t="str">
        <f t="shared" si="13"/>
        <v>Draymond Green</v>
      </c>
      <c r="L122" t="str">
        <v>Tyus Jones</v>
      </c>
      <c r="O122">
        <v>0.35173215126603452</v>
      </c>
      <c r="P122">
        <v>-0.93605859476575504</v>
      </c>
      <c r="Q122">
        <v>0.12950871455368901</v>
      </c>
      <c r="R122">
        <v>-0.37675853821690919</v>
      </c>
      <c r="S122">
        <v>-0.67945592540281963</v>
      </c>
      <c r="T122">
        <v>1.0614628290440178</v>
      </c>
      <c r="U122">
        <v>-0.10360155747505576</v>
      </c>
      <c r="V122">
        <v>0.29524434751093415</v>
      </c>
      <c r="W122">
        <v>-0.64386375014775488</v>
      </c>
      <c r="AO122" t="str">
        <f t="shared" si="14"/>
        <v>Draymond Green</v>
      </c>
      <c r="AP122" cm="1">
        <f t="array" ref="AP122">INDEX(_x_scores_!B$2:B$474,MATCH($AO122,_x_scores_!$A$2:$A$474,0),0) + INDEX(_hidden_info_draft_!Z$42:AK$42,'Draft Sim'!$F$21)</f>
        <v>-1.0677666409353885</v>
      </c>
      <c r="AQ122" cm="1">
        <f t="array" ref="AQ122">INDEX(_x_scores_!C$2:C$474,MATCH($AO122,_x_scores_!$A$2:$A$474,0),0) + INDEX(_hidden_info_draft_!Z$43:AK$43,'Draft Sim'!$F$21)</f>
        <v>0.34038160451293836</v>
      </c>
      <c r="AR122" cm="1">
        <f t="array" ref="AR122">INDEX(_x_scores_!D$2:D$474,MATCH($AO122,_x_scores_!$A$2:$A$474,0),0) +INDEX(_hidden_info_draft_!Z$44:AK$44,'Draft Sim'!$F$21)</f>
        <v>1.2789954130354908</v>
      </c>
      <c r="AS122" cm="1">
        <f t="array" ref="AS122">INDEX(_x_scores_!E$2:E$474,MATCH($AO122,_x_scores_!$A$2:$A$474,0),0) + INDEX(_hidden_info_draft_!Z$45:AK$45,'Draft Sim'!$F$21)</f>
        <v>-9.4528154302175288E-2</v>
      </c>
      <c r="AT122" cm="1">
        <f t="array" ref="AT122">INDEX(_x_scores_!F$2:F$474,MATCH($AO122,_x_scores_!$A$2:$A$474,0),0) + INDEX(_hidden_info_draft_!Z$46:AK$46,'Draft Sim'!$F$21)</f>
        <v>-0.49253767074930443</v>
      </c>
      <c r="AU122" cm="1">
        <f t="array" ref="AU122">INDEX(_x_scores_!G$2:G$474,MATCH($AO122,_x_scores_!$A$2:$A$474,0),0) + INDEX(_hidden_info_draft_!Z$47:AK$47,'Draft Sim'!$F$21)</f>
        <v>-0.87328642251370225</v>
      </c>
      <c r="AV122" cm="1">
        <f t="array" ref="AV122">INDEX(_x_scores_!H$2:H$474,MATCH($AO122,_x_scores_!$A$2:$A$474,0),0) + INDEX(_hidden_info_draft_!Z$48:AK$48,'Draft Sim'!$F$21)</f>
        <v>-0.65258944752042136</v>
      </c>
      <c r="AW122" cm="1">
        <f t="array" ref="AW122">INDEX(_x_scores_!I$2:I$474,MATCH($AO122,_x_scores_!$A$2:$A$474,0),0) + INDEX(_hidden_info_draft_!Z$49:AK$49,'Draft Sim'!$F$21)</f>
        <v>-1.8988850389287539</v>
      </c>
      <c r="AX122" cm="1">
        <f t="array" ref="AX122">INDEX(_x_scores_!J$2:J$474,MATCH($AO122,_x_scores_!$A$2:$A$474,0),0) + INDEX(_hidden_info_draft_!Z$50:AK$50,'Draft Sim'!$F$21)</f>
        <v>0.10386983517425401</v>
      </c>
      <c r="AZ122">
        <f t="shared" si="15"/>
        <v>0.42104036538768008</v>
      </c>
      <c r="BA122">
        <f t="shared" si="16"/>
        <v>0.52339530582395732</v>
      </c>
      <c r="BB122">
        <f t="shared" si="17"/>
        <v>0.58520424887663891</v>
      </c>
      <c r="BC122">
        <f t="shared" si="18"/>
        <v>0.49282343424333963</v>
      </c>
      <c r="BD122">
        <f t="shared" si="19"/>
        <v>0.46568671182978227</v>
      </c>
      <c r="BE122">
        <f t="shared" si="20"/>
        <v>0.43997545595910192</v>
      </c>
      <c r="BF122">
        <f t="shared" si="21"/>
        <v>0.45227712545124898</v>
      </c>
      <c r="BG122">
        <f t="shared" si="22"/>
        <v>0.36208040487145454</v>
      </c>
      <c r="BH122">
        <f t="shared" si="23"/>
        <v>0.50764043913450063</v>
      </c>
      <c r="BJ122">
        <f ca="1"/>
        <v>119</v>
      </c>
      <c r="BL122">
        <f ca="1"/>
        <v>1</v>
      </c>
      <c r="BN122">
        <f t="shared" si="24"/>
        <v>0.47223594350863379</v>
      </c>
      <c r="BO122" cm="1">
        <f t="array" aca="1" ref="BO122" ca="1">SUM(IF(MOD(_xlfn.FLOOR.MATH(ROW(INDIRECT("1:512"))/1),2)=1,AZ122,1-AZ122) * IF(MOD(_xlfn.FLOOR.MATH(ROW(INDIRECT("1:512"))/2),2)=1,BA122,1-BA122) *  IF(MOD(_xlfn.FLOOR.MATH(ROW(INDIRECT("1:512"))/4),2)=1,BB122,1-BB122) *IF(MOD(_xlfn.FLOOR.MATH(ROW(INDIRECT("1:512"))/8),2)=1,BC122,1-BC122) * IF(MOD(_xlfn.FLOOR.MATH(ROW(INDIRECT("1:512"))/16),2)=1,BD122,1-BD122) * IF(MOD(_xlfn.FLOOR.MATH(ROW(INDIRECT("1:512"))/32),2)=1,BE122,1-BE122) *  IF(MOD(_xlfn.FLOOR.MATH(ROW(INDIRECT("1:512"))/64),2)=1,BF122,1-BF122) * IF(MOD(_xlfn.FLOOR.MATH(ROW(INDIRECT("1:512"))/128),2)=1,BG122,1-BG122) * IF(MOD(_xlfn.FLOOR.MATH(ROW(INDIRECT("1:512"))/256),2)=1,BH122,1-BH122)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0.43144476649192681</v>
      </c>
      <c r="BP122">
        <f ca="1">IF('Draft Sim'!$C$2 = "Most Categories",BO122,BN122)</f>
        <v>0.43144476649192681</v>
      </c>
      <c r="BR122" t="str">
        <f ca="1"/>
        <v>Bojan Bogdanovic</v>
      </c>
      <c r="BT122" s="6" t="str">
        <f t="shared" ca="1" si="25"/>
        <v>Bojan Bogdanovic</v>
      </c>
      <c r="BV122" t="str">
        <f ca="1"/>
        <v>Monte Morris</v>
      </c>
    </row>
    <row r="123" spans="4:74">
      <c r="D123">
        <f>'Draft Sim'!L7</f>
        <v>0</v>
      </c>
      <c r="F123" t="str">
        <v>Royce O'Neale</v>
      </c>
      <c r="I123" s="6" t="str">
        <f t="shared" si="13"/>
        <v>Royce O'Neale</v>
      </c>
      <c r="L123" t="str">
        <v>Isaiah Stewart</v>
      </c>
      <c r="O123">
        <v>-0.17820573816573809</v>
      </c>
      <c r="P123">
        <v>0.92773820817161223</v>
      </c>
      <c r="Q123">
        <v>-0.85191398782151095</v>
      </c>
      <c r="R123">
        <v>-0.48840395124061775</v>
      </c>
      <c r="S123">
        <v>-0.57226732106749612</v>
      </c>
      <c r="T123">
        <v>-6.9791334327805946E-2</v>
      </c>
      <c r="U123">
        <v>0.4052819339091227</v>
      </c>
      <c r="V123">
        <v>-0.10239849924587006</v>
      </c>
      <c r="W123">
        <v>-0.10327207515790839</v>
      </c>
      <c r="AO123" t="str">
        <f t="shared" si="14"/>
        <v>Royce O'Neale</v>
      </c>
      <c r="AP123" cm="1">
        <f t="array" ref="AP123">INDEX(_x_scores_!B$2:B$474,MATCH($AO123,_x_scores_!$A$2:$A$474,0),0) + INDEX(_hidden_info_draft_!Z$42:AK$42,'Draft Sim'!$F$21)</f>
        <v>-0.91174691856507517</v>
      </c>
      <c r="AQ123" cm="1">
        <f t="array" ref="AQ123">INDEX(_x_scores_!C$2:C$474,MATCH($AO123,_x_scores_!$A$2:$A$474,0),0) + INDEX(_hidden_info_draft_!Z$43:AK$43,'Draft Sim'!$F$21)</f>
        <v>3.6347709662766736E-2</v>
      </c>
      <c r="AR123" cm="1">
        <f t="array" ref="AR123">INDEX(_x_scores_!D$2:D$474,MATCH($AO123,_x_scores_!$A$2:$A$474,0),0) +INDEX(_hidden_info_draft_!Z$44:AK$44,'Draft Sim'!$F$21)</f>
        <v>5.3646497867404219E-3</v>
      </c>
      <c r="AS123" cm="1">
        <f t="array" ref="AS123">INDEX(_x_scores_!E$2:E$474,MATCH($AO123,_x_scores_!$A$2:$A$474,0),0) + INDEX(_hidden_info_draft_!Z$45:AK$45,'Draft Sim'!$F$21)</f>
        <v>-0.26628776276694105</v>
      </c>
      <c r="AT123" cm="1">
        <f t="array" ref="AT123">INDEX(_x_scores_!F$2:F$474,MATCH($AO123,_x_scores_!$A$2:$A$474,0),0) + INDEX(_hidden_info_draft_!Z$46:AK$46,'Draft Sim'!$F$21)</f>
        <v>-0.68534274722155886</v>
      </c>
      <c r="AU123" cm="1">
        <f t="array" ref="AU123">INDEX(_x_scores_!G$2:G$474,MATCH($AO123,_x_scores_!$A$2:$A$474,0),0) + INDEX(_hidden_info_draft_!Z$47:AK$47,'Draft Sim'!$F$21)</f>
        <v>0.15422142433496175</v>
      </c>
      <c r="AV123" cm="1">
        <f t="array" ref="AV123">INDEX(_x_scores_!H$2:H$474,MATCH($AO123,_x_scores_!$A$2:$A$474,0),0) + INDEX(_hidden_info_draft_!Z$48:AK$48,'Draft Sim'!$F$21)</f>
        <v>0.30654843926178105</v>
      </c>
      <c r="AW123" cm="1">
        <f t="array" ref="AW123">INDEX(_x_scores_!I$2:I$474,MATCH($AO123,_x_scores_!$A$2:$A$474,0),0) + INDEX(_hidden_info_draft_!Z$49:AK$49,'Draft Sim'!$F$21)</f>
        <v>-1.7591271309675383</v>
      </c>
      <c r="AX123" cm="1">
        <f t="array" ref="AX123">INDEX(_x_scores_!J$2:J$474,MATCH($AO123,_x_scores_!$A$2:$A$474,0),0) + INDEX(_hidden_info_draft_!Z$50:AK$50,'Draft Sim'!$F$21)</f>
        <v>-0.34235813015534822</v>
      </c>
      <c r="AZ123">
        <f t="shared" si="15"/>
        <v>0.4324573934007514</v>
      </c>
      <c r="BA123">
        <f t="shared" si="16"/>
        <v>0.50249968917075361</v>
      </c>
      <c r="BB123">
        <f t="shared" si="17"/>
        <v>0.50036014396597173</v>
      </c>
      <c r="BC123">
        <f t="shared" si="18"/>
        <v>0.47979102628910542</v>
      </c>
      <c r="BD123">
        <f t="shared" si="19"/>
        <v>0.45230982481480952</v>
      </c>
      <c r="BE123">
        <f t="shared" si="20"/>
        <v>0.5106393219590577</v>
      </c>
      <c r="BF123">
        <f t="shared" si="21"/>
        <v>0.52245927891354649</v>
      </c>
      <c r="BG123">
        <f t="shared" si="22"/>
        <v>0.37186049829832546</v>
      </c>
      <c r="BH123">
        <f t="shared" si="23"/>
        <v>0.47483205870244727</v>
      </c>
      <c r="BJ123">
        <f ca="1"/>
        <v>120</v>
      </c>
      <c r="BL123">
        <f ca="1"/>
        <v>0</v>
      </c>
      <c r="BN123">
        <f t="shared" si="24"/>
        <v>0.47191213727941883</v>
      </c>
      <c r="BO123" cm="1">
        <f t="array" aca="1" ref="BO123" ca="1">SUM(IF(MOD(_xlfn.FLOOR.MATH(ROW(INDIRECT("1:512"))/1),2)=1,AZ123,1-AZ123) * IF(MOD(_xlfn.FLOOR.MATH(ROW(INDIRECT("1:512"))/2),2)=1,BA123,1-BA123) *  IF(MOD(_xlfn.FLOOR.MATH(ROW(INDIRECT("1:512"))/4),2)=1,BB123,1-BB123) *IF(MOD(_xlfn.FLOOR.MATH(ROW(INDIRECT("1:512"))/8),2)=1,BC123,1-BC123) * IF(MOD(_xlfn.FLOOR.MATH(ROW(INDIRECT("1:512"))/16),2)=1,BD123,1-BD123) * IF(MOD(_xlfn.FLOOR.MATH(ROW(INDIRECT("1:512"))/32),2)=1,BE123,1-BE123) *  IF(MOD(_xlfn.FLOOR.MATH(ROW(INDIRECT("1:512"))/64),2)=1,BF123,1-BF123) * IF(MOD(_xlfn.FLOOR.MATH(ROW(INDIRECT("1:512"))/128),2)=1,BG123,1-BG123) * IF(MOD(_xlfn.FLOOR.MATH(ROW(INDIRECT("1:512"))/256),2)=1,BH123,1-BH123)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0.43093804000063068</v>
      </c>
      <c r="BP123">
        <f ca="1">IF('Draft Sim'!$C$2 = "Most Categories",BO123,BN123)</f>
        <v>0.43093804000063068</v>
      </c>
      <c r="BR123" t="str">
        <f ca="1"/>
        <v>Royce O'Neale</v>
      </c>
      <c r="BT123" s="6" t="str">
        <f t="shared" ca="1" si="25"/>
        <v>Royce O'Neale</v>
      </c>
      <c r="BV123" t="str">
        <f ca="1"/>
        <v>Delon Wright</v>
      </c>
    </row>
    <row r="124" spans="4:74">
      <c r="D124">
        <f>'Draft Sim'!L8</f>
        <v>0</v>
      </c>
      <c r="F124" t="str">
        <v>Marcus Smart</v>
      </c>
      <c r="I124" s="6" t="str">
        <f t="shared" si="13"/>
        <v>Marcus Smart</v>
      </c>
      <c r="L124" t="str">
        <v>Austin Reaves</v>
      </c>
      <c r="O124">
        <v>9.6662528819587965E-2</v>
      </c>
      <c r="P124">
        <v>-0.71381791610506273</v>
      </c>
      <c r="Q124">
        <v>-0.65597516305817249</v>
      </c>
      <c r="R124">
        <v>-0.39779189638471102</v>
      </c>
      <c r="S124">
        <v>-0.42186623495861064</v>
      </c>
      <c r="T124">
        <v>1.4014408376262439</v>
      </c>
      <c r="U124">
        <v>0.26417880342021599</v>
      </c>
      <c r="V124">
        <v>0.11269128207973345</v>
      </c>
      <c r="W124">
        <v>-0.65830115619880747</v>
      </c>
      <c r="AO124" t="str">
        <f t="shared" si="14"/>
        <v>Marcus Smart</v>
      </c>
      <c r="AP124" cm="1">
        <f t="array" ref="AP124">INDEX(_x_scores_!B$2:B$474,MATCH($AO124,_x_scores_!$A$2:$A$474,0),0) + INDEX(_hidden_info_draft_!Z$42:AK$42,'Draft Sim'!$F$21)</f>
        <v>-0.75610163588586476</v>
      </c>
      <c r="AQ124" cm="1">
        <f t="array" ref="AQ124">INDEX(_x_scores_!C$2:C$474,MATCH($AO124,_x_scores_!$A$2:$A$474,0),0) + INDEX(_hidden_info_draft_!Z$43:AK$43,'Draft Sim'!$F$21)</f>
        <v>-0.53522064967496863</v>
      </c>
      <c r="AR124" cm="1">
        <f t="array" ref="AR124">INDEX(_x_scores_!D$2:D$474,MATCH($AO124,_x_scores_!$A$2:$A$474,0),0) +INDEX(_hidden_info_draft_!Z$44:AK$44,'Draft Sim'!$F$21)</f>
        <v>0.83574463879489502</v>
      </c>
      <c r="AS124" cm="1">
        <f t="array" ref="AS124">INDEX(_x_scores_!E$2:E$474,MATCH($AO124,_x_scores_!$A$2:$A$474,0),0) + INDEX(_hidden_info_draft_!Z$45:AK$45,'Draft Sim'!$F$21)</f>
        <v>0.43155766060592843</v>
      </c>
      <c r="AT124" cm="1">
        <f t="array" ref="AT124">INDEX(_x_scores_!F$2:F$474,MATCH($AO124,_x_scores_!$A$2:$A$474,0),0) + INDEX(_hidden_info_draft_!Z$46:AK$46,'Draft Sim'!$F$21)</f>
        <v>-1.0286105815119324</v>
      </c>
      <c r="AU124" cm="1">
        <f t="array" ref="AU124">INDEX(_x_scores_!G$2:G$474,MATCH($AO124,_x_scores_!$A$2:$A$474,0),0) + INDEX(_hidden_info_draft_!Z$47:AK$47,'Draft Sim'!$F$21)</f>
        <v>-6.4858694779726417E-2</v>
      </c>
      <c r="AV124" cm="1">
        <f t="array" ref="AV124">INDEX(_x_scores_!H$2:H$474,MATCH($AO124,_x_scores_!$A$2:$A$474,0),0) + INDEX(_hidden_info_draft_!Z$48:AK$48,'Draft Sim'!$F$21)</f>
        <v>-0.20110007121523324</v>
      </c>
      <c r="AW124" cm="1">
        <f t="array" ref="AW124">INDEX(_x_scores_!I$2:I$474,MATCH($AO124,_x_scores_!$A$2:$A$474,0),0) + INDEX(_hidden_info_draft_!Z$49:AK$49,'Draft Sim'!$F$21)</f>
        <v>-1.8035071425561657</v>
      </c>
      <c r="AX124" cm="1">
        <f t="array" ref="AX124">INDEX(_x_scores_!J$2:J$474,MATCH($AO124,_x_scores_!$A$2:$A$474,0),0) + INDEX(_hidden_info_draft_!Z$50:AK$50,'Draft Sim'!$F$21)</f>
        <v>-0.40751087834163158</v>
      </c>
      <c r="AZ124">
        <f t="shared" si="15"/>
        <v>0.44390350354269725</v>
      </c>
      <c r="BA124">
        <f t="shared" si="16"/>
        <v>0.46324394961258208</v>
      </c>
      <c r="BB124">
        <f t="shared" si="17"/>
        <v>0.5559214836580626</v>
      </c>
      <c r="BC124">
        <f t="shared" si="18"/>
        <v>0.53272877182266143</v>
      </c>
      <c r="BD124">
        <f t="shared" si="19"/>
        <v>0.42863680686616767</v>
      </c>
      <c r="BE124">
        <f t="shared" si="20"/>
        <v>0.49552513612111992</v>
      </c>
      <c r="BF124">
        <f t="shared" si="21"/>
        <v>0.48526196097004726</v>
      </c>
      <c r="BG124">
        <f t="shared" si="22"/>
        <v>0.36874551988570725</v>
      </c>
      <c r="BH124">
        <f t="shared" si="23"/>
        <v>0.47005074026536242</v>
      </c>
      <c r="BJ124">
        <f ca="1"/>
        <v>121</v>
      </c>
      <c r="BL124">
        <f ca="1"/>
        <v>1</v>
      </c>
      <c r="BN124">
        <f t="shared" si="24"/>
        <v>0.47155754141604533</v>
      </c>
      <c r="BO124" cm="1">
        <f t="array" aca="1" ref="BO124" ca="1">SUM(IF(MOD(_xlfn.FLOOR.MATH(ROW(INDIRECT("1:512"))/1),2)=1,AZ124,1-AZ124) * IF(MOD(_xlfn.FLOOR.MATH(ROW(INDIRECT("1:512"))/2),2)=1,BA124,1-BA124) *  IF(MOD(_xlfn.FLOOR.MATH(ROW(INDIRECT("1:512"))/4),2)=1,BB124,1-BB124) *IF(MOD(_xlfn.FLOOR.MATH(ROW(INDIRECT("1:512"))/8),2)=1,BC124,1-BC124) * IF(MOD(_xlfn.FLOOR.MATH(ROW(INDIRECT("1:512"))/16),2)=1,BD124,1-BD124) * IF(MOD(_xlfn.FLOOR.MATH(ROW(INDIRECT("1:512"))/32),2)=1,BE124,1-BE124) *  IF(MOD(_xlfn.FLOOR.MATH(ROW(INDIRECT("1:512"))/64),2)=1,BF124,1-BF124) * IF(MOD(_xlfn.FLOOR.MATH(ROW(INDIRECT("1:512"))/128),2)=1,BG124,1-BG124) * IF(MOD(_xlfn.FLOOR.MATH(ROW(INDIRECT("1:512"))/256),2)=1,BH124,1-BH124)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0.4299385394439878</v>
      </c>
      <c r="BP124">
        <f ca="1">IF('Draft Sim'!$C$2 = "Most Categories",BO124,BN124)</f>
        <v>0.4299385394439878</v>
      </c>
      <c r="BR124" t="str">
        <f ca="1"/>
        <v>Malik Monk</v>
      </c>
      <c r="BT124" s="6" t="str">
        <f t="shared" ca="1" si="25"/>
        <v>Malik Monk</v>
      </c>
      <c r="BV124" t="str">
        <f ca="1"/>
        <v>Tyus Jones</v>
      </c>
    </row>
    <row r="125" spans="4:74">
      <c r="D125">
        <f>'Draft Sim'!L9</f>
        <v>0</v>
      </c>
      <c r="F125" t="str">
        <v>Norman Powell</v>
      </c>
      <c r="I125" s="6" t="str">
        <f t="shared" si="13"/>
        <v>Norman Powell</v>
      </c>
      <c r="L125" t="str">
        <v>Zach Collins</v>
      </c>
      <c r="O125">
        <v>0.34246453053235004</v>
      </c>
      <c r="P125">
        <v>-0.58917420575956048</v>
      </c>
      <c r="Q125">
        <v>-0.52760809158325583</v>
      </c>
      <c r="R125">
        <v>-0.45526943736583358</v>
      </c>
      <c r="S125">
        <v>-0.79493046603241757</v>
      </c>
      <c r="T125">
        <v>0.54937043824104848</v>
      </c>
      <c r="U125">
        <v>-0.13641642320511205</v>
      </c>
      <c r="V125">
        <v>0.65772157682104415</v>
      </c>
      <c r="W125">
        <v>-0.27917760276005193</v>
      </c>
      <c r="AO125" t="str">
        <f t="shared" si="14"/>
        <v>Norman Powell</v>
      </c>
      <c r="AP125" cm="1">
        <f t="array" ref="AP125">INDEX(_x_scores_!B$2:B$474,MATCH($AO125,_x_scores_!$A$2:$A$474,0),0) + INDEX(_hidden_info_draft_!Z$42:AK$42,'Draft Sim'!$F$21)</f>
        <v>-5.5460856246538626E-3</v>
      </c>
      <c r="AQ125" cm="1">
        <f t="array" ref="AQ125">INDEX(_x_scores_!C$2:C$474,MATCH($AO125,_x_scores_!$A$2:$A$474,0),0) + INDEX(_hidden_info_draft_!Z$43:AK$43,'Draft Sim'!$F$21)</f>
        <v>-0.50146103797805897</v>
      </c>
      <c r="AR125" cm="1">
        <f t="array" ref="AR125">INDEX(_x_scores_!D$2:D$474,MATCH($AO125,_x_scores_!$A$2:$A$474,0),0) +INDEX(_hidden_info_draft_!Z$44:AK$44,'Draft Sim'!$F$21)</f>
        <v>-0.51327309640638097</v>
      </c>
      <c r="AS125" cm="1">
        <f t="array" ref="AS125">INDEX(_x_scores_!E$2:E$474,MATCH($AO125,_x_scores_!$A$2:$A$474,0),0) + INDEX(_hidden_info_draft_!Z$45:AK$45,'Draft Sim'!$F$21)</f>
        <v>-0.29269719565218966</v>
      </c>
      <c r="AT125" cm="1">
        <f t="array" ref="AT125">INDEX(_x_scores_!F$2:F$474,MATCH($AO125,_x_scores_!$A$2:$A$474,0),0) + INDEX(_hidden_info_draft_!Z$46:AK$46,'Draft Sim'!$F$21)</f>
        <v>-1.0646906518496828</v>
      </c>
      <c r="AU125" cm="1">
        <f t="array" ref="AU125">INDEX(_x_scores_!G$2:G$474,MATCH($AO125,_x_scores_!$A$2:$A$474,0),0) + INDEX(_hidden_info_draft_!Z$47:AK$47,'Draft Sim'!$F$21)</f>
        <v>0.29350625060701202</v>
      </c>
      <c r="AV125" cm="1">
        <f t="array" ref="AV125">INDEX(_x_scores_!H$2:H$474,MATCH($AO125,_x_scores_!$A$2:$A$474,0),0) + INDEX(_hidden_info_draft_!Z$48:AK$48,'Draft Sim'!$F$21)</f>
        <v>0.11465790847018556</v>
      </c>
      <c r="AW125" cm="1">
        <f t="array" ref="AW125">INDEX(_x_scores_!I$2:I$474,MATCH($AO125,_x_scores_!$A$2:$A$474,0),0) + INDEX(_hidden_info_draft_!Z$49:AK$49,'Draft Sim'!$F$21)</f>
        <v>-1.519782303956031</v>
      </c>
      <c r="AX125" cm="1">
        <f t="array" ref="AX125">INDEX(_x_scores_!J$2:J$474,MATCH($AO125,_x_scores_!$A$2:$A$474,0),0) + INDEX(_hidden_info_draft_!Z$50:AK$50,'Draft Sim'!$F$21)</f>
        <v>-0.14974374404775945</v>
      </c>
      <c r="AZ125">
        <f t="shared" si="15"/>
        <v>0.49958716091771604</v>
      </c>
      <c r="BA125">
        <f t="shared" si="16"/>
        <v>0.46555641305770423</v>
      </c>
      <c r="BB125">
        <f t="shared" si="17"/>
        <v>0.46558532971189492</v>
      </c>
      <c r="BC125">
        <f t="shared" si="18"/>
        <v>0.47778875388522057</v>
      </c>
      <c r="BD125">
        <f t="shared" si="19"/>
        <v>0.4261619273939905</v>
      </c>
      <c r="BE125">
        <f t="shared" si="20"/>
        <v>0.52024191579106738</v>
      </c>
      <c r="BF125">
        <f t="shared" si="21"/>
        <v>0.5084042350104182</v>
      </c>
      <c r="BG125">
        <f t="shared" si="22"/>
        <v>0.3887999733553491</v>
      </c>
      <c r="BH125">
        <f t="shared" si="23"/>
        <v>0.48898590203493342</v>
      </c>
      <c r="BJ125">
        <f ca="1"/>
        <v>122</v>
      </c>
      <c r="BL125">
        <f ca="1"/>
        <v>1</v>
      </c>
      <c r="BN125">
        <f t="shared" si="24"/>
        <v>0.47123462346203276</v>
      </c>
      <c r="BO125" cm="1">
        <f t="array" aca="1" ref="BO125" ca="1">SUM(IF(MOD(_xlfn.FLOOR.MATH(ROW(INDIRECT("1:512"))/1),2)=1,AZ125,1-AZ125) * IF(MOD(_xlfn.FLOOR.MATH(ROW(INDIRECT("1:512"))/2),2)=1,BA125,1-BA125) *  IF(MOD(_xlfn.FLOOR.MATH(ROW(INDIRECT("1:512"))/4),2)=1,BB125,1-BB125) *IF(MOD(_xlfn.FLOOR.MATH(ROW(INDIRECT("1:512"))/8),2)=1,BC125,1-BC125) * IF(MOD(_xlfn.FLOOR.MATH(ROW(INDIRECT("1:512"))/16),2)=1,BD125,1-BD125) * IF(MOD(_xlfn.FLOOR.MATH(ROW(INDIRECT("1:512"))/32),2)=1,BE125,1-BE125) *  IF(MOD(_xlfn.FLOOR.MATH(ROW(INDIRECT("1:512"))/64),2)=1,BF125,1-BF125) * IF(MOD(_xlfn.FLOOR.MATH(ROW(INDIRECT("1:512"))/128),2)=1,BG125,1-BG125) * IF(MOD(_xlfn.FLOOR.MATH(ROW(INDIRECT("1:512"))/256),2)=1,BH125,1-BH125)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0.42932875846489343</v>
      </c>
      <c r="BP125">
        <f ca="1">IF('Draft Sim'!$C$2 = "Most Categories",BO125,BN125)</f>
        <v>0.42932875846489343</v>
      </c>
      <c r="BR125" t="str">
        <f ca="1"/>
        <v>Marcus Smart</v>
      </c>
      <c r="BT125" s="6" t="str">
        <f t="shared" ca="1" si="25"/>
        <v>Marcus Smart</v>
      </c>
      <c r="BV125" t="str">
        <f ca="1"/>
        <v>Zach Collins</v>
      </c>
    </row>
    <row r="126" spans="4:74">
      <c r="D126">
        <f>'Draft Sim'!L10</f>
        <v>0</v>
      </c>
      <c r="F126" t="str">
        <v>Malik Monk</v>
      </c>
      <c r="I126" s="6" t="str">
        <f t="shared" si="13"/>
        <v>Malik Monk</v>
      </c>
      <c r="L126" t="str">
        <v>Jusuf Nurkic</v>
      </c>
      <c r="O126">
        <v>-0.24680097532845124</v>
      </c>
      <c r="P126">
        <v>0.88605000269118372</v>
      </c>
      <c r="Q126">
        <v>-0.58983112756983624</v>
      </c>
      <c r="R126">
        <v>-0.48436074535526985</v>
      </c>
      <c r="S126">
        <v>-0.20533285877915075</v>
      </c>
      <c r="T126">
        <v>-0.30964716915321455</v>
      </c>
      <c r="U126">
        <v>0.11341927299821446</v>
      </c>
      <c r="V126">
        <v>-0.31924177334256859</v>
      </c>
      <c r="W126">
        <v>0.19298796512556082</v>
      </c>
      <c r="AO126" t="str">
        <f t="shared" si="14"/>
        <v>Malik Monk</v>
      </c>
      <c r="AP126" cm="1">
        <f t="array" ref="AP126">INDEX(_x_scores_!B$2:B$474,MATCH($AO126,_x_scores_!$A$2:$A$474,0),0) + INDEX(_hidden_info_draft_!Z$42:AK$42,'Draft Sim'!$F$21)</f>
        <v>-0.22079660312017751</v>
      </c>
      <c r="AQ126" cm="1">
        <f t="array" ref="AQ126">INDEX(_x_scores_!C$2:C$474,MATCH($AO126,_x_scores_!$A$2:$A$474,0),0) + INDEX(_hidden_info_draft_!Z$43:AK$43,'Draft Sim'!$F$21)</f>
        <v>-0.55921616298232957</v>
      </c>
      <c r="AR126" cm="1">
        <f t="array" ref="AR126">INDEX(_x_scores_!D$2:D$474,MATCH($AO126,_x_scores_!$A$2:$A$474,0),0) +INDEX(_hidden_info_draft_!Z$44:AK$44,'Draft Sim'!$F$21)</f>
        <v>0.34192827550541405</v>
      </c>
      <c r="AS126" cm="1">
        <f t="array" ref="AS126">INDEX(_x_scores_!E$2:E$474,MATCH($AO126,_x_scores_!$A$2:$A$474,0),0) + INDEX(_hidden_info_draft_!Z$45:AK$45,'Draft Sim'!$F$21)</f>
        <v>-0.44092462085224593</v>
      </c>
      <c r="AT126" cm="1">
        <f t="array" ref="AT126">INDEX(_x_scores_!F$2:F$474,MATCH($AO126,_x_scores_!$A$2:$A$474,0),0) + INDEX(_hidden_info_draft_!Z$46:AK$46,'Draft Sim'!$F$21)</f>
        <v>-1.0904693520603932</v>
      </c>
      <c r="AU126" cm="1">
        <f t="array" ref="AU126">INDEX(_x_scores_!G$2:G$474,MATCH($AO126,_x_scores_!$A$2:$A$474,0),0) + INDEX(_hidden_info_draft_!Z$47:AK$47,'Draft Sim'!$F$21)</f>
        <v>0.50987867230236761</v>
      </c>
      <c r="AV126" cm="1">
        <f t="array" ref="AV126">INDEX(_x_scores_!H$2:H$474,MATCH($AO126,_x_scores_!$A$2:$A$474,0),0) + INDEX(_hidden_info_draft_!Z$48:AK$48,'Draft Sim'!$F$21)</f>
        <v>-0.22590283000457212</v>
      </c>
      <c r="AW126" cm="1">
        <f t="array" ref="AW126">INDEX(_x_scores_!I$2:I$474,MATCH($AO126,_x_scores_!$A$2:$A$474,0),0) + INDEX(_hidden_info_draft_!Z$49:AK$49,'Draft Sim'!$F$21)</f>
        <v>-1.5888985996371587</v>
      </c>
      <c r="AX126" cm="1">
        <f t="array" ref="AX126">INDEX(_x_scores_!J$2:J$474,MATCH($AO126,_x_scores_!$A$2:$A$474,0),0) + INDEX(_hidden_info_draft_!Z$50:AK$50,'Draft Sim'!$F$21)</f>
        <v>-0.22416288668267434</v>
      </c>
      <c r="AZ126">
        <f t="shared" si="15"/>
        <v>0.48356900514713064</v>
      </c>
      <c r="BA126">
        <f t="shared" si="16"/>
        <v>0.46160105684617658</v>
      </c>
      <c r="BB126">
        <f t="shared" si="17"/>
        <v>0.52294194628216928</v>
      </c>
      <c r="BC126">
        <f t="shared" si="18"/>
        <v>0.46656249820539419</v>
      </c>
      <c r="BD126">
        <f t="shared" si="19"/>
        <v>0.42439543449785599</v>
      </c>
      <c r="BE126">
        <f t="shared" si="20"/>
        <v>0.53513379197388722</v>
      </c>
      <c r="BF126">
        <f t="shared" si="21"/>
        <v>0.48344522536603241</v>
      </c>
      <c r="BG126">
        <f t="shared" si="22"/>
        <v>0.38388495758070773</v>
      </c>
      <c r="BH126">
        <f t="shared" si="23"/>
        <v>0.48351475188078874</v>
      </c>
      <c r="BJ126">
        <f ca="1"/>
        <v>123</v>
      </c>
      <c r="BL126">
        <f ca="1"/>
        <v>1</v>
      </c>
      <c r="BN126">
        <f t="shared" si="24"/>
        <v>0.47167207419779367</v>
      </c>
      <c r="BO126" cm="1">
        <f t="array" aca="1" ref="BO126" ca="1">SUM(IF(MOD(_xlfn.FLOOR.MATH(ROW(INDIRECT("1:512"))/1),2)=1,AZ126,1-AZ126) * IF(MOD(_xlfn.FLOOR.MATH(ROW(INDIRECT("1:512"))/2),2)=1,BA126,1-BA126) *  IF(MOD(_xlfn.FLOOR.MATH(ROW(INDIRECT("1:512"))/4),2)=1,BB126,1-BB126) *IF(MOD(_xlfn.FLOOR.MATH(ROW(INDIRECT("1:512"))/8),2)=1,BC126,1-BC126) * IF(MOD(_xlfn.FLOOR.MATH(ROW(INDIRECT("1:512"))/16),2)=1,BD126,1-BD126) * IF(MOD(_xlfn.FLOOR.MATH(ROW(INDIRECT("1:512"))/32),2)=1,BE126,1-BE126) *  IF(MOD(_xlfn.FLOOR.MATH(ROW(INDIRECT("1:512"))/64),2)=1,BF126,1-BF126) * IF(MOD(_xlfn.FLOOR.MATH(ROW(INDIRECT("1:512"))/128),2)=1,BG126,1-BG126) * IF(MOD(_xlfn.FLOOR.MATH(ROW(INDIRECT("1:512"))/256),2)=1,BH126,1-BH126)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0.43034013586093256</v>
      </c>
      <c r="BP126">
        <f ca="1">IF('Draft Sim'!$C$2 = "Most Categories",BO126,BN126)</f>
        <v>0.43034013586093256</v>
      </c>
      <c r="BR126" t="str">
        <f ca="1"/>
        <v>Kelly Olynyk</v>
      </c>
      <c r="BT126" s="6" t="str">
        <f t="shared" ca="1" si="25"/>
        <v>Kelly Olynyk</v>
      </c>
      <c r="BV126" t="str">
        <f ca="1"/>
        <v>Austin Reaves</v>
      </c>
    </row>
    <row r="127" spans="4:74">
      <c r="D127">
        <f>'Draft Sim'!L11</f>
        <v>0</v>
      </c>
      <c r="F127" t="str">
        <v>Kentavious Caldwell-Pope</v>
      </c>
      <c r="I127" s="6" t="str">
        <f t="shared" si="13"/>
        <v>Kentavious Caldwell-Pope</v>
      </c>
      <c r="L127" t="str">
        <v>Steven Adams</v>
      </c>
      <c r="O127">
        <v>-0.81991005534660488</v>
      </c>
      <c r="P127">
        <v>-0.20781990546393964</v>
      </c>
      <c r="Q127">
        <v>-0.14409435344676483</v>
      </c>
      <c r="R127">
        <v>-3.331223582152977E-2</v>
      </c>
      <c r="S127">
        <v>-0.11357127948850836</v>
      </c>
      <c r="T127">
        <v>0.22215484363519986</v>
      </c>
      <c r="U127">
        <v>0.37721275240692381</v>
      </c>
      <c r="V127">
        <v>-1.5188428598699009E-2</v>
      </c>
      <c r="W127">
        <v>-0.44220196956150498</v>
      </c>
      <c r="AO127" t="str">
        <f t="shared" si="14"/>
        <v>Kentavious Caldwell-Pope</v>
      </c>
      <c r="AP127" cm="1">
        <f t="array" ref="AP127">INDEX(_x_scores_!B$2:B$474,MATCH($AO127,_x_scores_!$A$2:$A$474,0),0) + INDEX(_hidden_info_draft_!Z$42:AK$42,'Draft Sim'!$F$21)</f>
        <v>-0.74581549146694248</v>
      </c>
      <c r="AQ127" cm="1">
        <f t="array" ref="AQ127">INDEX(_x_scores_!C$2:C$474,MATCH($AO127,_x_scores_!$A$2:$A$474,0),0) + INDEX(_hidden_info_draft_!Z$43:AK$43,'Draft Sim'!$F$21)</f>
        <v>-0.61751829012382786</v>
      </c>
      <c r="AR127" cm="1">
        <f t="array" ref="AR127">INDEX(_x_scores_!D$2:D$474,MATCH($AO127,_x_scores_!$A$2:$A$474,0),0) +INDEX(_hidden_info_draft_!Z$44:AK$44,'Draft Sim'!$F$21)</f>
        <v>-0.3604848501707979</v>
      </c>
      <c r="AS127" cm="1">
        <f t="array" ref="AS127">INDEX(_x_scores_!E$2:E$474,MATCH($AO127,_x_scores_!$A$2:$A$474,0),0) + INDEX(_hidden_info_draft_!Z$45:AK$45,'Draft Sim'!$F$21)</f>
        <v>0.16837602859981804</v>
      </c>
      <c r="AT127" cm="1">
        <f t="array" ref="AT127">INDEX(_x_scores_!F$2:F$474,MATCH($AO127,_x_scores_!$A$2:$A$474,0),0) + INDEX(_hidden_info_draft_!Z$46:AK$46,'Draft Sim'!$F$21)</f>
        <v>-0.89690910853239425</v>
      </c>
      <c r="AU127" cm="1">
        <f t="array" ref="AU127">INDEX(_x_scores_!G$2:G$474,MATCH($AO127,_x_scores_!$A$2:$A$474,0),0) + INDEX(_hidden_info_draft_!Z$47:AK$47,'Draft Sim'!$F$21)</f>
        <v>0.13280830214052525</v>
      </c>
      <c r="AV127" cm="1">
        <f t="array" ref="AV127">INDEX(_x_scores_!H$2:H$474,MATCH($AO127,_x_scores_!$A$2:$A$474,0),0) + INDEX(_hidden_info_draft_!Z$48:AK$48,'Draft Sim'!$F$21)</f>
        <v>0.50835626154348901</v>
      </c>
      <c r="AW127" cm="1">
        <f t="array" ref="AW127">INDEX(_x_scores_!I$2:I$474,MATCH($AO127,_x_scores_!$A$2:$A$474,0),0) + INDEX(_hidden_info_draft_!Z$49:AK$49,'Draft Sim'!$F$21)</f>
        <v>-1.6826023841069246</v>
      </c>
      <c r="AX127" cm="1">
        <f t="array" ref="AX127">INDEX(_x_scores_!J$2:J$474,MATCH($AO127,_x_scores_!$A$2:$A$474,0),0) + INDEX(_hidden_info_draft_!Z$50:AK$50,'Draft Sim'!$F$21)</f>
        <v>-0.18582350535182299</v>
      </c>
      <c r="AZ127">
        <f t="shared" si="15"/>
        <v>0.44466170301264163</v>
      </c>
      <c r="BA127">
        <f t="shared" si="16"/>
        <v>0.4576120889819365</v>
      </c>
      <c r="BB127">
        <f t="shared" si="17"/>
        <v>0.47581447291307843</v>
      </c>
      <c r="BC127">
        <f t="shared" si="18"/>
        <v>0.5127815892833375</v>
      </c>
      <c r="BD127">
        <f t="shared" si="19"/>
        <v>0.43769387631396883</v>
      </c>
      <c r="BE127">
        <f t="shared" si="20"/>
        <v>0.50916236885591526</v>
      </c>
      <c r="BF127">
        <f t="shared" si="21"/>
        <v>0.5372103112021942</v>
      </c>
      <c r="BG127">
        <f t="shared" si="22"/>
        <v>0.37725132329979394</v>
      </c>
      <c r="BH127">
        <f t="shared" si="23"/>
        <v>0.48633306581825986</v>
      </c>
      <c r="BJ127">
        <f ca="1"/>
        <v>124</v>
      </c>
      <c r="BL127">
        <f ca="1"/>
        <v>1</v>
      </c>
      <c r="BN127">
        <f t="shared" si="24"/>
        <v>0.4709467555201251</v>
      </c>
      <c r="BO127" cm="1">
        <f t="array" aca="1" ref="BO127" ca="1">SUM(IF(MOD(_xlfn.FLOOR.MATH(ROW(INDIRECT("1:512"))/1),2)=1,AZ127,1-AZ127) * IF(MOD(_xlfn.FLOOR.MATH(ROW(INDIRECT("1:512"))/2),2)=1,BA127,1-BA127) *  IF(MOD(_xlfn.FLOOR.MATH(ROW(INDIRECT("1:512"))/4),2)=1,BB127,1-BB127) *IF(MOD(_xlfn.FLOOR.MATH(ROW(INDIRECT("1:512"))/8),2)=1,BC127,1-BC127) * IF(MOD(_xlfn.FLOOR.MATH(ROW(INDIRECT("1:512"))/16),2)=1,BD127,1-BD127) * IF(MOD(_xlfn.FLOOR.MATH(ROW(INDIRECT("1:512"))/32),2)=1,BE127,1-BE127) *  IF(MOD(_xlfn.FLOOR.MATH(ROW(INDIRECT("1:512"))/64),2)=1,BF127,1-BF127) * IF(MOD(_xlfn.FLOOR.MATH(ROW(INDIRECT("1:512"))/128),2)=1,BG127,1-BG127) * IF(MOD(_xlfn.FLOOR.MATH(ROW(INDIRECT("1:512"))/256),2)=1,BH127,1-BH127)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0.42855208207763074</v>
      </c>
      <c r="BP127">
        <f ca="1">IF('Draft Sim'!$C$2 = "Most Categories",BO127,BN127)</f>
        <v>0.42855208207763074</v>
      </c>
      <c r="BR127" t="str">
        <f ca="1"/>
        <v>Norman Powell</v>
      </c>
      <c r="BT127" s="6" t="str">
        <f t="shared" ca="1" si="25"/>
        <v>Norman Powell</v>
      </c>
      <c r="BV127" t="str">
        <f ca="1"/>
        <v>Jusuf Nurkic</v>
      </c>
    </row>
    <row r="128" spans="4:74">
      <c r="D128">
        <f>'Draft Sim'!L12</f>
        <v>0</v>
      </c>
      <c r="F128" t="str">
        <v>Tari Eason</v>
      </c>
      <c r="I128" s="6" t="str">
        <f t="shared" si="13"/>
        <v>Tari Eason</v>
      </c>
      <c r="L128" t="str">
        <v>Mike Conley</v>
      </c>
      <c r="O128">
        <v>-0.12918407140242233</v>
      </c>
      <c r="P128">
        <v>-0.34463718388396408</v>
      </c>
      <c r="Q128">
        <v>-0.64771672993243057</v>
      </c>
      <c r="R128">
        <v>0.11730909238740757</v>
      </c>
      <c r="S128">
        <v>-0.50897141640689747</v>
      </c>
      <c r="T128">
        <v>0.5012338988320908</v>
      </c>
      <c r="U128">
        <v>0.34519538351895007</v>
      </c>
      <c r="V128">
        <v>5.0661422946126168E-2</v>
      </c>
      <c r="W128">
        <v>-0.80241348048016548</v>
      </c>
      <c r="AO128" t="str">
        <f t="shared" si="14"/>
        <v>Tari Eason</v>
      </c>
      <c r="AP128" cm="1">
        <f t="array" ref="AP128">INDEX(_x_scores_!B$2:B$474,MATCH($AO128,_x_scores_!$A$2:$A$474,0),0) + INDEX(_hidden_info_draft_!Z$42:AK$42,'Draft Sim'!$F$21)</f>
        <v>-0.5964592557405427</v>
      </c>
      <c r="AQ128" cm="1">
        <f t="array" ref="AQ128">INDEX(_x_scores_!C$2:C$474,MATCH($AO128,_x_scores_!$A$2:$A$474,0),0) + INDEX(_hidden_info_draft_!Z$43:AK$43,'Draft Sim'!$F$21)</f>
        <v>0.47446196090355341</v>
      </c>
      <c r="AR128" cm="1">
        <f t="array" ref="AR128">INDEX(_x_scores_!D$2:D$474,MATCH($AO128,_x_scores_!$A$2:$A$474,0),0) +INDEX(_hidden_info_draft_!Z$44:AK$44,'Draft Sim'!$F$21)</f>
        <v>-0.76166293317841205</v>
      </c>
      <c r="AS128" cm="1">
        <f t="array" ref="AS128">INDEX(_x_scores_!E$2:E$474,MATCH($AO128,_x_scores_!$A$2:$A$474,0),0) + INDEX(_hidden_info_draft_!Z$45:AK$45,'Draft Sim'!$F$21)</f>
        <v>0.14590596735595635</v>
      </c>
      <c r="AT128" cm="1">
        <f t="array" ref="AT128">INDEX(_x_scores_!F$2:F$474,MATCH($AO128,_x_scores_!$A$2:$A$474,0),0) + INDEX(_hidden_info_draft_!Z$46:AK$46,'Draft Sim'!$F$21)</f>
        <v>-0.52324291766358144</v>
      </c>
      <c r="AU128" cm="1">
        <f t="array" ref="AU128">INDEX(_x_scores_!G$2:G$474,MATCH($AO128,_x_scores_!$A$2:$A$474,0),0) + INDEX(_hidden_info_draft_!Z$47:AK$47,'Draft Sim'!$F$21)</f>
        <v>-0.56703823116292407</v>
      </c>
      <c r="AV128" cm="1">
        <f t="array" ref="AV128">INDEX(_x_scores_!H$2:H$474,MATCH($AO128,_x_scores_!$A$2:$A$474,0),0) + INDEX(_hidden_info_draft_!Z$48:AK$48,'Draft Sim'!$F$21)</f>
        <v>0.26342997419932279</v>
      </c>
      <c r="AW128" cm="1">
        <f t="array" ref="AW128">INDEX(_x_scores_!I$2:I$474,MATCH($AO128,_x_scores_!$A$2:$A$474,0),0) + INDEX(_hidden_info_draft_!Z$49:AK$49,'Draft Sim'!$F$21)</f>
        <v>-1.9092027646518615</v>
      </c>
      <c r="AX128" cm="1">
        <f t="array" ref="AX128">INDEX(_x_scores_!J$2:J$474,MATCH($AO128,_x_scores_!$A$2:$A$474,0),0) + INDEX(_hidden_info_draft_!Z$50:AK$50,'Draft Sim'!$F$21)</f>
        <v>-0.18644696572446182</v>
      </c>
      <c r="AZ128">
        <f t="shared" si="15"/>
        <v>0.4556922897458453</v>
      </c>
      <c r="BA128">
        <f t="shared" si="16"/>
        <v>0.53259336493387943</v>
      </c>
      <c r="BB128">
        <f t="shared" si="17"/>
        <v>0.44900708062778061</v>
      </c>
      <c r="BC128">
        <f t="shared" si="18"/>
        <v>0.51107633703317523</v>
      </c>
      <c r="BD128">
        <f t="shared" si="19"/>
        <v>0.4635533764142008</v>
      </c>
      <c r="BE128">
        <f t="shared" si="20"/>
        <v>0.46093953518985642</v>
      </c>
      <c r="BF128">
        <f t="shared" si="21"/>
        <v>0.5193028718171202</v>
      </c>
      <c r="BG128">
        <f t="shared" si="22"/>
        <v>0.36136184924508907</v>
      </c>
      <c r="BH128">
        <f t="shared" si="23"/>
        <v>0.48628722963119841</v>
      </c>
      <c r="BJ128">
        <f ca="1"/>
        <v>125</v>
      </c>
      <c r="BL128">
        <f ca="1"/>
        <v>1</v>
      </c>
      <c r="BN128">
        <f t="shared" si="24"/>
        <v>0.47109043718201615</v>
      </c>
      <c r="BO128" cm="1">
        <f t="array" aca="1" ref="BO128" ca="1">SUM(IF(MOD(_xlfn.FLOOR.MATH(ROW(INDIRECT("1:512"))/1),2)=1,AZ128,1-AZ128) * IF(MOD(_xlfn.FLOOR.MATH(ROW(INDIRECT("1:512"))/2),2)=1,BA128,1-BA128) *  IF(MOD(_xlfn.FLOOR.MATH(ROW(INDIRECT("1:512"))/4),2)=1,BB128,1-BB128) *IF(MOD(_xlfn.FLOOR.MATH(ROW(INDIRECT("1:512"))/8),2)=1,BC128,1-BC128) * IF(MOD(_xlfn.FLOOR.MATH(ROW(INDIRECT("1:512"))/16),2)=1,BD128,1-BD128) * IF(MOD(_xlfn.FLOOR.MATH(ROW(INDIRECT("1:512"))/32),2)=1,BE128,1-BE128) *  IF(MOD(_xlfn.FLOOR.MATH(ROW(INDIRECT("1:512"))/64),2)=1,BF128,1-BF128) * IF(MOD(_xlfn.FLOOR.MATH(ROW(INDIRECT("1:512"))/128),2)=1,BG128,1-BG128) * IF(MOD(_xlfn.FLOOR.MATH(ROW(INDIRECT("1:512"))/256),2)=1,BH128,1-BH128)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0.42889117487754574</v>
      </c>
      <c r="BP128">
        <f ca="1">IF('Draft Sim'!$C$2 = "Most Categories",BO128,BN128)</f>
        <v>0.42889117487754574</v>
      </c>
      <c r="BR128" t="str">
        <f ca="1"/>
        <v>Tari Eason</v>
      </c>
      <c r="BT128" s="6" t="str">
        <f t="shared" ca="1" si="25"/>
        <v>Tari Eason</v>
      </c>
      <c r="BV128" t="str">
        <f ca="1"/>
        <v>Mike Conley</v>
      </c>
    </row>
    <row r="129" spans="4:74">
      <c r="D129">
        <f>'Draft Sim'!L13</f>
        <v>0</v>
      </c>
      <c r="F129" t="str">
        <v>Kelly Olynyk</v>
      </c>
      <c r="I129" s="6" t="str">
        <f t="shared" si="13"/>
        <v>Kelly Olynyk</v>
      </c>
      <c r="L129" t="str">
        <v>Deni Avdija</v>
      </c>
      <c r="O129">
        <v>-0.75286764863192612</v>
      </c>
      <c r="P129">
        <v>-0.43582042091584944</v>
      </c>
      <c r="Q129">
        <v>-7.1219042544741637E-2</v>
      </c>
      <c r="R129">
        <v>0.29004225909890047</v>
      </c>
      <c r="S129">
        <v>-0.69861128224129709</v>
      </c>
      <c r="T129">
        <v>0.28844688393308748</v>
      </c>
      <c r="U129">
        <v>0.23432417476796558</v>
      </c>
      <c r="V129">
        <v>-1.7400435250112766E-2</v>
      </c>
      <c r="W129">
        <v>-0.3591111658047268</v>
      </c>
      <c r="AO129" t="str">
        <f t="shared" si="14"/>
        <v>Kelly Olynyk</v>
      </c>
      <c r="AP129" cm="1">
        <f t="array" ref="AP129">INDEX(_x_scores_!B$2:B$474,MATCH($AO129,_x_scores_!$A$2:$A$474,0),0) + INDEX(_hidden_info_draft_!Z$42:AK$42,'Draft Sim'!$F$21)</f>
        <v>-0.60705056370435295</v>
      </c>
      <c r="AQ129" cm="1">
        <f t="array" ref="AQ129">INDEX(_x_scores_!C$2:C$474,MATCH($AO129,_x_scores_!$A$2:$A$474,0),0) + INDEX(_hidden_info_draft_!Z$43:AK$43,'Draft Sim'!$F$21)</f>
        <v>0.41269027974046774</v>
      </c>
      <c r="AR129" cm="1">
        <f t="array" ref="AR129">INDEX(_x_scores_!D$2:D$474,MATCH($AO129,_x_scores_!$A$2:$A$474,0),0) +INDEX(_hidden_info_draft_!Z$44:AK$44,'Draft Sim'!$F$21)</f>
        <v>7.911816216170485E-2</v>
      </c>
      <c r="AS129" cm="1">
        <f t="array" ref="AS129">INDEX(_x_scores_!E$2:E$474,MATCH($AO129,_x_scores_!$A$2:$A$474,0),0) + INDEX(_hidden_info_draft_!Z$45:AK$45,'Draft Sim'!$F$21)</f>
        <v>-0.44079382236045905</v>
      </c>
      <c r="AT129" cm="1">
        <f t="array" ref="AT129">INDEX(_x_scores_!F$2:F$474,MATCH($AO129,_x_scores_!$A$2:$A$474,0),0) + INDEX(_hidden_info_draft_!Z$46:AK$46,'Draft Sim'!$F$21)</f>
        <v>-0.85699139816211178</v>
      </c>
      <c r="AU129" cm="1">
        <f t="array" ref="AU129">INDEX(_x_scores_!G$2:G$474,MATCH($AO129,_x_scores_!$A$2:$A$474,0),0) + INDEX(_hidden_info_draft_!Z$47:AK$47,'Draft Sim'!$F$21)</f>
        <v>-0.17292152301655778</v>
      </c>
      <c r="AV129" cm="1">
        <f t="array" ref="AV129">INDEX(_x_scores_!H$2:H$474,MATCH($AO129,_x_scores_!$A$2:$A$474,0),0) + INDEX(_hidden_info_draft_!Z$48:AK$48,'Draft Sim'!$F$21)</f>
        <v>-0.38814904630444674</v>
      </c>
      <c r="AW129" cm="1">
        <f t="array" ref="AW129">INDEX(_x_scores_!I$2:I$474,MATCH($AO129,_x_scores_!$A$2:$A$474,0),0) + INDEX(_hidden_info_draft_!Z$49:AK$49,'Draft Sim'!$F$21)</f>
        <v>-1.6273649723777002</v>
      </c>
      <c r="AX129" cm="1">
        <f t="array" ref="AX129">INDEX(_x_scores_!J$2:J$474,MATCH($AO129,_x_scores_!$A$2:$A$474,0),0) + INDEX(_hidden_info_draft_!Z$50:AK$50,'Draft Sim'!$F$21)</f>
        <v>7.6798164424246612E-2</v>
      </c>
      <c r="AZ129">
        <f t="shared" si="15"/>
        <v>0.45490884876095716</v>
      </c>
      <c r="BA129">
        <f t="shared" si="16"/>
        <v>0.52835762290773325</v>
      </c>
      <c r="BB129">
        <f t="shared" si="17"/>
        <v>0.50531126763870238</v>
      </c>
      <c r="BC129">
        <f t="shared" si="18"/>
        <v>0.46657239405436979</v>
      </c>
      <c r="BD129">
        <f t="shared" si="19"/>
        <v>0.44044569043697923</v>
      </c>
      <c r="BE129">
        <f t="shared" si="20"/>
        <v>0.48807097220673601</v>
      </c>
      <c r="BF129">
        <f t="shared" si="21"/>
        <v>0.47157131539022501</v>
      </c>
      <c r="BG129">
        <f t="shared" si="22"/>
        <v>0.38115753948316033</v>
      </c>
      <c r="BH129">
        <f t="shared" si="23"/>
        <v>0.50564926249002484</v>
      </c>
      <c r="BJ129">
        <f ca="1"/>
        <v>126</v>
      </c>
      <c r="BL129">
        <f ca="1"/>
        <v>1</v>
      </c>
      <c r="BN129">
        <f t="shared" si="24"/>
        <v>0.47133832370765422</v>
      </c>
      <c r="BO129" cm="1">
        <f t="array" aca="1" ref="BO129" ca="1">SUM(IF(MOD(_xlfn.FLOOR.MATH(ROW(INDIRECT("1:512"))/1),2)=1,AZ129,1-AZ129) * IF(MOD(_xlfn.FLOOR.MATH(ROW(INDIRECT("1:512"))/2),2)=1,BA129,1-BA129) *  IF(MOD(_xlfn.FLOOR.MATH(ROW(INDIRECT("1:512"))/4),2)=1,BB129,1-BB129) *IF(MOD(_xlfn.FLOOR.MATH(ROW(INDIRECT("1:512"))/8),2)=1,BC129,1-BC129) * IF(MOD(_xlfn.FLOOR.MATH(ROW(INDIRECT("1:512"))/16),2)=1,BD129,1-BD129) * IF(MOD(_xlfn.FLOOR.MATH(ROW(INDIRECT("1:512"))/32),2)=1,BE129,1-BE129) *  IF(MOD(_xlfn.FLOOR.MATH(ROW(INDIRECT("1:512"))/64),2)=1,BF129,1-BF129) * IF(MOD(_xlfn.FLOOR.MATH(ROW(INDIRECT("1:512"))/128),2)=1,BG129,1-BG129) * IF(MOD(_xlfn.FLOOR.MATH(ROW(INDIRECT("1:512"))/256),2)=1,BH129,1-BH129)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0.42956172394755177</v>
      </c>
      <c r="BP129">
        <f ca="1">IF('Draft Sim'!$C$2 = "Most Categories",BO129,BN129)</f>
        <v>0.42956172394755177</v>
      </c>
      <c r="BR129" t="str">
        <f ca="1"/>
        <v>Kentavious Caldwell-Pope</v>
      </c>
      <c r="BT129" s="6" t="str">
        <f t="shared" ca="1" si="25"/>
        <v>Kentavious Caldwell-Pope</v>
      </c>
      <c r="BV129" t="str">
        <f ca="1"/>
        <v>Deni Avdija</v>
      </c>
    </row>
    <row r="130" spans="4:74">
      <c r="D130">
        <f>'Draft Sim'!L14</f>
        <v>0</v>
      </c>
      <c r="F130" t="str">
        <v>Luguentz Dort</v>
      </c>
      <c r="I130" s="6" t="str">
        <f t="shared" si="13"/>
        <v>Luguentz Dort</v>
      </c>
      <c r="L130" t="str">
        <v>Caris LeVert</v>
      </c>
      <c r="O130">
        <v>-0.97592977771691836</v>
      </c>
      <c r="P130">
        <v>9.6213989386231977E-2</v>
      </c>
      <c r="Q130">
        <v>1.1295364098019856</v>
      </c>
      <c r="R130">
        <v>0.13844737264323601</v>
      </c>
      <c r="S130">
        <v>7.9233796983746108E-2</v>
      </c>
      <c r="T130">
        <v>-0.80535300321346415</v>
      </c>
      <c r="U130">
        <v>-0.5819251343752786</v>
      </c>
      <c r="V130">
        <v>-0.15494633655991469</v>
      </c>
      <c r="W130">
        <v>4.0259957680972699E-3</v>
      </c>
      <c r="AO130" t="str">
        <f t="shared" si="14"/>
        <v>Luguentz Dort</v>
      </c>
      <c r="AP130" cm="1">
        <f t="array" ref="AP130">INDEX(_x_scores_!B$2:B$474,MATCH($AO130,_x_scores_!$A$2:$A$474,0),0) + INDEX(_hidden_info_draft_!Z$42:AK$42,'Draft Sim'!$F$21)</f>
        <v>-0.22102093462089262</v>
      </c>
      <c r="AQ130" cm="1">
        <f t="array" ref="AQ130">INDEX(_x_scores_!C$2:C$474,MATCH($AO130,_x_scores_!$A$2:$A$474,0),0) + INDEX(_hidden_info_draft_!Z$43:AK$43,'Draft Sim'!$F$21)</f>
        <v>-0.10046956875725771</v>
      </c>
      <c r="AR130" cm="1">
        <f t="array" ref="AR130">INDEX(_x_scores_!D$2:D$474,MATCH($AO130,_x_scores_!$A$2:$A$474,0),0) +INDEX(_hidden_info_draft_!Z$44:AK$44,'Draft Sim'!$F$21)</f>
        <v>-0.49825772669892532</v>
      </c>
      <c r="AS130" cm="1">
        <f t="array" ref="AS130">INDEX(_x_scores_!E$2:E$474,MATCH($AO130,_x_scores_!$A$2:$A$474,0),0) + INDEX(_hidden_info_draft_!Z$45:AK$45,'Draft Sim'!$F$21)</f>
        <v>-0.11566643455800373</v>
      </c>
      <c r="AT130" cm="1">
        <f t="array" ref="AT130">INDEX(_x_scores_!F$2:F$474,MATCH($AO130,_x_scores_!$A$2:$A$474,0),0) + INDEX(_hidden_info_draft_!Z$46:AK$46,'Draft Sim'!$F$21)</f>
        <v>-1.080742884139948</v>
      </c>
      <c r="AU130" cm="1">
        <f t="array" ref="AU130">INDEX(_x_scores_!G$2:G$474,MATCH($AO130,_x_scores_!$A$2:$A$474,0),0) + INDEX(_hidden_info_draft_!Z$47:AK$47,'Draft Sim'!$F$21)</f>
        <v>0.43330047953185269</v>
      </c>
      <c r="AV130" cm="1">
        <f t="array" ref="AV130">INDEX(_x_scores_!H$2:H$474,MATCH($AO130,_x_scores_!$A$2:$A$474,0),0) + INDEX(_hidden_info_draft_!Z$48:AK$48,'Draft Sim'!$F$21)</f>
        <v>0.27453107037380731</v>
      </c>
      <c r="AW130" cm="1">
        <f t="array" ref="AW130">INDEX(_x_scores_!I$2:I$474,MATCH($AO130,_x_scores_!$A$2:$A$474,0),0) + INDEX(_hidden_info_draft_!Z$49:AK$49,'Draft Sim'!$F$21)</f>
        <v>-1.6932772794227131</v>
      </c>
      <c r="AX130" cm="1">
        <f t="array" ref="AX130">INDEX(_x_scores_!J$2:J$474,MATCH($AO130,_x_scores_!$A$2:$A$474,0),0) + INDEX(_hidden_info_draft_!Z$50:AK$50,'Draft Sim'!$F$21)</f>
        <v>-0.70256964107400877</v>
      </c>
      <c r="AZ130">
        <f t="shared" si="15"/>
        <v>0.48355232055329389</v>
      </c>
      <c r="BA130">
        <f t="shared" si="16"/>
        <v>0.49309084992044383</v>
      </c>
      <c r="BB130">
        <f t="shared" si="17"/>
        <v>0.46658970920661802</v>
      </c>
      <c r="BC130">
        <f t="shared" si="18"/>
        <v>0.49121885413770194</v>
      </c>
      <c r="BD130">
        <f t="shared" si="19"/>
        <v>0.42506176714036092</v>
      </c>
      <c r="BE130">
        <f t="shared" si="20"/>
        <v>0.52986782372080976</v>
      </c>
      <c r="BF130">
        <f t="shared" si="21"/>
        <v>0.52011563057665411</v>
      </c>
      <c r="BG130">
        <f t="shared" si="22"/>
        <v>0.37649786026080423</v>
      </c>
      <c r="BH130">
        <f t="shared" si="23"/>
        <v>0.44846154755447265</v>
      </c>
      <c r="BJ130">
        <f ca="1"/>
        <v>127</v>
      </c>
      <c r="BL130">
        <f ca="1"/>
        <v>1</v>
      </c>
      <c r="BN130">
        <f t="shared" si="24"/>
        <v>0.47049515145235105</v>
      </c>
      <c r="BO130" cm="1">
        <f t="array" aca="1" ref="BO130" ca="1">SUM(IF(MOD(_xlfn.FLOOR.MATH(ROW(INDIRECT("1:512"))/1),2)=1,AZ130,1-AZ130) * IF(MOD(_xlfn.FLOOR.MATH(ROW(INDIRECT("1:512"))/2),2)=1,BA130,1-BA130) *  IF(MOD(_xlfn.FLOOR.MATH(ROW(INDIRECT("1:512"))/4),2)=1,BB130,1-BB130) *IF(MOD(_xlfn.FLOOR.MATH(ROW(INDIRECT("1:512"))/8),2)=1,BC130,1-BC130) * IF(MOD(_xlfn.FLOOR.MATH(ROW(INDIRECT("1:512"))/16),2)=1,BD130,1-BD130) * IF(MOD(_xlfn.FLOOR.MATH(ROW(INDIRECT("1:512"))/32),2)=1,BE130,1-BE130) *  IF(MOD(_xlfn.FLOOR.MATH(ROW(INDIRECT("1:512"))/64),2)=1,BF130,1-BF130) * IF(MOD(_xlfn.FLOOR.MATH(ROW(INDIRECT("1:512"))/128),2)=1,BG130,1-BG130) * IF(MOD(_xlfn.FLOOR.MATH(ROW(INDIRECT("1:512"))/256),2)=1,BH130,1-BH130)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0.42745964302438766</v>
      </c>
      <c r="BP130">
        <f ca="1">IF('Draft Sim'!$C$2 = "Most Categories",BO130,BN130)</f>
        <v>0.42745964302438766</v>
      </c>
      <c r="BR130" t="str">
        <f ca="1"/>
        <v>Kevon Looney</v>
      </c>
      <c r="BT130" s="6" t="str">
        <f t="shared" ca="1" si="25"/>
        <v>Kevon Looney</v>
      </c>
      <c r="BV130" t="str">
        <f ca="1"/>
        <v>Caris LeVert</v>
      </c>
    </row>
    <row r="131" spans="4:74">
      <c r="D131">
        <f>'Draft Sim'!L15</f>
        <v>0</v>
      </c>
      <c r="F131" t="str">
        <v>Quentin Grimes</v>
      </c>
      <c r="I131" s="6" t="str">
        <f t="shared" si="13"/>
        <v>Quentin Grimes</v>
      </c>
      <c r="L131" t="str">
        <v>Drew Eubanks</v>
      </c>
      <c r="O131">
        <v>-0.38121473665458183</v>
      </c>
      <c r="P131">
        <v>-0.62518495228515525</v>
      </c>
      <c r="Q131">
        <v>-0.48208821853321854</v>
      </c>
      <c r="R131">
        <v>-7.6810347278998756E-2</v>
      </c>
      <c r="S131">
        <v>-0.39739222159140886</v>
      </c>
      <c r="T131">
        <v>0.4263650236234548</v>
      </c>
      <c r="U131">
        <v>0.44132216745141933</v>
      </c>
      <c r="V131">
        <v>1.9833049042454098E-2</v>
      </c>
      <c r="W131">
        <v>-0.3454748764843194</v>
      </c>
      <c r="AO131" t="str">
        <f t="shared" si="14"/>
        <v>Quentin Grimes</v>
      </c>
      <c r="AP131" cm="1">
        <f t="array" ref="AP131">INDEX(_x_scores_!B$2:B$474,MATCH($AO131,_x_scores_!$A$2:$A$474,0),0) + INDEX(_hidden_info_draft_!Z$42:AK$42,'Draft Sim'!$F$21)</f>
        <v>-0.47305159987305212</v>
      </c>
      <c r="AQ131" cm="1">
        <f t="array" ref="AQ131">INDEX(_x_scores_!C$2:C$474,MATCH($AO131,_x_scores_!$A$2:$A$474,0),0) + INDEX(_hidden_info_draft_!Z$43:AK$43,'Draft Sim'!$F$21)</f>
        <v>-0.38101733715844888</v>
      </c>
      <c r="AR131" cm="1">
        <f t="array" ref="AR131">INDEX(_x_scores_!D$2:D$474,MATCH($AO131,_x_scores_!$A$2:$A$474,0),0) +INDEX(_hidden_info_draft_!Z$44:AK$44,'Draft Sim'!$F$21)</f>
        <v>-0.33262921529971329</v>
      </c>
      <c r="AS131" cm="1">
        <f t="array" ref="AS131">INDEX(_x_scores_!E$2:E$474,MATCH($AO131,_x_scores_!$A$2:$A$474,0),0) + INDEX(_hidden_info_draft_!Z$45:AK$45,'Draft Sim'!$F$21)</f>
        <v>-0.30978587422441006</v>
      </c>
      <c r="AT131" cm="1">
        <f t="array" ref="AT131">INDEX(_x_scores_!F$2:F$474,MATCH($AO131,_x_scores_!$A$2:$A$474,0),0) + INDEX(_hidden_info_draft_!Z$46:AK$46,'Draft Sim'!$F$21)</f>
        <v>-0.9691636893244594</v>
      </c>
      <c r="AU131" cm="1">
        <f t="array" ref="AU131">INDEX(_x_scores_!G$2:G$474,MATCH($AO131,_x_scores_!$A$2:$A$474,0),0) + INDEX(_hidden_info_draft_!Z$47:AK$47,'Draft Sim'!$F$21)</f>
        <v>0.35843160432321669</v>
      </c>
      <c r="AV131" cm="1">
        <f t="array" ref="AV131">INDEX(_x_scores_!H$2:H$474,MATCH($AO131,_x_scores_!$A$2:$A$474,0),0) + INDEX(_hidden_info_draft_!Z$48:AK$48,'Draft Sim'!$F$21)</f>
        <v>0.37065785430627657</v>
      </c>
      <c r="AW131" cm="1">
        <f t="array" ref="AW131">INDEX(_x_scores_!I$2:I$474,MATCH($AO131,_x_scores_!$A$2:$A$474,0),0) + INDEX(_hidden_info_draft_!Z$49:AK$49,'Draft Sim'!$F$21)</f>
        <v>-1.7241056533263852</v>
      </c>
      <c r="AX131" cm="1">
        <f t="array" ref="AX131">INDEX(_x_scores_!J$2:J$474,MATCH($AO131,_x_scores_!$A$2:$A$474,0),0) + INDEX(_hidden_info_draft_!Z$50:AK$50,'Draft Sim'!$F$21)</f>
        <v>-0.24563103707816267</v>
      </c>
      <c r="AZ131">
        <f t="shared" si="15"/>
        <v>0.4648326860726979</v>
      </c>
      <c r="BA131">
        <f t="shared" si="16"/>
        <v>0.4738154954662126</v>
      </c>
      <c r="BB131">
        <f t="shared" si="17"/>
        <v>0.47768132103058569</v>
      </c>
      <c r="BC131">
        <f t="shared" si="18"/>
        <v>0.47649344454872744</v>
      </c>
      <c r="BD131">
        <f t="shared" si="19"/>
        <v>0.43272059500327964</v>
      </c>
      <c r="BE131">
        <f t="shared" si="20"/>
        <v>0.52471433656702304</v>
      </c>
      <c r="BF131">
        <f t="shared" si="21"/>
        <v>0.52714962675927746</v>
      </c>
      <c r="BG131">
        <f t="shared" si="22"/>
        <v>0.37432455953830757</v>
      </c>
      <c r="BH131">
        <f t="shared" si="23"/>
        <v>0.48193698659826179</v>
      </c>
      <c r="BJ131">
        <f ca="1"/>
        <v>128</v>
      </c>
      <c r="BL131">
        <f ca="1"/>
        <v>0</v>
      </c>
      <c r="BN131">
        <f t="shared" si="24"/>
        <v>0.4704076723982637</v>
      </c>
      <c r="BO131" cm="1">
        <f t="array" aca="1" ref="BO131" ca="1">SUM(IF(MOD(_xlfn.FLOOR.MATH(ROW(INDIRECT("1:512"))/1),2)=1,AZ131,1-AZ131) * IF(MOD(_xlfn.FLOOR.MATH(ROW(INDIRECT("1:512"))/2),2)=1,BA131,1-BA131) *  IF(MOD(_xlfn.FLOOR.MATH(ROW(INDIRECT("1:512"))/4),2)=1,BB131,1-BB131) *IF(MOD(_xlfn.FLOOR.MATH(ROW(INDIRECT("1:512"))/8),2)=1,BC131,1-BC131) * IF(MOD(_xlfn.FLOOR.MATH(ROW(INDIRECT("1:512"))/16),2)=1,BD131,1-BD131) * IF(MOD(_xlfn.FLOOR.MATH(ROW(INDIRECT("1:512"))/32),2)=1,BE131,1-BE131) *  IF(MOD(_xlfn.FLOOR.MATH(ROW(INDIRECT("1:512"))/64),2)=1,BF131,1-BF131) * IF(MOD(_xlfn.FLOOR.MATH(ROW(INDIRECT("1:512"))/128),2)=1,BG131,1-BG131) * IF(MOD(_xlfn.FLOOR.MATH(ROW(INDIRECT("1:512"))/256),2)=1,BH131,1-BH131)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0.42727016375412935</v>
      </c>
      <c r="BP131">
        <f ca="1">IF('Draft Sim'!$C$2 = "Most Categories",BO131,BN131)</f>
        <v>0.42727016375412935</v>
      </c>
      <c r="BR131" t="str">
        <f ca="1"/>
        <v>Jordan Clarkson</v>
      </c>
      <c r="BT131" s="6" t="str">
        <f t="shared" ca="1" si="25"/>
        <v>Jordan Clarkson</v>
      </c>
      <c r="BV131" t="str">
        <f ca="1"/>
        <v>Drew Eubanks</v>
      </c>
    </row>
    <row r="132" spans="4:74">
      <c r="D132">
        <f>'Draft Sim'!L16</f>
        <v>0</v>
      </c>
      <c r="F132" t="str">
        <v>Kevon Looney</v>
      </c>
      <c r="I132" s="6" t="str">
        <f t="shared" ref="I132:I195" si="26">IFERROR(MATCH(F132,$D$4:$D$502,0),F132)</f>
        <v>Kevon Looney</v>
      </c>
      <c r="L132" t="str">
        <v>Al Horford</v>
      </c>
      <c r="O132">
        <v>-0.12895973990170723</v>
      </c>
      <c r="P132">
        <v>-0.80338377810903594</v>
      </c>
      <c r="Q132">
        <v>0.19246927227190883</v>
      </c>
      <c r="R132">
        <v>-0.20794909390683464</v>
      </c>
      <c r="S132">
        <v>-0.51869788432734265</v>
      </c>
      <c r="T132">
        <v>0.57781209160260572</v>
      </c>
      <c r="U132">
        <v>-0.15523851685942935</v>
      </c>
      <c r="V132">
        <v>0.15504010273168062</v>
      </c>
      <c r="W132">
        <v>-0.32400672608883108</v>
      </c>
      <c r="AO132" t="str">
        <f t="shared" ref="AO132:AO195" si="27">F132</f>
        <v>Kevon Looney</v>
      </c>
      <c r="AP132" cm="1">
        <f t="array" ref="AP132">INDEX(_x_scores_!B$2:B$474,MATCH($AO132,_x_scores_!$A$2:$A$474,0),0) + INDEX(_hidden_info_draft_!Z$42:AK$42,'Draft Sim'!$F$21)</f>
        <v>-0.99091366339265052</v>
      </c>
      <c r="AQ132" cm="1">
        <f t="array" ref="AQ132">INDEX(_x_scores_!C$2:C$474,MATCH($AO132,_x_scores_!$A$2:$A$474,0),0) + INDEX(_hidden_info_draft_!Z$43:AK$43,'Draft Sim'!$F$21)</f>
        <v>1.3159023712307265</v>
      </c>
      <c r="AR132" cm="1">
        <f t="array" ref="AR132">INDEX(_x_scores_!D$2:D$474,MATCH($AO132,_x_scores_!$A$2:$A$474,0),0) +INDEX(_hidden_info_draft_!Z$44:AK$44,'Draft Sim'!$F$21)</f>
        <v>-0.24294755232059567</v>
      </c>
      <c r="AS132" cm="1">
        <f t="array" ref="AS132">INDEX(_x_scores_!E$2:E$474,MATCH($AO132,_x_scores_!$A$2:$A$474,0),0) + INDEX(_hidden_info_draft_!Z$45:AK$45,'Draft Sim'!$F$21)</f>
        <v>-0.58659961518351567</v>
      </c>
      <c r="AT132" cm="1">
        <f t="array" ref="AT132">INDEX(_x_scores_!F$2:F$474,MATCH($AO132,_x_scores_!$A$2:$A$474,0),0) + INDEX(_hidden_info_draft_!Z$46:AK$46,'Draft Sim'!$F$21)</f>
        <v>-0.46810504801331321</v>
      </c>
      <c r="AU132" cm="1">
        <f t="array" ref="AU132">INDEX(_x_scores_!G$2:G$474,MATCH($AO132,_x_scores_!$A$2:$A$474,0),0) + INDEX(_hidden_info_draft_!Z$47:AK$47,'Draft Sim'!$F$21)</f>
        <v>-1.3304028540470541</v>
      </c>
      <c r="AV132" cm="1">
        <f t="array" ref="AV132">INDEX(_x_scores_!H$2:H$474,MATCH($AO132,_x_scores_!$A$2:$A$474,0),0) + INDEX(_hidden_info_draft_!Z$48:AK$48,'Draft Sim'!$F$21)</f>
        <v>0.61123036935037323</v>
      </c>
      <c r="AW132" cm="1">
        <f t="array" ref="AW132">INDEX(_x_scores_!I$2:I$474,MATCH($AO132,_x_scores_!$A$2:$A$474,0),0) + INDEX(_hidden_info_draft_!Z$49:AK$49,'Draft Sim'!$F$21)</f>
        <v>-2.3999317728372698</v>
      </c>
      <c r="AX132" cm="1">
        <f t="array" ref="AX132">INDEX(_x_scores_!J$2:J$474,MATCH($AO132,_x_scores_!$A$2:$A$474,0),0) + INDEX(_hidden_info_draft_!Z$50:AK$50,'Draft Sim'!$F$21)</f>
        <v>0.44514811216610306</v>
      </c>
      <c r="AZ132">
        <f t="shared" ref="AZ132:AZ195" si="28">1 - _xlfn.NORM.DIST(0,AP132,SQRT(Z$54),TRUE)</f>
        <v>0.42665654871545777</v>
      </c>
      <c r="BA132">
        <f t="shared" ref="BA132:BA195" si="29">1 - _xlfn.NORM.DIST(0,AQ132,SQRT(Z$55),TRUE)</f>
        <v>0.58972709141084656</v>
      </c>
      <c r="BB132">
        <f t="shared" ref="BB132:BB195" si="30">1 - _xlfn.NORM.DIST(0,AR132,SQRT(Z$56),TRUE)</f>
        <v>0.48369479028185025</v>
      </c>
      <c r="BC132">
        <f t="shared" ref="BC132:BC195" si="31">1 - _xlfn.NORM.DIST(0,AS132,SQRT(Z$57),TRUE)</f>
        <v>0.45555536547611752</v>
      </c>
      <c r="BD132">
        <f t="shared" ref="BD132:BD195" si="32">1 - _xlfn.NORM.DIST(0,AT132,SQRT(Z$58),TRUE)</f>
        <v>0.46738494640860595</v>
      </c>
      <c r="BE132">
        <f t="shared" ref="BE132:BE195" si="33">1 - _xlfn.NORM.DIST(0,AU132,SQRT(Z$59),TRUE)</f>
        <v>0.40901172255962759</v>
      </c>
      <c r="BF132">
        <f t="shared" ref="BF132:BF195" si="34">1 - _xlfn.NORM.DIST(0,AV132,SQRT(Z$60),TRUE)</f>
        <v>0.54471147336186498</v>
      </c>
      <c r="BG132">
        <f t="shared" ref="BG132:BG195" si="35">1 - _xlfn.NORM.DIST(0,AW132,SQRT(Z$61),TRUE)</f>
        <v>0.32779072545520005</v>
      </c>
      <c r="BH132">
        <f t="shared" ref="BH132:BH195" si="36">1 - _xlfn.NORM.DIST(0,AX132,SQRT(Z$62),TRUE)</f>
        <v>0.53270939465838807</v>
      </c>
      <c r="BJ132">
        <f ca="1"/>
        <v>129</v>
      </c>
      <c r="BL132">
        <f ca="1"/>
        <v>0</v>
      </c>
      <c r="BN132">
        <f t="shared" ref="BN132:BN195" si="37">AVERAGE(AZ132:BH132)</f>
        <v>0.47080467314755098</v>
      </c>
      <c r="BO132" cm="1">
        <f t="array" aca="1" ref="BO132" ca="1">SUM(IF(MOD(_xlfn.FLOOR.MATH(ROW(INDIRECT("1:512"))/1),2)=1,AZ132,1-AZ132) * IF(MOD(_xlfn.FLOOR.MATH(ROW(INDIRECT("1:512"))/2),2)=1,BA132,1-BA132) *  IF(MOD(_xlfn.FLOOR.MATH(ROW(INDIRECT("1:512"))/4),2)=1,BB132,1-BB132) *IF(MOD(_xlfn.FLOOR.MATH(ROW(INDIRECT("1:512"))/8),2)=1,BC132,1-BC132) * IF(MOD(_xlfn.FLOOR.MATH(ROW(INDIRECT("1:512"))/16),2)=1,BD132,1-BD132) * IF(MOD(_xlfn.FLOOR.MATH(ROW(INDIRECT("1:512"))/32),2)=1,BE132,1-BE132) *  IF(MOD(_xlfn.FLOOR.MATH(ROW(INDIRECT("1:512"))/64),2)=1,BF132,1-BF132) * IF(MOD(_xlfn.FLOOR.MATH(ROW(INDIRECT("1:512"))/128),2)=1,BG132,1-BG132) * IF(MOD(_xlfn.FLOOR.MATH(ROW(INDIRECT("1:512"))/256),2)=1,BH132,1-BH132)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0.42772578108060244</v>
      </c>
      <c r="BP132">
        <f ca="1">IF('Draft Sim'!$C$2 = "Most Categories",BO132,BN132)</f>
        <v>0.42772578108060244</v>
      </c>
      <c r="BR132" t="str">
        <f ca="1"/>
        <v>Luguentz Dort</v>
      </c>
      <c r="BT132" s="6" t="str">
        <f t="shared" ref="BT132:BT195" ca="1" si="38">IFERROR(MATCH(BR132,$D$4:$D$502,0),BR132)</f>
        <v>Luguentz Dort</v>
      </c>
      <c r="BV132" t="str">
        <f ca="1"/>
        <v>Al Horford</v>
      </c>
    </row>
    <row r="133" spans="4:74">
      <c r="D133">
        <f>'Draft Sim'!L17</f>
        <v>0</v>
      </c>
      <c r="F133" t="str">
        <v>Jordan Clarkson</v>
      </c>
      <c r="I133" s="6" t="str">
        <f t="shared" si="26"/>
        <v>Jordan Clarkson</v>
      </c>
      <c r="L133" t="str">
        <v>Kenyon Martin Jr.</v>
      </c>
      <c r="O133">
        <v>-0.51521370048588266</v>
      </c>
      <c r="P133">
        <v>0.16852266461376136</v>
      </c>
      <c r="Q133">
        <v>-7.03408410718004E-2</v>
      </c>
      <c r="R133">
        <v>-0.20781829541504779</v>
      </c>
      <c r="S133">
        <v>-0.28521993042906124</v>
      </c>
      <c r="T133">
        <v>-0.10498810371631968</v>
      </c>
      <c r="U133">
        <v>-0.31748473315930398</v>
      </c>
      <c r="V133">
        <v>0.11657372999113902</v>
      </c>
      <c r="W133">
        <v>-2.3045674981910128E-2</v>
      </c>
      <c r="AO133" t="str">
        <f t="shared" si="27"/>
        <v>Jordan Clarkson</v>
      </c>
      <c r="AP133" cm="1">
        <f t="array" ref="AP133">INDEX(_x_scores_!B$2:B$474,MATCH($AO133,_x_scores_!$A$2:$A$474,0),0) + INDEX(_hidden_info_draft_!Z$42:AK$42,'Draft Sim'!$F$21)</f>
        <v>0.15743068806248045</v>
      </c>
      <c r="AQ133" cm="1">
        <f t="array" ref="AQ133">INDEX(_x_scores_!C$2:C$474,MATCH($AO133,_x_scores_!$A$2:$A$474,0),0) + INDEX(_hidden_info_draft_!Z$43:AK$43,'Draft Sim'!$F$21)</f>
        <v>-0.35045443090118222</v>
      </c>
      <c r="AR133" cm="1">
        <f t="array" ref="AR133">INDEX(_x_scores_!D$2:D$474,MATCH($AO133,_x_scores_!$A$2:$A$474,0),0) +INDEX(_hidden_info_draft_!Z$44:AK$44,'Draft Sim'!$F$21)</f>
        <v>0.40147359773761598</v>
      </c>
      <c r="AS133" cm="1">
        <f t="array" ref="AS133">INDEX(_x_scores_!E$2:E$474,MATCH($AO133,_x_scores_!$A$2:$A$474,0),0) + INDEX(_hidden_info_draft_!Z$45:AK$45,'Draft Sim'!$F$21)</f>
        <v>-0.51471478627305944</v>
      </c>
      <c r="AT133" cm="1">
        <f t="array" ref="AT133">INDEX(_x_scores_!F$2:F$474,MATCH($AO133,_x_scores_!$A$2:$A$474,0),0) + INDEX(_hidden_info_draft_!Z$46:AK$46,'Draft Sim'!$F$21)</f>
        <v>-1.2577262043939936</v>
      </c>
      <c r="AU133" cm="1">
        <f t="array" ref="AU133">INDEX(_x_scores_!G$2:G$474,MATCH($AO133,_x_scores_!$A$2:$A$474,0),0) + INDEX(_hidden_info_draft_!Z$47:AK$47,'Draft Sim'!$F$21)</f>
        <v>0.81718217836849649</v>
      </c>
      <c r="AV133" cm="1">
        <f t="array" ref="AV133">INDEX(_x_scores_!H$2:H$474,MATCH($AO133,_x_scores_!$A$2:$A$474,0),0) + INDEX(_hidden_info_draft_!Z$48:AK$48,'Draft Sim'!$F$21)</f>
        <v>-0.65202607267917234</v>
      </c>
      <c r="AW133" cm="1">
        <f t="array" ref="AW133">INDEX(_x_scores_!I$2:I$474,MATCH($AO133,_x_scores_!$A$2:$A$474,0),0) + INDEX(_hidden_info_draft_!Z$49:AK$49,'Draft Sim'!$F$21)</f>
        <v>-1.6340307848796747</v>
      </c>
      <c r="AX133" cm="1">
        <f t="array" ref="AX133">INDEX(_x_scores_!J$2:J$474,MATCH($AO133,_x_scores_!$A$2:$A$474,0),0) + INDEX(_hidden_info_draft_!Z$50:AK$50,'Draft Sim'!$F$21)</f>
        <v>-0.58086073495906421</v>
      </c>
      <c r="AZ133">
        <f t="shared" si="28"/>
        <v>0.51171713008391606</v>
      </c>
      <c r="BA133">
        <f t="shared" si="29"/>
        <v>0.47591319260578135</v>
      </c>
      <c r="BB133">
        <f t="shared" si="30"/>
        <v>0.52693156241876016</v>
      </c>
      <c r="BC133">
        <f t="shared" si="31"/>
        <v>0.46098321744165727</v>
      </c>
      <c r="BD133">
        <f t="shared" si="32"/>
        <v>0.41297250065044355</v>
      </c>
      <c r="BE133">
        <f t="shared" si="33"/>
        <v>0.55619475675471641</v>
      </c>
      <c r="BF133">
        <f t="shared" si="34"/>
        <v>0.45231812737165722</v>
      </c>
      <c r="BG133">
        <f t="shared" si="35"/>
        <v>0.38068550228350273</v>
      </c>
      <c r="BH133">
        <f t="shared" si="36"/>
        <v>0.45735209307094471</v>
      </c>
      <c r="BJ133">
        <f ca="1"/>
        <v>130</v>
      </c>
      <c r="BL133">
        <f ca="1"/>
        <v>0</v>
      </c>
      <c r="BN133">
        <f t="shared" si="37"/>
        <v>0.47056312029793113</v>
      </c>
      <c r="BO133" cm="1">
        <f t="array" aca="1" ref="BO133" ca="1">SUM(IF(MOD(_xlfn.FLOOR.MATH(ROW(INDIRECT("1:512"))/1),2)=1,AZ133,1-AZ133) * IF(MOD(_xlfn.FLOOR.MATH(ROW(INDIRECT("1:512"))/2),2)=1,BA133,1-BA133) *  IF(MOD(_xlfn.FLOOR.MATH(ROW(INDIRECT("1:512"))/4),2)=1,BB133,1-BB133) *IF(MOD(_xlfn.FLOOR.MATH(ROW(INDIRECT("1:512"))/8),2)=1,BC133,1-BC133) * IF(MOD(_xlfn.FLOOR.MATH(ROW(INDIRECT("1:512"))/16),2)=1,BD133,1-BD133) * IF(MOD(_xlfn.FLOOR.MATH(ROW(INDIRECT("1:512"))/32),2)=1,BE133,1-BE133) *  IF(MOD(_xlfn.FLOOR.MATH(ROW(INDIRECT("1:512"))/64),2)=1,BF133,1-BF133) * IF(MOD(_xlfn.FLOOR.MATH(ROW(INDIRECT("1:512"))/128),2)=1,BG133,1-BG133) * IF(MOD(_xlfn.FLOOR.MATH(ROW(INDIRECT("1:512"))/256),2)=1,BH133,1-BH133)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0.42750588854622751</v>
      </c>
      <c r="BP133">
        <f ca="1">IF('Draft Sim'!$C$2 = "Most Categories",BO133,BN133)</f>
        <v>0.42750588854622751</v>
      </c>
      <c r="BR133" t="str">
        <f ca="1"/>
        <v>Quentin Grimes</v>
      </c>
      <c r="BT133" s="6" t="str">
        <f t="shared" ca="1" si="38"/>
        <v>Quentin Grimes</v>
      </c>
      <c r="BV133" t="str">
        <f ca="1"/>
        <v>Kenyon Martin Jr.</v>
      </c>
    </row>
    <row r="134" spans="4:74">
      <c r="D134" t="str">
        <f>'Draft Sim'!M5</f>
        <v>Domantas Sabonis</v>
      </c>
      <c r="F134" t="str">
        <v>Delon Wright</v>
      </c>
      <c r="I134" s="6" t="str">
        <f t="shared" si="26"/>
        <v>Delon Wright</v>
      </c>
      <c r="L134" t="str">
        <v>Malcolm Brogdon</v>
      </c>
      <c r="O134">
        <v>-0.64794720463034539</v>
      </c>
      <c r="P134">
        <v>-0.98695537340739103</v>
      </c>
      <c r="Q134">
        <v>0.67591589073366276</v>
      </c>
      <c r="R134">
        <v>4.1408252174553309E-2</v>
      </c>
      <c r="S134">
        <v>-0.82849616189135222</v>
      </c>
      <c r="T134">
        <v>-3.2416017065354741E-2</v>
      </c>
      <c r="U134">
        <v>0.5349980462567977</v>
      </c>
      <c r="V134">
        <v>8.0815753512924249E-2</v>
      </c>
      <c r="W134">
        <v>-0.36851799418945191</v>
      </c>
      <c r="AO134" t="str">
        <f t="shared" si="27"/>
        <v>Delon Wright</v>
      </c>
      <c r="AP134" cm="1">
        <f t="array" ref="AP134">INDEX(_x_scores_!B$2:B$474,MATCH($AO134,_x_scores_!$A$2:$A$474,0),0) + INDEX(_hidden_info_draft_!Z$42:AK$42,'Draft Sim'!$F$21)</f>
        <v>-1.125258935771116</v>
      </c>
      <c r="AQ134" cm="1">
        <f t="array" ref="AQ134">INDEX(_x_scores_!C$2:C$474,MATCH($AO134,_x_scores_!$A$2:$A$474,0),0) + INDEX(_hidden_info_draft_!Z$43:AK$43,'Draft Sim'!$F$21)</f>
        <v>-0.47433352970388387</v>
      </c>
      <c r="AR134" cm="1">
        <f t="array" ref="AR134">INDEX(_x_scores_!D$2:D$474,MATCH($AO134,_x_scores_!$A$2:$A$474,0),0) +INDEX(_hidden_info_draft_!Z$44:AK$44,'Draft Sim'!$F$21)</f>
        <v>9.6833032017931656E-2</v>
      </c>
      <c r="AS134" cm="1">
        <f t="array" ref="AS134">INDEX(_x_scores_!E$2:E$474,MATCH($AO134,_x_scores_!$A$2:$A$474,0),0) + INDEX(_hidden_info_draft_!Z$45:AK$45,'Draft Sim'!$F$21)</f>
        <v>0.49032785638933768</v>
      </c>
      <c r="AT134" cm="1">
        <f t="array" ref="AT134">INDEX(_x_scores_!F$2:F$474,MATCH($AO134,_x_scores_!$A$2:$A$474,0),0) + INDEX(_hidden_info_draft_!Z$46:AK$46,'Draft Sim'!$F$21)</f>
        <v>-1.0194876888009758</v>
      </c>
      <c r="AU134" cm="1">
        <f t="array" ref="AU134">INDEX(_x_scores_!G$2:G$474,MATCH($AO134,_x_scores_!$A$2:$A$474,0),0) + INDEX(_hidden_info_draft_!Z$47:AK$47,'Draft Sim'!$F$21)</f>
        <v>-0.67768960266145206</v>
      </c>
      <c r="AV134" cm="1">
        <f t="array" ref="AV134">INDEX(_x_scores_!H$2:H$474,MATCH($AO134,_x_scores_!$A$2:$A$474,0),0) + INDEX(_hidden_info_draft_!Z$48:AK$48,'Draft Sim'!$F$21)</f>
        <v>0.55119480167247092</v>
      </c>
      <c r="AW134" cm="1">
        <f t="array" ref="AW134">INDEX(_x_scores_!I$2:I$474,MATCH($AO134,_x_scores_!$A$2:$A$474,0),0) + INDEX(_hidden_info_draft_!Z$49:AK$49,'Draft Sim'!$F$21)</f>
        <v>-1.7048789612415467</v>
      </c>
      <c r="AX134" cm="1">
        <f t="array" ref="AX134">INDEX(_x_scores_!J$2:J$474,MATCH($AO134,_x_scores_!$A$2:$A$474,0),0) + INDEX(_hidden_info_draft_!Z$50:AK$50,'Draft Sim'!$F$21)</f>
        <v>-2.8722810640053609E-2</v>
      </c>
      <c r="AZ134">
        <f t="shared" si="28"/>
        <v>0.41684941763823047</v>
      </c>
      <c r="BA134">
        <f t="shared" si="29"/>
        <v>0.46741543805359687</v>
      </c>
      <c r="BB134">
        <f t="shared" si="30"/>
        <v>0.50650038587630131</v>
      </c>
      <c r="BC134">
        <f t="shared" si="31"/>
        <v>0.53717367975610908</v>
      </c>
      <c r="BD134">
        <f t="shared" si="32"/>
        <v>0.42926303211255801</v>
      </c>
      <c r="BE134">
        <f t="shared" si="33"/>
        <v>0.45334929969810744</v>
      </c>
      <c r="BF134">
        <f t="shared" si="34"/>
        <v>0.54033568671659182</v>
      </c>
      <c r="BG134">
        <f t="shared" si="35"/>
        <v>0.37567951547346945</v>
      </c>
      <c r="BH134">
        <f t="shared" si="36"/>
        <v>0.49788709323167302</v>
      </c>
      <c r="BJ134">
        <f ca="1"/>
        <v>131</v>
      </c>
      <c r="BL134">
        <f ca="1"/>
        <v>0</v>
      </c>
      <c r="BN134">
        <f t="shared" si="37"/>
        <v>0.4693837276174041</v>
      </c>
      <c r="BO134" cm="1">
        <f t="array" aca="1" ref="BO134" ca="1">SUM(IF(MOD(_xlfn.FLOOR.MATH(ROW(INDIRECT("1:512"))/1),2)=1,AZ134,1-AZ134) * IF(MOD(_xlfn.FLOOR.MATH(ROW(INDIRECT("1:512"))/2),2)=1,BA134,1-BA134) *  IF(MOD(_xlfn.FLOOR.MATH(ROW(INDIRECT("1:512"))/4),2)=1,BB134,1-BB134) *IF(MOD(_xlfn.FLOOR.MATH(ROW(INDIRECT("1:512"))/8),2)=1,BC134,1-BC134) * IF(MOD(_xlfn.FLOOR.MATH(ROW(INDIRECT("1:512"))/16),2)=1,BD134,1-BD134) * IF(MOD(_xlfn.FLOOR.MATH(ROW(INDIRECT("1:512"))/32),2)=1,BE134,1-BE134) *  IF(MOD(_xlfn.FLOOR.MATH(ROW(INDIRECT("1:512"))/64),2)=1,BF134,1-BF134) * IF(MOD(_xlfn.FLOOR.MATH(ROW(INDIRECT("1:512"))/128),2)=1,BG134,1-BG134) * IF(MOD(_xlfn.FLOOR.MATH(ROW(INDIRECT("1:512"))/256),2)=1,BH134,1-BH134)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0.42462526254293748</v>
      </c>
      <c r="BP134">
        <f ca="1">IF('Draft Sim'!$C$2 = "Most Categories",BO134,BN134)</f>
        <v>0.42462526254293748</v>
      </c>
      <c r="BR134" t="str">
        <f ca="1"/>
        <v>Steven Adams</v>
      </c>
      <c r="BT134" s="6" t="str">
        <f t="shared" ca="1" si="38"/>
        <v>Steven Adams</v>
      </c>
      <c r="BV134" t="str">
        <f ca="1"/>
        <v>Malcolm Brogdon</v>
      </c>
    </row>
    <row r="135" spans="4:74">
      <c r="D135" t="str">
        <f>'Draft Sim'!M6</f>
        <v>Fred VanVleet</v>
      </c>
      <c r="F135" t="str">
        <v>Donte DiVincenzo</v>
      </c>
      <c r="I135" s="6" t="str">
        <f t="shared" si="26"/>
        <v>Donte DiVincenzo</v>
      </c>
      <c r="L135" t="str">
        <v>Isaiah Jackson</v>
      </c>
      <c r="O135">
        <v>-0.63907605552093671</v>
      </c>
      <c r="P135">
        <v>-0.79960323960253987</v>
      </c>
      <c r="Q135">
        <v>0.41163477658501246</v>
      </c>
      <c r="R135">
        <v>-0.2955426603560925</v>
      </c>
      <c r="S135">
        <v>-0.66875913905563344</v>
      </c>
      <c r="T135">
        <v>-0.25977732084114386</v>
      </c>
      <c r="U135">
        <v>0.71253805395207126</v>
      </c>
      <c r="V135">
        <v>0.10943092417869955</v>
      </c>
      <c r="W135">
        <v>-9.2331017672844601E-2</v>
      </c>
      <c r="AO135" t="str">
        <f t="shared" si="27"/>
        <v>Donte DiVincenzo</v>
      </c>
      <c r="AP135" cm="1">
        <f t="array" ref="AP135">INDEX(_x_scores_!B$2:B$474,MATCH($AO135,_x_scores_!$A$2:$A$474,0),0) + INDEX(_hidden_info_draft_!Z$42:AK$42,'Draft Sim'!$F$21)</f>
        <v>-0.84470451185039641</v>
      </c>
      <c r="AQ135" cm="1">
        <f t="array" ref="AQ135">INDEX(_x_scores_!C$2:C$474,MATCH($AO135,_x_scores_!$A$2:$A$474,0),0) + INDEX(_hidden_info_draft_!Z$43:AK$43,'Draft Sim'!$F$21)</f>
        <v>-0.19165280578914307</v>
      </c>
      <c r="AR135" cm="1">
        <f t="array" ref="AR135">INDEX(_x_scores_!D$2:D$474,MATCH($AO135,_x_scores_!$A$2:$A$474,0),0) +INDEX(_hidden_info_draft_!Z$44:AK$44,'Draft Sim'!$F$21)</f>
        <v>7.8239960688763613E-2</v>
      </c>
      <c r="AS135" cm="1">
        <f t="array" ref="AS135">INDEX(_x_scores_!E$2:E$474,MATCH($AO135,_x_scores_!$A$2:$A$474,0),0) + INDEX(_hidden_info_draft_!Z$45:AK$45,'Draft Sim'!$F$21)</f>
        <v>5.7066732153489175E-2</v>
      </c>
      <c r="AT135" cm="1">
        <f t="array" ref="AT135">INDEX(_x_scores_!F$2:F$474,MATCH($AO135,_x_scores_!$A$2:$A$474,0),0) + INDEX(_hidden_info_draft_!Z$46:AK$46,'Draft Sim'!$F$21)</f>
        <v>-1.2703827499743476</v>
      </c>
      <c r="AU135" cm="1">
        <f t="array" ref="AU135">INDEX(_x_scores_!G$2:G$474,MATCH($AO135,_x_scores_!$A$2:$A$474,0),0) + INDEX(_hidden_info_draft_!Z$47:AK$47,'Draft Sim'!$F$21)</f>
        <v>0.22051346463284938</v>
      </c>
      <c r="AV135" cm="1">
        <f t="array" ref="AV135">INDEX(_x_scores_!H$2:H$474,MATCH($AO135,_x_scores_!$A$2:$A$474,0),0) + INDEX(_hidden_info_draft_!Z$48:AK$48,'Draft Sim'!$F$21)</f>
        <v>0.16365986162282281</v>
      </c>
      <c r="AW135" cm="1">
        <f t="array" ref="AW135">INDEX(_x_scores_!I$2:I$474,MATCH($AO135,_x_scores_!$A$2:$A$474,0),0) + INDEX(_hidden_info_draft_!Z$49:AK$49,'Draft Sim'!$F$21)</f>
        <v>-1.761339137618952</v>
      </c>
      <c r="AX135" cm="1">
        <f t="array" ref="AX135">INDEX(_x_scores_!J$2:J$474,MATCH($AO135,_x_scores_!$A$2:$A$474,0),0) + INDEX(_hidden_info_draft_!Z$50:AK$50,'Draft Sim'!$F$21)</f>
        <v>-0.25926732639857009</v>
      </c>
      <c r="AZ135">
        <f t="shared" si="28"/>
        <v>0.43738130512757167</v>
      </c>
      <c r="BA135">
        <f t="shared" si="29"/>
        <v>0.48682204620826885</v>
      </c>
      <c r="BB135">
        <f t="shared" si="30"/>
        <v>0.50525231667323633</v>
      </c>
      <c r="BC135">
        <f t="shared" si="31"/>
        <v>0.50433264775213738</v>
      </c>
      <c r="BD135">
        <f t="shared" si="32"/>
        <v>0.41211097598555579</v>
      </c>
      <c r="BE135">
        <f t="shared" si="33"/>
        <v>0.51521074829541358</v>
      </c>
      <c r="BF135">
        <f t="shared" si="34"/>
        <v>0.51199507662787169</v>
      </c>
      <c r="BG135">
        <f t="shared" si="35"/>
        <v>0.37170503954270984</v>
      </c>
      <c r="BH135">
        <f t="shared" si="36"/>
        <v>0.48093495599328839</v>
      </c>
      <c r="BJ135">
        <f ca="1"/>
        <v>132</v>
      </c>
      <c r="BL135">
        <f ca="1"/>
        <v>0</v>
      </c>
      <c r="BN135">
        <f t="shared" si="37"/>
        <v>0.46952723468956159</v>
      </c>
      <c r="BO135" cm="1">
        <f t="array" aca="1" ref="BO135" ca="1">SUM(IF(MOD(_xlfn.FLOOR.MATH(ROW(INDIRECT("1:512"))/1),2)=1,AZ135,1-AZ135) * IF(MOD(_xlfn.FLOOR.MATH(ROW(INDIRECT("1:512"))/2),2)=1,BA135,1-BA135) *  IF(MOD(_xlfn.FLOOR.MATH(ROW(INDIRECT("1:512"))/4),2)=1,BB135,1-BB135) *IF(MOD(_xlfn.FLOOR.MATH(ROW(INDIRECT("1:512"))/8),2)=1,BC135,1-BC135) * IF(MOD(_xlfn.FLOOR.MATH(ROW(INDIRECT("1:512"))/16),2)=1,BD135,1-BD135) * IF(MOD(_xlfn.FLOOR.MATH(ROW(INDIRECT("1:512"))/32),2)=1,BE135,1-BE135) *  IF(MOD(_xlfn.FLOOR.MATH(ROW(INDIRECT("1:512"))/64),2)=1,BF135,1-BF135) * IF(MOD(_xlfn.FLOOR.MATH(ROW(INDIRECT("1:512"))/128),2)=1,BG135,1-BG135) * IF(MOD(_xlfn.FLOOR.MATH(ROW(INDIRECT("1:512"))/256),2)=1,BH135,1-BH135)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0.42508130982929121</v>
      </c>
      <c r="BP135">
        <f ca="1">IF('Draft Sim'!$C$2 = "Most Categories",BO135,BN135)</f>
        <v>0.42508130982929121</v>
      </c>
      <c r="BR135" t="str">
        <f ca="1"/>
        <v>Donte DiVincenzo</v>
      </c>
      <c r="BT135" s="6" t="str">
        <f t="shared" ca="1" si="38"/>
        <v>Donte DiVincenzo</v>
      </c>
      <c r="BV135" t="str">
        <f ca="1"/>
        <v>Isaiah Jackson</v>
      </c>
    </row>
    <row r="136" spans="4:74">
      <c r="D136">
        <f>'Draft Sim'!M7</f>
        <v>0</v>
      </c>
      <c r="F136" t="str">
        <v>Monte Morris</v>
      </c>
      <c r="I136" s="6" t="str">
        <f t="shared" si="26"/>
        <v>Monte Morris</v>
      </c>
      <c r="L136" t="str">
        <v>Mark Williams</v>
      </c>
      <c r="O136">
        <v>-0.89907680017418024</v>
      </c>
      <c r="P136">
        <v>1.0717347561040202</v>
      </c>
      <c r="Q136">
        <v>-0.39240655555410092</v>
      </c>
      <c r="R136">
        <v>-0.35362408823810437</v>
      </c>
      <c r="S136">
        <v>0.10366641971973731</v>
      </c>
      <c r="T136">
        <v>-1.2624694347468159</v>
      </c>
      <c r="U136">
        <v>0.68189468249551599</v>
      </c>
      <c r="V136">
        <v>-0.65599307046843058</v>
      </c>
      <c r="W136">
        <v>0.3453042727599463</v>
      </c>
      <c r="AO136" t="str">
        <f t="shared" si="27"/>
        <v>Monte Morris</v>
      </c>
      <c r="AP136" cm="1">
        <f t="array" ref="AP136">INDEX(_x_scores_!B$2:B$474,MATCH($AO136,_x_scores_!$A$2:$A$474,0),0) + INDEX(_hidden_info_draft_!Z$42:AK$42,'Draft Sim'!$F$21)</f>
        <v>-0.730912918739407</v>
      </c>
      <c r="AQ136" cm="1">
        <f t="array" ref="AQ136">INDEX(_x_scores_!C$2:C$474,MATCH($AO136,_x_scores_!$A$2:$A$474,0),0) + INDEX(_hidden_info_draft_!Z$43:AK$43,'Draft Sim'!$F$21)</f>
        <v>-0.5554356244758335</v>
      </c>
      <c r="AR136" cm="1">
        <f t="array" ref="AR136">INDEX(_x_scores_!D$2:D$474,MATCH($AO136,_x_scores_!$A$2:$A$474,0),0) +INDEX(_hidden_info_draft_!Z$44:AK$44,'Draft Sim'!$F$21)</f>
        <v>0.56109377981851771</v>
      </c>
      <c r="AS136" cm="1">
        <f t="array" ref="AS136">INDEX(_x_scores_!E$2:E$474,MATCH($AO136,_x_scores_!$A$2:$A$474,0),0) + INDEX(_hidden_info_draft_!Z$45:AK$45,'Draft Sim'!$F$21)</f>
        <v>-0.52851818730150379</v>
      </c>
      <c r="AT136" cm="1">
        <f t="array" ref="AT136">INDEX(_x_scores_!F$2:F$474,MATCH($AO136,_x_scores_!$A$2:$A$474,0),0) + INDEX(_hidden_info_draft_!Z$46:AK$46,'Draft Sim'!$F$21)</f>
        <v>-1.2405306067886839</v>
      </c>
      <c r="AU136" cm="1">
        <f t="array" ref="AU136">INDEX(_x_scores_!G$2:G$474,MATCH($AO136,_x_scores_!$A$2:$A$474,0),0) + INDEX(_hidden_info_draft_!Z$47:AK$47,'Draft Sim'!$F$21)</f>
        <v>-0.32771074014138196</v>
      </c>
      <c r="AV136" cm="1">
        <f t="array" ref="AV136">INDEX(_x_scores_!H$2:H$474,MATCH($AO136,_x_scores_!$A$2:$A$474,0),0) + INDEX(_hidden_info_draft_!Z$48:AK$48,'Draft Sim'!$F$21)</f>
        <v>0.64187374080692849</v>
      </c>
      <c r="AW136" cm="1">
        <f t="array" ref="AW136">INDEX(_x_scores_!I$2:I$474,MATCH($AO136,_x_scores_!$A$2:$A$474,0),0) + INDEX(_hidden_info_draft_!Z$49:AK$49,'Draft Sim'!$F$21)</f>
        <v>-1.6345077781901398</v>
      </c>
      <c r="AX136" cm="1">
        <f t="array" ref="AX136">INDEX(_x_scores_!J$2:J$474,MATCH($AO136,_x_scores_!$A$2:$A$474,0),0) + INDEX(_hidden_info_draft_!Z$50:AK$50,'Draft Sim'!$F$21)</f>
        <v>7.5128217333121361E-3</v>
      </c>
      <c r="AZ136">
        <f t="shared" si="28"/>
        <v>0.44576054144504673</v>
      </c>
      <c r="BA136">
        <f t="shared" si="29"/>
        <v>0.46185985495367143</v>
      </c>
      <c r="BB136">
        <f t="shared" si="30"/>
        <v>0.53761190892282351</v>
      </c>
      <c r="BC136">
        <f t="shared" si="31"/>
        <v>0.45994035988639248</v>
      </c>
      <c r="BD136">
        <f t="shared" si="32"/>
        <v>0.41414366742595932</v>
      </c>
      <c r="BE136">
        <f t="shared" si="33"/>
        <v>0.47740153454735856</v>
      </c>
      <c r="BF136">
        <f t="shared" si="34"/>
        <v>0.54694290820659308</v>
      </c>
      <c r="BG136">
        <f t="shared" si="35"/>
        <v>0.38065173096709182</v>
      </c>
      <c r="BH136">
        <f t="shared" si="36"/>
        <v>0.50055266043506963</v>
      </c>
      <c r="BJ136">
        <f ca="1"/>
        <v>133</v>
      </c>
      <c r="BL136">
        <f ca="1"/>
        <v>0</v>
      </c>
      <c r="BN136">
        <f t="shared" si="37"/>
        <v>0.46942946297666743</v>
      </c>
      <c r="BO136" cm="1">
        <f t="array" aca="1" ref="BO136" ca="1">SUM(IF(MOD(_xlfn.FLOOR.MATH(ROW(INDIRECT("1:512"))/1),2)=1,AZ136,1-AZ136) * IF(MOD(_xlfn.FLOOR.MATH(ROW(INDIRECT("1:512"))/2),2)=1,BA136,1-BA136) *  IF(MOD(_xlfn.FLOOR.MATH(ROW(INDIRECT("1:512"))/4),2)=1,BB136,1-BB136) *IF(MOD(_xlfn.FLOOR.MATH(ROW(INDIRECT("1:512"))/8),2)=1,BC136,1-BC136) * IF(MOD(_xlfn.FLOOR.MATH(ROW(INDIRECT("1:512"))/16),2)=1,BD136,1-BD136) * IF(MOD(_xlfn.FLOOR.MATH(ROW(INDIRECT("1:512"))/32),2)=1,BE136,1-BE136) *  IF(MOD(_xlfn.FLOOR.MATH(ROW(INDIRECT("1:512"))/64),2)=1,BF136,1-BF136) * IF(MOD(_xlfn.FLOOR.MATH(ROW(INDIRECT("1:512"))/128),2)=1,BG136,1-BG136) * IF(MOD(_xlfn.FLOOR.MATH(ROW(INDIRECT("1:512"))/256),2)=1,BH136,1-BH136)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0.42475725669422842</v>
      </c>
      <c r="BP136">
        <f ca="1">IF('Draft Sim'!$C$2 = "Most Categories",BO136,BN136)</f>
        <v>0.42475725669422842</v>
      </c>
      <c r="BR136" t="str">
        <f ca="1"/>
        <v>Isaiah Stewart</v>
      </c>
      <c r="BT136" s="6" t="str">
        <f t="shared" ca="1" si="38"/>
        <v>Isaiah Stewart</v>
      </c>
      <c r="BV136" t="str">
        <f ca="1"/>
        <v>Mark Williams</v>
      </c>
    </row>
    <row r="137" spans="4:74">
      <c r="D137">
        <f>'Draft Sim'!M8</f>
        <v>0</v>
      </c>
      <c r="F137" t="str">
        <v>Tyus Jones</v>
      </c>
      <c r="I137" s="6" t="str">
        <f t="shared" si="26"/>
        <v>Tyus Jones</v>
      </c>
      <c r="L137" t="str">
        <v>Corey Kispert</v>
      </c>
      <c r="O137">
        <v>-0.28738004752431912</v>
      </c>
      <c r="P137">
        <v>-0.6843132845046922</v>
      </c>
      <c r="Q137">
        <v>-5.4774949517273755E-2</v>
      </c>
      <c r="R137">
        <v>-0.3223413762697625</v>
      </c>
      <c r="S137">
        <v>-0.54163523747452502</v>
      </c>
      <c r="T137">
        <v>-9.2012661194085507E-2</v>
      </c>
      <c r="U137">
        <v>0.20811319028838116</v>
      </c>
      <c r="V137">
        <v>0.26898400596450267</v>
      </c>
      <c r="W137">
        <v>-6.3794241072234914E-2</v>
      </c>
      <c r="AO137" t="str">
        <f t="shared" si="27"/>
        <v>Tyus Jones</v>
      </c>
      <c r="AP137" cm="1">
        <f t="array" ref="AP137">INDEX(_x_scores_!B$2:B$474,MATCH($AO137,_x_scores_!$A$2:$A$474,0),0) + INDEX(_hidden_info_draft_!Z$42:AK$42,'Draft Sim'!$F$21)</f>
        <v>-0.73978406784881567</v>
      </c>
      <c r="AQ137" cm="1">
        <f t="array" ref="AQ137">INDEX(_x_scores_!C$2:C$474,MATCH($AO137,_x_scores_!$A$2:$A$474,0),0) + INDEX(_hidden_info_draft_!Z$43:AK$43,'Draft Sim'!$F$21)</f>
        <v>-0.74278775828068466</v>
      </c>
      <c r="AR137" cm="1">
        <f t="array" ref="AR137">INDEX(_x_scores_!D$2:D$474,MATCH($AO137,_x_scores_!$A$2:$A$474,0),0) +INDEX(_hidden_info_draft_!Z$44:AK$44,'Draft Sim'!$F$21)</f>
        <v>0.82537489396716801</v>
      </c>
      <c r="AS137" cm="1">
        <f t="array" ref="AS137">INDEX(_x_scores_!E$2:E$474,MATCH($AO137,_x_scores_!$A$2:$A$474,0),0) + INDEX(_hidden_info_draft_!Z$45:AK$45,'Draft Sim'!$F$21)</f>
        <v>-0.191567274770858</v>
      </c>
      <c r="AT137" cm="1">
        <f t="array" ref="AT137">INDEX(_x_scores_!F$2:F$474,MATCH($AO137,_x_scores_!$A$2:$A$474,0),0) + INDEX(_hidden_info_draft_!Z$46:AK$46,'Draft Sim'!$F$21)</f>
        <v>-1.4002676296244028</v>
      </c>
      <c r="AU137" cm="1">
        <f t="array" ref="AU137">INDEX(_x_scores_!G$2:G$474,MATCH($AO137,_x_scores_!$A$2:$A$474,0),0) + INDEX(_hidden_info_draft_!Z$47:AK$47,'Draft Sim'!$F$21)</f>
        <v>-0.10034943636559285</v>
      </c>
      <c r="AV137" cm="1">
        <f t="array" ref="AV137">INDEX(_x_scores_!H$2:H$474,MATCH($AO137,_x_scores_!$A$2:$A$474,0),0) + INDEX(_hidden_info_draft_!Z$48:AK$48,'Draft Sim'!$F$21)</f>
        <v>0.46433373311165493</v>
      </c>
      <c r="AW137" cm="1">
        <f t="array" ref="AW137">INDEX(_x_scores_!I$2:I$474,MATCH($AO137,_x_scores_!$A$2:$A$474,0),0) + INDEX(_hidden_info_draft_!Z$49:AK$49,'Draft Sim'!$F$21)</f>
        <v>-1.6631229488559152</v>
      </c>
      <c r="AX137" cm="1">
        <f t="array" ref="AX137">INDEX(_x_scores_!J$2:J$474,MATCH($AO137,_x_scores_!$A$2:$A$474,0),0) + INDEX(_hidden_info_draft_!Z$50:AK$50,'Draft Sim'!$F$21)</f>
        <v>-0.26867415478329515</v>
      </c>
      <c r="AZ137">
        <f t="shared" si="28"/>
        <v>0.44510637817253107</v>
      </c>
      <c r="BA137">
        <f t="shared" si="29"/>
        <v>0.44905623177757725</v>
      </c>
      <c r="BB137">
        <f t="shared" si="30"/>
        <v>0.55523209983785549</v>
      </c>
      <c r="BC137">
        <f t="shared" si="31"/>
        <v>0.48545867314143343</v>
      </c>
      <c r="BD137">
        <f t="shared" si="32"/>
        <v>0.4032949555764116</v>
      </c>
      <c r="BE137">
        <f t="shared" si="33"/>
        <v>0.4930766885644966</v>
      </c>
      <c r="BF137">
        <f t="shared" si="34"/>
        <v>0.53399616223661917</v>
      </c>
      <c r="BG137">
        <f t="shared" si="35"/>
        <v>0.37862743783366826</v>
      </c>
      <c r="BH137">
        <f t="shared" si="36"/>
        <v>0.48024378718555782</v>
      </c>
      <c r="BJ137">
        <f ca="1"/>
        <v>134</v>
      </c>
      <c r="BL137">
        <f ca="1"/>
        <v>0</v>
      </c>
      <c r="BN137">
        <f t="shared" si="37"/>
        <v>0.46934360159179445</v>
      </c>
      <c r="BO137" cm="1">
        <f t="array" aca="1" ref="BO137" ca="1">SUM(IF(MOD(_xlfn.FLOOR.MATH(ROW(INDIRECT("1:512"))/1),2)=1,AZ137,1-AZ137) * IF(MOD(_xlfn.FLOOR.MATH(ROW(INDIRECT("1:512"))/2),2)=1,BA137,1-BA137) *  IF(MOD(_xlfn.FLOOR.MATH(ROW(INDIRECT("1:512"))/4),2)=1,BB137,1-BB137) *IF(MOD(_xlfn.FLOOR.MATH(ROW(INDIRECT("1:512"))/8),2)=1,BC137,1-BC137) * IF(MOD(_xlfn.FLOOR.MATH(ROW(INDIRECT("1:512"))/16),2)=1,BD137,1-BD137) * IF(MOD(_xlfn.FLOOR.MATH(ROW(INDIRECT("1:512"))/32),2)=1,BE137,1-BE137) *  IF(MOD(_xlfn.FLOOR.MATH(ROW(INDIRECT("1:512"))/64),2)=1,BF137,1-BF137) * IF(MOD(_xlfn.FLOOR.MATH(ROW(INDIRECT("1:512"))/128),2)=1,BG137,1-BG137) * IF(MOD(_xlfn.FLOOR.MATH(ROW(INDIRECT("1:512"))/256),2)=1,BH137,1-BH137)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0.42450520778292516</v>
      </c>
      <c r="BP137">
        <f ca="1">IF('Draft Sim'!$C$2 = "Most Categories",BO137,BN137)</f>
        <v>0.42450520778292516</v>
      </c>
      <c r="BR137" t="str">
        <f ca="1"/>
        <v>Monte Morris</v>
      </c>
      <c r="BT137" s="6" t="str">
        <f t="shared" ca="1" si="38"/>
        <v>Monte Morris</v>
      </c>
      <c r="BV137" t="str">
        <f ca="1"/>
        <v>Keldon Johnson</v>
      </c>
    </row>
    <row r="138" spans="4:74">
      <c r="D138">
        <f>'Draft Sim'!M9</f>
        <v>0</v>
      </c>
      <c r="F138" t="str">
        <v>Isaiah Stewart</v>
      </c>
      <c r="I138" s="6" t="str">
        <f t="shared" si="26"/>
        <v>Isaiah Stewart</v>
      </c>
      <c r="L138" t="str">
        <v>Coby White</v>
      </c>
      <c r="O138">
        <v>-0.64606183051787813</v>
      </c>
      <c r="P138">
        <v>-1.0028132609126823</v>
      </c>
      <c r="Q138">
        <v>0.68250169579570796</v>
      </c>
      <c r="R138">
        <v>7.6586009284568046E-2</v>
      </c>
      <c r="S138">
        <v>-0.62948916671015087</v>
      </c>
      <c r="T138">
        <v>8.0629939105592019E-2</v>
      </c>
      <c r="U138">
        <v>0.32528369864141327</v>
      </c>
      <c r="V138">
        <v>4.1509297097642575E-2</v>
      </c>
      <c r="W138">
        <v>-0.48355156605902433</v>
      </c>
      <c r="AO138" t="str">
        <f t="shared" si="27"/>
        <v>Isaiah Stewart</v>
      </c>
      <c r="AP138" cm="1">
        <f t="array" ref="AP138">INDEX(_x_scores_!B$2:B$474,MATCH($AO138,_x_scores_!$A$2:$A$474,0),0) + INDEX(_hidden_info_draft_!Z$42:AK$42,'Draft Sim'!$F$21)</f>
        <v>-0.75141318140205193</v>
      </c>
      <c r="AQ138" cm="1">
        <f t="array" ref="AQ138">INDEX(_x_scores_!C$2:C$474,MATCH($AO138,_x_scores_!$A$2:$A$474,0),0) + INDEX(_hidden_info_draft_!Z$43:AK$43,'Draft Sim'!$F$21)</f>
        <v>0.80866843141983746</v>
      </c>
      <c r="AR138" cm="1">
        <f t="array" ref="AR138">INDEX(_x_scores_!D$2:D$474,MATCH($AO138,_x_scores_!$A$2:$A$474,0),0) +INDEX(_hidden_info_draft_!Z$44:AK$44,'Draft Sim'!$F$21)</f>
        <v>-0.76832832605420787</v>
      </c>
      <c r="AS138" cm="1">
        <f t="array" ref="AS138">INDEX(_x_scores_!E$2:E$474,MATCH($AO138,_x_scores_!$A$2:$A$474,0),0) + INDEX(_hidden_info_draft_!Z$45:AK$45,'Draft Sim'!$F$21)</f>
        <v>-0.8006225696695406</v>
      </c>
      <c r="AT138" cm="1">
        <f t="array" ref="AT138">INDEX(_x_scores_!F$2:F$474,MATCH($AO138,_x_scores_!$A$2:$A$474,0),0) + INDEX(_hidden_info_draft_!Z$46:AK$46,'Draft Sim'!$F$21)</f>
        <v>-0.25501685802050583</v>
      </c>
      <c r="AU138" cm="1">
        <f t="array" ref="AU138">INDEX(_x_scores_!G$2:G$474,MATCH($AO138,_x_scores_!$A$2:$A$474,0),0) + INDEX(_hidden_info_draft_!Z$47:AK$47,'Draft Sim'!$F$21)</f>
        <v>-0.42627747784923409</v>
      </c>
      <c r="AV138" cm="1">
        <f t="array" ref="AV138">INDEX(_x_scores_!H$2:H$474,MATCH($AO138,_x_scores_!$A$2:$A$474,0),0) + INDEX(_hidden_info_draft_!Z$48:AK$48,'Draft Sim'!$F$21)</f>
        <v>0.32957341312739019</v>
      </c>
      <c r="AW138" cm="1">
        <f t="array" ref="AW138">INDEX(_x_scores_!I$2:I$474,MATCH($AO138,_x_scores_!$A$2:$A$474,0),0) + INDEX(_hidden_info_draft_!Z$49:AK$49,'Draft Sim'!$F$21)</f>
        <v>-1.946604092430603</v>
      </c>
      <c r="AX138" cm="1">
        <f t="array" ref="AX138">INDEX(_x_scores_!J$2:J$474,MATCH($AO138,_x_scores_!$A$2:$A$474,0),0) + INDEX(_hidden_info_draft_!Z$50:AK$50,'Draft Sim'!$F$21)</f>
        <v>3.4087534432886715E-2</v>
      </c>
      <c r="AZ138">
        <f t="shared" si="28"/>
        <v>0.44424906776838158</v>
      </c>
      <c r="BA138">
        <f t="shared" si="29"/>
        <v>0.55543416224957798</v>
      </c>
      <c r="BB138">
        <f t="shared" si="30"/>
        <v>0.44856330642280362</v>
      </c>
      <c r="BC138">
        <f t="shared" si="31"/>
        <v>0.4394479445239472</v>
      </c>
      <c r="BD138">
        <f t="shared" si="32"/>
        <v>0.48221784364697007</v>
      </c>
      <c r="BE138">
        <f t="shared" si="33"/>
        <v>0.47061539498754912</v>
      </c>
      <c r="BF138">
        <f t="shared" si="34"/>
        <v>0.52414421510174813</v>
      </c>
      <c r="BG138">
        <f t="shared" si="35"/>
        <v>0.35876122859558135</v>
      </c>
      <c r="BH138">
        <f t="shared" si="36"/>
        <v>0.50250754167456879</v>
      </c>
      <c r="BJ138">
        <f ca="1"/>
        <v>135</v>
      </c>
      <c r="BL138">
        <f ca="1"/>
        <v>0</v>
      </c>
      <c r="BN138">
        <f t="shared" si="37"/>
        <v>0.46954896721901423</v>
      </c>
      <c r="BO138" cm="1">
        <f t="array" aca="1" ref="BO138" ca="1">SUM(IF(MOD(_xlfn.FLOOR.MATH(ROW(INDIRECT("1:512"))/1),2)=1,AZ138,1-AZ138) * IF(MOD(_xlfn.FLOOR.MATH(ROW(INDIRECT("1:512"))/2),2)=1,BA138,1-BA138) *  IF(MOD(_xlfn.FLOOR.MATH(ROW(INDIRECT("1:512"))/4),2)=1,BB138,1-BB138) *IF(MOD(_xlfn.FLOOR.MATH(ROW(INDIRECT("1:512"))/8),2)=1,BC138,1-BC138) * IF(MOD(_xlfn.FLOOR.MATH(ROW(INDIRECT("1:512"))/16),2)=1,BD138,1-BD138) * IF(MOD(_xlfn.FLOOR.MATH(ROW(INDIRECT("1:512"))/32),2)=1,BE138,1-BE138) *  IF(MOD(_xlfn.FLOOR.MATH(ROW(INDIRECT("1:512"))/64),2)=1,BF138,1-BF138) * IF(MOD(_xlfn.FLOOR.MATH(ROW(INDIRECT("1:512"))/128),2)=1,BG138,1-BG138) * IF(MOD(_xlfn.FLOOR.MATH(ROW(INDIRECT("1:512"))/256),2)=1,BH138,1-BH138)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0.4250328466081385</v>
      </c>
      <c r="BP138">
        <f ca="1">IF('Draft Sim'!$C$2 = "Most Categories",BO138,BN138)</f>
        <v>0.4250328466081385</v>
      </c>
      <c r="BR138" t="str">
        <f ca="1"/>
        <v>Delon Wright</v>
      </c>
      <c r="BT138" s="6" t="str">
        <f t="shared" ca="1" si="38"/>
        <v>Delon Wright</v>
      </c>
      <c r="BV138" t="str">
        <f ca="1"/>
        <v>Coby White</v>
      </c>
    </row>
    <row r="139" spans="4:74">
      <c r="D139">
        <f>'Draft Sim'!M10</f>
        <v>0</v>
      </c>
      <c r="F139" t="str">
        <v>Austin Reaves</v>
      </c>
      <c r="I139" s="6" t="str">
        <f t="shared" si="26"/>
        <v>Austin Reaves</v>
      </c>
      <c r="L139" t="str">
        <v>Keldon Johnson</v>
      </c>
      <c r="O139">
        <v>-0.40086523664086082</v>
      </c>
      <c r="P139">
        <v>-0.55829347427796927</v>
      </c>
      <c r="Q139">
        <v>7.6821468495909581E-2</v>
      </c>
      <c r="R139">
        <v>7.7888911081842968E-2</v>
      </c>
      <c r="S139">
        <v>-0.43330530856769267</v>
      </c>
      <c r="T139">
        <v>6.6008912112013721E-2</v>
      </c>
      <c r="U139">
        <v>0.15534358148381752</v>
      </c>
      <c r="V139">
        <v>-0.18742265588653548</v>
      </c>
      <c r="W139">
        <v>-0.42146795344758559</v>
      </c>
      <c r="AO139" t="str">
        <f t="shared" si="27"/>
        <v>Austin Reaves</v>
      </c>
      <c r="AP139" cm="1">
        <f t="array" ref="AP139">INDEX(_x_scores_!B$2:B$474,MATCH($AO139,_x_scores_!$A$2:$A$474,0),0) + INDEX(_hidden_info_draft_!Z$42:AK$42,'Draft Sim'!$F$21)</f>
        <v>-0.3792169107427894</v>
      </c>
      <c r="AQ139" cm="1">
        <f t="array" ref="AQ139">INDEX(_x_scores_!C$2:C$474,MATCH($AO139,_x_scores_!$A$2:$A$474,0),0) + INDEX(_hidden_info_draft_!Z$43:AK$43,'Draft Sim'!$F$21)</f>
        <v>-0.44014566937798583</v>
      </c>
      <c r="AR139" cm="1">
        <f t="array" ref="AR139">INDEX(_x_scores_!D$2:D$474,MATCH($AO139,_x_scores_!$A$2:$A$474,0),0) +INDEX(_hidden_info_draft_!Z$44:AK$44,'Draft Sim'!$F$21)</f>
        <v>9.4684053716231495E-2</v>
      </c>
      <c r="AS139" cm="1">
        <f t="array" ref="AS139">INDEX(_x_scores_!E$2:E$474,MATCH($AO139,_x_scores_!$A$2:$A$474,0),0) + INDEX(_hidden_info_draft_!Z$45:AK$45,'Draft Sim'!$F$21)</f>
        <v>-0.5553169032151738</v>
      </c>
      <c r="AT139" cm="1">
        <f t="array" ref="AT139">INDEX(_x_scores_!F$2:F$474,MATCH($AO139,_x_scores_!$A$2:$A$474,0),0) + INDEX(_hidden_info_draft_!Z$46:AK$46,'Draft Sim'!$F$21)</f>
        <v>-1.1134067052075756</v>
      </c>
      <c r="AU139" cm="1">
        <f t="array" ref="AU139">INDEX(_x_scores_!G$2:G$474,MATCH($AO139,_x_scores_!$A$2:$A$474,0),0) + INDEX(_hidden_info_draft_!Z$47:AK$47,'Draft Sim'!$F$21)</f>
        <v>-0.15994608049432363</v>
      </c>
      <c r="AV139" cm="1">
        <f t="array" ref="AV139">INDEX(_x_scores_!H$2:H$474,MATCH($AO139,_x_scores_!$A$2:$A$474,0),0) + INDEX(_hidden_info_draft_!Z$48:AK$48,'Draft Sim'!$F$21)</f>
        <v>0.13744887714323839</v>
      </c>
      <c r="AW139" cm="1">
        <f t="array" ref="AW139">INDEX(_x_scores_!I$2:I$474,MATCH($AO139,_x_scores_!$A$2:$A$474,0),0) + INDEX(_hidden_info_draft_!Z$49:AK$49,'Draft Sim'!$F$21)</f>
        <v>-1.4749546964043367</v>
      </c>
      <c r="AX139" cm="1">
        <f t="array" ref="AX139">INDEX(_x_scores_!J$2:J$474,MATCH($AO139,_x_scores_!$A$2:$A$474,0),0) + INDEX(_hidden_info_draft_!Z$50:AK$50,'Draft Sim'!$F$21)</f>
        <v>3.6049598333921823E-2</v>
      </c>
      <c r="AZ139">
        <f t="shared" si="28"/>
        <v>0.47179541346915221</v>
      </c>
      <c r="BA139">
        <f t="shared" si="29"/>
        <v>0.46975931060138532</v>
      </c>
      <c r="BB139">
        <f t="shared" si="30"/>
        <v>0.50635613765399157</v>
      </c>
      <c r="BC139">
        <f t="shared" si="31"/>
        <v>0.45791648938950569</v>
      </c>
      <c r="BD139">
        <f t="shared" si="32"/>
        <v>0.42282492040175046</v>
      </c>
      <c r="BE139">
        <f t="shared" si="33"/>
        <v>0.48896584830281276</v>
      </c>
      <c r="BF139">
        <f t="shared" si="34"/>
        <v>0.51007444960482684</v>
      </c>
      <c r="BG139">
        <f t="shared" si="35"/>
        <v>0.39199736317253786</v>
      </c>
      <c r="BH139">
        <f t="shared" si="36"/>
        <v>0.50265187263275513</v>
      </c>
      <c r="BJ139">
        <f ca="1"/>
        <v>136</v>
      </c>
      <c r="BL139">
        <f ca="1"/>
        <v>0</v>
      </c>
      <c r="BN139">
        <f t="shared" si="37"/>
        <v>0.46914908946985751</v>
      </c>
      <c r="BO139" cm="1">
        <f t="array" aca="1" ref="BO139" ca="1">SUM(IF(MOD(_xlfn.FLOOR.MATH(ROW(INDIRECT("1:512"))/1),2)=1,AZ139,1-AZ139) * IF(MOD(_xlfn.FLOOR.MATH(ROW(INDIRECT("1:512"))/2),2)=1,BA139,1-BA139) *  IF(MOD(_xlfn.FLOOR.MATH(ROW(INDIRECT("1:512"))/4),2)=1,BB139,1-BB139) *IF(MOD(_xlfn.FLOOR.MATH(ROW(INDIRECT("1:512"))/8),2)=1,BC139,1-BC139) * IF(MOD(_xlfn.FLOOR.MATH(ROW(INDIRECT("1:512"))/16),2)=1,BD139,1-BD139) * IF(MOD(_xlfn.FLOOR.MATH(ROW(INDIRECT("1:512"))/32),2)=1,BE139,1-BE139) *  IF(MOD(_xlfn.FLOOR.MATH(ROW(INDIRECT("1:512"))/64),2)=1,BF139,1-BF139) * IF(MOD(_xlfn.FLOOR.MATH(ROW(INDIRECT("1:512"))/128),2)=1,BG139,1-BG139) * IF(MOD(_xlfn.FLOOR.MATH(ROW(INDIRECT("1:512"))/256),2)=1,BH139,1-BH139)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0.42426775753195767</v>
      </c>
      <c r="BP139">
        <f ca="1">IF('Draft Sim'!$C$2 = "Most Categories",BO139,BN139)</f>
        <v>0.42426775753195767</v>
      </c>
      <c r="BR139" t="str">
        <f ca="1"/>
        <v>Tyus Jones</v>
      </c>
      <c r="BT139" s="6" t="str">
        <f t="shared" ca="1" si="38"/>
        <v>Tyus Jones</v>
      </c>
      <c r="BV139" t="str">
        <f ca="1"/>
        <v>Corey Kispert</v>
      </c>
    </row>
    <row r="140" spans="4:74">
      <c r="D140">
        <f>'Draft Sim'!M11</f>
        <v>0</v>
      </c>
      <c r="F140" t="str">
        <v>Zach Collins</v>
      </c>
      <c r="I140" s="6" t="str">
        <f t="shared" si="26"/>
        <v>Zach Collins</v>
      </c>
      <c r="L140" t="str">
        <v>Killian Hayes</v>
      </c>
      <c r="O140">
        <v>-0.57520678751139176</v>
      </c>
      <c r="P140">
        <v>0.19709492294518288</v>
      </c>
      <c r="Q140">
        <v>-0.18126052898426909</v>
      </c>
      <c r="R140">
        <v>1.6179093573997369E-2</v>
      </c>
      <c r="S140">
        <v>-0.24297343806238075</v>
      </c>
      <c r="T140">
        <v>-0.40013594959662546</v>
      </c>
      <c r="U140">
        <v>0.10671889612816707</v>
      </c>
      <c r="V140">
        <v>-0.19983921720802017</v>
      </c>
      <c r="W140">
        <v>-0.32392763444390132</v>
      </c>
      <c r="AO140" t="str">
        <f t="shared" si="27"/>
        <v>Zach Collins</v>
      </c>
      <c r="AP140" cm="1">
        <f t="array" ref="AP140">INDEX(_x_scores_!B$2:B$474,MATCH($AO140,_x_scores_!$A$2:$A$474,0),0) + INDEX(_hidden_info_draft_!Z$42:AK$42,'Draft Sim'!$F$21)</f>
        <v>-0.61418461935464552</v>
      </c>
      <c r="AQ140" cm="1">
        <f t="array" ref="AQ140">INDEX(_x_scores_!C$2:C$474,MATCH($AO140,_x_scores_!$A$2:$A$474,0),0) + INDEX(_hidden_info_draft_!Z$43:AK$43,'Draft Sim'!$F$21)</f>
        <v>0.3780850769033004</v>
      </c>
      <c r="AR140" cm="1">
        <f t="array" ref="AR140">INDEX(_x_scores_!D$2:D$474,MATCH($AO140,_x_scores_!$A$2:$A$474,0),0) +INDEX(_hidden_info_draft_!Z$44:AK$44,'Draft Sim'!$F$21)</f>
        <v>-0.35425748866756379</v>
      </c>
      <c r="AS140" cm="1">
        <f t="array" ref="AS140">INDEX(_x_scores_!E$2:E$474,MATCH($AO140,_x_scores_!$A$2:$A$474,0),0) + INDEX(_hidden_info_draft_!Z$45:AK$45,'Draft Sim'!$F$21)</f>
        <v>-0.63358112766159058</v>
      </c>
      <c r="AT140" cm="1">
        <f t="array" ref="AT140">INDEX(_x_scores_!F$2:F$474,MATCH($AO140,_x_scores_!$A$2:$A$474,0),0) + INDEX(_hidden_info_draft_!Z$46:AK$46,'Draft Sim'!$F$21)</f>
        <v>-0.33934418580754494</v>
      </c>
      <c r="AU140" cm="1">
        <f t="array" ref="AU140">INDEX(_x_scores_!G$2:G$474,MATCH($AO140,_x_scores_!$A$2:$A$474,0),0) + INDEX(_hidden_info_draft_!Z$47:AK$47,'Draft Sim'!$F$21)</f>
        <v>-0.56331332341599283</v>
      </c>
      <c r="AV140" cm="1">
        <f t="array" ref="AV140">INDEX(_x_scores_!H$2:H$474,MATCH($AO140,_x_scores_!$A$2:$A$474,0),0) + INDEX(_hidden_info_draft_!Z$48:AK$48,'Draft Sim'!$F$21)</f>
        <v>-4.1625141940688809E-2</v>
      </c>
      <c r="AW140" cm="1">
        <f t="array" ref="AW140">INDEX(_x_scores_!I$2:I$474,MATCH($AO140,_x_scores_!$A$2:$A$474,0),0) + INDEX(_hidden_info_draft_!Z$49:AK$49,'Draft Sim'!$F$21)</f>
        <v>-1.8454430956507146</v>
      </c>
      <c r="AX140" cm="1">
        <f t="array" ref="AX140">INDEX(_x_scores_!J$2:J$474,MATCH($AO140,_x_scores_!$A$2:$A$474,0),0) + INDEX(_hidden_info_draft_!Z$50:AK$50,'Draft Sim'!$F$21)</f>
        <v>0.19035539653245959</v>
      </c>
      <c r="AZ140">
        <f t="shared" si="28"/>
        <v>0.45438124000929181</v>
      </c>
      <c r="BA140">
        <f t="shared" si="29"/>
        <v>0.52598327825119251</v>
      </c>
      <c r="BB140">
        <f t="shared" si="30"/>
        <v>0.47623177789613447</v>
      </c>
      <c r="BC140">
        <f t="shared" si="31"/>
        <v>0.45201231700461775</v>
      </c>
      <c r="BD140">
        <f t="shared" si="32"/>
        <v>0.47634379460179255</v>
      </c>
      <c r="BE140">
        <f t="shared" si="33"/>
        <v>0.46119531225834132</v>
      </c>
      <c r="BF140">
        <f t="shared" si="34"/>
        <v>0.49694875000018335</v>
      </c>
      <c r="BG140">
        <f t="shared" si="35"/>
        <v>0.36580998591567038</v>
      </c>
      <c r="BH140">
        <f t="shared" si="36"/>
        <v>0.51400011016617986</v>
      </c>
      <c r="BJ140">
        <f ca="1"/>
        <v>137</v>
      </c>
      <c r="BL140">
        <f ca="1"/>
        <v>0</v>
      </c>
      <c r="BN140">
        <f t="shared" si="37"/>
        <v>0.46921184067815602</v>
      </c>
      <c r="BO140" cm="1">
        <f t="array" aca="1" ref="BO140" ca="1">SUM(IF(MOD(_xlfn.FLOOR.MATH(ROW(INDIRECT("1:512"))/1),2)=1,AZ140,1-AZ140) * IF(MOD(_xlfn.FLOOR.MATH(ROW(INDIRECT("1:512"))/2),2)=1,BA140,1-BA140) *  IF(MOD(_xlfn.FLOOR.MATH(ROW(INDIRECT("1:512"))/4),2)=1,BB140,1-BB140) *IF(MOD(_xlfn.FLOOR.MATH(ROW(INDIRECT("1:512"))/8),2)=1,BC140,1-BC140) * IF(MOD(_xlfn.FLOOR.MATH(ROW(INDIRECT("1:512"))/16),2)=1,BD140,1-BD140) * IF(MOD(_xlfn.FLOOR.MATH(ROW(INDIRECT("1:512"))/32),2)=1,BE140,1-BE140) *  IF(MOD(_xlfn.FLOOR.MATH(ROW(INDIRECT("1:512"))/64),2)=1,BF140,1-BF140) * IF(MOD(_xlfn.FLOOR.MATH(ROW(INDIRECT("1:512"))/128),2)=1,BG140,1-BG140) * IF(MOD(_xlfn.FLOOR.MATH(ROW(INDIRECT("1:512"))/256),2)=1,BH140,1-BH140)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0.42436584098656427</v>
      </c>
      <c r="BP140">
        <f ca="1">IF('Draft Sim'!$C$2 = "Most Categories",BO140,BN140)</f>
        <v>0.42436584098656427</v>
      </c>
      <c r="BR140" t="str">
        <f ca="1"/>
        <v>Zach Collins</v>
      </c>
      <c r="BT140" s="6" t="str">
        <f t="shared" ca="1" si="38"/>
        <v>Zach Collins</v>
      </c>
      <c r="BV140" t="str">
        <f ca="1"/>
        <v>Russell Westbrook</v>
      </c>
    </row>
    <row r="141" spans="4:74">
      <c r="D141">
        <f>'Draft Sim'!M12</f>
        <v>0</v>
      </c>
      <c r="F141" t="str">
        <v>Jusuf Nurkic</v>
      </c>
      <c r="I141" s="6" t="str">
        <f t="shared" si="26"/>
        <v>Jusuf Nurkic</v>
      </c>
      <c r="L141" t="str">
        <v>Bennedict Mathurin</v>
      </c>
      <c r="O141">
        <v>-0.75183970076215878</v>
      </c>
      <c r="P141">
        <v>0.35307478083031019</v>
      </c>
      <c r="Q141">
        <v>-1.2322353730562263</v>
      </c>
      <c r="R141">
        <v>-0.35480610740916885</v>
      </c>
      <c r="S141">
        <v>0.63276904351639862</v>
      </c>
      <c r="T141">
        <v>-1.2144423037969512</v>
      </c>
      <c r="U141">
        <v>0.67628305737098471</v>
      </c>
      <c r="V141">
        <v>-0.31845821065103935</v>
      </c>
      <c r="W141">
        <v>0.41408401483166141</v>
      </c>
      <c r="AO141" t="str">
        <f t="shared" si="27"/>
        <v>Jusuf Nurkic</v>
      </c>
      <c r="AP141" cm="1">
        <f t="array" ref="AP141">INDEX(_x_scores_!B$2:B$474,MATCH($AO141,_x_scores_!$A$2:$A$474,0),0) + INDEX(_hidden_info_draft_!Z$42:AK$42,'Draft Sim'!$F$21)</f>
        <v>-0.63111134393084711</v>
      </c>
      <c r="AQ141" cm="1">
        <f t="array" ref="AQ141">INDEX(_x_scores_!C$2:C$474,MATCH($AO141,_x_scores_!$A$2:$A$474,0),0) + INDEX(_hidden_info_draft_!Z$43:AK$43,'Draft Sim'!$F$21)</f>
        <v>1.0953669922868654</v>
      </c>
      <c r="AR141" cm="1">
        <f t="array" ref="AR141">INDEX(_x_scores_!D$2:D$474,MATCH($AO141,_x_scores_!$A$2:$A$474,0),0) +INDEX(_hidden_info_draft_!Z$44:AK$44,'Draft Sim'!$F$21)</f>
        <v>-0.36201242014889967</v>
      </c>
      <c r="AS141" cm="1">
        <f t="array" ref="AS141">INDEX(_x_scores_!E$2:E$474,MATCH($AO141,_x_scores_!$A$2:$A$474,0),0) + INDEX(_hidden_info_draft_!Z$45:AK$45,'Draft Sim'!$F$21)</f>
        <v>-0.4442021987386201</v>
      </c>
      <c r="AT141" cm="1">
        <f t="array" ref="AT141">INDEX(_x_scores_!F$2:F$474,MATCH($AO141,_x_scores_!$A$2:$A$474,0),0) + INDEX(_hidden_info_draft_!Z$46:AK$46,'Draft Sim'!$F$21)</f>
        <v>-0.65252406238816718</v>
      </c>
      <c r="AU141" cm="1">
        <f t="array" ref="AU141">INDEX(_x_scores_!G$2:G$474,MATCH($AO141,_x_scores_!$A$2:$A$474,0),0) + INDEX(_hidden_info_draft_!Z$47:AK$47,'Draft Sim'!$F$21)</f>
        <v>-0.81139614036196295</v>
      </c>
      <c r="AV141" cm="1">
        <f t="array" ref="AV141">INDEX(_x_scores_!H$2:H$474,MATCH($AO141,_x_scores_!$A$2:$A$474,0),0) + INDEX(_hidden_info_draft_!Z$48:AK$48,'Draft Sim'!$F$21)</f>
        <v>-0.21335707824408309</v>
      </c>
      <c r="AW141" cm="1">
        <f t="array" ref="AW141">INDEX(_x_scores_!I$2:I$474,MATCH($AO141,_x_scores_!$A$2:$A$474,0),0) + INDEX(_hidden_info_draft_!Z$49:AK$49,'Draft Sim'!$F$21)</f>
        <v>-2.1520412630928347</v>
      </c>
      <c r="AX141" cm="1">
        <f t="array" ref="AX141">INDEX(_x_scores_!J$2:J$474,MATCH($AO141,_x_scores_!$A$2:$A$474,0),0) + INDEX(_hidden_info_draft_!Z$50:AK$50,'Draft Sim'!$F$21)</f>
        <v>0.33389096886043984</v>
      </c>
      <c r="AZ141">
        <f t="shared" si="28"/>
        <v>0.45312972485221314</v>
      </c>
      <c r="BA141">
        <f t="shared" si="29"/>
        <v>0.57488533359970173</v>
      </c>
      <c r="BB141">
        <f t="shared" si="30"/>
        <v>0.47571211215527287</v>
      </c>
      <c r="BC141">
        <f t="shared" si="31"/>
        <v>0.46631453257126099</v>
      </c>
      <c r="BD141">
        <f t="shared" si="32"/>
        <v>0.45458340134262731</v>
      </c>
      <c r="BE141">
        <f t="shared" si="33"/>
        <v>0.44420051466317312</v>
      </c>
      <c r="BF141">
        <f t="shared" si="34"/>
        <v>0.48436412747069935</v>
      </c>
      <c r="BG141">
        <f t="shared" si="35"/>
        <v>0.34459594347424027</v>
      </c>
      <c r="BH141">
        <f t="shared" si="36"/>
        <v>0.52454628675746595</v>
      </c>
      <c r="BJ141">
        <f ca="1"/>
        <v>138</v>
      </c>
      <c r="BL141">
        <f ca="1"/>
        <v>0</v>
      </c>
      <c r="BN141">
        <f t="shared" si="37"/>
        <v>0.46914799743185043</v>
      </c>
      <c r="BO141" cm="1">
        <f t="array" aca="1" ref="BO141" ca="1">SUM(IF(MOD(_xlfn.FLOOR.MATH(ROW(INDIRECT("1:512"))/1),2)=1,AZ141,1-AZ141) * IF(MOD(_xlfn.FLOOR.MATH(ROW(INDIRECT("1:512"))/2),2)=1,BA141,1-BA141) *  IF(MOD(_xlfn.FLOOR.MATH(ROW(INDIRECT("1:512"))/4),2)=1,BB141,1-BB141) *IF(MOD(_xlfn.FLOOR.MATH(ROW(INDIRECT("1:512"))/8),2)=1,BC141,1-BC141) * IF(MOD(_xlfn.FLOOR.MATH(ROW(INDIRECT("1:512"))/16),2)=1,BD141,1-BD141) * IF(MOD(_xlfn.FLOOR.MATH(ROW(INDIRECT("1:512"))/32),2)=1,BE141,1-BE141) *  IF(MOD(_xlfn.FLOOR.MATH(ROW(INDIRECT("1:512"))/64),2)=1,BF141,1-BF141) * IF(MOD(_xlfn.FLOOR.MATH(ROW(INDIRECT("1:512"))/128),2)=1,BG141,1-BG141) * IF(MOD(_xlfn.FLOOR.MATH(ROW(INDIRECT("1:512"))/256),2)=1,BH141,1-BH141)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0.42396842754298014</v>
      </c>
      <c r="BP141">
        <f ca="1">IF('Draft Sim'!$C$2 = "Most Categories",BO141,BN141)</f>
        <v>0.42396842754298014</v>
      </c>
      <c r="BR141" t="str">
        <f ca="1"/>
        <v>Austin Reaves</v>
      </c>
      <c r="BT141" s="6" t="str">
        <f t="shared" ca="1" si="38"/>
        <v>Austin Reaves</v>
      </c>
      <c r="BV141" t="str">
        <f ca="1"/>
        <v>Bennedict Mathurin</v>
      </c>
    </row>
    <row r="142" spans="4:74">
      <c r="D142">
        <f>'Draft Sim'!M13</f>
        <v>0</v>
      </c>
      <c r="F142" t="str">
        <v>Steven Adams</v>
      </c>
      <c r="I142" s="6" t="str">
        <f t="shared" si="26"/>
        <v>Steven Adams</v>
      </c>
      <c r="L142" t="str">
        <v>Kyle Lowry</v>
      </c>
      <c r="O142">
        <v>-0.86678885680084627</v>
      </c>
      <c r="P142">
        <v>-0.86560881836519565</v>
      </c>
      <c r="Q142">
        <v>0.86696651316532647</v>
      </c>
      <c r="R142">
        <v>0.3062099138076006</v>
      </c>
      <c r="S142">
        <v>-0.69284055052438498</v>
      </c>
      <c r="T142">
        <v>-0.92355818282516378</v>
      </c>
      <c r="U142">
        <v>0.1188787997347555</v>
      </c>
      <c r="V142">
        <v>3.28744379760494E-2</v>
      </c>
      <c r="W142">
        <v>6.6186707178559248E-2</v>
      </c>
      <c r="AO142" t="str">
        <f t="shared" si="27"/>
        <v>Steven Adams</v>
      </c>
      <c r="AP142" cm="1">
        <f t="array" ref="AP142">INDEX(_x_scores_!B$2:B$474,MATCH($AO142,_x_scores_!$A$2:$A$474,0),0) + INDEX(_hidden_info_draft_!Z$42:AK$42,'Draft Sim'!$F$21)</f>
        <v>-1.0194956666662054</v>
      </c>
      <c r="AQ142" cm="1">
        <f t="array" ref="AQ142">INDEX(_x_scores_!C$2:C$474,MATCH($AO142,_x_scores_!$A$2:$A$474,0),0) + INDEX(_hidden_info_draft_!Z$43:AK$43,'Draft Sim'!$F$21)</f>
        <v>1.923679506887995</v>
      </c>
      <c r="AR142" cm="1">
        <f t="array" ref="AR142">INDEX(_x_scores_!D$2:D$474,MATCH($AO142,_x_scores_!$A$2:$A$474,0),0) +INDEX(_hidden_info_draft_!Z$44:AK$44,'Draft Sim'!$F$21)</f>
        <v>-0.38051227066926185</v>
      </c>
      <c r="AS142" cm="1">
        <f t="array" ref="AS142">INDEX(_x_scores_!E$2:E$474,MATCH($AO142,_x_scores_!$A$2:$A$474,0),0) + INDEX(_hidden_info_draft_!Z$45:AK$45,'Draft Sim'!$F$21)</f>
        <v>-0.27341392170575823</v>
      </c>
      <c r="AT142" cm="1">
        <f t="array" ref="AT142">INDEX(_x_scores_!F$2:F$474,MATCH($AO142,_x_scores_!$A$2:$A$474,0),0) + INDEX(_hidden_info_draft_!Z$46:AK$46,'Draft Sim'!$F$21)</f>
        <v>-5.5217638784275103E-2</v>
      </c>
      <c r="AU142" cm="1">
        <f t="array" ref="AU142">INDEX(_x_scores_!G$2:G$474,MATCH($AO142,_x_scores_!$A$2:$A$474,0),0) + INDEX(_hidden_info_draft_!Z$47:AK$47,'Draft Sim'!$F$21)</f>
        <v>-1.3475315497198848</v>
      </c>
      <c r="AV142" cm="1">
        <f t="array" ref="AV142">INDEX(_x_scores_!H$2:H$474,MATCH($AO142,_x_scores_!$A$2:$A$474,0),0) + INDEX(_hidden_info_draft_!Z$48:AK$48,'Draft Sim'!$F$21)</f>
        <v>2.8904388921174168E-3</v>
      </c>
      <c r="AW142" cm="1">
        <f t="array" ref="AW142">INDEX(_x_scores_!I$2:I$474,MATCH($AO142,_x_scores_!$A$2:$A$474,0),0) + INDEX(_hidden_info_draft_!Z$49:AK$49,'Draft Sim'!$F$21)</f>
        <v>-3.1490141825312179</v>
      </c>
      <c r="AX142" cm="1">
        <f t="array" ref="AX142">INDEX(_x_scores_!J$2:J$474,MATCH($AO142,_x_scores_!$A$2:$A$474,0),0) + INDEX(_hidden_info_draft_!Z$50:AK$50,'Draft Sim'!$F$21)</f>
        <v>0.55336829834932633</v>
      </c>
      <c r="AZ142">
        <f t="shared" si="28"/>
        <v>0.42456606127736574</v>
      </c>
      <c r="BA142">
        <f t="shared" si="29"/>
        <v>0.62991008665238901</v>
      </c>
      <c r="BB142">
        <f t="shared" si="30"/>
        <v>0.4744725870709956</v>
      </c>
      <c r="BC142">
        <f t="shared" si="31"/>
        <v>0.4792506930673659</v>
      </c>
      <c r="BD142">
        <f t="shared" si="32"/>
        <v>0.49614849467591049</v>
      </c>
      <c r="BE142">
        <f t="shared" si="33"/>
        <v>0.4078611857514407</v>
      </c>
      <c r="BF142">
        <f t="shared" si="34"/>
        <v>0.5002118800520694</v>
      </c>
      <c r="BG142">
        <f t="shared" si="35"/>
        <v>0.2791941409767108</v>
      </c>
      <c r="BH142">
        <f t="shared" si="36"/>
        <v>0.54063652926396844</v>
      </c>
      <c r="BJ142">
        <f ca="1"/>
        <v>139</v>
      </c>
      <c r="BL142">
        <f ca="1"/>
        <v>0</v>
      </c>
      <c r="BN142">
        <f t="shared" si="37"/>
        <v>0.47025018430980187</v>
      </c>
      <c r="BO142" cm="1">
        <f t="array" aca="1" ref="BO142" ca="1">SUM(IF(MOD(_xlfn.FLOOR.MATH(ROW(INDIRECT("1:512"))/1),2)=1,AZ142,1-AZ142) * IF(MOD(_xlfn.FLOOR.MATH(ROW(INDIRECT("1:512"))/2),2)=1,BA142,1-BA142) *  IF(MOD(_xlfn.FLOOR.MATH(ROW(INDIRECT("1:512"))/4),2)=1,BB142,1-BB142) *IF(MOD(_xlfn.FLOOR.MATH(ROW(INDIRECT("1:512"))/8),2)=1,BC142,1-BC142) * IF(MOD(_xlfn.FLOOR.MATH(ROW(INDIRECT("1:512"))/16),2)=1,BD142,1-BD142) * IF(MOD(_xlfn.FLOOR.MATH(ROW(INDIRECT("1:512"))/32),2)=1,BE142,1-BE142) *  IF(MOD(_xlfn.FLOOR.MATH(ROW(INDIRECT("1:512"))/64),2)=1,BF142,1-BF142) * IF(MOD(_xlfn.FLOOR.MATH(ROW(INDIRECT("1:512"))/128),2)=1,BG142,1-BG142) * IF(MOD(_xlfn.FLOOR.MATH(ROW(INDIRECT("1:512"))/256),2)=1,BH142,1-BH142)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0.42606645848481295</v>
      </c>
      <c r="BP142">
        <f ca="1">IF('Draft Sim'!$C$2 = "Most Categories",BO142,BN142)</f>
        <v>0.42606645848481295</v>
      </c>
      <c r="BR142" t="str">
        <f ca="1"/>
        <v>Jusuf Nurkic</v>
      </c>
      <c r="BT142" s="6" t="str">
        <f t="shared" ca="1" si="38"/>
        <v>Jusuf Nurkic</v>
      </c>
      <c r="BV142" t="str">
        <f ca="1"/>
        <v>Killian Hayes</v>
      </c>
    </row>
    <row r="143" spans="4:74">
      <c r="D143">
        <f>'Draft Sim'!M14</f>
        <v>0</v>
      </c>
      <c r="F143" t="str">
        <v>Mike Conley</v>
      </c>
      <c r="I143" s="6" t="str">
        <f t="shared" si="26"/>
        <v>Mike Conley</v>
      </c>
      <c r="L143" t="str">
        <v>Grayson Allen</v>
      </c>
      <c r="O143">
        <v>-0.53927448071237682</v>
      </c>
      <c r="P143">
        <v>0.85119937716015914</v>
      </c>
      <c r="Q143">
        <v>-0.51147142338240492</v>
      </c>
      <c r="R143">
        <v>-0.21122667179320878</v>
      </c>
      <c r="S143">
        <v>-8.0752594655116611E-2</v>
      </c>
      <c r="T143">
        <v>-0.74346272106172484</v>
      </c>
      <c r="U143">
        <v>-0.14269276509894033</v>
      </c>
      <c r="V143">
        <v>-0.40810256072399526</v>
      </c>
      <c r="W143">
        <v>0.2340471294542831</v>
      </c>
      <c r="AO143" t="str">
        <f t="shared" si="27"/>
        <v>Mike Conley</v>
      </c>
      <c r="AP143" cm="1">
        <f t="array" ref="AP143">INDEX(_x_scores_!B$2:B$474,MATCH($AO143,_x_scores_!$A$2:$A$474,0),0) + INDEX(_hidden_info_draft_!Z$42:AK$42,'Draft Sim'!$F$21)</f>
        <v>-0.73789869373634842</v>
      </c>
      <c r="AQ143" cm="1">
        <f t="array" ref="AQ143">INDEX(_x_scores_!C$2:C$474,MATCH($AO143,_x_scores_!$A$2:$A$474,0),0) + INDEX(_hidden_info_draft_!Z$43:AK$43,'Draft Sim'!$F$21)</f>
        <v>-0.75864564578597593</v>
      </c>
      <c r="AR143" cm="1">
        <f t="array" ref="AR143">INDEX(_x_scores_!D$2:D$474,MATCH($AO143,_x_scores_!$A$2:$A$474,0),0) +INDEX(_hidden_info_draft_!Z$44:AK$44,'Draft Sim'!$F$21)</f>
        <v>0.83196069902921321</v>
      </c>
      <c r="AS143" cm="1">
        <f t="array" ref="AS143">INDEX(_x_scores_!E$2:E$474,MATCH($AO143,_x_scores_!$A$2:$A$474,0),0) + INDEX(_hidden_info_draft_!Z$45:AK$45,'Draft Sim'!$F$21)</f>
        <v>-0.15638951766084325</v>
      </c>
      <c r="AT143" cm="1">
        <f t="array" ref="AT143">INDEX(_x_scores_!F$2:F$474,MATCH($AO143,_x_scores_!$A$2:$A$474,0),0) + INDEX(_hidden_info_draft_!Z$46:AK$46,'Draft Sim'!$F$21)</f>
        <v>-1.2012606344432015</v>
      </c>
      <c r="AU143" cm="1">
        <f t="array" ref="AU143">INDEX(_x_scores_!G$2:G$474,MATCH($AO143,_x_scores_!$A$2:$A$474,0),0) + INDEX(_hidden_info_draft_!Z$47:AK$47,'Draft Sim'!$F$21)</f>
        <v>1.2696519805353912E-2</v>
      </c>
      <c r="AV143" cm="1">
        <f t="array" ref="AV143">INDEX(_x_scores_!H$2:H$474,MATCH($AO143,_x_scores_!$A$2:$A$474,0),0) + INDEX(_hidden_info_draft_!Z$48:AK$48,'Draft Sim'!$F$21)</f>
        <v>0.2546193854962705</v>
      </c>
      <c r="AW143" cm="1">
        <f t="array" ref="AW143">INDEX(_x_scores_!I$2:I$474,MATCH($AO143,_x_scores_!$A$2:$A$474,0),0) + INDEX(_hidden_info_draft_!Z$49:AK$49,'Draft Sim'!$F$21)</f>
        <v>-1.7024294052711968</v>
      </c>
      <c r="AX143" cm="1">
        <f t="array" ref="AX143">INDEX(_x_scores_!J$2:J$474,MATCH($AO143,_x_scores_!$A$2:$A$474,0),0) + INDEX(_hidden_info_draft_!Z$50:AK$50,'Draft Sim'!$F$21)</f>
        <v>-0.38370772665286756</v>
      </c>
      <c r="AZ143">
        <f t="shared" si="28"/>
        <v>0.44524539422001241</v>
      </c>
      <c r="BA143">
        <f t="shared" si="29"/>
        <v>0.44797474732788345</v>
      </c>
      <c r="BB143">
        <f t="shared" si="30"/>
        <v>0.55566994567344241</v>
      </c>
      <c r="BC143">
        <f t="shared" si="31"/>
        <v>0.48812803956459749</v>
      </c>
      <c r="BD143">
        <f t="shared" si="32"/>
        <v>0.41682113567231172</v>
      </c>
      <c r="BE143">
        <f t="shared" si="33"/>
        <v>0.50087600195839843</v>
      </c>
      <c r="BF143">
        <f t="shared" si="34"/>
        <v>0.51865775362567335</v>
      </c>
      <c r="BG143">
        <f t="shared" si="35"/>
        <v>0.37585225273248413</v>
      </c>
      <c r="BH143">
        <f t="shared" si="36"/>
        <v>0.47179710127133512</v>
      </c>
      <c r="BJ143">
        <f ca="1"/>
        <v>140</v>
      </c>
      <c r="BL143">
        <f ca="1"/>
        <v>0</v>
      </c>
      <c r="BN143">
        <f t="shared" si="37"/>
        <v>0.46900248578290415</v>
      </c>
      <c r="BO143" cm="1">
        <f t="array" aca="1" ref="BO143" ca="1">SUM(IF(MOD(_xlfn.FLOOR.MATH(ROW(INDIRECT("1:512"))/1),2)=1,AZ143,1-AZ143) * IF(MOD(_xlfn.FLOOR.MATH(ROW(INDIRECT("1:512"))/2),2)=1,BA143,1-BA143) *  IF(MOD(_xlfn.FLOOR.MATH(ROW(INDIRECT("1:512"))/4),2)=1,BB143,1-BB143) *IF(MOD(_xlfn.FLOOR.MATH(ROW(INDIRECT("1:512"))/8),2)=1,BC143,1-BC143) * IF(MOD(_xlfn.FLOOR.MATH(ROW(INDIRECT("1:512"))/16),2)=1,BD143,1-BD143) * IF(MOD(_xlfn.FLOOR.MATH(ROW(INDIRECT("1:512"))/32),2)=1,BE143,1-BE143) *  IF(MOD(_xlfn.FLOOR.MATH(ROW(INDIRECT("1:512"))/64),2)=1,BF143,1-BF143) * IF(MOD(_xlfn.FLOOR.MATH(ROW(INDIRECT("1:512"))/128),2)=1,BG143,1-BG143) * IF(MOD(_xlfn.FLOOR.MATH(ROW(INDIRECT("1:512"))/256),2)=1,BH143,1-BH143)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0.42371443297906547</v>
      </c>
      <c r="BP143">
        <f ca="1">IF('Draft Sim'!$C$2 = "Most Categories",BO143,BN143)</f>
        <v>0.42371443297906547</v>
      </c>
      <c r="BR143" t="str">
        <f ca="1"/>
        <v>Mike Conley</v>
      </c>
      <c r="BT143" s="6" t="str">
        <f t="shared" ca="1" si="38"/>
        <v>Mike Conley</v>
      </c>
      <c r="BV143" t="str">
        <f ca="1"/>
        <v>Kyle Lowry</v>
      </c>
    </row>
    <row r="144" spans="4:74">
      <c r="D144">
        <f>'Draft Sim'!M15</f>
        <v>0</v>
      </c>
      <c r="F144" t="str">
        <v>Deni Avdija</v>
      </c>
      <c r="I144" s="6" t="str">
        <f t="shared" si="26"/>
        <v>Deni Avdija</v>
      </c>
      <c r="L144" t="str">
        <v>Brandon Clarke</v>
      </c>
      <c r="O144">
        <v>-0.13221195364904173</v>
      </c>
      <c r="P144">
        <v>6.3566434612133071E-2</v>
      </c>
      <c r="Q144">
        <v>-0.83477835481019769</v>
      </c>
      <c r="R144">
        <v>-0.39851670844374015</v>
      </c>
      <c r="S144">
        <v>-0.25506734919481056</v>
      </c>
      <c r="T144">
        <v>-0.50827498875208288</v>
      </c>
      <c r="U144">
        <v>0.35019217155701432</v>
      </c>
      <c r="V144">
        <v>-0.44287405323563955</v>
      </c>
      <c r="W144">
        <v>0.43767769516284316</v>
      </c>
      <c r="AO144" t="str">
        <f t="shared" si="27"/>
        <v>Deni Avdija</v>
      </c>
      <c r="AP144" cm="1">
        <f t="array" ref="AP144">INDEX(_x_scores_!B$2:B$474,MATCH($AO144,_x_scores_!$A$2:$A$474,0),0) + INDEX(_hidden_info_draft_!Z$42:AK$42,'Draft Sim'!$F$21)</f>
        <v>-0.66704365072986205</v>
      </c>
      <c r="AQ144" cm="1">
        <f t="array" ref="AQ144">INDEX(_x_scores_!C$2:C$474,MATCH($AO144,_x_scores_!$A$2:$A$474,0),0) + INDEX(_hidden_info_draft_!Z$43:AK$43,'Draft Sim'!$F$21)</f>
        <v>0.44126253807188925</v>
      </c>
      <c r="AR144" cm="1">
        <f t="array" ref="AR144">INDEX(_x_scores_!D$2:D$474,MATCH($AO144,_x_scores_!$A$2:$A$474,0),0) +INDEX(_hidden_info_draft_!Z$44:AK$44,'Draft Sim'!$F$21)</f>
        <v>-3.1801525750763837E-2</v>
      </c>
      <c r="AS144" cm="1">
        <f t="array" ref="AS144">INDEX(_x_scores_!E$2:E$474,MATCH($AO144,_x_scores_!$A$2:$A$474,0),0) + INDEX(_hidden_info_draft_!Z$45:AK$45,'Draft Sim'!$F$21)</f>
        <v>-0.21679643337141391</v>
      </c>
      <c r="AT144" cm="1">
        <f t="array" ref="AT144">INDEX(_x_scores_!F$2:F$474,MATCH($AO144,_x_scores_!$A$2:$A$474,0),0) + INDEX(_hidden_info_draft_!Z$46:AK$46,'Draft Sim'!$F$21)</f>
        <v>-0.81474490579543124</v>
      </c>
      <c r="AU144" cm="1">
        <f t="array" ref="AU144">INDEX(_x_scores_!G$2:G$474,MATCH($AO144,_x_scores_!$A$2:$A$474,0),0) + INDEX(_hidden_info_draft_!Z$47:AK$47,'Draft Sim'!$F$21)</f>
        <v>-0.46806936889686357</v>
      </c>
      <c r="AV144" cm="1">
        <f t="array" ref="AV144">INDEX(_x_scores_!H$2:H$474,MATCH($AO144,_x_scores_!$A$2:$A$474,0),0) + INDEX(_hidden_info_draft_!Z$48:AK$48,'Draft Sim'!$F$21)</f>
        <v>3.6054582983024303E-2</v>
      </c>
      <c r="AW144" cm="1">
        <f t="array" ref="AW144">INDEX(_x_scores_!I$2:I$474,MATCH($AO144,_x_scores_!$A$2:$A$474,0),0) + INDEX(_hidden_info_draft_!Z$49:AK$49,'Draft Sim'!$F$21)</f>
        <v>-1.9437779195768594</v>
      </c>
      <c r="AX144" cm="1">
        <f t="array" ref="AX144">INDEX(_x_scores_!J$2:J$474,MATCH($AO144,_x_scores_!$A$2:$A$474,0),0) + INDEX(_hidden_info_draft_!Z$50:AK$50,'Draft Sim'!$F$21)</f>
        <v>-0.22408379503774459</v>
      </c>
      <c r="AZ144">
        <f t="shared" si="28"/>
        <v>0.45047454733883296</v>
      </c>
      <c r="BA144">
        <f t="shared" si="29"/>
        <v>0.53031727738053303</v>
      </c>
      <c r="BB144">
        <f t="shared" si="30"/>
        <v>0.49786508440385624</v>
      </c>
      <c r="BC144">
        <f t="shared" si="31"/>
        <v>0.48354462270594389</v>
      </c>
      <c r="BD144">
        <f t="shared" si="32"/>
        <v>0.44336117758244487</v>
      </c>
      <c r="BE144">
        <f t="shared" si="33"/>
        <v>0.46774055909213819</v>
      </c>
      <c r="BF144">
        <f t="shared" si="34"/>
        <v>0.50264291745471379</v>
      </c>
      <c r="BG144">
        <f t="shared" si="35"/>
        <v>0.3589575136725931</v>
      </c>
      <c r="BH144">
        <f t="shared" si="36"/>
        <v>0.48352056507951491</v>
      </c>
      <c r="BJ144">
        <f ca="1"/>
        <v>141</v>
      </c>
      <c r="BL144">
        <f ca="1"/>
        <v>0</v>
      </c>
      <c r="BN144">
        <f t="shared" si="37"/>
        <v>0.46871380719006339</v>
      </c>
      <c r="BO144" cm="1">
        <f t="array" aca="1" ref="BO144" ca="1">SUM(IF(MOD(_xlfn.FLOOR.MATH(ROW(INDIRECT("1:512"))/1),2)=1,AZ144,1-AZ144) * IF(MOD(_xlfn.FLOOR.MATH(ROW(INDIRECT("1:512"))/2),2)=1,BA144,1-BA144) *  IF(MOD(_xlfn.FLOOR.MATH(ROW(INDIRECT("1:512"))/4),2)=1,BB144,1-BB144) *IF(MOD(_xlfn.FLOOR.MATH(ROW(INDIRECT("1:512"))/8),2)=1,BC144,1-BC144) * IF(MOD(_xlfn.FLOOR.MATH(ROW(INDIRECT("1:512"))/16),2)=1,BD144,1-BD144) * IF(MOD(_xlfn.FLOOR.MATH(ROW(INDIRECT("1:512"))/32),2)=1,BE144,1-BE144) *  IF(MOD(_xlfn.FLOOR.MATH(ROW(INDIRECT("1:512"))/64),2)=1,BF144,1-BF144) * IF(MOD(_xlfn.FLOOR.MATH(ROW(INDIRECT("1:512"))/128),2)=1,BG144,1-BG144) * IF(MOD(_xlfn.FLOOR.MATH(ROW(INDIRECT("1:512"))/256),2)=1,BH144,1-BH144)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0.42313359417494406</v>
      </c>
      <c r="BP144">
        <f ca="1">IF('Draft Sim'!$C$2 = "Most Categories",BO144,BN144)</f>
        <v>0.42313359417494406</v>
      </c>
      <c r="BR144" t="str">
        <f ca="1"/>
        <v>Deni Avdija</v>
      </c>
      <c r="BT144" s="6" t="str">
        <f t="shared" ca="1" si="38"/>
        <v>Deni Avdija</v>
      </c>
      <c r="BV144" t="str">
        <f ca="1"/>
        <v>Grayson Allen</v>
      </c>
    </row>
    <row r="145" spans="4:74">
      <c r="D145">
        <f>'Draft Sim'!M16</f>
        <v>0</v>
      </c>
      <c r="F145" t="str">
        <v>Caris LeVert</v>
      </c>
      <c r="I145" s="6" t="str">
        <f t="shared" si="26"/>
        <v>Caris LeVert</v>
      </c>
      <c r="L145" t="str">
        <v>Chris Boucher</v>
      </c>
      <c r="O145">
        <v>-0.52234775613617523</v>
      </c>
      <c r="P145">
        <v>0.133917461776594</v>
      </c>
      <c r="Q145">
        <v>-0.50371649190106904</v>
      </c>
      <c r="R145">
        <v>-0.40060560071617934</v>
      </c>
      <c r="S145">
        <v>0.2324272819255056</v>
      </c>
      <c r="T145">
        <v>-0.49537990411575478</v>
      </c>
      <c r="U145">
        <v>2.9039171204453956E-2</v>
      </c>
      <c r="V145">
        <v>-0.10150439328187541</v>
      </c>
      <c r="W145">
        <v>9.0511557126302863E-2</v>
      </c>
      <c r="AO145" t="str">
        <f t="shared" si="27"/>
        <v>Caris LeVert</v>
      </c>
      <c r="AP145" cm="1">
        <f t="array" ref="AP145">INDEX(_x_scores_!B$2:B$474,MATCH($AO145,_x_scores_!$A$2:$A$474,0),0) + INDEX(_hidden_info_draft_!Z$42:AK$42,'Draft Sim'!$F$21)</f>
        <v>-0.49270209985933111</v>
      </c>
      <c r="AQ145" cm="1">
        <f t="array" ref="AQ145">INDEX(_x_scores_!C$2:C$474,MATCH($AO145,_x_scores_!$A$2:$A$474,0),0) + INDEX(_hidden_info_draft_!Z$43:AK$43,'Draft Sim'!$F$21)</f>
        <v>-0.3141258591512629</v>
      </c>
      <c r="AR145" cm="1">
        <f t="array" ref="AR145">INDEX(_x_scores_!D$2:D$474,MATCH($AO145,_x_scores_!$A$2:$A$474,0),0) +INDEX(_hidden_info_draft_!Z$44:AK$44,'Draft Sim'!$F$21)</f>
        <v>0.22628047172941484</v>
      </c>
      <c r="AS145" cm="1">
        <f t="array" ref="AS145">INDEX(_x_scores_!E$2:E$474,MATCH($AO145,_x_scores_!$A$2:$A$474,0),0) + INDEX(_hidden_info_draft_!Z$45:AK$45,'Draft Sim'!$F$21)</f>
        <v>-0.15508661586356831</v>
      </c>
      <c r="AT145" cm="1">
        <f t="array" ref="AT145">INDEX(_x_scores_!F$2:F$474,MATCH($AO145,_x_scores_!$A$2:$A$474,0),0) + INDEX(_hidden_info_draft_!Z$46:AK$46,'Draft Sim'!$F$21)</f>
        <v>-1.0050767763007431</v>
      </c>
      <c r="AU145" cm="1">
        <f t="array" ref="AU145">INDEX(_x_scores_!G$2:G$474,MATCH($AO145,_x_scores_!$A$2:$A$474,0),0) + INDEX(_hidden_info_draft_!Z$47:AK$47,'Draft Sim'!$F$21)</f>
        <v>-1.9245071882243864E-3</v>
      </c>
      <c r="AV145" cm="1">
        <f t="array" ref="AV145">INDEX(_x_scores_!H$2:H$474,MATCH($AO145,_x_scores_!$A$2:$A$474,0),0) + INDEX(_hidden_info_draft_!Z$48:AK$48,'Draft Sim'!$F$21)</f>
        <v>8.4679268338674757E-2</v>
      </c>
      <c r="AW145" cm="1">
        <f t="array" ref="AW145">INDEX(_x_scores_!I$2:I$474,MATCH($AO145,_x_scores_!$A$2:$A$474,0),0) + INDEX(_hidden_info_draft_!Z$49:AK$49,'Draft Sim'!$F$21)</f>
        <v>-1.9313613582553748</v>
      </c>
      <c r="AX145" cm="1">
        <f t="array" ref="AX145">INDEX(_x_scores_!J$2:J$474,MATCH($AO145,_x_scores_!$A$2:$A$474,0),0) + INDEX(_hidden_info_draft_!Z$50:AK$50,'Draft Sim'!$F$21)</f>
        <v>-0.32162411404142888</v>
      </c>
      <c r="AZ145">
        <f t="shared" si="28"/>
        <v>0.46337586939294706</v>
      </c>
      <c r="BA145">
        <f t="shared" si="29"/>
        <v>0.47840748236674235</v>
      </c>
      <c r="BB145">
        <f t="shared" si="30"/>
        <v>0.51518717380024526</v>
      </c>
      <c r="BC145">
        <f t="shared" si="31"/>
        <v>0.48822691760255466</v>
      </c>
      <c r="BD145">
        <f t="shared" si="32"/>
        <v>0.4302526065779424</v>
      </c>
      <c r="BE145">
        <f t="shared" si="33"/>
        <v>0.49986721767733833</v>
      </c>
      <c r="BF145">
        <f t="shared" si="34"/>
        <v>0.50620705899144214</v>
      </c>
      <c r="BG145">
        <f t="shared" si="35"/>
        <v>0.35982031690563177</v>
      </c>
      <c r="BH145">
        <f t="shared" si="36"/>
        <v>0.47635444488909662</v>
      </c>
      <c r="BJ145">
        <f ca="1"/>
        <v>142</v>
      </c>
      <c r="BL145">
        <f ca="1"/>
        <v>0</v>
      </c>
      <c r="BN145">
        <f t="shared" si="37"/>
        <v>0.46863323202266016</v>
      </c>
      <c r="BO145" cm="1">
        <f t="array" aca="1" ref="BO145" ca="1">SUM(IF(MOD(_xlfn.FLOOR.MATH(ROW(INDIRECT("1:512"))/1),2)=1,AZ145,1-AZ145) * IF(MOD(_xlfn.FLOOR.MATH(ROW(INDIRECT("1:512"))/2),2)=1,BA145,1-BA145) *  IF(MOD(_xlfn.FLOOR.MATH(ROW(INDIRECT("1:512"))/4),2)=1,BB145,1-BB145) *IF(MOD(_xlfn.FLOOR.MATH(ROW(INDIRECT("1:512"))/8),2)=1,BC145,1-BC145) * IF(MOD(_xlfn.FLOOR.MATH(ROW(INDIRECT("1:512"))/16),2)=1,BD145,1-BD145) * IF(MOD(_xlfn.FLOOR.MATH(ROW(INDIRECT("1:512"))/32),2)=1,BE145,1-BE145) *  IF(MOD(_xlfn.FLOOR.MATH(ROW(INDIRECT("1:512"))/64),2)=1,BF145,1-BF145) * IF(MOD(_xlfn.FLOOR.MATH(ROW(INDIRECT("1:512"))/128),2)=1,BG145,1-BG145) * IF(MOD(_xlfn.FLOOR.MATH(ROW(INDIRECT("1:512"))/256),2)=1,BH145,1-BH145)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0.42295724246463795</v>
      </c>
      <c r="BP145">
        <f ca="1">IF('Draft Sim'!$C$2 = "Most Categories",BO145,BN145)</f>
        <v>0.42295724246463795</v>
      </c>
      <c r="BR145" t="str">
        <f ca="1"/>
        <v>Caris LeVert</v>
      </c>
      <c r="BT145" s="6" t="str">
        <f t="shared" ca="1" si="38"/>
        <v>Caris LeVert</v>
      </c>
      <c r="BV145" t="str">
        <f ca="1"/>
        <v>Chris Boucher</v>
      </c>
    </row>
    <row r="146" spans="4:74">
      <c r="D146">
        <f>'Draft Sim'!M17</f>
        <v>0</v>
      </c>
      <c r="F146" t="str">
        <v>Drew Eubanks</v>
      </c>
      <c r="I146" s="6" t="str">
        <f t="shared" si="26"/>
        <v>Drew Eubanks</v>
      </c>
      <c r="L146" t="str">
        <v>T.J. McConnell</v>
      </c>
      <c r="O146">
        <v>0.24926755128095074</v>
      </c>
      <c r="P146">
        <v>-0.5946220460278886</v>
      </c>
      <c r="Q146">
        <v>0.25201459450411073</v>
      </c>
      <c r="R146">
        <v>-0.28173925932764809</v>
      </c>
      <c r="S146">
        <v>-0.68595473666094298</v>
      </c>
      <c r="T146">
        <v>0.8851155976687346</v>
      </c>
      <c r="U146">
        <v>-0.58136175953402958</v>
      </c>
      <c r="V146">
        <v>0.10990791748916456</v>
      </c>
      <c r="W146">
        <v>-0.68070457436522092</v>
      </c>
      <c r="AO146" t="str">
        <f t="shared" si="27"/>
        <v>Drew Eubanks</v>
      </c>
      <c r="AP146" cm="1">
        <f t="array" ref="AP146">INDEX(_x_scores_!B$2:B$474,MATCH($AO146,_x_scores_!$A$2:$A$474,0),0) + INDEX(_hidden_info_draft_!Z$42:AK$42,'Draft Sim'!$F$21)</f>
        <v>-1.0944038997889214</v>
      </c>
      <c r="AQ146" cm="1">
        <f t="array" ref="AQ146">INDEX(_x_scores_!C$2:C$474,MATCH($AO146,_x_scores_!$A$2:$A$474,0),0) + INDEX(_hidden_info_draft_!Z$43:AK$43,'Draft Sim'!$F$21)</f>
        <v>0.34866680011810058</v>
      </c>
      <c r="AR146" cm="1">
        <f t="array" ref="AR146">INDEX(_x_scores_!D$2:D$474,MATCH($AO146,_x_scores_!$A$2:$A$474,0),0) +INDEX(_hidden_info_draft_!Z$44:AK$44,'Draft Sim'!$F$21)</f>
        <v>-0.836846157630729</v>
      </c>
      <c r="AS146" cm="1">
        <f t="array" ref="AS146">INDEX(_x_scores_!E$2:E$474,MATCH($AO146,_x_scores_!$A$2:$A$474,0),0) + INDEX(_hidden_info_draft_!Z$45:AK$45,'Draft Sim'!$F$21)</f>
        <v>-0.7350030585228633</v>
      </c>
      <c r="AT146" cm="1">
        <f t="array" ref="AT146">INDEX(_x_scores_!F$2:F$474,MATCH($AO146,_x_scores_!$A$2:$A$474,0),0) + INDEX(_hidden_info_draft_!Z$46:AK$46,'Draft Sim'!$F$21)</f>
        <v>0.47585972437138113</v>
      </c>
      <c r="AU146" cm="1">
        <f t="array" ref="AU146">INDEX(_x_scores_!G$2:G$474,MATCH($AO146,_x_scores_!$A$2:$A$474,0),0) + INDEX(_hidden_info_draft_!Z$47:AK$47,'Draft Sim'!$F$21)</f>
        <v>-1.2147304120492695</v>
      </c>
      <c r="AV146" cm="1">
        <f t="array" ref="AV146">INDEX(_x_scores_!H$2:H$474,MATCH($AO146,_x_scores_!$A$2:$A$474,0),0) + INDEX(_hidden_info_draft_!Z$48:AK$48,'Draft Sim'!$F$21)</f>
        <v>0.61257422194962752</v>
      </c>
      <c r="AW146" cm="1">
        <f t="array" ref="AW146">INDEX(_x_scores_!I$2:I$474,MATCH($AO146,_x_scores_!$A$2:$A$474,0),0) + INDEX(_hidden_info_draft_!Z$49:AK$49,'Draft Sim'!$F$21)</f>
        <v>-1.9620182885748618</v>
      </c>
      <c r="AX146" cm="1">
        <f t="array" ref="AX146">INDEX(_x_scores_!J$2:J$474,MATCH($AO146,_x_scores_!$A$2:$A$474,0),0) + INDEX(_hidden_info_draft_!Z$50:AK$50,'Draft Sim'!$F$21)</f>
        <v>0.4463738847097346</v>
      </c>
      <c r="AZ146">
        <f t="shared" si="28"/>
        <v>0.41909747778109607</v>
      </c>
      <c r="BA146">
        <f t="shared" si="29"/>
        <v>0.52396409141389311</v>
      </c>
      <c r="BB146">
        <f t="shared" si="30"/>
        <v>0.44400529693433954</v>
      </c>
      <c r="BC146">
        <f t="shared" si="31"/>
        <v>0.44437709993547947</v>
      </c>
      <c r="BD146">
        <f t="shared" si="32"/>
        <v>0.53315412249286187</v>
      </c>
      <c r="BE146">
        <f t="shared" si="33"/>
        <v>0.41680151092601625</v>
      </c>
      <c r="BF146">
        <f t="shared" si="34"/>
        <v>0.54480936213364362</v>
      </c>
      <c r="BG146">
        <f t="shared" si="35"/>
        <v>0.35769133008573739</v>
      </c>
      <c r="BH146">
        <f t="shared" si="36"/>
        <v>0.53279926124650667</v>
      </c>
      <c r="BJ146">
        <f ca="1"/>
        <v>143</v>
      </c>
      <c r="BL146">
        <f ca="1"/>
        <v>1</v>
      </c>
      <c r="BN146">
        <f t="shared" si="37"/>
        <v>0.46852217254995271</v>
      </c>
      <c r="BO146" cm="1">
        <f t="array" aca="1" ref="BO146" ca="1">SUM(IF(MOD(_xlfn.FLOOR.MATH(ROW(INDIRECT("1:512"))/1),2)=1,AZ146,1-AZ146) * IF(MOD(_xlfn.FLOOR.MATH(ROW(INDIRECT("1:512"))/2),2)=1,BA146,1-BA146) *  IF(MOD(_xlfn.FLOOR.MATH(ROW(INDIRECT("1:512"))/4),2)=1,BB146,1-BB146) *IF(MOD(_xlfn.FLOOR.MATH(ROW(INDIRECT("1:512"))/8),2)=1,BC146,1-BC146) * IF(MOD(_xlfn.FLOOR.MATH(ROW(INDIRECT("1:512"))/16),2)=1,BD146,1-BD146) * IF(MOD(_xlfn.FLOOR.MATH(ROW(INDIRECT("1:512"))/32),2)=1,BE146,1-BE146) *  IF(MOD(_xlfn.FLOOR.MATH(ROW(INDIRECT("1:512"))/64),2)=1,BF146,1-BF146) * IF(MOD(_xlfn.FLOOR.MATH(ROW(INDIRECT("1:512"))/128),2)=1,BG146,1-BG146) * IF(MOD(_xlfn.FLOOR.MATH(ROW(INDIRECT("1:512"))/256),2)=1,BH146,1-BH146)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0.4223536143803589</v>
      </c>
      <c r="BP146">
        <f ca="1">IF('Draft Sim'!$C$2 = "Most Categories",BO146,BN146)</f>
        <v>0.4223536143803589</v>
      </c>
      <c r="BR146" t="str">
        <f ca="1"/>
        <v>Drew Eubanks</v>
      </c>
      <c r="BT146" s="6" t="str">
        <f t="shared" ca="1" si="38"/>
        <v>Drew Eubanks</v>
      </c>
      <c r="BV146" t="str">
        <f ca="1"/>
        <v>Daniel Gafford</v>
      </c>
    </row>
    <row r="147" spans="4:74">
      <c r="D147" t="str">
        <f>'Draft Sim'!N5</f>
        <v>Trae Young</v>
      </c>
      <c r="F147" t="str">
        <v>Al Horford</v>
      </c>
      <c r="I147" s="6" t="str">
        <f t="shared" si="26"/>
        <v>Al Horford</v>
      </c>
      <c r="L147" t="str">
        <v>Dorian Finney-Smith</v>
      </c>
      <c r="O147">
        <v>-1.0025670365704511</v>
      </c>
      <c r="P147">
        <v>0.10449918499139424</v>
      </c>
      <c r="Q147">
        <v>-0.98630516086423425</v>
      </c>
      <c r="R147">
        <v>-0.50202753157745206</v>
      </c>
      <c r="S147">
        <v>1.0476311921044317</v>
      </c>
      <c r="T147">
        <v>-1.1467969927490314</v>
      </c>
      <c r="U147">
        <v>0.68323853509477028</v>
      </c>
      <c r="V147">
        <v>-0.21807958620602261</v>
      </c>
      <c r="W147">
        <v>0.34653004530357789</v>
      </c>
      <c r="AO147" t="str">
        <f t="shared" si="27"/>
        <v>Al Horford</v>
      </c>
      <c r="AP147" cm="1">
        <f t="array" ref="AP147">INDEX(_x_scores_!B$2:B$474,MATCH($AO147,_x_scores_!$A$2:$A$474,0),0) + INDEX(_hidden_info_draft_!Z$42:AK$42,'Draft Sim'!$F$21)</f>
        <v>-1.0756062783677445</v>
      </c>
      <c r="AQ147" cm="1">
        <f t="array" ref="AQ147">INDEX(_x_scores_!C$2:C$474,MATCH($AO147,_x_scores_!$A$2:$A$474,0),0) + INDEX(_hidden_info_draft_!Z$43:AK$43,'Draft Sim'!$F$21)</f>
        <v>-0.19066018421714603</v>
      </c>
      <c r="AR147" cm="1">
        <f t="array" ref="AR147">INDEX(_x_scores_!D$2:D$474,MATCH($AO147,_x_scores_!$A$2:$A$474,0),0) +INDEX(_hidden_info_draft_!Z$44:AK$44,'Draft Sim'!$F$21)</f>
        <v>-0.3844997640694604</v>
      </c>
      <c r="AS147" cm="1">
        <f t="array" ref="AS147">INDEX(_x_scores_!E$2:E$474,MATCH($AO147,_x_scores_!$A$2:$A$474,0),0) + INDEX(_hidden_info_draft_!Z$45:AK$45,'Draft Sim'!$F$21)</f>
        <v>-0.81634780538071738</v>
      </c>
      <c r="AT147" cm="1">
        <f t="array" ref="AT147">INDEX(_x_scores_!F$2:F$474,MATCH($AO147,_x_scores_!$A$2:$A$474,0),0) + INDEX(_hidden_info_draft_!Z$46:AK$46,'Draft Sim'!$F$21)</f>
        <v>-0.43441057073738198</v>
      </c>
      <c r="AU147" cm="1">
        <f t="array" ref="AU147">INDEX(_x_scores_!G$2:G$474,MATCH($AO147,_x_scores_!$A$2:$A$474,0),0) + INDEX(_hidden_info_draft_!Z$47:AK$47,'Draft Sim'!$F$21)</f>
        <v>-0.17651325228060327</v>
      </c>
      <c r="AV147" cm="1">
        <f t="array" ref="AV147">INDEX(_x_scores_!H$2:H$474,MATCH($AO147,_x_scores_!$A$2:$A$474,0),0) + INDEX(_hidden_info_draft_!Z$48:AK$48,'Draft Sim'!$F$21)</f>
        <v>0.9787449699391837</v>
      </c>
      <c r="AW147" cm="1">
        <f t="array" ref="AW147">INDEX(_x_scores_!I$2:I$474,MATCH($AO147,_x_scores_!$A$2:$A$474,0),0) + INDEX(_hidden_info_draft_!Z$49:AK$49,'Draft Sim'!$F$21)</f>
        <v>-1.7618454873429947</v>
      </c>
      <c r="AX147" cm="1">
        <f t="array" ref="AX147">INDEX(_x_scores_!J$2:J$474,MATCH($AO147,_x_scores_!$A$2:$A$474,0),0) + INDEX(_hidden_info_draft_!Z$50:AK$50,'Draft Sim'!$F$21)</f>
        <v>-5.878693831190096E-2</v>
      </c>
      <c r="AZ147">
        <f t="shared" si="28"/>
        <v>0.42046835030269014</v>
      </c>
      <c r="BA147">
        <f t="shared" si="29"/>
        <v>0.48689027374833371</v>
      </c>
      <c r="BB147">
        <f t="shared" si="30"/>
        <v>0.4742054494026029</v>
      </c>
      <c r="BC147">
        <f t="shared" si="31"/>
        <v>0.43826807208384866</v>
      </c>
      <c r="BD147">
        <f t="shared" si="32"/>
        <v>0.46972791112194434</v>
      </c>
      <c r="BE147">
        <f t="shared" si="33"/>
        <v>0.48782327218086352</v>
      </c>
      <c r="BF147">
        <f t="shared" si="34"/>
        <v>0.57136082585263992</v>
      </c>
      <c r="BG147">
        <f t="shared" si="35"/>
        <v>0.371669456470892</v>
      </c>
      <c r="BH147">
        <f t="shared" si="36"/>
        <v>0.49567558100120412</v>
      </c>
      <c r="BJ147">
        <f ca="1"/>
        <v>144</v>
      </c>
      <c r="BL147">
        <f ca="1"/>
        <v>0</v>
      </c>
      <c r="BN147">
        <f t="shared" si="37"/>
        <v>0.46845435468500213</v>
      </c>
      <c r="BO147" cm="1">
        <f t="array" aca="1" ref="BO147" ca="1">SUM(IF(MOD(_xlfn.FLOOR.MATH(ROW(INDIRECT("1:512"))/1),2)=1,AZ147,1-AZ147) * IF(MOD(_xlfn.FLOOR.MATH(ROW(INDIRECT("1:512"))/2),2)=1,BA147,1-BA147) *  IF(MOD(_xlfn.FLOOR.MATH(ROW(INDIRECT("1:512"))/4),2)=1,BB147,1-BB147) *IF(MOD(_xlfn.FLOOR.MATH(ROW(INDIRECT("1:512"))/8),2)=1,BC147,1-BC147) * IF(MOD(_xlfn.FLOOR.MATH(ROW(INDIRECT("1:512"))/16),2)=1,BD147,1-BD147) * IF(MOD(_xlfn.FLOOR.MATH(ROW(INDIRECT("1:512"))/32),2)=1,BE147,1-BE147) *  IF(MOD(_xlfn.FLOOR.MATH(ROW(INDIRECT("1:512"))/64),2)=1,BF147,1-BF147) * IF(MOD(_xlfn.FLOOR.MATH(ROW(INDIRECT("1:512"))/128),2)=1,BG147,1-BG147) * IF(MOD(_xlfn.FLOOR.MATH(ROW(INDIRECT("1:512"))/256),2)=1,BH147,1-BH147)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0.4223529862386306</v>
      </c>
      <c r="BP147">
        <f ca="1">IF('Draft Sim'!$C$2 = "Most Categories",BO147,BN147)</f>
        <v>0.4223529862386306</v>
      </c>
      <c r="BR147" t="str">
        <f ca="1"/>
        <v>Al Horford</v>
      </c>
      <c r="BT147" s="6" t="str">
        <f t="shared" ca="1" si="38"/>
        <v>Al Horford</v>
      </c>
      <c r="BV147" t="str">
        <f ca="1"/>
        <v>Brandon Clarke</v>
      </c>
    </row>
    <row r="148" spans="4:74">
      <c r="D148" t="str">
        <f>'Draft Sim'!N6</f>
        <v>Anthony Davis</v>
      </c>
      <c r="F148" t="str">
        <v>Kenyon Martin Jr.</v>
      </c>
      <c r="I148" s="6" t="str">
        <f t="shared" si="26"/>
        <v>Kenyon Martin Jr.</v>
      </c>
      <c r="L148" t="str">
        <v>Daniel Gafford</v>
      </c>
      <c r="O148">
        <v>-0.84471424533457673</v>
      </c>
      <c r="P148">
        <v>-8.7787445596648583E-2</v>
      </c>
      <c r="Q148">
        <v>-1.1225052236969832</v>
      </c>
      <c r="R148">
        <v>-0.46010786230872197</v>
      </c>
      <c r="S148">
        <v>1.3341505119347314</v>
      </c>
      <c r="T148">
        <v>-1.1595971724640393</v>
      </c>
      <c r="U148">
        <v>0.71210425579971315</v>
      </c>
      <c r="V148">
        <v>-0.39116340089915247</v>
      </c>
      <c r="W148">
        <v>0.30165180184618129</v>
      </c>
      <c r="AO148" t="str">
        <f t="shared" si="27"/>
        <v>Kenyon Martin Jr.</v>
      </c>
      <c r="AP148" cm="1">
        <f t="array" ref="AP148">INDEX(_x_scores_!B$2:B$474,MATCH($AO148,_x_scores_!$A$2:$A$474,0),0) + INDEX(_hidden_info_draft_!Z$42:AK$42,'Draft Sim'!$F$21)</f>
        <v>-0.22404881686751202</v>
      </c>
      <c r="AQ148" cm="1">
        <f t="array" ref="AQ148">INDEX(_x_scores_!C$2:C$474,MATCH($AO148,_x_scores_!$A$2:$A$474,0),0) + INDEX(_hidden_info_draft_!Z$43:AK$43,'Draft Sim'!$F$21)</f>
        <v>0.30773404973883944</v>
      </c>
      <c r="AR148" cm="1">
        <f t="array" ref="AR148">INDEX(_x_scores_!D$2:D$474,MATCH($AO148,_x_scores_!$A$2:$A$474,0),0) +INDEX(_hidden_info_draft_!Z$44:AK$44,'Draft Sim'!$F$21)</f>
        <v>-0.68531935157669244</v>
      </c>
      <c r="AS148" cm="1">
        <f t="array" ref="AS148">INDEX(_x_scores_!E$2:E$474,MATCH($AO148,_x_scores_!$A$2:$A$474,0),0) + INDEX(_hidden_info_draft_!Z$45:AK$45,'Draft Sim'!$F$21)</f>
        <v>-0.63149223538915145</v>
      </c>
      <c r="AT148" cm="1">
        <f t="array" ref="AT148">INDEX(_x_scores_!F$2:F$474,MATCH($AO148,_x_scores_!$A$2:$A$474,0),0) + INDEX(_hidden_info_draft_!Z$46:AK$46,'Draft Sim'!$F$21)</f>
        <v>-0.8268388169278611</v>
      </c>
      <c r="AU148" cm="1">
        <f t="array" ref="AU148">INDEX(_x_scores_!G$2:G$474,MATCH($AO148,_x_scores_!$A$2:$A$474,0),0) + INDEX(_hidden_info_draft_!Z$47:AK$47,'Draft Sim'!$F$21)</f>
        <v>-0.57620840805232099</v>
      </c>
      <c r="AV148" cm="1">
        <f t="array" ref="AV148">INDEX(_x_scores_!H$2:H$474,MATCH($AO148,_x_scores_!$A$2:$A$474,0),0) + INDEX(_hidden_info_draft_!Z$48:AK$48,'Draft Sim'!$F$21)</f>
        <v>0.27952785841187155</v>
      </c>
      <c r="AW148" cm="1">
        <f t="array" ref="AW148">INDEX(_x_scores_!I$2:I$474,MATCH($AO148,_x_scores_!$A$2:$A$474,0),0) + INDEX(_hidden_info_draft_!Z$49:AK$49,'Draft Sim'!$F$21)</f>
        <v>-2.1868127556044787</v>
      </c>
      <c r="AX148" cm="1">
        <f t="array" ref="AX148">INDEX(_x_scores_!J$2:J$474,MATCH($AO148,_x_scores_!$A$2:$A$474,0),0) + INDEX(_hidden_info_draft_!Z$50:AK$50,'Draft Sim'!$F$21)</f>
        <v>0.53752153456899987</v>
      </c>
      <c r="AZ148">
        <f t="shared" si="28"/>
        <v>0.48332712547140488</v>
      </c>
      <c r="BA148">
        <f t="shared" si="29"/>
        <v>0.52115357098083448</v>
      </c>
      <c r="BB148">
        <f t="shared" si="30"/>
        <v>0.4540943623698499</v>
      </c>
      <c r="BC148">
        <f t="shared" si="31"/>
        <v>0.45216976901031558</v>
      </c>
      <c r="BD148">
        <f t="shared" si="32"/>
        <v>0.44252624014761921</v>
      </c>
      <c r="BE148">
        <f t="shared" si="33"/>
        <v>0.46030991861177739</v>
      </c>
      <c r="BF148">
        <f t="shared" si="34"/>
        <v>0.5204814397236146</v>
      </c>
      <c r="BG148">
        <f t="shared" si="35"/>
        <v>0.34221915077705689</v>
      </c>
      <c r="BH148">
        <f t="shared" si="36"/>
        <v>0.5394766860609328</v>
      </c>
      <c r="BJ148">
        <f ca="1"/>
        <v>145</v>
      </c>
      <c r="BL148">
        <f ca="1"/>
        <v>0</v>
      </c>
      <c r="BN148">
        <f t="shared" si="37"/>
        <v>0.46841758479482287</v>
      </c>
      <c r="BO148" cm="1">
        <f t="array" aca="1" ref="BO148" ca="1">SUM(IF(MOD(_xlfn.FLOOR.MATH(ROW(INDIRECT("1:512"))/1),2)=1,AZ148,1-AZ148) * IF(MOD(_xlfn.FLOOR.MATH(ROW(INDIRECT("1:512"))/2),2)=1,BA148,1-BA148) *  IF(MOD(_xlfn.FLOOR.MATH(ROW(INDIRECT("1:512"))/4),2)=1,BB148,1-BB148) *IF(MOD(_xlfn.FLOOR.MATH(ROW(INDIRECT("1:512"))/8),2)=1,BC148,1-BC148) * IF(MOD(_xlfn.FLOOR.MATH(ROW(INDIRECT("1:512"))/16),2)=1,BD148,1-BD148) * IF(MOD(_xlfn.FLOOR.MATH(ROW(INDIRECT("1:512"))/32),2)=1,BE148,1-BE148) *  IF(MOD(_xlfn.FLOOR.MATH(ROW(INDIRECT("1:512"))/64),2)=1,BF148,1-BF148) * IF(MOD(_xlfn.FLOOR.MATH(ROW(INDIRECT("1:512"))/128),2)=1,BG148,1-BG148) * IF(MOD(_xlfn.FLOOR.MATH(ROW(INDIRECT("1:512"))/256),2)=1,BH148,1-BH148)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0.42228197049073318</v>
      </c>
      <c r="BP148">
        <f ca="1">IF('Draft Sim'!$C$2 = "Most Categories",BO148,BN148)</f>
        <v>0.42228197049073318</v>
      </c>
      <c r="BR148" t="str">
        <f ca="1"/>
        <v>Kenyon Martin Jr.</v>
      </c>
      <c r="BT148" s="6" t="str">
        <f t="shared" ca="1" si="38"/>
        <v>Kenyon Martin Jr.</v>
      </c>
      <c r="BV148" t="str">
        <f ca="1"/>
        <v>Dorian Finney-Smith</v>
      </c>
    </row>
    <row r="149" spans="4:74">
      <c r="D149">
        <f>'Draft Sim'!N7</f>
        <v>0</v>
      </c>
      <c r="F149" t="str">
        <v>Malcolm Brogdon</v>
      </c>
      <c r="I149" s="6" t="str">
        <f t="shared" si="26"/>
        <v>Malcolm Brogdon</v>
      </c>
      <c r="L149" t="str">
        <v>Santi Aldama</v>
      </c>
      <c r="O149">
        <v>-0.68102430722004126</v>
      </c>
      <c r="P149">
        <v>-0.77546592574462192</v>
      </c>
      <c r="Q149">
        <v>-0.58955810250109664</v>
      </c>
      <c r="R149">
        <v>-0.15968577507678688</v>
      </c>
      <c r="S149">
        <v>-0.66413082350329444</v>
      </c>
      <c r="T149">
        <v>0.32197663247692604</v>
      </c>
      <c r="U149">
        <v>0.67331840718239155</v>
      </c>
      <c r="V149">
        <v>0.2191501830858503</v>
      </c>
      <c r="W149">
        <v>-0.27907333011456709</v>
      </c>
      <c r="AO149" t="str">
        <f t="shared" si="27"/>
        <v>Malcolm Brogdon</v>
      </c>
      <c r="AP149" cm="1">
        <f t="array" ref="AP149">INDEX(_x_scores_!B$2:B$474,MATCH($AO149,_x_scores_!$A$2:$A$474,0),0) + INDEX(_hidden_info_draft_!Z$42:AK$42,'Draft Sim'!$F$21)</f>
        <v>-0.39065606174819767</v>
      </c>
      <c r="AQ149" cm="1">
        <f t="array" ref="AQ149">INDEX(_x_scores_!C$2:C$474,MATCH($AO149,_x_scores_!$A$2:$A$474,0),0) + INDEX(_hidden_info_draft_!Z$43:AK$43,'Draft Sim'!$F$21)</f>
        <v>-0.39575061495486019</v>
      </c>
      <c r="AR149" cm="1">
        <f t="array" ref="AR149">INDEX(_x_scores_!D$2:D$474,MATCH($AO149,_x_scores_!$A$2:$A$474,0),0) +INDEX(_hidden_info_draft_!Z$44:AK$44,'Draft Sim'!$F$21)</f>
        <v>0.14883536079195467</v>
      </c>
      <c r="AS149" cm="1">
        <f t="array" ref="AS149">INDEX(_x_scores_!E$2:E$474,MATCH($AO149,_x_scores_!$A$2:$A$474,0),0) + INDEX(_hidden_info_draft_!Z$45:AK$45,'Draft Sim'!$F$21)</f>
        <v>-0.58712526482760752</v>
      </c>
      <c r="AT149" cm="1">
        <f t="array" ref="AT149">INDEX(_x_scores_!F$2:F$474,MATCH($AO149,_x_scores_!$A$2:$A$474,0),0) + INDEX(_hidden_info_draft_!Z$46:AK$46,'Draft Sim'!$F$21)</f>
        <v>-1.1777331666002633</v>
      </c>
      <c r="AU149" cm="1">
        <f t="array" ref="AU149">INDEX(_x_scores_!G$2:G$474,MATCH($AO149,_x_scores_!$A$2:$A$474,0),0) + INDEX(_hidden_info_draft_!Z$47:AK$47,'Draft Sim'!$F$21)</f>
        <v>-1.0698328197250861E-3</v>
      </c>
      <c r="AV149" cm="1">
        <f t="array" ref="AV149">INDEX(_x_scores_!H$2:H$474,MATCH($AO149,_x_scores_!$A$2:$A$474,0),0) + INDEX(_hidden_info_draft_!Z$48:AK$48,'Draft Sim'!$F$21)</f>
        <v>0.13904150821672129</v>
      </c>
      <c r="AW149" cm="1">
        <f t="array" ref="AW149">INDEX(_x_scores_!I$2:I$474,MATCH($AO149,_x_scores_!$A$2:$A$474,0),0) + INDEX(_hidden_info_draft_!Z$49:AK$49,'Draft Sim'!$F$21)</f>
        <v>-1.5030972340989195</v>
      </c>
      <c r="AX149" cm="1">
        <f t="array" ref="AX149">INDEX(_x_scores_!J$2:J$474,MATCH($AO149,_x_scores_!$A$2:$A$474,0),0) + INDEX(_hidden_info_draft_!Z$50:AK$50,'Draft Sim'!$F$21)</f>
        <v>-0.19204560454798911</v>
      </c>
      <c r="AZ149">
        <f t="shared" si="28"/>
        <v>0.47094610039741092</v>
      </c>
      <c r="BA149">
        <f t="shared" si="29"/>
        <v>0.47280452682160046</v>
      </c>
      <c r="BB149">
        <f t="shared" si="30"/>
        <v>0.50999069149319831</v>
      </c>
      <c r="BC149">
        <f t="shared" si="31"/>
        <v>0.45551570421068133</v>
      </c>
      <c r="BD149">
        <f t="shared" si="32"/>
        <v>0.41842712201194132</v>
      </c>
      <c r="BE149">
        <f t="shared" si="33"/>
        <v>0.49992618635599584</v>
      </c>
      <c r="BF149">
        <f t="shared" si="34"/>
        <v>0.51019115780371616</v>
      </c>
      <c r="BG149">
        <f t="shared" si="35"/>
        <v>0.38998919146854061</v>
      </c>
      <c r="BH149">
        <f t="shared" si="36"/>
        <v>0.48587563145812096</v>
      </c>
      <c r="BJ149">
        <f ca="1"/>
        <v>146</v>
      </c>
      <c r="BL149">
        <f ca="1"/>
        <v>0</v>
      </c>
      <c r="BN149">
        <f t="shared" si="37"/>
        <v>0.46818514578013393</v>
      </c>
      <c r="BO149" cm="1">
        <f t="array" aca="1" ref="BO149" ca="1">SUM(IF(MOD(_xlfn.FLOOR.MATH(ROW(INDIRECT("1:512"))/1),2)=1,AZ149,1-AZ149) * IF(MOD(_xlfn.FLOOR.MATH(ROW(INDIRECT("1:512"))/2),2)=1,BA149,1-BA149) *  IF(MOD(_xlfn.FLOOR.MATH(ROW(INDIRECT("1:512"))/4),2)=1,BB149,1-BB149) *IF(MOD(_xlfn.FLOOR.MATH(ROW(INDIRECT("1:512"))/8),2)=1,BC149,1-BC149) * IF(MOD(_xlfn.FLOOR.MATH(ROW(INDIRECT("1:512"))/16),2)=1,BD149,1-BD149) * IF(MOD(_xlfn.FLOOR.MATH(ROW(INDIRECT("1:512"))/32),2)=1,BE149,1-BE149) *  IF(MOD(_xlfn.FLOOR.MATH(ROW(INDIRECT("1:512"))/64),2)=1,BF149,1-BF149) * IF(MOD(_xlfn.FLOOR.MATH(ROW(INDIRECT("1:512"))/128),2)=1,BG149,1-BG149) * IF(MOD(_xlfn.FLOOR.MATH(ROW(INDIRECT("1:512"))/256),2)=1,BH149,1-BH149)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0.42191330170203356</v>
      </c>
      <c r="BP149">
        <f ca="1">IF('Draft Sim'!$C$2 = "Most Categories",BO149,BN149)</f>
        <v>0.42191330170203356</v>
      </c>
      <c r="BR149" t="str">
        <f ca="1"/>
        <v>Malcolm Brogdon</v>
      </c>
      <c r="BT149" s="6" t="str">
        <f t="shared" ca="1" si="38"/>
        <v>Malcolm Brogdon</v>
      </c>
      <c r="BV149" t="str">
        <f ca="1"/>
        <v>Santi Aldama</v>
      </c>
    </row>
    <row r="150" spans="4:74">
      <c r="D150">
        <f>'Draft Sim'!N8</f>
        <v>0</v>
      </c>
      <c r="F150" t="str">
        <v>Isaiah Jackson</v>
      </c>
      <c r="I150" s="6" t="str">
        <f t="shared" si="26"/>
        <v>Isaiah Jackson</v>
      </c>
      <c r="L150" t="str">
        <v>Russell Westbrook</v>
      </c>
      <c r="O150">
        <v>-0.69005010933482225</v>
      </c>
      <c r="P150">
        <v>-3.3924729340712778E-2</v>
      </c>
      <c r="Q150">
        <v>-0.9426464766007413</v>
      </c>
      <c r="R150">
        <v>-0.37616616995461716</v>
      </c>
      <c r="S150">
        <v>9.8362313856313485E-2</v>
      </c>
      <c r="T150">
        <v>-1.1557377317210673</v>
      </c>
      <c r="U150">
        <v>0.65300773811670132</v>
      </c>
      <c r="V150">
        <v>-0.25096267138363715</v>
      </c>
      <c r="W150">
        <v>0.70006366312519919</v>
      </c>
      <c r="AO150" t="str">
        <f t="shared" si="27"/>
        <v>Isaiah Jackson</v>
      </c>
      <c r="AP150" cm="1">
        <f t="array" ref="AP150">INDEX(_x_scores_!B$2:B$474,MATCH($AO150,_x_scores_!$A$2:$A$474,0),0) + INDEX(_hidden_info_draft_!Z$42:AK$42,'Draft Sim'!$F$21)</f>
        <v>-0.93655110855304702</v>
      </c>
      <c r="AQ150" cm="1">
        <f t="array" ref="AQ150">INDEX(_x_scores_!C$2:C$474,MATCH($AO150,_x_scores_!$A$2:$A$474,0),0) + INDEX(_hidden_info_draft_!Z$43:AK$43,'Draft Sim'!$F$21)</f>
        <v>0.15638016953005779</v>
      </c>
      <c r="AR150" cm="1">
        <f t="array" ref="AR150">INDEX(_x_scores_!D$2:D$474,MATCH($AO150,_x_scores_!$A$2:$A$474,0),0) +INDEX(_hidden_info_draft_!Z$44:AK$44,'Draft Sim'!$F$21)</f>
        <v>-0.973046220463478</v>
      </c>
      <c r="AS150" cm="1">
        <f t="array" ref="AS150">INDEX(_x_scores_!E$2:E$474,MATCH($AO150,_x_scores_!$A$2:$A$474,0),0) + INDEX(_hidden_info_draft_!Z$45:AK$45,'Draft Sim'!$F$21)</f>
        <v>-0.69308338925413326</v>
      </c>
      <c r="AT150" cm="1">
        <f t="array" ref="AT150">INDEX(_x_scores_!F$2:F$474,MATCH($AO150,_x_scores_!$A$2:$A$474,0),0) + INDEX(_hidden_info_draft_!Z$46:AK$46,'Draft Sim'!$F$21)</f>
        <v>0.7623790442016809</v>
      </c>
      <c r="AU150" cm="1">
        <f t="array" ref="AU150">INDEX(_x_scores_!G$2:G$474,MATCH($AO150,_x_scores_!$A$2:$A$474,0),0) + INDEX(_hidden_info_draft_!Z$47:AK$47,'Draft Sim'!$F$21)</f>
        <v>-1.2275305917642774</v>
      </c>
      <c r="AV150" cm="1">
        <f t="array" ref="AV150">INDEX(_x_scores_!H$2:H$474,MATCH($AO150,_x_scores_!$A$2:$A$474,0),0) + INDEX(_hidden_info_draft_!Z$48:AK$48,'Draft Sim'!$F$21)</f>
        <v>0.64143994265457038</v>
      </c>
      <c r="AW150" cm="1">
        <f t="array" ref="AW150">INDEX(_x_scores_!I$2:I$474,MATCH($AO150,_x_scores_!$A$2:$A$474,0),0) + INDEX(_hidden_info_draft_!Z$49:AK$49,'Draft Sim'!$F$21)</f>
        <v>-2.1351021032679918</v>
      </c>
      <c r="AX150" cm="1">
        <f t="array" ref="AX150">INDEX(_x_scores_!J$2:J$474,MATCH($AO150,_x_scores_!$A$2:$A$474,0),0) + INDEX(_hidden_info_draft_!Z$50:AK$50,'Draft Sim'!$F$21)</f>
        <v>0.40149564125233805</v>
      </c>
      <c r="AZ150">
        <f t="shared" si="28"/>
        <v>0.43063826924539628</v>
      </c>
      <c r="BA150">
        <f t="shared" si="29"/>
        <v>0.51075327817407423</v>
      </c>
      <c r="BB150">
        <f t="shared" si="30"/>
        <v>0.43496740236756692</v>
      </c>
      <c r="BC150">
        <f t="shared" si="31"/>
        <v>0.44753054786050761</v>
      </c>
      <c r="BD150">
        <f t="shared" si="32"/>
        <v>0.55302074108126731</v>
      </c>
      <c r="BE150">
        <f t="shared" si="33"/>
        <v>0.41593783321861577</v>
      </c>
      <c r="BF150">
        <f t="shared" si="34"/>
        <v>0.54691132941637155</v>
      </c>
      <c r="BG150">
        <f t="shared" si="35"/>
        <v>0.34575604684603045</v>
      </c>
      <c r="BH150">
        <f t="shared" si="36"/>
        <v>0.52950799411102034</v>
      </c>
      <c r="BJ150">
        <f ca="1"/>
        <v>147</v>
      </c>
      <c r="BL150">
        <f ca="1"/>
        <v>0</v>
      </c>
      <c r="BN150">
        <f t="shared" si="37"/>
        <v>0.46833593803565005</v>
      </c>
      <c r="BO150" cm="1">
        <f t="array" aca="1" ref="BO150" ca="1">SUM(IF(MOD(_xlfn.FLOOR.MATH(ROW(INDIRECT("1:512"))/1),2)=1,AZ150,1-AZ150) * IF(MOD(_xlfn.FLOOR.MATH(ROW(INDIRECT("1:512"))/2),2)=1,BA150,1-BA150) *  IF(MOD(_xlfn.FLOOR.MATH(ROW(INDIRECT("1:512"))/4),2)=1,BB150,1-BB150) *IF(MOD(_xlfn.FLOOR.MATH(ROW(INDIRECT("1:512"))/8),2)=1,BC150,1-BC150) * IF(MOD(_xlfn.FLOOR.MATH(ROW(INDIRECT("1:512"))/16),2)=1,BD150,1-BD150) * IF(MOD(_xlfn.FLOOR.MATH(ROW(INDIRECT("1:512"))/32),2)=1,BE150,1-BE150) *  IF(MOD(_xlfn.FLOOR.MATH(ROW(INDIRECT("1:512"))/64),2)=1,BF150,1-BF150) * IF(MOD(_xlfn.FLOOR.MATH(ROW(INDIRECT("1:512"))/128),2)=1,BG150,1-BG150) * IF(MOD(_xlfn.FLOOR.MATH(ROW(INDIRECT("1:512"))/256),2)=1,BH150,1-BH150)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0.42184216627250382</v>
      </c>
      <c r="BP150">
        <f ca="1">IF('Draft Sim'!$C$2 = "Most Categories",BO150,BN150)</f>
        <v>0.42184216627250382</v>
      </c>
      <c r="BR150" t="str">
        <f ca="1"/>
        <v>Isaiah Jackson</v>
      </c>
      <c r="BT150" s="6" t="str">
        <f t="shared" ca="1" si="38"/>
        <v>Isaiah Jackson</v>
      </c>
      <c r="BV150" t="str">
        <f ca="1"/>
        <v>Bol Bol</v>
      </c>
    </row>
    <row r="151" spans="4:74">
      <c r="D151">
        <f>'Draft Sim'!N9</f>
        <v>0</v>
      </c>
      <c r="F151" t="str">
        <v>Mark Williams</v>
      </c>
      <c r="I151" s="6" t="str">
        <f t="shared" si="26"/>
        <v>Mark Williams</v>
      </c>
      <c r="L151" t="str">
        <v>Ayo Dosunmu</v>
      </c>
      <c r="O151">
        <v>-0.29881919852972738</v>
      </c>
      <c r="P151">
        <v>-0.63991823008156656</v>
      </c>
      <c r="Q151">
        <v>-6.2364244155057647E-4</v>
      </c>
      <c r="R151">
        <v>-0.35414973788219628</v>
      </c>
      <c r="S151">
        <v>-0.60596169886721263</v>
      </c>
      <c r="T151">
        <v>6.6863586480513021E-2</v>
      </c>
      <c r="U151">
        <v>0.20970582136186405</v>
      </c>
      <c r="V151">
        <v>0.24084146826991984</v>
      </c>
      <c r="W151">
        <v>-0.29188944395414584</v>
      </c>
      <c r="AO151" t="str">
        <f t="shared" si="27"/>
        <v>Mark Williams</v>
      </c>
      <c r="AP151" cm="1">
        <f t="array" ref="AP151">INDEX(_x_scores_!B$2:B$474,MATCH($AO151,_x_scores_!$A$2:$A$474,0),0) + INDEX(_hidden_info_draft_!Z$42:AK$42,'Draft Sim'!$F$21)</f>
        <v>-0.84367656398062907</v>
      </c>
      <c r="AQ151" cm="1">
        <f t="array" ref="AQ151">INDEX(_x_scores_!C$2:C$474,MATCH($AO151,_x_scores_!$A$2:$A$474,0),0) + INDEX(_hidden_info_draft_!Z$43:AK$43,'Draft Sim'!$F$21)</f>
        <v>0.59724239595701656</v>
      </c>
      <c r="AR151" cm="1">
        <f t="array" ref="AR151">INDEX(_x_scores_!D$2:D$474,MATCH($AO151,_x_scores_!$A$2:$A$474,0),0) +INDEX(_hidden_info_draft_!Z$44:AK$44,'Draft Sim'!$F$21)</f>
        <v>-1.0827763698227211</v>
      </c>
      <c r="AS151" cm="1">
        <f t="array" ref="AS151">INDEX(_x_scores_!E$2:E$474,MATCH($AO151,_x_scores_!$A$2:$A$474,0),0) + INDEX(_hidden_info_draft_!Z$45:AK$45,'Draft Sim'!$F$21)</f>
        <v>-0.58778163435458008</v>
      </c>
      <c r="AT151" cm="1">
        <f t="array" ref="AT151">INDEX(_x_scores_!F$2:F$474,MATCH($AO151,_x_scores_!$A$2:$A$474,0),0) + INDEX(_hidden_info_draft_!Z$46:AK$46,'Draft Sim'!$F$21)</f>
        <v>6.0997575783348079E-2</v>
      </c>
      <c r="AU151" cm="1">
        <f t="array" ref="AU151">INDEX(_x_scores_!G$2:G$474,MATCH($AO151,_x_scores_!$A$2:$A$474,0),0) + INDEX(_hidden_info_draft_!Z$47:AK$47,'Draft Sim'!$F$21)</f>
        <v>-1.2823757230971893</v>
      </c>
      <c r="AV151" cm="1">
        <f t="array" ref="AV151">INDEX(_x_scores_!H$2:H$474,MATCH($AO151,_x_scores_!$A$2:$A$474,0),0) + INDEX(_hidden_info_draft_!Z$48:AK$48,'Draft Sim'!$F$21)</f>
        <v>0.60561874422584194</v>
      </c>
      <c r="AW151" cm="1">
        <f t="array" ref="AW151">INDEX(_x_scores_!I$2:I$474,MATCH($AO151,_x_scores_!$A$2:$A$474,0),0) + INDEX(_hidden_info_draft_!Z$49:AK$49,'Draft Sim'!$F$21)</f>
        <v>-2.0623969130198785</v>
      </c>
      <c r="AX151" cm="1">
        <f t="array" ref="AX151">INDEX(_x_scores_!J$2:J$474,MATCH($AO151,_x_scores_!$A$2:$A$474,0),0) + INDEX(_hidden_info_draft_!Z$50:AK$50,'Draft Sim'!$F$21)</f>
        <v>0.51392785423781817</v>
      </c>
      <c r="AZ151">
        <f t="shared" si="28"/>
        <v>0.43745688004771832</v>
      </c>
      <c r="BA151">
        <f t="shared" si="29"/>
        <v>0.54100111994762912</v>
      </c>
      <c r="BB151">
        <f t="shared" si="30"/>
        <v>0.42771039143155054</v>
      </c>
      <c r="BC151">
        <f t="shared" si="31"/>
        <v>0.45546618050391097</v>
      </c>
      <c r="BD151">
        <f t="shared" si="32"/>
        <v>0.50425464922138974</v>
      </c>
      <c r="BE151">
        <f t="shared" si="33"/>
        <v>0.41224186421849007</v>
      </c>
      <c r="BF151">
        <f t="shared" si="34"/>
        <v>0.54430268267683646</v>
      </c>
      <c r="BG151">
        <f t="shared" si="35"/>
        <v>0.3507517168019525</v>
      </c>
      <c r="BH151">
        <f t="shared" si="36"/>
        <v>0.53774921745761328</v>
      </c>
      <c r="BJ151">
        <f ca="1"/>
        <v>148</v>
      </c>
      <c r="BL151">
        <f ca="1"/>
        <v>0</v>
      </c>
      <c r="BN151">
        <f t="shared" si="37"/>
        <v>0.46788163358967683</v>
      </c>
      <c r="BO151" cm="1">
        <f t="array" aca="1" ref="BO151" ca="1">SUM(IF(MOD(_xlfn.FLOOR.MATH(ROW(INDIRECT("1:512"))/1),2)=1,AZ151,1-AZ151) * IF(MOD(_xlfn.FLOOR.MATH(ROW(INDIRECT("1:512"))/2),2)=1,BA151,1-BA151) *  IF(MOD(_xlfn.FLOOR.MATH(ROW(INDIRECT("1:512"))/4),2)=1,BB151,1-BB151) *IF(MOD(_xlfn.FLOOR.MATH(ROW(INDIRECT("1:512"))/8),2)=1,BC151,1-BC151) * IF(MOD(_xlfn.FLOOR.MATH(ROW(INDIRECT("1:512"))/16),2)=1,BD151,1-BD151) * IF(MOD(_xlfn.FLOOR.MATH(ROW(INDIRECT("1:512"))/32),2)=1,BE151,1-BE151) *  IF(MOD(_xlfn.FLOOR.MATH(ROW(INDIRECT("1:512"))/64),2)=1,BF151,1-BF151) * IF(MOD(_xlfn.FLOOR.MATH(ROW(INDIRECT("1:512"))/128),2)=1,BG151,1-BG151) * IF(MOD(_xlfn.FLOOR.MATH(ROW(INDIRECT("1:512"))/256),2)=1,BH151,1-BH151)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0.4207787115690127</v>
      </c>
      <c r="BP151">
        <f ca="1">IF('Draft Sim'!$C$2 = "Most Categories",BO151,BN151)</f>
        <v>0.4207787115690127</v>
      </c>
      <c r="BR151" t="str">
        <f ca="1"/>
        <v>Mark Williams</v>
      </c>
      <c r="BT151" s="6" t="str">
        <f t="shared" ca="1" si="38"/>
        <v>Mark Williams</v>
      </c>
      <c r="BV151" t="str">
        <f ca="1"/>
        <v>T.J. McConnell</v>
      </c>
    </row>
    <row r="152" spans="4:74">
      <c r="D152">
        <f>'Draft Sim'!N10</f>
        <v>0</v>
      </c>
      <c r="F152" t="str">
        <v>Corey Kispert</v>
      </c>
      <c r="I152" s="6" t="str">
        <f t="shared" si="26"/>
        <v>Corey Kispert</v>
      </c>
      <c r="L152" t="str">
        <v>Bol Bol</v>
      </c>
      <c r="O152">
        <v>-0.65957631818358164</v>
      </c>
      <c r="P152">
        <v>0.56450081629313109</v>
      </c>
      <c r="Q152">
        <v>-0.91778732928771312</v>
      </c>
      <c r="R152">
        <v>-0.56764704272412936</v>
      </c>
      <c r="S152">
        <v>0.31675460971254471</v>
      </c>
      <c r="T152">
        <v>-0.35834405854899598</v>
      </c>
      <c r="U152">
        <v>0.40023772627253296</v>
      </c>
      <c r="V152">
        <v>-0.20266539006176354</v>
      </c>
      <c r="W152">
        <v>-6.5756304973270022E-2</v>
      </c>
      <c r="AO152" t="str">
        <f t="shared" si="27"/>
        <v>Corey Kispert</v>
      </c>
      <c r="AP152" cm="1">
        <f t="array" ref="AP152">INDEX(_x_scores_!B$2:B$474,MATCH($AO152,_x_scores_!$A$2:$A$474,0),0) + INDEX(_hidden_info_draft_!Z$42:AK$42,'Draft Sim'!$F$21)</f>
        <v>-0.36222929655083214</v>
      </c>
      <c r="AQ152" cm="1">
        <f t="array" ref="AQ152">INDEX(_x_scores_!C$2:C$474,MATCH($AO152,_x_scores_!$A$2:$A$474,0),0) + INDEX(_hidden_info_draft_!Z$43:AK$43,'Draft Sim'!$F$21)</f>
        <v>-0.46366072068679787</v>
      </c>
      <c r="AR152" cm="1">
        <f t="array" ref="AR152">INDEX(_x_scores_!D$2:D$474,MATCH($AO152,_x_scores_!$A$2:$A$474,0),0) +INDEX(_hidden_info_draft_!Z$44:AK$44,'Draft Sim'!$F$21)</f>
        <v>-0.71242977087546822</v>
      </c>
      <c r="AS152" cm="1">
        <f t="array" ref="AS152">INDEX(_x_scores_!E$2:E$474,MATCH($AO152,_x_scores_!$A$2:$A$474,0),0) + INDEX(_hidden_info_draft_!Z$45:AK$45,'Draft Sim'!$F$21)</f>
        <v>-0.69673036719625592</v>
      </c>
      <c r="AT152" cm="1">
        <f t="array" ref="AT152">INDEX(_x_scores_!F$2:F$474,MATCH($AO152,_x_scores_!$A$2:$A$474,0),0) + INDEX(_hidden_info_draft_!Z$46:AK$46,'Draft Sim'!$F$21)</f>
        <v>-1.2433643166648656</v>
      </c>
      <c r="AU152" cm="1">
        <f t="array" ref="AU152">INDEX(_x_scores_!G$2:G$474,MATCH($AO152,_x_scores_!$A$2:$A$474,0),0) + INDEX(_hidden_info_draft_!Z$47:AK$47,'Draft Sim'!$F$21)</f>
        <v>0.42293219323818909</v>
      </c>
      <c r="AV152" cm="1">
        <f t="array" ref="AV152">INDEX(_x_scores_!H$2:H$474,MATCH($AO152,_x_scores_!$A$2:$A$474,0),0) + INDEX(_hidden_info_draft_!Z$48:AK$48,'Draft Sim'!$F$21)</f>
        <v>0.61685579945144131</v>
      </c>
      <c r="AW152" cm="1">
        <f t="array" ref="AW152">INDEX(_x_scores_!I$2:I$474,MATCH($AO152,_x_scores_!$A$2:$A$474,0),0) + INDEX(_hidden_info_draft_!Z$49:AK$49,'Draft Sim'!$F$21)</f>
        <v>-1.5650404493944348</v>
      </c>
      <c r="AX152" cm="1">
        <f t="array" ref="AX152">INDEX(_x_scores_!J$2:J$474,MATCH($AO152,_x_scores_!$A$2:$A$474,0),0) + INDEX(_hidden_info_draft_!Z$50:AK$50,'Draft Sim'!$F$21)</f>
        <v>-0.11752352754473003</v>
      </c>
      <c r="AZ152">
        <f t="shared" si="28"/>
        <v>0.47305691419196361</v>
      </c>
      <c r="BA152">
        <f t="shared" si="29"/>
        <v>0.46814703367767274</v>
      </c>
      <c r="BB152">
        <f t="shared" si="30"/>
        <v>0.45228690790724002</v>
      </c>
      <c r="BC152">
        <f t="shared" si="31"/>
        <v>0.4472560656967699</v>
      </c>
      <c r="BD152">
        <f t="shared" si="32"/>
        <v>0.41395061478288031</v>
      </c>
      <c r="BE152">
        <f t="shared" si="33"/>
        <v>0.5291544169332536</v>
      </c>
      <c r="BF152">
        <f t="shared" si="34"/>
        <v>0.54512122218727099</v>
      </c>
      <c r="BG152">
        <f t="shared" si="35"/>
        <v>0.38557949901921595</v>
      </c>
      <c r="BH152">
        <f t="shared" si="36"/>
        <v>0.49135537302905441</v>
      </c>
      <c r="BJ152">
        <f ca="1"/>
        <v>149</v>
      </c>
      <c r="BL152">
        <f ca="1"/>
        <v>0</v>
      </c>
      <c r="BN152">
        <f t="shared" si="37"/>
        <v>0.46732311638059126</v>
      </c>
      <c r="BO152" cm="1">
        <f t="array" aca="1" ref="BO152" ca="1">SUM(IF(MOD(_xlfn.FLOOR.MATH(ROW(INDIRECT("1:512"))/1),2)=1,AZ152,1-AZ152) * IF(MOD(_xlfn.FLOOR.MATH(ROW(INDIRECT("1:512"))/2),2)=1,BA152,1-BA152) *  IF(MOD(_xlfn.FLOOR.MATH(ROW(INDIRECT("1:512"))/4),2)=1,BB152,1-BB152) *IF(MOD(_xlfn.FLOOR.MATH(ROW(INDIRECT("1:512"))/8),2)=1,BC152,1-BC152) * IF(MOD(_xlfn.FLOOR.MATH(ROW(INDIRECT("1:512"))/16),2)=1,BD152,1-BD152) * IF(MOD(_xlfn.FLOOR.MATH(ROW(INDIRECT("1:512"))/32),2)=1,BE152,1-BE152) *  IF(MOD(_xlfn.FLOOR.MATH(ROW(INDIRECT("1:512"))/64),2)=1,BF152,1-BF152) * IF(MOD(_xlfn.FLOOR.MATH(ROW(INDIRECT("1:512"))/128),2)=1,BG152,1-BG152) * IF(MOD(_xlfn.FLOOR.MATH(ROW(INDIRECT("1:512"))/256),2)=1,BH152,1-BH152)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0.41967392311111507</v>
      </c>
      <c r="BP152">
        <f ca="1">IF('Draft Sim'!$C$2 = "Most Categories",BO152,BN152)</f>
        <v>0.41967392311111507</v>
      </c>
      <c r="BR152" t="str">
        <f ca="1"/>
        <v>Keldon Johnson</v>
      </c>
      <c r="BT152" s="6" t="str">
        <f t="shared" ca="1" si="38"/>
        <v>Keldon Johnson</v>
      </c>
      <c r="BV152" t="str">
        <f ca="1"/>
        <v>Andrew Nembhard</v>
      </c>
    </row>
    <row r="153" spans="4:74">
      <c r="D153">
        <f>'Draft Sim'!N11</f>
        <v>0</v>
      </c>
      <c r="F153" t="str">
        <v>Coby White</v>
      </c>
      <c r="I153" s="6" t="str">
        <f t="shared" si="26"/>
        <v>Coby White</v>
      </c>
      <c r="L153" t="str">
        <v>Andrew Nembhard</v>
      </c>
      <c r="O153">
        <v>-0.68816555385369238</v>
      </c>
      <c r="P153">
        <v>-0.85399784937176471</v>
      </c>
      <c r="Q153">
        <v>0.87880852514907681</v>
      </c>
      <c r="R153">
        <v>0.27377199870353236</v>
      </c>
      <c r="S153">
        <v>-0.38765542416639986</v>
      </c>
      <c r="T153">
        <v>-0.35924576444284212</v>
      </c>
      <c r="U153">
        <v>-7.2510507453344766E-2</v>
      </c>
      <c r="V153">
        <v>-4.219876982309829E-3</v>
      </c>
      <c r="W153">
        <v>-0.57169039590661253</v>
      </c>
      <c r="AO153" t="str">
        <f t="shared" si="27"/>
        <v>Coby White</v>
      </c>
      <c r="AP153" cm="1">
        <f t="array" ref="AP153">INDEX(_x_scores_!B$2:B$474,MATCH($AO153,_x_scores_!$A$2:$A$474,0),0) + INDEX(_hidden_info_draft_!Z$42:AK$42,'Draft Sim'!$F$21)</f>
        <v>-0.62247476376238076</v>
      </c>
      <c r="AQ153" cm="1">
        <f t="array" ref="AQ153">INDEX(_x_scores_!C$2:C$474,MATCH($AO153,_x_scores_!$A$2:$A$474,0),0) + INDEX(_hidden_info_draft_!Z$43:AK$43,'Draft Sim'!$F$21)</f>
        <v>-0.55328714412865609</v>
      </c>
      <c r="AR153" cm="1">
        <f t="array" ref="AR153">INDEX(_x_scores_!D$2:D$474,MATCH($AO153,_x_scores_!$A$2:$A$474,0),0) +INDEX(_hidden_info_draft_!Z$44:AK$44,'Draft Sim'!$F$21)</f>
        <v>5.1981873309713905E-2</v>
      </c>
      <c r="AS153" cm="1">
        <f t="array" ref="AS153">INDEX(_x_scores_!E$2:E$474,MATCH($AO153,_x_scores_!$A$2:$A$474,0),0) + INDEX(_hidden_info_draft_!Z$45:AK$45,'Draft Sim'!$F$21)</f>
        <v>-0.44332914315588307</v>
      </c>
      <c r="AT153" cm="1">
        <f t="array" ref="AT153">INDEX(_x_scores_!F$2:F$474,MATCH($AO153,_x_scores_!$A$2:$A$474,0),0) + INDEX(_hidden_info_draft_!Z$46:AK$46,'Draft Sim'!$F$21)</f>
        <v>-1.3382675274088065</v>
      </c>
      <c r="AU153" cm="1">
        <f t="array" ref="AU153">INDEX(_x_scores_!G$2:G$474,MATCH($AO153,_x_scores_!$A$2:$A$474,0),0) + INDEX(_hidden_info_draft_!Z$47:AK$47,'Draft Sim'!$F$21)</f>
        <v>0.36753464291776999</v>
      </c>
      <c r="AV153" cm="1">
        <f t="array" ref="AV153">INDEX(_x_scores_!H$2:H$474,MATCH($AO153,_x_scores_!$A$2:$A$474,0),0) + INDEX(_hidden_info_draft_!Z$48:AK$48,'Draft Sim'!$F$21)</f>
        <v>0.27020371661211517</v>
      </c>
      <c r="AW153" cm="1">
        <f t="array" ref="AW153">INDEX(_x_scores_!I$2:I$474,MATCH($AO153,_x_scores_!$A$2:$A$474,0),0) + INDEX(_hidden_info_draft_!Z$49:AK$49,'Draft Sim'!$F$21)</f>
        <v>-1.6090138920863615</v>
      </c>
      <c r="AX153" cm="1">
        <f t="array" ref="AX153">INDEX(_x_scores_!J$2:J$474,MATCH($AO153,_x_scores_!$A$2:$A$474,0),0) + INDEX(_hidden_info_draft_!Z$50:AK$50,'Draft Sim'!$F$21)</f>
        <v>-0.19622701822401431</v>
      </c>
      <c r="AZ153">
        <f t="shared" si="28"/>
        <v>0.45376823230820529</v>
      </c>
      <c r="BA153">
        <f t="shared" si="29"/>
        <v>0.46200693714348484</v>
      </c>
      <c r="BB153">
        <f t="shared" si="30"/>
        <v>0.50348964472227276</v>
      </c>
      <c r="BC153">
        <f t="shared" si="31"/>
        <v>0.46638058244537905</v>
      </c>
      <c r="BD153">
        <f t="shared" si="32"/>
        <v>0.40749741783951354</v>
      </c>
      <c r="BE153">
        <f t="shared" si="33"/>
        <v>0.52534116879587489</v>
      </c>
      <c r="BF153">
        <f t="shared" si="34"/>
        <v>0.51979881624775426</v>
      </c>
      <c r="BG153">
        <f t="shared" si="35"/>
        <v>0.3824579767157289</v>
      </c>
      <c r="BH153">
        <f t="shared" si="36"/>
        <v>0.48556823398781668</v>
      </c>
      <c r="BJ153">
        <f ca="1"/>
        <v>150</v>
      </c>
      <c r="BL153">
        <f ca="1"/>
        <v>0</v>
      </c>
      <c r="BN153">
        <f t="shared" si="37"/>
        <v>0.46736766780067007</v>
      </c>
      <c r="BO153" cm="1">
        <f t="array" aca="1" ref="BO153" ca="1">SUM(IF(MOD(_xlfn.FLOOR.MATH(ROW(INDIRECT("1:512"))/1),2)=1,AZ153,1-AZ153) * IF(MOD(_xlfn.FLOOR.MATH(ROW(INDIRECT("1:512"))/2),2)=1,BA153,1-BA153) *  IF(MOD(_xlfn.FLOOR.MATH(ROW(INDIRECT("1:512"))/4),2)=1,BB153,1-BB153) *IF(MOD(_xlfn.FLOOR.MATH(ROW(INDIRECT("1:512"))/8),2)=1,BC153,1-BC153) * IF(MOD(_xlfn.FLOOR.MATH(ROW(INDIRECT("1:512"))/16),2)=1,BD153,1-BD153) * IF(MOD(_xlfn.FLOOR.MATH(ROW(INDIRECT("1:512"))/32),2)=1,BE153,1-BE153) *  IF(MOD(_xlfn.FLOOR.MATH(ROW(INDIRECT("1:512"))/64),2)=1,BF153,1-BF153) * IF(MOD(_xlfn.FLOOR.MATH(ROW(INDIRECT("1:512"))/128),2)=1,BG153,1-BG153) * IF(MOD(_xlfn.FLOOR.MATH(ROW(INDIRECT("1:512"))/256),2)=1,BH153,1-BH153)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0.41983851670844119</v>
      </c>
      <c r="BP153">
        <f ca="1">IF('Draft Sim'!$C$2 = "Most Categories",BO153,BN153)</f>
        <v>0.41983851670844119</v>
      </c>
      <c r="BR153" t="str">
        <f ca="1"/>
        <v>Coby White</v>
      </c>
      <c r="BT153" s="6" t="str">
        <f t="shared" ca="1" si="38"/>
        <v>Coby White</v>
      </c>
      <c r="BV153" t="str">
        <f ca="1"/>
        <v>Ayo Dosunmu</v>
      </c>
    </row>
    <row r="154" spans="4:74">
      <c r="D154">
        <f>'Draft Sim'!N12</f>
        <v>0</v>
      </c>
      <c r="F154" t="str">
        <v>Keldon Johnson</v>
      </c>
      <c r="I154" s="6" t="str">
        <f t="shared" si="26"/>
        <v>Keldon Johnson</v>
      </c>
      <c r="L154" t="str">
        <v>Grant Williams</v>
      </c>
      <c r="O154">
        <v>-0.71489390680271081</v>
      </c>
      <c r="P154">
        <v>-0.41381469575430041</v>
      </c>
      <c r="Q154">
        <v>-0.92396650910059475</v>
      </c>
      <c r="R154">
        <v>0.130542239910893</v>
      </c>
      <c r="S154">
        <v>-0.30778579810778334</v>
      </c>
      <c r="T154">
        <v>-0.34988020343363097</v>
      </c>
      <c r="U154">
        <v>0.59517198269886895</v>
      </c>
      <c r="V154">
        <v>-1.2640365810696058E-2</v>
      </c>
      <c r="W154">
        <v>-0.1788447758246923</v>
      </c>
      <c r="AO154" t="str">
        <f t="shared" si="27"/>
        <v>Keldon Johnson</v>
      </c>
      <c r="AP154" cm="1">
        <f t="array" ref="AP154">INDEX(_x_scores_!B$2:B$474,MATCH($AO154,_x_scores_!$A$2:$A$474,0),0) + INDEX(_hidden_info_draft_!Z$42:AK$42,'Draft Sim'!$F$21)</f>
        <v>0.24811698444483504</v>
      </c>
      <c r="AQ154" cm="1">
        <f t="array" ref="AQ154">INDEX(_x_scores_!C$2:C$474,MATCH($AO154,_x_scores_!$A$2:$A$474,0),0) + INDEX(_hidden_info_draft_!Z$43:AK$43,'Draft Sim'!$F$21)</f>
        <v>-1.9390911187247006E-2</v>
      </c>
      <c r="AR154" cm="1">
        <f t="array" ref="AR154">INDEX(_x_scores_!D$2:D$474,MATCH($AO154,_x_scores_!$A$2:$A$474,0),0) +INDEX(_hidden_info_draft_!Z$44:AK$44,'Draft Sim'!$F$21)</f>
        <v>-0.25138337400169952</v>
      </c>
      <c r="AS154" cm="1">
        <f t="array" ref="AS154">INDEX(_x_scores_!E$2:E$474,MATCH($AO154,_x_scores_!$A$2:$A$474,0),0) + INDEX(_hidden_info_draft_!Z$45:AK$45,'Draft Sim'!$F$21)</f>
        <v>-0.48620959123511098</v>
      </c>
      <c r="AT154" cm="1">
        <f t="array" ref="AT154">INDEX(_x_scores_!F$2:F$474,MATCH($AO154,_x_scores_!$A$2:$A$474,0),0) + INDEX(_hidden_info_draft_!Z$46:AK$46,'Draft Sim'!$F$21)</f>
        <v>-1.2152227268717875</v>
      </c>
      <c r="AU154" cm="1">
        <f t="array" ref="AU154">INDEX(_x_scores_!G$2:G$474,MATCH($AO154,_x_scores_!$A$2:$A$474,0),0) + INDEX(_hidden_info_draft_!Z$47:AK$47,'Draft Sim'!$F$21)</f>
        <v>0.23999434989491553</v>
      </c>
      <c r="AV154" cm="1">
        <f t="array" ref="AV154">INDEX(_x_scores_!H$2:H$474,MATCH($AO154,_x_scores_!$A$2:$A$474,0),0) + INDEX(_hidden_info_draft_!Z$48:AK$48,'Draft Sim'!$F$21)</f>
        <v>-0.16553384192857851</v>
      </c>
      <c r="AW154" cm="1">
        <f t="array" ref="AW154">INDEX(_x_scores_!I$2:I$474,MATCH($AO154,_x_scores_!$A$2:$A$474,0),0) + INDEX(_hidden_info_draft_!Z$49:AK$49,'Draft Sim'!$F$21)</f>
        <v>-2.0612831806699221</v>
      </c>
      <c r="AX154" cm="1">
        <f t="array" ref="AX154">INDEX(_x_scores_!J$2:J$474,MATCH($AO154,_x_scores_!$A$2:$A$474,0),0) + INDEX(_hidden_info_draft_!Z$50:AK$50,'Draft Sim'!$F$21)</f>
        <v>-0.35631000737867202</v>
      </c>
      <c r="AZ154">
        <f t="shared" si="28"/>
        <v>0.51846272032064555</v>
      </c>
      <c r="BA154">
        <f t="shared" si="29"/>
        <v>0.49866645029201706</v>
      </c>
      <c r="BB154">
        <f t="shared" si="30"/>
        <v>0.4831289595467787</v>
      </c>
      <c r="BC154">
        <f t="shared" si="31"/>
        <v>0.46313764823747983</v>
      </c>
      <c r="BD154">
        <f t="shared" si="32"/>
        <v>0.41586873651880341</v>
      </c>
      <c r="BE154">
        <f t="shared" si="33"/>
        <v>0.51655377569594529</v>
      </c>
      <c r="BF154">
        <f t="shared" si="34"/>
        <v>0.48786761636645859</v>
      </c>
      <c r="BG154">
        <f t="shared" si="35"/>
        <v>0.35082844654023515</v>
      </c>
      <c r="BH154">
        <f t="shared" si="36"/>
        <v>0.47380785356081778</v>
      </c>
      <c r="BJ154">
        <f ca="1"/>
        <v>151</v>
      </c>
      <c r="BL154">
        <f ca="1"/>
        <v>1</v>
      </c>
      <c r="BN154">
        <f t="shared" si="37"/>
        <v>0.46759135634213117</v>
      </c>
      <c r="BO154" cm="1">
        <f t="array" aca="1" ref="BO154" ca="1">SUM(IF(MOD(_xlfn.FLOOR.MATH(ROW(INDIRECT("1:512"))/1),2)=1,AZ154,1-AZ154) * IF(MOD(_xlfn.FLOOR.MATH(ROW(INDIRECT("1:512"))/2),2)=1,BA154,1-BA154) *  IF(MOD(_xlfn.FLOOR.MATH(ROW(INDIRECT("1:512"))/4),2)=1,BB154,1-BB154) *IF(MOD(_xlfn.FLOOR.MATH(ROW(INDIRECT("1:512"))/8),2)=1,BC154,1-BC154) * IF(MOD(_xlfn.FLOOR.MATH(ROW(INDIRECT("1:512"))/16),2)=1,BD154,1-BD154) * IF(MOD(_xlfn.FLOOR.MATH(ROW(INDIRECT("1:512"))/32),2)=1,BE154,1-BE154) *  IF(MOD(_xlfn.FLOOR.MATH(ROW(INDIRECT("1:512"))/64),2)=1,BF154,1-BF154) * IF(MOD(_xlfn.FLOOR.MATH(ROW(INDIRECT("1:512"))/128),2)=1,BG154,1-BG154) * IF(MOD(_xlfn.FLOOR.MATH(ROW(INDIRECT("1:512"))/256),2)=1,BH154,1-BH154)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0.42035914703954946</v>
      </c>
      <c r="BP154">
        <f ca="1">IF('Draft Sim'!$C$2 = "Most Categories",BO154,BN154)</f>
        <v>0.42035914703954946</v>
      </c>
      <c r="BR154" t="str">
        <f ca="1"/>
        <v>Corey Kispert</v>
      </c>
      <c r="BT154" s="6" t="str">
        <f t="shared" ca="1" si="38"/>
        <v>Corey Kispert</v>
      </c>
      <c r="BV154" t="str">
        <f ca="1"/>
        <v>Grant Williams</v>
      </c>
    </row>
    <row r="155" spans="4:74">
      <c r="D155">
        <f>'Draft Sim'!N13</f>
        <v>0</v>
      </c>
      <c r="F155" t="str">
        <v>Killian Hayes</v>
      </c>
      <c r="I155" s="6" t="str">
        <f t="shared" si="26"/>
        <v>Killian Hayes</v>
      </c>
      <c r="L155" t="str">
        <v>Ben Simmons</v>
      </c>
      <c r="O155">
        <v>-0.92765880344773499</v>
      </c>
      <c r="P155">
        <v>1.6795118917612886</v>
      </c>
      <c r="Q155">
        <v>-0.5299712739027671</v>
      </c>
      <c r="R155">
        <v>-4.0438394760346948E-2</v>
      </c>
      <c r="S155">
        <v>0.51655382894877544</v>
      </c>
      <c r="T155">
        <v>-1.2795981304196467</v>
      </c>
      <c r="U155">
        <v>7.3554752037260182E-2</v>
      </c>
      <c r="V155">
        <v>-1.4050754801623788</v>
      </c>
      <c r="W155">
        <v>0.45352445894316962</v>
      </c>
      <c r="AO155" t="str">
        <f t="shared" si="27"/>
        <v>Killian Hayes</v>
      </c>
      <c r="AP155" cm="1">
        <f t="array" ref="AP155">INDEX(_x_scores_!B$2:B$474,MATCH($AO155,_x_scores_!$A$2:$A$474,0),0) + INDEX(_hidden_info_draft_!Z$42:AK$42,'Draft Sim'!$F$21)</f>
        <v>-0.78000241707216267</v>
      </c>
      <c r="AQ155" cm="1">
        <f t="array" ref="AQ155">INDEX(_x_scores_!C$2:C$474,MATCH($AO155,_x_scores_!$A$2:$A$474,0),0) + INDEX(_hidden_info_draft_!Z$43:AK$43,'Draft Sim'!$F$21)</f>
        <v>-0.60983023424505833</v>
      </c>
      <c r="AR155" cm="1">
        <f t="array" ref="AR155">INDEX(_x_scores_!D$2:D$474,MATCH($AO155,_x_scores_!$A$2:$A$474,0),0) +INDEX(_hidden_info_draft_!Z$44:AK$44,'Draft Sim'!$F$21)</f>
        <v>1.0282675283825822</v>
      </c>
      <c r="AS155" cm="1">
        <f t="array" ref="AS155">INDEX(_x_scores_!E$2:E$474,MATCH($AO155,_x_scores_!$A$2:$A$474,0),0) + INDEX(_hidden_info_draft_!Z$45:AK$45,'Draft Sim'!$F$21)</f>
        <v>4.0796471758121067E-2</v>
      </c>
      <c r="AT155" cm="1">
        <f t="array" ref="AT155">INDEX(_x_scores_!F$2:F$474,MATCH($AO155,_x_scores_!$A$2:$A$474,0),0) + INDEX(_hidden_info_draft_!Z$46:AK$46,'Draft Sim'!$F$21)</f>
        <v>-0.95942689189945041</v>
      </c>
      <c r="AU155" cm="1">
        <f t="array" ref="AU155">INDEX(_x_scores_!G$2:G$474,MATCH($AO155,_x_scores_!$A$2:$A$474,0),0) + INDEX(_hidden_info_draft_!Z$47:AK$47,'Draft Sim'!$F$21)</f>
        <v>-0.42717918374308023</v>
      </c>
      <c r="AV155" cm="1">
        <f t="array" ref="AV155">INDEX(_x_scores_!H$2:H$474,MATCH($AO155,_x_scores_!$A$2:$A$474,0),0) + INDEX(_hidden_info_draft_!Z$48:AK$48,'Draft Sim'!$F$21)</f>
        <v>-0.14317482059848752</v>
      </c>
      <c r="AW155" cm="1">
        <f t="array" ref="AW155">INDEX(_x_scores_!I$2:I$474,MATCH($AO155,_x_scores_!$A$2:$A$474,0),0) + INDEX(_hidden_info_draft_!Z$49:AK$49,'Draft Sim'!$F$21)</f>
        <v>-1.7481585793511492</v>
      </c>
      <c r="AX155" cm="1">
        <f t="array" ref="AX155">INDEX(_x_scores_!J$2:J$474,MATCH($AO155,_x_scores_!$A$2:$A$474,0),0) + INDEX(_hidden_info_draft_!Z$50:AK$50,'Draft Sim'!$F$21)</f>
        <v>-0.47184655650045582</v>
      </c>
      <c r="AZ155">
        <f t="shared" si="28"/>
        <v>0.44214255619546639</v>
      </c>
      <c r="BA155">
        <f t="shared" si="29"/>
        <v>0.45813786182094973</v>
      </c>
      <c r="BB155">
        <f t="shared" si="30"/>
        <v>0.56868756012781918</v>
      </c>
      <c r="BC155">
        <f t="shared" si="31"/>
        <v>0.50309739902582784</v>
      </c>
      <c r="BD155">
        <f t="shared" si="32"/>
        <v>0.43339017555457493</v>
      </c>
      <c r="BE155">
        <f t="shared" si="33"/>
        <v>0.47055335053903669</v>
      </c>
      <c r="BF155">
        <f t="shared" si="34"/>
        <v>0.48950595665747088</v>
      </c>
      <c r="BG155">
        <f t="shared" si="35"/>
        <v>0.37263167102347294</v>
      </c>
      <c r="BH155">
        <f t="shared" si="36"/>
        <v>0.46533361422413422</v>
      </c>
      <c r="BJ155">
        <f ca="1"/>
        <v>152</v>
      </c>
      <c r="BL155">
        <f ca="1"/>
        <v>0</v>
      </c>
      <c r="BN155">
        <f t="shared" si="37"/>
        <v>0.46705334946319471</v>
      </c>
      <c r="BO155" cm="1">
        <f t="array" aca="1" ref="BO155" ca="1">SUM(IF(MOD(_xlfn.FLOOR.MATH(ROW(INDIRECT("1:512"))/1),2)=1,AZ155,1-AZ155) * IF(MOD(_xlfn.FLOOR.MATH(ROW(INDIRECT("1:512"))/2),2)=1,BA155,1-BA155) *  IF(MOD(_xlfn.FLOOR.MATH(ROW(INDIRECT("1:512"))/4),2)=1,BB155,1-BB155) *IF(MOD(_xlfn.FLOOR.MATH(ROW(INDIRECT("1:512"))/8),2)=1,BC155,1-BC155) * IF(MOD(_xlfn.FLOOR.MATH(ROW(INDIRECT("1:512"))/16),2)=1,BD155,1-BD155) * IF(MOD(_xlfn.FLOOR.MATH(ROW(INDIRECT("1:512"))/32),2)=1,BE155,1-BE155) *  IF(MOD(_xlfn.FLOOR.MATH(ROW(INDIRECT("1:512"))/64),2)=1,BF155,1-BF155) * IF(MOD(_xlfn.FLOOR.MATH(ROW(INDIRECT("1:512"))/128),2)=1,BG155,1-BG155) * IF(MOD(_xlfn.FLOOR.MATH(ROW(INDIRECT("1:512"))/256),2)=1,BH155,1-BH155)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0.41896895539103773</v>
      </c>
      <c r="BP155">
        <f ca="1">IF('Draft Sim'!$C$2 = "Most Categories",BO155,BN155)</f>
        <v>0.41896895539103773</v>
      </c>
      <c r="BR155" t="str">
        <f ca="1"/>
        <v>Russell Westbrook</v>
      </c>
      <c r="BT155" s="6" t="str">
        <f t="shared" ca="1" si="38"/>
        <v>Russell Westbrook</v>
      </c>
      <c r="BV155" t="str">
        <f ca="1"/>
        <v>Ben Simmons</v>
      </c>
    </row>
    <row r="156" spans="4:74">
      <c r="D156">
        <f>'Draft Sim'!N14</f>
        <v>0</v>
      </c>
      <c r="F156" t="str">
        <v>Bennedict Mathurin</v>
      </c>
      <c r="I156" s="6" t="str">
        <f t="shared" si="26"/>
        <v>Bennedict Mathurin</v>
      </c>
      <c r="L156" t="str">
        <v>Caleb Martin</v>
      </c>
      <c r="O156">
        <v>-0.27039243333236185</v>
      </c>
      <c r="P156">
        <v>-0.70782833581350424</v>
      </c>
      <c r="Q156">
        <v>-0.86188877410897347</v>
      </c>
      <c r="R156">
        <v>-0.46375484025084462</v>
      </c>
      <c r="S156">
        <v>-0.67159284893181492</v>
      </c>
      <c r="T156">
        <v>0.4908656125384272</v>
      </c>
      <c r="U156">
        <v>0.68752011259658408</v>
      </c>
      <c r="V156">
        <v>0.17889825297440459</v>
      </c>
      <c r="W156">
        <v>-0.21736736695088676</v>
      </c>
      <c r="AO156" t="str">
        <f t="shared" si="27"/>
        <v>Bennedict Mathurin</v>
      </c>
      <c r="AP156" cm="1">
        <f t="array" ref="AP156">INDEX(_x_scores_!B$2:B$474,MATCH($AO156,_x_scores_!$A$2:$A$474,0),0) + INDEX(_hidden_info_draft_!Z$42:AK$42,'Draft Sim'!$F$21)</f>
        <v>0.43595084684782248</v>
      </c>
      <c r="AQ156" cm="1">
        <f t="array" ref="AQ156">INDEX(_x_scores_!C$2:C$474,MATCH($AO156,_x_scores_!$A$2:$A$474,0),0) + INDEX(_hidden_info_draft_!Z$43:AK$43,'Draft Sim'!$F$21)</f>
        <v>-7.9264785581475206E-2</v>
      </c>
      <c r="AR156" cm="1">
        <f t="array" ref="AR156">INDEX(_x_scores_!D$2:D$474,MATCH($AO156,_x_scores_!$A$2:$A$474,0),0) +INDEX(_hidden_info_draft_!Z$44:AK$44,'Draft Sim'!$F$21)</f>
        <v>-0.42666183584085249</v>
      </c>
      <c r="AS156" cm="1">
        <f t="array" ref="AS156">INDEX(_x_scores_!E$2:E$474,MATCH($AO156,_x_scores_!$A$2:$A$474,0),0) + INDEX(_hidden_info_draft_!Z$45:AK$45,'Draft Sim'!$F$21)</f>
        <v>-0.37952767685080979</v>
      </c>
      <c r="AT156" cm="1">
        <f t="array" ref="AT156">INDEX(_x_scores_!F$2:F$474,MATCH($AO156,_x_scores_!$A$2:$A$474,0),0) + INDEX(_hidden_info_draft_!Z$46:AK$46,'Draft Sim'!$F$21)</f>
        <v>-1.20100840236669</v>
      </c>
      <c r="AU156" cm="1">
        <f t="array" ref="AU156">INDEX(_x_scores_!G$2:G$474,MATCH($AO156,_x_scores_!$A$2:$A$474,0),0) + INDEX(_hidden_info_draft_!Z$47:AK$47,'Draft Sim'!$F$21)</f>
        <v>2.6580596839229337E-2</v>
      </c>
      <c r="AV156" cm="1">
        <f t="array" ref="AV156">INDEX(_x_scores_!H$2:H$474,MATCH($AO156,_x_scores_!$A$2:$A$474,0),0) + INDEX(_hidden_info_draft_!Z$48:AK$48,'Draft Sim'!$F$21)</f>
        <v>-0.51574066833249077</v>
      </c>
      <c r="AW156" cm="1">
        <f t="array" ref="AW156">INDEX(_x_scores_!I$2:I$474,MATCH($AO156,_x_scores_!$A$2:$A$474,0),0) + INDEX(_hidden_info_draft_!Z$49:AK$49,'Draft Sim'!$F$21)</f>
        <v>-1.4891863120210445</v>
      </c>
      <c r="AX156" cm="1">
        <f t="array" ref="AX156">INDEX(_x_scores_!J$2:J$474,MATCH($AO156,_x_scores_!$A$2:$A$474,0),0) + INDEX(_hidden_info_draft_!Z$50:AK$50,'Draft Sim'!$F$21)</f>
        <v>-0.51687936808781465</v>
      </c>
      <c r="AZ156">
        <f t="shared" si="28"/>
        <v>0.53241552897388256</v>
      </c>
      <c r="BA156">
        <f t="shared" si="29"/>
        <v>0.4945489699637573</v>
      </c>
      <c r="BB156">
        <f t="shared" si="30"/>
        <v>0.47138158148384579</v>
      </c>
      <c r="BC156">
        <f t="shared" si="31"/>
        <v>0.47120978709028472</v>
      </c>
      <c r="BD156">
        <f t="shared" si="32"/>
        <v>0.4168383457401561</v>
      </c>
      <c r="BE156">
        <f t="shared" si="33"/>
        <v>0.50183393496365758</v>
      </c>
      <c r="BF156">
        <f t="shared" si="34"/>
        <v>0.46225077459013297</v>
      </c>
      <c r="BG156">
        <f t="shared" si="35"/>
        <v>0.39098147214369827</v>
      </c>
      <c r="BH156">
        <f t="shared" si="36"/>
        <v>0.46203464064072175</v>
      </c>
      <c r="BJ156">
        <f ca="1"/>
        <v>153</v>
      </c>
      <c r="BL156">
        <f ca="1"/>
        <v>0</v>
      </c>
      <c r="BN156">
        <f t="shared" si="37"/>
        <v>0.4670550039544597</v>
      </c>
      <c r="BO156" cm="1">
        <f t="array" aca="1" ref="BO156" ca="1">SUM(IF(MOD(_xlfn.FLOOR.MATH(ROW(INDIRECT("1:512"))/1),2)=1,AZ156,1-AZ156) * IF(MOD(_xlfn.FLOOR.MATH(ROW(INDIRECT("1:512"))/2),2)=1,BA156,1-BA156) *  IF(MOD(_xlfn.FLOOR.MATH(ROW(INDIRECT("1:512"))/4),2)=1,BB156,1-BB156) *IF(MOD(_xlfn.FLOOR.MATH(ROW(INDIRECT("1:512"))/8),2)=1,BC156,1-BC156) * IF(MOD(_xlfn.FLOOR.MATH(ROW(INDIRECT("1:512"))/16),2)=1,BD156,1-BD156) * IF(MOD(_xlfn.FLOOR.MATH(ROW(INDIRECT("1:512"))/32),2)=1,BE156,1-BE156) *  IF(MOD(_xlfn.FLOOR.MATH(ROW(INDIRECT("1:512"))/64),2)=1,BF156,1-BF156) * IF(MOD(_xlfn.FLOOR.MATH(ROW(INDIRECT("1:512"))/128),2)=1,BG156,1-BG156) * IF(MOD(_xlfn.FLOOR.MATH(ROW(INDIRECT("1:512"))/256),2)=1,BH156,1-BH156)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0.4191423597501186</v>
      </c>
      <c r="BP156">
        <f ca="1">IF('Draft Sim'!$C$2 = "Most Categories",BO156,BN156)</f>
        <v>0.4191423597501186</v>
      </c>
      <c r="BR156" t="str">
        <f ca="1"/>
        <v>Bennedict Mathurin</v>
      </c>
      <c r="BT156" s="6" t="str">
        <f t="shared" ca="1" si="38"/>
        <v>Bennedict Mathurin</v>
      </c>
      <c r="BV156" t="str">
        <f ca="1"/>
        <v>RJ Barrett</v>
      </c>
    </row>
    <row r="157" spans="4:74">
      <c r="D157">
        <f>'Draft Sim'!N15</f>
        <v>0</v>
      </c>
      <c r="F157" t="str">
        <v>Kyle Lowry</v>
      </c>
      <c r="I157" s="6" t="str">
        <f t="shared" si="26"/>
        <v>Kyle Lowry</v>
      </c>
      <c r="L157" t="str">
        <v>Dillon Brooks</v>
      </c>
      <c r="O157">
        <v>-0.53063790054391047</v>
      </c>
      <c r="P157">
        <v>-0.79745475925536247</v>
      </c>
      <c r="Q157">
        <v>-9.7477129923791345E-2</v>
      </c>
      <c r="R157">
        <v>-0.21035361621047177</v>
      </c>
      <c r="S157">
        <v>-0.76649605967575596</v>
      </c>
      <c r="T157">
        <v>0.4354680622180081</v>
      </c>
      <c r="U157">
        <v>0.34086802975725794</v>
      </c>
      <c r="V157">
        <v>0.13492481028247774</v>
      </c>
      <c r="W157">
        <v>-0.29607085763017105</v>
      </c>
      <c r="AO157" t="str">
        <f t="shared" si="27"/>
        <v>Kyle Lowry</v>
      </c>
      <c r="AP157" cm="1">
        <f t="array" ref="AP157">INDEX(_x_scores_!B$2:B$474,MATCH($AO157,_x_scores_!$A$2:$A$474,0),0) + INDEX(_hidden_info_draft_!Z$42:AK$42,'Draft Sim'!$F$21)</f>
        <v>-0.96343489704828345</v>
      </c>
      <c r="AQ157" cm="1">
        <f t="array" ref="AQ157">INDEX(_x_scores_!C$2:C$474,MATCH($AO157,_x_scores_!$A$2:$A$474,0),0) + INDEX(_hidden_info_draft_!Z$43:AK$43,'Draft Sim'!$F$21)</f>
        <v>-0.47301496374446217</v>
      </c>
      <c r="AR157" cm="1">
        <f t="array" ref="AR157">INDEX(_x_scores_!D$2:D$474,MATCH($AO157,_x_scores_!$A$2:$A$474,0),0) +INDEX(_hidden_info_draft_!Z$44:AK$44,'Draft Sim'!$F$21)</f>
        <v>0.22237182191292182</v>
      </c>
      <c r="AS157" cm="1">
        <f t="array" ref="AS157">INDEX(_x_scores_!E$2:E$474,MATCH($AO157,_x_scores_!$A$2:$A$474,0),0) + INDEX(_hidden_info_draft_!Z$45:AK$45,'Draft Sim'!$F$21)</f>
        <v>-0.30770877197263918</v>
      </c>
      <c r="AT157" cm="1">
        <f t="array" ref="AT157">INDEX(_x_scores_!F$2:F$474,MATCH($AO157,_x_scores_!$A$2:$A$474,0),0) + INDEX(_hidden_info_draft_!Z$46:AK$46,'Draft Sim'!$F$21)</f>
        <v>-1.0680669642020777</v>
      </c>
      <c r="AU157" cm="1">
        <f t="array" ref="AU157">INDEX(_x_scores_!G$2:G$474,MATCH($AO157,_x_scores_!$A$2:$A$474,0),0) + INDEX(_hidden_info_draft_!Z$47:AK$47,'Draft Sim'!$F$21)</f>
        <v>-8.6152493214745884E-3</v>
      </c>
      <c r="AV157" cm="1">
        <f t="array" ref="AV157">INDEX(_x_scores_!H$2:H$474,MATCH($AO157,_x_scores_!$A$2:$A$474,0),0) + INDEX(_hidden_info_draft_!Z$48:AK$48,'Draft Sim'!$F$21)</f>
        <v>0.32418260383430492</v>
      </c>
      <c r="AW157" cm="1">
        <f t="array" ref="AW157">INDEX(_x_scores_!I$2:I$474,MATCH($AO157,_x_scores_!$A$2:$A$474,0),0) + INDEX(_hidden_info_draft_!Z$49:AK$49,'Draft Sim'!$F$21)</f>
        <v>-1.6013648925317459</v>
      </c>
      <c r="AX157" cm="1">
        <f t="array" ref="AX157">INDEX(_x_scores_!J$2:J$474,MATCH($AO157,_x_scores_!$A$2:$A$474,0),0) + INDEX(_hidden_info_draft_!Z$50:AK$50,'Draft Sim'!$F$21)</f>
        <v>-0.27237587223566251</v>
      </c>
      <c r="AZ157">
        <f t="shared" si="28"/>
        <v>0.42866829057102218</v>
      </c>
      <c r="BA157">
        <f t="shared" si="29"/>
        <v>0.46750581669938729</v>
      </c>
      <c r="BB157">
        <f t="shared" si="30"/>
        <v>0.51492496204950855</v>
      </c>
      <c r="BC157">
        <f t="shared" si="31"/>
        <v>0.47665087439465847</v>
      </c>
      <c r="BD157">
        <f t="shared" si="32"/>
        <v>0.42593047948468399</v>
      </c>
      <c r="BE157">
        <f t="shared" si="33"/>
        <v>0.49940558683279068</v>
      </c>
      <c r="BF157">
        <f t="shared" si="34"/>
        <v>0.5237497606192647</v>
      </c>
      <c r="BG157">
        <f t="shared" si="35"/>
        <v>0.38300041063576173</v>
      </c>
      <c r="BH157">
        <f t="shared" si="36"/>
        <v>0.47997181884167905</v>
      </c>
      <c r="BJ157">
        <f ca="1"/>
        <v>154</v>
      </c>
      <c r="BL157">
        <f ca="1"/>
        <v>0</v>
      </c>
      <c r="BN157">
        <f t="shared" si="37"/>
        <v>0.46664533334763963</v>
      </c>
      <c r="BO157" cm="1">
        <f t="array" aca="1" ref="BO157" ca="1">SUM(IF(MOD(_xlfn.FLOOR.MATH(ROW(INDIRECT("1:512"))/1),2)=1,AZ157,1-AZ157) * IF(MOD(_xlfn.FLOOR.MATH(ROW(INDIRECT("1:512"))/2),2)=1,BA157,1-BA157) *  IF(MOD(_xlfn.FLOOR.MATH(ROW(INDIRECT("1:512"))/4),2)=1,BB157,1-BB157) *IF(MOD(_xlfn.FLOOR.MATH(ROW(INDIRECT("1:512"))/8),2)=1,BC157,1-BC157) * IF(MOD(_xlfn.FLOOR.MATH(ROW(INDIRECT("1:512"))/16),2)=1,BD157,1-BD157) * IF(MOD(_xlfn.FLOOR.MATH(ROW(INDIRECT("1:512"))/32),2)=1,BE157,1-BE157) *  IF(MOD(_xlfn.FLOOR.MATH(ROW(INDIRECT("1:512"))/64),2)=1,BF157,1-BF157) * IF(MOD(_xlfn.FLOOR.MATH(ROW(INDIRECT("1:512"))/128),2)=1,BG157,1-BG157) * IF(MOD(_xlfn.FLOOR.MATH(ROW(INDIRECT("1:512"))/256),2)=1,BH157,1-BH157)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0.41811216273617857</v>
      </c>
      <c r="BP157">
        <f ca="1">IF('Draft Sim'!$C$2 = "Most Categories",BO157,BN157)</f>
        <v>0.41811216273617857</v>
      </c>
      <c r="BR157" t="str">
        <f ca="1"/>
        <v>Killian Hayes</v>
      </c>
      <c r="BT157" s="6" t="str">
        <f t="shared" ca="1" si="38"/>
        <v>Killian Hayes</v>
      </c>
      <c r="BV157" t="str">
        <f ca="1"/>
        <v>Jaden Ivey</v>
      </c>
    </row>
    <row r="158" spans="4:74">
      <c r="D158">
        <f>'Draft Sim'!N16</f>
        <v>0</v>
      </c>
      <c r="F158" t="str">
        <v>Grayson Allen</v>
      </c>
      <c r="I158" s="6" t="str">
        <f t="shared" si="26"/>
        <v>Grayson Allen</v>
      </c>
      <c r="L158" t="str">
        <v>Jalen McDaniels</v>
      </c>
      <c r="O158">
        <v>-0.58459257538416964</v>
      </c>
      <c r="P158">
        <v>-0.70459281678995855</v>
      </c>
      <c r="Q158">
        <v>-8.7049210184630743E-2</v>
      </c>
      <c r="R158">
        <v>1.1697423727076084E-2</v>
      </c>
      <c r="S158">
        <v>-0.4446542687871804</v>
      </c>
      <c r="T158">
        <v>-0.49231793484521508</v>
      </c>
      <c r="U158">
        <v>0.29239514990984988</v>
      </c>
      <c r="V158">
        <v>-2.8422317739186381E-3</v>
      </c>
      <c r="W158">
        <v>-4.8163569524090196E-3</v>
      </c>
      <c r="AO158" t="str">
        <f t="shared" si="27"/>
        <v>Grayson Allen</v>
      </c>
      <c r="AP158" cm="1">
        <f t="array" ref="AP158">INDEX(_x_scores_!B$2:B$474,MATCH($AO158,_x_scores_!$A$2:$A$474,0),0) + INDEX(_hidden_info_draft_!Z$42:AK$42,'Draft Sim'!$F$21)</f>
        <v>-0.77286117043851155</v>
      </c>
      <c r="AQ158" cm="1">
        <f t="array" ref="AQ158">INDEX(_x_scores_!C$2:C$474,MATCH($AO158,_x_scores_!$A$2:$A$474,0),0) + INDEX(_hidden_info_draft_!Z$43:AK$43,'Draft Sim'!$F$21)</f>
        <v>-0.53129831061791555</v>
      </c>
      <c r="AR158" cm="1">
        <f t="array" ref="AR158">INDEX(_x_scores_!D$2:D$474,MATCH($AO158,_x_scores_!$A$2:$A$474,0),0) +INDEX(_hidden_info_draft_!Z$44:AK$44,'Draft Sim'!$F$21)</f>
        <v>-0.44009909926759139</v>
      </c>
      <c r="AS158" cm="1">
        <f t="array" ref="AS158">INDEX(_x_scores_!E$2:E$474,MATCH($AO158,_x_scores_!$A$2:$A$474,0),0) + INDEX(_hidden_info_draft_!Z$45:AK$45,'Draft Sim'!$F$21)</f>
        <v>-0.39266130202219818</v>
      </c>
      <c r="AT158" cm="1">
        <f t="array" ref="AT158">INDEX(_x_scores_!F$2:F$474,MATCH($AO158,_x_scores_!$A$2:$A$474,0),0) + INDEX(_hidden_info_draft_!Z$46:AK$46,'Draft Sim'!$F$21)</f>
        <v>-1.2359022912363451</v>
      </c>
      <c r="AU158" cm="1">
        <f t="array" ref="AU158">INDEX(_x_scores_!G$2:G$474,MATCH($AO158,_x_scores_!$A$2:$A$474,0),0) + INDEX(_hidden_info_draft_!Z$47:AK$47,'Draft Sim'!$F$21)</f>
        <v>0.25404321317668793</v>
      </c>
      <c r="AV158" cm="1">
        <f t="array" ref="AV158">INDEX(_x_scores_!H$2:H$474,MATCH($AO158,_x_scores_!$A$2:$A$474,0),0) + INDEX(_hidden_info_draft_!Z$48:AK$48,'Draft Sim'!$F$21)</f>
        <v>0.60265409403724879</v>
      </c>
      <c r="AW158" cm="1">
        <f t="array" ref="AW158">INDEX(_x_scores_!I$2:I$474,MATCH($AO158,_x_scores_!$A$2:$A$474,0),0) + INDEX(_hidden_info_draft_!Z$49:AK$49,'Draft Sim'!$F$21)</f>
        <v>-1.5247885192829891</v>
      </c>
      <c r="AX158" cm="1">
        <f t="array" ref="AX158">INDEX(_x_scores_!J$2:J$474,MATCH($AO158,_x_scores_!$A$2:$A$474,0),0) + INDEX(_hidden_info_draft_!Z$50:AK$50,'Draft Sim'!$F$21)</f>
        <v>-0.17922949070841035</v>
      </c>
      <c r="AZ158">
        <f t="shared" si="28"/>
        <v>0.44266858652268337</v>
      </c>
      <c r="BA158">
        <f t="shared" si="29"/>
        <v>0.46351255945938497</v>
      </c>
      <c r="BB158">
        <f t="shared" si="30"/>
        <v>0.47048189608928914</v>
      </c>
      <c r="BC158">
        <f t="shared" si="31"/>
        <v>0.47021531863586685</v>
      </c>
      <c r="BD158">
        <f t="shared" si="32"/>
        <v>0.41445902607688889</v>
      </c>
      <c r="BE158">
        <f t="shared" si="33"/>
        <v>0.51752219959957313</v>
      </c>
      <c r="BF158">
        <f t="shared" si="34"/>
        <v>0.54408669750768834</v>
      </c>
      <c r="BG158">
        <f t="shared" si="35"/>
        <v>0.38844336100240218</v>
      </c>
      <c r="BH158">
        <f t="shared" si="36"/>
        <v>0.48681786215752898</v>
      </c>
      <c r="BJ158">
        <f ca="1"/>
        <v>155</v>
      </c>
      <c r="BL158">
        <f ca="1"/>
        <v>1</v>
      </c>
      <c r="BN158">
        <f t="shared" si="37"/>
        <v>0.46646750078347843</v>
      </c>
      <c r="BO158" cm="1">
        <f t="array" aca="1" ref="BO158" ca="1">SUM(IF(MOD(_xlfn.FLOOR.MATH(ROW(INDIRECT("1:512"))/1),2)=1,AZ158,1-AZ158) * IF(MOD(_xlfn.FLOOR.MATH(ROW(INDIRECT("1:512"))/2),2)=1,BA158,1-BA158) *  IF(MOD(_xlfn.FLOOR.MATH(ROW(INDIRECT("1:512"))/4),2)=1,BB158,1-BB158) *IF(MOD(_xlfn.FLOOR.MATH(ROW(INDIRECT("1:512"))/8),2)=1,BC158,1-BC158) * IF(MOD(_xlfn.FLOOR.MATH(ROW(INDIRECT("1:512"))/16),2)=1,BD158,1-BD158) * IF(MOD(_xlfn.FLOOR.MATH(ROW(INDIRECT("1:512"))/32),2)=1,BE158,1-BE158) *  IF(MOD(_xlfn.FLOOR.MATH(ROW(INDIRECT("1:512"))/64),2)=1,BF158,1-BF158) * IF(MOD(_xlfn.FLOOR.MATH(ROW(INDIRECT("1:512"))/128),2)=1,BG158,1-BG158) * IF(MOD(_xlfn.FLOOR.MATH(ROW(INDIRECT("1:512"))/256),2)=1,BH158,1-BH158)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0.41763755581324657</v>
      </c>
      <c r="BP158">
        <f ca="1">IF('Draft Sim'!$C$2 = "Most Categories",BO158,BN158)</f>
        <v>0.41763755581324657</v>
      </c>
      <c r="BR158" t="str">
        <f ca="1"/>
        <v>Kyle Lowry</v>
      </c>
      <c r="BT158" s="6" t="str">
        <f t="shared" ca="1" si="38"/>
        <v>Kyle Lowry</v>
      </c>
      <c r="BV158" t="str">
        <f ca="1"/>
        <v>Dillon Brooks</v>
      </c>
    </row>
    <row r="159" spans="4:74">
      <c r="D159">
        <f>'Draft Sim'!N17</f>
        <v>0</v>
      </c>
      <c r="F159" t="str">
        <v>Brandon Clarke</v>
      </c>
      <c r="I159" s="6" t="str">
        <f t="shared" si="26"/>
        <v>Brandon Clarke</v>
      </c>
      <c r="L159" t="str">
        <v>RJ Barrett</v>
      </c>
      <c r="O159">
        <v>-0.98376941514927407</v>
      </c>
      <c r="P159">
        <v>-0.43482779934385241</v>
      </c>
      <c r="Q159">
        <v>-0.53395876730296565</v>
      </c>
      <c r="R159">
        <v>-0.58337227843530604</v>
      </c>
      <c r="S159">
        <v>0.13736089699566859</v>
      </c>
      <c r="T159">
        <v>-0.10857983298036515</v>
      </c>
      <c r="U159">
        <v>1.0494092830843265</v>
      </c>
      <c r="V159">
        <v>-1.7906784974155345E-2</v>
      </c>
      <c r="W159">
        <v>-0.1586307777180577</v>
      </c>
      <c r="AO159" t="str">
        <f t="shared" si="27"/>
        <v>Brandon Clarke</v>
      </c>
      <c r="AP159" cm="1">
        <f t="array" ref="AP159">INDEX(_x_scores_!B$2:B$474,MATCH($AO159,_x_scores_!$A$2:$A$474,0),0) + INDEX(_hidden_info_draft_!Z$42:AK$42,'Draft Sim'!$F$21)</f>
        <v>-0.78188697255329254</v>
      </c>
      <c r="AQ159" cm="1">
        <f t="array" ref="AQ159">INDEX(_x_scores_!C$2:C$474,MATCH($AO159,_x_scores_!$A$2:$A$474,0),0) + INDEX(_hidden_info_draft_!Z$43:AK$43,'Draft Sim'!$F$21)</f>
        <v>0.21024288578599359</v>
      </c>
      <c r="AR159" cm="1">
        <f t="array" ref="AR159">INDEX(_x_scores_!D$2:D$474,MATCH($AO159,_x_scores_!$A$2:$A$474,0),0) +INDEX(_hidden_info_draft_!Z$44:AK$44,'Draft Sim'!$F$21)</f>
        <v>-0.79318747336723605</v>
      </c>
      <c r="AS159" cm="1">
        <f t="array" ref="AS159">INDEX(_x_scores_!E$2:E$474,MATCH($AO159,_x_scores_!$A$2:$A$474,0),0) + INDEX(_hidden_info_draft_!Z$45:AK$45,'Draft Sim'!$F$21)</f>
        <v>-0.60914169690002851</v>
      </c>
      <c r="AT159" cm="1">
        <f t="array" ref="AT159">INDEX(_x_scores_!F$2:F$474,MATCH($AO159,_x_scores_!$A$2:$A$474,0),0) + INDEX(_hidden_info_draft_!Z$46:AK$46,'Draft Sim'!$F$21)</f>
        <v>-0.47340915387673704</v>
      </c>
      <c r="AU159" cm="1">
        <f t="array" ref="AU159">INDEX(_x_scores_!G$2:G$474,MATCH($AO159,_x_scores_!$A$2:$A$474,0),0) + INDEX(_hidden_info_draft_!Z$47:AK$47,'Draft Sim'!$F$21)</f>
        <v>-1.2236711510213054</v>
      </c>
      <c r="AV159" cm="1">
        <f t="array" ref="AV159">INDEX(_x_scores_!H$2:H$474,MATCH($AO159,_x_scores_!$A$2:$A$474,0),0) + INDEX(_hidden_info_draft_!Z$48:AK$48,'Draft Sim'!$F$21)</f>
        <v>0.58234342497155855</v>
      </c>
      <c r="AW159" cm="1">
        <f t="array" ref="AW159">INDEX(_x_scores_!I$2:I$474,MATCH($AO159,_x_scores_!$A$2:$A$474,0),0) + INDEX(_hidden_info_draft_!Z$49:AK$49,'Draft Sim'!$F$21)</f>
        <v>-1.9949013737524766</v>
      </c>
      <c r="AX159" cm="1">
        <f t="array" ref="AX159">INDEX(_x_scores_!J$2:J$474,MATCH($AO159,_x_scores_!$A$2:$A$474,0),0) + INDEX(_hidden_info_draft_!Z$50:AK$50,'Draft Sim'!$F$21)</f>
        <v>0.7999075025313559</v>
      </c>
      <c r="AZ159">
        <f t="shared" si="28"/>
        <v>0.44200375520226376</v>
      </c>
      <c r="BA159">
        <f t="shared" si="29"/>
        <v>0.51445566381915908</v>
      </c>
      <c r="BB159">
        <f t="shared" si="30"/>
        <v>0.4469087848917932</v>
      </c>
      <c r="BC159">
        <f t="shared" si="31"/>
        <v>0.45385492548136352</v>
      </c>
      <c r="BD159">
        <f t="shared" si="32"/>
        <v>0.46701622320350045</v>
      </c>
      <c r="BE159">
        <f t="shared" si="33"/>
        <v>0.41619820208770908</v>
      </c>
      <c r="BF159">
        <f t="shared" si="34"/>
        <v>0.5426066469261277</v>
      </c>
      <c r="BG159">
        <f t="shared" si="35"/>
        <v>0.35541265970069258</v>
      </c>
      <c r="BH159">
        <f t="shared" si="36"/>
        <v>0.55863038718080316</v>
      </c>
      <c r="BJ159">
        <f ca="1"/>
        <v>156</v>
      </c>
      <c r="BL159">
        <f ca="1"/>
        <v>0</v>
      </c>
      <c r="BN159">
        <f t="shared" si="37"/>
        <v>0.46634302761037916</v>
      </c>
      <c r="BO159" cm="1">
        <f t="array" aca="1" ref="BO159" ca="1">SUM(IF(MOD(_xlfn.FLOOR.MATH(ROW(INDIRECT("1:512"))/1),2)=1,AZ159,1-AZ159) * IF(MOD(_xlfn.FLOOR.MATH(ROW(INDIRECT("1:512"))/2),2)=1,BA159,1-BA159) *  IF(MOD(_xlfn.FLOOR.MATH(ROW(INDIRECT("1:512"))/4),2)=1,BB159,1-BB159) *IF(MOD(_xlfn.FLOOR.MATH(ROW(INDIRECT("1:512"))/8),2)=1,BC159,1-BC159) * IF(MOD(_xlfn.FLOOR.MATH(ROW(INDIRECT("1:512"))/16),2)=1,BD159,1-BD159) * IF(MOD(_xlfn.FLOOR.MATH(ROW(INDIRECT("1:512"))/32),2)=1,BE159,1-BE159) *  IF(MOD(_xlfn.FLOOR.MATH(ROW(INDIRECT("1:512"))/64),2)=1,BF159,1-BF159) * IF(MOD(_xlfn.FLOOR.MATH(ROW(INDIRECT("1:512"))/128),2)=1,BG159,1-BG159) * IF(MOD(_xlfn.FLOOR.MATH(ROW(INDIRECT("1:512"))/256),2)=1,BH159,1-BH159)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0.41708325105989019</v>
      </c>
      <c r="BP159">
        <f ca="1">IF('Draft Sim'!$C$2 = "Most Categories",BO159,BN159)</f>
        <v>0.41708325105989019</v>
      </c>
      <c r="BR159" t="str">
        <f ca="1"/>
        <v>Grayson Allen</v>
      </c>
      <c r="BT159" s="6" t="str">
        <f t="shared" ca="1" si="38"/>
        <v>Grayson Allen</v>
      </c>
      <c r="BV159" t="str">
        <f ca="1"/>
        <v>Caleb Martin</v>
      </c>
    </row>
    <row r="160" spans="4:74">
      <c r="F160" t="str">
        <v>Chris Boucher</v>
      </c>
      <c r="I160" s="6" t="str">
        <f t="shared" si="26"/>
        <v>Chris Boucher</v>
      </c>
      <c r="L160" t="str">
        <v>Jaden Ivey</v>
      </c>
      <c r="O160">
        <v>-0.87159803382981316</v>
      </c>
      <c r="P160">
        <v>-0.71718257887116854</v>
      </c>
      <c r="Q160">
        <v>7.2912818679416569E-2</v>
      </c>
      <c r="R160">
        <v>-7.4733245027227876E-2</v>
      </c>
      <c r="S160">
        <v>-0.4962954964690271</v>
      </c>
      <c r="T160">
        <v>5.9318169978763519E-2</v>
      </c>
      <c r="U160">
        <v>0.39484691697944768</v>
      </c>
      <c r="V160">
        <v>0.14257380983709353</v>
      </c>
      <c r="W160">
        <v>-0.37221971164181922</v>
      </c>
      <c r="AO160" t="str">
        <f t="shared" si="27"/>
        <v>Chris Boucher</v>
      </c>
      <c r="AP160" cm="1">
        <f t="array" ref="AP160">INDEX(_x_scores_!B$2:B$474,MATCH($AO160,_x_scores_!$A$2:$A$474,0),0) + INDEX(_hidden_info_draft_!Z$42:AK$42,'Draft Sim'!$F$21)</f>
        <v>-0.83497201647828667</v>
      </c>
      <c r="AQ160" cm="1">
        <f t="array" ref="AQ160">INDEX(_x_scores_!C$2:C$474,MATCH($AO160,_x_scores_!$A$2:$A$474,0),0) + INDEX(_hidden_info_draft_!Z$43:AK$43,'Draft Sim'!$F$21)</f>
        <v>0.24388071004974801</v>
      </c>
      <c r="AR160" cm="1">
        <f t="array" ref="AR160">INDEX(_x_scores_!D$2:D$474,MATCH($AO160,_x_scores_!$A$2:$A$474,0),0) +INDEX(_hidden_info_draft_!Z$44:AK$44,'Draft Sim'!$F$21)</f>
        <v>-1.1428973281270718</v>
      </c>
      <c r="AS160" cm="1">
        <f t="array" ref="AS160">INDEX(_x_scores_!E$2:E$474,MATCH($AO160,_x_scores_!$A$2:$A$474,0),0) + INDEX(_hidden_info_draft_!Z$45:AK$45,'Draft Sim'!$F$21)</f>
        <v>-0.71238295038295529</v>
      </c>
      <c r="AT160" cm="1">
        <f t="array" ref="AT160">INDEX(_x_scores_!F$2:F$474,MATCH($AO160,_x_scores_!$A$2:$A$474,0),0) + INDEX(_hidden_info_draft_!Z$46:AK$46,'Draft Sim'!$F$21)</f>
        <v>-0.25134127446113785</v>
      </c>
      <c r="AU160" cm="1">
        <f t="array" ref="AU160">INDEX(_x_scores_!G$2:G$474,MATCH($AO160,_x_scores_!$A$2:$A$474,0),0) + INDEX(_hidden_info_draft_!Z$47:AK$47,'Draft Sim'!$F$21)</f>
        <v>-0.55410883051583149</v>
      </c>
      <c r="AV160" cm="1">
        <f t="array" ref="AV160">INDEX(_x_scores_!H$2:H$474,MATCH($AO160,_x_scores_!$A$2:$A$474,0),0) + INDEX(_hidden_info_draft_!Z$48:AK$48,'Draft Sim'!$F$21)</f>
        <v>0.90810125285614496</v>
      </c>
      <c r="AW160" cm="1">
        <f t="array" ref="AW160">INDEX(_x_scores_!I$2:I$474,MATCH($AO160,_x_scores_!$A$2:$A$474,0),0) + INDEX(_hidden_info_draft_!Z$49:AK$49,'Draft Sim'!$F$21)</f>
        <v>-1.8236185979986512</v>
      </c>
      <c r="AX160" cm="1">
        <f t="array" ref="AX160">INDEX(_x_scores_!J$2:J$474,MATCH($AO160,_x_scores_!$A$2:$A$474,0),0) + INDEX(_hidden_info_draft_!Z$50:AK$50,'Draft Sim'!$F$21)</f>
        <v>-5.2474289393463491E-2</v>
      </c>
      <c r="AZ160">
        <f t="shared" si="28"/>
        <v>0.43809693121583382</v>
      </c>
      <c r="BA160">
        <f t="shared" si="29"/>
        <v>0.51676723033691263</v>
      </c>
      <c r="BB160">
        <f t="shared" si="30"/>
        <v>0.42374447108647706</v>
      </c>
      <c r="BC160">
        <f t="shared" si="31"/>
        <v>0.44607829525142872</v>
      </c>
      <c r="BD160">
        <f t="shared" si="32"/>
        <v>0.48247397350082699</v>
      </c>
      <c r="BE160">
        <f t="shared" si="33"/>
        <v>0.46182742290174372</v>
      </c>
      <c r="BF160">
        <f t="shared" si="34"/>
        <v>0.56625963473711682</v>
      </c>
      <c r="BG160">
        <f t="shared" si="35"/>
        <v>0.36733674178684006</v>
      </c>
      <c r="BH160">
        <f t="shared" si="36"/>
        <v>0.49613992965654896</v>
      </c>
      <c r="BJ160">
        <f ca="1"/>
        <v>157</v>
      </c>
      <c r="BL160">
        <f ca="1"/>
        <v>1</v>
      </c>
      <c r="BN160">
        <f t="shared" si="37"/>
        <v>0.4665249589415254</v>
      </c>
      <c r="BO160" cm="1">
        <f t="array" aca="1" ref="BO160" ca="1">SUM(IF(MOD(_xlfn.FLOOR.MATH(ROW(INDIRECT("1:512"))/1),2)=1,AZ160,1-AZ160) * IF(MOD(_xlfn.FLOOR.MATH(ROW(INDIRECT("1:512"))/2),2)=1,BA160,1-BA160) *  IF(MOD(_xlfn.FLOOR.MATH(ROW(INDIRECT("1:512"))/4),2)=1,BB160,1-BB160) *IF(MOD(_xlfn.FLOOR.MATH(ROW(INDIRECT("1:512"))/8),2)=1,BC160,1-BC160) * IF(MOD(_xlfn.FLOOR.MATH(ROW(INDIRECT("1:512"))/16),2)=1,BD160,1-BD160) * IF(MOD(_xlfn.FLOOR.MATH(ROW(INDIRECT("1:512"))/32),2)=1,BE160,1-BE160) *  IF(MOD(_xlfn.FLOOR.MATH(ROW(INDIRECT("1:512"))/64),2)=1,BF160,1-BF160) * IF(MOD(_xlfn.FLOOR.MATH(ROW(INDIRECT("1:512"))/128),2)=1,BG160,1-BG160) * IF(MOD(_xlfn.FLOOR.MATH(ROW(INDIRECT("1:512"))/256),2)=1,BH160,1-BH160)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0.41762592049800118</v>
      </c>
      <c r="BP160">
        <f ca="1">IF('Draft Sim'!$C$2 = "Most Categories",BO160,BN160)</f>
        <v>0.41762592049800118</v>
      </c>
      <c r="BR160" t="str">
        <f ca="1"/>
        <v>Chris Boucher</v>
      </c>
      <c r="BT160" s="6" t="str">
        <f t="shared" ca="1" si="38"/>
        <v>Chris Boucher</v>
      </c>
      <c r="BV160" t="str">
        <f ca="1"/>
        <v>Jalen McDaniels</v>
      </c>
    </row>
    <row r="161" spans="6:74">
      <c r="F161" t="str">
        <v>T.J. McConnell</v>
      </c>
      <c r="I161" s="6" t="str">
        <f t="shared" si="26"/>
        <v>T.J. McConnell</v>
      </c>
      <c r="L161" t="str">
        <v>Tim Hardaway Jr.</v>
      </c>
      <c r="O161">
        <v>-0.8961631682146487</v>
      </c>
      <c r="P161">
        <v>-0.24436102652583785</v>
      </c>
      <c r="Q161">
        <v>-0.96266710602979577</v>
      </c>
      <c r="R161">
        <v>-0.12378709244249891</v>
      </c>
      <c r="S161">
        <v>-0.23554011284577009</v>
      </c>
      <c r="T161">
        <v>0.16239042855333963</v>
      </c>
      <c r="U161">
        <v>0.71276452624360365</v>
      </c>
      <c r="V161">
        <v>-6.7676921710207436E-2</v>
      </c>
      <c r="W161">
        <v>-0.3010514337806724</v>
      </c>
      <c r="AO161" t="str">
        <f t="shared" si="27"/>
        <v>T.J. McConnell</v>
      </c>
      <c r="AP161" cm="1">
        <f t="array" ref="AP161">INDEX(_x_scores_!B$2:B$474,MATCH($AO161,_x_scores_!$A$2:$A$474,0),0) + INDEX(_hidden_info_draft_!Z$42:AK$42,'Draft Sim'!$F$21)</f>
        <v>-0.95862572001931656</v>
      </c>
      <c r="AQ161" cm="1">
        <f t="array" ref="AQ161">INDEX(_x_scores_!C$2:C$474,MATCH($AO161,_x_scores_!$A$2:$A$474,0),0) + INDEX(_hidden_info_draft_!Z$43:AK$43,'Draft Sim'!$F$21)</f>
        <v>-0.62144120323848928</v>
      </c>
      <c r="AR161" cm="1">
        <f t="array" ref="AR161">INDEX(_x_scores_!D$2:D$474,MATCH($AO161,_x_scores_!$A$2:$A$474,0),0) +INDEX(_hidden_info_draft_!Z$44:AK$44,'Draft Sim'!$F$21)</f>
        <v>1.0164255163988316</v>
      </c>
      <c r="AS161" cm="1">
        <f t="array" ref="AS161">INDEX(_x_scores_!E$2:E$474,MATCH($AO161,_x_scores_!$A$2:$A$474,0),0) + INDEX(_hidden_info_draft_!Z$45:AK$45,'Draft Sim'!$F$21)</f>
        <v>7.3234386862189305E-2</v>
      </c>
      <c r="AT161" cm="1">
        <f t="array" ref="AT161">INDEX(_x_scores_!F$2:F$474,MATCH($AO161,_x_scores_!$A$2:$A$474,0),0) + INDEX(_hidden_info_draft_!Z$46:AK$46,'Draft Sim'!$F$21)</f>
        <v>-1.2646120182574356</v>
      </c>
      <c r="AU161" cm="1">
        <f t="array" ref="AU161">INDEX(_x_scores_!G$2:G$474,MATCH($AO161,_x_scores_!$A$2:$A$474,0),0) + INDEX(_hidden_info_draft_!Z$47:AK$47,'Draft Sim'!$F$21)</f>
        <v>-0.99149160212540188</v>
      </c>
      <c r="AV161" cm="1">
        <f t="array" ref="AV161">INDEX(_x_scores_!H$2:H$474,MATCH($AO161,_x_scores_!$A$2:$A$474,0),0) + INDEX(_hidden_info_draft_!Z$48:AK$48,'Draft Sim'!$F$21)</f>
        <v>4.8214486589612734E-2</v>
      </c>
      <c r="AW161" cm="1">
        <f t="array" ref="AW161">INDEX(_x_scores_!I$2:I$474,MATCH($AO161,_x_scores_!$A$2:$A$474,0),0) + INDEX(_hidden_info_draft_!Z$49:AK$49,'Draft Sim'!$F$21)</f>
        <v>-1.7110642643927898</v>
      </c>
      <c r="AX161" cm="1">
        <f t="array" ref="AX161">INDEX(_x_scores_!J$2:J$474,MATCH($AO161,_x_scores_!$A$2:$A$474,0),0) + INDEX(_hidden_info_draft_!Z$50:AK$50,'Draft Sim'!$F$21)</f>
        <v>0.166030546584716</v>
      </c>
      <c r="AZ161">
        <f t="shared" si="28"/>
        <v>0.42902056635147812</v>
      </c>
      <c r="BA161">
        <f t="shared" si="29"/>
        <v>0.45734383626364905</v>
      </c>
      <c r="BB161">
        <f t="shared" si="30"/>
        <v>0.56790425066317396</v>
      </c>
      <c r="BC161">
        <f t="shared" si="31"/>
        <v>0.50556006546534582</v>
      </c>
      <c r="BD161">
        <f t="shared" si="32"/>
        <v>0.41250373451099609</v>
      </c>
      <c r="BE161">
        <f t="shared" si="33"/>
        <v>0.4319253148124107</v>
      </c>
      <c r="BF161">
        <f t="shared" si="34"/>
        <v>0.50353425730909174</v>
      </c>
      <c r="BG161">
        <f t="shared" si="35"/>
        <v>0.3752434525563535</v>
      </c>
      <c r="BH161">
        <f t="shared" si="36"/>
        <v>0.51221168489147439</v>
      </c>
      <c r="BJ161">
        <f ca="1"/>
        <v>158</v>
      </c>
      <c r="BL161">
        <f ca="1"/>
        <v>1</v>
      </c>
      <c r="BN161">
        <f t="shared" si="37"/>
        <v>0.46613857364710815</v>
      </c>
      <c r="BO161" cm="1">
        <f t="array" aca="1" ref="BO161" ca="1">SUM(IF(MOD(_xlfn.FLOOR.MATH(ROW(INDIRECT("1:512"))/1),2)=1,AZ161,1-AZ161) * IF(MOD(_xlfn.FLOOR.MATH(ROW(INDIRECT("1:512"))/2),2)=1,BA161,1-BA161) *  IF(MOD(_xlfn.FLOOR.MATH(ROW(INDIRECT("1:512"))/4),2)=1,BB161,1-BB161) *IF(MOD(_xlfn.FLOOR.MATH(ROW(INDIRECT("1:512"))/8),2)=1,BC161,1-BC161) * IF(MOD(_xlfn.FLOOR.MATH(ROW(INDIRECT("1:512"))/16),2)=1,BD161,1-BD161) * IF(MOD(_xlfn.FLOOR.MATH(ROW(INDIRECT("1:512"))/32),2)=1,BE161,1-BE161) *  IF(MOD(_xlfn.FLOOR.MATH(ROW(INDIRECT("1:512"))/64),2)=1,BF161,1-BF161) * IF(MOD(_xlfn.FLOOR.MATH(ROW(INDIRECT("1:512"))/128),2)=1,BG161,1-BG161) * IF(MOD(_xlfn.FLOOR.MATH(ROW(INDIRECT("1:512"))/256),2)=1,BH161,1-BH161)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0.41662623029363394</v>
      </c>
      <c r="BP161">
        <f ca="1">IF('Draft Sim'!$C$2 = "Most Categories",BO161,BN161)</f>
        <v>0.41662623029363394</v>
      </c>
      <c r="BR161" t="str">
        <f ca="1"/>
        <v>Daniel Gafford</v>
      </c>
      <c r="BT161" s="6" t="str">
        <f t="shared" ca="1" si="38"/>
        <v>Daniel Gafford</v>
      </c>
      <c r="BV161" t="str">
        <f ca="1"/>
        <v>Tim Hardaway Jr.</v>
      </c>
    </row>
    <row r="162" spans="6:74">
      <c r="F162" t="str">
        <v>Dorian Finney-Smith</v>
      </c>
      <c r="I162" s="6" t="str">
        <f t="shared" si="26"/>
        <v>Dorian Finney-Smith</v>
      </c>
      <c r="L162" t="str">
        <v>Dennis Smith Jr.</v>
      </c>
      <c r="O162">
        <v>0.52778771006629277</v>
      </c>
      <c r="P162">
        <v>-0.32343240070818158</v>
      </c>
      <c r="Q162">
        <v>-0.57612083907435774</v>
      </c>
      <c r="R162">
        <v>-0.14655214990539853</v>
      </c>
      <c r="S162">
        <v>-0.6292369346336395</v>
      </c>
      <c r="T162">
        <v>9.4514016139467444E-2</v>
      </c>
      <c r="U162">
        <v>-0.44507635518734795</v>
      </c>
      <c r="V162">
        <v>0.2547523903477949</v>
      </c>
      <c r="W162">
        <v>-0.61672320749397136</v>
      </c>
      <c r="AO162" t="str">
        <f t="shared" si="27"/>
        <v>Dorian Finney-Smith</v>
      </c>
      <c r="AP162" cm="1">
        <f t="array" ref="AP162">INDEX(_x_scores_!B$2:B$474,MATCH($AO162,_x_scores_!$A$2:$A$474,0),0) + INDEX(_hidden_info_draft_!Z$42:AK$42,'Draft Sim'!$F$21)</f>
        <v>-0.98800003143311899</v>
      </c>
      <c r="AQ162" cm="1">
        <f t="array" ref="AQ162">INDEX(_x_scores_!C$2:C$474,MATCH($AO162,_x_scores_!$A$2:$A$474,0),0) + INDEX(_hidden_info_draft_!Z$43:AK$43,'Draft Sim'!$F$21)</f>
        <v>-1.9341139913148231E-4</v>
      </c>
      <c r="AR162" cm="1">
        <f t="array" ref="AR162">INDEX(_x_scores_!D$2:D$474,MATCH($AO162,_x_scores_!$A$2:$A$474,0),0) +INDEX(_hidden_info_draft_!Z$44:AK$44,'Draft Sim'!$F$21)</f>
        <v>-0.81320810279629052</v>
      </c>
      <c r="AS162" cm="1">
        <f t="array" ref="AS162">INDEX(_x_scores_!E$2:E$474,MATCH($AO162,_x_scores_!$A$2:$A$474,0),0) + INDEX(_hidden_info_draft_!Z$45:AK$45,'Draft Sim'!$F$21)</f>
        <v>-0.35676261938791021</v>
      </c>
      <c r="AT162" cm="1">
        <f t="array" ref="AT162">INDEX(_x_scores_!F$2:F$474,MATCH($AO162,_x_scores_!$A$2:$A$474,0),0) + INDEX(_hidden_info_draft_!Z$46:AK$46,'Draft Sim'!$F$21)</f>
        <v>-0.80731158057882069</v>
      </c>
      <c r="AU162" cm="1">
        <f t="array" ref="AU162">INDEX(_x_scores_!G$2:G$474,MATCH($AO162,_x_scores_!$A$2:$A$474,0),0) + INDEX(_hidden_info_draft_!Z$47:AK$47,'Draft Sim'!$F$21)</f>
        <v>9.445700925310152E-2</v>
      </c>
      <c r="AV162" cm="1">
        <f t="array" ref="AV162">INDEX(_x_scores_!H$2:H$474,MATCH($AO162,_x_scores_!$A$2:$A$474,0),0) + INDEX(_hidden_info_draft_!Z$48:AK$48,'Draft Sim'!$F$21)</f>
        <v>0.64210021309846088</v>
      </c>
      <c r="AW162" cm="1">
        <f t="array" ref="AW162">INDEX(_x_scores_!I$2:I$474,MATCH($AO162,_x_scores_!$A$2:$A$474,0),0) + INDEX(_hidden_info_draft_!Z$49:AK$49,'Draft Sim'!$F$21)</f>
        <v>-1.8116156240790466</v>
      </c>
      <c r="AX162" cm="1">
        <f t="array" ref="AX162">INDEX(_x_scores_!J$2:J$474,MATCH($AO162,_x_scores_!$A$2:$A$474,0),0) + INDEX(_hidden_info_draft_!Z$50:AK$50,'Draft Sim'!$F$21)</f>
        <v>-0.20120759437451566</v>
      </c>
      <c r="AZ162">
        <f t="shared" si="28"/>
        <v>0.42686976852602943</v>
      </c>
      <c r="BA162">
        <f t="shared" si="29"/>
        <v>0.49998669870680001</v>
      </c>
      <c r="BB162">
        <f t="shared" si="30"/>
        <v>0.44557696507237798</v>
      </c>
      <c r="BC162">
        <f t="shared" si="31"/>
        <v>0.47293396229306373</v>
      </c>
      <c r="BD162">
        <f t="shared" si="32"/>
        <v>0.44387448330646229</v>
      </c>
      <c r="BE162">
        <f t="shared" si="33"/>
        <v>0.50651681821026329</v>
      </c>
      <c r="BF162">
        <f t="shared" si="34"/>
        <v>0.54695939437599161</v>
      </c>
      <c r="BG162">
        <f t="shared" si="35"/>
        <v>0.368177319135088</v>
      </c>
      <c r="BH162">
        <f t="shared" si="36"/>
        <v>0.48520209713285345</v>
      </c>
      <c r="BJ162">
        <f ca="1"/>
        <v>159</v>
      </c>
      <c r="BL162">
        <f ca="1"/>
        <v>1</v>
      </c>
      <c r="BN162">
        <f t="shared" si="37"/>
        <v>0.46623305630654777</v>
      </c>
      <c r="BO162" cm="1">
        <f t="array" aca="1" ref="BO162" ca="1">SUM(IF(MOD(_xlfn.FLOOR.MATH(ROW(INDIRECT("1:512"))/1),2)=1,AZ162,1-AZ162) * IF(MOD(_xlfn.FLOOR.MATH(ROW(INDIRECT("1:512"))/2),2)=1,BA162,1-BA162) *  IF(MOD(_xlfn.FLOOR.MATH(ROW(INDIRECT("1:512"))/4),2)=1,BB162,1-BB162) *IF(MOD(_xlfn.FLOOR.MATH(ROW(INDIRECT("1:512"))/8),2)=1,BC162,1-BC162) * IF(MOD(_xlfn.FLOOR.MATH(ROW(INDIRECT("1:512"))/16),2)=1,BD162,1-BD162) * IF(MOD(_xlfn.FLOOR.MATH(ROW(INDIRECT("1:512"))/32),2)=1,BE162,1-BE162) *  IF(MOD(_xlfn.FLOOR.MATH(ROW(INDIRECT("1:512"))/64),2)=1,BF162,1-BF162) * IF(MOD(_xlfn.FLOOR.MATH(ROW(INDIRECT("1:512"))/128),2)=1,BG162,1-BG162) * IF(MOD(_xlfn.FLOOR.MATH(ROW(INDIRECT("1:512"))/256),2)=1,BH162,1-BH162)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0.41702623984293186</v>
      </c>
      <c r="BP162">
        <f ca="1">IF('Draft Sim'!$C$2 = "Most Categories",BO162,BN162)</f>
        <v>0.41702623984293186</v>
      </c>
      <c r="BR162" t="str">
        <f ca="1"/>
        <v>Brandon Clarke</v>
      </c>
      <c r="BT162" s="6" t="str">
        <f t="shared" ca="1" si="38"/>
        <v>Brandon Clarke</v>
      </c>
      <c r="BV162" t="str">
        <f ca="1"/>
        <v>Naz Reid</v>
      </c>
    </row>
    <row r="163" spans="6:74">
      <c r="F163" t="str">
        <v>Daniel Gafford</v>
      </c>
      <c r="I163" s="6" t="str">
        <f t="shared" si="26"/>
        <v>Daniel Gafford</v>
      </c>
      <c r="L163" t="str">
        <v>Malik Beasley</v>
      </c>
      <c r="O163">
        <v>-0.646171032158672</v>
      </c>
      <c r="P163">
        <v>-0.41999179871761672</v>
      </c>
      <c r="Q163">
        <v>-0.8384758078606378</v>
      </c>
      <c r="R163">
        <v>5.3761997129528512E-2</v>
      </c>
      <c r="S163">
        <v>-0.23975474895720808</v>
      </c>
      <c r="T163">
        <v>-0.38229115499565697</v>
      </c>
      <c r="U163">
        <v>0.48408081496423466</v>
      </c>
      <c r="V163">
        <v>9.9749710991222061E-3</v>
      </c>
      <c r="W163">
        <v>-0.2151361405972583</v>
      </c>
      <c r="AO163" t="str">
        <f t="shared" si="27"/>
        <v>Daniel Gafford</v>
      </c>
      <c r="AP163" cm="1">
        <f t="array" ref="AP163">INDEX(_x_scores_!B$2:B$474,MATCH($AO163,_x_scores_!$A$2:$A$474,0),0) + INDEX(_hidden_info_draft_!Z$42:AK$42,'Draft Sim'!$F$21)</f>
        <v>-0.8220682608599934</v>
      </c>
      <c r="AQ163" cm="1">
        <f t="array" ref="AQ163">INDEX(_x_scores_!C$2:C$474,MATCH($AO163,_x_scores_!$A$2:$A$474,0),0) + INDEX(_hidden_info_draft_!Z$43:AK$43,'Draft Sim'!$F$21)</f>
        <v>0.34251098993936596</v>
      </c>
      <c r="AR163" cm="1">
        <f t="array" ref="AR163">INDEX(_x_scores_!D$2:D$474,MATCH($AO163,_x_scores_!$A$2:$A$474,0),0) +INDEX(_hidden_info_draft_!Z$44:AK$44,'Draft Sim'!$F$21)</f>
        <v>-0.92559598913095908</v>
      </c>
      <c r="AS163" cm="1">
        <f t="array" ref="AS163">INDEX(_x_scores_!E$2:E$474,MATCH($AO163,_x_scores_!$A$2:$A$474,0),0) + INDEX(_hidden_info_draft_!Z$45:AK$45,'Draft Sim'!$F$21)</f>
        <v>-0.78994756607699279</v>
      </c>
      <c r="AT163" cm="1">
        <f t="array" ref="AT163">INDEX(_x_scores_!F$2:F$474,MATCH($AO163,_x_scores_!$A$2:$A$474,0),0) + INDEX(_hidden_info_draft_!Z$46:AK$46,'Draft Sim'!$F$21)</f>
        <v>0.30781140987649203</v>
      </c>
      <c r="AU163" cm="1">
        <f t="array" ref="AU163">INDEX(_x_scores_!G$2:G$474,MATCH($AO163,_x_scores_!$A$2:$A$474,0),0) + INDEX(_hidden_info_draft_!Z$47:AK$47,'Draft Sim'!$F$21)</f>
        <v>-1.3399403354984876</v>
      </c>
      <c r="AV163" cm="1">
        <f t="array" ref="AV163">INDEX(_x_scores_!H$2:H$474,MATCH($AO163,_x_scores_!$A$2:$A$474,0),0) + INDEX(_hidden_info_draft_!Z$48:AK$48,'Draft Sim'!$F$21)</f>
        <v>0.49868178181020129</v>
      </c>
      <c r="AW163" cm="1">
        <f t="array" ref="AW163">INDEX(_x_scores_!I$2:I$474,MATCH($AO163,_x_scores_!$A$2:$A$474,0),0) + INDEX(_hidden_info_draft_!Z$49:AK$49,'Draft Sim'!$F$21)</f>
        <v>-2.4161951525888017</v>
      </c>
      <c r="AX163" cm="1">
        <f t="array" ref="AX163">INDEX(_x_scores_!J$2:J$474,MATCH($AO163,_x_scores_!$A$2:$A$474,0),0) + INDEX(_hidden_info_draft_!Z$50:AK$50,'Draft Sim'!$F$21)</f>
        <v>0.89493929521778992</v>
      </c>
      <c r="AZ163">
        <f t="shared" si="28"/>
        <v>0.43904605049964796</v>
      </c>
      <c r="BA163">
        <f t="shared" si="29"/>
        <v>0.52354149450748622</v>
      </c>
      <c r="BB163">
        <f t="shared" si="30"/>
        <v>0.43811247370338169</v>
      </c>
      <c r="BC163">
        <f t="shared" si="31"/>
        <v>0.44024920276096391</v>
      </c>
      <c r="BD163">
        <f t="shared" si="32"/>
        <v>0.52146023726697055</v>
      </c>
      <c r="BE163">
        <f t="shared" si="33"/>
        <v>0.40837099123366483</v>
      </c>
      <c r="BF163">
        <f t="shared" si="34"/>
        <v>0.53650416419619396</v>
      </c>
      <c r="BG163">
        <f t="shared" si="35"/>
        <v>0.32669982163617672</v>
      </c>
      <c r="BH163">
        <f t="shared" si="36"/>
        <v>0.56553623262992925</v>
      </c>
      <c r="BJ163">
        <f ca="1"/>
        <v>160</v>
      </c>
      <c r="BL163">
        <f ca="1"/>
        <v>0</v>
      </c>
      <c r="BN163">
        <f t="shared" si="37"/>
        <v>0.46661340760382392</v>
      </c>
      <c r="BO163" cm="1">
        <f t="array" aca="1" ref="BO163" ca="1">SUM(IF(MOD(_xlfn.FLOOR.MATH(ROW(INDIRECT("1:512"))/1),2)=1,AZ163,1-AZ163) * IF(MOD(_xlfn.FLOOR.MATH(ROW(INDIRECT("1:512"))/2),2)=1,BA163,1-BA163) *  IF(MOD(_xlfn.FLOOR.MATH(ROW(INDIRECT("1:512"))/4),2)=1,BB163,1-BB163) *IF(MOD(_xlfn.FLOOR.MATH(ROW(INDIRECT("1:512"))/8),2)=1,BC163,1-BC163) * IF(MOD(_xlfn.FLOOR.MATH(ROW(INDIRECT("1:512"))/16),2)=1,BD163,1-BD163) * IF(MOD(_xlfn.FLOOR.MATH(ROW(INDIRECT("1:512"))/32),2)=1,BE163,1-BE163) *  IF(MOD(_xlfn.FLOOR.MATH(ROW(INDIRECT("1:512"))/64),2)=1,BF163,1-BF163) * IF(MOD(_xlfn.FLOOR.MATH(ROW(INDIRECT("1:512"))/128),2)=1,BG163,1-BG163) * IF(MOD(_xlfn.FLOOR.MATH(ROW(INDIRECT("1:512"))/256),2)=1,BH163,1-BH163)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0.41755213632907856</v>
      </c>
      <c r="BP163">
        <f ca="1">IF('Draft Sim'!$C$2 = "Most Categories",BO163,BN163)</f>
        <v>0.41755213632907856</v>
      </c>
      <c r="BR163" t="str">
        <f ca="1"/>
        <v>Dorian Finney-Smith</v>
      </c>
      <c r="BT163" s="6" t="str">
        <f t="shared" ca="1" si="38"/>
        <v>Dorian Finney-Smith</v>
      </c>
      <c r="BV163" t="str">
        <f ca="1"/>
        <v>Malik Beasley</v>
      </c>
    </row>
    <row r="164" spans="6:74">
      <c r="F164" t="str">
        <v>Santi Aldama</v>
      </c>
      <c r="I164" s="6" t="str">
        <f t="shared" si="26"/>
        <v>Santi Aldama</v>
      </c>
      <c r="L164" t="str">
        <v>Isaiah Hartenstein</v>
      </c>
      <c r="O164">
        <v>-0.74313515325981638</v>
      </c>
      <c r="P164">
        <v>-2.8690507695836335E-4</v>
      </c>
      <c r="Q164">
        <v>-1.292356331360577</v>
      </c>
      <c r="R164">
        <v>-0.479407423437544</v>
      </c>
      <c r="S164">
        <v>0.32043019327191269</v>
      </c>
      <c r="T164">
        <v>-0.48617541121559332</v>
      </c>
      <c r="U164">
        <v>0.97876556600128772</v>
      </c>
      <c r="V164">
        <v>-7.9679895629811995E-2</v>
      </c>
      <c r="W164">
        <v>-0.15231812879962023</v>
      </c>
      <c r="AO164" t="str">
        <f t="shared" si="27"/>
        <v>Santi Aldama</v>
      </c>
      <c r="AP164" cm="1">
        <f t="array" ref="AP164">INDEX(_x_scores_!B$2:B$474,MATCH($AO164,_x_scores_!$A$2:$A$474,0),0) + INDEX(_hidden_info_draft_!Z$42:AK$42,'Draft Sim'!$F$21)</f>
        <v>-0.67818013531874477</v>
      </c>
      <c r="AQ164" cm="1">
        <f t="array" ref="AQ164">INDEX(_x_scores_!C$2:C$474,MATCH($AO164,_x_scores_!$A$2:$A$474,0),0) + INDEX(_hidden_info_draft_!Z$43:AK$43,'Draft Sim'!$F$21)</f>
        <v>2.6978637295867164E-2</v>
      </c>
      <c r="AR164" cm="1">
        <f t="array" ref="AR164">INDEX(_x_scores_!D$2:D$474,MATCH($AO164,_x_scores_!$A$2:$A$474,0),0) +INDEX(_hidden_info_draft_!Z$44:AK$44,'Draft Sim'!$F$21)</f>
        <v>-0.78294625138218188</v>
      </c>
      <c r="AS164" cm="1">
        <f t="array" ref="AS164">INDEX(_x_scores_!E$2:E$474,MATCH($AO164,_x_scores_!$A$2:$A$474,0),0) + INDEX(_hidden_info_draft_!Z$45:AK$45,'Draft Sim'!$F$21)</f>
        <v>-0.56357889262550298</v>
      </c>
      <c r="AT164" cm="1">
        <f t="array" ref="AT164">INDEX(_x_scores_!F$2:F$474,MATCH($AO164,_x_scores_!$A$2:$A$474,0),0) + INDEX(_hidden_info_draft_!Z$46:AK$46,'Draft Sim'!$F$21)</f>
        <v>-0.69002175120707521</v>
      </c>
      <c r="AU164" cm="1">
        <f t="array" ref="AU164">INDEX(_x_scores_!G$2:G$474,MATCH($AO164,_x_scores_!$A$2:$A$474,0),0) + INDEX(_hidden_info_draft_!Z$47:AK$47,'Draft Sim'!$F$21)</f>
        <v>-0.25843016520201234</v>
      </c>
      <c r="AV164" cm="1">
        <f t="array" ref="AV164">INDEX(_x_scores_!H$2:H$474,MATCH($AO164,_x_scores_!$A$2:$A$474,0),0) + INDEX(_hidden_info_draft_!Z$48:AK$48,'Draft Sim'!$F$21)</f>
        <v>0.63598633870885168</v>
      </c>
      <c r="AW164" cm="1">
        <f t="array" ref="AW164">INDEX(_x_scores_!I$2:I$474,MATCH($AO164,_x_scores_!$A$2:$A$474,0),0) + INDEX(_hidden_info_draft_!Z$49:AK$49,'Draft Sim'!$F$21)</f>
        <v>-1.8688813200767675</v>
      </c>
      <c r="AX164" cm="1">
        <f t="array" ref="AX164">INDEX(_x_scores_!J$2:J$474,MATCH($AO164,_x_scores_!$A$2:$A$474,0),0) + INDEX(_hidden_info_draft_!Z$50:AK$50,'Draft Sim'!$F$21)</f>
        <v>-7.6221056821306282E-2</v>
      </c>
      <c r="AZ164">
        <f t="shared" si="28"/>
        <v>0.44965207338859459</v>
      </c>
      <c r="BA164">
        <f t="shared" si="29"/>
        <v>0.50185536877800474</v>
      </c>
      <c r="BB164">
        <f t="shared" si="30"/>
        <v>0.4475902878200182</v>
      </c>
      <c r="BC164">
        <f t="shared" si="31"/>
        <v>0.45729275176737338</v>
      </c>
      <c r="BD164">
        <f t="shared" si="32"/>
        <v>0.45198580352155338</v>
      </c>
      <c r="BE164">
        <f t="shared" si="33"/>
        <v>0.48217541754348414</v>
      </c>
      <c r="BF164">
        <f t="shared" si="34"/>
        <v>0.54651430336915441</v>
      </c>
      <c r="BG164">
        <f t="shared" si="35"/>
        <v>0.36417270428040838</v>
      </c>
      <c r="BH164">
        <f t="shared" si="36"/>
        <v>0.49439318666072118</v>
      </c>
      <c r="BJ164">
        <f ca="1"/>
        <v>161</v>
      </c>
      <c r="BL164">
        <f ca="1"/>
        <v>0</v>
      </c>
      <c r="BN164">
        <f t="shared" si="37"/>
        <v>0.46618132190325695</v>
      </c>
      <c r="BO164" cm="1">
        <f t="array" aca="1" ref="BO164" ca="1">SUM(IF(MOD(_xlfn.FLOOR.MATH(ROW(INDIRECT("1:512"))/1),2)=1,AZ164,1-AZ164) * IF(MOD(_xlfn.FLOOR.MATH(ROW(INDIRECT("1:512"))/2),2)=1,BA164,1-BA164) *  IF(MOD(_xlfn.FLOOR.MATH(ROW(INDIRECT("1:512"))/4),2)=1,BB164,1-BB164) *IF(MOD(_xlfn.FLOOR.MATH(ROW(INDIRECT("1:512"))/8),2)=1,BC164,1-BC164) * IF(MOD(_xlfn.FLOOR.MATH(ROW(INDIRECT("1:512"))/16),2)=1,BD164,1-BD164) * IF(MOD(_xlfn.FLOOR.MATH(ROW(INDIRECT("1:512"))/32),2)=1,BE164,1-BE164) *  IF(MOD(_xlfn.FLOOR.MATH(ROW(INDIRECT("1:512"))/64),2)=1,BF164,1-BF164) * IF(MOD(_xlfn.FLOOR.MATH(ROW(INDIRECT("1:512"))/128),2)=1,BG164,1-BG164) * IF(MOD(_xlfn.FLOOR.MATH(ROW(INDIRECT("1:512"))/256),2)=1,BH164,1-BH164)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0.4169370924229101</v>
      </c>
      <c r="BP164">
        <f ca="1">IF('Draft Sim'!$C$2 = "Most Categories",BO164,BN164)</f>
        <v>0.4169370924229101</v>
      </c>
      <c r="BR164" t="str">
        <f ca="1"/>
        <v>Santi Aldama</v>
      </c>
      <c r="BT164" s="6" t="str">
        <f t="shared" ca="1" si="38"/>
        <v>Santi Aldama</v>
      </c>
      <c r="BV164" t="str">
        <f ca="1"/>
        <v>Dennis Smith Jr.</v>
      </c>
    </row>
    <row r="165" spans="6:74">
      <c r="F165" t="str">
        <v>Russell Westbrook</v>
      </c>
      <c r="I165" s="6" t="str">
        <f t="shared" si="26"/>
        <v>Russell Westbrook</v>
      </c>
      <c r="L165" t="str">
        <v>Naz Reid</v>
      </c>
      <c r="O165">
        <v>-0.58366588209622228</v>
      </c>
      <c r="P165">
        <v>-0.91472816963610171</v>
      </c>
      <c r="Q165">
        <v>0.40043287896126001</v>
      </c>
      <c r="R165">
        <v>5.5776884131103432E-2</v>
      </c>
      <c r="S165">
        <v>-0.68884370720773158</v>
      </c>
      <c r="T165">
        <v>-5.9513679134369724E-2</v>
      </c>
      <c r="U165">
        <v>0.1913374967624808</v>
      </c>
      <c r="V165">
        <v>2.8111149013744955E-2</v>
      </c>
      <c r="W165">
        <v>-0.38954773647082575</v>
      </c>
      <c r="AO165" t="str">
        <f t="shared" si="27"/>
        <v>Russell Westbrook</v>
      </c>
      <c r="AP165" cm="1">
        <f t="array" ref="AP165">INDEX(_x_scores_!B$2:B$474,MATCH($AO165,_x_scores_!$A$2:$A$474,0),0) + INDEX(_hidden_info_draft_!Z$42:AK$42,'Draft Sim'!$F$21)</f>
        <v>-0.30421701156263625</v>
      </c>
      <c r="AQ165" cm="1">
        <f t="array" ref="AQ165">INDEX(_x_scores_!C$2:C$474,MATCH($AO165,_x_scores_!$A$2:$A$474,0),0) + INDEX(_hidden_info_draft_!Z$43:AK$43,'Draft Sim'!$F$21)</f>
        <v>0.36230825140091216</v>
      </c>
      <c r="AR165" cm="1">
        <f t="array" ref="AR165">INDEX(_x_scores_!D$2:D$474,MATCH($AO165,_x_scores_!$A$2:$A$474,0),0) +INDEX(_hidden_info_draft_!Z$44:AK$44,'Draft Sim'!$F$21)</f>
        <v>1.6645113562224323</v>
      </c>
      <c r="AS165" cm="1">
        <f t="array" ref="AS165">INDEX(_x_scores_!E$2:E$474,MATCH($AO165,_x_scores_!$A$2:$A$474,0),0) + INDEX(_hidden_info_draft_!Z$45:AK$45,'Draft Sim'!$F$21)</f>
        <v>-1.054460215869446E-2</v>
      </c>
      <c r="AT165" cm="1">
        <f t="array" ref="AT165">INDEX(_x_scores_!F$2:F$474,MATCH($AO165,_x_scores_!$A$2:$A$474,0),0) + INDEX(_hidden_info_draft_!Z$46:AK$46,'Draft Sim'!$F$21)</f>
        <v>-0.89681467506725243</v>
      </c>
      <c r="AU165" cm="1">
        <f t="array" ref="AU165">INDEX(_x_scores_!G$2:G$474,MATCH($AO165,_x_scores_!$A$2:$A$474,0),0) + INDEX(_hidden_info_draft_!Z$47:AK$47,'Draft Sim'!$F$21)</f>
        <v>-0.26366254990828286</v>
      </c>
      <c r="AV165" cm="1">
        <f t="array" ref="AV165">INDEX(_x_scores_!H$2:H$474,MATCH($AO165,_x_scores_!$A$2:$A$474,0),0) + INDEX(_hidden_info_draft_!Z$48:AK$48,'Draft Sim'!$F$21)</f>
        <v>-1.6418957068199547</v>
      </c>
      <c r="AW165" cm="1">
        <f t="array" ref="AW165">INDEX(_x_scores_!I$2:I$474,MATCH($AO165,_x_scores_!$A$2:$A$474,0),0) + INDEX(_hidden_info_draft_!Z$49:AK$49,'Draft Sim'!$F$21)</f>
        <v>-2.4451393171688482</v>
      </c>
      <c r="AX165" cm="1">
        <f t="array" ref="AX165">INDEX(_x_scores_!J$2:J$474,MATCH($AO165,_x_scores_!$A$2:$A$474,0),0) + INDEX(_hidden_info_draft_!Z$50:AK$50,'Draft Sim'!$F$21)</f>
        <v>-0.41642691656734032</v>
      </c>
      <c r="AZ165">
        <f t="shared" si="28"/>
        <v>0.47736686907800507</v>
      </c>
      <c r="BA165">
        <f t="shared" si="29"/>
        <v>0.52490048150560098</v>
      </c>
      <c r="BB165">
        <f t="shared" si="30"/>
        <v>0.61029921523885933</v>
      </c>
      <c r="BC165">
        <f t="shared" si="31"/>
        <v>0.49919941246718502</v>
      </c>
      <c r="BD165">
        <f t="shared" si="32"/>
        <v>0.43770038278948387</v>
      </c>
      <c r="BE165">
        <f t="shared" si="33"/>
        <v>0.48181477431273878</v>
      </c>
      <c r="BF165">
        <f t="shared" si="34"/>
        <v>0.38144396155811344</v>
      </c>
      <c r="BG165">
        <f t="shared" si="35"/>
        <v>0.32476198984003757</v>
      </c>
      <c r="BH165">
        <f t="shared" si="36"/>
        <v>0.46939674555321287</v>
      </c>
      <c r="BJ165">
        <f ca="1"/>
        <v>162</v>
      </c>
      <c r="BL165">
        <f ca="1"/>
        <v>0</v>
      </c>
      <c r="BN165">
        <f t="shared" si="37"/>
        <v>0.46743153692702638</v>
      </c>
      <c r="BO165" cm="1">
        <f t="array" aca="1" ref="BO165" ca="1">SUM(IF(MOD(_xlfn.FLOOR.MATH(ROW(INDIRECT("1:512"))/1),2)=1,AZ165,1-AZ165) * IF(MOD(_xlfn.FLOOR.MATH(ROW(INDIRECT("1:512"))/2),2)=1,BA165,1-BA165) *  IF(MOD(_xlfn.FLOOR.MATH(ROW(INDIRECT("1:512"))/4),2)=1,BB165,1-BB165) *IF(MOD(_xlfn.FLOOR.MATH(ROW(INDIRECT("1:512"))/8),2)=1,BC165,1-BC165) * IF(MOD(_xlfn.FLOOR.MATH(ROW(INDIRECT("1:512"))/16),2)=1,BD165,1-BD165) * IF(MOD(_xlfn.FLOOR.MATH(ROW(INDIRECT("1:512"))/32),2)=1,BE165,1-BE165) *  IF(MOD(_xlfn.FLOOR.MATH(ROW(INDIRECT("1:512"))/64),2)=1,BF165,1-BF165) * IF(MOD(_xlfn.FLOOR.MATH(ROW(INDIRECT("1:512"))/128),2)=1,BG165,1-BG165) * IF(MOD(_xlfn.FLOOR.MATH(ROW(INDIRECT("1:512"))/256),2)=1,BH165,1-BH165)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0.41937321264288563</v>
      </c>
      <c r="BP165">
        <f ca="1">IF('Draft Sim'!$C$2 = "Most Categories",BO165,BN165)</f>
        <v>0.41937321264288563</v>
      </c>
      <c r="BR165" t="str">
        <f ca="1"/>
        <v>Bol Bol</v>
      </c>
      <c r="BT165" s="6" t="str">
        <f t="shared" ca="1" si="38"/>
        <v>Bol Bol</v>
      </c>
      <c r="BV165" t="str">
        <f ca="1"/>
        <v>Isaiah Hartenstein</v>
      </c>
    </row>
    <row r="166" spans="6:74">
      <c r="F166" t="str">
        <v>Ayo Dosunmu</v>
      </c>
      <c r="I166" s="6" t="str">
        <f t="shared" si="26"/>
        <v>Ayo Dosunmu</v>
      </c>
      <c r="L166" t="str">
        <v>De'Andre Hunter</v>
      </c>
      <c r="O166">
        <v>-1.1389649849194128</v>
      </c>
      <c r="P166">
        <v>-0.9545607544905248</v>
      </c>
      <c r="Q166">
        <v>-1.0421771740408803</v>
      </c>
      <c r="R166">
        <v>0.31393910159353561</v>
      </c>
      <c r="S166">
        <v>3.4463301003213542E-2</v>
      </c>
      <c r="T166">
        <v>-0.47886584456996617</v>
      </c>
      <c r="U166">
        <v>0.98020108430258868</v>
      </c>
      <c r="V166">
        <v>-5.9239535406656212E-2</v>
      </c>
      <c r="W166">
        <v>-0.18399911796508422</v>
      </c>
      <c r="AO166" t="str">
        <f t="shared" si="27"/>
        <v>Ayo Dosunmu</v>
      </c>
      <c r="AP166" cm="1">
        <f t="array" ref="AP166">INDEX(_x_scores_!B$2:B$474,MATCH($AO166,_x_scores_!$A$2:$A$474,0),0) + INDEX(_hidden_info_draft_!Z$42:AK$42,'Draft Sim'!$F$21)</f>
        <v>-0.67642943860263993</v>
      </c>
      <c r="AQ166" cm="1">
        <f t="array" ref="AQ166">INDEX(_x_scores_!C$2:C$474,MATCH($AO166,_x_scores_!$A$2:$A$474,0),0) + INDEX(_hidden_info_draft_!Z$43:AK$43,'Draft Sim'!$F$21)</f>
        <v>-0.46042520166325218</v>
      </c>
      <c r="AR166" cm="1">
        <f t="array" ref="AR166">INDEX(_x_scores_!D$2:D$474,MATCH($AO166,_x_scores_!$A$2:$A$474,0),0) +INDEX(_hidden_info_draft_!Z$44:AK$44,'Draft Sim'!$F$21)</f>
        <v>6.2409793048874507E-2</v>
      </c>
      <c r="AS166" cm="1">
        <f t="array" ref="AS166">INDEX(_x_scores_!E$2:E$474,MATCH($AO166,_x_scores_!$A$2:$A$474,0),0) + INDEX(_hidden_info_draft_!Z$45:AK$45,'Draft Sim'!$F$21)</f>
        <v>-0.22127810321833521</v>
      </c>
      <c r="AT166" cm="1">
        <f t="array" ref="AT166">INDEX(_x_scores_!F$2:F$474,MATCH($AO166,_x_scores_!$A$2:$A$474,0),0) + INDEX(_hidden_info_draft_!Z$46:AK$46,'Draft Sim'!$F$21)</f>
        <v>-1.0164257365202309</v>
      </c>
      <c r="AU166" cm="1">
        <f t="array" ref="AU166">INDEX(_x_scores_!G$2:G$474,MATCH($AO166,_x_scores_!$A$2:$A$474,0),0) + INDEX(_hidden_info_draft_!Z$47:AK$47,'Draft Sim'!$F$21)</f>
        <v>-0.56025135414545324</v>
      </c>
      <c r="AV166" cm="1">
        <f t="array" ref="AV166">INDEX(_x_scores_!H$2:H$474,MATCH($AO166,_x_scores_!$A$2:$A$474,0),0) + INDEX(_hidden_info_draft_!Z$48:AK$48,'Draft Sim'!$F$21)</f>
        <v>0.22173083676470712</v>
      </c>
      <c r="AW166" cm="1">
        <f t="array" ref="AW166">INDEX(_x_scores_!I$2:I$474,MATCH($AO166,_x_scores_!$A$2:$A$474,0),0) + INDEX(_hidden_info_draft_!Z$49:AK$49,'Draft Sim'!$F$21)</f>
        <v>-1.746780934142758</v>
      </c>
      <c r="AX166" cm="1">
        <f t="array" ref="AX166">INDEX(_x_scores_!J$2:J$474,MATCH($AO166,_x_scores_!$A$2:$A$474,0),0) + INDEX(_hidden_info_draft_!Z$50:AK$50,'Draft Sim'!$F$21)</f>
        <v>9.5027482453747716E-2</v>
      </c>
      <c r="AZ166">
        <f t="shared" si="28"/>
        <v>0.44978135511130446</v>
      </c>
      <c r="BA166">
        <f t="shared" si="29"/>
        <v>0.46836884216201569</v>
      </c>
      <c r="BB166">
        <f t="shared" si="30"/>
        <v>0.5041896677627753</v>
      </c>
      <c r="BC166">
        <f t="shared" si="31"/>
        <v>0.48320465205517427</v>
      </c>
      <c r="BD166">
        <f t="shared" si="32"/>
        <v>0.42947325454035878</v>
      </c>
      <c r="BE166">
        <f t="shared" si="33"/>
        <v>0.46140557956555051</v>
      </c>
      <c r="BF166">
        <f t="shared" si="34"/>
        <v>0.51624921032494364</v>
      </c>
      <c r="BG166">
        <f t="shared" si="35"/>
        <v>0.37272856614863603</v>
      </c>
      <c r="BH166">
        <f t="shared" si="36"/>
        <v>0.50699008456471173</v>
      </c>
      <c r="BJ166">
        <f ca="1"/>
        <v>163</v>
      </c>
      <c r="BL166">
        <f ca="1"/>
        <v>0</v>
      </c>
      <c r="BN166">
        <f t="shared" si="37"/>
        <v>0.46582124580394108</v>
      </c>
      <c r="BO166" cm="1">
        <f t="array" aca="1" ref="BO166" ca="1">SUM(IF(MOD(_xlfn.FLOOR.MATH(ROW(INDIRECT("1:512"))/1),2)=1,AZ166,1-AZ166) * IF(MOD(_xlfn.FLOOR.MATH(ROW(INDIRECT("1:512"))/2),2)=1,BA166,1-BA166) *  IF(MOD(_xlfn.FLOOR.MATH(ROW(INDIRECT("1:512"))/4),2)=1,BB166,1-BB166) *IF(MOD(_xlfn.FLOOR.MATH(ROW(INDIRECT("1:512"))/8),2)=1,BC166,1-BC166) * IF(MOD(_xlfn.FLOOR.MATH(ROW(INDIRECT("1:512"))/16),2)=1,BD166,1-BD166) * IF(MOD(_xlfn.FLOOR.MATH(ROW(INDIRECT("1:512"))/32),2)=1,BE166,1-BE166) *  IF(MOD(_xlfn.FLOOR.MATH(ROW(INDIRECT("1:512"))/64),2)=1,BF166,1-BF166) * IF(MOD(_xlfn.FLOOR.MATH(ROW(INDIRECT("1:512"))/128),2)=1,BG166,1-BG166) * IF(MOD(_xlfn.FLOOR.MATH(ROW(INDIRECT("1:512"))/256),2)=1,BH166,1-BH166)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0.41613928987851717</v>
      </c>
      <c r="BP166">
        <f ca="1">IF('Draft Sim'!$C$2 = "Most Categories",BO166,BN166)</f>
        <v>0.41613928987851717</v>
      </c>
      <c r="BR166" t="str">
        <f ca="1"/>
        <v>T.J. McConnell</v>
      </c>
      <c r="BT166" s="6" t="str">
        <f t="shared" ca="1" si="38"/>
        <v>T.J. McConnell</v>
      </c>
      <c r="BV166" t="str">
        <f ca="1"/>
        <v>De'Andre Hunter</v>
      </c>
    </row>
    <row r="167" spans="6:74">
      <c r="F167" t="str">
        <v>Bol Bol</v>
      </c>
      <c r="I167" s="6" t="str">
        <f t="shared" si="26"/>
        <v>Bol Bol</v>
      </c>
      <c r="L167" t="str">
        <v>Larry Nance Jr.</v>
      </c>
      <c r="O167">
        <v>-0.8822071756523101</v>
      </c>
      <c r="P167">
        <v>-0.14947205126530902</v>
      </c>
      <c r="Q167">
        <v>0.5891951507896237</v>
      </c>
      <c r="R167">
        <v>0.17280450383536158</v>
      </c>
      <c r="S167">
        <v>-0.29032206865266463</v>
      </c>
      <c r="T167">
        <v>-1.1777841634216311</v>
      </c>
      <c r="U167">
        <v>-0.14985149817088844</v>
      </c>
      <c r="V167">
        <v>-0.39237671352119474</v>
      </c>
      <c r="W167">
        <v>0.27132499682856975</v>
      </c>
      <c r="AO167" t="str">
        <f t="shared" si="27"/>
        <v>Bol Bol</v>
      </c>
      <c r="AP167" cm="1">
        <f t="array" ref="AP167">INDEX(_x_scores_!B$2:B$474,MATCH($AO167,_x_scores_!$A$2:$A$474,0),0) + INDEX(_hidden_info_draft_!Z$42:AK$42,'Draft Sim'!$F$21)</f>
        <v>-0.85795127605982879</v>
      </c>
      <c r="AQ167" cm="1">
        <f t="array" ref="AQ167">INDEX(_x_scores_!C$2:C$474,MATCH($AO167,_x_scores_!$A$2:$A$474,0),0) + INDEX(_hidden_info_draft_!Z$43:AK$43,'Draft Sim'!$F$21)</f>
        <v>0.37329575512253688</v>
      </c>
      <c r="AR167" cm="1">
        <f t="array" ref="AR167">INDEX(_x_scores_!D$2:D$474,MATCH($AO167,_x_scores_!$A$2:$A$474,0),0) +INDEX(_hidden_info_draft_!Z$44:AK$44,'Draft Sim'!$F$21)</f>
        <v>-0.92629050229895893</v>
      </c>
      <c r="AS167" cm="1">
        <f t="array" ref="AS167">INDEX(_x_scores_!E$2:E$474,MATCH($AO167,_x_scores_!$A$2:$A$474,0),0) + INDEX(_hidden_info_draft_!Z$45:AK$45,'Draft Sim'!$F$21)</f>
        <v>-0.89656277724478994</v>
      </c>
      <c r="AT167" cm="1">
        <f t="array" ref="AT167">INDEX(_x_scores_!F$2:F$474,MATCH($AO167,_x_scores_!$A$2:$A$474,0),0) + INDEX(_hidden_info_draft_!Z$46:AK$46,'Draft Sim'!$F$21)</f>
        <v>0.20273845266336421</v>
      </c>
      <c r="AU167" cm="1">
        <f t="array" ref="AU167">INDEX(_x_scores_!G$2:G$474,MATCH($AO167,_x_scores_!$A$2:$A$474,0),0) + INDEX(_hidden_info_draft_!Z$47:AK$47,'Draft Sim'!$F$21)</f>
        <v>-0.81635843578868361</v>
      </c>
      <c r="AV167" cm="1">
        <f t="array" ref="AV167">INDEX(_x_scores_!H$2:H$474,MATCH($AO167,_x_scores_!$A$2:$A$474,0),0) + INDEX(_hidden_info_draft_!Z$48:AK$48,'Draft Sim'!$F$21)</f>
        <v>0.27991980173747921</v>
      </c>
      <c r="AW167" cm="1">
        <f t="array" ref="AW167">INDEX(_x_scores_!I$2:I$474,MATCH($AO167,_x_scores_!$A$2:$A$474,0),0) + INDEX(_hidden_info_draft_!Z$49:AK$49,'Draft Sim'!$F$21)</f>
        <v>-1.8964408240053892</v>
      </c>
      <c r="AX167" cm="1">
        <f t="array" ref="AX167">INDEX(_x_scores_!J$2:J$474,MATCH($AO167,_x_scores_!$A$2:$A$474,0),0) + INDEX(_hidden_info_draft_!Z$50:AK$50,'Draft Sim'!$F$21)</f>
        <v>0.29675634241544413</v>
      </c>
      <c r="AZ167">
        <f t="shared" si="28"/>
        <v>0.43640760591838224</v>
      </c>
      <c r="BA167">
        <f t="shared" si="29"/>
        <v>0.52565459693652705</v>
      </c>
      <c r="BB167">
        <f t="shared" si="30"/>
        <v>0.43806641164467353</v>
      </c>
      <c r="BC167">
        <f t="shared" si="31"/>
        <v>0.43225825527074258</v>
      </c>
      <c r="BD167">
        <f t="shared" si="32"/>
        <v>0.51413854122963998</v>
      </c>
      <c r="BE167">
        <f t="shared" si="33"/>
        <v>0.44386151356439874</v>
      </c>
      <c r="BF167">
        <f t="shared" si="34"/>
        <v>0.52051013272134949</v>
      </c>
      <c r="BG167">
        <f t="shared" si="35"/>
        <v>0.36225069826668621</v>
      </c>
      <c r="BH167">
        <f t="shared" si="36"/>
        <v>0.521819196332171</v>
      </c>
      <c r="BJ167">
        <f ca="1"/>
        <v>164</v>
      </c>
      <c r="BL167">
        <f ca="1"/>
        <v>0</v>
      </c>
      <c r="BN167">
        <f t="shared" si="37"/>
        <v>0.46610743909828567</v>
      </c>
      <c r="BO167" cm="1">
        <f t="array" aca="1" ref="BO167" ca="1">SUM(IF(MOD(_xlfn.FLOOR.MATH(ROW(INDIRECT("1:512"))/1),2)=1,AZ167,1-AZ167) * IF(MOD(_xlfn.FLOOR.MATH(ROW(INDIRECT("1:512"))/2),2)=1,BA167,1-BA167) *  IF(MOD(_xlfn.FLOOR.MATH(ROW(INDIRECT("1:512"))/4),2)=1,BB167,1-BB167) *IF(MOD(_xlfn.FLOOR.MATH(ROW(INDIRECT("1:512"))/8),2)=1,BC167,1-BC167) * IF(MOD(_xlfn.FLOOR.MATH(ROW(INDIRECT("1:512"))/16),2)=1,BD167,1-BD167) * IF(MOD(_xlfn.FLOOR.MATH(ROW(INDIRECT("1:512"))/32),2)=1,BE167,1-BE167) *  IF(MOD(_xlfn.FLOOR.MATH(ROW(INDIRECT("1:512"))/64),2)=1,BF167,1-BF167) * IF(MOD(_xlfn.FLOOR.MATH(ROW(INDIRECT("1:512"))/128),2)=1,BG167,1-BG167) * IF(MOD(_xlfn.FLOOR.MATH(ROW(INDIRECT("1:512"))/256),2)=1,BH167,1-BH167)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0.41665125588161095</v>
      </c>
      <c r="BP167">
        <f ca="1">IF('Draft Sim'!$C$2 = "Most Categories",BO167,BN167)</f>
        <v>0.41665125588161095</v>
      </c>
      <c r="BR167" t="str">
        <f ca="1"/>
        <v>Andrew Nembhard</v>
      </c>
      <c r="BT167" s="6" t="str">
        <f t="shared" ca="1" si="38"/>
        <v>Andrew Nembhard</v>
      </c>
      <c r="BV167" t="str">
        <f ca="1"/>
        <v>Mason Plumlee</v>
      </c>
    </row>
    <row r="168" spans="6:74">
      <c r="F168" t="str">
        <v>Andrew Nembhard</v>
      </c>
      <c r="I168" s="6" t="str">
        <f t="shared" si="26"/>
        <v>Andrew Nembhard</v>
      </c>
      <c r="L168" t="str">
        <v>Isaac Okoro</v>
      </c>
      <c r="O168">
        <v>-0.58634327210027448</v>
      </c>
      <c r="P168">
        <v>-0.21718897783083921</v>
      </c>
      <c r="Q168">
        <v>-0.93240525461568713</v>
      </c>
      <c r="R168">
        <v>-0.33060336568009163</v>
      </c>
      <c r="S168">
        <v>-0.11825028347402461</v>
      </c>
      <c r="T168">
        <v>-0.19049674590177426</v>
      </c>
      <c r="U168">
        <v>0.70665065185399445</v>
      </c>
      <c r="V168">
        <v>-0.12494261770792821</v>
      </c>
      <c r="W168">
        <v>-0.17606489622746302</v>
      </c>
      <c r="AO168" t="str">
        <f t="shared" si="27"/>
        <v>Andrew Nembhard</v>
      </c>
      <c r="AP168" cm="1">
        <f t="array" ref="AP168">INDEX(_x_scores_!B$2:B$474,MATCH($AO168,_x_scores_!$A$2:$A$474,0),0) + INDEX(_hidden_info_draft_!Z$42:AK$42,'Draft Sim'!$F$21)</f>
        <v>-0.67550274531469257</v>
      </c>
      <c r="AQ168" cm="1">
        <f t="array" ref="AQ168">INDEX(_x_scores_!C$2:C$474,MATCH($AO168,_x_scores_!$A$2:$A$474,0),0) + INDEX(_hidden_info_draft_!Z$43:AK$43,'Draft Sim'!$F$21)</f>
        <v>-0.67056055450939533</v>
      </c>
      <c r="AR168" cm="1">
        <f t="array" ref="AR168">INDEX(_x_scores_!D$2:D$474,MATCH($AO168,_x_scores_!$A$2:$A$474,0),0) +INDEX(_hidden_info_draft_!Z$44:AK$44,'Draft Sim'!$F$21)</f>
        <v>0.54989188219476526</v>
      </c>
      <c r="AS168" cm="1">
        <f t="array" ref="AS168">INDEX(_x_scores_!E$2:E$474,MATCH($AO168,_x_scores_!$A$2:$A$474,0),0) + INDEX(_hidden_info_draft_!Z$45:AK$45,'Draft Sim'!$F$21)</f>
        <v>-0.17719864281430786</v>
      </c>
      <c r="AT168" cm="1">
        <f t="array" ref="AT168">INDEX(_x_scores_!F$2:F$474,MATCH($AO168,_x_scores_!$A$2:$A$474,0),0) + INDEX(_hidden_info_draft_!Z$46:AK$46,'Draft Sim'!$F$21)</f>
        <v>-1.2606151749407821</v>
      </c>
      <c r="AU168" cm="1">
        <f t="array" ref="AU168">INDEX(_x_scores_!G$2:G$474,MATCH($AO168,_x_scores_!$A$2:$A$474,0),0) + INDEX(_hidden_info_draft_!Z$47:AK$47,'Draft Sim'!$F$21)</f>
        <v>-0.12744709843460783</v>
      </c>
      <c r="AV168" cm="1">
        <f t="array" ref="AV168">INDEX(_x_scores_!H$2:H$474,MATCH($AO168,_x_scores_!$A$2:$A$474,0),0) + INDEX(_hidden_info_draft_!Z$48:AK$48,'Draft Sim'!$F$21)</f>
        <v>0.12067318361733803</v>
      </c>
      <c r="AW168" cm="1">
        <f t="array" ref="AW168">INDEX(_x_scores_!I$2:I$474,MATCH($AO168,_x_scores_!$A$2:$A$474,0),0) + INDEX(_hidden_info_draft_!Z$49:AK$49,'Draft Sim'!$F$21)</f>
        <v>-1.7158275533550944</v>
      </c>
      <c r="AX168" cm="1">
        <f t="array" ref="AX168">INDEX(_x_scores_!J$2:J$474,MATCH($AO168,_x_scores_!$A$2:$A$474,0),0) + INDEX(_hidden_info_draft_!Z$50:AK$50,'Draft Sim'!$F$21)</f>
        <v>-0.28970389706466904</v>
      </c>
      <c r="AZ168">
        <f t="shared" si="28"/>
        <v>0.44984978974202261</v>
      </c>
      <c r="BA168">
        <f t="shared" si="29"/>
        <v>0.45398669034905681</v>
      </c>
      <c r="BB168">
        <f t="shared" si="30"/>
        <v>0.53686317251170501</v>
      </c>
      <c r="BC168">
        <f t="shared" si="31"/>
        <v>0.48654892495621893</v>
      </c>
      <c r="BD168">
        <f t="shared" si="32"/>
        <v>0.41277581280433551</v>
      </c>
      <c r="BE168">
        <f t="shared" si="33"/>
        <v>0.49120743637060715</v>
      </c>
      <c r="BF168">
        <f t="shared" si="34"/>
        <v>0.50884507427572734</v>
      </c>
      <c r="BG168">
        <f t="shared" si="35"/>
        <v>0.37490775001669618</v>
      </c>
      <c r="BH168">
        <f t="shared" si="36"/>
        <v>0.47869884008569608</v>
      </c>
      <c r="BJ168">
        <f ca="1"/>
        <v>165</v>
      </c>
      <c r="BL168">
        <f ca="1"/>
        <v>0</v>
      </c>
      <c r="BN168">
        <f t="shared" si="37"/>
        <v>0.46596483234578506</v>
      </c>
      <c r="BO168" cm="1">
        <f t="array" aca="1" ref="BO168" ca="1">SUM(IF(MOD(_xlfn.FLOOR.MATH(ROW(INDIRECT("1:512"))/1),2)=1,AZ168,1-AZ168) * IF(MOD(_xlfn.FLOOR.MATH(ROW(INDIRECT("1:512"))/2),2)=1,BA168,1-BA168) *  IF(MOD(_xlfn.FLOOR.MATH(ROW(INDIRECT("1:512"))/4),2)=1,BB168,1-BB168) *IF(MOD(_xlfn.FLOOR.MATH(ROW(INDIRECT("1:512"))/8),2)=1,BC168,1-BC168) * IF(MOD(_xlfn.FLOOR.MATH(ROW(INDIRECT("1:512"))/16),2)=1,BD168,1-BD168) * IF(MOD(_xlfn.FLOOR.MATH(ROW(INDIRECT("1:512"))/32),2)=1,BE168,1-BE168) *  IF(MOD(_xlfn.FLOOR.MATH(ROW(INDIRECT("1:512"))/64),2)=1,BF168,1-BF168) * IF(MOD(_xlfn.FLOOR.MATH(ROW(INDIRECT("1:512"))/128),2)=1,BG168,1-BG168) * IF(MOD(_xlfn.FLOOR.MATH(ROW(INDIRECT("1:512"))/256),2)=1,BH168,1-BH168)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0.41641816977979712</v>
      </c>
      <c r="BP168">
        <f ca="1">IF('Draft Sim'!$C$2 = "Most Categories",BO168,BN168)</f>
        <v>0.41641816977979712</v>
      </c>
      <c r="BR168" t="str">
        <f ca="1"/>
        <v>Ayo Dosunmu</v>
      </c>
      <c r="BT168" s="6" t="str">
        <f t="shared" ca="1" si="38"/>
        <v>Ayo Dosunmu</v>
      </c>
      <c r="BV168" t="str">
        <f ca="1"/>
        <v>Larry Nance Jr.</v>
      </c>
    </row>
    <row r="169" spans="6:74">
      <c r="F169" t="str">
        <v>Grant Williams</v>
      </c>
      <c r="I169" s="6" t="str">
        <f t="shared" si="26"/>
        <v>Grant Williams</v>
      </c>
      <c r="L169" t="str">
        <v>Gordon Hayward</v>
      </c>
      <c r="O169">
        <v>0.33995384766330533</v>
      </c>
      <c r="P169">
        <v>-0.26355852631395338</v>
      </c>
      <c r="Q169">
        <v>-0.40084237723520477</v>
      </c>
      <c r="R169">
        <v>-0.25323406428969969</v>
      </c>
      <c r="S169">
        <v>-0.64345125913873691</v>
      </c>
      <c r="T169">
        <v>0.30792776919515363</v>
      </c>
      <c r="U169">
        <v>-9.4869528783435728E-2</v>
      </c>
      <c r="V169">
        <v>-0.31734447830108259</v>
      </c>
      <c r="W169">
        <v>-0.45615384678482879</v>
      </c>
      <c r="AO169" t="str">
        <f t="shared" si="27"/>
        <v>Grant Williams</v>
      </c>
      <c r="AP169" cm="1">
        <f t="array" ref="AP169">INDEX(_x_scores_!B$2:B$474,MATCH($AO169,_x_scores_!$A$2:$A$474,0),0) + INDEX(_hidden_info_draft_!Z$42:AK$42,'Draft Sim'!$F$21)</f>
        <v>-0.86569409347664106</v>
      </c>
      <c r="AQ169" cm="1">
        <f t="array" ref="AQ169">INDEX(_x_scores_!C$2:C$474,MATCH($AO169,_x_scores_!$A$2:$A$474,0),0) + INDEX(_hidden_info_draft_!Z$43:AK$43,'Draft Sim'!$F$21)</f>
        <v>4.0192503410569541E-2</v>
      </c>
      <c r="AR169" cm="1">
        <f t="array" ref="AR169">INDEX(_x_scores_!D$2:D$474,MATCH($AO169,_x_scores_!$A$2:$A$474,0),0) +INDEX(_hidden_info_draft_!Z$44:AK$44,'Draft Sim'!$F$21)</f>
        <v>-0.64417700022287927</v>
      </c>
      <c r="AS169" cm="1">
        <f t="array" ref="AS169">INDEX(_x_scores_!E$2:E$474,MATCH($AO169,_x_scores_!$A$2:$A$474,0),0) + INDEX(_hidden_info_draft_!Z$45:AK$45,'Draft Sim'!$F$21)</f>
        <v>-0.60279999504127701</v>
      </c>
      <c r="AT169" cm="1">
        <f t="array" ref="AT169">INDEX(_x_scores_!F$2:F$474,MATCH($AO169,_x_scores_!$A$2:$A$474,0),0) + INDEX(_hidden_info_draft_!Z$46:AK$46,'Draft Sim'!$F$21)</f>
        <v>-0.81073532324188502</v>
      </c>
      <c r="AU169" cm="1">
        <f t="array" ref="AU169">INDEX(_x_scores_!G$2:G$474,MATCH($AO169,_x_scores_!$A$2:$A$474,0),0) + INDEX(_hidden_info_draft_!Z$47:AK$47,'Draft Sim'!$F$21)</f>
        <v>-0.10521060655816686</v>
      </c>
      <c r="AV169" cm="1">
        <f t="array" ref="AV169">INDEX(_x_scores_!H$2:H$474,MATCH($AO169,_x_scores_!$A$2:$A$474,0),0) + INDEX(_hidden_info_draft_!Z$48:AK$48,'Draft Sim'!$F$21)</f>
        <v>0.54043371250430117</v>
      </c>
      <c r="AW169" cm="1">
        <f t="array" ref="AW169">INDEX(_x_scores_!I$2:I$474,MATCH($AO169,_x_scores_!$A$2:$A$474,0),0) + INDEX(_hidden_info_draft_!Z$49:AK$49,'Draft Sim'!$F$21)</f>
        <v>-1.7236581544702052</v>
      </c>
      <c r="AX169" cm="1">
        <f t="array" ref="AX169">INDEX(_x_scores_!J$2:J$474,MATCH($AO169,_x_scores_!$A$2:$A$474,0),0) + INDEX(_hidden_info_draft_!Z$50:AK$50,'Draft Sim'!$F$21)</f>
        <v>-0.13079826410899398</v>
      </c>
      <c r="AZ169">
        <f t="shared" si="28"/>
        <v>0.43583865057850679</v>
      </c>
      <c r="BA169">
        <f t="shared" si="29"/>
        <v>0.5027640976561828</v>
      </c>
      <c r="BB169">
        <f t="shared" si="30"/>
        <v>0.45683913200073878</v>
      </c>
      <c r="BC169">
        <f t="shared" si="31"/>
        <v>0.45433322145141009</v>
      </c>
      <c r="BD169">
        <f t="shared" si="32"/>
        <v>0.44363804618059421</v>
      </c>
      <c r="BE169">
        <f t="shared" si="33"/>
        <v>0.4927413427160352</v>
      </c>
      <c r="BF169">
        <f t="shared" si="34"/>
        <v>0.53955081561491003</v>
      </c>
      <c r="BG169">
        <f t="shared" si="35"/>
        <v>0.37435607840520702</v>
      </c>
      <c r="BH169">
        <f t="shared" si="36"/>
        <v>0.49037910871730206</v>
      </c>
      <c r="BJ169">
        <f ca="1"/>
        <v>166</v>
      </c>
      <c r="BL169">
        <f ca="1"/>
        <v>0</v>
      </c>
      <c r="BN169">
        <f t="shared" si="37"/>
        <v>0.46560449925787634</v>
      </c>
      <c r="BO169" cm="1">
        <f t="array" aca="1" ref="BO169" ca="1">SUM(IF(MOD(_xlfn.FLOOR.MATH(ROW(INDIRECT("1:512"))/1),2)=1,AZ169,1-AZ169) * IF(MOD(_xlfn.FLOOR.MATH(ROW(INDIRECT("1:512"))/2),2)=1,BA169,1-BA169) *  IF(MOD(_xlfn.FLOOR.MATH(ROW(INDIRECT("1:512"))/4),2)=1,BB169,1-BB169) *IF(MOD(_xlfn.FLOOR.MATH(ROW(INDIRECT("1:512"))/8),2)=1,BC169,1-BC169) * IF(MOD(_xlfn.FLOOR.MATH(ROW(INDIRECT("1:512"))/16),2)=1,BD169,1-BD169) * IF(MOD(_xlfn.FLOOR.MATH(ROW(INDIRECT("1:512"))/32),2)=1,BE169,1-BE169) *  IF(MOD(_xlfn.FLOOR.MATH(ROW(INDIRECT("1:512"))/64),2)=1,BF169,1-BF169) * IF(MOD(_xlfn.FLOOR.MATH(ROW(INDIRECT("1:512"))/128),2)=1,BG169,1-BG169) * IF(MOD(_xlfn.FLOOR.MATH(ROW(INDIRECT("1:512"))/256),2)=1,BH169,1-BH169)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0.41556546161996089</v>
      </c>
      <c r="BP169">
        <f ca="1">IF('Draft Sim'!$C$2 = "Most Categories",BO169,BN169)</f>
        <v>0.41556546161996089</v>
      </c>
      <c r="BR169" t="str">
        <f ca="1"/>
        <v>Grant Williams</v>
      </c>
      <c r="BT169" s="6" t="str">
        <f t="shared" ca="1" si="38"/>
        <v>Grant Williams</v>
      </c>
      <c r="BV169" t="str">
        <f ca="1"/>
        <v>Isaac Okoro</v>
      </c>
    </row>
    <row r="170" spans="6:74">
      <c r="F170" t="str">
        <v>Ben Simmons</v>
      </c>
      <c r="I170" s="6" t="str">
        <f t="shared" si="26"/>
        <v>Ben Simmons</v>
      </c>
      <c r="L170" t="str">
        <v>Matisse Thybulle</v>
      </c>
      <c r="O170">
        <v>-0.78798917458490603</v>
      </c>
      <c r="P170">
        <v>-0.78333358181486878</v>
      </c>
      <c r="Q170">
        <v>0.24797241240872264</v>
      </c>
      <c r="R170">
        <v>0.34275379002486583</v>
      </c>
      <c r="S170">
        <v>-0.30956378791986178</v>
      </c>
      <c r="T170">
        <v>-0.66369903893252802</v>
      </c>
      <c r="U170">
        <v>0.32151573242133064</v>
      </c>
      <c r="V170">
        <v>-0.25607503696957651</v>
      </c>
      <c r="W170">
        <v>-0.35581394262060217</v>
      </c>
      <c r="AO170" t="str">
        <f t="shared" si="27"/>
        <v>Ben Simmons</v>
      </c>
      <c r="AP170" cm="1">
        <f t="array" ref="AP170">INDEX(_x_scores_!B$2:B$474,MATCH($AO170,_x_scores_!$A$2:$A$474,0),0) + INDEX(_hidden_info_draft_!Z$42:AK$42,'Draft Sim'!$F$21)</f>
        <v>-0.97404403887078039</v>
      </c>
      <c r="AQ170" cm="1">
        <f t="array" ref="AQ170">INDEX(_x_scores_!C$2:C$474,MATCH($AO170,_x_scores_!$A$2:$A$474,0),0) + INDEX(_hidden_info_draft_!Z$43:AK$43,'Draft Sim'!$F$21)</f>
        <v>9.4695563861397353E-2</v>
      </c>
      <c r="AR170" cm="1">
        <f t="array" ref="AR170">INDEX(_x_scores_!D$2:D$474,MATCH($AO170,_x_scores_!$A$2:$A$474,0),0) +INDEX(_hidden_info_draft_!Z$44:AK$44,'Draft Sim'!$F$21)</f>
        <v>0.73865415402312895</v>
      </c>
      <c r="AS170" cm="1">
        <f t="array" ref="AS170">INDEX(_x_scores_!E$2:E$474,MATCH($AO170,_x_scores_!$A$2:$A$474,0),0) + INDEX(_hidden_info_draft_!Z$45:AK$45,'Draft Sim'!$F$21)</f>
        <v>-6.0171023110049709E-2</v>
      </c>
      <c r="AT170" cm="1">
        <f t="array" ref="AT170">INDEX(_x_scores_!F$2:F$474,MATCH($AO170,_x_scores_!$A$2:$A$474,0),0) + INDEX(_hidden_info_draft_!Z$46:AK$46,'Draft Sim'!$F$21)</f>
        <v>-0.86209353638571518</v>
      </c>
      <c r="AU170" cm="1">
        <f t="array" ref="AU170">INDEX(_x_scores_!G$2:G$474,MATCH($AO170,_x_scores_!$A$2:$A$474,0),0) + INDEX(_hidden_info_draft_!Z$47:AK$47,'Draft Sim'!$F$21)</f>
        <v>-1.2457175827218692</v>
      </c>
      <c r="AV170" cm="1">
        <f t="array" ref="AV170">INDEX(_x_scores_!H$2:H$474,MATCH($AO170,_x_scores_!$A$2:$A$474,0),0) + INDEX(_hidden_info_draft_!Z$48:AK$48,'Draft Sim'!$F$21)</f>
        <v>-0.22051581131603121</v>
      </c>
      <c r="AW170" cm="1">
        <f t="array" ref="AW170">INDEX(_x_scores_!I$2:I$474,MATCH($AO170,_x_scores_!$A$2:$A$474,0),0) + INDEX(_hidden_info_draft_!Z$49:AK$49,'Draft Sim'!$F$21)</f>
        <v>-2.1363154158900342</v>
      </c>
      <c r="AX170" cm="1">
        <f t="array" ref="AX170">INDEX(_x_scores_!J$2:J$474,MATCH($AO170,_x_scores_!$A$2:$A$474,0),0) + INDEX(_hidden_info_draft_!Z$50:AK$50,'Draft Sim'!$F$21)</f>
        <v>0.37116883623472652</v>
      </c>
      <c r="AZ170">
        <f t="shared" si="28"/>
        <v>0.4278913643971447</v>
      </c>
      <c r="BA170">
        <f t="shared" si="29"/>
        <v>0.50651211627733783</v>
      </c>
      <c r="BB170">
        <f t="shared" si="30"/>
        <v>0.54946053446824439</v>
      </c>
      <c r="BC170">
        <f t="shared" si="31"/>
        <v>0.49543167682020051</v>
      </c>
      <c r="BD170">
        <f t="shared" si="32"/>
        <v>0.44009380021174649</v>
      </c>
      <c r="BE170">
        <f t="shared" si="33"/>
        <v>0.41471138537570518</v>
      </c>
      <c r="BF170">
        <f t="shared" si="34"/>
        <v>0.4838397821326007</v>
      </c>
      <c r="BG170">
        <f t="shared" si="35"/>
        <v>0.34567290301133502</v>
      </c>
      <c r="BH170">
        <f t="shared" si="36"/>
        <v>0.52728274025225819</v>
      </c>
      <c r="BJ170">
        <f ca="1"/>
        <v>167</v>
      </c>
      <c r="BL170">
        <f ca="1"/>
        <v>1</v>
      </c>
      <c r="BN170">
        <f t="shared" si="37"/>
        <v>0.46565514477184144</v>
      </c>
      <c r="BO170" cm="1">
        <f t="array" aca="1" ref="BO170" ca="1">SUM(IF(MOD(_xlfn.FLOOR.MATH(ROW(INDIRECT("1:512"))/1),2)=1,AZ170,1-AZ170) * IF(MOD(_xlfn.FLOOR.MATH(ROW(INDIRECT("1:512"))/2),2)=1,BA170,1-BA170) *  IF(MOD(_xlfn.FLOOR.MATH(ROW(INDIRECT("1:512"))/4),2)=1,BB170,1-BB170) *IF(MOD(_xlfn.FLOOR.MATH(ROW(INDIRECT("1:512"))/8),2)=1,BC170,1-BC170) * IF(MOD(_xlfn.FLOOR.MATH(ROW(INDIRECT("1:512"))/16),2)=1,BD170,1-BD170) * IF(MOD(_xlfn.FLOOR.MATH(ROW(INDIRECT("1:512"))/32),2)=1,BE170,1-BE170) *  IF(MOD(_xlfn.FLOOR.MATH(ROW(INDIRECT("1:512"))/64),2)=1,BF170,1-BF170) * IF(MOD(_xlfn.FLOOR.MATH(ROW(INDIRECT("1:512"))/128),2)=1,BG170,1-BG170) * IF(MOD(_xlfn.FLOOR.MATH(ROW(INDIRECT("1:512"))/256),2)=1,BH170,1-BH170)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0.41544866488986582</v>
      </c>
      <c r="BP170">
        <f ca="1">IF('Draft Sim'!$C$2 = "Most Categories",BO170,BN170)</f>
        <v>0.41544866488986582</v>
      </c>
      <c r="BR170" t="str">
        <f ca="1"/>
        <v>Ben Simmons</v>
      </c>
      <c r="BT170" s="6" t="str">
        <f t="shared" ca="1" si="38"/>
        <v>Ben Simmons</v>
      </c>
      <c r="BV170" t="str">
        <f ca="1"/>
        <v>Gordon Hayward</v>
      </c>
    </row>
    <row r="171" spans="6:74">
      <c r="F171" t="str">
        <v>Caleb Martin</v>
      </c>
      <c r="I171" s="6" t="str">
        <f t="shared" si="26"/>
        <v>Caleb Martin</v>
      </c>
      <c r="L171" t="str">
        <v>Torrey Craig</v>
      </c>
      <c r="O171">
        <v>-0.15659970695508091</v>
      </c>
      <c r="P171">
        <v>-0.72357305340044198</v>
      </c>
      <c r="Q171">
        <v>-0.50004442897189749</v>
      </c>
      <c r="R171">
        <v>-7.2178200650047661E-4</v>
      </c>
      <c r="S171">
        <v>-0.61720887905416932</v>
      </c>
      <c r="T171">
        <v>0.24866190480931927</v>
      </c>
      <c r="U171">
        <v>0.26062579056343799</v>
      </c>
      <c r="V171">
        <v>0.10486959791461704</v>
      </c>
      <c r="W171">
        <v>-0.72580942179077079</v>
      </c>
      <c r="AO171" t="str">
        <f t="shared" si="27"/>
        <v>Caleb Martin</v>
      </c>
      <c r="AP171" cm="1">
        <f t="array" ref="AP171">INDEX(_x_scores_!B$2:B$474,MATCH($AO171,_x_scores_!$A$2:$A$474,0),0) + INDEX(_hidden_info_draft_!Z$42:AK$42,'Draft Sim'!$F$21)</f>
        <v>-0.8067307700211811</v>
      </c>
      <c r="AQ171" cm="1">
        <f t="array" ref="AQ171">INDEX(_x_scores_!C$2:C$474,MATCH($AO171,_x_scores_!$A$2:$A$474,0),0) + INDEX(_hidden_info_draft_!Z$43:AK$43,'Draft Sim'!$F$21)</f>
        <v>-0.16964708062759404</v>
      </c>
      <c r="AR171" cm="1">
        <f t="array" ref="AR171">INDEX(_x_scores_!D$2:D$474,MATCH($AO171,_x_scores_!$A$2:$A$474,0),0) +INDEX(_hidden_info_draft_!Z$44:AK$44,'Draft Sim'!$F$21)</f>
        <v>-0.7745075058670895</v>
      </c>
      <c r="AS171" cm="1">
        <f t="array" ref="AS171">INDEX(_x_scores_!E$2:E$474,MATCH($AO171,_x_scores_!$A$2:$A$474,0),0) + INDEX(_hidden_info_draft_!Z$45:AK$45,'Draft Sim'!$F$21)</f>
        <v>-0.10243328703451829</v>
      </c>
      <c r="AT171" cm="1">
        <f t="array" ref="AT171">INDEX(_x_scores_!F$2:F$474,MATCH($AO171,_x_scores_!$A$2:$A$474,0),0) + INDEX(_hidden_info_draft_!Z$46:AK$46,'Draft Sim'!$F$21)</f>
        <v>-0.87955726584083394</v>
      </c>
      <c r="AU171" cm="1">
        <f t="array" ref="AU171">INDEX(_x_scores_!G$2:G$474,MATCH($AO171,_x_scores_!$A$2:$A$474,0),0) + INDEX(_hidden_info_draft_!Z$47:AK$47,'Draft Sim'!$F$21)</f>
        <v>-0.41781362273386907</v>
      </c>
      <c r="AV171" cm="1">
        <f t="array" ref="AV171">INDEX(_x_scores_!H$2:H$474,MATCH($AO171,_x_scores_!$A$2:$A$474,0),0) + INDEX(_hidden_info_draft_!Z$48:AK$48,'Draft Sim'!$F$21)</f>
        <v>0.52450766955372619</v>
      </c>
      <c r="AW171" cm="1">
        <f t="array" ref="AW171">INDEX(_x_scores_!I$2:I$474,MATCH($AO171,_x_scores_!$A$2:$A$474,0),0) + INDEX(_hidden_info_draft_!Z$49:AK$49,'Draft Sim'!$F$21)</f>
        <v>-1.7565790681795355</v>
      </c>
      <c r="AX171" cm="1">
        <f t="array" ref="AX171">INDEX(_x_scores_!J$2:J$474,MATCH($AO171,_x_scores_!$A$2:$A$474,0),0) + INDEX(_hidden_info_draft_!Z$50:AK$50,'Draft Sim'!$F$21)</f>
        <v>-7.9000936418535561E-2</v>
      </c>
      <c r="AZ171">
        <f t="shared" si="28"/>
        <v>0.44017463563803472</v>
      </c>
      <c r="BA171">
        <f t="shared" si="29"/>
        <v>0.48833468988650286</v>
      </c>
      <c r="BB171">
        <f t="shared" si="30"/>
        <v>0.44815196119404643</v>
      </c>
      <c r="BC171">
        <f t="shared" si="31"/>
        <v>0.49222335063507217</v>
      </c>
      <c r="BD171">
        <f t="shared" si="32"/>
        <v>0.43888970113149184</v>
      </c>
      <c r="BE171">
        <f t="shared" si="33"/>
        <v>0.47119780927136867</v>
      </c>
      <c r="BF171">
        <f t="shared" si="34"/>
        <v>0.53838895135249465</v>
      </c>
      <c r="BG171">
        <f t="shared" si="35"/>
        <v>0.3720396008127218</v>
      </c>
      <c r="BH171">
        <f t="shared" si="36"/>
        <v>0.49418871320427815</v>
      </c>
      <c r="BJ171">
        <f ca="1"/>
        <v>168</v>
      </c>
      <c r="BL171">
        <f ca="1"/>
        <v>0</v>
      </c>
      <c r="BN171">
        <f t="shared" si="37"/>
        <v>0.46484326812511234</v>
      </c>
      <c r="BO171" cm="1">
        <f t="array" aca="1" ref="BO171" ca="1">SUM(IF(MOD(_xlfn.FLOOR.MATH(ROW(INDIRECT("1:512"))/1),2)=1,AZ171,1-AZ171) * IF(MOD(_xlfn.FLOOR.MATH(ROW(INDIRECT("1:512"))/2),2)=1,BA171,1-BA171) *  IF(MOD(_xlfn.FLOOR.MATH(ROW(INDIRECT("1:512"))/4),2)=1,BB171,1-BB171) *IF(MOD(_xlfn.FLOOR.MATH(ROW(INDIRECT("1:512"))/8),2)=1,BC171,1-BC171) * IF(MOD(_xlfn.FLOOR.MATH(ROW(INDIRECT("1:512"))/16),2)=1,BD171,1-BD171) * IF(MOD(_xlfn.FLOOR.MATH(ROW(INDIRECT("1:512"))/32),2)=1,BE171,1-BE171) *  IF(MOD(_xlfn.FLOOR.MATH(ROW(INDIRECT("1:512"))/64),2)=1,BF171,1-BF171) * IF(MOD(_xlfn.FLOOR.MATH(ROW(INDIRECT("1:512"))/128),2)=1,BG171,1-BG171) * IF(MOD(_xlfn.FLOOR.MATH(ROW(INDIRECT("1:512"))/256),2)=1,BH171,1-BH171)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0.41373049310577598</v>
      </c>
      <c r="BP171">
        <f ca="1">IF('Draft Sim'!$C$2 = "Most Categories",BO171,BN171)</f>
        <v>0.41373049310577598</v>
      </c>
      <c r="BR171" t="str">
        <f ca="1"/>
        <v>RJ Barrett</v>
      </c>
      <c r="BT171" s="6" t="str">
        <f t="shared" ca="1" si="38"/>
        <v>RJ Barrett</v>
      </c>
      <c r="BV171" t="str">
        <f ca="1"/>
        <v>Torrey Craig</v>
      </c>
    </row>
    <row r="172" spans="6:74">
      <c r="F172" t="str">
        <v>Dillon Brooks</v>
      </c>
      <c r="I172" s="6" t="str">
        <f t="shared" si="26"/>
        <v>Dillon Brooks</v>
      </c>
      <c r="L172" t="str">
        <v>Mason Plumlee</v>
      </c>
      <c r="O172">
        <v>-0.73023139764152312</v>
      </c>
      <c r="P172">
        <v>9.8343374812659576E-2</v>
      </c>
      <c r="Q172">
        <v>-1.0750549923644643</v>
      </c>
      <c r="R172">
        <v>-0.55697203913158155</v>
      </c>
      <c r="S172">
        <v>0.87958287760954257</v>
      </c>
      <c r="T172">
        <v>-1.2720069161982495</v>
      </c>
      <c r="U172">
        <v>0.56934609495534405</v>
      </c>
      <c r="V172">
        <v>-0.6722564502199625</v>
      </c>
      <c r="W172">
        <v>0.79509545581163321</v>
      </c>
      <c r="AO172" t="str">
        <f t="shared" si="27"/>
        <v>Dillon Brooks</v>
      </c>
      <c r="AP172" cm="1">
        <f t="array" ref="AP172">INDEX(_x_scores_!B$2:B$474,MATCH($AO172,_x_scores_!$A$2:$A$474,0),0) + INDEX(_hidden_info_draft_!Z$42:AK$42,'Draft Sim'!$F$21)</f>
        <v>-0.2484365701735512</v>
      </c>
      <c r="AQ172" cm="1">
        <f t="array" ref="AQ172">INDEX(_x_scores_!C$2:C$474,MATCH($AO172,_x_scores_!$A$2:$A$474,0),0) + INDEX(_hidden_info_draft_!Z$43:AK$43,'Draft Sim'!$F$21)</f>
        <v>-0.47940543827373561</v>
      </c>
      <c r="AR172" cm="1">
        <f t="array" ref="AR172">INDEX(_x_scores_!D$2:D$474,MATCH($AO172,_x_scores_!$A$2:$A$474,0),0) +INDEX(_hidden_info_draft_!Z$44:AK$44,'Draft Sim'!$F$21)</f>
        <v>-0.35058542573839224</v>
      </c>
      <c r="AS172" cm="1">
        <f t="array" ref="AS172">INDEX(_x_scores_!E$2:E$474,MATCH($AO172,_x_scores_!$A$2:$A$474,0),0) + INDEX(_hidden_info_draft_!Z$45:AK$45,'Draft Sim'!$F$21)</f>
        <v>-0.23369730895191176</v>
      </c>
      <c r="AT172" cm="1">
        <f t="array" ref="AT172">INDEX(_x_scores_!F$2:F$474,MATCH($AO172,_x_scores_!$A$2:$A$474,0),0) + INDEX(_hidden_info_draft_!Z$46:AK$46,'Draft Sim'!$F$21)</f>
        <v>-1.1889803467872198</v>
      </c>
      <c r="AU172" cm="1">
        <f t="array" ref="AU172">INDEX(_x_scores_!G$2:G$474,MATCH($AO172,_x_scores_!$A$2:$A$474,0),0) + INDEX(_hidden_info_draft_!Z$47:AK$47,'Draft Sim'!$F$21)</f>
        <v>0.18072848550908116</v>
      </c>
      <c r="AV172" cm="1">
        <f t="array" ref="AV172">INDEX(_x_scores_!H$2:H$474,MATCH($AO172,_x_scores_!$A$2:$A$474,0),0) + INDEX(_hidden_info_draft_!Z$48:AK$48,'Draft Sim'!$F$21)</f>
        <v>0.18996147741829522</v>
      </c>
      <c r="AW172" cm="1">
        <f t="array" ref="AW172">INDEX(_x_scores_!I$2:I$474,MATCH($AO172,_x_scores_!$A$2:$A$474,0),0) + INDEX(_hidden_info_draft_!Z$49:AK$49,'Draft Sim'!$F$21)</f>
        <v>-1.6390691044542223</v>
      </c>
      <c r="AX172" cm="1">
        <f t="array" ref="AX172">INDEX(_x_scores_!J$2:J$474,MATCH($AO172,_x_scores_!$A$2:$A$474,0),0) + INDEX(_hidden_info_draft_!Z$50:AK$50,'Draft Sim'!$F$21)</f>
        <v>-0.62596558238461408</v>
      </c>
      <c r="AZ172">
        <f t="shared" si="28"/>
        <v>0.48151351589083513</v>
      </c>
      <c r="BA172">
        <f t="shared" si="29"/>
        <v>0.46706780923356095</v>
      </c>
      <c r="BB172">
        <f t="shared" si="30"/>
        <v>0.47647786067607578</v>
      </c>
      <c r="BC172">
        <f t="shared" si="31"/>
        <v>0.48226262012476362</v>
      </c>
      <c r="BD172">
        <f t="shared" si="32"/>
        <v>0.41765921743843903</v>
      </c>
      <c r="BE172">
        <f t="shared" si="33"/>
        <v>0.51246742117603028</v>
      </c>
      <c r="BF172">
        <f t="shared" si="34"/>
        <v>0.51392206508060878</v>
      </c>
      <c r="BG172">
        <f t="shared" si="35"/>
        <v>0.38032883321319133</v>
      </c>
      <c r="BH172">
        <f t="shared" si="36"/>
        <v>0.4540545602194912</v>
      </c>
      <c r="BJ172">
        <f ca="1"/>
        <v>169</v>
      </c>
      <c r="BL172">
        <f ca="1"/>
        <v>0</v>
      </c>
      <c r="BN172">
        <f t="shared" si="37"/>
        <v>0.46508376700588844</v>
      </c>
      <c r="BO172" cm="1">
        <f t="array" aca="1" ref="BO172" ca="1">SUM(IF(MOD(_xlfn.FLOOR.MATH(ROW(INDIRECT("1:512"))/1),2)=1,AZ172,1-AZ172) * IF(MOD(_xlfn.FLOOR.MATH(ROW(INDIRECT("1:512"))/2),2)=1,BA172,1-BA172) *  IF(MOD(_xlfn.FLOOR.MATH(ROW(INDIRECT("1:512"))/4),2)=1,BB172,1-BB172) *IF(MOD(_xlfn.FLOOR.MATH(ROW(INDIRECT("1:512"))/8),2)=1,BC172,1-BC172) * IF(MOD(_xlfn.FLOOR.MATH(ROW(INDIRECT("1:512"))/16),2)=1,BD172,1-BD172) * IF(MOD(_xlfn.FLOOR.MATH(ROW(INDIRECT("1:512"))/32),2)=1,BE172,1-BE172) *  IF(MOD(_xlfn.FLOOR.MATH(ROW(INDIRECT("1:512"))/64),2)=1,BF172,1-BF172) * IF(MOD(_xlfn.FLOOR.MATH(ROW(INDIRECT("1:512"))/128),2)=1,BG172,1-BG172) * IF(MOD(_xlfn.FLOOR.MATH(ROW(INDIRECT("1:512"))/256),2)=1,BH172,1-BH172)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0.41437303321213481</v>
      </c>
      <c r="BP172">
        <f ca="1">IF('Draft Sim'!$C$2 = "Most Categories",BO172,BN172)</f>
        <v>0.41437303321213481</v>
      </c>
      <c r="BR172" t="str">
        <f ca="1"/>
        <v>Jaden Ivey</v>
      </c>
      <c r="BT172" s="6" t="str">
        <f t="shared" ca="1" si="38"/>
        <v>Jaden Ivey</v>
      </c>
      <c r="BV172" t="str">
        <f ca="1"/>
        <v>Matisse Thybulle</v>
      </c>
    </row>
    <row r="173" spans="6:74">
      <c r="F173" t="str">
        <v>Jalen McDaniels</v>
      </c>
      <c r="I173" s="6" t="str">
        <f t="shared" si="26"/>
        <v>Jalen McDaniels</v>
      </c>
      <c r="L173" t="str">
        <v>Max Strus</v>
      </c>
      <c r="O173">
        <v>-1.0511659519472198</v>
      </c>
      <c r="P173">
        <v>-0.13597016721553057</v>
      </c>
      <c r="Q173">
        <v>-0.82241437445986354</v>
      </c>
      <c r="R173">
        <v>-6.9665390059621413E-2</v>
      </c>
      <c r="S173">
        <v>-0.3042199672101441</v>
      </c>
      <c r="T173">
        <v>-1.0017878346993783</v>
      </c>
      <c r="U173">
        <v>0.91792018907185091</v>
      </c>
      <c r="V173">
        <v>-0.15291760374966423</v>
      </c>
      <c r="W173">
        <v>0.20480643750508637</v>
      </c>
      <c r="AO173" t="str">
        <f t="shared" si="27"/>
        <v>Jalen McDaniels</v>
      </c>
      <c r="AP173" cm="1">
        <f t="array" ref="AP173">INDEX(_x_scores_!B$2:B$474,MATCH($AO173,_x_scores_!$A$2:$A$474,0),0) + INDEX(_hidden_info_draft_!Z$42:AK$42,'Draft Sim'!$F$21)</f>
        <v>-0.73800789537714229</v>
      </c>
      <c r="AQ173" cm="1">
        <f t="array" ref="AQ173">INDEX(_x_scores_!C$2:C$474,MATCH($AO173,_x_scores_!$A$2:$A$474,0),0) + INDEX(_hidden_info_draft_!Z$43:AK$43,'Draft Sim'!$F$21)</f>
        <v>-0.17582418359091034</v>
      </c>
      <c r="AR173" cm="1">
        <f t="array" ref="AR173">INDEX(_x_scores_!D$2:D$474,MATCH($AO173,_x_scores_!$A$2:$A$474,0),0) +INDEX(_hidden_info_draft_!Z$44:AK$44,'Draft Sim'!$F$21)</f>
        <v>-0.68901680462713255</v>
      </c>
      <c r="AS173" cm="1">
        <f t="array" ref="AS173">INDEX(_x_scores_!E$2:E$474,MATCH($AO173,_x_scores_!$A$2:$A$474,0),0) + INDEX(_hidden_info_draft_!Z$45:AK$45,'Draft Sim'!$F$21)</f>
        <v>-0.17921352981588279</v>
      </c>
      <c r="AT173" cm="1">
        <f t="array" ref="AT173">INDEX(_x_scores_!F$2:F$474,MATCH($AO173,_x_scores_!$A$2:$A$474,0),0) + INDEX(_hidden_info_draft_!Z$46:AK$46,'Draft Sim'!$F$21)</f>
        <v>-0.81152621669025859</v>
      </c>
      <c r="AU173" cm="1">
        <f t="array" ref="AU173">INDEX(_x_scores_!G$2:G$474,MATCH($AO173,_x_scores_!$A$2:$A$474,0),0) + INDEX(_hidden_info_draft_!Z$47:AK$47,'Draft Sim'!$F$21)</f>
        <v>-0.45022457429589507</v>
      </c>
      <c r="AV173" cm="1">
        <f t="array" ref="AV173">INDEX(_x_scores_!H$2:H$474,MATCH($AO173,_x_scores_!$A$2:$A$474,0),0) + INDEX(_hidden_info_draft_!Z$48:AK$48,'Draft Sim'!$F$21)</f>
        <v>0.4134165018190919</v>
      </c>
      <c r="AW173" cm="1">
        <f t="array" ref="AW173">INDEX(_x_scores_!I$2:I$474,MATCH($AO173,_x_scores_!$A$2:$A$474,0),0) + INDEX(_hidden_info_draft_!Z$49:AK$49,'Draft Sim'!$F$21)</f>
        <v>-1.7339637312697171</v>
      </c>
      <c r="AX173" cm="1">
        <f t="array" ref="AX173">INDEX(_x_scores_!J$2:J$474,MATCH($AO173,_x_scores_!$A$2:$A$474,0),0) + INDEX(_hidden_info_draft_!Z$50:AK$50,'Draft Sim'!$F$21)</f>
        <v>-0.11529230119110156</v>
      </c>
      <c r="AZ173">
        <f t="shared" si="28"/>
        <v>0.44523734216973487</v>
      </c>
      <c r="BA173">
        <f t="shared" si="29"/>
        <v>0.48791006633360456</v>
      </c>
      <c r="BB173">
        <f t="shared" si="30"/>
        <v>0.45384779594729396</v>
      </c>
      <c r="BC173">
        <f t="shared" si="31"/>
        <v>0.48639603468894765</v>
      </c>
      <c r="BD173">
        <f t="shared" si="32"/>
        <v>0.44358343143982115</v>
      </c>
      <c r="BE173">
        <f t="shared" si="33"/>
        <v>0.46896789340294864</v>
      </c>
      <c r="BF173">
        <f t="shared" si="34"/>
        <v>0.53027586709421515</v>
      </c>
      <c r="BG173">
        <f t="shared" si="35"/>
        <v>0.37363043496985704</v>
      </c>
      <c r="BH173">
        <f t="shared" si="36"/>
        <v>0.49151946941226243</v>
      </c>
      <c r="BJ173">
        <f ca="1"/>
        <v>170</v>
      </c>
      <c r="BL173">
        <f ca="1"/>
        <v>0</v>
      </c>
      <c r="BN173">
        <f t="shared" si="37"/>
        <v>0.46459648171763174</v>
      </c>
      <c r="BO173" cm="1">
        <f t="array" aca="1" ref="BO173" ca="1">SUM(IF(MOD(_xlfn.FLOOR.MATH(ROW(INDIRECT("1:512"))/1),2)=1,AZ173,1-AZ173) * IF(MOD(_xlfn.FLOOR.MATH(ROW(INDIRECT("1:512"))/2),2)=1,BA173,1-BA173) *  IF(MOD(_xlfn.FLOOR.MATH(ROW(INDIRECT("1:512"))/4),2)=1,BB173,1-BB173) *IF(MOD(_xlfn.FLOOR.MATH(ROW(INDIRECT("1:512"))/8),2)=1,BC173,1-BC173) * IF(MOD(_xlfn.FLOOR.MATH(ROW(INDIRECT("1:512"))/16),2)=1,BD173,1-BD173) * IF(MOD(_xlfn.FLOOR.MATH(ROW(INDIRECT("1:512"))/32),2)=1,BE173,1-BE173) *  IF(MOD(_xlfn.FLOOR.MATH(ROW(INDIRECT("1:512"))/64),2)=1,BF173,1-BF173) * IF(MOD(_xlfn.FLOOR.MATH(ROW(INDIRECT("1:512"))/128),2)=1,BG173,1-BG173) * IF(MOD(_xlfn.FLOOR.MATH(ROW(INDIRECT("1:512"))/256),2)=1,BH173,1-BH173)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0.4131841849908312</v>
      </c>
      <c r="BP173">
        <f ca="1">IF('Draft Sim'!$C$2 = "Most Categories",BO173,BN173)</f>
        <v>0.4131841849908312</v>
      </c>
      <c r="BR173" t="str">
        <f ca="1"/>
        <v>Dillon Brooks</v>
      </c>
      <c r="BT173" s="6" t="str">
        <f t="shared" ca="1" si="38"/>
        <v>Dillon Brooks</v>
      </c>
      <c r="BV173" t="str">
        <f ca="1"/>
        <v>Max Strus</v>
      </c>
    </row>
    <row r="174" spans="6:74">
      <c r="F174" t="str">
        <v>RJ Barrett</v>
      </c>
      <c r="I174" s="6" t="str">
        <f t="shared" si="26"/>
        <v>RJ Barrett</v>
      </c>
      <c r="L174" t="str">
        <v>AJ Griffin</v>
      </c>
      <c r="O174">
        <v>-0.77385723025817077</v>
      </c>
      <c r="P174">
        <v>-0.20397511171613683</v>
      </c>
      <c r="Q174">
        <v>-0.79363600345638452</v>
      </c>
      <c r="R174">
        <v>-0.36982446809586578</v>
      </c>
      <c r="S174">
        <v>-0.23896385550883453</v>
      </c>
      <c r="T174">
        <v>-3.7277187257928758E-2</v>
      </c>
      <c r="U174">
        <v>0.61109802564944393</v>
      </c>
      <c r="V174">
        <v>2.0280547898633993E-2</v>
      </c>
      <c r="W174">
        <v>-0.23064210351515071</v>
      </c>
      <c r="AO174" t="str">
        <f t="shared" si="27"/>
        <v>RJ Barrett</v>
      </c>
      <c r="AP174" cm="1">
        <f t="array" ref="AP174">INDEX(_x_scores_!B$2:B$474,MATCH($AO174,_x_scores_!$A$2:$A$474,0),0) + INDEX(_hidden_info_draft_!Z$42:AK$42,'Draft Sim'!$F$21)</f>
        <v>0.35562856067684762</v>
      </c>
      <c r="AQ174" cm="1">
        <f t="array" ref="AQ174">INDEX(_x_scores_!C$2:C$474,MATCH($AO174,_x_scores_!$A$2:$A$474,0),0) + INDEX(_hidden_info_draft_!Z$43:AK$43,'Draft Sim'!$F$21)</f>
        <v>0.27561725680703864</v>
      </c>
      <c r="AR174" cm="1">
        <f t="array" ref="AR174">INDEX(_x_scores_!D$2:D$474,MATCH($AO174,_x_scores_!$A$2:$A$474,0),0) +INDEX(_hidden_info_draft_!Z$44:AK$44,'Draft Sim'!$F$21)</f>
        <v>-4.6198794446844355E-2</v>
      </c>
      <c r="AS174" cm="1">
        <f t="array" ref="AS174">INDEX(_x_scores_!E$2:E$474,MATCH($AO174,_x_scores_!$A$2:$A$474,0),0) + INDEX(_hidden_info_draft_!Z$45:AK$45,'Draft Sim'!$F$21)</f>
        <v>-0.58942319866214388</v>
      </c>
      <c r="AT174" cm="1">
        <f t="array" ref="AT174">INDEX(_x_scores_!F$2:F$474,MATCH($AO174,_x_scores_!$A$2:$A$474,0),0) + INDEX(_hidden_info_draft_!Z$46:AK$46,'Draft Sim'!$F$21)</f>
        <v>-1.1012279185316454</v>
      </c>
      <c r="AU174" cm="1">
        <f t="array" ref="AU174">INDEX(_x_scores_!G$2:G$474,MATCH($AO174,_x_scores_!$A$2:$A$474,0),0) + INDEX(_hidden_info_draft_!Z$47:AK$47,'Draft Sim'!$F$21)</f>
        <v>0.15976141660163518</v>
      </c>
      <c r="AV174" cm="1">
        <f t="array" ref="AV174">INDEX(_x_scores_!H$2:H$474,MATCH($AO174,_x_scores_!$A$2:$A$474,0),0) + INDEX(_hidden_info_draft_!Z$48:AK$48,'Draft Sim'!$F$21)</f>
        <v>-0.52028131610288075</v>
      </c>
      <c r="AW174" cm="1">
        <f t="array" ref="AW174">INDEX(_x_scores_!I$2:I$474,MATCH($AO174,_x_scores_!$A$2:$A$474,0),0) + INDEX(_hidden_info_draft_!Z$49:AK$49,'Draft Sim'!$F$21)</f>
        <v>-2.3841736402539233</v>
      </c>
      <c r="AX174" cm="1">
        <f t="array" ref="AX174">INDEX(_x_scores_!J$2:J$474,MATCH($AO174,_x_scores_!$A$2:$A$474,0),0) + INDEX(_hidden_info_draft_!Z$50:AK$50,'Draft Sim'!$F$21)</f>
        <v>-0.4453160095884533</v>
      </c>
      <c r="AZ174">
        <f t="shared" si="28"/>
        <v>0.5264528413623164</v>
      </c>
      <c r="BA174">
        <f t="shared" si="29"/>
        <v>0.51894762721824628</v>
      </c>
      <c r="BB174">
        <f t="shared" si="30"/>
        <v>0.49689857635056178</v>
      </c>
      <c r="BC174">
        <f t="shared" si="31"/>
        <v>0.45534232594263413</v>
      </c>
      <c r="BD174">
        <f t="shared" si="32"/>
        <v>0.4236586474129983</v>
      </c>
      <c r="BE174">
        <f t="shared" si="33"/>
        <v>0.5110214155886651</v>
      </c>
      <c r="BF174">
        <f t="shared" si="34"/>
        <v>0.46191943233242827</v>
      </c>
      <c r="BG174">
        <f t="shared" si="35"/>
        <v>0.32884914250755115</v>
      </c>
      <c r="BH174">
        <f t="shared" si="36"/>
        <v>0.46727829597027037</v>
      </c>
      <c r="BJ174">
        <f ca="1"/>
        <v>171</v>
      </c>
      <c r="BL174">
        <f ca="1"/>
        <v>1</v>
      </c>
      <c r="BN174">
        <f t="shared" si="37"/>
        <v>0.46559647829840795</v>
      </c>
      <c r="BO174" cm="1">
        <f t="array" aca="1" ref="BO174" ca="1">SUM(IF(MOD(_xlfn.FLOOR.MATH(ROW(INDIRECT("1:512"))/1),2)=1,AZ174,1-AZ174) * IF(MOD(_xlfn.FLOOR.MATH(ROW(INDIRECT("1:512"))/2),2)=1,BA174,1-BA174) *  IF(MOD(_xlfn.FLOOR.MATH(ROW(INDIRECT("1:512"))/4),2)=1,BB174,1-BB174) *IF(MOD(_xlfn.FLOOR.MATH(ROW(INDIRECT("1:512"))/8),2)=1,BC174,1-BC174) * IF(MOD(_xlfn.FLOOR.MATH(ROW(INDIRECT("1:512"))/16),2)=1,BD174,1-BD174) * IF(MOD(_xlfn.FLOOR.MATH(ROW(INDIRECT("1:512"))/32),2)=1,BE174,1-BE174) *  IF(MOD(_xlfn.FLOOR.MATH(ROW(INDIRECT("1:512"))/64),2)=1,BF174,1-BF174) * IF(MOD(_xlfn.FLOOR.MATH(ROW(INDIRECT("1:512"))/128),2)=1,BG174,1-BG174) * IF(MOD(_xlfn.FLOOR.MATH(ROW(INDIRECT("1:512"))/256),2)=1,BH174,1-BH174)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0.41541317748326212</v>
      </c>
      <c r="BP174">
        <f ca="1">IF('Draft Sim'!$C$2 = "Most Categories",BO174,BN174)</f>
        <v>0.41541317748326212</v>
      </c>
      <c r="BR174" t="str">
        <f ca="1"/>
        <v>Caleb Martin</v>
      </c>
      <c r="BT174" s="6" t="str">
        <f t="shared" ca="1" si="38"/>
        <v>Caleb Martin</v>
      </c>
      <c r="BV174" t="str">
        <f ca="1"/>
        <v>AJ Griffin</v>
      </c>
    </row>
    <row r="175" spans="6:74">
      <c r="F175" t="str">
        <v>Jaden Ivey</v>
      </c>
      <c r="I175" s="6" t="str">
        <f t="shared" si="26"/>
        <v>Jaden Ivey</v>
      </c>
      <c r="L175" t="str">
        <v>Alec Burks</v>
      </c>
      <c r="O175">
        <v>-0.76497060048798804</v>
      </c>
      <c r="P175">
        <v>-0.7250009404933121</v>
      </c>
      <c r="Q175">
        <v>-0.76370209099881337</v>
      </c>
      <c r="R175">
        <v>-3.3600389227368334E-2</v>
      </c>
      <c r="S175">
        <v>-0.33026110821152765</v>
      </c>
      <c r="T175">
        <v>-0.37125057229302955</v>
      </c>
      <c r="U175">
        <v>0.71477971577603294</v>
      </c>
      <c r="V175">
        <v>-5.0134245812195534E-2</v>
      </c>
      <c r="W175">
        <v>-9.1268521760291321E-2</v>
      </c>
      <c r="AO175" t="str">
        <f t="shared" si="27"/>
        <v>Jaden Ivey</v>
      </c>
      <c r="AP175" cm="1">
        <f t="array" ref="AP175">INDEX(_x_scores_!B$2:B$474,MATCH($AO175,_x_scores_!$A$2:$A$474,0),0) + INDEX(_hidden_info_draft_!Z$42:AK$42,'Draft Sim'!$F$21)</f>
        <v>0.14880547625762419</v>
      </c>
      <c r="AQ175" cm="1">
        <f t="array" ref="AQ175">INDEX(_x_scores_!C$2:C$474,MATCH($AO175,_x_scores_!$A$2:$A$474,0),0) + INDEX(_hidden_info_draft_!Z$43:AK$43,'Draft Sim'!$F$21)</f>
        <v>-0.2326327536410478</v>
      </c>
      <c r="AR175" cm="1">
        <f t="array" ref="AR175">INDEX(_x_scores_!D$2:D$474,MATCH($AO175,_x_scores_!$A$2:$A$474,0),0) +INDEX(_hidden_info_draft_!Z$44:AK$44,'Draft Sim'!$F$21)</f>
        <v>1.0052534761219372</v>
      </c>
      <c r="AS175" cm="1">
        <f t="array" ref="AS175">INDEX(_x_scores_!E$2:E$474,MATCH($AO175,_x_scores_!$A$2:$A$474,0),0) + INDEX(_hidden_info_draft_!Z$45:AK$45,'Draft Sim'!$F$21)</f>
        <v>-0.2070502201210227</v>
      </c>
      <c r="AT175" cm="1">
        <f t="array" ref="AT175">INDEX(_x_scores_!F$2:F$474,MATCH($AO175,_x_scores_!$A$2:$A$474,0),0) + INDEX(_hidden_info_draft_!Z$46:AK$46,'Draft Sim'!$F$21)</f>
        <v>-1.1787310358768277</v>
      </c>
      <c r="AU175" cm="1">
        <f t="array" ref="AU175">INDEX(_x_scores_!G$2:G$474,MATCH($AO175,_x_scores_!$A$2:$A$474,0),0) + INDEX(_hidden_info_draft_!Z$47:AK$47,'Draft Sim'!$F$21)</f>
        <v>5.9745699481647124E-2</v>
      </c>
      <c r="AV175" cm="1">
        <f t="array" ref="AV175">INDEX(_x_scores_!H$2:H$474,MATCH($AO175,_x_scores_!$A$2:$A$474,0),0) + INDEX(_hidden_info_draft_!Z$48:AK$48,'Draft Sim'!$F$21)</f>
        <v>-1.2539209561074167</v>
      </c>
      <c r="AW175" cm="1">
        <f t="array" ref="AW175">INDEX(_x_scores_!I$2:I$474,MATCH($AO175,_x_scores_!$A$2:$A$474,0),0) + INDEX(_hidden_info_draft_!Z$49:AK$49,'Draft Sim'!$F$21)</f>
        <v>-1.973937202817178</v>
      </c>
      <c r="AX175" cm="1">
        <f t="array" ref="AX175">INDEX(_x_scores_!J$2:J$474,MATCH($AO175,_x_scores_!$A$2:$A$474,0),0) + INDEX(_hidden_info_draft_!Z$50:AK$50,'Draft Sim'!$F$21)</f>
        <v>-0.62159556376916814</v>
      </c>
      <c r="AZ175">
        <f t="shared" si="28"/>
        <v>0.51107534918487973</v>
      </c>
      <c r="BA175">
        <f t="shared" si="29"/>
        <v>0.48400566208184648</v>
      </c>
      <c r="BB175">
        <f t="shared" si="30"/>
        <v>0.56716501273779052</v>
      </c>
      <c r="BC175">
        <f t="shared" si="31"/>
        <v>0.48428399221990137</v>
      </c>
      <c r="BD175">
        <f t="shared" si="32"/>
        <v>0.41835897957557844</v>
      </c>
      <c r="BE175">
        <f t="shared" si="33"/>
        <v>0.50412211072914226</v>
      </c>
      <c r="BF175">
        <f t="shared" si="34"/>
        <v>0.40888967282314481</v>
      </c>
      <c r="BG175">
        <f t="shared" si="35"/>
        <v>0.35686480429405554</v>
      </c>
      <c r="BH175">
        <f t="shared" si="36"/>
        <v>0.45437390945651368</v>
      </c>
      <c r="BJ175">
        <f ca="1"/>
        <v>172</v>
      </c>
      <c r="BL175">
        <f ca="1"/>
        <v>0</v>
      </c>
      <c r="BN175">
        <f t="shared" si="37"/>
        <v>0.46545994367809473</v>
      </c>
      <c r="BO175" cm="1">
        <f t="array" aca="1" ref="BO175" ca="1">SUM(IF(MOD(_xlfn.FLOOR.MATH(ROW(INDIRECT("1:512"))/1),2)=1,AZ175,1-AZ175) * IF(MOD(_xlfn.FLOOR.MATH(ROW(INDIRECT("1:512"))/2),2)=1,BA175,1-BA175) *  IF(MOD(_xlfn.FLOOR.MATH(ROW(INDIRECT("1:512"))/4),2)=1,BB175,1-BB175) *IF(MOD(_xlfn.FLOOR.MATH(ROW(INDIRECT("1:512"))/8),2)=1,BC175,1-BC175) * IF(MOD(_xlfn.FLOOR.MATH(ROW(INDIRECT("1:512"))/16),2)=1,BD175,1-BD175) * IF(MOD(_xlfn.FLOOR.MATH(ROW(INDIRECT("1:512"))/32),2)=1,BE175,1-BE175) *  IF(MOD(_xlfn.FLOOR.MATH(ROW(INDIRECT("1:512"))/64),2)=1,BF175,1-BF175) * IF(MOD(_xlfn.FLOOR.MATH(ROW(INDIRECT("1:512"))/128),2)=1,BG175,1-BG175) * IF(MOD(_xlfn.FLOOR.MATH(ROW(INDIRECT("1:512"))/256),2)=1,BH175,1-BH175)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0.41495654289068995</v>
      </c>
      <c r="BP175">
        <f ca="1">IF('Draft Sim'!$C$2 = "Most Categories",BO175,BN175)</f>
        <v>0.41495654289068995</v>
      </c>
      <c r="BR175" t="str">
        <f ca="1"/>
        <v>Jalen McDaniels</v>
      </c>
      <c r="BT175" s="6" t="str">
        <f t="shared" ca="1" si="38"/>
        <v>Jalen McDaniels</v>
      </c>
      <c r="BV175" t="str">
        <f ca="1"/>
        <v>Aleksej Pokusevski</v>
      </c>
    </row>
    <row r="176" spans="6:74">
      <c r="F176" t="str">
        <v>Tim Hardaway Jr.</v>
      </c>
      <c r="I176" s="6" t="str">
        <f t="shared" si="26"/>
        <v>Tim Hardaway Jr.</v>
      </c>
      <c r="L176" t="str">
        <v>Precious Achiuwa</v>
      </c>
      <c r="O176">
        <v>-0.76611441284135851</v>
      </c>
      <c r="P176">
        <v>0.12912813999583053</v>
      </c>
      <c r="Q176">
        <v>-1.0757495055324642</v>
      </c>
      <c r="R176">
        <v>-0.66358725029937871</v>
      </c>
      <c r="S176">
        <v>0.77450992039641475</v>
      </c>
      <c r="T176">
        <v>-0.7484250164884455</v>
      </c>
      <c r="U176">
        <v>0.35058411488262198</v>
      </c>
      <c r="V176">
        <v>-0.15250212163654978</v>
      </c>
      <c r="W176">
        <v>0.19691250300928739</v>
      </c>
      <c r="AO176" t="str">
        <f t="shared" si="27"/>
        <v>Tim Hardaway Jr.</v>
      </c>
      <c r="AP176" cm="1">
        <f t="array" ref="AP176">INDEX(_x_scores_!B$2:B$474,MATCH($AO176,_x_scores_!$A$2:$A$474,0),0) + INDEX(_hidden_info_draft_!Z$42:AK$42,'Draft Sim'!$F$21)</f>
        <v>-0.44749329964916462</v>
      </c>
      <c r="AQ176" cm="1">
        <f t="array" ref="AQ176">INDEX(_x_scores_!C$2:C$474,MATCH($AO176,_x_scores_!$A$2:$A$474,0),0) + INDEX(_hidden_info_draft_!Z$43:AK$43,'Draft Sim'!$F$21)</f>
        <v>-0.53290826380295064</v>
      </c>
      <c r="AR176" cm="1">
        <f t="array" ref="AR176">INDEX(_x_scores_!D$2:D$474,MATCH($AO176,_x_scores_!$A$2:$A$474,0),0) +INDEX(_hidden_info_draft_!Z$44:AK$44,'Draft Sim'!$F$21)</f>
        <v>-0.66152382207746319</v>
      </c>
      <c r="AS176" cm="1">
        <f t="array" ref="AS176">INDEX(_x_scores_!E$2:E$474,MATCH($AO176,_x_scores_!$A$2:$A$474,0),0) + INDEX(_hidden_info_draft_!Z$45:AK$45,'Draft Sim'!$F$21)</f>
        <v>-0.56793750459215842</v>
      </c>
      <c r="AT176" cm="1">
        <f t="array" ref="AT176">INDEX(_x_scores_!F$2:F$474,MATCH($AO176,_x_scores_!$A$2:$A$474,0),0) + INDEX(_hidden_info_draft_!Z$46:AK$46,'Draft Sim'!$F$21)</f>
        <v>-1.3046850094656319</v>
      </c>
      <c r="AU176" cm="1">
        <f t="array" ref="AU176">INDEX(_x_scores_!G$2:G$474,MATCH($AO176,_x_scores_!$A$2:$A$474,0),0) + INDEX(_hidden_info_draft_!Z$47:AK$47,'Draft Sim'!$F$21)</f>
        <v>0.79979124022301673</v>
      </c>
      <c r="AV176" cm="1">
        <f t="array" ref="AV176">INDEX(_x_scores_!H$2:H$474,MATCH($AO176,_x_scores_!$A$2:$A$474,0),0) + INDEX(_hidden_info_draft_!Z$48:AK$48,'Draft Sim'!$F$21)</f>
        <v>0.75777250807009522</v>
      </c>
      <c r="AW176" cm="1">
        <f t="array" ref="AW176">INDEX(_x_scores_!I$2:I$474,MATCH($AO176,_x_scores_!$A$2:$A$474,0),0) + INDEX(_hidden_info_draft_!Z$49:AK$49,'Draft Sim'!$F$21)</f>
        <v>-1.7952311183430953</v>
      </c>
      <c r="AX176" cm="1">
        <f t="array" ref="AX176">INDEX(_x_scores_!J$2:J$474,MATCH($AO176,_x_scores_!$A$2:$A$474,0),0) + INDEX(_hidden_info_draft_!Z$50:AK$50,'Draft Sim'!$F$21)</f>
        <v>-0.68369789298259975</v>
      </c>
      <c r="AZ176">
        <f t="shared" si="28"/>
        <v>0.46672818819413342</v>
      </c>
      <c r="BA176">
        <f t="shared" si="29"/>
        <v>0.46340230453401943</v>
      </c>
      <c r="BB176">
        <f t="shared" si="30"/>
        <v>0.45568159786211326</v>
      </c>
      <c r="BC176">
        <f t="shared" si="31"/>
        <v>0.45696374131039041</v>
      </c>
      <c r="BD176">
        <f t="shared" si="32"/>
        <v>0.40977817856258181</v>
      </c>
      <c r="BE176">
        <f t="shared" si="33"/>
        <v>0.55500653320870597</v>
      </c>
      <c r="BF176">
        <f t="shared" si="34"/>
        <v>0.55536861758676315</v>
      </c>
      <c r="BG176">
        <f t="shared" si="35"/>
        <v>0.3693257571852917</v>
      </c>
      <c r="BH176">
        <f t="shared" si="36"/>
        <v>0.44983850398335146</v>
      </c>
      <c r="BJ176">
        <f ca="1"/>
        <v>173</v>
      </c>
      <c r="BL176">
        <f ca="1"/>
        <v>1</v>
      </c>
      <c r="BN176">
        <f t="shared" si="37"/>
        <v>0.46467704693637235</v>
      </c>
      <c r="BO176" cm="1">
        <f t="array" aca="1" ref="BO176" ca="1">SUM(IF(MOD(_xlfn.FLOOR.MATH(ROW(INDIRECT("1:512"))/1),2)=1,AZ176,1-AZ176) * IF(MOD(_xlfn.FLOOR.MATH(ROW(INDIRECT("1:512"))/2),2)=1,BA176,1-BA176) *  IF(MOD(_xlfn.FLOOR.MATH(ROW(INDIRECT("1:512"))/4),2)=1,BB176,1-BB176) *IF(MOD(_xlfn.FLOOR.MATH(ROW(INDIRECT("1:512"))/8),2)=1,BC176,1-BC176) * IF(MOD(_xlfn.FLOOR.MATH(ROW(INDIRECT("1:512"))/16),2)=1,BD176,1-BD176) * IF(MOD(_xlfn.FLOOR.MATH(ROW(INDIRECT("1:512"))/32),2)=1,BE176,1-BE176) *  IF(MOD(_xlfn.FLOOR.MATH(ROW(INDIRECT("1:512"))/64),2)=1,BF176,1-BF176) * IF(MOD(_xlfn.FLOOR.MATH(ROW(INDIRECT("1:512"))/128),2)=1,BG176,1-BG176) * IF(MOD(_xlfn.FLOOR.MATH(ROW(INDIRECT("1:512"))/256),2)=1,BH176,1-BH176)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0.41307336622502028</v>
      </c>
      <c r="BP176">
        <f ca="1">IF('Draft Sim'!$C$2 = "Most Categories",BO176,BN176)</f>
        <v>0.41307336622502028</v>
      </c>
      <c r="BR176" t="str">
        <f ca="1"/>
        <v>Tim Hardaway Jr.</v>
      </c>
      <c r="BT176" s="6" t="str">
        <f t="shared" ca="1" si="38"/>
        <v>Tim Hardaway Jr.</v>
      </c>
      <c r="BV176" t="str">
        <f ca="1"/>
        <v>Terance Mann</v>
      </c>
    </row>
    <row r="177" spans="6:74">
      <c r="F177" t="str">
        <v>Dennis Smith Jr.</v>
      </c>
      <c r="I177" s="6" t="str">
        <f t="shared" si="26"/>
        <v>Dennis Smith Jr.</v>
      </c>
      <c r="L177" t="str">
        <v>Terance Mann</v>
      </c>
      <c r="O177">
        <v>-0.47728654455557418</v>
      </c>
      <c r="P177">
        <v>-0.72011084902915656</v>
      </c>
      <c r="Q177">
        <v>-0.83167061807983045</v>
      </c>
      <c r="R177">
        <v>-0.21372913250045542</v>
      </c>
      <c r="S177">
        <v>-0.74043432376327178</v>
      </c>
      <c r="T177">
        <v>0.72364789146991904</v>
      </c>
      <c r="U177">
        <v>0.61974469897745033</v>
      </c>
      <c r="V177">
        <v>2.9082051007260294E-2</v>
      </c>
      <c r="W177">
        <v>-0.62607712610350019</v>
      </c>
      <c r="AO177" t="str">
        <f t="shared" si="27"/>
        <v>Dennis Smith Jr.</v>
      </c>
      <c r="AP177" cm="1">
        <f t="array" ref="AP177">INDEX(_x_scores_!B$2:B$474,MATCH($AO177,_x_scores_!$A$2:$A$474,0),0) + INDEX(_hidden_info_draft_!Z$42:AK$42,'Draft Sim'!$F$21)</f>
        <v>-0.87982603780337632</v>
      </c>
      <c r="AQ177" cm="1">
        <f t="array" ref="AQ177">INDEX(_x_scores_!C$2:C$474,MATCH($AO177,_x_scores_!$A$2:$A$474,0),0) + INDEX(_hidden_info_draft_!Z$43:AK$43,'Draft Sim'!$F$21)</f>
        <v>-0.53916596668816241</v>
      </c>
      <c r="AR177" cm="1">
        <f t="array" ref="AR177">INDEX(_x_scores_!D$2:D$474,MATCH($AO177,_x_scores_!$A$2:$A$474,0),0) +INDEX(_hidden_info_draft_!Z$44:AK$44,'Draft Sim'!$F$21)</f>
        <v>0.39743141564222789</v>
      </c>
      <c r="AS177" cm="1">
        <f t="array" ref="AS177">INDEX(_x_scores_!E$2:E$474,MATCH($AO177,_x_scores_!$A$2:$A$474,0),0) + INDEX(_hidden_info_draft_!Z$45:AK$45,'Draft Sim'!$F$21)</f>
        <v>0.10977826307945454</v>
      </c>
      <c r="AT177" cm="1">
        <f t="array" ref="AT177">INDEX(_x_scores_!F$2:F$474,MATCH($AO177,_x_scores_!$A$2:$A$474,0),0) + INDEX(_hidden_info_draft_!Z$46:AK$46,'Draft Sim'!$F$21)</f>
        <v>-0.88133525565291237</v>
      </c>
      <c r="AU177" cm="1">
        <f t="array" ref="AU177">INDEX(_x_scores_!G$2:G$474,MATCH($AO177,_x_scores_!$A$2:$A$474,0),0) + INDEX(_hidden_info_draft_!Z$47:AK$47,'Draft Sim'!$F$21)</f>
        <v>-0.73163245823276613</v>
      </c>
      <c r="AV177" cm="1">
        <f t="array" ref="AV177">INDEX(_x_scores_!H$2:H$474,MATCH($AO177,_x_scores_!$A$2:$A$474,0),0) + INDEX(_hidden_info_draft_!Z$48:AK$48,'Draft Sim'!$F$21)</f>
        <v>0.25085141927618787</v>
      </c>
      <c r="AW177" cm="1">
        <f t="array" ref="AW177">INDEX(_x_scores_!I$2:I$474,MATCH($AO177,_x_scores_!$A$2:$A$474,0),0) + INDEX(_hidden_info_draft_!Z$49:AK$49,'Draft Sim'!$F$21)</f>
        <v>-2.0000137393384159</v>
      </c>
      <c r="AX177" cm="1">
        <f t="array" ref="AX177">INDEX(_x_scores_!J$2:J$474,MATCH($AO177,_x_scores_!$A$2:$A$474,0),0) + INDEX(_hidden_info_draft_!Z$50:AK$50,'Draft Sim'!$F$21)</f>
        <v>-0.25597010321444547</v>
      </c>
      <c r="AZ177">
        <f t="shared" si="28"/>
        <v>0.43480055446624033</v>
      </c>
      <c r="BA177">
        <f t="shared" si="29"/>
        <v>0.46297378309260373</v>
      </c>
      <c r="BB177">
        <f t="shared" si="30"/>
        <v>0.52666081174588752</v>
      </c>
      <c r="BC177">
        <f t="shared" si="31"/>
        <v>0.50833419538194924</v>
      </c>
      <c r="BD177">
        <f t="shared" si="32"/>
        <v>0.43876714280697082</v>
      </c>
      <c r="BE177">
        <f t="shared" si="33"/>
        <v>0.44965503452926892</v>
      </c>
      <c r="BF177">
        <f t="shared" si="34"/>
        <v>0.51838184517859487</v>
      </c>
      <c r="BG177">
        <f t="shared" si="35"/>
        <v>0.35505885392895231</v>
      </c>
      <c r="BH177">
        <f t="shared" si="36"/>
        <v>0.48117723387258549</v>
      </c>
      <c r="BJ177">
        <f ca="1"/>
        <v>174</v>
      </c>
      <c r="BL177">
        <f ca="1"/>
        <v>1</v>
      </c>
      <c r="BN177">
        <f t="shared" si="37"/>
        <v>0.46397882833367254</v>
      </c>
      <c r="BO177" cm="1">
        <f t="array" aca="1" ref="BO177" ca="1">SUM(IF(MOD(_xlfn.FLOOR.MATH(ROW(INDIRECT("1:512"))/1),2)=1,AZ177,1-AZ177) * IF(MOD(_xlfn.FLOOR.MATH(ROW(INDIRECT("1:512"))/2),2)=1,BA177,1-BA177) *  IF(MOD(_xlfn.FLOOR.MATH(ROW(INDIRECT("1:512"))/4),2)=1,BB177,1-BB177) *IF(MOD(_xlfn.FLOOR.MATH(ROW(INDIRECT("1:512"))/8),2)=1,BC177,1-BC177) * IF(MOD(_xlfn.FLOOR.MATH(ROW(INDIRECT("1:512"))/16),2)=1,BD177,1-BD177) * IF(MOD(_xlfn.FLOOR.MATH(ROW(INDIRECT("1:512"))/32),2)=1,BE177,1-BE177) *  IF(MOD(_xlfn.FLOOR.MATH(ROW(INDIRECT("1:512"))/64),2)=1,BF177,1-BF177) * IF(MOD(_xlfn.FLOOR.MATH(ROW(INDIRECT("1:512"))/128),2)=1,BG177,1-BG177) * IF(MOD(_xlfn.FLOOR.MATH(ROW(INDIRECT("1:512"))/256),2)=1,BH177,1-BH177)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0.41156454987790642</v>
      </c>
      <c r="BP177">
        <f ca="1">IF('Draft Sim'!$C$2 = "Most Categories",BO177,BN177)</f>
        <v>0.41156454987790642</v>
      </c>
      <c r="BR177" t="str">
        <f ca="1"/>
        <v>Naz Reid</v>
      </c>
      <c r="BT177" s="6" t="str">
        <f t="shared" ca="1" si="38"/>
        <v>Naz Reid</v>
      </c>
      <c r="BV177" t="str">
        <f ca="1"/>
        <v>Precious Achiuwa</v>
      </c>
    </row>
    <row r="178" spans="6:74">
      <c r="F178" t="str">
        <v>Malik Beasley</v>
      </c>
      <c r="I178" s="6" t="str">
        <f t="shared" si="26"/>
        <v>Malik Beasley</v>
      </c>
      <c r="L178" t="str">
        <v>Jalen Suggs</v>
      </c>
      <c r="O178">
        <v>-1.0557817311610773</v>
      </c>
      <c r="P178">
        <v>0.28384974133519114</v>
      </c>
      <c r="Q178">
        <v>-0.92313340628861429</v>
      </c>
      <c r="R178">
        <v>-0.36669536294629057</v>
      </c>
      <c r="S178">
        <v>0.28179378346040923</v>
      </c>
      <c r="T178">
        <v>-1.1231755080870129</v>
      </c>
      <c r="U178">
        <v>0.66371440574321494</v>
      </c>
      <c r="V178">
        <v>-0.23866029578677964</v>
      </c>
      <c r="W178">
        <v>0.22772573553678169</v>
      </c>
      <c r="AO178" t="str">
        <f t="shared" si="27"/>
        <v>Malik Beasley</v>
      </c>
      <c r="AP178" cm="1">
        <f t="array" ref="AP178">INDEX(_x_scores_!B$2:B$474,MATCH($AO178,_x_scores_!$A$2:$A$474,0),0) + INDEX(_hidden_info_draft_!Z$42:AK$42,'Draft Sim'!$F$21)</f>
        <v>-0.56912340777404447</v>
      </c>
      <c r="AQ178" cm="1">
        <f t="array" ref="AQ178">INDEX(_x_scores_!C$2:C$474,MATCH($AO178,_x_scores_!$A$2:$A$474,0),0) + INDEX(_hidden_info_draft_!Z$43:AK$43,'Draft Sim'!$F$21)</f>
        <v>-0.47594323390245019</v>
      </c>
      <c r="AR178" cm="1">
        <f t="array" ref="AR178">INDEX(_x_scores_!D$2:D$474,MATCH($AO178,_x_scores_!$A$2:$A$474,0),0) +INDEX(_hidden_info_draft_!Z$44:AK$44,'Draft Sim'!$F$21)</f>
        <v>-0.6822116148463252</v>
      </c>
      <c r="AS178" cm="1">
        <f t="array" ref="AS178">INDEX(_x_scores_!E$2:E$474,MATCH($AO178,_x_scores_!$A$2:$A$474,0),0) + INDEX(_hidden_info_draft_!Z$45:AK$45,'Draft Sim'!$F$21)</f>
        <v>-0.44670465944586668</v>
      </c>
      <c r="AT178" cm="1">
        <f t="array" ref="AT178">INDEX(_x_scores_!F$2:F$474,MATCH($AO178,_x_scores_!$A$2:$A$474,0),0) + INDEX(_hidden_info_draft_!Z$46:AK$46,'Draft Sim'!$F$21)</f>
        <v>-1.3122057914963223</v>
      </c>
      <c r="AU178" cm="1">
        <f t="array" ref="AU178">INDEX(_x_scores_!G$2:G$474,MATCH($AO178,_x_scores_!$A$2:$A$474,0),0) + INDEX(_hidden_info_draft_!Z$47:AK$47,'Draft Sim'!$F$21)</f>
        <v>0.65571447216968093</v>
      </c>
      <c r="AV178" cm="1">
        <f t="array" ref="AV178">INDEX(_x_scores_!H$2:H$474,MATCH($AO178,_x_scores_!$A$2:$A$474,0),0) + INDEX(_hidden_info_draft_!Z$48:AK$48,'Draft Sim'!$F$21)</f>
        <v>0.54908038583230756</v>
      </c>
      <c r="AW178" cm="1">
        <f t="array" ref="AW178">INDEX(_x_scores_!I$2:I$474,MATCH($AO178,_x_scores_!$A$2:$A$474,0),0) + INDEX(_hidden_info_draft_!Z$49:AK$49,'Draft Sim'!$F$21)</f>
        <v>-1.7148566513615791</v>
      </c>
      <c r="AX178" cm="1">
        <f t="array" ref="AX178">INDEX(_x_scores_!J$2:J$474,MATCH($AO178,_x_scores_!$A$2:$A$474,0),0) + INDEX(_hidden_info_draft_!Z$50:AK$50,'Draft Sim'!$F$21)</f>
        <v>-0.52623328669734348</v>
      </c>
      <c r="AZ178">
        <f t="shared" si="28"/>
        <v>0.45771511640514295</v>
      </c>
      <c r="BA178">
        <f t="shared" si="29"/>
        <v>0.46730510615742871</v>
      </c>
      <c r="BB178">
        <f t="shared" si="30"/>
        <v>0.45430161696679816</v>
      </c>
      <c r="BC178">
        <f t="shared" si="31"/>
        <v>0.46612521733819334</v>
      </c>
      <c r="BD178">
        <f t="shared" si="32"/>
        <v>0.40926713546546067</v>
      </c>
      <c r="BE178">
        <f t="shared" si="33"/>
        <v>0.54514456153626478</v>
      </c>
      <c r="BF178">
        <f t="shared" si="34"/>
        <v>0.54018148193429172</v>
      </c>
      <c r="BG178">
        <f t="shared" si="35"/>
        <v>0.37497616864139571</v>
      </c>
      <c r="BH178">
        <f t="shared" si="36"/>
        <v>0.46134971949323733</v>
      </c>
      <c r="BJ178">
        <f ca="1"/>
        <v>175</v>
      </c>
      <c r="BL178">
        <f ca="1"/>
        <v>1</v>
      </c>
      <c r="BN178">
        <f t="shared" si="37"/>
        <v>0.46404068043757923</v>
      </c>
      <c r="BO178" cm="1">
        <f t="array" aca="1" ref="BO178" ca="1">SUM(IF(MOD(_xlfn.FLOOR.MATH(ROW(INDIRECT("1:512"))/1),2)=1,AZ178,1-AZ178) * IF(MOD(_xlfn.FLOOR.MATH(ROW(INDIRECT("1:512"))/2),2)=1,BA178,1-BA178) *  IF(MOD(_xlfn.FLOOR.MATH(ROW(INDIRECT("1:512"))/4),2)=1,BB178,1-BB178) *IF(MOD(_xlfn.FLOOR.MATH(ROW(INDIRECT("1:512"))/8),2)=1,BC178,1-BC178) * IF(MOD(_xlfn.FLOOR.MATH(ROW(INDIRECT("1:512"))/16),2)=1,BD178,1-BD178) * IF(MOD(_xlfn.FLOOR.MATH(ROW(INDIRECT("1:512"))/32),2)=1,BE178,1-BE178) *  IF(MOD(_xlfn.FLOOR.MATH(ROW(INDIRECT("1:512"))/64),2)=1,BF178,1-BF178) * IF(MOD(_xlfn.FLOOR.MATH(ROW(INDIRECT("1:512"))/128),2)=1,BG178,1-BG178) * IF(MOD(_xlfn.FLOOR.MATH(ROW(INDIRECT("1:512"))/256),2)=1,BH178,1-BH178)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0.41165213874004014</v>
      </c>
      <c r="BP178">
        <f ca="1">IF('Draft Sim'!$C$2 = "Most Categories",BO178,BN178)</f>
        <v>0.41165213874004014</v>
      </c>
      <c r="BR178" t="str">
        <f ca="1"/>
        <v>Malik Beasley</v>
      </c>
      <c r="BT178" s="6" t="str">
        <f t="shared" ca="1" si="38"/>
        <v>Malik Beasley</v>
      </c>
      <c r="BV178" t="str">
        <f ca="1"/>
        <v>Jalen Suggs</v>
      </c>
    </row>
    <row r="179" spans="6:74">
      <c r="F179" t="str">
        <v>Isaiah Hartenstein</v>
      </c>
      <c r="I179" s="6" t="str">
        <f t="shared" si="26"/>
        <v>Isaiah Hartenstein</v>
      </c>
      <c r="L179" t="str">
        <v>Thomas Bryant</v>
      </c>
      <c r="O179">
        <v>-0.35565643643069433</v>
      </c>
      <c r="P179">
        <v>-0.77707587892965702</v>
      </c>
      <c r="Q179">
        <v>-0.81098282531096844</v>
      </c>
      <c r="R179">
        <v>-0.33496197764674718</v>
      </c>
      <c r="S179">
        <v>-0.7329135417325815</v>
      </c>
      <c r="T179">
        <v>0.86772465952325484</v>
      </c>
      <c r="U179">
        <v>0.82843682121523798</v>
      </c>
      <c r="V179">
        <v>-5.1292415974256107E-2</v>
      </c>
      <c r="W179">
        <v>-0.78354173238875646</v>
      </c>
      <c r="AO179" t="str">
        <f t="shared" si="27"/>
        <v>Isaiah Hartenstein</v>
      </c>
      <c r="AP179" cm="1">
        <f t="array" ref="AP179">INDEX(_x_scores_!B$2:B$474,MATCH($AO179,_x_scores_!$A$2:$A$474,0),0) + INDEX(_hidden_info_draft_!Z$42:AK$42,'Draft Sim'!$F$21)</f>
        <v>-1.1476185943795476</v>
      </c>
      <c r="AQ179" cm="1">
        <f t="array" ref="AQ179">INDEX(_x_scores_!C$2:C$474,MATCH($AO179,_x_scores_!$A$2:$A$474,0),0) + INDEX(_hidden_info_draft_!Z$43:AK$43,'Draft Sim'!$F$21)</f>
        <v>0.52801735646189751</v>
      </c>
      <c r="AR179" cm="1">
        <f t="array" ref="AR179">INDEX(_x_scores_!D$2:D$474,MATCH($AO179,_x_scores_!$A$2:$A$474,0),0) +INDEX(_hidden_info_draft_!Z$44:AK$44,'Draft Sim'!$F$21)</f>
        <v>-0.77367440305510904</v>
      </c>
      <c r="AS179" cm="1">
        <f t="array" ref="AS179">INDEX(_x_scores_!E$2:E$474,MATCH($AO179,_x_scores_!$A$2:$A$474,0),0) + INDEX(_hidden_info_draft_!Z$45:AK$45,'Draft Sim'!$F$21)</f>
        <v>-0.59967088989170181</v>
      </c>
      <c r="AT179" cm="1">
        <f t="array" ref="AT179">INDEX(_x_scores_!F$2:F$474,MATCH($AO179,_x_scores_!$A$2:$A$474,0),0) + INDEX(_hidden_info_draft_!Z$46:AK$46,'Draft Sim'!$F$21)</f>
        <v>-0.28997768427264131</v>
      </c>
      <c r="AU179" cm="1">
        <f t="array" ref="AU179">INDEX(_x_scores_!G$2:G$474,MATCH($AO179,_x_scores_!$A$2:$A$474,0),0) + INDEX(_hidden_info_draft_!Z$47:AK$47,'Draft Sim'!$F$21)</f>
        <v>-1.191108927387251</v>
      </c>
      <c r="AV179" cm="1">
        <f t="array" ref="AV179">INDEX(_x_scores_!H$2:H$474,MATCH($AO179,_x_scores_!$A$2:$A$474,0),0) + INDEX(_hidden_info_draft_!Z$48:AK$48,'Draft Sim'!$F$21)</f>
        <v>0.59305009259807218</v>
      </c>
      <c r="AW179" cm="1">
        <f t="array" ref="AW179">INDEX(_x_scores_!I$2:I$474,MATCH($AO179,_x_scores_!$A$2:$A$474,0),0) + INDEX(_hidden_info_draft_!Z$49:AK$49,'Draft Sim'!$F$21)</f>
        <v>-1.9825989981556189</v>
      </c>
      <c r="AX179" cm="1">
        <f t="array" ref="AX179">INDEX(_x_scores_!J$2:J$474,MATCH($AO179,_x_scores_!$A$2:$A$474,0),0) + INDEX(_hidden_info_draft_!Z$50:AK$50,'Draft Sim'!$F$21)</f>
        <v>0.32756957494293842</v>
      </c>
      <c r="AZ179">
        <f t="shared" si="28"/>
        <v>0.41522201330337571</v>
      </c>
      <c r="BA179">
        <f t="shared" si="29"/>
        <v>0.53626274126892048</v>
      </c>
      <c r="BB179">
        <f t="shared" si="30"/>
        <v>0.44820741723317403</v>
      </c>
      <c r="BC179">
        <f t="shared" si="31"/>
        <v>0.4545692453818766</v>
      </c>
      <c r="BD179">
        <f t="shared" si="32"/>
        <v>0.47978201064538206</v>
      </c>
      <c r="BE179">
        <f t="shared" si="33"/>
        <v>0.4183963958100646</v>
      </c>
      <c r="BF179">
        <f t="shared" si="34"/>
        <v>0.54338692315762849</v>
      </c>
      <c r="BG179">
        <f t="shared" si="35"/>
        <v>0.35626456682494156</v>
      </c>
      <c r="BH179">
        <f t="shared" si="36"/>
        <v>0.52408213428779282</v>
      </c>
      <c r="BJ179">
        <f ca="1"/>
        <v>176</v>
      </c>
      <c r="BL179">
        <f ca="1"/>
        <v>0</v>
      </c>
      <c r="BN179">
        <f t="shared" si="37"/>
        <v>0.46401927199035065</v>
      </c>
      <c r="BO179" cm="1">
        <f t="array" aca="1" ref="BO179" ca="1">SUM(IF(MOD(_xlfn.FLOOR.MATH(ROW(INDIRECT("1:512"))/1),2)=1,AZ179,1-AZ179) * IF(MOD(_xlfn.FLOOR.MATH(ROW(INDIRECT("1:512"))/2),2)=1,BA179,1-BA179) *  IF(MOD(_xlfn.FLOOR.MATH(ROW(INDIRECT("1:512"))/4),2)=1,BB179,1-BB179) *IF(MOD(_xlfn.FLOOR.MATH(ROW(INDIRECT("1:512"))/8),2)=1,BC179,1-BC179) * IF(MOD(_xlfn.FLOOR.MATH(ROW(INDIRECT("1:512"))/16),2)=1,BD179,1-BD179) * IF(MOD(_xlfn.FLOOR.MATH(ROW(INDIRECT("1:512"))/32),2)=1,BE179,1-BE179) *  IF(MOD(_xlfn.FLOOR.MATH(ROW(INDIRECT("1:512"))/64),2)=1,BF179,1-BF179) * IF(MOD(_xlfn.FLOOR.MATH(ROW(INDIRECT("1:512"))/128),2)=1,BG179,1-BG179) * IF(MOD(_xlfn.FLOOR.MATH(ROW(INDIRECT("1:512"))/256),2)=1,BH179,1-BH179)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0.4114601275260561</v>
      </c>
      <c r="BP179">
        <f ca="1">IF('Draft Sim'!$C$2 = "Most Categories",BO179,BN179)</f>
        <v>0.4114601275260561</v>
      </c>
      <c r="BR179" t="str">
        <f ca="1"/>
        <v>Dennis Smith Jr.</v>
      </c>
      <c r="BT179" s="6" t="str">
        <f t="shared" ca="1" si="38"/>
        <v>Dennis Smith Jr.</v>
      </c>
      <c r="BV179" t="str">
        <f ca="1"/>
        <v>Alec Burks</v>
      </c>
    </row>
    <row r="180" spans="6:74">
      <c r="F180" t="str">
        <v>Naz Reid</v>
      </c>
      <c r="I180" s="6" t="str">
        <f t="shared" si="26"/>
        <v>Naz Reid</v>
      </c>
      <c r="L180" t="str">
        <v>Aleksej Pokusevski</v>
      </c>
      <c r="O180">
        <v>-0.18427445549396829</v>
      </c>
      <c r="P180">
        <v>-0.48214495217781794</v>
      </c>
      <c r="Q180">
        <v>-0.87102997749624522</v>
      </c>
      <c r="R180">
        <v>-0.38978684117585949</v>
      </c>
      <c r="S180">
        <v>-0.49179578198197471</v>
      </c>
      <c r="T180">
        <v>-0.12395320205073108</v>
      </c>
      <c r="U180">
        <v>0.51416354062201586</v>
      </c>
      <c r="V180">
        <v>6.1851238941667726E-2</v>
      </c>
      <c r="W180">
        <v>-0.34259487064518235</v>
      </c>
      <c r="AO180" t="str">
        <f t="shared" si="27"/>
        <v>Naz Reid</v>
      </c>
      <c r="AP180" cm="1">
        <f t="array" ref="AP180">INDEX(_x_scores_!B$2:B$474,MATCH($AO180,_x_scores_!$A$2:$A$474,0),0) + INDEX(_hidden_info_draft_!Z$42:AK$42,'Draft Sim'!$F$21)</f>
        <v>-0.72938644913983519</v>
      </c>
      <c r="AQ180" cm="1">
        <f t="array" ref="AQ180">INDEX(_x_scores_!C$2:C$474,MATCH($AO180,_x_scores_!$A$2:$A$474,0),0) + INDEX(_hidden_info_draft_!Z$43:AK$43,'Draft Sim'!$F$21)</f>
        <v>-7.1878100298414294E-2</v>
      </c>
      <c r="AR180" cm="1">
        <f t="array" ref="AR180">INDEX(_x_scores_!D$2:D$474,MATCH($AO180,_x_scores_!$A$2:$A$474,0),0) +INDEX(_hidden_info_draft_!Z$44:AK$44,'Draft Sim'!$F$21)</f>
        <v>-0.92873072485337071</v>
      </c>
      <c r="AS180" cm="1">
        <f t="array" ref="AS180">INDEX(_x_scores_!E$2:E$474,MATCH($AO180,_x_scores_!$A$2:$A$474,0),0) + INDEX(_hidden_info_draft_!Z$45:AK$45,'Draft Sim'!$F$21)</f>
        <v>-0.71438999997506569</v>
      </c>
      <c r="AT180" cm="1">
        <f t="array" ref="AT180">INDEX(_x_scores_!F$2:F$474,MATCH($AO180,_x_scores_!$A$2:$A$474,0),0) + INDEX(_hidden_info_draft_!Z$46:AK$46,'Draft Sim'!$F$21)</f>
        <v>-0.18131214349402514</v>
      </c>
      <c r="AU180" cm="1">
        <f t="array" ref="AU180">INDEX(_x_scores_!G$2:G$474,MATCH($AO180,_x_scores_!$A$2:$A$474,0),0) + INDEX(_hidden_info_draft_!Z$47:AK$47,'Draft Sim'!$F$21)</f>
        <v>-0.51433402322770738</v>
      </c>
      <c r="AV180" cm="1">
        <f t="array" ref="AV180">INDEX(_x_scores_!H$2:H$474,MATCH($AO180,_x_scores_!$A$2:$A$474,0),0) + INDEX(_hidden_info_draft_!Z$48:AK$48,'Draft Sim'!$F$21)</f>
        <v>0.4375157534052615</v>
      </c>
      <c r="AW180" cm="1">
        <f t="array" ref="AW180">INDEX(_x_scores_!I$2:I$474,MATCH($AO180,_x_scores_!$A$2:$A$474,0),0) + INDEX(_hidden_info_draft_!Z$49:AK$49,'Draft Sim'!$F$21)</f>
        <v>-1.9958824812060558</v>
      </c>
      <c r="AX180" cm="1">
        <f t="array" ref="AX180">INDEX(_x_scores_!J$2:J$474,MATCH($AO180,_x_scores_!$A$2:$A$474,0),0) + INDEX(_hidden_info_draft_!Z$50:AK$50,'Draft Sim'!$F$21)</f>
        <v>0.16946713924103651</v>
      </c>
      <c r="AZ180">
        <f t="shared" si="28"/>
        <v>0.44587311907038352</v>
      </c>
      <c r="BA180">
        <f t="shared" si="29"/>
        <v>0.49505692411469715</v>
      </c>
      <c r="BB180">
        <f t="shared" si="30"/>
        <v>0.437904575907206</v>
      </c>
      <c r="BC180">
        <f t="shared" si="31"/>
        <v>0.44592731003685726</v>
      </c>
      <c r="BD180">
        <f t="shared" si="32"/>
        <v>0.48735515317689315</v>
      </c>
      <c r="BE180">
        <f t="shared" si="33"/>
        <v>0.46456001216291598</v>
      </c>
      <c r="BF180">
        <f t="shared" si="34"/>
        <v>0.53203704148603514</v>
      </c>
      <c r="BG180">
        <f t="shared" si="35"/>
        <v>0.35534475161960943</v>
      </c>
      <c r="BH180">
        <f t="shared" si="36"/>
        <v>0.5124643677137668</v>
      </c>
      <c r="BJ180">
        <f ca="1"/>
        <v>177</v>
      </c>
      <c r="BL180">
        <f ca="1"/>
        <v>0</v>
      </c>
      <c r="BN180">
        <f t="shared" si="37"/>
        <v>0.464058139476485</v>
      </c>
      <c r="BO180" cm="1">
        <f t="array" aca="1" ref="BO180" ca="1">SUM(IF(MOD(_xlfn.FLOOR.MATH(ROW(INDIRECT("1:512"))/1),2)=1,AZ180,1-AZ180) * IF(MOD(_xlfn.FLOOR.MATH(ROW(INDIRECT("1:512"))/2),2)=1,BA180,1-BA180) *  IF(MOD(_xlfn.FLOOR.MATH(ROW(INDIRECT("1:512"))/4),2)=1,BB180,1-BB180) *IF(MOD(_xlfn.FLOOR.MATH(ROW(INDIRECT("1:512"))/8),2)=1,BC180,1-BC180) * IF(MOD(_xlfn.FLOOR.MATH(ROW(INDIRECT("1:512"))/16),2)=1,BD180,1-BD180) * IF(MOD(_xlfn.FLOOR.MATH(ROW(INDIRECT("1:512"))/32),2)=1,BE180,1-BE180) *  IF(MOD(_xlfn.FLOOR.MATH(ROW(INDIRECT("1:512"))/64),2)=1,BF180,1-BF180) * IF(MOD(_xlfn.FLOOR.MATH(ROW(INDIRECT("1:512"))/128),2)=1,BG180,1-BG180) * IF(MOD(_xlfn.FLOOR.MATH(ROW(INDIRECT("1:512"))/256),2)=1,BH180,1-BH180)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0.41177830355519562</v>
      </c>
      <c r="BP180">
        <f ca="1">IF('Draft Sim'!$C$2 = "Most Categories",BO180,BN180)</f>
        <v>0.41177830355519562</v>
      </c>
      <c r="BR180" t="str">
        <f ca="1"/>
        <v>Isaiah Hartenstein</v>
      </c>
      <c r="BT180" s="6" t="str">
        <f t="shared" ca="1" si="38"/>
        <v>Isaiah Hartenstein</v>
      </c>
      <c r="BV180" t="str">
        <f ca="1"/>
        <v>Nick Richards</v>
      </c>
    </row>
    <row r="181" spans="6:74">
      <c r="F181" t="str">
        <v>De'Andre Hunter</v>
      </c>
      <c r="I181" s="6" t="str">
        <f t="shared" si="26"/>
        <v>De'Andre Hunter</v>
      </c>
      <c r="L181" t="str">
        <v>Nick Richards</v>
      </c>
      <c r="O181">
        <v>-0.6375495859213649</v>
      </c>
      <c r="P181">
        <v>-0.31604571542512067</v>
      </c>
      <c r="Q181">
        <v>-1.078189728086876</v>
      </c>
      <c r="R181">
        <v>-0.4814144730296544</v>
      </c>
      <c r="S181">
        <v>0.39045932423902541</v>
      </c>
      <c r="T181">
        <v>-0.44640060392746933</v>
      </c>
      <c r="U181">
        <v>0.50818006655040426</v>
      </c>
      <c r="V181">
        <v>-0.25194377883721653</v>
      </c>
      <c r="W181">
        <v>6.9623299834879776E-2</v>
      </c>
      <c r="AO181" t="str">
        <f t="shared" si="27"/>
        <v>De'Andre Hunter</v>
      </c>
      <c r="AP181" cm="1">
        <f t="array" ref="AP181">INDEX(_x_scores_!B$2:B$474,MATCH($AO181,_x_scores_!$A$2:$A$474,0),0) + INDEX(_hidden_info_draft_!Z$42:AK$42,'Draft Sim'!$F$21)</f>
        <v>-0.27611131871243855</v>
      </c>
      <c r="AQ181" cm="1">
        <f t="array" ref="AQ181">INDEX(_x_scores_!C$2:C$474,MATCH($AO181,_x_scores_!$A$2:$A$474,0),0) + INDEX(_hidden_info_draft_!Z$43:AK$43,'Draft Sim'!$F$21)</f>
        <v>-0.23797733705111157</v>
      </c>
      <c r="AR181" cm="1">
        <f t="array" ref="AR181">INDEX(_x_scores_!D$2:D$474,MATCH($AO181,_x_scores_!$A$2:$A$474,0),0) +INDEX(_hidden_info_draft_!Z$44:AK$44,'Draft Sim'!$F$21)</f>
        <v>-0.72157097426273997</v>
      </c>
      <c r="AS181" cm="1">
        <f t="array" ref="AS181">INDEX(_x_scores_!E$2:E$474,MATCH($AO181,_x_scores_!$A$2:$A$474,0),0) + INDEX(_hidden_info_draft_!Z$45:AK$45,'Draft Sim'!$F$21)</f>
        <v>-0.62276236812127084</v>
      </c>
      <c r="AT181" cm="1">
        <f t="array" ref="AT181">INDEX(_x_scores_!F$2:F$474,MATCH($AO181,_x_scores_!$A$2:$A$474,0),0) + INDEX(_hidden_info_draft_!Z$46:AK$46,'Draft Sim'!$F$21)</f>
        <v>-1.0635672497150253</v>
      </c>
      <c r="AU181" cm="1">
        <f t="array" ref="AU181">INDEX(_x_scores_!G$2:G$474,MATCH($AO181,_x_scores_!$A$2:$A$474,0),0) + INDEX(_hidden_info_draft_!Z$47:AK$47,'Draft Sim'!$F$21)</f>
        <v>-0.19188662135096918</v>
      </c>
      <c r="AV181" cm="1">
        <f t="array" ref="AV181">INDEX(_x_scores_!H$2:H$474,MATCH($AO181,_x_scores_!$A$2:$A$474,0),0) + INDEX(_hidden_info_draft_!Z$48:AK$48,'Draft Sim'!$F$21)</f>
        <v>0.44349922747687309</v>
      </c>
      <c r="AW181" cm="1">
        <f t="array" ref="AW181">INDEX(_x_scores_!I$2:I$474,MATCH($AO181,_x_scores_!$A$2:$A$474,0),0) + INDEX(_hidden_info_draft_!Z$49:AK$49,'Draft Sim'!$F$21)</f>
        <v>-1.6820874634271716</v>
      </c>
      <c r="AX181" cm="1">
        <f t="array" ref="AX181">INDEX(_x_scores_!J$2:J$474,MATCH($AO181,_x_scores_!$A$2:$A$474,0),0) + INDEX(_hidden_info_draft_!Z$50:AK$50,'Draft Sim'!$F$21)</f>
        <v>-0.24275103123902561</v>
      </c>
      <c r="AZ181">
        <f t="shared" si="28"/>
        <v>0.47945593234785566</v>
      </c>
      <c r="BA181">
        <f t="shared" si="29"/>
        <v>0.4836384065428585</v>
      </c>
      <c r="BB181">
        <f t="shared" si="30"/>
        <v>0.45167768387892338</v>
      </c>
      <c r="BC181">
        <f t="shared" si="31"/>
        <v>0.45282787120545898</v>
      </c>
      <c r="BD181">
        <f t="shared" si="32"/>
        <v>0.42623894281856911</v>
      </c>
      <c r="BE181">
        <f t="shared" si="33"/>
        <v>0.48676311737549427</v>
      </c>
      <c r="BF181">
        <f t="shared" si="34"/>
        <v>0.53247421823510144</v>
      </c>
      <c r="BG181">
        <f t="shared" si="35"/>
        <v>0.37728767963942444</v>
      </c>
      <c r="BH181">
        <f t="shared" si="36"/>
        <v>0.48214863185394452</v>
      </c>
      <c r="BJ181">
        <f ca="1"/>
        <v>178</v>
      </c>
      <c r="BL181">
        <f ca="1"/>
        <v>0</v>
      </c>
      <c r="BN181">
        <f t="shared" si="37"/>
        <v>0.46361249821084782</v>
      </c>
      <c r="BO181" cm="1">
        <f t="array" aca="1" ref="BO181" ca="1">SUM(IF(MOD(_xlfn.FLOOR.MATH(ROW(INDIRECT("1:512"))/1),2)=1,AZ181,1-AZ181) * IF(MOD(_xlfn.FLOOR.MATH(ROW(INDIRECT("1:512"))/2),2)=1,BA181,1-BA181) *  IF(MOD(_xlfn.FLOOR.MATH(ROW(INDIRECT("1:512"))/4),2)=1,BB181,1-BB181) *IF(MOD(_xlfn.FLOOR.MATH(ROW(INDIRECT("1:512"))/8),2)=1,BC181,1-BC181) * IF(MOD(_xlfn.FLOOR.MATH(ROW(INDIRECT("1:512"))/16),2)=1,BD181,1-BD181) * IF(MOD(_xlfn.FLOOR.MATH(ROW(INDIRECT("1:512"))/32),2)=1,BE181,1-BE181) *  IF(MOD(_xlfn.FLOOR.MATH(ROW(INDIRECT("1:512"))/64),2)=1,BF181,1-BF181) * IF(MOD(_xlfn.FLOOR.MATH(ROW(INDIRECT("1:512"))/128),2)=1,BG181,1-BG181) * IF(MOD(_xlfn.FLOOR.MATH(ROW(INDIRECT("1:512"))/256),2)=1,BH181,1-BH181)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0.41079710945287701</v>
      </c>
      <c r="BP181">
        <f ca="1">IF('Draft Sim'!$C$2 = "Most Categories",BO181,BN181)</f>
        <v>0.41079710945287701</v>
      </c>
      <c r="BR181" t="str">
        <f ca="1"/>
        <v>De'Andre Hunter</v>
      </c>
      <c r="BT181" s="6" t="str">
        <f t="shared" ca="1" si="38"/>
        <v>De'Andre Hunter</v>
      </c>
      <c r="BV181" t="str">
        <f ca="1"/>
        <v>Jalen Smith</v>
      </c>
    </row>
    <row r="182" spans="6:74">
      <c r="F182" t="str">
        <v>Larry Nance Jr.</v>
      </c>
      <c r="I182" s="6" t="str">
        <f t="shared" si="26"/>
        <v>Larry Nance Jr.</v>
      </c>
      <c r="L182" t="str">
        <v>Marvin Bagley III</v>
      </c>
      <c r="O182">
        <v>-0.64993793692004964</v>
      </c>
      <c r="P182">
        <v>-0.81328409083766873</v>
      </c>
      <c r="Q182">
        <v>-0.15746987923781297</v>
      </c>
      <c r="R182">
        <v>0.31818544855983566</v>
      </c>
      <c r="S182">
        <v>-0.31880426755725338</v>
      </c>
      <c r="T182">
        <v>-0.35290884942443906</v>
      </c>
      <c r="U182">
        <v>1.7612921026361975E-2</v>
      </c>
      <c r="V182">
        <v>-0.21582747523356763</v>
      </c>
      <c r="W182">
        <v>-0.40668213282409399</v>
      </c>
      <c r="AO182" t="str">
        <f t="shared" si="27"/>
        <v>Larry Nance Jr.</v>
      </c>
      <c r="AP182" cm="1">
        <f t="array" ref="AP182">INDEX(_x_scores_!B$2:B$474,MATCH($AO182,_x_scores_!$A$2:$A$474,0),0) + INDEX(_hidden_info_draft_!Z$42:AK$42,'Draft Sim'!$F$21)</f>
        <v>-1.1430028151656901</v>
      </c>
      <c r="AQ182" cm="1">
        <f t="array" ref="AQ182">INDEX(_x_scores_!C$2:C$474,MATCH($AO182,_x_scores_!$A$2:$A$474,0),0) + INDEX(_hidden_info_draft_!Z$43:AK$43,'Draft Sim'!$F$21)</f>
        <v>0.1081974479111758</v>
      </c>
      <c r="AR182" cm="1">
        <f t="array" ref="AR182">INDEX(_x_scores_!D$2:D$474,MATCH($AO182,_x_scores_!$A$2:$A$474,0),0) +INDEX(_hidden_info_draft_!Z$44:AK$44,'Draft Sim'!$F$21)</f>
        <v>-0.67295537122635829</v>
      </c>
      <c r="AS182" cm="1">
        <f t="array" ref="AS182">INDEX(_x_scores_!E$2:E$474,MATCH($AO182,_x_scores_!$A$2:$A$474,0),0) + INDEX(_hidden_info_draft_!Z$45:AK$45,'Draft Sim'!$F$21)</f>
        <v>-0.30264091700503271</v>
      </c>
      <c r="AT182" cm="1">
        <f t="array" ref="AT182">INDEX(_x_scores_!F$2:F$474,MATCH($AO182,_x_scores_!$A$2:$A$474,0),0) + INDEX(_hidden_info_draft_!Z$46:AK$46,'Draft Sim'!$F$21)</f>
        <v>-0.87599143494319465</v>
      </c>
      <c r="AU182" cm="1">
        <f t="array" ref="AU182">INDEX(_x_scores_!G$2:G$474,MATCH($AO182,_x_scores_!$A$2:$A$474,0),0) + INDEX(_hidden_info_draft_!Z$47:AK$47,'Draft Sim'!$F$21)</f>
        <v>-1.0697212539996164</v>
      </c>
      <c r="AV182" cm="1">
        <f t="array" ref="AV182">INDEX(_x_scores_!H$2:H$474,MATCH($AO182,_x_scores_!$A$2:$A$474,0),0) + INDEX(_hidden_info_draft_!Z$48:AK$48,'Draft Sim'!$F$21)</f>
        <v>0.84725587592670815</v>
      </c>
      <c r="AW182" cm="1">
        <f t="array" ref="AW182">INDEX(_x_scores_!I$2:I$474,MATCH($AO182,_x_scores_!$A$2:$A$474,0),0) + INDEX(_hidden_info_draft_!Z$49:AK$49,'Draft Sim'!$F$21)</f>
        <v>-1.8968563061185035</v>
      </c>
      <c r="AX182" cm="1">
        <f t="array" ref="AX182">INDEX(_x_scores_!J$2:J$474,MATCH($AO182,_x_scores_!$A$2:$A$474,0),0) + INDEX(_hidden_info_draft_!Z$50:AK$50,'Draft Sim'!$F$21)</f>
        <v>0.30465027691124313</v>
      </c>
      <c r="AZ182">
        <f t="shared" si="28"/>
        <v>0.41555784568830578</v>
      </c>
      <c r="BA182">
        <f t="shared" si="29"/>
        <v>0.50744052597128575</v>
      </c>
      <c r="BB182">
        <f t="shared" si="30"/>
        <v>0.45491898826958899</v>
      </c>
      <c r="BC182">
        <f t="shared" si="31"/>
        <v>0.4770349976555972</v>
      </c>
      <c r="BD182">
        <f t="shared" si="32"/>
        <v>0.4391355144845025</v>
      </c>
      <c r="BE182">
        <f t="shared" si="33"/>
        <v>0.42661292034010267</v>
      </c>
      <c r="BF182">
        <f t="shared" si="34"/>
        <v>0.56185708610349805</v>
      </c>
      <c r="BG182">
        <f t="shared" si="35"/>
        <v>0.3622217488635211</v>
      </c>
      <c r="BH182">
        <f t="shared" si="36"/>
        <v>0.52239900045846488</v>
      </c>
      <c r="BJ182">
        <f ca="1"/>
        <v>179</v>
      </c>
      <c r="BL182">
        <f ca="1"/>
        <v>1</v>
      </c>
      <c r="BN182">
        <f t="shared" si="37"/>
        <v>0.46301984753720737</v>
      </c>
      <c r="BO182" cm="1">
        <f t="array" aca="1" ref="BO182" ca="1">SUM(IF(MOD(_xlfn.FLOOR.MATH(ROW(INDIRECT("1:512"))/1),2)=1,AZ182,1-AZ182) * IF(MOD(_xlfn.FLOOR.MATH(ROW(INDIRECT("1:512"))/2),2)=1,BA182,1-BA182) *  IF(MOD(_xlfn.FLOOR.MATH(ROW(INDIRECT("1:512"))/4),2)=1,BB182,1-BB182) *IF(MOD(_xlfn.FLOOR.MATH(ROW(INDIRECT("1:512"))/8),2)=1,BC182,1-BC182) * IF(MOD(_xlfn.FLOOR.MATH(ROW(INDIRECT("1:512"))/16),2)=1,BD182,1-BD182) * IF(MOD(_xlfn.FLOOR.MATH(ROW(INDIRECT("1:512"))/32),2)=1,BE182,1-BE182) *  IF(MOD(_xlfn.FLOOR.MATH(ROW(INDIRECT("1:512"))/64),2)=1,BF182,1-BF182) * IF(MOD(_xlfn.FLOOR.MATH(ROW(INDIRECT("1:512"))/128),2)=1,BG182,1-BG182) * IF(MOD(_xlfn.FLOOR.MATH(ROW(INDIRECT("1:512"))/256),2)=1,BH182,1-BH182)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0.4090535252875383</v>
      </c>
      <c r="BP182">
        <f ca="1">IF('Draft Sim'!$C$2 = "Most Categories",BO182,BN182)</f>
        <v>0.4090535252875383</v>
      </c>
      <c r="BR182" t="str">
        <f ca="1"/>
        <v>Mason Plumlee</v>
      </c>
      <c r="BT182" s="6" t="str">
        <f t="shared" ca="1" si="38"/>
        <v>Mason Plumlee</v>
      </c>
      <c r="BV182" t="str">
        <f ca="1"/>
        <v>Thomas Bryant</v>
      </c>
    </row>
    <row r="183" spans="6:74">
      <c r="F183" t="str">
        <v>Isaac Okoro</v>
      </c>
      <c r="I183" s="6" t="str">
        <f t="shared" si="26"/>
        <v>Isaac Okoro</v>
      </c>
      <c r="L183" t="str">
        <v>Aaron Nesmith</v>
      </c>
      <c r="O183">
        <v>-1.1003160084422865</v>
      </c>
      <c r="P183">
        <v>-0.53785431207731216</v>
      </c>
      <c r="Q183">
        <v>-0.94718170483551578</v>
      </c>
      <c r="R183">
        <v>-3.2066551149782928E-2</v>
      </c>
      <c r="S183">
        <v>-0.48694130039004069</v>
      </c>
      <c r="T183">
        <v>-0.45377920945460948</v>
      </c>
      <c r="U183">
        <v>0.97435735582052863</v>
      </c>
      <c r="V183">
        <v>-4.0120573230323808E-2</v>
      </c>
      <c r="W183">
        <v>-0.1105766570943926</v>
      </c>
      <c r="AO183" t="str">
        <f t="shared" si="27"/>
        <v>Isaac Okoro</v>
      </c>
      <c r="AP183" cm="1">
        <f t="array" ref="AP183">INDEX(_x_scores_!B$2:B$474,MATCH($AO183,_x_scores_!$A$2:$A$474,0),0) + INDEX(_hidden_info_draft_!Z$42:AK$42,'Draft Sim'!$F$21)</f>
        <v>-0.85680746370645833</v>
      </c>
      <c r="AQ183" cm="1">
        <f t="array" ref="AQ183">INDEX(_x_scores_!C$2:C$474,MATCH($AO183,_x_scores_!$A$2:$A$474,0),0) + INDEX(_hidden_info_draft_!Z$43:AK$43,'Draft Sim'!$F$21)</f>
        <v>-0.48083332536660572</v>
      </c>
      <c r="AR183" cm="1">
        <f t="array" ref="AR183">INDEX(_x_scores_!D$2:D$474,MATCH($AO183,_x_scores_!$A$2:$A$474,0),0) +INDEX(_hidden_info_draft_!Z$44:AK$44,'Draft Sim'!$F$21)</f>
        <v>-0.61424308776530812</v>
      </c>
      <c r="AS183" cm="1">
        <f t="array" ref="AS183">INDEX(_x_scores_!E$2:E$474,MATCH($AO183,_x_scores_!$A$2:$A$474,0),0) + INDEX(_hidden_info_draft_!Z$45:AK$45,'Draft Sim'!$F$21)</f>
        <v>-0.26657591617277965</v>
      </c>
      <c r="AT183" cm="1">
        <f t="array" ref="AT183">INDEX(_x_scores_!F$2:F$474,MATCH($AO183,_x_scores_!$A$2:$A$474,0),0) + INDEX(_hidden_info_draft_!Z$46:AK$46,'Draft Sim'!$F$21)</f>
        <v>-0.9020325759445782</v>
      </c>
      <c r="AU183" cm="1">
        <f t="array" ref="AU183">INDEX(_x_scores_!G$2:G$474,MATCH($AO183,_x_scores_!$A$2:$A$474,0),0) + INDEX(_hidden_info_draft_!Z$47:AK$47,'Draft Sim'!$F$21)</f>
        <v>-0.43918399159326765</v>
      </c>
      <c r="AV183" cm="1">
        <f t="array" ref="AV183">INDEX(_x_scores_!H$2:H$474,MATCH($AO183,_x_scores_!$A$2:$A$474,0),0) + INDEX(_hidden_info_draft_!Z$48:AK$48,'Draft Sim'!$F$21)</f>
        <v>0.64411540263089018</v>
      </c>
      <c r="AW183" cm="1">
        <f t="array" ref="AW183">INDEX(_x_scores_!I$2:I$474,MATCH($AO183,_x_scores_!$A$2:$A$474,0),0) + INDEX(_hidden_info_draft_!Z$49:AK$49,'Draft Sim'!$F$21)</f>
        <v>-1.7940729481810349</v>
      </c>
      <c r="AX183" cm="1">
        <f t="array" ref="AX183">INDEX(_x_scores_!J$2:J$474,MATCH($AO183,_x_scores_!$A$2:$A$474,0),0) + INDEX(_hidden_info_draft_!Z$50:AK$50,'Draft Sim'!$F$21)</f>
        <v>8.5753176458654157E-3</v>
      </c>
      <c r="AZ183">
        <f t="shared" si="28"/>
        <v>0.43649166637191517</v>
      </c>
      <c r="BA183">
        <f t="shared" si="29"/>
        <v>0.46696994631368149</v>
      </c>
      <c r="BB183">
        <f t="shared" si="30"/>
        <v>0.45883744465416054</v>
      </c>
      <c r="BC183">
        <f t="shared" si="31"/>
        <v>0.47976917664452312</v>
      </c>
      <c r="BD183">
        <f t="shared" si="32"/>
        <v>0.43734089417743005</v>
      </c>
      <c r="BE183">
        <f t="shared" si="33"/>
        <v>0.46972739415489428</v>
      </c>
      <c r="BF183">
        <f t="shared" si="34"/>
        <v>0.54710608758858936</v>
      </c>
      <c r="BG183">
        <f t="shared" si="35"/>
        <v>0.36940698101305713</v>
      </c>
      <c r="BH183">
        <f t="shared" si="36"/>
        <v>0.50063082001545944</v>
      </c>
      <c r="BJ183">
        <f ca="1"/>
        <v>180</v>
      </c>
      <c r="BL183">
        <f ca="1"/>
        <v>0</v>
      </c>
      <c r="BN183">
        <f t="shared" si="37"/>
        <v>0.46292004565930117</v>
      </c>
      <c r="BO183" cm="1">
        <f t="array" aca="1" ref="BO183" ca="1">SUM(IF(MOD(_xlfn.FLOOR.MATH(ROW(INDIRECT("1:512"))/1),2)=1,AZ183,1-AZ183) * IF(MOD(_xlfn.FLOOR.MATH(ROW(INDIRECT("1:512"))/2),2)=1,BA183,1-BA183) *  IF(MOD(_xlfn.FLOOR.MATH(ROW(INDIRECT("1:512"))/4),2)=1,BB183,1-BB183) *IF(MOD(_xlfn.FLOOR.MATH(ROW(INDIRECT("1:512"))/8),2)=1,BC183,1-BC183) * IF(MOD(_xlfn.FLOOR.MATH(ROW(INDIRECT("1:512"))/16),2)=1,BD183,1-BD183) * IF(MOD(_xlfn.FLOOR.MATH(ROW(INDIRECT("1:512"))/32),2)=1,BE183,1-BE183) *  IF(MOD(_xlfn.FLOOR.MATH(ROW(INDIRECT("1:512"))/64),2)=1,BF183,1-BF183) * IF(MOD(_xlfn.FLOOR.MATH(ROW(INDIRECT("1:512"))/128),2)=1,BG183,1-BG183) * IF(MOD(_xlfn.FLOOR.MATH(ROW(INDIRECT("1:512"))/256),2)=1,BH183,1-BH183)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0.40904496518075795</v>
      </c>
      <c r="BP183">
        <f ca="1">IF('Draft Sim'!$C$2 = "Most Categories",BO183,BN183)</f>
        <v>0.40904496518075795</v>
      </c>
      <c r="BR183" t="str">
        <f ca="1"/>
        <v>Larry Nance Jr.</v>
      </c>
      <c r="BT183" s="6" t="str">
        <f t="shared" ca="1" si="38"/>
        <v>Larry Nance Jr.</v>
      </c>
      <c r="BV183" t="str">
        <f ca="1"/>
        <v>Marvin Bagley III</v>
      </c>
    </row>
    <row r="184" spans="6:74">
      <c r="F184" t="str">
        <v>Gordon Hayward</v>
      </c>
      <c r="I184" s="6" t="str">
        <f t="shared" si="26"/>
        <v>Gordon Hayward</v>
      </c>
      <c r="L184" t="str">
        <v>Nicolas Batum</v>
      </c>
      <c r="O184">
        <v>-0.21238014834416594</v>
      </c>
      <c r="P184">
        <v>0.11814063627420576</v>
      </c>
      <c r="Q184">
        <v>1.515052352988927</v>
      </c>
      <c r="R184">
        <v>0.22243092478671683</v>
      </c>
      <c r="S184">
        <v>-0.32504320733420189</v>
      </c>
      <c r="T184">
        <v>-0.19572913060804478</v>
      </c>
      <c r="U184">
        <v>-1.5712313936748119</v>
      </c>
      <c r="V184">
        <v>-0.70120061480000906</v>
      </c>
      <c r="W184">
        <v>-0.51627075597349703</v>
      </c>
      <c r="AO184" t="str">
        <f t="shared" si="27"/>
        <v>Gordon Hayward</v>
      </c>
      <c r="AP184" cm="1">
        <f t="array" ref="AP184">INDEX(_x_scores_!B$2:B$474,MATCH($AO184,_x_scores_!$A$2:$A$474,0),0) + INDEX(_hidden_info_draft_!Z$42:AK$42,'Draft Sim'!$F$21)</f>
        <v>-0.53216543106385017</v>
      </c>
      <c r="AQ184" cm="1">
        <f t="array" ref="AQ184">INDEX(_x_scores_!C$2:C$474,MATCH($AO184,_x_scores_!$A$2:$A$474,0),0) + INDEX(_hidden_info_draft_!Z$43:AK$43,'Draft Sim'!$F$21)</f>
        <v>-0.39989496289517645</v>
      </c>
      <c r="AR184" cm="1">
        <f t="array" ref="AR184">INDEX(_x_scores_!D$2:D$474,MATCH($AO184,_x_scores_!$A$2:$A$474,0),0) +INDEX(_hidden_info_draft_!Z$44:AK$44,'Draft Sim'!$F$21)</f>
        <v>-3.0169869025011758E-2</v>
      </c>
      <c r="AS184" cm="1">
        <f t="array" ref="AS184">INDEX(_x_scores_!E$2:E$474,MATCH($AO184,_x_scores_!$A$2:$A$474,0),0) + INDEX(_hidden_info_draft_!Z$45:AK$45,'Draft Sim'!$F$21)</f>
        <v>-0.5873202898618739</v>
      </c>
      <c r="AT184" cm="1">
        <f t="array" ref="AT184">INDEX(_x_scores_!F$2:F$474,MATCH($AO184,_x_scores_!$A$2:$A$474,0),0) + INDEX(_hidden_info_draft_!Z$46:AK$46,'Draft Sim'!$F$21)</f>
        <v>-1.1394666093282768</v>
      </c>
      <c r="AU184" cm="1">
        <f t="array" ref="AU184">INDEX(_x_scores_!G$2:G$474,MATCH($AO184,_x_scores_!$A$2:$A$474,0),0) + INDEX(_hidden_info_draft_!Z$47:AK$47,'Draft Sim'!$F$21)</f>
        <v>-0.48993973020344139</v>
      </c>
      <c r="AV184" cm="1">
        <f t="array" ref="AV184">INDEX(_x_scores_!H$2:H$474,MATCH($AO184,_x_scores_!$A$2:$A$474,0),0) + INDEX(_hidden_info_draft_!Z$48:AK$48,'Draft Sim'!$F$21)</f>
        <v>0.26465184949216813</v>
      </c>
      <c r="AW184" cm="1">
        <f t="array" ref="AW184">INDEX(_x_scores_!I$2:I$474,MATCH($AO184,_x_scores_!$A$2:$A$474,0),0) + INDEX(_hidden_info_draft_!Z$49:AK$49,'Draft Sim'!$F$21)</f>
        <v>-1.6524061503963339</v>
      </c>
      <c r="AX184" cm="1">
        <f t="array" ref="AX184">INDEX(_x_scores_!J$2:J$474,MATCH($AO184,_x_scores_!$A$2:$A$474,0),0) + INDEX(_hidden_info_draft_!Z$50:AK$50,'Draft Sim'!$F$21)</f>
        <v>-9.3660418276398621E-2</v>
      </c>
      <c r="AZ184">
        <f t="shared" si="28"/>
        <v>0.46045170416278802</v>
      </c>
      <c r="BA184">
        <f t="shared" si="29"/>
        <v>0.47252018107332816</v>
      </c>
      <c r="BB184">
        <f t="shared" si="30"/>
        <v>0.49797462061545139</v>
      </c>
      <c r="BC184">
        <f t="shared" si="31"/>
        <v>0.45550098931364102</v>
      </c>
      <c r="BD184">
        <f t="shared" si="32"/>
        <v>0.42104209474822885</v>
      </c>
      <c r="BE184">
        <f t="shared" si="33"/>
        <v>0.46623677254002538</v>
      </c>
      <c r="BF184">
        <f t="shared" si="34"/>
        <v>0.51939233452800559</v>
      </c>
      <c r="BG184">
        <f t="shared" si="35"/>
        <v>0.37938517848304398</v>
      </c>
      <c r="BH184">
        <f t="shared" si="36"/>
        <v>0.49311046463430319</v>
      </c>
      <c r="BJ184">
        <f ca="1"/>
        <v>181</v>
      </c>
      <c r="BL184">
        <f ca="1"/>
        <v>1</v>
      </c>
      <c r="BN184">
        <f t="shared" si="37"/>
        <v>0.46284603778875727</v>
      </c>
      <c r="BO184" cm="1">
        <f t="array" aca="1" ref="BO184" ca="1">SUM(IF(MOD(_xlfn.FLOOR.MATH(ROW(INDIRECT("1:512"))/1),2)=1,AZ184,1-AZ184) * IF(MOD(_xlfn.FLOOR.MATH(ROW(INDIRECT("1:512"))/2),2)=1,BA184,1-BA184) *  IF(MOD(_xlfn.FLOOR.MATH(ROW(INDIRECT("1:512"))/4),2)=1,BB184,1-BB184) *IF(MOD(_xlfn.FLOOR.MATH(ROW(INDIRECT("1:512"))/8),2)=1,BC184,1-BC184) * IF(MOD(_xlfn.FLOOR.MATH(ROW(INDIRECT("1:512"))/16),2)=1,BD184,1-BD184) * IF(MOD(_xlfn.FLOOR.MATH(ROW(INDIRECT("1:512"))/32),2)=1,BE184,1-BE184) *  IF(MOD(_xlfn.FLOOR.MATH(ROW(INDIRECT("1:512"))/64),2)=1,BF184,1-BF184) * IF(MOD(_xlfn.FLOOR.MATH(ROW(INDIRECT("1:512"))/128),2)=1,BG184,1-BG184) * IF(MOD(_xlfn.FLOOR.MATH(ROW(INDIRECT("1:512"))/256),2)=1,BH184,1-BH184)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0.40897132168691452</v>
      </c>
      <c r="BP184">
        <f ca="1">IF('Draft Sim'!$C$2 = "Most Categories",BO184,BN184)</f>
        <v>0.40897132168691452</v>
      </c>
      <c r="BR184" t="str">
        <f ca="1"/>
        <v>Isaac Okoro</v>
      </c>
      <c r="BT184" s="6" t="str">
        <f t="shared" ca="1" si="38"/>
        <v>Isaac Okoro</v>
      </c>
      <c r="BV184" t="str">
        <f ca="1"/>
        <v>Aaron Nesmith</v>
      </c>
    </row>
    <row r="185" spans="6:74">
      <c r="F185" t="str">
        <v>Matisse Thybulle</v>
      </c>
      <c r="I185" s="6" t="str">
        <f t="shared" si="26"/>
        <v>Matisse Thybulle</v>
      </c>
      <c r="L185" t="str">
        <v>Jalen Smith</v>
      </c>
      <c r="O185">
        <v>-1.122223656742213</v>
      </c>
      <c r="P185">
        <v>-0.94219815087610348</v>
      </c>
      <c r="Q185">
        <v>-0.37139985736512032</v>
      </c>
      <c r="R185">
        <v>0.33250385450297326</v>
      </c>
      <c r="S185">
        <v>-0.22124354951691544</v>
      </c>
      <c r="T185">
        <v>-0.63195055085893759</v>
      </c>
      <c r="U185">
        <v>0.54792365129497533</v>
      </c>
      <c r="V185">
        <v>-0.13229710633327507</v>
      </c>
      <c r="W185">
        <v>-0.24049026150452474</v>
      </c>
      <c r="AO185" t="str">
        <f t="shared" si="27"/>
        <v>Matisse Thybulle</v>
      </c>
      <c r="AP185" cm="1">
        <f t="array" ref="AP185">INDEX(_x_scores_!B$2:B$474,MATCH($AO185,_x_scores_!$A$2:$A$474,0),0) + INDEX(_hidden_info_draft_!Z$42:AK$42,'Draft Sim'!$F$21)</f>
        <v>-1.2308018481378831</v>
      </c>
      <c r="AQ185" cm="1">
        <f t="array" ref="AQ185">INDEX(_x_scores_!C$2:C$474,MATCH($AO185,_x_scores_!$A$2:$A$474,0),0) + INDEX(_hidden_info_draft_!Z$43:AK$43,'Draft Sim'!$F$21)</f>
        <v>-0.71039313936381843</v>
      </c>
      <c r="AR185" cm="1">
        <f t="array" ref="AR185">INDEX(_x_scores_!D$2:D$474,MATCH($AO185,_x_scores_!$A$2:$A$474,0),0) +INDEX(_hidden_info_draft_!Z$44:AK$44,'Draft Sim'!$F$21)</f>
        <v>-0.89271817080737503</v>
      </c>
      <c r="AS185" cm="1">
        <f t="array" ref="AS185">INDEX(_x_scores_!E$2:E$474,MATCH($AO185,_x_scores_!$A$2:$A$474,0),0) + INDEX(_hidden_info_draft_!Z$45:AK$45,'Draft Sim'!$F$21)</f>
        <v>8.0963574648124315E-2</v>
      </c>
      <c r="AT185" cm="1">
        <f t="array" ref="AT185">INDEX(_x_scores_!F$2:F$474,MATCH($AO185,_x_scores_!$A$2:$A$474,0),0) + INDEX(_hidden_info_draft_!Z$46:AK$46,'Draft Sim'!$F$21)</f>
        <v>-0.53730816672983694</v>
      </c>
      <c r="AU185" cm="1">
        <f t="array" ref="AU185">INDEX(_x_scores_!G$2:G$474,MATCH($AO185,_x_scores_!$A$2:$A$474,0),0) + INDEX(_hidden_info_draft_!Z$47:AK$47,'Draft Sim'!$F$21)</f>
        <v>-0.54679926387020428</v>
      </c>
      <c r="AV185" cm="1">
        <f t="array" ref="AV185">INDEX(_x_scores_!H$2:H$474,MATCH($AO185,_x_scores_!$A$2:$A$474,0),0) + INDEX(_hidden_info_draft_!Z$48:AK$48,'Draft Sim'!$F$21)</f>
        <v>0.90953677115744591</v>
      </c>
      <c r="AW185" cm="1">
        <f t="array" ref="AW185">INDEX(_x_scores_!I$2:I$474,MATCH($AO185,_x_scores_!$A$2:$A$474,0),0) + INDEX(_hidden_info_draft_!Z$49:AK$49,'Draft Sim'!$F$21)</f>
        <v>-1.8031782377754955</v>
      </c>
      <c r="AX185" cm="1">
        <f t="array" ref="AX185">INDEX(_x_scores_!J$2:J$474,MATCH($AO185,_x_scores_!$A$2:$A$474,0),0) + INDEX(_hidden_info_draft_!Z$50:AK$50,'Draft Sim'!$F$21)</f>
        <v>-8.4155278558927488E-2</v>
      </c>
      <c r="AZ185">
        <f t="shared" si="28"/>
        <v>0.40918065581305163</v>
      </c>
      <c r="BA185">
        <f t="shared" si="29"/>
        <v>0.45126666497531387</v>
      </c>
      <c r="BB185">
        <f t="shared" si="30"/>
        <v>0.44029397123583491</v>
      </c>
      <c r="BC185">
        <f t="shared" si="31"/>
        <v>0.50614683287538609</v>
      </c>
      <c r="BD185">
        <f t="shared" si="32"/>
        <v>0.46257649889582075</v>
      </c>
      <c r="BE185">
        <f t="shared" si="33"/>
        <v>0.46232946989015322</v>
      </c>
      <c r="BF185">
        <f t="shared" si="34"/>
        <v>0.56636340660856921</v>
      </c>
      <c r="BG185">
        <f t="shared" si="35"/>
        <v>0.36876857390996876</v>
      </c>
      <c r="BH185">
        <f t="shared" si="36"/>
        <v>0.49380959073760056</v>
      </c>
      <c r="BJ185">
        <f ca="1"/>
        <v>182</v>
      </c>
      <c r="BL185">
        <f ca="1"/>
        <v>1</v>
      </c>
      <c r="BN185">
        <f t="shared" si="37"/>
        <v>0.46230396277129987</v>
      </c>
      <c r="BO185" cm="1">
        <f t="array" aca="1" ref="BO185" ca="1">SUM(IF(MOD(_xlfn.FLOOR.MATH(ROW(INDIRECT("1:512"))/1),2)=1,AZ185,1-AZ185) * IF(MOD(_xlfn.FLOOR.MATH(ROW(INDIRECT("1:512"))/2),2)=1,BA185,1-BA185) *  IF(MOD(_xlfn.FLOOR.MATH(ROW(INDIRECT("1:512"))/4),2)=1,BB185,1-BB185) *IF(MOD(_xlfn.FLOOR.MATH(ROW(INDIRECT("1:512"))/8),2)=1,BC185,1-BC185) * IF(MOD(_xlfn.FLOOR.MATH(ROW(INDIRECT("1:512"))/16),2)=1,BD185,1-BD185) * IF(MOD(_xlfn.FLOOR.MATH(ROW(INDIRECT("1:512"))/32),2)=1,BE185,1-BE185) *  IF(MOD(_xlfn.FLOOR.MATH(ROW(INDIRECT("1:512"))/64),2)=1,BF185,1-BF185) * IF(MOD(_xlfn.FLOOR.MATH(ROW(INDIRECT("1:512"))/128),2)=1,BG185,1-BG185) * IF(MOD(_xlfn.FLOOR.MATH(ROW(INDIRECT("1:512"))/256),2)=1,BH185,1-BH185)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0.40739131595720657</v>
      </c>
      <c r="BP185">
        <f ca="1">IF('Draft Sim'!$C$2 = "Most Categories",BO185,BN185)</f>
        <v>0.40739131595720657</v>
      </c>
      <c r="BR185" t="str">
        <f ca="1"/>
        <v>Gordon Hayward</v>
      </c>
      <c r="BT185" s="6" t="str">
        <f t="shared" ca="1" si="38"/>
        <v>Gordon Hayward</v>
      </c>
      <c r="BV185" t="str">
        <f ca="1"/>
        <v>Jeremy Sochan</v>
      </c>
    </row>
    <row r="186" spans="6:74">
      <c r="F186" t="str">
        <v>Torrey Craig</v>
      </c>
      <c r="I186" s="6" t="str">
        <f t="shared" si="26"/>
        <v>Torrey Craig</v>
      </c>
      <c r="L186" t="str">
        <v>John Konchar</v>
      </c>
      <c r="O186">
        <v>-0.44032856784537983</v>
      </c>
      <c r="P186">
        <v>-0.64406257802188283</v>
      </c>
      <c r="Q186">
        <v>-0.17962887225851701</v>
      </c>
      <c r="R186">
        <v>-0.35434476291646261</v>
      </c>
      <c r="S186">
        <v>-0.56769514159522627</v>
      </c>
      <c r="T186">
        <v>-0.42200631090320329</v>
      </c>
      <c r="U186">
        <v>0.3353161626373109</v>
      </c>
      <c r="V186">
        <v>9.1532551972505385E-2</v>
      </c>
      <c r="W186">
        <v>-0.19350425768255536</v>
      </c>
      <c r="AO186" t="str">
        <f t="shared" si="27"/>
        <v>Torrey Craig</v>
      </c>
      <c r="AP186" cm="1">
        <f t="array" ref="AP186">INDEX(_x_scores_!B$2:B$474,MATCH($AO186,_x_scores_!$A$2:$A$474,0),0) + INDEX(_hidden_info_draft_!Z$42:AK$42,'Draft Sim'!$F$21)</f>
        <v>-1.0874128228353894</v>
      </c>
      <c r="AQ186" cm="1">
        <f t="array" ref="AQ186">INDEX(_x_scores_!C$2:C$474,MATCH($AO186,_x_scores_!$A$2:$A$474,0),0) + INDEX(_hidden_info_draft_!Z$43:AK$43,'Draft Sim'!$F$21)</f>
        <v>-0.14817167838003398</v>
      </c>
      <c r="AR186" cm="1">
        <f t="array" ref="AR186">INDEX(_x_scores_!D$2:D$474,MATCH($AO186,_x_scores_!$A$2:$A$474,0),0) +INDEX(_hidden_info_draft_!Z$44:AK$44,'Draft Sim'!$F$21)</f>
        <v>-0.78607967044274096</v>
      </c>
      <c r="AS186" cm="1">
        <f t="array" ref="AS186">INDEX(_x_scores_!E$2:E$474,MATCH($AO186,_x_scores_!$A$2:$A$474,0),0) + INDEX(_hidden_info_draft_!Z$45:AK$45,'Draft Sim'!$F$21)</f>
        <v>-0.60986211647052158</v>
      </c>
      <c r="AT186" cm="1">
        <f t="array" ref="AT186">INDEX(_x_scores_!F$2:F$474,MATCH($AO186,_x_scores_!$A$2:$A$474,0),0) + INDEX(_hidden_info_draft_!Z$46:AK$46,'Draft Sim'!$F$21)</f>
        <v>-0.60069889508700369</v>
      </c>
      <c r="AU186" cm="1">
        <f t="array" ref="AU186">INDEX(_x_scores_!G$2:G$474,MATCH($AO186,_x_scores_!$A$2:$A$474,0),0) + INDEX(_hidden_info_draft_!Z$47:AK$47,'Draft Sim'!$F$21)</f>
        <v>-0.22280123554791403</v>
      </c>
      <c r="AV186" cm="1">
        <f t="array" ref="AV186">INDEX(_x_scores_!H$2:H$474,MATCH($AO186,_x_scores_!$A$2:$A$474,0),0) + INDEX(_hidden_info_draft_!Z$48:AK$48,'Draft Sim'!$F$21)</f>
        <v>0.72577226994372535</v>
      </c>
      <c r="AW186" cm="1">
        <f t="array" ref="AW186">INDEX(_x_scores_!I$2:I$474,MATCH($AO186,_x_scores_!$A$2:$A$474,0),0) + INDEX(_hidden_info_draft_!Z$49:AK$49,'Draft Sim'!$F$21)</f>
        <v>-1.7934098277785586</v>
      </c>
      <c r="AX186" cm="1">
        <f t="array" ref="AX186">INDEX(_x_scores_!J$2:J$474,MATCH($AO186,_x_scores_!$A$2:$A$474,0),0) + INDEX(_hidden_info_draft_!Z$50:AK$50,'Draft Sim'!$F$21)</f>
        <v>-0.13617091408716503</v>
      </c>
      <c r="AZ186">
        <f t="shared" si="28"/>
        <v>0.41960720911442217</v>
      </c>
      <c r="BA186">
        <f t="shared" si="29"/>
        <v>0.48981104185890056</v>
      </c>
      <c r="BB186">
        <f t="shared" si="30"/>
        <v>0.44738175767725008</v>
      </c>
      <c r="BC186">
        <f t="shared" si="31"/>
        <v>0.45380059511002846</v>
      </c>
      <c r="BD186">
        <f t="shared" si="32"/>
        <v>0.45817669086170354</v>
      </c>
      <c r="BE186">
        <f t="shared" si="33"/>
        <v>0.48463152175897595</v>
      </c>
      <c r="BF186">
        <f t="shared" si="34"/>
        <v>0.55304457026093079</v>
      </c>
      <c r="BG186">
        <f t="shared" si="35"/>
        <v>0.3694534890468707</v>
      </c>
      <c r="BH186">
        <f t="shared" si="36"/>
        <v>0.48998400382744289</v>
      </c>
      <c r="BJ186">
        <f ca="1"/>
        <v>183</v>
      </c>
      <c r="BL186">
        <f ca="1"/>
        <v>1</v>
      </c>
      <c r="BN186">
        <f t="shared" si="37"/>
        <v>0.46287676439072506</v>
      </c>
      <c r="BO186" cm="1">
        <f t="array" aca="1" ref="BO186" ca="1">SUM(IF(MOD(_xlfn.FLOOR.MATH(ROW(INDIRECT("1:512"))/1),2)=1,AZ186,1-AZ186) * IF(MOD(_xlfn.FLOOR.MATH(ROW(INDIRECT("1:512"))/2),2)=1,BA186,1-BA186) *  IF(MOD(_xlfn.FLOOR.MATH(ROW(INDIRECT("1:512"))/4),2)=1,BB186,1-BB186) *IF(MOD(_xlfn.FLOOR.MATH(ROW(INDIRECT("1:512"))/8),2)=1,BC186,1-BC186) * IF(MOD(_xlfn.FLOOR.MATH(ROW(INDIRECT("1:512"))/16),2)=1,BD186,1-BD186) * IF(MOD(_xlfn.FLOOR.MATH(ROW(INDIRECT("1:512"))/32),2)=1,BE186,1-BE186) *  IF(MOD(_xlfn.FLOOR.MATH(ROW(INDIRECT("1:512"))/64),2)=1,BF186,1-BF186) * IF(MOD(_xlfn.FLOOR.MATH(ROW(INDIRECT("1:512"))/128),2)=1,BG186,1-BG186) * IF(MOD(_xlfn.FLOOR.MATH(ROW(INDIRECT("1:512"))/256),2)=1,BH186,1-BH186)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0.40889535381510234</v>
      </c>
      <c r="BP186">
        <f ca="1">IF('Draft Sim'!$C$2 = "Most Categories",BO186,BN186)</f>
        <v>0.40889535381510234</v>
      </c>
      <c r="BR186" t="str">
        <f ca="1"/>
        <v>Torrey Craig</v>
      </c>
      <c r="BT186" s="6" t="str">
        <f t="shared" ca="1" si="38"/>
        <v>Torrey Craig</v>
      </c>
      <c r="BV186" t="str">
        <f ca="1"/>
        <v>Nicolas Batum</v>
      </c>
    </row>
    <row r="187" spans="6:74">
      <c r="F187" t="str">
        <v>Mason Plumlee</v>
      </c>
      <c r="I187" s="6" t="str">
        <f t="shared" si="26"/>
        <v>Mason Plumlee</v>
      </c>
      <c r="L187" t="str">
        <v>Luke Kennard</v>
      </c>
      <c r="O187">
        <v>-0.60170739928319794</v>
      </c>
      <c r="P187">
        <v>-0.81601335307799494</v>
      </c>
      <c r="Q187">
        <v>-0.948783157130064</v>
      </c>
      <c r="R187">
        <v>-0.26457646627005482</v>
      </c>
      <c r="S187">
        <v>-0.61716528071423316</v>
      </c>
      <c r="T187">
        <v>6.636945179411477E-2</v>
      </c>
      <c r="U187">
        <v>0.72993213031204718</v>
      </c>
      <c r="V187">
        <v>0.1495410859522088</v>
      </c>
      <c r="W187">
        <v>-0.27621527599278228</v>
      </c>
      <c r="AO187" t="str">
        <f t="shared" si="27"/>
        <v>Mason Plumlee</v>
      </c>
      <c r="AP187" cm="1">
        <f t="array" ref="AP187">INDEX(_x_scores_!B$2:B$474,MATCH($AO187,_x_scores_!$A$2:$A$474,0),0) + INDEX(_hidden_info_draft_!Z$42:AK$42,'Draft Sim'!$F$21)</f>
        <v>-0.74946131267228377</v>
      </c>
      <c r="AQ187" cm="1">
        <f t="array" ref="AQ187">INDEX(_x_scores_!C$2:C$474,MATCH($AO187,_x_scores_!$A$2:$A$474,0),0) + INDEX(_hidden_info_draft_!Z$43:AK$43,'Draft Sim'!$F$21)</f>
        <v>0.94012085302436876</v>
      </c>
      <c r="AR187" cm="1">
        <f t="array" ref="AR187">INDEX(_x_scores_!D$2:D$474,MATCH($AO187,_x_scores_!$A$2:$A$474,0),0) +INDEX(_hidden_info_draft_!Z$44:AK$44,'Draft Sim'!$F$21)</f>
        <v>-8.7908733233775099E-2</v>
      </c>
      <c r="AS187" cm="1">
        <f t="array" ref="AS187">INDEX(_x_scores_!E$2:E$474,MATCH($AO187,_x_scores_!$A$2:$A$474,0),0) + INDEX(_hidden_info_draft_!Z$45:AK$45,'Draft Sim'!$F$21)</f>
        <v>-0.57618964222096802</v>
      </c>
      <c r="AT187" cm="1">
        <f t="array" ref="AT187">INDEX(_x_scores_!F$2:F$474,MATCH($AO187,_x_scores_!$A$2:$A$474,0),0) + INDEX(_hidden_info_draft_!Z$46:AK$46,'Draft Sim'!$F$21)</f>
        <v>-0.57218276190710649</v>
      </c>
      <c r="AU187" cm="1">
        <f t="array" ref="AU187">INDEX(_x_scores_!G$2:G$474,MATCH($AO187,_x_scores_!$A$2:$A$474,0),0) + INDEX(_hidden_info_draft_!Z$47:AK$47,'Draft Sim'!$F$21)</f>
        <v>-1.3416181696064904</v>
      </c>
      <c r="AV187" cm="1">
        <f t="array" ref="AV187">INDEX(_x_scores_!H$2:H$474,MATCH($AO187,_x_scores_!$A$2:$A$474,0),0) + INDEX(_hidden_info_draft_!Z$48:AK$48,'Draft Sim'!$F$21)</f>
        <v>9.5175055829045285E-2</v>
      </c>
      <c r="AW187" cm="1">
        <f t="array" ref="AW187">INDEX(_x_scores_!I$2:I$474,MATCH($AO187,_x_scores_!$A$2:$A$474,0),0) + INDEX(_hidden_info_draft_!Z$49:AK$49,'Draft Sim'!$F$21)</f>
        <v>-3.2483364821788325</v>
      </c>
      <c r="AX187" cm="1">
        <f t="array" ref="AX187">INDEX(_x_scores_!J$2:J$474,MATCH($AO187,_x_scores_!$A$2:$A$474,0),0) + INDEX(_hidden_info_draft_!Z$50:AK$50,'Draft Sim'!$F$21)</f>
        <v>0.90675285170867714</v>
      </c>
      <c r="AZ187">
        <f t="shared" si="28"/>
        <v>0.44439294346704017</v>
      </c>
      <c r="BA187">
        <f t="shared" si="29"/>
        <v>0.56437210585394437</v>
      </c>
      <c r="BB187">
        <f t="shared" si="30"/>
        <v>0.49409865494983984</v>
      </c>
      <c r="BC187">
        <f t="shared" si="31"/>
        <v>0.45634090847607167</v>
      </c>
      <c r="BD187">
        <f t="shared" si="32"/>
        <v>0.46015533016059307</v>
      </c>
      <c r="BE187">
        <f t="shared" si="33"/>
        <v>0.40825829903475508</v>
      </c>
      <c r="BF187">
        <f t="shared" si="34"/>
        <v>0.5069763346178805</v>
      </c>
      <c r="BG187">
        <f t="shared" si="35"/>
        <v>0.27302290241521465</v>
      </c>
      <c r="BH187">
        <f t="shared" si="36"/>
        <v>0.56639335802258117</v>
      </c>
      <c r="BJ187">
        <f ca="1"/>
        <v>184</v>
      </c>
      <c r="BL187">
        <f ca="1"/>
        <v>0</v>
      </c>
      <c r="BN187">
        <f t="shared" si="37"/>
        <v>0.46377898188865785</v>
      </c>
      <c r="BO187" cm="1">
        <f t="array" aca="1" ref="BO187" ca="1">SUM(IF(MOD(_xlfn.FLOOR.MATH(ROW(INDIRECT("1:512"))/1),2)=1,AZ187,1-AZ187) * IF(MOD(_xlfn.FLOOR.MATH(ROW(INDIRECT("1:512"))/2),2)=1,BA187,1-BA187) *  IF(MOD(_xlfn.FLOOR.MATH(ROW(INDIRECT("1:512"))/4),2)=1,BB187,1-BB187) *IF(MOD(_xlfn.FLOOR.MATH(ROW(INDIRECT("1:512"))/8),2)=1,BC187,1-BC187) * IF(MOD(_xlfn.FLOOR.MATH(ROW(INDIRECT("1:512"))/16),2)=1,BD187,1-BD187) * IF(MOD(_xlfn.FLOOR.MATH(ROW(INDIRECT("1:512"))/32),2)=1,BE187,1-BE187) *  IF(MOD(_xlfn.FLOOR.MATH(ROW(INDIRECT("1:512"))/64),2)=1,BF187,1-BF187) * IF(MOD(_xlfn.FLOOR.MATH(ROW(INDIRECT("1:512"))/128),2)=1,BG187,1-BG187) * IF(MOD(_xlfn.FLOOR.MATH(ROW(INDIRECT("1:512"))/256),2)=1,BH187,1-BH187)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0.41048623285856867</v>
      </c>
      <c r="BP187">
        <f ca="1">IF('Draft Sim'!$C$2 = "Most Categories",BO187,BN187)</f>
        <v>0.41048623285856867</v>
      </c>
      <c r="BR187" t="str">
        <f ca="1"/>
        <v>Matisse Thybulle</v>
      </c>
      <c r="BT187" s="6" t="str">
        <f t="shared" ca="1" si="38"/>
        <v>Matisse Thybulle</v>
      </c>
      <c r="BV187" t="str">
        <f ca="1"/>
        <v>Shaedon Sharpe</v>
      </c>
    </row>
    <row r="188" spans="6:74">
      <c r="F188" t="str">
        <v>Max Strus</v>
      </c>
      <c r="I188" s="6" t="str">
        <f t="shared" si="26"/>
        <v>Max Strus</v>
      </c>
      <c r="L188" t="str">
        <v>Pat Connaughton</v>
      </c>
      <c r="O188">
        <v>-0.99557595961691914</v>
      </c>
      <c r="P188">
        <v>-0.39233929350674035</v>
      </c>
      <c r="Q188">
        <v>-0.93553867367624621</v>
      </c>
      <c r="R188">
        <v>-0.37688658952511034</v>
      </c>
      <c r="S188">
        <v>-2.8927427353953102E-2</v>
      </c>
      <c r="T188">
        <v>-0.15486781624767593</v>
      </c>
      <c r="U188">
        <v>0.79643658308886811</v>
      </c>
      <c r="V188">
        <v>-4.9471125409719222E-2</v>
      </c>
      <c r="W188">
        <v>-0.23601475349332177</v>
      </c>
      <c r="AO188" t="str">
        <f t="shared" si="27"/>
        <v>Max Strus</v>
      </c>
      <c r="AP188" cm="1">
        <f t="array" ref="AP188">INDEX(_x_scores_!B$2:B$474,MATCH($AO188,_x_scores_!$A$2:$A$474,0),0) + INDEX(_hidden_info_draft_!Z$42:AK$42,'Draft Sim'!$F$21)</f>
        <v>-0.68432563826251491</v>
      </c>
      <c r="AQ188" cm="1">
        <f t="array" ref="AQ188">INDEX(_x_scores_!C$2:C$474,MATCH($AO188,_x_scores_!$A$2:$A$474,0),0) + INDEX(_hidden_info_draft_!Z$43:AK$43,'Draft Sim'!$F$21)</f>
        <v>-0.65163070547364776</v>
      </c>
      <c r="AR188" cm="1">
        <f t="array" ref="AR188">INDEX(_x_scores_!D$2:D$474,MATCH($AO188,_x_scores_!$A$2:$A$474,0),0) +INDEX(_hidden_info_draft_!Z$44:AK$44,'Draft Sim'!$F$21)</f>
        <v>-0.49857860424579248</v>
      </c>
      <c r="AS188" cm="1">
        <f t="array" ref="AS188">INDEX(_x_scores_!E$2:E$474,MATCH($AO188,_x_scores_!$A$2:$A$474,0),0) + INDEX(_hidden_info_draft_!Z$45:AK$45,'Draft Sim'!$F$21)</f>
        <v>-0.71164702029767102</v>
      </c>
      <c r="AT188" cm="1">
        <f t="array" ref="AT188">INDEX(_x_scores_!F$2:F$474,MATCH($AO188,_x_scores_!$A$2:$A$474,0),0) + INDEX(_hidden_info_draft_!Z$46:AK$46,'Draft Sim'!$F$21)</f>
        <v>-1.3356104759354728</v>
      </c>
      <c r="AU188" cm="1">
        <f t="array" ref="AU188">INDEX(_x_scores_!G$2:G$474,MATCH($AO188,_x_scores_!$A$2:$A$474,0),0) + INDEX(_hidden_info_draft_!Z$47:AK$47,'Draft Sim'!$F$21)</f>
        <v>0.46359201833762131</v>
      </c>
      <c r="AV188" cm="1">
        <f t="array" ref="AV188">INDEX(_x_scores_!H$2:H$474,MATCH($AO188,_x_scores_!$A$2:$A$474,0),0) + INDEX(_hidden_info_draft_!Z$48:AK$48,'Draft Sim'!$F$21)</f>
        <v>0.72300790607559029</v>
      </c>
      <c r="AW188" cm="1">
        <f t="array" ref="AW188">INDEX(_x_scores_!I$2:I$474,MATCH($AO188,_x_scores_!$A$2:$A$474,0),0) + INDEX(_hidden_info_draft_!Z$49:AK$49,'Draft Sim'!$F$21)</f>
        <v>-1.7047083224284885</v>
      </c>
      <c r="AX188" cm="1">
        <f t="array" ref="AX188">INDEX(_x_scores_!J$2:J$474,MATCH($AO188,_x_scores_!$A$2:$A$474,0),0) + INDEX(_hidden_info_draft_!Z$50:AK$50,'Draft Sim'!$F$21)</f>
        <v>-0.36313072618231979</v>
      </c>
      <c r="AZ188">
        <f t="shared" si="28"/>
        <v>0.44919829576841852</v>
      </c>
      <c r="BA188">
        <f t="shared" si="29"/>
        <v>0.45528010721152024</v>
      </c>
      <c r="BB188">
        <f t="shared" si="30"/>
        <v>0.46656824342936898</v>
      </c>
      <c r="BC188">
        <f t="shared" si="31"/>
        <v>0.4461336593523868</v>
      </c>
      <c r="BD188">
        <f t="shared" si="32"/>
        <v>0.40767775870542944</v>
      </c>
      <c r="BE188">
        <f t="shared" si="33"/>
        <v>0.531951524786209</v>
      </c>
      <c r="BF188">
        <f t="shared" si="34"/>
        <v>0.55284371906709873</v>
      </c>
      <c r="BG188">
        <f t="shared" si="35"/>
        <v>0.37569154773748559</v>
      </c>
      <c r="BH188">
        <f t="shared" si="36"/>
        <v>0.47330720823161987</v>
      </c>
      <c r="BJ188">
        <f ca="1"/>
        <v>185</v>
      </c>
      <c r="BL188">
        <f ca="1"/>
        <v>1</v>
      </c>
      <c r="BN188">
        <f t="shared" si="37"/>
        <v>0.46207245158772625</v>
      </c>
      <c r="BO188" cm="1">
        <f t="array" aca="1" ref="BO188" ca="1">SUM(IF(MOD(_xlfn.FLOOR.MATH(ROW(INDIRECT("1:512"))/1),2)=1,AZ188,1-AZ188) * IF(MOD(_xlfn.FLOOR.MATH(ROW(INDIRECT("1:512"))/2),2)=1,BA188,1-BA188) *  IF(MOD(_xlfn.FLOOR.MATH(ROW(INDIRECT("1:512"))/4),2)=1,BB188,1-BB188) *IF(MOD(_xlfn.FLOOR.MATH(ROW(INDIRECT("1:512"))/8),2)=1,BC188,1-BC188) * IF(MOD(_xlfn.FLOOR.MATH(ROW(INDIRECT("1:512"))/16),2)=1,BD188,1-BD188) * IF(MOD(_xlfn.FLOOR.MATH(ROW(INDIRECT("1:512"))/32),2)=1,BE188,1-BE188) *  IF(MOD(_xlfn.FLOOR.MATH(ROW(INDIRECT("1:512"))/64),2)=1,BF188,1-BF188) * IF(MOD(_xlfn.FLOOR.MATH(ROW(INDIRECT("1:512"))/128),2)=1,BG188,1-BG188) * IF(MOD(_xlfn.FLOOR.MATH(ROW(INDIRECT("1:512"))/256),2)=1,BH188,1-BH188)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0.40686628827576632</v>
      </c>
      <c r="BP188">
        <f ca="1">IF('Draft Sim'!$C$2 = "Most Categories",BO188,BN188)</f>
        <v>0.40686628827576632</v>
      </c>
      <c r="BR188" t="str">
        <f ca="1"/>
        <v>Max Strus</v>
      </c>
      <c r="BT188" s="6" t="str">
        <f t="shared" ca="1" si="38"/>
        <v>Max Strus</v>
      </c>
      <c r="BV188" t="str">
        <f ca="1"/>
        <v>Pat Connaughton</v>
      </c>
    </row>
    <row r="189" spans="6:74">
      <c r="F189" t="str">
        <v>AJ Griffin</v>
      </c>
      <c r="I189" s="6" t="str">
        <f t="shared" si="26"/>
        <v>AJ Griffin</v>
      </c>
      <c r="L189" t="str">
        <v>Jeremy Sochan</v>
      </c>
      <c r="O189">
        <v>0.24064233947609448</v>
      </c>
      <c r="P189">
        <v>-0.47680036876775417</v>
      </c>
      <c r="Q189">
        <v>0.85579447288843191</v>
      </c>
      <c r="R189">
        <v>2.5925306824388601E-2</v>
      </c>
      <c r="S189">
        <v>-0.60695956814377727</v>
      </c>
      <c r="T189">
        <v>0.12767911878188523</v>
      </c>
      <c r="U189">
        <v>-1.183256642962274</v>
      </c>
      <c r="V189">
        <v>-0.22999850044833878</v>
      </c>
      <c r="W189">
        <v>-0.72143940317532484</v>
      </c>
      <c r="AO189" t="str">
        <f t="shared" si="27"/>
        <v>AJ Griffin</v>
      </c>
      <c r="AP189" cm="1">
        <f t="array" ref="AP189">INDEX(_x_scores_!B$2:B$474,MATCH($AO189,_x_scores_!$A$2:$A$474,0),0) + INDEX(_hidden_info_draft_!Z$42:AK$42,'Draft Sim'!$F$21)</f>
        <v>-0.69354426250166823</v>
      </c>
      <c r="AQ189" cm="1">
        <f t="array" ref="AQ189">INDEX(_x_scores_!C$2:C$474,MATCH($AO189,_x_scores_!$A$2:$A$474,0),0) + INDEX(_hidden_info_draft_!Z$43:AK$43,'Draft Sim'!$F$21)</f>
        <v>-0.57184573795128857</v>
      </c>
      <c r="AR189" cm="1">
        <f t="array" ref="AR189">INDEX(_x_scores_!D$2:D$474,MATCH($AO189,_x_scores_!$A$2:$A$474,0),0) +INDEX(_hidden_info_draft_!Z$44:AK$44,'Draft Sim'!$F$21)</f>
        <v>-0.79932415389655875</v>
      </c>
      <c r="AS189" cm="1">
        <f t="array" ref="AS189">INDEX(_x_scores_!E$2:E$474,MATCH($AO189,_x_scores_!$A$2:$A$474,0),0) + INDEX(_hidden_info_draft_!Z$45:AK$45,'Draft Sim'!$F$21)</f>
        <v>-0.49755199321546612</v>
      </c>
      <c r="AT189" cm="1">
        <f t="array" ref="AT189">INDEX(_x_scores_!F$2:F$474,MATCH($AO189,_x_scores_!$A$2:$A$474,0),0) + INDEX(_hidden_info_draft_!Z$46:AK$46,'Draft Sim'!$F$21)</f>
        <v>-1.1889367484472837</v>
      </c>
      <c r="AU189" cm="1">
        <f t="array" ref="AU189">INDEX(_x_scores_!G$2:G$474,MATCH($AO189,_x_scores_!$A$2:$A$474,0),0) + INDEX(_hidden_info_draft_!Z$47:AK$47,'Draft Sim'!$F$21)</f>
        <v>-1.5639675061233371E-3</v>
      </c>
      <c r="AV189" cm="1">
        <f t="array" ref="AV189">INDEX(_x_scores_!H$2:H$474,MATCH($AO189,_x_scores_!$A$2:$A$474,0),0) + INDEX(_hidden_info_draft_!Z$48:AK$48,'Draft Sim'!$F$21)</f>
        <v>0.65926781716690441</v>
      </c>
      <c r="AW189" cm="1">
        <f t="array" ref="AW189">INDEX(_x_scores_!I$2:I$474,MATCH($AO189,_x_scores_!$A$2:$A$474,0),0) + INDEX(_hidden_info_draft_!Z$49:AK$49,'Draft Sim'!$F$21)</f>
        <v>-1.5943976164166305</v>
      </c>
      <c r="AX189" cm="1">
        <f t="array" ref="AX189">INDEX(_x_scores_!J$2:J$474,MATCH($AO189,_x_scores_!$A$2:$A$474,0),0) + INDEX(_hidden_info_draft_!Z$50:AK$50,'Draft Sim'!$F$21)</f>
        <v>-0.17637143658662555</v>
      </c>
      <c r="AZ189">
        <f t="shared" si="28"/>
        <v>0.44851772678866231</v>
      </c>
      <c r="BA189">
        <f t="shared" si="29"/>
        <v>0.4607366132995443</v>
      </c>
      <c r="BB189">
        <f t="shared" si="30"/>
        <v>0.44650049397491465</v>
      </c>
      <c r="BC189">
        <f t="shared" si="31"/>
        <v>0.4622802531609953</v>
      </c>
      <c r="BD189">
        <f t="shared" si="32"/>
        <v>0.41766219352394329</v>
      </c>
      <c r="BE189">
        <f t="shared" si="33"/>
        <v>0.49989209328985451</v>
      </c>
      <c r="BF189">
        <f t="shared" si="34"/>
        <v>0.54820888146302416</v>
      </c>
      <c r="BG189">
        <f t="shared" si="35"/>
        <v>0.38349469946792114</v>
      </c>
      <c r="BH189">
        <f t="shared" si="36"/>
        <v>0.48702799428997512</v>
      </c>
      <c r="BJ189">
        <f ca="1"/>
        <v>186</v>
      </c>
      <c r="BL189">
        <f ca="1"/>
        <v>1</v>
      </c>
      <c r="BN189">
        <f t="shared" si="37"/>
        <v>0.46159121658431501</v>
      </c>
      <c r="BO189" cm="1">
        <f t="array" aca="1" ref="BO189" ca="1">SUM(IF(MOD(_xlfn.FLOOR.MATH(ROW(INDIRECT("1:512"))/1),2)=1,AZ189,1-AZ189) * IF(MOD(_xlfn.FLOOR.MATH(ROW(INDIRECT("1:512"))/2),2)=1,BA189,1-BA189) *  IF(MOD(_xlfn.FLOOR.MATH(ROW(INDIRECT("1:512"))/4),2)=1,BB189,1-BB189) *IF(MOD(_xlfn.FLOOR.MATH(ROW(INDIRECT("1:512"))/8),2)=1,BC189,1-BC189) * IF(MOD(_xlfn.FLOOR.MATH(ROW(INDIRECT("1:512"))/16),2)=1,BD189,1-BD189) * IF(MOD(_xlfn.FLOOR.MATH(ROW(INDIRECT("1:512"))/32),2)=1,BE189,1-BE189) *  IF(MOD(_xlfn.FLOOR.MATH(ROW(INDIRECT("1:512"))/64),2)=1,BF189,1-BF189) * IF(MOD(_xlfn.FLOOR.MATH(ROW(INDIRECT("1:512"))/128),2)=1,BG189,1-BG189) * IF(MOD(_xlfn.FLOOR.MATH(ROW(INDIRECT("1:512"))/256),2)=1,BH189,1-BH189)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0.40583693789636743</v>
      </c>
      <c r="BP189">
        <f ca="1">IF('Draft Sim'!$C$2 = "Most Categories",BO189,BN189)</f>
        <v>0.40583693789636743</v>
      </c>
      <c r="BR189" t="str">
        <f ca="1"/>
        <v>AJ Griffin</v>
      </c>
      <c r="BT189" s="6" t="str">
        <f t="shared" ca="1" si="38"/>
        <v>AJ Griffin</v>
      </c>
      <c r="BV189" t="str">
        <f ca="1"/>
        <v>Luke Kennard</v>
      </c>
    </row>
    <row r="190" spans="6:74">
      <c r="F190" t="str">
        <v>Alec Burks</v>
      </c>
      <c r="I190" s="6" t="str">
        <f t="shared" si="26"/>
        <v>Alec Burks</v>
      </c>
      <c r="L190" t="str">
        <v>Shaedon Sharpe</v>
      </c>
      <c r="O190">
        <v>-0.74163566491187904</v>
      </c>
      <c r="P190">
        <v>-1.0739042937446148</v>
      </c>
      <c r="Q190">
        <v>-0.22816430219124528</v>
      </c>
      <c r="R190">
        <v>0.16570382486104382</v>
      </c>
      <c r="S190">
        <v>-0.69613789097106471</v>
      </c>
      <c r="T190">
        <v>-0.23960287869858171</v>
      </c>
      <c r="U190">
        <v>0.44426021179990033</v>
      </c>
      <c r="V190">
        <v>-1.947355047755818E-2</v>
      </c>
      <c r="W190">
        <v>-0.36990952010300016</v>
      </c>
      <c r="AO190" t="str">
        <f t="shared" si="27"/>
        <v>Alec Burks</v>
      </c>
      <c r="AP190" cm="1">
        <f t="array" ref="AP190">INDEX(_x_scores_!B$2:B$474,MATCH($AO190,_x_scores_!$A$2:$A$474,0),0) + INDEX(_hidden_info_draft_!Z$42:AK$42,'Draft Sim'!$F$21)</f>
        <v>-0.70190710155057667</v>
      </c>
      <c r="AQ190" cm="1">
        <f t="array" ref="AQ190">INDEX(_x_scores_!C$2:C$474,MATCH($AO190,_x_scores_!$A$2:$A$474,0),0) + INDEX(_hidden_info_draft_!Z$43:AK$43,'Draft Sim'!$F$21)</f>
        <v>-0.52098104278376622</v>
      </c>
      <c r="AR190" cm="1">
        <f t="array" ref="AR190">INDEX(_x_scores_!D$2:D$474,MATCH($AO190,_x_scores_!$A$2:$A$474,0),0) +INDEX(_hidden_info_draft_!Z$44:AK$44,'Draft Sim'!$F$21)</f>
        <v>-0.46660876357871561</v>
      </c>
      <c r="AS190" cm="1">
        <f t="array" ref="AS190">INDEX(_x_scores_!E$2:E$474,MATCH($AO190,_x_scores_!$A$2:$A$474,0),0) + INDEX(_hidden_info_draft_!Z$45:AK$45,'Draft Sim'!$F$21)</f>
        <v>-0.56453829030704339</v>
      </c>
      <c r="AT190" cm="1">
        <f t="array" ref="AT190">INDEX(_x_scores_!F$2:F$474,MATCH($AO190,_x_scores_!$A$2:$A$474,0),0) + INDEX(_hidden_info_draft_!Z$46:AK$46,'Draft Sim'!$F$21)</f>
        <v>-1.2270120756692018</v>
      </c>
      <c r="AU190" cm="1">
        <f t="array" ref="AU190">INDEX(_x_scores_!G$2:G$474,MATCH($AO190,_x_scores_!$A$2:$A$474,0),0) + INDEX(_hidden_info_draft_!Z$47:AK$47,'Draft Sim'!$F$21)</f>
        <v>-1.5045589836243017E-2</v>
      </c>
      <c r="AV190" cm="1">
        <f t="array" ref="AV190">INDEX(_x_scores_!H$2:H$474,MATCH($AO190,_x_scores_!$A$2:$A$474,0),0) + INDEX(_hidden_info_draft_!Z$48:AK$48,'Draft Sim'!$F$21)</f>
        <v>0.5746687404966766</v>
      </c>
      <c r="AW190" cm="1">
        <f t="array" ref="AW190">INDEX(_x_scores_!I$2:I$474,MATCH($AO190,_x_scores_!$A$2:$A$474,0),0) + INDEX(_hidden_info_draft_!Z$49:AK$49,'Draft Sim'!$F$21)</f>
        <v>-1.6302963936692247</v>
      </c>
      <c r="AX190" cm="1">
        <f t="array" ref="AX190">INDEX(_x_scores_!J$2:J$474,MATCH($AO190,_x_scores_!$A$2:$A$474,0),0) + INDEX(_hidden_info_draft_!Z$50:AK$50,'Draft Sim'!$F$21)</f>
        <v>-0.30671119429722105</v>
      </c>
      <c r="AZ190">
        <f t="shared" si="28"/>
        <v>0.44790046750562684</v>
      </c>
      <c r="BA190">
        <f t="shared" si="29"/>
        <v>0.46421918629344638</v>
      </c>
      <c r="BB190">
        <f t="shared" si="30"/>
        <v>0.46870740061682481</v>
      </c>
      <c r="BC190">
        <f t="shared" si="31"/>
        <v>0.45722032897372467</v>
      </c>
      <c r="BD190">
        <f t="shared" si="32"/>
        <v>0.41506493153239843</v>
      </c>
      <c r="BE190">
        <f t="shared" si="33"/>
        <v>0.49896192326069388</v>
      </c>
      <c r="BF190">
        <f t="shared" si="34"/>
        <v>0.54204723309533287</v>
      </c>
      <c r="BG190">
        <f t="shared" si="35"/>
        <v>0.38094993007179045</v>
      </c>
      <c r="BH190">
        <f t="shared" si="36"/>
        <v>0.47744963431407195</v>
      </c>
      <c r="BJ190">
        <f ca="1"/>
        <v>187</v>
      </c>
      <c r="BL190">
        <f ca="1"/>
        <v>1</v>
      </c>
      <c r="BN190">
        <f t="shared" si="37"/>
        <v>0.46139122618487893</v>
      </c>
      <c r="BO190" cm="1">
        <f t="array" aca="1" ref="BO190" ca="1">SUM(IF(MOD(_xlfn.FLOOR.MATH(ROW(INDIRECT("1:512"))/1),2)=1,AZ190,1-AZ190) * IF(MOD(_xlfn.FLOOR.MATH(ROW(INDIRECT("1:512"))/2),2)=1,BA190,1-BA190) *  IF(MOD(_xlfn.FLOOR.MATH(ROW(INDIRECT("1:512"))/4),2)=1,BB190,1-BB190) *IF(MOD(_xlfn.FLOOR.MATH(ROW(INDIRECT("1:512"))/8),2)=1,BC190,1-BC190) * IF(MOD(_xlfn.FLOOR.MATH(ROW(INDIRECT("1:512"))/16),2)=1,BD190,1-BD190) * IF(MOD(_xlfn.FLOOR.MATH(ROW(INDIRECT("1:512"))/32),2)=1,BE190,1-BE190) *  IF(MOD(_xlfn.FLOOR.MATH(ROW(INDIRECT("1:512"))/64),2)=1,BF190,1-BF190) * IF(MOD(_xlfn.FLOOR.MATH(ROW(INDIRECT("1:512"))/128),2)=1,BG190,1-BG190) * IF(MOD(_xlfn.FLOOR.MATH(ROW(INDIRECT("1:512"))/256),2)=1,BH190,1-BH190)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0.40538494144852028</v>
      </c>
      <c r="BP190">
        <f ca="1">IF('Draft Sim'!$C$2 = "Most Categories",BO190,BN190)</f>
        <v>0.40538494144852028</v>
      </c>
      <c r="BR190" t="str">
        <f ca="1"/>
        <v>Aleksej Pokusevski</v>
      </c>
      <c r="BT190" s="6" t="str">
        <f t="shared" ca="1" si="38"/>
        <v>Aleksej Pokusevski</v>
      </c>
      <c r="BV190" t="str">
        <f ca="1"/>
        <v>Dennis Schroder</v>
      </c>
    </row>
    <row r="191" spans="6:74">
      <c r="F191" t="str">
        <v>Precious Achiuwa</v>
      </c>
      <c r="I191" s="6" t="str">
        <f t="shared" si="26"/>
        <v>Precious Achiuwa</v>
      </c>
      <c r="L191" t="str">
        <v>Rui Hachimura</v>
      </c>
      <c r="O191">
        <v>0.4474654238953179</v>
      </c>
      <c r="P191">
        <v>3.1449641680332249E-2</v>
      </c>
      <c r="Q191">
        <v>-0.1956577976803496</v>
      </c>
      <c r="R191">
        <v>-0.35644767171673258</v>
      </c>
      <c r="S191">
        <v>-0.52945645079859482</v>
      </c>
      <c r="T191">
        <v>0.22769483590187328</v>
      </c>
      <c r="U191">
        <v>-0.44961700295773793</v>
      </c>
      <c r="V191">
        <v>-0.64023493788508401</v>
      </c>
      <c r="W191">
        <v>-0.54515984899461001</v>
      </c>
      <c r="AO191" t="str">
        <f t="shared" si="27"/>
        <v>Precious Achiuwa</v>
      </c>
      <c r="AP191" cm="1">
        <f t="array" ref="AP191">INDEX(_x_scores_!B$2:B$474,MATCH($AO191,_x_scores_!$A$2:$A$474,0),0) + INDEX(_hidden_info_draft_!Z$42:AK$42,'Draft Sim'!$F$21)</f>
        <v>-0.77560964427436263</v>
      </c>
      <c r="AQ191" cm="1">
        <f t="array" ref="AQ191">INDEX(_x_scores_!C$2:C$474,MATCH($AO191,_x_scores_!$A$2:$A$474,0),0) + INDEX(_hidden_info_draft_!Z$43:AK$43,'Draft Sim'!$F$21)</f>
        <v>0.36630170719013333</v>
      </c>
      <c r="AR191" cm="1">
        <f t="array" ref="AR191">INDEX(_x_scores_!D$2:D$474,MATCH($AO191,_x_scores_!$A$2:$A$474,0),0) +INDEX(_hidden_info_draft_!Z$44:AK$44,'Draft Sim'!$F$21)</f>
        <v>-0.91253609576291805</v>
      </c>
      <c r="AS191" cm="1">
        <f t="array" ref="AS191">INDEX(_x_scores_!E$2:E$474,MATCH($AO191,_x_scores_!$A$2:$A$474,0),0) + INDEX(_hidden_info_draft_!Z$45:AK$45,'Draft Sim'!$F$21)</f>
        <v>-0.67581809485570787</v>
      </c>
      <c r="AT191" cm="1">
        <f t="array" ref="AT191">INDEX(_x_scores_!F$2:F$474,MATCH($AO191,_x_scores_!$A$2:$A$474,0),0) + INDEX(_hidden_info_draft_!Z$46:AK$46,'Draft Sim'!$F$21)</f>
        <v>-0.64730516897792989</v>
      </c>
      <c r="AU191" cm="1">
        <f t="array" ref="AU191">INDEX(_x_scores_!G$2:G$474,MATCH($AO191,_x_scores_!$A$2:$A$474,0),0) + INDEX(_hidden_info_draft_!Z$47:AK$47,'Draft Sim'!$F$21)</f>
        <v>-0.81276119867563379</v>
      </c>
      <c r="AV191" cm="1">
        <f t="array" ref="AV191">INDEX(_x_scores_!H$2:H$474,MATCH($AO191,_x_scores_!$A$2:$A$474,0),0) + INDEX(_hidden_info_draft_!Z$48:AK$48,'Draft Sim'!$F$21)</f>
        <v>0.51175875074361654</v>
      </c>
      <c r="AW191" cm="1">
        <f t="array" ref="AW191">INDEX(_x_scores_!I$2:I$474,MATCH($AO191,_x_scores_!$A$2:$A$474,0),0) + INDEX(_hidden_info_draft_!Z$49:AK$49,'Draft Sim'!$F$21)</f>
        <v>-2.0793847668155179</v>
      </c>
      <c r="AX191" cm="1">
        <f t="array" ref="AX191">INDEX(_x_scores_!J$2:J$474,MATCH($AO191,_x_scores_!$A$2:$A$474,0),0) + INDEX(_hidden_info_draft_!Z$50:AK$50,'Draft Sim'!$F$21)</f>
        <v>0.17063403907461913</v>
      </c>
      <c r="AZ191">
        <f t="shared" si="28"/>
        <v>0.44246611957616966</v>
      </c>
      <c r="BA191">
        <f t="shared" si="29"/>
        <v>0.52517457848532312</v>
      </c>
      <c r="BB191">
        <f t="shared" si="30"/>
        <v>0.4389787978661932</v>
      </c>
      <c r="BC191">
        <f t="shared" si="31"/>
        <v>0.44883032301119452</v>
      </c>
      <c r="BD191">
        <f t="shared" si="32"/>
        <v>0.45494508918415355</v>
      </c>
      <c r="BE191">
        <f t="shared" si="33"/>
        <v>0.4441072561042092</v>
      </c>
      <c r="BF191">
        <f t="shared" si="34"/>
        <v>0.53745863350153222</v>
      </c>
      <c r="BG191">
        <f t="shared" si="35"/>
        <v>0.34958210779144849</v>
      </c>
      <c r="BH191">
        <f t="shared" si="36"/>
        <v>0.51255016538595344</v>
      </c>
      <c r="BJ191">
        <f ca="1"/>
        <v>188</v>
      </c>
      <c r="BL191">
        <f ca="1"/>
        <v>1</v>
      </c>
      <c r="BN191">
        <f t="shared" si="37"/>
        <v>0.46156589676735305</v>
      </c>
      <c r="BO191" cm="1">
        <f t="array" aca="1" ref="BO191" ca="1">SUM(IF(MOD(_xlfn.FLOOR.MATH(ROW(INDIRECT("1:512"))/1),2)=1,AZ191,1-AZ191) * IF(MOD(_xlfn.FLOOR.MATH(ROW(INDIRECT("1:512"))/2),2)=1,BA191,1-BA191) *  IF(MOD(_xlfn.FLOOR.MATH(ROW(INDIRECT("1:512"))/4),2)=1,BB191,1-BB191) *IF(MOD(_xlfn.FLOOR.MATH(ROW(INDIRECT("1:512"))/8),2)=1,BC191,1-BC191) * IF(MOD(_xlfn.FLOOR.MATH(ROW(INDIRECT("1:512"))/16),2)=1,BD191,1-BD191) * IF(MOD(_xlfn.FLOOR.MATH(ROW(INDIRECT("1:512"))/32),2)=1,BE191,1-BE191) *  IF(MOD(_xlfn.FLOOR.MATH(ROW(INDIRECT("1:512"))/64),2)=1,BF191,1-BF191) * IF(MOD(_xlfn.FLOOR.MATH(ROW(INDIRECT("1:512"))/128),2)=1,BG191,1-BG191) * IF(MOD(_xlfn.FLOOR.MATH(ROW(INDIRECT("1:512"))/256),2)=1,BH191,1-BH191)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0.4056409760335446</v>
      </c>
      <c r="BP191">
        <f ca="1">IF('Draft Sim'!$C$2 = "Most Categories",BO191,BN191)</f>
        <v>0.4056409760335446</v>
      </c>
      <c r="BR191" t="str">
        <f ca="1"/>
        <v>Terance Mann</v>
      </c>
      <c r="BT191" s="6" t="str">
        <f t="shared" ca="1" si="38"/>
        <v>Terance Mann</v>
      </c>
      <c r="BV191" t="str">
        <f ca="1"/>
        <v>Mo Bamba</v>
      </c>
    </row>
    <row r="192" spans="6:74">
      <c r="F192" t="str">
        <v>Terance Mann</v>
      </c>
      <c r="I192" s="6" t="str">
        <f t="shared" si="26"/>
        <v>Terance Mann</v>
      </c>
      <c r="L192" t="str">
        <v>Moritz Wagner</v>
      </c>
      <c r="O192">
        <v>-0.61007023833210638</v>
      </c>
      <c r="P192">
        <v>-0.7651486579104726</v>
      </c>
      <c r="Q192">
        <v>-0.61606776681222086</v>
      </c>
      <c r="R192">
        <v>-0.3315627633616321</v>
      </c>
      <c r="S192">
        <v>-0.65524060793615135</v>
      </c>
      <c r="T192">
        <v>5.288782946399509E-2</v>
      </c>
      <c r="U192">
        <v>0.64533305364181937</v>
      </c>
      <c r="V192">
        <v>0.11364230869961459</v>
      </c>
      <c r="W192">
        <v>-0.40655503370337776</v>
      </c>
      <c r="AO192" t="str">
        <f t="shared" si="27"/>
        <v>Terance Mann</v>
      </c>
      <c r="AP192" cm="1">
        <f t="array" ref="AP192">INDEX(_x_scores_!B$2:B$474,MATCH($AO192,_x_scores_!$A$2:$A$474,0),0) + INDEX(_hidden_info_draft_!Z$42:AK$42,'Draft Sim'!$F$21)</f>
        <v>-0.74203876396208257</v>
      </c>
      <c r="AQ192" cm="1">
        <f t="array" ref="AQ192">INDEX(_x_scores_!C$2:C$474,MATCH($AO192,_x_scores_!$A$2:$A$474,0),0) + INDEX(_hidden_info_draft_!Z$43:AK$43,'Draft Sim'!$F$21)</f>
        <v>-0.3496870583475461</v>
      </c>
      <c r="AR192" cm="1">
        <f t="array" ref="AR192">INDEX(_x_scores_!D$2:D$474,MATCH($AO192,_x_scores_!$A$2:$A$474,0),0) +INDEX(_hidden_info_draft_!Z$44:AK$44,'Draft Sim'!$F$21)</f>
        <v>-0.30465471382683806</v>
      </c>
      <c r="AS192" cm="1">
        <f t="array" ref="AS192">INDEX(_x_scores_!E$2:E$474,MATCH($AO192,_x_scores_!$A$2:$A$474,0),0) + INDEX(_hidden_info_draft_!Z$45:AK$45,'Draft Sim'!$F$21)</f>
        <v>-0.65172985235734915</v>
      </c>
      <c r="AT192" cm="1">
        <f t="array" ref="AT192">INDEX(_x_scores_!F$2:F$474,MATCH($AO192,_x_scores_!$A$2:$A$474,0),0) + INDEX(_hidden_info_draft_!Z$46:AK$46,'Draft Sim'!$F$21)</f>
        <v>-1.1357471757155984</v>
      </c>
      <c r="AU192" cm="1">
        <f t="array" ref="AU192">INDEX(_x_scores_!G$2:G$474,MATCH($AO192,_x_scores_!$A$2:$A$474,0),0) + INDEX(_hidden_info_draft_!Z$47:AK$47,'Draft Sim'!$F$21)</f>
        <v>-0.41750840556415847</v>
      </c>
      <c r="AV192" cm="1">
        <f t="array" ref="AV192">INDEX(_x_scores_!H$2:H$474,MATCH($AO192,_x_scores_!$A$2:$A$474,0),0) + INDEX(_hidden_info_draft_!Z$48:AK$48,'Draft Sim'!$F$21)</f>
        <v>0.43571055478401055</v>
      </c>
      <c r="AW192" cm="1">
        <f t="array" ref="AW192">INDEX(_x_scores_!I$2:I$474,MATCH($AO192,_x_scores_!$A$2:$A$474,0),0) + INDEX(_hidden_info_draft_!Z$49:AK$49,'Draft Sim'!$F$21)</f>
        <v>-1.7618221422247109</v>
      </c>
      <c r="AX192" cm="1">
        <f t="array" ref="AX192">INDEX(_x_scores_!J$2:J$474,MATCH($AO192,_x_scores_!$A$2:$A$474,0),0) + INDEX(_hidden_info_draft_!Z$50:AK$50,'Draft Sim'!$F$21)</f>
        <v>9.1131389430688409E-2</v>
      </c>
      <c r="AZ192">
        <f t="shared" si="28"/>
        <v>0.44494013942634369</v>
      </c>
      <c r="BA192">
        <f t="shared" si="29"/>
        <v>0.47596587036061244</v>
      </c>
      <c r="BB192">
        <f t="shared" si="30"/>
        <v>0.47955662839163016</v>
      </c>
      <c r="BC192">
        <f t="shared" si="31"/>
        <v>0.45064466195596853</v>
      </c>
      <c r="BD192">
        <f t="shared" si="32"/>
        <v>0.42129645271566873</v>
      </c>
      <c r="BE192">
        <f t="shared" si="33"/>
        <v>0.47121881301501545</v>
      </c>
      <c r="BF192">
        <f t="shared" si="34"/>
        <v>0.53190513878213364</v>
      </c>
      <c r="BG192">
        <f t="shared" si="35"/>
        <v>0.37167109699477185</v>
      </c>
      <c r="BH192">
        <f t="shared" si="36"/>
        <v>0.50670352113172701</v>
      </c>
      <c r="BJ192">
        <f ca="1"/>
        <v>189</v>
      </c>
      <c r="BL192">
        <f ca="1"/>
        <v>1</v>
      </c>
      <c r="BN192">
        <f t="shared" si="37"/>
        <v>0.46154470253043023</v>
      </c>
      <c r="BO192" cm="1">
        <f t="array" aca="1" ref="BO192" ca="1">SUM(IF(MOD(_xlfn.FLOOR.MATH(ROW(INDIRECT("1:512"))/1),2)=1,AZ192,1-AZ192) * IF(MOD(_xlfn.FLOOR.MATH(ROW(INDIRECT("1:512"))/2),2)=1,BA192,1-BA192) *  IF(MOD(_xlfn.FLOOR.MATH(ROW(INDIRECT("1:512"))/4),2)=1,BB192,1-BB192) *IF(MOD(_xlfn.FLOOR.MATH(ROW(INDIRECT("1:512"))/8),2)=1,BC192,1-BC192) * IF(MOD(_xlfn.FLOOR.MATH(ROW(INDIRECT("1:512"))/16),2)=1,BD192,1-BD192) * IF(MOD(_xlfn.FLOOR.MATH(ROW(INDIRECT("1:512"))/32),2)=1,BE192,1-BE192) *  IF(MOD(_xlfn.FLOOR.MATH(ROW(INDIRECT("1:512"))/64),2)=1,BF192,1-BF192) * IF(MOD(_xlfn.FLOOR.MATH(ROW(INDIRECT("1:512"))/128),2)=1,BG192,1-BG192) * IF(MOD(_xlfn.FLOOR.MATH(ROW(INDIRECT("1:512"))/256),2)=1,BH192,1-BH192)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0.40575664730818178</v>
      </c>
      <c r="BP192">
        <f ca="1">IF('Draft Sim'!$C$2 = "Most Categories",BO192,BN192)</f>
        <v>0.40575664730818178</v>
      </c>
      <c r="BR192" t="str">
        <f ca="1"/>
        <v>Precious Achiuwa</v>
      </c>
      <c r="BT192" s="6" t="str">
        <f t="shared" ca="1" si="38"/>
        <v>Precious Achiuwa</v>
      </c>
      <c r="BV192" t="str">
        <f ca="1"/>
        <v>Rui Hachimura</v>
      </c>
    </row>
    <row r="193" spans="6:74">
      <c r="F193" t="str">
        <v>Jalen Suggs</v>
      </c>
      <c r="I193" s="6" t="str">
        <f t="shared" si="26"/>
        <v>Jalen Suggs</v>
      </c>
      <c r="L193" t="str">
        <v>Mo Bamba</v>
      </c>
      <c r="O193">
        <v>-0.70637472051174011</v>
      </c>
      <c r="P193">
        <v>-0.71401412374576878</v>
      </c>
      <c r="Q193">
        <v>-0.93640950070385731</v>
      </c>
      <c r="R193">
        <v>-0.25655983508920133</v>
      </c>
      <c r="S193">
        <v>-0.33758144320168804</v>
      </c>
      <c r="T193">
        <v>4.5177934137562492E-2</v>
      </c>
      <c r="U193">
        <v>0.67178126010491479</v>
      </c>
      <c r="V193">
        <v>6.2282433527034102E-2</v>
      </c>
      <c r="W193">
        <v>-0.44772261274526837</v>
      </c>
      <c r="AO193" t="str">
        <f t="shared" si="27"/>
        <v>Jalen Suggs</v>
      </c>
      <c r="AP193" cm="1">
        <f t="array" ref="AP193">INDEX(_x_scores_!B$2:B$474,MATCH($AO193,_x_scores_!$A$2:$A$474,0),0) + INDEX(_hidden_info_draft_!Z$42:AK$42,'Draft Sim'!$F$21)</f>
        <v>-0.74177480013851993</v>
      </c>
      <c r="AQ193" cm="1">
        <f t="array" ref="AQ193">INDEX(_x_scores_!C$2:C$474,MATCH($AO193,_x_scores_!$A$2:$A$474,0),0) + INDEX(_hidden_info_draft_!Z$43:AK$43,'Draft Sim'!$F$21)</f>
        <v>-0.56911647571096236</v>
      </c>
      <c r="AR193" cm="1">
        <f t="array" ref="AR193">INDEX(_x_scores_!D$2:D$474,MATCH($AO193,_x_scores_!$A$2:$A$474,0),0) +INDEX(_hidden_info_draft_!Z$44:AK$44,'Draft Sim'!$F$21)</f>
        <v>-8.010876004307721E-3</v>
      </c>
      <c r="AS193" cm="1">
        <f t="array" ref="AS193">INDEX(_x_scores_!E$2:E$474,MATCH($AO193,_x_scores_!$A$2:$A$474,0),0) + INDEX(_hidden_info_draft_!Z$45:AK$45,'Draft Sim'!$F$21)</f>
        <v>8.5209921614424367E-2</v>
      </c>
      <c r="AT193" cm="1">
        <f t="array" ref="AT193">INDEX(_x_scores_!F$2:F$474,MATCH($AO193,_x_scores_!$A$2:$A$474,0),0) + INDEX(_hidden_info_draft_!Z$46:AK$46,'Draft Sim'!$F$21)</f>
        <v>-0.89057573529030387</v>
      </c>
      <c r="AU193" cm="1">
        <f t="array" ref="AU193">INDEX(_x_scores_!G$2:G$474,MATCH($AO193,_x_scores_!$A$2:$A$474,0),0) + INDEX(_hidden_info_draft_!Z$47:AK$47,'Draft Sim'!$F$21)</f>
        <v>-0.42084226872467717</v>
      </c>
      <c r="AV193" cm="1">
        <f t="array" ref="AV193">INDEX(_x_scores_!H$2:H$474,MATCH($AO193,_x_scores_!$A$2:$A$474,0),0) + INDEX(_hidden_info_draft_!Z$48:AK$48,'Draft Sim'!$F$21)</f>
        <v>-5.3051392118780794E-2</v>
      </c>
      <c r="AW193" cm="1">
        <f t="array" ref="AW193">INDEX(_x_scores_!I$2:I$474,MATCH($AO193,_x_scores_!$A$2:$A$474,0),0) + INDEX(_hidden_info_draft_!Z$49:AK$49,'Draft Sim'!$F$21)</f>
        <v>-1.9597661776024069</v>
      </c>
      <c r="AX193" cm="1">
        <f t="array" ref="AX193">INDEX(_x_scores_!J$2:J$474,MATCH($AO193,_x_scores_!$A$2:$A$474,0),0) + INDEX(_hidden_info_draft_!Z$50:AK$50,'Draft Sim'!$F$21)</f>
        <v>-0.30683829341793722</v>
      </c>
      <c r="AZ193">
        <f t="shared" si="28"/>
        <v>0.4449596009793737</v>
      </c>
      <c r="BA193">
        <f t="shared" si="29"/>
        <v>0.4609234047357289</v>
      </c>
      <c r="BB193">
        <f t="shared" si="30"/>
        <v>0.4994622075460935</v>
      </c>
      <c r="BC193">
        <f t="shared" si="31"/>
        <v>0.50646919208810803</v>
      </c>
      <c r="BD193">
        <f t="shared" si="32"/>
        <v>0.43813028362189943</v>
      </c>
      <c r="BE193">
        <f t="shared" si="33"/>
        <v>0.47098939512471116</v>
      </c>
      <c r="BF193">
        <f t="shared" si="34"/>
        <v>0.49611119464623854</v>
      </c>
      <c r="BG193">
        <f t="shared" si="35"/>
        <v>0.35784757948813661</v>
      </c>
      <c r="BH193">
        <f t="shared" si="36"/>
        <v>0.47744029955450173</v>
      </c>
      <c r="BJ193">
        <f ca="1"/>
        <v>190</v>
      </c>
      <c r="BL193">
        <f ca="1"/>
        <v>1</v>
      </c>
      <c r="BN193">
        <f t="shared" si="37"/>
        <v>0.46137035086497691</v>
      </c>
      <c r="BO193" cm="1">
        <f t="array" aca="1" ref="BO193" ca="1">SUM(IF(MOD(_xlfn.FLOOR.MATH(ROW(INDIRECT("1:512"))/1),2)=1,AZ193,1-AZ193) * IF(MOD(_xlfn.FLOOR.MATH(ROW(INDIRECT("1:512"))/2),2)=1,BA193,1-BA193) *  IF(MOD(_xlfn.FLOOR.MATH(ROW(INDIRECT("1:512"))/4),2)=1,BB193,1-BB193) *IF(MOD(_xlfn.FLOOR.MATH(ROW(INDIRECT("1:512"))/8),2)=1,BC193,1-BC193) * IF(MOD(_xlfn.FLOOR.MATH(ROW(INDIRECT("1:512"))/16),2)=1,BD193,1-BD193) * IF(MOD(_xlfn.FLOOR.MATH(ROW(INDIRECT("1:512"))/32),2)=1,BE193,1-BE193) *  IF(MOD(_xlfn.FLOOR.MATH(ROW(INDIRECT("1:512"))/64),2)=1,BF193,1-BF193) * IF(MOD(_xlfn.FLOOR.MATH(ROW(INDIRECT("1:512"))/128),2)=1,BG193,1-BG193) * IF(MOD(_xlfn.FLOOR.MATH(ROW(INDIRECT("1:512"))/256),2)=1,BH193,1-BH193)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0.40538940451763328</v>
      </c>
      <c r="BP193">
        <f ca="1">IF('Draft Sim'!$C$2 = "Most Categories",BO193,BN193)</f>
        <v>0.40538940451763328</v>
      </c>
      <c r="BR193" t="str">
        <f ca="1"/>
        <v>Jalen Suggs</v>
      </c>
      <c r="BT193" s="6" t="str">
        <f t="shared" ca="1" si="38"/>
        <v>Jalen Suggs</v>
      </c>
      <c r="BV193" t="str">
        <f ca="1"/>
        <v>Jonathan Kuminga</v>
      </c>
    </row>
    <row r="194" spans="6:74">
      <c r="F194" t="str">
        <v>Thomas Bryant</v>
      </c>
      <c r="I194" s="6" t="str">
        <f t="shared" si="26"/>
        <v>Thomas Bryant</v>
      </c>
      <c r="L194" t="str">
        <v>Dennis Schroder</v>
      </c>
      <c r="O194">
        <v>-0.65020190074361228</v>
      </c>
      <c r="P194">
        <v>-0.59385467347425247</v>
      </c>
      <c r="Q194">
        <v>-0.45411371706034331</v>
      </c>
      <c r="R194">
        <v>-0.41875432541193791</v>
      </c>
      <c r="S194">
        <v>-0.56397570798254781</v>
      </c>
      <c r="T194">
        <v>-0.34957498626392036</v>
      </c>
      <c r="U194">
        <v>0.50637486792915332</v>
      </c>
      <c r="V194">
        <v>-1.7883439855871625E-2</v>
      </c>
      <c r="W194">
        <v>-8.712449975468323E-3</v>
      </c>
      <c r="AO194" t="str">
        <f t="shared" si="27"/>
        <v>Thomas Bryant</v>
      </c>
      <c r="AP194" cm="1">
        <f t="array" ref="AP194">INDEX(_x_scores_!B$2:B$474,MATCH($AO194,_x_scores_!$A$2:$A$474,0),0) + INDEX(_hidden_info_draft_!Z$42:AK$42,'Draft Sim'!$F$21)</f>
        <v>-0.91133171991692397</v>
      </c>
      <c r="AQ194" cm="1">
        <f t="array" ref="AQ194">INDEX(_x_scores_!C$2:C$474,MATCH($AO194,_x_scores_!$A$2:$A$474,0),0) + INDEX(_hidden_info_draft_!Z$43:AK$43,'Draft Sim'!$F$21)</f>
        <v>0.22750555251739063</v>
      </c>
      <c r="AR194" cm="1">
        <f t="array" ref="AR194">INDEX(_x_scores_!D$2:D$474,MATCH($AO194,_x_scores_!$A$2:$A$474,0),0) +INDEX(_hidden_info_draft_!Z$44:AK$44,'Draft Sim'!$F$21)</f>
        <v>-1.0592339758095051</v>
      </c>
      <c r="AS194" cm="1">
        <f t="array" ref="AS194">INDEX(_x_scores_!E$2:E$474,MATCH($AO194,_x_scores_!$A$2:$A$474,0),0) + INDEX(_hidden_info_draft_!Z$45:AK$45,'Draft Sim'!$F$21)</f>
        <v>-0.94424381695197646</v>
      </c>
      <c r="AT194" cm="1">
        <f t="array" ref="AT194">INDEX(_x_scores_!F$2:F$474,MATCH($AO194,_x_scores_!$A$2:$A$474,0),0) + INDEX(_hidden_info_draft_!Z$46:AK$46,'Draft Sim'!$F$21)</f>
        <v>-0.77141042880139521</v>
      </c>
      <c r="AU194" cm="1">
        <f t="array" ref="AU194">INDEX(_x_scores_!G$2:G$474,MATCH($AO194,_x_scores_!$A$2:$A$474,0),0) + INDEX(_hidden_info_draft_!Z$47:AK$47,'Draft Sim'!$F$21)</f>
        <v>-0.89708612211261041</v>
      </c>
      <c r="AV194" cm="1">
        <f t="array" ref="AV194">INDEX(_x_scores_!H$2:H$474,MATCH($AO194,_x_scores_!$A$2:$A$474,0),0) + INDEX(_hidden_info_draft_!Z$48:AK$48,'Draft Sim'!$F$21)</f>
        <v>0.7448614571732165</v>
      </c>
      <c r="AW194" cm="1">
        <f t="array" ref="AW194">INDEX(_x_scores_!I$2:I$474,MATCH($AO194,_x_scores_!$A$2:$A$474,0),0) + INDEX(_hidden_info_draft_!Z$49:AK$49,'Draft Sim'!$F$21)</f>
        <v>-1.9277794339240932</v>
      </c>
      <c r="AX194" cm="1">
        <f t="array" ref="AX194">INDEX(_x_scores_!J$2:J$474,MATCH($AO194,_x_scores_!$A$2:$A$474,0),0) + INDEX(_hidden_info_draft_!Z$50:AK$50,'Draft Sim'!$F$21)</f>
        <v>0.63390961482838748</v>
      </c>
      <c r="AZ194">
        <f t="shared" si="28"/>
        <v>0.43248785611478557</v>
      </c>
      <c r="BA194">
        <f t="shared" si="29"/>
        <v>0.51564200714741704</v>
      </c>
      <c r="BB194">
        <f t="shared" si="30"/>
        <v>0.42926539705021283</v>
      </c>
      <c r="BC194">
        <f t="shared" si="31"/>
        <v>0.42869324720019331</v>
      </c>
      <c r="BD194">
        <f t="shared" si="32"/>
        <v>0.44635493556872186</v>
      </c>
      <c r="BE194">
        <f t="shared" si="33"/>
        <v>0.43835251485130244</v>
      </c>
      <c r="BF194">
        <f t="shared" si="34"/>
        <v>0.55443116484084776</v>
      </c>
      <c r="BG194">
        <f t="shared" si="35"/>
        <v>0.36006935106401128</v>
      </c>
      <c r="BH194">
        <f t="shared" si="36"/>
        <v>0.54652589214694458</v>
      </c>
      <c r="BJ194">
        <f ca="1"/>
        <v>191</v>
      </c>
      <c r="BL194">
        <f ca="1"/>
        <v>1</v>
      </c>
      <c r="BN194">
        <f t="shared" si="37"/>
        <v>0.46131359622049295</v>
      </c>
      <c r="BO194" cm="1">
        <f t="array" aca="1" ref="BO194" ca="1">SUM(IF(MOD(_xlfn.FLOOR.MATH(ROW(INDIRECT("1:512"))/1),2)=1,AZ194,1-AZ194) * IF(MOD(_xlfn.FLOOR.MATH(ROW(INDIRECT("1:512"))/2),2)=1,BA194,1-BA194) *  IF(MOD(_xlfn.FLOOR.MATH(ROW(INDIRECT("1:512"))/4),2)=1,BB194,1-BB194) *IF(MOD(_xlfn.FLOOR.MATH(ROW(INDIRECT("1:512"))/8),2)=1,BC194,1-BC194) * IF(MOD(_xlfn.FLOOR.MATH(ROW(INDIRECT("1:512"))/16),2)=1,BD194,1-BD194) * IF(MOD(_xlfn.FLOOR.MATH(ROW(INDIRECT("1:512"))/32),2)=1,BE194,1-BE194) *  IF(MOD(_xlfn.FLOOR.MATH(ROW(INDIRECT("1:512"))/64),2)=1,BF194,1-BF194) * IF(MOD(_xlfn.FLOOR.MATH(ROW(INDIRECT("1:512"))/128),2)=1,BG194,1-BG194) * IF(MOD(_xlfn.FLOOR.MATH(ROW(INDIRECT("1:512"))/256),2)=1,BH194,1-BH194)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0.40484154386223398</v>
      </c>
      <c r="BP194">
        <f ca="1">IF('Draft Sim'!$C$2 = "Most Categories",BO194,BN194)</f>
        <v>0.40484154386223398</v>
      </c>
      <c r="BR194" t="str">
        <f ca="1"/>
        <v>Alec Burks</v>
      </c>
      <c r="BT194" s="6" t="str">
        <f t="shared" ca="1" si="38"/>
        <v>Alec Burks</v>
      </c>
      <c r="BV194" t="str">
        <f ca="1"/>
        <v>Jevon Carter</v>
      </c>
    </row>
    <row r="195" spans="6:74">
      <c r="F195" t="str">
        <v>Aleksej Pokusevski</v>
      </c>
      <c r="I195" s="6" t="str">
        <f t="shared" si="26"/>
        <v>Aleksej Pokusevski</v>
      </c>
      <c r="L195" t="str">
        <v>Jevon Carter</v>
      </c>
      <c r="O195">
        <v>-0.59248877504404462</v>
      </c>
      <c r="P195">
        <v>-0.89579832060035414</v>
      </c>
      <c r="Q195">
        <v>-0.64803760747929773</v>
      </c>
      <c r="R195">
        <v>-0.47867149335225978</v>
      </c>
      <c r="S195">
        <v>-0.76383900820242212</v>
      </c>
      <c r="T195">
        <v>0.53152543763785942</v>
      </c>
      <c r="U195">
        <v>0.79367221922073306</v>
      </c>
      <c r="V195">
        <v>3.9230379940350807E-2</v>
      </c>
      <c r="W195">
        <v>-0.46297456558847649</v>
      </c>
      <c r="AO195" t="str">
        <f t="shared" si="27"/>
        <v>Aleksej Pokusevski</v>
      </c>
      <c r="AP195" cm="1">
        <f t="array" ref="AP195">INDEX(_x_scores_!B$2:B$474,MATCH($AO195,_x_scores_!$A$2:$A$474,0),0) + INDEX(_hidden_info_draft_!Z$42:AK$42,'Draft Sim'!$F$21)</f>
        <v>-0.96200008155486005</v>
      </c>
      <c r="AQ195" cm="1">
        <f t="array" ref="AQ195">INDEX(_x_scores_!C$2:C$474,MATCH($AO195,_x_scores_!$A$2:$A$474,0),0) + INDEX(_hidden_info_draft_!Z$43:AK$43,'Draft Sim'!$F$21)</f>
        <v>-0.21982651578688817</v>
      </c>
      <c r="AR195" cm="1">
        <f t="array" ref="AR195">INDEX(_x_scores_!D$2:D$474,MATCH($AO195,_x_scores_!$A$2:$A$474,0),0) +INDEX(_hidden_info_draft_!Z$44:AK$44,'Draft Sim'!$F$21)</f>
        <v>-0.59730527582112514</v>
      </c>
      <c r="AS195" cm="1">
        <f t="array" ref="AS195">INDEX(_x_scores_!E$2:E$474,MATCH($AO195,_x_scores_!$A$2:$A$474,0),0) + INDEX(_hidden_info_draft_!Z$45:AK$45,'Draft Sim'!$F$21)</f>
        <v>-0.72543667093077535</v>
      </c>
      <c r="AT195" cm="1">
        <f t="array" ref="AT195">INDEX(_x_scores_!F$2:F$474,MATCH($AO195,_x_scores_!$A$2:$A$474,0),0) + INDEX(_hidden_info_draft_!Z$46:AK$46,'Draft Sim'!$F$21)</f>
        <v>-1.6474101335154367E-2</v>
      </c>
      <c r="AU195" cm="1">
        <f t="array" ref="AU195">INDEX(_x_scores_!G$2:G$474,MATCH($AO195,_x_scores_!$A$2:$A$474,0),0) + INDEX(_hidden_info_draft_!Z$47:AK$47,'Draft Sim'!$F$21)</f>
        <v>-0.60965620533838116</v>
      </c>
      <c r="AV195" cm="1">
        <f t="array" ref="AV195">INDEX(_x_scores_!H$2:H$474,MATCH($AO195,_x_scores_!$A$2:$A$474,0),0) + INDEX(_hidden_info_draft_!Z$48:AK$48,'Draft Sim'!$F$21)</f>
        <v>0.3441532408879685</v>
      </c>
      <c r="AW195" cm="1">
        <f t="array" ref="AW195">INDEX(_x_scores_!I$2:I$474,MATCH($AO195,_x_scores_!$A$2:$A$474,0),0) + INDEX(_hidden_info_draft_!Z$49:AK$49,'Draft Sim'!$F$21)</f>
        <v>-1.9105315386724877</v>
      </c>
      <c r="AX195" cm="1">
        <f t="array" ref="AX195">INDEX(_x_scores_!J$2:J$474,MATCH($AO195,_x_scores_!$A$2:$A$474,0),0) + INDEX(_hidden_info_draft_!Z$50:AK$50,'Draft Sim'!$F$21)</f>
        <v>-0.10724627260921063</v>
      </c>
      <c r="AZ195">
        <f t="shared" si="28"/>
        <v>0.4287733859340157</v>
      </c>
      <c r="BA195">
        <f t="shared" si="29"/>
        <v>0.48488570330373615</v>
      </c>
      <c r="BB195">
        <f t="shared" si="30"/>
        <v>0.45996863460704951</v>
      </c>
      <c r="BC195">
        <f t="shared" si="31"/>
        <v>0.44509643811375843</v>
      </c>
      <c r="BD195">
        <f t="shared" si="32"/>
        <v>0.49885089278823225</v>
      </c>
      <c r="BE195">
        <f t="shared" si="33"/>
        <v>0.45801427622730584</v>
      </c>
      <c r="BF195">
        <f t="shared" si="34"/>
        <v>0.52521092572197747</v>
      </c>
      <c r="BG195">
        <f t="shared" si="35"/>
        <v>0.36126934513529019</v>
      </c>
      <c r="BH195">
        <f t="shared" si="36"/>
        <v>0.49211122933686857</v>
      </c>
      <c r="BJ195">
        <f ca="1"/>
        <v>192</v>
      </c>
      <c r="BL195">
        <f ca="1"/>
        <v>0</v>
      </c>
      <c r="BN195">
        <f t="shared" si="37"/>
        <v>0.46157564790758165</v>
      </c>
      <c r="BO195" cm="1">
        <f t="array" aca="1" ref="BO195" ca="1">SUM(IF(MOD(_xlfn.FLOOR.MATH(ROW(INDIRECT("1:512"))/1),2)=1,AZ195,1-AZ195) * IF(MOD(_xlfn.FLOOR.MATH(ROW(INDIRECT("1:512"))/2),2)=1,BA195,1-BA195) *  IF(MOD(_xlfn.FLOOR.MATH(ROW(INDIRECT("1:512"))/4),2)=1,BB195,1-BB195) *IF(MOD(_xlfn.FLOOR.MATH(ROW(INDIRECT("1:512"))/8),2)=1,BC195,1-BC195) * IF(MOD(_xlfn.FLOOR.MATH(ROW(INDIRECT("1:512"))/16),2)=1,BD195,1-BD195) * IF(MOD(_xlfn.FLOOR.MATH(ROW(INDIRECT("1:512"))/32),2)=1,BE195,1-BE195) *  IF(MOD(_xlfn.FLOOR.MATH(ROW(INDIRECT("1:512"))/64),2)=1,BF195,1-BF195) * IF(MOD(_xlfn.FLOOR.MATH(ROW(INDIRECT("1:512"))/128),2)=1,BG195,1-BG195) * IF(MOD(_xlfn.FLOOR.MATH(ROW(INDIRECT("1:512"))/256),2)=1,BH195,1-BH195)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0.40583590474269471</v>
      </c>
      <c r="BP195">
        <f ca="1">IF('Draft Sim'!$C$2 = "Most Categories",BO195,BN195)</f>
        <v>0.40583590474269471</v>
      </c>
      <c r="BR195" t="str">
        <f ca="1"/>
        <v>Nick Richards</v>
      </c>
      <c r="BT195" s="6" t="str">
        <f t="shared" ca="1" si="38"/>
        <v>Nick Richards</v>
      </c>
      <c r="BV195" t="str">
        <f ca="1"/>
        <v>Bones Hyland</v>
      </c>
    </row>
    <row r="196" spans="6:74">
      <c r="F196" t="str">
        <v>Nick Richards</v>
      </c>
      <c r="I196" s="6" t="str">
        <f t="shared" ref="I196:I259" si="39">IFERROR(MATCH(F196,$D$4:$D$502,0),F196)</f>
        <v>Nick Richards</v>
      </c>
      <c r="L196" t="str">
        <v>Jonathan Kuminga</v>
      </c>
      <c r="O196">
        <v>-0.81949485669845368</v>
      </c>
      <c r="P196">
        <v>-1.6662062609315728E-2</v>
      </c>
      <c r="Q196">
        <v>-1.2086929790430103</v>
      </c>
      <c r="R196">
        <v>-0.71126829000656522</v>
      </c>
      <c r="S196">
        <v>-0.19963896106834464</v>
      </c>
      <c r="T196">
        <v>-0.8291527028123723</v>
      </c>
      <c r="U196">
        <v>0.81552577031835927</v>
      </c>
      <c r="V196">
        <v>-0.18384073155525391</v>
      </c>
      <c r="W196">
        <v>0.53406577542223077</v>
      </c>
      <c r="AO196" t="str">
        <f t="shared" ref="AO196:AO259" si="40">F196</f>
        <v>Nick Richards</v>
      </c>
      <c r="AP196" cm="1">
        <f t="array" ref="AP196">INDEX(_x_scores_!B$2:B$474,MATCH($AO196,_x_scores_!$A$2:$A$474,0),0) + INDEX(_hidden_info_draft_!Z$42:AK$42,'Draft Sim'!$F$21)</f>
        <v>-1.0829690403728853</v>
      </c>
      <c r="AQ196" cm="1">
        <f t="array" ref="AQ196">INDEX(_x_scores_!C$2:C$474,MATCH($AO196,_x_scores_!$A$2:$A$474,0),0) + INDEX(_hidden_info_draft_!Z$43:AK$43,'Draft Sim'!$F$21)</f>
        <v>0.237372850733791</v>
      </c>
      <c r="AR196" cm="1">
        <f t="array" ref="AR196">INDEX(_x_scores_!D$2:D$474,MATCH($AO196,_x_scores_!$A$2:$A$474,0),0) +INDEX(_hidden_info_draft_!Z$44:AK$44,'Draft Sim'!$F$21)</f>
        <v>-1.0949990594617993</v>
      </c>
      <c r="AS196" cm="1">
        <f t="array" ref="AS196">INDEX(_x_scores_!E$2:E$474,MATCH($AO196,_x_scores_!$A$2:$A$474,0),0) + INDEX(_hidden_info_draft_!Z$45:AK$45,'Draft Sim'!$F$21)</f>
        <v>-0.94392380715545698</v>
      </c>
      <c r="AT196" cm="1">
        <f t="array" ref="AT196">INDEX(_x_scores_!F$2:F$474,MATCH($AO196,_x_scores_!$A$2:$A$474,0),0) + INDEX(_hidden_info_draft_!Z$46:AK$46,'Draft Sim'!$F$21)</f>
        <v>-0.10811447184658157</v>
      </c>
      <c r="AU196" cm="1">
        <f t="array" ref="AU196">INDEX(_x_scores_!G$2:G$474,MATCH($AO196,_x_scores_!$A$2:$A$474,0),0) + INDEX(_hidden_info_draft_!Z$47:AK$47,'Draft Sim'!$F$21)</f>
        <v>-1.2581304015618839</v>
      </c>
      <c r="AV196" cm="1">
        <f t="array" ref="AV196">INDEX(_x_scores_!H$2:H$474,MATCH($AO196,_x_scores_!$A$2:$A$474,0),0) + INDEX(_hidden_info_draft_!Z$48:AK$48,'Draft Sim'!$F$21)</f>
        <v>0.70309969249751769</v>
      </c>
      <c r="AW196" cm="1">
        <f t="array" ref="AW196">INDEX(_x_scores_!I$2:I$474,MATCH($AO196,_x_scores_!$A$2:$A$474,0),0) + INDEX(_hidden_info_draft_!Z$49:AK$49,'Draft Sim'!$F$21)</f>
        <v>-2.034579302463575</v>
      </c>
      <c r="AX196" cm="1">
        <f t="array" ref="AX196">INDEX(_x_scores_!J$2:J$474,MATCH($AO196,_x_scores_!$A$2:$A$474,0),0) + INDEX(_hidden_info_draft_!Z$50:AK$50,'Draft Sim'!$F$21)</f>
        <v>0.69204601376416641</v>
      </c>
      <c r="AZ196">
        <f t="shared" ref="AZ196:AZ259" si="41">1 - _xlfn.NORM.DIST(0,AP196,SQRT(Z$54),TRUE)</f>
        <v>0.41993128305927629</v>
      </c>
      <c r="BA196">
        <f t="shared" ref="BA196:BA259" si="42">1 - _xlfn.NORM.DIST(0,AQ196,SQRT(Z$55),TRUE)</f>
        <v>0.51632005658862579</v>
      </c>
      <c r="BB196">
        <f t="shared" ref="BB196:BB259" si="43">1 - _xlfn.NORM.DIST(0,AR196,SQRT(Z$56),TRUE)</f>
        <v>0.42690350795364806</v>
      </c>
      <c r="BC196">
        <f t="shared" ref="BC196:BC259" si="44">1 - _xlfn.NORM.DIST(0,AS196,SQRT(Z$57),TRUE)</f>
        <v>0.42871715459580828</v>
      </c>
      <c r="BD196">
        <f t="shared" ref="BD196:BD259" si="45">1 - _xlfn.NORM.DIST(0,AT196,SQRT(Z$58),TRUE)</f>
        <v>0.49245920064628312</v>
      </c>
      <c r="BE196">
        <f t="shared" ref="BE196:BE259" si="46">1 - _xlfn.NORM.DIST(0,AU196,SQRT(Z$59),TRUE)</f>
        <v>0.41387479772570523</v>
      </c>
      <c r="BF196">
        <f t="shared" ref="BF196:BF259" si="47">1 - _xlfn.NORM.DIST(0,AV196,SQRT(Z$60),TRUE)</f>
        <v>0.55139684499341779</v>
      </c>
      <c r="BG196">
        <f t="shared" ref="BG196:BG259" si="48">1 - _xlfn.NORM.DIST(0,AW196,SQRT(Z$61),TRUE)</f>
        <v>0.35267000522464098</v>
      </c>
      <c r="BH196">
        <f t="shared" ref="BH196:BH259" si="49">1 - _xlfn.NORM.DIST(0,AX196,SQRT(Z$62),TRUE)</f>
        <v>0.5507706830002963</v>
      </c>
      <c r="BJ196">
        <f ca="1"/>
        <v>193</v>
      </c>
      <c r="BL196">
        <f ca="1"/>
        <v>0</v>
      </c>
      <c r="BN196">
        <f t="shared" ref="BN196:BN259" si="50">AVERAGE(AZ196:BH196)</f>
        <v>0.4614492815319669</v>
      </c>
      <c r="BO196" cm="1">
        <f t="array" aca="1" ref="BO196" ca="1">SUM(IF(MOD(_xlfn.FLOOR.MATH(ROW(INDIRECT("1:512"))/1),2)=1,AZ196,1-AZ196) * IF(MOD(_xlfn.FLOOR.MATH(ROW(INDIRECT("1:512"))/2),2)=1,BA196,1-BA196) *  IF(MOD(_xlfn.FLOOR.MATH(ROW(INDIRECT("1:512"))/4),2)=1,BB196,1-BB196) *IF(MOD(_xlfn.FLOOR.MATH(ROW(INDIRECT("1:512"))/8),2)=1,BC196,1-BC196) * IF(MOD(_xlfn.FLOOR.MATH(ROW(INDIRECT("1:512"))/16),2)=1,BD196,1-BD196) * IF(MOD(_xlfn.FLOOR.MATH(ROW(INDIRECT("1:512"))/32),2)=1,BE196,1-BE196) *  IF(MOD(_xlfn.FLOOR.MATH(ROW(INDIRECT("1:512"))/64),2)=1,BF196,1-BF196) * IF(MOD(_xlfn.FLOOR.MATH(ROW(INDIRECT("1:512"))/128),2)=1,BG196,1-BG196) * IF(MOD(_xlfn.FLOOR.MATH(ROW(INDIRECT("1:512"))/256),2)=1,BH196,1-BH196)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0.40507465163901563</v>
      </c>
      <c r="BP196">
        <f ca="1">IF('Draft Sim'!$C$2 = "Most Categories",BO196,BN196)</f>
        <v>0.40507465163901563</v>
      </c>
      <c r="BR196" t="str">
        <f ca="1"/>
        <v>Jalen Smith</v>
      </c>
      <c r="BT196" s="6" t="str">
        <f t="shared" ref="BT196:BT259" ca="1" si="51">IFERROR(MATCH(BR196,$D$4:$D$502,0),BR196)</f>
        <v>Jalen Smith</v>
      </c>
      <c r="BV196" t="str">
        <f ca="1"/>
        <v>John Konchar</v>
      </c>
    </row>
    <row r="197" spans="6:74">
      <c r="F197" t="str">
        <v>Marvin Bagley III</v>
      </c>
      <c r="I197" s="6" t="str">
        <f t="shared" si="39"/>
        <v>Marvin Bagley III</v>
      </c>
      <c r="L197" t="str">
        <v>Bones Hyland</v>
      </c>
      <c r="O197">
        <v>-0.97267212306063644</v>
      </c>
      <c r="P197">
        <v>-0.49438742553569875</v>
      </c>
      <c r="Q197">
        <v>-0.96107981378887097</v>
      </c>
      <c r="R197">
        <v>-0.33852156502540159</v>
      </c>
      <c r="S197">
        <v>-0.6656075300188723</v>
      </c>
      <c r="T197">
        <v>9.5496415029414833E-2</v>
      </c>
      <c r="U197">
        <v>0.98673741430069217</v>
      </c>
      <c r="V197">
        <v>-9.9728752482573582E-3</v>
      </c>
      <c r="W197">
        <v>-0.30555488196101127</v>
      </c>
      <c r="AO197" t="str">
        <f t="shared" si="40"/>
        <v>Marvin Bagley III</v>
      </c>
      <c r="AP197" cm="1">
        <f t="array" ref="AP197">INDEX(_x_scores_!B$2:B$474,MATCH($AO197,_x_scores_!$A$2:$A$474,0),0) + INDEX(_hidden_info_draft_!Z$42:AK$42,'Draft Sim'!$F$21)</f>
        <v>-0.7840896314799638</v>
      </c>
      <c r="AQ197" cm="1">
        <f t="array" ref="AQ197">INDEX(_x_scores_!C$2:C$474,MATCH($AO197,_x_scores_!$A$2:$A$474,0),0) + INDEX(_hidden_info_draft_!Z$43:AK$43,'Draft Sim'!$F$21)</f>
        <v>0.28123050800093308</v>
      </c>
      <c r="AR197" cm="1">
        <f t="array" ref="AR197">INDEX(_x_scores_!D$2:D$474,MATCH($AO197,_x_scores_!$A$2:$A$474,0),0) +INDEX(_hidden_info_draft_!Z$44:AK$44,'Draft Sim'!$F$21)</f>
        <v>-0.99419259323246911</v>
      </c>
      <c r="AS197" cm="1">
        <f t="array" ref="AS197">INDEX(_x_scores_!E$2:E$474,MATCH($AO197,_x_scores_!$A$2:$A$474,0),0) + INDEX(_hidden_info_draft_!Z$45:AK$45,'Draft Sim'!$F$21)</f>
        <v>-0.87494914126042622</v>
      </c>
      <c r="AT197" cm="1">
        <f t="array" ref="AT197">INDEX(_x_scores_!F$2:F$474,MATCH($AO197,_x_scores_!$A$2:$A$474,0),0) + INDEX(_hidden_info_draft_!Z$46:AK$46,'Draft Sim'!$F$21)</f>
        <v>-0.6955485300590758</v>
      </c>
      <c r="AU197" cm="1">
        <f t="array" ref="AU197">INDEX(_x_scores_!G$2:G$474,MATCH($AO197,_x_scores_!$A$2:$A$474,0),0) + INDEX(_hidden_info_draft_!Z$47:AK$47,'Draft Sim'!$F$21)</f>
        <v>-0.83526874840798992</v>
      </c>
      <c r="AV197" cm="1">
        <f t="array" ref="AV197">INDEX(_x_scores_!H$2:H$474,MATCH($AO197,_x_scores_!$A$2:$A$474,0),0) + INDEX(_hidden_info_draft_!Z$48:AK$48,'Draft Sim'!$F$21)</f>
        <v>0.61415802749050752</v>
      </c>
      <c r="AW197" cm="1">
        <f t="array" ref="AW197">INDEX(_x_scores_!I$2:I$474,MATCH($AO197,_x_scores_!$A$2:$A$474,0),0) + INDEX(_hidden_info_draft_!Z$49:AK$49,'Draft Sim'!$F$21)</f>
        <v>-1.8249751277698516</v>
      </c>
      <c r="AX197" cm="1">
        <f t="array" ref="AX197">INDEX(_x_scores_!J$2:J$474,MATCH($AO197,_x_scores_!$A$2:$A$474,0),0) + INDEX(_hidden_info_draft_!Z$50:AK$50,'Draft Sim'!$F$21)</f>
        <v>0.21163394022724352</v>
      </c>
      <c r="AZ197">
        <f t="shared" si="41"/>
        <v>0.44184153432838258</v>
      </c>
      <c r="BA197">
        <f t="shared" si="42"/>
        <v>0.51933321745550809</v>
      </c>
      <c r="BB197">
        <f t="shared" si="43"/>
        <v>0.43356710170446977</v>
      </c>
      <c r="BC197">
        <f t="shared" si="44"/>
        <v>0.43387609670319693</v>
      </c>
      <c r="BD197">
        <f t="shared" si="45"/>
        <v>0.45160311498237982</v>
      </c>
      <c r="BE197">
        <f t="shared" si="46"/>
        <v>0.44257002696697856</v>
      </c>
      <c r="BF197">
        <f t="shared" si="47"/>
        <v>0.54492472603960229</v>
      </c>
      <c r="BG197">
        <f t="shared" si="48"/>
        <v>0.36724178286565401</v>
      </c>
      <c r="BH197">
        <f t="shared" si="49"/>
        <v>0.51556433357104425</v>
      </c>
      <c r="BJ197">
        <f ca="1"/>
        <v>194</v>
      </c>
      <c r="BL197">
        <f ca="1"/>
        <v>0</v>
      </c>
      <c r="BN197">
        <f t="shared" si="50"/>
        <v>0.46116910384635745</v>
      </c>
      <c r="BO197" cm="1">
        <f t="array" aca="1" ref="BO197" ca="1">SUM(IF(MOD(_xlfn.FLOOR.MATH(ROW(INDIRECT("1:512"))/1),2)=1,AZ197,1-AZ197) * IF(MOD(_xlfn.FLOOR.MATH(ROW(INDIRECT("1:512"))/2),2)=1,BA197,1-BA197) *  IF(MOD(_xlfn.FLOOR.MATH(ROW(INDIRECT("1:512"))/4),2)=1,BB197,1-BB197) *IF(MOD(_xlfn.FLOOR.MATH(ROW(INDIRECT("1:512"))/8),2)=1,BC197,1-BC197) * IF(MOD(_xlfn.FLOOR.MATH(ROW(INDIRECT("1:512"))/16),2)=1,BD197,1-BD197) * IF(MOD(_xlfn.FLOOR.MATH(ROW(INDIRECT("1:512"))/32),2)=1,BE197,1-BE197) *  IF(MOD(_xlfn.FLOOR.MATH(ROW(INDIRECT("1:512"))/64),2)=1,BF197,1-BF197) * IF(MOD(_xlfn.FLOOR.MATH(ROW(INDIRECT("1:512"))/128),2)=1,BG197,1-BG197) * IF(MOD(_xlfn.FLOOR.MATH(ROW(INDIRECT("1:512"))/256),2)=1,BH197,1-BH197)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0.40468711601363522</v>
      </c>
      <c r="BP197">
        <f ca="1">IF('Draft Sim'!$C$2 = "Most Categories",BO197,BN197)</f>
        <v>0.40468711601363522</v>
      </c>
      <c r="BR197" t="str">
        <f ca="1"/>
        <v>Thomas Bryant</v>
      </c>
      <c r="BT197" s="6" t="str">
        <f t="shared" ca="1" si="51"/>
        <v>Thomas Bryant</v>
      </c>
      <c r="BV197" t="str">
        <f ca="1"/>
        <v>Moritz Wagner</v>
      </c>
    </row>
    <row r="198" spans="6:74">
      <c r="F198" t="str">
        <v>Aaron Nesmith</v>
      </c>
      <c r="I198" s="6" t="str">
        <f t="shared" si="39"/>
        <v>Aaron Nesmith</v>
      </c>
      <c r="L198" t="str">
        <v>Jose Alvarado</v>
      </c>
      <c r="O198">
        <v>-0.68377278105589234</v>
      </c>
      <c r="P198">
        <v>0.12213409206342696</v>
      </c>
      <c r="Q198">
        <v>-1.0619950989964233</v>
      </c>
      <c r="R198">
        <v>-0.44284256791029658</v>
      </c>
      <c r="S198">
        <v>-7.5533701244879348E-2</v>
      </c>
      <c r="T198">
        <v>-0.74482777937539568</v>
      </c>
      <c r="U198">
        <v>0.58242306388875931</v>
      </c>
      <c r="V198">
        <v>-0.33544606444667863</v>
      </c>
      <c r="W198">
        <v>7.0790199668462395E-2</v>
      </c>
      <c r="AO198" t="str">
        <f t="shared" si="40"/>
        <v>Aaron Nesmith</v>
      </c>
      <c r="AP198" cm="1">
        <f t="array" ref="AP198">INDEX(_x_scores_!B$2:B$474,MATCH($AO198,_x_scores_!$A$2:$A$474,0),0) + INDEX(_hidden_info_draft_!Z$42:AK$42,'Draft Sim'!$F$21)</f>
        <v>-0.79821158373021039</v>
      </c>
      <c r="AQ198" cm="1">
        <f t="array" ref="AQ198">INDEX(_x_scores_!C$2:C$474,MATCH($AO198,_x_scores_!$A$2:$A$474,0),0) + INDEX(_hidden_info_draft_!Z$43:AK$43,'Draft Sim'!$F$21)</f>
        <v>-0.46984650861906241</v>
      </c>
      <c r="AR198" cm="1">
        <f t="array" ref="AR198">INDEX(_x_scores_!D$2:D$474,MATCH($AO198,_x_scores_!$A$2:$A$474,0),0) +INDEX(_hidden_info_draft_!Z$44:AK$44,'Draft Sim'!$F$21)</f>
        <v>-0.78695049747035206</v>
      </c>
      <c r="AS198" cm="1">
        <f t="array" ref="AS198">INDEX(_x_scores_!E$2:E$474,MATCH($AO198,_x_scores_!$A$2:$A$474,0),0) + INDEX(_hidden_info_draft_!Z$45:AK$45,'Draft Sim'!$F$21)</f>
        <v>-0.48953536203461262</v>
      </c>
      <c r="AT198" cm="1">
        <f t="array" ref="AT198">INDEX(_x_scores_!F$2:F$474,MATCH($AO198,_x_scores_!$A$2:$A$474,0),0) + INDEX(_hidden_info_draft_!Z$46:AK$46,'Draft Sim'!$F$21)</f>
        <v>-0.90935291093473858</v>
      </c>
      <c r="AU198" cm="1">
        <f t="array" ref="AU198">INDEX(_x_scores_!G$2:G$474,MATCH($AO198,_x_scores_!$A$2:$A$474,0),0) + INDEX(_hidden_info_draft_!Z$47:AK$47,'Draft Sim'!$F$21)</f>
        <v>-2.2755485162675615E-2</v>
      </c>
      <c r="AV198" cm="1">
        <f t="array" ref="AV198">INDEX(_x_scores_!H$2:H$474,MATCH($AO198,_x_scores_!$A$2:$A$474,0),0) + INDEX(_hidden_info_draft_!Z$48:AK$48,'Draft Sim'!$F$21)</f>
        <v>0.60111694695977202</v>
      </c>
      <c r="AW198" cm="1">
        <f t="array" ref="AW198">INDEX(_x_scores_!I$2:I$474,MATCH($AO198,_x_scores_!$A$2:$A$474,0),0) + INDEX(_hidden_info_draft_!Z$49:AK$49,'Draft Sim'!$F$21)</f>
        <v>-1.6816562688418053</v>
      </c>
      <c r="AX198" cm="1">
        <f t="array" ref="AX198">INDEX(_x_scores_!J$2:J$474,MATCH($AO198,_x_scores_!$A$2:$A$474,0),0) + INDEX(_hidden_info_draft_!Z$50:AK$50,'Draft Sim'!$F$21)</f>
        <v>-0.34787877333911166</v>
      </c>
      <c r="AZ198">
        <f t="shared" si="41"/>
        <v>0.4408017172020231</v>
      </c>
      <c r="BA198">
        <f t="shared" si="42"/>
        <v>0.4677229993897879</v>
      </c>
      <c r="BB198">
        <f t="shared" si="43"/>
        <v>0.4473238064119287</v>
      </c>
      <c r="BC198">
        <f t="shared" si="44"/>
        <v>0.46288622858061257</v>
      </c>
      <c r="BD198">
        <f t="shared" si="45"/>
        <v>0.43683664507676767</v>
      </c>
      <c r="BE198">
        <f t="shared" si="46"/>
        <v>0.49842997810143119</v>
      </c>
      <c r="BF198">
        <f t="shared" si="47"/>
        <v>0.54397470581623697</v>
      </c>
      <c r="BG198">
        <f t="shared" si="48"/>
        <v>0.3773181252755704</v>
      </c>
      <c r="BH198">
        <f t="shared" si="49"/>
        <v>0.47442676887863922</v>
      </c>
      <c r="BJ198">
        <f ca="1"/>
        <v>195</v>
      </c>
      <c r="BL198">
        <f ca="1"/>
        <v>0</v>
      </c>
      <c r="BN198">
        <f t="shared" si="50"/>
        <v>0.46108010830366641</v>
      </c>
      <c r="BO198" cm="1">
        <f t="array" aca="1" ref="BO198" ca="1">SUM(IF(MOD(_xlfn.FLOOR.MATH(ROW(INDIRECT("1:512"))/1),2)=1,AZ198,1-AZ198) * IF(MOD(_xlfn.FLOOR.MATH(ROW(INDIRECT("1:512"))/2),2)=1,BA198,1-BA198) *  IF(MOD(_xlfn.FLOOR.MATH(ROW(INDIRECT("1:512"))/4),2)=1,BB198,1-BB198) *IF(MOD(_xlfn.FLOOR.MATH(ROW(INDIRECT("1:512"))/8),2)=1,BC198,1-BC198) * IF(MOD(_xlfn.FLOOR.MATH(ROW(INDIRECT("1:512"))/16),2)=1,BD198,1-BD198) * IF(MOD(_xlfn.FLOOR.MATH(ROW(INDIRECT("1:512"))/32),2)=1,BE198,1-BE198) *  IF(MOD(_xlfn.FLOOR.MATH(ROW(INDIRECT("1:512"))/64),2)=1,BF198,1-BF198) * IF(MOD(_xlfn.FLOOR.MATH(ROW(INDIRECT("1:512"))/128),2)=1,BG198,1-BG198) * IF(MOD(_xlfn.FLOOR.MATH(ROW(INDIRECT("1:512"))/256),2)=1,BH198,1-BH198)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0.40463988412220087</v>
      </c>
      <c r="BP198">
        <f ca="1">IF('Draft Sim'!$C$2 = "Most Categories",BO198,BN198)</f>
        <v>0.40463988412220087</v>
      </c>
      <c r="BR198" t="str">
        <f ca="1"/>
        <v>Marvin Bagley III</v>
      </c>
      <c r="BT198" s="6" t="str">
        <f t="shared" ca="1" si="51"/>
        <v>Marvin Bagley III</v>
      </c>
      <c r="BV198" t="str">
        <f ca="1"/>
        <v>Jose Alvarado</v>
      </c>
    </row>
    <row r="199" spans="6:74">
      <c r="F199" t="str">
        <v>Nicolas Batum</v>
      </c>
      <c r="I199" s="6" t="str">
        <f t="shared" si="39"/>
        <v>Nicolas Batum</v>
      </c>
      <c r="L199" t="str">
        <v>Alex Caruso</v>
      </c>
      <c r="O199">
        <v>-1.1214622657017093</v>
      </c>
      <c r="P199">
        <v>-0.59865282169786826</v>
      </c>
      <c r="Q199">
        <v>-0.90325166698048454</v>
      </c>
      <c r="R199">
        <v>-0.34093892557900851</v>
      </c>
      <c r="S199">
        <v>-0.1939056951241766</v>
      </c>
      <c r="T199">
        <v>-8.0889531423695774E-2</v>
      </c>
      <c r="U199">
        <v>0.86803269282839346</v>
      </c>
      <c r="V199">
        <v>-3.105517517339992E-2</v>
      </c>
      <c r="W199">
        <v>-0.22549352306647952</v>
      </c>
      <c r="AO199" t="str">
        <f t="shared" si="40"/>
        <v>Nicolas Batum</v>
      </c>
      <c r="AP199" cm="1">
        <f t="array" ref="AP199">INDEX(_x_scores_!B$2:B$474,MATCH($AO199,_x_scores_!$A$2:$A$474,0),0) + INDEX(_hidden_info_draft_!Z$42:AK$42,'Draft Sim'!$F$21)</f>
        <v>-1.2132991289201795</v>
      </c>
      <c r="AQ199" cm="1">
        <f t="array" ref="AQ199">INDEX(_x_scores_!C$2:C$474,MATCH($AO199,_x_scores_!$A$2:$A$474,0),0) + INDEX(_hidden_info_draft_!Z$43:AK$43,'Draft Sim'!$F$21)</f>
        <v>-0.35448520657116189</v>
      </c>
      <c r="AR199" cm="1">
        <f t="array" ref="AR199">INDEX(_x_scores_!D$2:D$474,MATCH($AO199,_x_scores_!$A$2:$A$474,0),0) +INDEX(_hidden_info_draft_!Z$44:AK$44,'Draft Sim'!$F$21)</f>
        <v>-0.75379266374697929</v>
      </c>
      <c r="AS199" cm="1">
        <f t="array" ref="AS199">INDEX(_x_scores_!E$2:E$474,MATCH($AO199,_x_scores_!$A$2:$A$474,0),0) + INDEX(_hidden_info_draft_!Z$45:AK$45,'Draft Sim'!$F$21)</f>
        <v>-0.57391445252441975</v>
      </c>
      <c r="AT199" cm="1">
        <f t="array" ref="AT199">INDEX(_x_scores_!F$2:F$474,MATCH($AO199,_x_scores_!$A$2:$A$474,0),0) + INDEX(_hidden_info_draft_!Z$46:AK$46,'Draft Sim'!$F$21)</f>
        <v>-0.7656771628572272</v>
      </c>
      <c r="AU199" cm="1">
        <f t="array" ref="AU199">INDEX(_x_scores_!G$2:G$474,MATCH($AO199,_x_scores_!$A$2:$A$474,0),0) + INDEX(_hidden_info_draft_!Z$47:AK$47,'Draft Sim'!$F$21)</f>
        <v>-0.14882295072393387</v>
      </c>
      <c r="AV199" cm="1">
        <f t="array" ref="AV199">INDEX(_x_scores_!H$2:H$474,MATCH($AO199,_x_scores_!$A$2:$A$474,0),0) + INDEX(_hidden_info_draft_!Z$48:AK$48,'Draft Sim'!$F$21)</f>
        <v>0.79736837968325069</v>
      </c>
      <c r="AW199" cm="1">
        <f t="array" ref="AW199">INDEX(_x_scores_!I$2:I$474,MATCH($AO199,_x_scores_!$A$2:$A$474,0),0) + INDEX(_hidden_info_draft_!Z$49:AK$49,'Draft Sim'!$F$21)</f>
        <v>-1.7749938775422391</v>
      </c>
      <c r="AX199" cm="1">
        <f t="array" ref="AX199">INDEX(_x_scores_!J$2:J$474,MATCH($AO199,_x_scores_!$A$2:$A$474,0),0) + INDEX(_hidden_info_draft_!Z$50:AK$50,'Draft Sim'!$F$21)</f>
        <v>-0.12564968366032278</v>
      </c>
      <c r="AZ199">
        <f t="shared" si="41"/>
        <v>0.41045008788904047</v>
      </c>
      <c r="BA199">
        <f t="shared" si="42"/>
        <v>0.47563649924475504</v>
      </c>
      <c r="BB199">
        <f t="shared" si="43"/>
        <v>0.44953115623157347</v>
      </c>
      <c r="BC199">
        <f t="shared" si="44"/>
        <v>0.45651261853144309</v>
      </c>
      <c r="BD199">
        <f t="shared" si="45"/>
        <v>0.44675125060217891</v>
      </c>
      <c r="BE199">
        <f t="shared" si="46"/>
        <v>0.48973302051601575</v>
      </c>
      <c r="BF199">
        <f t="shared" si="47"/>
        <v>0.55824166365236527</v>
      </c>
      <c r="BG199">
        <f t="shared" si="48"/>
        <v>0.37074585505739566</v>
      </c>
      <c r="BH199">
        <f t="shared" si="49"/>
        <v>0.49075774438844533</v>
      </c>
      <c r="BJ199">
        <f ca="1"/>
        <v>196</v>
      </c>
      <c r="BL199">
        <f ca="1"/>
        <v>0</v>
      </c>
      <c r="BN199">
        <f t="shared" si="50"/>
        <v>0.46092887734591259</v>
      </c>
      <c r="BO199" cm="1">
        <f t="array" aca="1" ref="BO199" ca="1">SUM(IF(MOD(_xlfn.FLOOR.MATH(ROW(INDIRECT("1:512"))/1),2)=1,AZ199,1-AZ199) * IF(MOD(_xlfn.FLOOR.MATH(ROW(INDIRECT("1:512"))/2),2)=1,BA199,1-BA199) *  IF(MOD(_xlfn.FLOOR.MATH(ROW(INDIRECT("1:512"))/4),2)=1,BB199,1-BB199) *IF(MOD(_xlfn.FLOOR.MATH(ROW(INDIRECT("1:512"))/8),2)=1,BC199,1-BC199) * IF(MOD(_xlfn.FLOOR.MATH(ROW(INDIRECT("1:512"))/16),2)=1,BD199,1-BD199) * IF(MOD(_xlfn.FLOOR.MATH(ROW(INDIRECT("1:512"))/32),2)=1,BE199,1-BE199) *  IF(MOD(_xlfn.FLOOR.MATH(ROW(INDIRECT("1:512"))/64),2)=1,BF199,1-BF199) * IF(MOD(_xlfn.FLOOR.MATH(ROW(INDIRECT("1:512"))/128),2)=1,BG199,1-BG199) * IF(MOD(_xlfn.FLOOR.MATH(ROW(INDIRECT("1:512"))/256),2)=1,BH199,1-BH199)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0.40414936670034596</v>
      </c>
      <c r="BP199">
        <f ca="1">IF('Draft Sim'!$C$2 = "Most Categories",BO199,BN199)</f>
        <v>0.40414936670034596</v>
      </c>
      <c r="BR199" t="str">
        <f ca="1"/>
        <v>Aaron Nesmith</v>
      </c>
      <c r="BT199" s="6" t="str">
        <f t="shared" ca="1" si="51"/>
        <v>Aaron Nesmith</v>
      </c>
      <c r="BV199" t="str">
        <f ca="1"/>
        <v>Alex Caruso</v>
      </c>
    </row>
    <row r="200" spans="6:74">
      <c r="F200" t="str">
        <v>Jalen Smith</v>
      </c>
      <c r="I200" s="6" t="str">
        <f t="shared" si="39"/>
        <v>Jalen Smith</v>
      </c>
      <c r="L200" t="str">
        <v>Jordan Goodwin</v>
      </c>
      <c r="O200">
        <v>-0.67530994759940188</v>
      </c>
      <c r="P200">
        <v>-0.40617795304039039</v>
      </c>
      <c r="Q200">
        <v>-0.90488870233062135</v>
      </c>
      <c r="R200">
        <v>-0.40300071301041657</v>
      </c>
      <c r="S200">
        <v>-0.53974650740578034</v>
      </c>
      <c r="T200">
        <v>-0.50195937159896009</v>
      </c>
      <c r="U200">
        <v>0.56988972678155869</v>
      </c>
      <c r="V200">
        <v>8.0507436644280728E-2</v>
      </c>
      <c r="W200">
        <v>2.8417091090562601E-2</v>
      </c>
      <c r="AO200" t="str">
        <f t="shared" si="40"/>
        <v>Jalen Smith</v>
      </c>
      <c r="AP200" cm="1">
        <f t="array" ref="AP200">INDEX(_x_scores_!B$2:B$474,MATCH($AO200,_x_scores_!$A$2:$A$474,0),0) + INDEX(_hidden_info_draft_!Z$42:AK$42,'Draft Sim'!$F$21)</f>
        <v>-0.83750235542459339</v>
      </c>
      <c r="AQ200" cm="1">
        <f t="array" ref="AQ200">INDEX(_x_scores_!C$2:C$474,MATCH($AO200,_x_scores_!$A$2:$A$474,0),0) + INDEX(_hidden_info_draft_!Z$43:AK$43,'Draft Sim'!$F$21)</f>
        <v>0.11235717806264714</v>
      </c>
      <c r="AR200" cm="1">
        <f t="array" ref="AR200">INDEX(_x_scores_!D$2:D$474,MATCH($AO200,_x_scores_!$A$2:$A$474,0),0) +INDEX(_hidden_info_draft_!Z$44:AK$44,'Draft Sim'!$F$21)</f>
        <v>-0.98336071049171658</v>
      </c>
      <c r="AS200" cm="1">
        <f t="array" ref="AS200">INDEX(_x_scores_!E$2:E$474,MATCH($AO200,_x_scores_!$A$2:$A$474,0),0) + INDEX(_hidden_info_draft_!Z$45:AK$45,'Draft Sim'!$F$21)</f>
        <v>-0.94708912563079606</v>
      </c>
      <c r="AT200" cm="1">
        <f t="array" ref="AT200">INDEX(_x_scores_!F$2:F$474,MATCH($AO200,_x_scores_!$A$2:$A$474,0),0) + INDEX(_hidden_info_draft_!Z$46:AK$46,'Draft Sim'!$F$21)</f>
        <v>-0.40443960952864449</v>
      </c>
      <c r="AU200" cm="1">
        <f t="array" ref="AU200">INDEX(_x_scores_!G$2:G$474,MATCH($AO200,_x_scores_!$A$2:$A$474,0),0) + INDEX(_hidden_info_draft_!Z$47:AK$47,'Draft Sim'!$F$21)</f>
        <v>-0.5617468415013378</v>
      </c>
      <c r="AV200" cm="1">
        <f t="array" ref="AV200">INDEX(_x_scores_!H$2:H$474,MATCH($AO200,_x_scores_!$A$2:$A$474,0),0) + INDEX(_hidden_info_draft_!Z$48:AK$48,'Draft Sim'!$F$21)</f>
        <v>0.60248663428681737</v>
      </c>
      <c r="AW200" cm="1">
        <f t="array" ref="AW200">INDEX(_x_scores_!I$2:I$474,MATCH($AO200,_x_scores_!$A$2:$A$474,0),0) + INDEX(_hidden_info_draft_!Z$49:AK$49,'Draft Sim'!$F$21)</f>
        <v>-1.8793151553116834</v>
      </c>
      <c r="AX200" cm="1">
        <f t="array" ref="AX200">INDEX(_x_scores_!J$2:J$474,MATCH($AO200,_x_scores_!$A$2:$A$474,0),0) + INDEX(_hidden_info_draft_!Z$50:AK$50,'Draft Sim'!$F$21)</f>
        <v>3.3377369320407871E-2</v>
      </c>
      <c r="AZ200">
        <f t="shared" si="41"/>
        <v>0.43791085693772702</v>
      </c>
      <c r="BA200">
        <f t="shared" si="42"/>
        <v>0.50772654733582256</v>
      </c>
      <c r="BB200">
        <f t="shared" si="43"/>
        <v>0.43428427973425365</v>
      </c>
      <c r="BC200">
        <f t="shared" si="44"/>
        <v>0.42848069047247939</v>
      </c>
      <c r="BD200">
        <f t="shared" si="45"/>
        <v>0.47181284272771884</v>
      </c>
      <c r="BE200">
        <f t="shared" si="46"/>
        <v>0.46130288218034443</v>
      </c>
      <c r="BF200">
        <f t="shared" si="47"/>
        <v>0.54407449708790179</v>
      </c>
      <c r="BG200">
        <f t="shared" si="48"/>
        <v>0.36344464130646514</v>
      </c>
      <c r="BH200">
        <f t="shared" si="49"/>
        <v>0.50245530129046601</v>
      </c>
      <c r="BJ200">
        <f ca="1"/>
        <v>197</v>
      </c>
      <c r="BL200">
        <f ca="1"/>
        <v>0</v>
      </c>
      <c r="BN200">
        <f t="shared" si="50"/>
        <v>0.46127694878590869</v>
      </c>
      <c r="BO200" cm="1">
        <f t="array" aca="1" ref="BO200" ca="1">SUM(IF(MOD(_xlfn.FLOOR.MATH(ROW(INDIRECT("1:512"))/1),2)=1,AZ200,1-AZ200) * IF(MOD(_xlfn.FLOOR.MATH(ROW(INDIRECT("1:512"))/2),2)=1,BA200,1-BA200) *  IF(MOD(_xlfn.FLOOR.MATH(ROW(INDIRECT("1:512"))/4),2)=1,BB200,1-BB200) *IF(MOD(_xlfn.FLOOR.MATH(ROW(INDIRECT("1:512"))/8),2)=1,BC200,1-BC200) * IF(MOD(_xlfn.FLOOR.MATH(ROW(INDIRECT("1:512"))/16),2)=1,BD200,1-BD200) * IF(MOD(_xlfn.FLOOR.MATH(ROW(INDIRECT("1:512"))/32),2)=1,BE200,1-BE200) *  IF(MOD(_xlfn.FLOOR.MATH(ROW(INDIRECT("1:512"))/64),2)=1,BF200,1-BF200) * IF(MOD(_xlfn.FLOOR.MATH(ROW(INDIRECT("1:512"))/128),2)=1,BG200,1-BG200) * IF(MOD(_xlfn.FLOOR.MATH(ROW(INDIRECT("1:512"))/256),2)=1,BH200,1-BH200)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0.40500113832260354</v>
      </c>
      <c r="BP200">
        <f ca="1">IF('Draft Sim'!$C$2 = "Most Categories",BO200,BN200)</f>
        <v>0.40500113832260354</v>
      </c>
      <c r="BR200" t="str">
        <f ca="1"/>
        <v>Jeremy Sochan</v>
      </c>
      <c r="BT200" s="6" t="str">
        <f t="shared" ca="1" si="51"/>
        <v>Jeremy Sochan</v>
      </c>
      <c r="BV200" t="str">
        <f ca="1"/>
        <v>Jordan Goodwin</v>
      </c>
    </row>
    <row r="201" spans="6:74">
      <c r="F201" t="str">
        <v>John Konchar</v>
      </c>
      <c r="I201" s="6" t="str">
        <f t="shared" si="39"/>
        <v>John Konchar</v>
      </c>
      <c r="L201" t="str">
        <v>Justise Winslow</v>
      </c>
      <c r="O201">
        <v>-0.70398205327991181</v>
      </c>
      <c r="P201">
        <v>-0.9264100680556534</v>
      </c>
      <c r="Q201">
        <v>-0.81399081032846243</v>
      </c>
      <c r="R201">
        <v>-0.47226760481622249</v>
      </c>
      <c r="S201">
        <v>-0.75019543366293584</v>
      </c>
      <c r="T201">
        <v>0.24255679155756729</v>
      </c>
      <c r="U201">
        <v>0.76362377526946046</v>
      </c>
      <c r="V201">
        <v>9.1727828148926716E-2</v>
      </c>
      <c r="W201">
        <v>-0.11217540638747146</v>
      </c>
      <c r="AO201" t="str">
        <f t="shared" si="40"/>
        <v>John Konchar</v>
      </c>
      <c r="AP201" cm="1">
        <f t="array" ref="AP201">INDEX(_x_scores_!B$2:B$474,MATCH($AO201,_x_scores_!$A$2:$A$474,0),0) + INDEX(_hidden_info_draft_!Z$42:AK$42,'Draft Sim'!$F$21)</f>
        <v>-1.1921528716607568</v>
      </c>
      <c r="AQ201" cm="1">
        <f t="array" ref="AQ201">INDEX(_x_scores_!C$2:C$474,MATCH($AO201,_x_scores_!$A$2:$A$474,0),0) + INDEX(_hidden_info_draft_!Z$43:AK$43,'Draft Sim'!$F$21)</f>
        <v>-0.29368669695060579</v>
      </c>
      <c r="AR201" cm="1">
        <f t="array" ref="AR201">INDEX(_x_scores_!D$2:D$474,MATCH($AO201,_x_scores_!$A$2:$A$474,0),0) +INDEX(_hidden_info_draft_!Z$44:AK$44,'Draft Sim'!$F$21)</f>
        <v>-0.79772270160201053</v>
      </c>
      <c r="AS201" cm="1">
        <f t="array" ref="AS201">INDEX(_x_scores_!E$2:E$474,MATCH($AO201,_x_scores_!$A$2:$A$474,0),0) + INDEX(_hidden_info_draft_!Z$45:AK$45,'Draft Sim'!$F$21)</f>
        <v>-0.2650420780951942</v>
      </c>
      <c r="AT201" cm="1">
        <f t="array" ref="AT201">INDEX(_x_scores_!F$2:F$474,MATCH($AO201,_x_scores_!$A$2:$A$474,0),0) + INDEX(_hidden_info_draft_!Z$46:AK$46,'Draft Sim'!$F$21)</f>
        <v>-1.0587127681230912</v>
      </c>
      <c r="AU201" cm="1">
        <f t="array" ref="AU201">INDEX(_x_scores_!G$2:G$474,MATCH($AO201,_x_scores_!$A$2:$A$474,0),0) + INDEX(_hidden_info_draft_!Z$47:AK$47,'Draft Sim'!$F$21)</f>
        <v>-0.52171262875484758</v>
      </c>
      <c r="AV201" cm="1">
        <f t="array" ref="AV201">INDEX(_x_scores_!H$2:H$474,MATCH($AO201,_x_scores_!$A$2:$A$474,0),0) + INDEX(_hidden_info_draft_!Z$48:AK$48,'Draft Sim'!$F$21)</f>
        <v>0.90369304267538586</v>
      </c>
      <c r="AW201" cm="1">
        <f t="array" ref="AW201">INDEX(_x_scores_!I$2:I$474,MATCH($AO201,_x_scores_!$A$2:$A$474,0),0) + INDEX(_hidden_info_draft_!Z$49:AK$49,'Draft Sim'!$F$21)</f>
        <v>-1.7840592755991631</v>
      </c>
      <c r="AX201" cm="1">
        <f t="array" ref="AX201">INDEX(_x_scores_!J$2:J$474,MATCH($AO201,_x_scores_!$A$2:$A$474,0),0) + INDEX(_hidden_info_draft_!Z$50:AK$50,'Draft Sim'!$F$21)</f>
        <v>-1.0732817688235863E-2</v>
      </c>
      <c r="AZ201">
        <f t="shared" si="41"/>
        <v>0.41198502862813546</v>
      </c>
      <c r="BA201">
        <f t="shared" si="42"/>
        <v>0.4798111965200107</v>
      </c>
      <c r="BB201">
        <f t="shared" si="43"/>
        <v>0.44660703772783772</v>
      </c>
      <c r="BC201">
        <f t="shared" si="44"/>
        <v>0.47988548281076771</v>
      </c>
      <c r="BD201">
        <f t="shared" si="45"/>
        <v>0.42657177666502011</v>
      </c>
      <c r="BE201">
        <f t="shared" si="46"/>
        <v>0.46405296064406309</v>
      </c>
      <c r="BF201">
        <f t="shared" si="47"/>
        <v>0.5659409420691669</v>
      </c>
      <c r="BG201">
        <f t="shared" si="48"/>
        <v>0.37010949431631357</v>
      </c>
      <c r="BH201">
        <f t="shared" si="49"/>
        <v>0.49921046952412163</v>
      </c>
      <c r="BJ201">
        <f ca="1"/>
        <v>198</v>
      </c>
      <c r="BL201">
        <f ca="1"/>
        <v>0</v>
      </c>
      <c r="BN201">
        <f t="shared" si="50"/>
        <v>0.46046382098949301</v>
      </c>
      <c r="BO201" cm="1">
        <f t="array" aca="1" ref="BO201" ca="1">SUM(IF(MOD(_xlfn.FLOOR.MATH(ROW(INDIRECT("1:512"))/1),2)=1,AZ201,1-AZ201) * IF(MOD(_xlfn.FLOOR.MATH(ROW(INDIRECT("1:512"))/2),2)=1,BA201,1-BA201) *  IF(MOD(_xlfn.FLOOR.MATH(ROW(INDIRECT("1:512"))/4),2)=1,BB201,1-BB201) *IF(MOD(_xlfn.FLOOR.MATH(ROW(INDIRECT("1:512"))/8),2)=1,BC201,1-BC201) * IF(MOD(_xlfn.FLOOR.MATH(ROW(INDIRECT("1:512"))/16),2)=1,BD201,1-BD201) * IF(MOD(_xlfn.FLOOR.MATH(ROW(INDIRECT("1:512"))/32),2)=1,BE201,1-BE201) *  IF(MOD(_xlfn.FLOOR.MATH(ROW(INDIRECT("1:512"))/64),2)=1,BF201,1-BF201) * IF(MOD(_xlfn.FLOOR.MATH(ROW(INDIRECT("1:512"))/128),2)=1,BG201,1-BG201) * IF(MOD(_xlfn.FLOOR.MATH(ROW(INDIRECT("1:512"))/256),2)=1,BH201,1-BH201)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0.4029552527346269</v>
      </c>
      <c r="BP201">
        <f ca="1">IF('Draft Sim'!$C$2 = "Most Categories",BO201,BN201)</f>
        <v>0.4029552527346269</v>
      </c>
      <c r="BR201" t="str">
        <f ca="1"/>
        <v>Nicolas Batum</v>
      </c>
      <c r="BT201" s="6" t="str">
        <f t="shared" ca="1" si="51"/>
        <v>Nicolas Batum</v>
      </c>
      <c r="BV201" t="str">
        <f ca="1"/>
        <v>Justise Winslow</v>
      </c>
    </row>
    <row r="202" spans="6:74">
      <c r="F202" t="str">
        <v>Luke Kennard</v>
      </c>
      <c r="I202" s="6" t="str">
        <f t="shared" si="39"/>
        <v>Luke Kennard</v>
      </c>
      <c r="L202" t="str">
        <v>Josh Richardson</v>
      </c>
      <c r="O202">
        <v>-1.0222976620931516</v>
      </c>
      <c r="P202">
        <v>-0.33862716783630065</v>
      </c>
      <c r="Q202">
        <v>-0.95493066041761043</v>
      </c>
      <c r="R202">
        <v>-1.7880292943750129E-2</v>
      </c>
      <c r="S202">
        <v>-0.34531573950783506</v>
      </c>
      <c r="T202">
        <v>-1.1121585237156026</v>
      </c>
      <c r="U202">
        <v>0.85971325990398462</v>
      </c>
      <c r="V202">
        <v>-0.36356213867401477</v>
      </c>
      <c r="W202">
        <v>0.26953609821329377</v>
      </c>
      <c r="AO202" t="str">
        <f t="shared" si="40"/>
        <v>Luke Kennard</v>
      </c>
      <c r="AP202" cm="1">
        <f t="array" ref="AP202">INDEX(_x_scores_!B$2:B$474,MATCH($AO202,_x_scores_!$A$2:$A$474,0),0) + INDEX(_hidden_info_draft_!Z$42:AK$42,'Draft Sim'!$F$21)</f>
        <v>-0.7958189164983821</v>
      </c>
      <c r="AQ202" cm="1">
        <f t="array" ref="AQ202">INDEX(_x_scores_!C$2:C$474,MATCH($AO202,_x_scores_!$A$2:$A$474,0),0) + INDEX(_hidden_info_draft_!Z$43:AK$43,'Draft Sim'!$F$21)</f>
        <v>-0.68224245292894703</v>
      </c>
      <c r="AR202" cm="1">
        <f t="array" ref="AR202">INDEX(_x_scores_!D$2:D$474,MATCH($AO202,_x_scores_!$A$2:$A$474,0),0) +INDEX(_hidden_info_draft_!Z$44:AK$44,'Draft Sim'!$F$21)</f>
        <v>-0.66453180709495718</v>
      </c>
      <c r="AS202" cm="1">
        <f t="array" ref="AS202">INDEX(_x_scores_!E$2:E$474,MATCH($AO202,_x_scores_!$A$2:$A$474,0),0) + INDEX(_hidden_info_draft_!Z$45:AK$45,'Draft Sim'!$F$21)</f>
        <v>-0.70524313176163378</v>
      </c>
      <c r="AT202" cm="1">
        <f t="array" ref="AT202">INDEX(_x_scores_!F$2:F$474,MATCH($AO202,_x_scores_!$A$2:$A$474,0),0) + INDEX(_hidden_info_draft_!Z$46:AK$46,'Draft Sim'!$F$21)</f>
        <v>-1.3219669013959865</v>
      </c>
      <c r="AU202" cm="1">
        <f t="array" ref="AU202">INDEX(_x_scores_!G$2:G$474,MATCH($AO202,_x_scores_!$A$2:$A$474,0),0) + INDEX(_hidden_info_draft_!Z$47:AK$47,'Draft Sim'!$F$21)</f>
        <v>0.17462337225732918</v>
      </c>
      <c r="AV202" cm="1">
        <f t="array" ref="AV202">INDEX(_x_scores_!H$2:H$474,MATCH($AO202,_x_scores_!$A$2:$A$474,0),0) + INDEX(_hidden_info_draft_!Z$48:AK$48,'Draft Sim'!$F$21)</f>
        <v>0.69295946212431769</v>
      </c>
      <c r="AW202" cm="1">
        <f t="array" ref="AW202">INDEX(_x_scores_!I$2:I$474,MATCH($AO202,_x_scores_!$A$2:$A$474,0),0) + INDEX(_hidden_info_draft_!Z$49:AK$49,'Draft Sim'!$F$21)</f>
        <v>-1.6522108742199126</v>
      </c>
      <c r="AX202" cm="1">
        <f t="array" ref="AX202">INDEX(_x_scores_!J$2:J$474,MATCH($AO202,_x_scores_!$A$2:$A$474,0),0) + INDEX(_hidden_info_draft_!Z$50:AK$50,'Draft Sim'!$F$21)</f>
        <v>-1.2331566981314726E-2</v>
      </c>
      <c r="AZ202">
        <f t="shared" si="41"/>
        <v>0.44097786378975878</v>
      </c>
      <c r="BA202">
        <f t="shared" si="42"/>
        <v>0.45318874562126488</v>
      </c>
      <c r="BB202">
        <f t="shared" si="43"/>
        <v>0.45548091635324917</v>
      </c>
      <c r="BC202">
        <f t="shared" si="44"/>
        <v>0.44661546880327463</v>
      </c>
      <c r="BD202">
        <f t="shared" si="45"/>
        <v>0.40860409031283074</v>
      </c>
      <c r="BE202">
        <f t="shared" si="46"/>
        <v>0.51204639470799007</v>
      </c>
      <c r="BF202">
        <f t="shared" si="47"/>
        <v>0.55065961691077203</v>
      </c>
      <c r="BG202">
        <f t="shared" si="48"/>
        <v>0.37939898996567689</v>
      </c>
      <c r="BH202">
        <f t="shared" si="49"/>
        <v>0.4990928620800763</v>
      </c>
      <c r="BJ202">
        <f ca="1"/>
        <v>199</v>
      </c>
      <c r="BL202">
        <f ca="1"/>
        <v>1</v>
      </c>
      <c r="BN202">
        <f t="shared" si="50"/>
        <v>0.46067388317165481</v>
      </c>
      <c r="BO202" cm="1">
        <f t="array" aca="1" ref="BO202" ca="1">SUM(IF(MOD(_xlfn.FLOOR.MATH(ROW(INDIRECT("1:512"))/1),2)=1,AZ202,1-AZ202) * IF(MOD(_xlfn.FLOOR.MATH(ROW(INDIRECT("1:512"))/2),2)=1,BA202,1-BA202) *  IF(MOD(_xlfn.FLOOR.MATH(ROW(INDIRECT("1:512"))/4),2)=1,BB202,1-BB202) *IF(MOD(_xlfn.FLOOR.MATH(ROW(INDIRECT("1:512"))/8),2)=1,BC202,1-BC202) * IF(MOD(_xlfn.FLOOR.MATH(ROW(INDIRECT("1:512"))/16),2)=1,BD202,1-BD202) * IF(MOD(_xlfn.FLOOR.MATH(ROW(INDIRECT("1:512"))/32),2)=1,BE202,1-BE202) *  IF(MOD(_xlfn.FLOOR.MATH(ROW(INDIRECT("1:512"))/64),2)=1,BF202,1-BF202) * IF(MOD(_xlfn.FLOOR.MATH(ROW(INDIRECT("1:512"))/128),2)=1,BG202,1-BG202) * IF(MOD(_xlfn.FLOOR.MATH(ROW(INDIRECT("1:512"))/256),2)=1,BH202,1-BH202)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0.40353238588087659</v>
      </c>
      <c r="BP202">
        <f ca="1">IF('Draft Sim'!$C$2 = "Most Categories",BO202,BN202)</f>
        <v>0.40353238588087659</v>
      </c>
      <c r="BR202" t="str">
        <f ca="1"/>
        <v>Shaedon Sharpe</v>
      </c>
      <c r="BT202" s="6" t="str">
        <f t="shared" ca="1" si="51"/>
        <v>Shaedon Sharpe</v>
      </c>
      <c r="BV202" t="str">
        <f ca="1"/>
        <v>Josh Richardson</v>
      </c>
    </row>
    <row r="203" spans="6:74">
      <c r="F203" t="str">
        <v>Pat Connaughton</v>
      </c>
      <c r="I203" s="6" t="str">
        <f t="shared" si="39"/>
        <v>Pat Connaughton</v>
      </c>
      <c r="L203" t="str">
        <v>Collin Sexton</v>
      </c>
      <c r="O203">
        <v>-0.96780036497636179</v>
      </c>
      <c r="P203">
        <v>-0.61652452281144632</v>
      </c>
      <c r="Q203">
        <v>-0.52275657147236798</v>
      </c>
      <c r="R203">
        <v>-0.17529847328610274</v>
      </c>
      <c r="S203">
        <v>-0.37190328482646889</v>
      </c>
      <c r="T203">
        <v>-0.59016871940313287</v>
      </c>
      <c r="U203">
        <v>0.6979422648208059</v>
      </c>
      <c r="V203">
        <v>-3.7535030740492609E-2</v>
      </c>
      <c r="W203">
        <v>-0.18392280677740047</v>
      </c>
      <c r="AO203" t="str">
        <f t="shared" si="40"/>
        <v>Pat Connaughton</v>
      </c>
      <c r="AP203" cm="1">
        <f t="array" ref="AP203">INDEX(_x_scores_!B$2:B$474,MATCH($AO203,_x_scores_!$A$2:$A$474,0),0) + INDEX(_hidden_info_draft_!Z$42:AK$42,'Draft Sim'!$F$21)</f>
        <v>-1.0645089862791068</v>
      </c>
      <c r="AQ203" cm="1">
        <f t="array" ref="AQ203">INDEX(_x_scores_!C$2:C$474,MATCH($AO203,_x_scores_!$A$2:$A$474,0),0) + INDEX(_hidden_info_draft_!Z$43:AK$43,'Draft Sim'!$F$21)</f>
        <v>-0.25021981040899238</v>
      </c>
      <c r="AR203" cm="1">
        <f t="array" ref="AR203">INDEX(_x_scores_!D$2:D$474,MATCH($AO203,_x_scores_!$A$2:$A$474,0),0) +INDEX(_hidden_info_draft_!Z$44:AK$44,'Draft Sim'!$F$21)</f>
        <v>-0.81162081055536572</v>
      </c>
      <c r="AS203" cm="1">
        <f t="array" ref="AS203">INDEX(_x_scores_!E$2:E$474,MATCH($AO203,_x_scores_!$A$2:$A$474,0),0) + INDEX(_hidden_info_draft_!Z$45:AK$45,'Draft Sim'!$F$21)</f>
        <v>-0.57149709197081289</v>
      </c>
      <c r="AT203" cm="1">
        <f t="array" ref="AT203">INDEX(_x_scores_!F$2:F$474,MATCH($AO203,_x_scores_!$A$2:$A$474,0),0) + INDEX(_hidden_info_draft_!Z$46:AK$46,'Draft Sim'!$F$21)</f>
        <v>-1.2373789977519229</v>
      </c>
      <c r="AU203" cm="1">
        <f t="array" ref="AU203">INDEX(_x_scores_!G$2:G$474,MATCH($AO203,_x_scores_!$A$2:$A$474,0),0) + INDEX(_hidden_info_draft_!Z$47:AK$47,'Draft Sim'!$F$21)</f>
        <v>2.7562995729176726E-2</v>
      </c>
      <c r="AV203" cm="1">
        <f t="array" ref="AV203">INDEX(_x_scores_!H$2:H$474,MATCH($AO203,_x_scores_!$A$2:$A$474,0),0) + INDEX(_hidden_info_draft_!Z$48:AK$48,'Draft Sim'!$F$21)</f>
        <v>0.91607310115554941</v>
      </c>
      <c r="AW203" cm="1">
        <f t="array" ref="AW203">INDEX(_x_scores_!I$2:I$474,MATCH($AO203,_x_scores_!$A$2:$A$474,0),0) + INDEX(_hidden_info_draft_!Z$49:AK$49,'Draft Sim'!$F$21)</f>
        <v>-1.7539115776170966</v>
      </c>
      <c r="AX203" cm="1">
        <f t="array" ref="AX203">INDEX(_x_scores_!J$2:J$474,MATCH($AO203,_x_scores_!$A$2:$A$474,0),0) + INDEX(_hidden_info_draft_!Z$50:AK$50,'Draft Sim'!$F$21)</f>
        <v>-0.20571104255485453</v>
      </c>
      <c r="AZ203">
        <f t="shared" si="41"/>
        <v>0.42127810757546547</v>
      </c>
      <c r="BA203">
        <f t="shared" si="42"/>
        <v>0.48279721210101056</v>
      </c>
      <c r="BB203">
        <f t="shared" si="43"/>
        <v>0.44568253331163588</v>
      </c>
      <c r="BC203">
        <f t="shared" si="44"/>
        <v>0.45669506721173747</v>
      </c>
      <c r="BD203">
        <f t="shared" si="45"/>
        <v>0.41435840200727803</v>
      </c>
      <c r="BE203">
        <f t="shared" si="46"/>
        <v>0.50190171531787831</v>
      </c>
      <c r="BF203">
        <f t="shared" si="47"/>
        <v>0.56683585201333497</v>
      </c>
      <c r="BG203">
        <f t="shared" si="48"/>
        <v>0.37222712753387477</v>
      </c>
      <c r="BH203">
        <f t="shared" si="49"/>
        <v>0.48487104609480958</v>
      </c>
      <c r="BJ203">
        <f ca="1"/>
        <v>200</v>
      </c>
      <c r="BL203">
        <f ca="1"/>
        <v>0</v>
      </c>
      <c r="BN203">
        <f t="shared" si="50"/>
        <v>0.46073856257411389</v>
      </c>
      <c r="BO203" cm="1">
        <f t="array" aca="1" ref="BO203" ca="1">SUM(IF(MOD(_xlfn.FLOOR.MATH(ROW(INDIRECT("1:512"))/1),2)=1,AZ203,1-AZ203) * IF(MOD(_xlfn.FLOOR.MATH(ROW(INDIRECT("1:512"))/2),2)=1,BA203,1-BA203) *  IF(MOD(_xlfn.FLOOR.MATH(ROW(INDIRECT("1:512"))/4),2)=1,BB203,1-BB203) *IF(MOD(_xlfn.FLOOR.MATH(ROW(INDIRECT("1:512"))/8),2)=1,BC203,1-BC203) * IF(MOD(_xlfn.FLOOR.MATH(ROW(INDIRECT("1:512"))/16),2)=1,BD203,1-BD203) * IF(MOD(_xlfn.FLOOR.MATH(ROW(INDIRECT("1:512"))/32),2)=1,BE203,1-BE203) *  IF(MOD(_xlfn.FLOOR.MATH(ROW(INDIRECT("1:512"))/64),2)=1,BF203,1-BF203) * IF(MOD(_xlfn.FLOOR.MATH(ROW(INDIRECT("1:512"))/128),2)=1,BG203,1-BG203) * IF(MOD(_xlfn.FLOOR.MATH(ROW(INDIRECT("1:512"))/256),2)=1,BH203,1-BH203)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0.40360236640152181</v>
      </c>
      <c r="BP203">
        <f ca="1">IF('Draft Sim'!$C$2 = "Most Categories",BO203,BN203)</f>
        <v>0.40360236640152181</v>
      </c>
      <c r="BR203" t="str">
        <f ca="1"/>
        <v>Pat Connaughton</v>
      </c>
      <c r="BT203" s="6" t="str">
        <f t="shared" ca="1" si="51"/>
        <v>Pat Connaughton</v>
      </c>
      <c r="BV203" t="str">
        <f ca="1"/>
        <v>Patrick Beverley</v>
      </c>
    </row>
    <row r="204" spans="6:74">
      <c r="F204" t="str">
        <v>Jeremy Sochan</v>
      </c>
      <c r="I204" s="6" t="str">
        <f t="shared" si="39"/>
        <v>Jeremy Sochan</v>
      </c>
      <c r="L204" t="str">
        <v>Patrick Beverley</v>
      </c>
      <c r="O204">
        <v>-0.99113217715441504</v>
      </c>
      <c r="P204">
        <v>-6.7947643929153834E-3</v>
      </c>
      <c r="Q204">
        <v>-1.2444580626953046</v>
      </c>
      <c r="R204">
        <v>-0.71094828021004564</v>
      </c>
      <c r="S204">
        <v>0.46365699588646897</v>
      </c>
      <c r="T204">
        <v>-1.1901969822616458</v>
      </c>
      <c r="U204">
        <v>0.77376400564266046</v>
      </c>
      <c r="V204">
        <v>-0.2906406000947358</v>
      </c>
      <c r="W204">
        <v>0.5922021743580097</v>
      </c>
      <c r="AO204" t="str">
        <f t="shared" si="40"/>
        <v>Jeremy Sochan</v>
      </c>
      <c r="AP204" cm="1">
        <f t="array" ref="AP204">INDEX(_x_scores_!B$2:B$474,MATCH($AO204,_x_scores_!$A$2:$A$474,0),0) + INDEX(_hidden_info_draft_!Z$42:AK$42,'Draft Sim'!$F$21)</f>
        <v>-0.61860929761832106</v>
      </c>
      <c r="AQ204" cm="1">
        <f t="array" ref="AQ204">INDEX(_x_scores_!C$2:C$474,MATCH($AO204,_x_scores_!$A$2:$A$474,0),0) + INDEX(_hidden_info_draft_!Z$43:AK$43,'Draft Sim'!$F$21)</f>
        <v>0.13916626663815268</v>
      </c>
      <c r="AR204" cm="1">
        <f t="array" ref="AR204">INDEX(_x_scores_!D$2:D$474,MATCH($AO204,_x_scores_!$A$2:$A$474,0),0) +INDEX(_hidden_info_draft_!Z$44:AK$44,'Draft Sim'!$F$21)</f>
        <v>-0.31662628443828278</v>
      </c>
      <c r="AS204" cm="1">
        <f t="array" ref="AS204">INDEX(_x_scores_!E$2:E$474,MATCH($AO204,_x_scores_!$A$2:$A$474,0),0) + INDEX(_hidden_info_draft_!Z$45:AK$45,'Draft Sim'!$F$21)</f>
        <v>-0.43459653385233005</v>
      </c>
      <c r="AT204" cm="1">
        <f t="array" ref="AT204">INDEX(_x_scores_!F$2:F$474,MATCH($AO204,_x_scores_!$A$2:$A$474,0),0) + INDEX(_hidden_info_draft_!Z$46:AK$46,'Draft Sim'!$F$21)</f>
        <v>-0.90358053928404969</v>
      </c>
      <c r="AU204" cm="1">
        <f t="array" ref="AU204">INDEX(_x_scores_!G$2:G$474,MATCH($AO204,_x_scores_!$A$2:$A$474,0),0) + INDEX(_hidden_info_draft_!Z$47:AK$47,'Draft Sim'!$F$21)</f>
        <v>-0.731504697758949</v>
      </c>
      <c r="AV204" cm="1">
        <f t="array" ref="AV204">INDEX(_x_scores_!H$2:H$474,MATCH($AO204,_x_scores_!$A$2:$A$474,0),0) + INDEX(_hidden_info_draft_!Z$48:AK$48,'Draft Sim'!$F$21)</f>
        <v>6.6220494721911827E-2</v>
      </c>
      <c r="AW204" cm="1">
        <f t="array" ref="AW204">INDEX(_x_scores_!I$2:I$474,MATCH($AO204,_x_scores_!$A$2:$A$474,0),0) + INDEX(_hidden_info_draft_!Z$49:AK$49,'Draft Sim'!$F$21)</f>
        <v>-2.0387882914827271</v>
      </c>
      <c r="AX204" cm="1">
        <f t="array" ref="AX204">INDEX(_x_scores_!J$2:J$474,MATCH($AO204,_x_scores_!$A$2:$A$474,0),0) + INDEX(_hidden_info_draft_!Z$50:AK$50,'Draft Sim'!$F$21)</f>
        <v>-7.260578962057368E-2</v>
      </c>
      <c r="AZ204">
        <f t="shared" si="41"/>
        <v>0.45405404731088617</v>
      </c>
      <c r="BA204">
        <f t="shared" si="42"/>
        <v>0.50956982772936721</v>
      </c>
      <c r="BB204">
        <f t="shared" si="43"/>
        <v>0.4787540406506352</v>
      </c>
      <c r="BC204">
        <f t="shared" si="44"/>
        <v>0.4670412871899754</v>
      </c>
      <c r="BD204">
        <f t="shared" si="45"/>
        <v>0.43723425678304395</v>
      </c>
      <c r="BE204">
        <f t="shared" si="46"/>
        <v>0.44966377915441935</v>
      </c>
      <c r="BF204">
        <f t="shared" si="47"/>
        <v>0.50485409200594655</v>
      </c>
      <c r="BG204">
        <f t="shared" si="48"/>
        <v>0.35237951337232687</v>
      </c>
      <c r="BH204">
        <f t="shared" si="49"/>
        <v>0.49465910907142274</v>
      </c>
      <c r="BJ204">
        <f ca="1"/>
        <v>201</v>
      </c>
      <c r="BL204">
        <f ca="1"/>
        <v>0</v>
      </c>
      <c r="BN204">
        <f t="shared" si="50"/>
        <v>0.46091221702978036</v>
      </c>
      <c r="BO204" cm="1">
        <f t="array" aca="1" ref="BO204" ca="1">SUM(IF(MOD(_xlfn.FLOOR.MATH(ROW(INDIRECT("1:512"))/1),2)=1,AZ204,1-AZ204) * IF(MOD(_xlfn.FLOOR.MATH(ROW(INDIRECT("1:512"))/2),2)=1,BA204,1-BA204) *  IF(MOD(_xlfn.FLOOR.MATH(ROW(INDIRECT("1:512"))/4),2)=1,BB204,1-BB204) *IF(MOD(_xlfn.FLOOR.MATH(ROW(INDIRECT("1:512"))/8),2)=1,BC204,1-BC204) * IF(MOD(_xlfn.FLOOR.MATH(ROW(INDIRECT("1:512"))/16),2)=1,BD204,1-BD204) * IF(MOD(_xlfn.FLOOR.MATH(ROW(INDIRECT("1:512"))/32),2)=1,BE204,1-BE204) *  IF(MOD(_xlfn.FLOOR.MATH(ROW(INDIRECT("1:512"))/64),2)=1,BF204,1-BF204) * IF(MOD(_xlfn.FLOOR.MATH(ROW(INDIRECT("1:512"))/128),2)=1,BG204,1-BG204) * IF(MOD(_xlfn.FLOOR.MATH(ROW(INDIRECT("1:512"))/256),2)=1,BH204,1-BH204)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0.40425419075132329</v>
      </c>
      <c r="BP204">
        <f ca="1">IF('Draft Sim'!$C$2 = "Most Categories",BO204,BN204)</f>
        <v>0.40425419075132329</v>
      </c>
      <c r="BR204" t="str">
        <f ca="1"/>
        <v>Luke Kennard</v>
      </c>
      <c r="BT204" s="6" t="str">
        <f t="shared" ca="1" si="51"/>
        <v>Luke Kennard</v>
      </c>
      <c r="BV204" t="str">
        <f ca="1"/>
        <v>Collin Sexton</v>
      </c>
    </row>
    <row r="205" spans="6:74">
      <c r="F205" t="str">
        <v>Shaedon Sharpe</v>
      </c>
      <c r="I205" s="6" t="str">
        <f t="shared" si="39"/>
        <v>Shaedon Sharpe</v>
      </c>
      <c r="L205" t="str">
        <v>Cameron Payne</v>
      </c>
      <c r="O205">
        <v>-0.69225276826149351</v>
      </c>
      <c r="P205">
        <v>3.7062892874226691E-2</v>
      </c>
      <c r="Q205">
        <v>-1.1436515964659744</v>
      </c>
      <c r="R205">
        <v>-0.64197361431501498</v>
      </c>
      <c r="S205">
        <v>-0.1237770623260252</v>
      </c>
      <c r="T205">
        <v>-0.76733532910775182</v>
      </c>
      <c r="U205">
        <v>0.68482234063565028</v>
      </c>
      <c r="V205">
        <v>-8.1036425401012246E-2</v>
      </c>
      <c r="W205">
        <v>0.11179010082108679</v>
      </c>
      <c r="AO205" t="str">
        <f t="shared" si="40"/>
        <v>Shaedon Sharpe</v>
      </c>
      <c r="AP205" cm="1">
        <f t="array" ref="AP205">INDEX(_x_scores_!B$2:B$474,MATCH($AO205,_x_scores_!$A$2:$A$474,0),0) + INDEX(_hidden_info_draft_!Z$42:AK$42,'Draft Sim'!$F$21)</f>
        <v>-0.4877090529220981</v>
      </c>
      <c r="AQ205" cm="1">
        <f t="array" ref="AQ205">INDEX(_x_scores_!C$2:C$474,MATCH($AO205,_x_scores_!$A$2:$A$474,0),0) + INDEX(_hidden_info_draft_!Z$43:AK$43,'Draft Sim'!$F$21)</f>
        <v>-0.39920507876118139</v>
      </c>
      <c r="AR205" cm="1">
        <f t="array" ref="AR205">INDEX(_x_scores_!D$2:D$474,MATCH($AO205,_x_scores_!$A$2:$A$474,0),0) +INDEX(_hidden_info_draft_!Z$44:AK$44,'Draft Sim'!$F$21)</f>
        <v>-0.62651607483013694</v>
      </c>
      <c r="AS205" cm="1">
        <f t="array" ref="AS205">INDEX(_x_scores_!E$2:E$474,MATCH($AO205,_x_scores_!$A$2:$A$474,0),0) + INDEX(_hidden_info_draft_!Z$45:AK$45,'Draft Sim'!$F$21)</f>
        <v>-0.48954736080712313</v>
      </c>
      <c r="AT205" cm="1">
        <f t="array" ref="AT205">INDEX(_x_scores_!F$2:F$474,MATCH($AO205,_x_scores_!$A$2:$A$474,0),0) + INDEX(_hidden_info_draft_!Z$46:AK$46,'Draft Sim'!$F$21)</f>
        <v>-1.0043852957835904</v>
      </c>
      <c r="AU205" cm="1">
        <f t="array" ref="AU205">INDEX(_x_scores_!G$2:G$474,MATCH($AO205,_x_scores_!$A$2:$A$474,0),0) + INDEX(_hidden_info_draft_!Z$47:AK$47,'Draft Sim'!$F$21)</f>
        <v>-5.161489544522542E-2</v>
      </c>
      <c r="AV205" cm="1">
        <f t="array" ref="AV205">INDEX(_x_scores_!H$2:H$474,MATCH($AO205,_x_scores_!$A$2:$A$474,0),0) + INDEX(_hidden_info_draft_!Z$48:AK$48,'Draft Sim'!$F$21)</f>
        <v>0.14440438465183639</v>
      </c>
      <c r="AW205" cm="1">
        <f t="array" ref="AW205">INDEX(_x_scores_!I$2:I$474,MATCH($AO205,_x_scores_!$A$2:$A$474,0),0) + INDEX(_hidden_info_draft_!Z$49:AK$49,'Draft Sim'!$F$21)</f>
        <v>-1.8590178588131141</v>
      </c>
      <c r="AX205" cm="1">
        <f t="array" ref="AX205">INDEX(_x_scores_!J$2:J$474,MATCH($AO205,_x_scores_!$A$2:$A$474,0),0) + INDEX(_hidden_info_draft_!Z$50:AK$50,'Draft Sim'!$F$21)</f>
        <v>-0.16605992118844601</v>
      </c>
      <c r="AZ205">
        <f t="shared" si="41"/>
        <v>0.46374598999564531</v>
      </c>
      <c r="BA205">
        <f t="shared" si="42"/>
        <v>0.4725675133950632</v>
      </c>
      <c r="BB205">
        <f t="shared" si="43"/>
        <v>0.45801800220252886</v>
      </c>
      <c r="BC205">
        <f t="shared" si="44"/>
        <v>0.46288532153127404</v>
      </c>
      <c r="BD205">
        <f t="shared" si="45"/>
        <v>0.43030010051413514</v>
      </c>
      <c r="BE205">
        <f t="shared" si="46"/>
        <v>0.49643885205989535</v>
      </c>
      <c r="BF205">
        <f t="shared" si="47"/>
        <v>0.51058414356768778</v>
      </c>
      <c r="BG205">
        <f t="shared" si="48"/>
        <v>0.36486141817774809</v>
      </c>
      <c r="BH205">
        <f t="shared" si="49"/>
        <v>0.48778615525706903</v>
      </c>
      <c r="BJ205">
        <f ca="1"/>
        <v>202</v>
      </c>
      <c r="BL205">
        <f ca="1"/>
        <v>0</v>
      </c>
      <c r="BN205">
        <f t="shared" si="50"/>
        <v>0.4607986107445608</v>
      </c>
      <c r="BO205" cm="1">
        <f t="array" aca="1" ref="BO205" ca="1">SUM(IF(MOD(_xlfn.FLOOR.MATH(ROW(INDIRECT("1:512"))/1),2)=1,AZ205,1-AZ205) * IF(MOD(_xlfn.FLOOR.MATH(ROW(INDIRECT("1:512"))/2),2)=1,BA205,1-BA205) *  IF(MOD(_xlfn.FLOOR.MATH(ROW(INDIRECT("1:512"))/4),2)=1,BB205,1-BB205) *IF(MOD(_xlfn.FLOOR.MATH(ROW(INDIRECT("1:512"))/8),2)=1,BC205,1-BC205) * IF(MOD(_xlfn.FLOOR.MATH(ROW(INDIRECT("1:512"))/16),2)=1,BD205,1-BD205) * IF(MOD(_xlfn.FLOOR.MATH(ROW(INDIRECT("1:512"))/32),2)=1,BE205,1-BE205) *  IF(MOD(_xlfn.FLOOR.MATH(ROW(INDIRECT("1:512"))/64),2)=1,BF205,1-BF205) * IF(MOD(_xlfn.FLOOR.MATH(ROW(INDIRECT("1:512"))/128),2)=1,BG205,1-BG205) * IF(MOD(_xlfn.FLOOR.MATH(ROW(INDIRECT("1:512"))/256),2)=1,BH205,1-BH205)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0.40403862419465136</v>
      </c>
      <c r="BP205">
        <f ca="1">IF('Draft Sim'!$C$2 = "Most Categories",BO205,BN205)</f>
        <v>0.40403862419465136</v>
      </c>
      <c r="BR205" t="str">
        <f ca="1"/>
        <v>Dennis Schroder</v>
      </c>
      <c r="BT205" s="6" t="str">
        <f t="shared" ca="1" si="51"/>
        <v>Dennis Schroder</v>
      </c>
      <c r="BV205" t="str">
        <f ca="1"/>
        <v>Cameron Payne</v>
      </c>
    </row>
    <row r="206" spans="6:74">
      <c r="F206" t="str">
        <v>Rui Hachimura</v>
      </c>
      <c r="I206" s="6" t="str">
        <f t="shared" si="39"/>
        <v>Rui Hachimura</v>
      </c>
      <c r="L206" t="str">
        <v>Jalen Johnson</v>
      </c>
      <c r="O206">
        <v>-0.83420736895028025</v>
      </c>
      <c r="P206">
        <v>-0.97951972491228523</v>
      </c>
      <c r="Q206">
        <v>-0.55977420089027541</v>
      </c>
      <c r="R206">
        <v>-0.12548183078550337</v>
      </c>
      <c r="S206">
        <v>-0.52436427005649977</v>
      </c>
      <c r="T206">
        <v>-0.11665356874296362</v>
      </c>
      <c r="U206">
        <v>0.54415430873615267</v>
      </c>
      <c r="V206">
        <v>8.6682697876125411E-2</v>
      </c>
      <c r="W206">
        <v>-0.31475286621601423</v>
      </c>
      <c r="AO206" t="str">
        <f t="shared" si="40"/>
        <v>Rui Hachimura</v>
      </c>
      <c r="AP206" cm="1">
        <f t="array" ref="AP206">INDEX(_x_scores_!B$2:B$474,MATCH($AO206,_x_scores_!$A$2:$A$474,0),0) + INDEX(_hidden_info_draft_!Z$42:AK$42,'Draft Sim'!$F$21)</f>
        <v>-0.56652455710079797</v>
      </c>
      <c r="AQ206" cm="1">
        <f t="array" ref="AQ206">INDEX(_x_scores_!C$2:C$474,MATCH($AO206,_x_scores_!$A$2:$A$474,0),0) + INDEX(_hidden_info_draft_!Z$43:AK$43,'Draft Sim'!$F$21)</f>
        <v>-0.12798992084339034</v>
      </c>
      <c r="AR206" cm="1">
        <f t="array" ref="AR206">INDEX(_x_scores_!D$2:D$474,MATCH($AO206,_x_scores_!$A$2:$A$474,0),0) +INDEX(_hidden_info_draft_!Z$44:AK$44,'Draft Sim'!$F$21)</f>
        <v>-0.90156282039933755</v>
      </c>
      <c r="AS206" cm="1">
        <f t="array" ref="AS206">INDEX(_x_scores_!E$2:E$474,MATCH($AO206,_x_scores_!$A$2:$A$474,0),0) + INDEX(_hidden_info_draft_!Z$45:AK$45,'Draft Sim'!$F$21)</f>
        <v>-0.82480404351915415</v>
      </c>
      <c r="AT206" cm="1">
        <f t="array" ref="AT206">INDEX(_x_scores_!F$2:F$474,MATCH($AO206,_x_scores_!$A$2:$A$474,0),0) + INDEX(_hidden_info_draft_!Z$46:AK$46,'Draft Sim'!$F$21)</f>
        <v>-0.97210876197999818</v>
      </c>
      <c r="AU206" cm="1">
        <f t="array" ref="AU206">INDEX(_x_scores_!G$2:G$474,MATCH($AO206,_x_scores_!$A$2:$A$474,0),0) + INDEX(_hidden_info_draft_!Z$47:AK$47,'Draft Sim'!$F$21)</f>
        <v>-0.5509277092802396</v>
      </c>
      <c r="AV206" cm="1">
        <f t="array" ref="AV206">INDEX(_x_scores_!H$2:H$474,MATCH($AO206,_x_scores_!$A$2:$A$474,0),0) + INDEX(_hidden_info_draft_!Z$48:AK$48,'Draft Sim'!$F$21)</f>
        <v>0.67572623859853864</v>
      </c>
      <c r="AW206" cm="1">
        <f t="array" ref="AW206">INDEX(_x_scores_!I$2:I$474,MATCH($AO206,_x_scores_!$A$2:$A$474,0),0) + INDEX(_hidden_info_draft_!Z$49:AK$49,'Draft Sim'!$F$21)</f>
        <v>-1.8494775506384586</v>
      </c>
      <c r="AX206" cm="1">
        <f t="array" ref="AX206">INDEX(_x_scores_!J$2:J$474,MATCH($AO206,_x_scores_!$A$2:$A$474,0),0) + INDEX(_hidden_info_draft_!Z$50:AK$50,'Draft Sim'!$F$21)</f>
        <v>0.12307179710441624</v>
      </c>
      <c r="AZ206">
        <f t="shared" si="41"/>
        <v>0.45790748674025172</v>
      </c>
      <c r="BA206">
        <f t="shared" si="42"/>
        <v>0.49119858831245633</v>
      </c>
      <c r="BB206">
        <f t="shared" si="43"/>
        <v>0.43970693307296416</v>
      </c>
      <c r="BC206">
        <f t="shared" si="44"/>
        <v>0.43763382234193149</v>
      </c>
      <c r="BD206">
        <f t="shared" si="45"/>
        <v>0.43251810606215912</v>
      </c>
      <c r="BE206">
        <f t="shared" si="46"/>
        <v>0.46204590617443708</v>
      </c>
      <c r="BF206">
        <f t="shared" si="47"/>
        <v>0.54940630500894927</v>
      </c>
      <c r="BG206">
        <f t="shared" si="48"/>
        <v>0.36552798311700729</v>
      </c>
      <c r="BH206">
        <f t="shared" si="49"/>
        <v>0.50905267014509903</v>
      </c>
      <c r="BJ206">
        <f ca="1"/>
        <v>203</v>
      </c>
      <c r="BL206">
        <f ca="1"/>
        <v>1</v>
      </c>
      <c r="BN206">
        <f t="shared" si="50"/>
        <v>0.46055531121947291</v>
      </c>
      <c r="BO206" cm="1">
        <f t="array" aca="1" ref="BO206" ca="1">SUM(IF(MOD(_xlfn.FLOOR.MATH(ROW(INDIRECT("1:512"))/1),2)=1,AZ206,1-AZ206) * IF(MOD(_xlfn.FLOOR.MATH(ROW(INDIRECT("1:512"))/2),2)=1,BA206,1-BA206) *  IF(MOD(_xlfn.FLOOR.MATH(ROW(INDIRECT("1:512"))/4),2)=1,BB206,1-BB206) *IF(MOD(_xlfn.FLOOR.MATH(ROW(INDIRECT("1:512"))/8),2)=1,BC206,1-BC206) * IF(MOD(_xlfn.FLOOR.MATH(ROW(INDIRECT("1:512"))/16),2)=1,BD206,1-BD206) * IF(MOD(_xlfn.FLOOR.MATH(ROW(INDIRECT("1:512"))/32),2)=1,BE206,1-BE206) *  IF(MOD(_xlfn.FLOOR.MATH(ROW(INDIRECT("1:512"))/64),2)=1,BF206,1-BF206) * IF(MOD(_xlfn.FLOOR.MATH(ROW(INDIRECT("1:512"))/128),2)=1,BG206,1-BG206) * IF(MOD(_xlfn.FLOOR.MATH(ROW(INDIRECT("1:512"))/256),2)=1,BH206,1-BH206)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0.40326604298547208</v>
      </c>
      <c r="BP206">
        <f ca="1">IF('Draft Sim'!$C$2 = "Most Categories",BO206,BN206)</f>
        <v>0.40326604298547208</v>
      </c>
      <c r="BR206" t="str">
        <f ca="1"/>
        <v>Mo Bamba</v>
      </c>
      <c r="BT206" s="6" t="str">
        <f t="shared" ca="1" si="51"/>
        <v>Mo Bamba</v>
      </c>
      <c r="BV206" t="str">
        <f ca="1"/>
        <v>Jalen Johnson</v>
      </c>
    </row>
    <row r="207" spans="6:74">
      <c r="F207" t="str">
        <v>Moritz Wagner</v>
      </c>
      <c r="I207" s="6" t="str">
        <f t="shared" si="39"/>
        <v>Moritz Wagner</v>
      </c>
      <c r="L207" t="str">
        <v>Cam Reddish</v>
      </c>
      <c r="O207">
        <v>-0.63036428501855823</v>
      </c>
      <c r="P207">
        <v>-0.52978961543048586</v>
      </c>
      <c r="Q207">
        <v>-0.67903150206365748</v>
      </c>
      <c r="R207">
        <v>-0.29040071886625135</v>
      </c>
      <c r="S207">
        <v>-0.22893097018636285</v>
      </c>
      <c r="T207">
        <v>-0.59070550846573855</v>
      </c>
      <c r="U207">
        <v>0.39305593808302608</v>
      </c>
      <c r="V207">
        <v>-0.29338714760313556</v>
      </c>
      <c r="W207">
        <v>0.14349586450613522</v>
      </c>
      <c r="AO207" t="str">
        <f t="shared" si="40"/>
        <v>Moritz Wagner</v>
      </c>
      <c r="AP207" cm="1">
        <f t="array" ref="AP207">INDEX(_x_scores_!B$2:B$474,MATCH($AO207,_x_scores_!$A$2:$A$474,0),0) + INDEX(_hidden_info_draft_!Z$42:AK$42,'Draft Sim'!$F$21)</f>
        <v>-0.76714681081787217</v>
      </c>
      <c r="AQ207" cm="1">
        <f t="array" ref="AQ207">INDEX(_x_scores_!C$2:C$474,MATCH($AO207,_x_scores_!$A$2:$A$474,0),0) + INDEX(_hidden_info_draft_!Z$43:AK$43,'Draft Sim'!$F$21)</f>
        <v>-0.16201033791368402</v>
      </c>
      <c r="AR207" cm="1">
        <f t="array" ref="AR207">INDEX(_x_scores_!D$2:D$474,MATCH($AO207,_x_scores_!$A$2:$A$474,0),0) +INDEX(_hidden_info_draft_!Z$44:AK$44,'Draft Sim'!$F$21)</f>
        <v>-0.7554296990971161</v>
      </c>
      <c r="AS207" cm="1">
        <f t="array" ref="AS207">INDEX(_x_scores_!E$2:E$474,MATCH($AO207,_x_scores_!$A$2:$A$474,0),0) + INDEX(_hidden_info_draft_!Z$45:AK$45,'Draft Sim'!$F$21)</f>
        <v>-0.63597623995582786</v>
      </c>
      <c r="AT207" cm="1">
        <f t="array" ref="AT207">INDEX(_x_scores_!F$2:F$474,MATCH($AO207,_x_scores_!$A$2:$A$474,0),0) + INDEX(_hidden_info_draft_!Z$46:AK$46,'Draft Sim'!$F$21)</f>
        <v>-1.1115179751388309</v>
      </c>
      <c r="AU207" cm="1">
        <f t="array" ref="AU207">INDEX(_x_scores_!G$2:G$474,MATCH($AO207,_x_scores_!$A$2:$A$474,0),0) + INDEX(_hidden_info_draft_!Z$47:AK$47,'Draft Sim'!$F$21)</f>
        <v>-0.5698927908991982</v>
      </c>
      <c r="AV207" cm="1">
        <f t="array" ref="AV207">INDEX(_x_scores_!H$2:H$474,MATCH($AO207,_x_scores_!$A$2:$A$474,0),0) + INDEX(_hidden_info_draft_!Z$48:AK$48,'Draft Sim'!$F$21)</f>
        <v>0.49922541363641593</v>
      </c>
      <c r="AW207" cm="1">
        <f t="array" ref="AW207">INDEX(_x_scores_!I$2:I$474,MATCH($AO207,_x_scores_!$A$2:$A$474,0),0) + INDEX(_hidden_info_draft_!Z$49:AK$49,'Draft Sim'!$F$21)</f>
        <v>-1.6634312657245585</v>
      </c>
      <c r="AX207" cm="1">
        <f t="array" ref="AX207">INDEX(_x_scores_!J$2:J$474,MATCH($AO207,_x_scores_!$A$2:$A$474,0),0) + INDEX(_hidden_info_draft_!Z$50:AK$50,'Draft Sim'!$F$21)</f>
        <v>0.12826093049671933</v>
      </c>
      <c r="AZ207">
        <f t="shared" si="41"/>
        <v>0.44308958398543297</v>
      </c>
      <c r="BA207">
        <f t="shared" si="42"/>
        <v>0.48885966954685478</v>
      </c>
      <c r="BB207">
        <f t="shared" si="43"/>
        <v>0.44942213993782043</v>
      </c>
      <c r="BC207">
        <f t="shared" si="44"/>
        <v>0.45183179269764362</v>
      </c>
      <c r="BD207">
        <f t="shared" si="45"/>
        <v>0.42295419524084832</v>
      </c>
      <c r="BE207">
        <f t="shared" si="46"/>
        <v>0.46074353296507242</v>
      </c>
      <c r="BF207">
        <f t="shared" si="47"/>
        <v>0.53654384733235294</v>
      </c>
      <c r="BG207">
        <f t="shared" si="48"/>
        <v>0.37860564490658932</v>
      </c>
      <c r="BH207">
        <f t="shared" si="49"/>
        <v>0.50943429236370652</v>
      </c>
      <c r="BJ207">
        <f ca="1"/>
        <v>204</v>
      </c>
      <c r="BL207">
        <f ca="1"/>
        <v>0</v>
      </c>
      <c r="BN207">
        <f t="shared" si="50"/>
        <v>0.4601649665529246</v>
      </c>
      <c r="BO207" cm="1">
        <f t="array" aca="1" ref="BO207" ca="1">SUM(IF(MOD(_xlfn.FLOOR.MATH(ROW(INDIRECT("1:512"))/1),2)=1,AZ207,1-AZ207) * IF(MOD(_xlfn.FLOOR.MATH(ROW(INDIRECT("1:512"))/2),2)=1,BA207,1-BA207) *  IF(MOD(_xlfn.FLOOR.MATH(ROW(INDIRECT("1:512"))/4),2)=1,BB207,1-BB207) *IF(MOD(_xlfn.FLOOR.MATH(ROW(INDIRECT("1:512"))/8),2)=1,BC207,1-BC207) * IF(MOD(_xlfn.FLOOR.MATH(ROW(INDIRECT("1:512"))/16),2)=1,BD207,1-BD207) * IF(MOD(_xlfn.FLOOR.MATH(ROW(INDIRECT("1:512"))/32),2)=1,BE207,1-BE207) *  IF(MOD(_xlfn.FLOOR.MATH(ROW(INDIRECT("1:512"))/64),2)=1,BF207,1-BF207) * IF(MOD(_xlfn.FLOOR.MATH(ROW(INDIRECT("1:512"))/128),2)=1,BG207,1-BG207) * IF(MOD(_xlfn.FLOOR.MATH(ROW(INDIRECT("1:512"))/256),2)=1,BH207,1-BH207)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0.40241658952499182</v>
      </c>
      <c r="BP207">
        <f ca="1">IF('Draft Sim'!$C$2 = "Most Categories",BO207,BN207)</f>
        <v>0.40241658952499182</v>
      </c>
      <c r="BR207" t="str">
        <f ca="1"/>
        <v>Rui Hachimura</v>
      </c>
      <c r="BT207" s="6" t="str">
        <f t="shared" ca="1" si="51"/>
        <v>Rui Hachimura</v>
      </c>
      <c r="BV207" t="str">
        <f ca="1"/>
        <v>Xavier Tillman</v>
      </c>
    </row>
    <row r="208" spans="6:74">
      <c r="F208" t="str">
        <v>Mo Bamba</v>
      </c>
      <c r="I208" s="6" t="str">
        <f t="shared" si="39"/>
        <v>Mo Bamba</v>
      </c>
      <c r="L208" t="str">
        <v>Xavier Tillman</v>
      </c>
      <c r="O208">
        <v>-0.94082821786465631</v>
      </c>
      <c r="P208">
        <v>-0.94822617023120437</v>
      </c>
      <c r="Q208">
        <v>-0.40400251333293241</v>
      </c>
      <c r="R208">
        <v>-0.23139013504496311</v>
      </c>
      <c r="S208">
        <v>-0.48337969481810811</v>
      </c>
      <c r="T208">
        <v>6.2928819512551187E-4</v>
      </c>
      <c r="U208">
        <v>0.69749884395217399</v>
      </c>
      <c r="V208">
        <v>2.112836464899551E-2</v>
      </c>
      <c r="W208">
        <v>-0.38969171879568509</v>
      </c>
      <c r="AO208" t="str">
        <f t="shared" si="40"/>
        <v>Mo Bamba</v>
      </c>
      <c r="AP208" cm="1">
        <f t="array" ref="AP208">INDEX(_x_scores_!B$2:B$474,MATCH($AO208,_x_scores_!$A$2:$A$474,0),0) + INDEX(_hidden_info_draft_!Z$42:AK$42,'Draft Sim'!$F$21)</f>
        <v>-1.1401099972847231</v>
      </c>
      <c r="AQ208" cm="1">
        <f t="array" ref="AQ208">INDEX(_x_scores_!C$2:C$474,MATCH($AO208,_x_scores_!$A$2:$A$474,0),0) + INDEX(_hidden_info_draft_!Z$43:AK$43,'Draft Sim'!$F$21)</f>
        <v>-0.11410885972163237</v>
      </c>
      <c r="AR208" cm="1">
        <f t="array" ref="AR208">INDEX(_x_scores_!D$2:D$474,MATCH($AO208,_x_scores_!$A$2:$A$474,0),0) +INDEX(_hidden_info_draft_!Z$44:AK$44,'Draft Sim'!$F$21)</f>
        <v>-0.95537104399908634</v>
      </c>
      <c r="AS208" cm="1">
        <f t="array" ref="AS208">INDEX(_x_scores_!E$2:E$474,MATCH($AO208,_x_scores_!$A$2:$A$474,0),0) + INDEX(_hidden_info_draft_!Z$45:AK$45,'Draft Sim'!$F$21)</f>
        <v>-1.0315351108771702</v>
      </c>
      <c r="AT208" cm="1">
        <f t="array" ref="AT208">INDEX(_x_scores_!F$2:F$474,MATCH($AO208,_x_scores_!$A$2:$A$474,0),0) + INDEX(_hidden_info_draft_!Z$46:AK$46,'Draft Sim'!$F$21)</f>
        <v>-0.23630014512274655</v>
      </c>
      <c r="AU208" cm="1">
        <f t="array" ref="AU208">INDEX(_x_scores_!G$2:G$474,MATCH($AO208,_x_scores_!$A$2:$A$474,0),0) + INDEX(_hidden_info_draft_!Z$47:AK$47,'Draft Sim'!$F$21)</f>
        <v>-0.52233868135028771</v>
      </c>
      <c r="AV208" cm="1">
        <f t="array" ref="AV208">INDEX(_x_scores_!H$2:H$474,MATCH($AO208,_x_scores_!$A$2:$A$474,0),0) + INDEX(_hidden_info_draft_!Z$48:AK$48,'Draft Sim'!$F$21)</f>
        <v>0.78039797071865147</v>
      </c>
      <c r="AW208" cm="1">
        <f t="array" ref="AW208">INDEX(_x_scores_!I$2:I$474,MATCH($AO208,_x_scores_!$A$2:$A$474,0),0) + INDEX(_hidden_info_draft_!Z$49:AK$49,'Draft Sim'!$F$21)</f>
        <v>-1.819396842003389</v>
      </c>
      <c r="AX208" cm="1">
        <f t="array" ref="AX208">INDEX(_x_scores_!J$2:J$474,MATCH($AO208,_x_scores_!$A$2:$A$474,0),0) + INDEX(_hidden_info_draft_!Z$50:AK$50,'Draft Sim'!$F$21)</f>
        <v>9.9194756058445022E-2</v>
      </c>
      <c r="AZ208">
        <f t="shared" si="41"/>
        <v>0.41576835124033584</v>
      </c>
      <c r="BA208">
        <f t="shared" si="42"/>
        <v>0.49215300892120029</v>
      </c>
      <c r="BB208">
        <f t="shared" si="43"/>
        <v>0.43613846931209743</v>
      </c>
      <c r="BC208">
        <f t="shared" si="44"/>
        <v>0.42218192039903069</v>
      </c>
      <c r="BD208">
        <f t="shared" si="45"/>
        <v>0.48352217579245393</v>
      </c>
      <c r="BE208">
        <f t="shared" si="46"/>
        <v>0.46400994151551422</v>
      </c>
      <c r="BF208">
        <f t="shared" si="47"/>
        <v>0.55701066993143655</v>
      </c>
      <c r="BG208">
        <f t="shared" si="48"/>
        <v>0.36763232232045184</v>
      </c>
      <c r="BH208">
        <f t="shared" si="49"/>
        <v>0.5072965897360574</v>
      </c>
      <c r="BJ208">
        <f ca="1"/>
        <v>205</v>
      </c>
      <c r="BL208">
        <f ca="1"/>
        <v>1</v>
      </c>
      <c r="BN208">
        <f t="shared" si="50"/>
        <v>0.4606348276853976</v>
      </c>
      <c r="BO208" cm="1">
        <f t="array" aca="1" ref="BO208" ca="1">SUM(IF(MOD(_xlfn.FLOOR.MATH(ROW(INDIRECT("1:512"))/1),2)=1,AZ208,1-AZ208) * IF(MOD(_xlfn.FLOOR.MATH(ROW(INDIRECT("1:512"))/2),2)=1,BA208,1-BA208) *  IF(MOD(_xlfn.FLOOR.MATH(ROW(INDIRECT("1:512"))/4),2)=1,BB208,1-BB208) *IF(MOD(_xlfn.FLOOR.MATH(ROW(INDIRECT("1:512"))/8),2)=1,BC208,1-BC208) * IF(MOD(_xlfn.FLOOR.MATH(ROW(INDIRECT("1:512"))/16),2)=1,BD208,1-BD208) * IF(MOD(_xlfn.FLOOR.MATH(ROW(INDIRECT("1:512"))/32),2)=1,BE208,1-BE208) *  IF(MOD(_xlfn.FLOOR.MATH(ROW(INDIRECT("1:512"))/64),2)=1,BF208,1-BF208) * IF(MOD(_xlfn.FLOOR.MATH(ROW(INDIRECT("1:512"))/128),2)=1,BG208,1-BG208) * IF(MOD(_xlfn.FLOOR.MATH(ROW(INDIRECT("1:512"))/256),2)=1,BH208,1-BH208)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0.40337065962258239</v>
      </c>
      <c r="BP208">
        <f ca="1">IF('Draft Sim'!$C$2 = "Most Categories",BO208,BN208)</f>
        <v>0.40337065962258239</v>
      </c>
      <c r="BR208" t="str">
        <f ca="1"/>
        <v>Jonathan Kuminga</v>
      </c>
      <c r="BT208" s="6" t="str">
        <f t="shared" ca="1" si="51"/>
        <v>Jonathan Kuminga</v>
      </c>
      <c r="BV208" t="str">
        <f ca="1"/>
        <v>Cam Reddish</v>
      </c>
    </row>
    <row r="209" spans="6:74">
      <c r="F209" t="str">
        <v>Dennis Schroder</v>
      </c>
      <c r="I209" s="6" t="str">
        <f t="shared" si="39"/>
        <v>Dennis Schroder</v>
      </c>
      <c r="L209" t="str">
        <v>Troy Brown Jr.</v>
      </c>
      <c r="O209">
        <v>-0.39587218970362781</v>
      </c>
      <c r="P209">
        <v>-0.64337269388788776</v>
      </c>
      <c r="Q209">
        <v>-0.77597507806364219</v>
      </c>
      <c r="R209">
        <v>-0.25657183386171184</v>
      </c>
      <c r="S209">
        <v>-0.43261382805053988</v>
      </c>
      <c r="T209">
        <v>1.6318523855012691E-2</v>
      </c>
      <c r="U209">
        <v>0.21506869779697915</v>
      </c>
      <c r="V209">
        <v>-0.11507915644427479</v>
      </c>
      <c r="W209">
        <v>-0.26590376059460274</v>
      </c>
      <c r="AO209" t="str">
        <f t="shared" si="40"/>
        <v>Dennis Schroder</v>
      </c>
      <c r="AP209" cm="1">
        <f t="array" ref="AP209">INDEX(_x_scores_!B$2:B$474,MATCH($AO209,_x_scores_!$A$2:$A$474,0),0) + INDEX(_hidden_info_draft_!Z$42:AK$42,'Draft Sim'!$F$21)</f>
        <v>-0.60382921336766771</v>
      </c>
      <c r="AQ209" cm="1">
        <f t="array" ref="AQ209">INDEX(_x_scores_!C$2:C$474,MATCH($AO209,_x_scores_!$A$2:$A$474,0),0) + INDEX(_hidden_info_draft_!Z$43:AK$43,'Draft Sim'!$F$21)</f>
        <v>-0.73045261278985318</v>
      </c>
      <c r="AR209" cm="1">
        <f t="array" ref="AR209">INDEX(_x_scores_!D$2:D$474,MATCH($AO209,_x_scores_!$A$2:$A$474,0),0) +INDEX(_hidden_info_draft_!Z$44:AK$44,'Draft Sim'!$F$21)</f>
        <v>0.57726107769005608</v>
      </c>
      <c r="AS209" cm="1">
        <f t="array" ref="AS209">INDEX(_x_scores_!E$2:E$474,MATCH($AO209,_x_scores_!$A$2:$A$474,0),0) + INDEX(_hidden_info_draft_!Z$45:AK$45,'Draft Sim'!$F$21)</f>
        <v>-0.48548436598182676</v>
      </c>
      <c r="AT209" cm="1">
        <f t="array" ref="AT209">INDEX(_x_scores_!F$2:F$474,MATCH($AO209,_x_scores_!$A$2:$A$474,0),0) + INDEX(_hidden_info_draft_!Z$46:AK$46,'Draft Sim'!$F$21)</f>
        <v>-1.3127071064185984</v>
      </c>
      <c r="AU209" cm="1">
        <f t="array" ref="AU209">INDEX(_x_scores_!G$2:G$474,MATCH($AO209,_x_scores_!$A$2:$A$474,0),0) + INDEX(_hidden_info_draft_!Z$47:AK$47,'Draft Sim'!$F$21)</f>
        <v>-0.48470641964089994</v>
      </c>
      <c r="AV209" cm="1">
        <f t="array" ref="AV209">INDEX(_x_scores_!H$2:H$474,MATCH($AO209,_x_scores_!$A$2:$A$474,0),0) + INDEX(_hidden_info_draft_!Z$48:AK$48,'Draft Sim'!$F$21)</f>
        <v>-1.5228762507376301E-2</v>
      </c>
      <c r="AW209" cm="1">
        <f t="array" ref="AW209">INDEX(_x_scores_!I$2:I$474,MATCH($AO209,_x_scores_!$A$2:$A$474,0),0) + INDEX(_hidden_info_draft_!Z$49:AK$49,'Draft Sim'!$F$21)</f>
        <v>-1.5246447007526329</v>
      </c>
      <c r="AX209" cm="1">
        <f t="array" ref="AX209">INDEX(_x_scores_!J$2:J$474,MATCH($AO209,_x_scores_!$A$2:$A$474,0),0) + INDEX(_hidden_info_draft_!Z$50:AK$50,'Draft Sim'!$F$21)</f>
        <v>-0.33719276445151425</v>
      </c>
      <c r="AZ209">
        <f t="shared" si="41"/>
        <v>0.455147114217203</v>
      </c>
      <c r="BA209">
        <f t="shared" si="42"/>
        <v>0.44989773264781807</v>
      </c>
      <c r="BB209">
        <f t="shared" si="43"/>
        <v>0.53869229775959182</v>
      </c>
      <c r="BC209">
        <f t="shared" si="44"/>
        <v>0.46319247534697783</v>
      </c>
      <c r="BD209">
        <f t="shared" si="45"/>
        <v>0.40923307619030347</v>
      </c>
      <c r="BE209">
        <f t="shared" si="46"/>
        <v>0.46659656725544085</v>
      </c>
      <c r="BF209">
        <f t="shared" si="47"/>
        <v>0.49888367578269588</v>
      </c>
      <c r="BG209">
        <f t="shared" si="48"/>
        <v>0.38845360445019539</v>
      </c>
      <c r="BH209">
        <f t="shared" si="49"/>
        <v>0.47521128995126449</v>
      </c>
      <c r="BJ209">
        <f ca="1"/>
        <v>206</v>
      </c>
      <c r="BL209">
        <f ca="1"/>
        <v>1</v>
      </c>
      <c r="BN209">
        <f t="shared" si="50"/>
        <v>0.46058975928905455</v>
      </c>
      <c r="BO209" cm="1">
        <f t="array" aca="1" ref="BO209" ca="1">SUM(IF(MOD(_xlfn.FLOOR.MATH(ROW(INDIRECT("1:512"))/1),2)=1,AZ209,1-AZ209) * IF(MOD(_xlfn.FLOOR.MATH(ROW(INDIRECT("1:512"))/2),2)=1,BA209,1-BA209) *  IF(MOD(_xlfn.FLOOR.MATH(ROW(INDIRECT("1:512"))/4),2)=1,BB209,1-BB209) *IF(MOD(_xlfn.FLOOR.MATH(ROW(INDIRECT("1:512"))/8),2)=1,BC209,1-BC209) * IF(MOD(_xlfn.FLOOR.MATH(ROW(INDIRECT("1:512"))/16),2)=1,BD209,1-BD209) * IF(MOD(_xlfn.FLOOR.MATH(ROW(INDIRECT("1:512"))/32),2)=1,BE209,1-BE209) *  IF(MOD(_xlfn.FLOOR.MATH(ROW(INDIRECT("1:512"))/64),2)=1,BF209,1-BF209) * IF(MOD(_xlfn.FLOOR.MATH(ROW(INDIRECT("1:512"))/128),2)=1,BG209,1-BG209) * IF(MOD(_xlfn.FLOOR.MATH(ROW(INDIRECT("1:512"))/256),2)=1,BH209,1-BH209)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0.40347630388389355</v>
      </c>
      <c r="BP209">
        <f ca="1">IF('Draft Sim'!$C$2 = "Most Categories",BO209,BN209)</f>
        <v>0.40347630388389355</v>
      </c>
      <c r="BR209" t="str">
        <f ca="1"/>
        <v>Jevon Carter</v>
      </c>
      <c r="BT209" s="6" t="str">
        <f t="shared" ca="1" si="51"/>
        <v>Jevon Carter</v>
      </c>
      <c r="BV209" t="str">
        <f ca="1"/>
        <v>Talen Horton-Tucker</v>
      </c>
    </row>
    <row r="210" spans="6:74">
      <c r="F210" t="str">
        <v>Jevon Carter</v>
      </c>
      <c r="I210" s="6" t="str">
        <f t="shared" si="39"/>
        <v>Jevon Carter</v>
      </c>
      <c r="L210" t="str">
        <v>Josh Green</v>
      </c>
      <c r="O210">
        <v>-0.74496490429898665</v>
      </c>
      <c r="P210">
        <v>-0.95479838141043982</v>
      </c>
      <c r="Q210">
        <v>-0.88889267972125297</v>
      </c>
      <c r="R210">
        <v>-6.9587611572534153E-2</v>
      </c>
      <c r="S210">
        <v>-0.47705603168880389</v>
      </c>
      <c r="T210">
        <v>-0.36086417461264464</v>
      </c>
      <c r="U210">
        <v>0.62200949867448463</v>
      </c>
      <c r="V210">
        <v>0.13049899893142611</v>
      </c>
      <c r="W210">
        <v>-0.27948840502534711</v>
      </c>
      <c r="AO210" t="str">
        <f t="shared" si="40"/>
        <v>Jevon Carter</v>
      </c>
      <c r="AP210" cm="1">
        <f t="array" ref="AP210">INDEX(_x_scores_!B$2:B$474,MATCH($AO210,_x_scores_!$A$2:$A$474,0),0) + INDEX(_hidden_info_draft_!Z$42:AK$42,'Draft Sim'!$F$21)</f>
        <v>-1.0326650810831266</v>
      </c>
      <c r="AQ210" cm="1">
        <f t="array" ref="AQ210">INDEX(_x_scores_!C$2:C$474,MATCH($AO210,_x_scores_!$A$2:$A$474,0),0) + INDEX(_hidden_info_draft_!Z$43:AK$43,'Draft Sim'!$F$21)</f>
        <v>-0.704058555104498</v>
      </c>
      <c r="AR210" cm="1">
        <f t="array" ref="AR210">INDEX(_x_scores_!D$2:D$474,MATCH($AO210,_x_scores_!$A$2:$A$474,0),0) +INDEX(_hidden_info_draft_!Z$44:AK$44,'Draft Sim'!$F$21)</f>
        <v>-0.25454351009942716</v>
      </c>
      <c r="AS210" cm="1">
        <f t="array" ref="AS210">INDEX(_x_scores_!E$2:E$474,MATCH($AO210,_x_scores_!$A$2:$A$474,0),0) + INDEX(_hidden_info_draft_!Z$45:AK$45,'Draft Sim'!$F$21)</f>
        <v>-0.46436566199037443</v>
      </c>
      <c r="AT210" cm="1">
        <f t="array" ref="AT210">INDEX(_x_scores_!F$2:F$474,MATCH($AO210,_x_scores_!$A$2:$A$474,0),0) + INDEX(_hidden_info_draft_!Z$46:AK$46,'Draft Sim'!$F$21)</f>
        <v>-1.0551511625511587</v>
      </c>
      <c r="AU210" cm="1">
        <f t="array" ref="AU210">INDEX(_x_scores_!G$2:G$474,MATCH($AO210,_x_scores_!$A$2:$A$474,0),0) + INDEX(_hidden_info_draft_!Z$47:AK$47,'Draft Sim'!$F$21)</f>
        <v>-6.7304131105112588E-2</v>
      </c>
      <c r="AV210" cm="1">
        <f t="array" ref="AV210">INDEX(_x_scores_!H$2:H$474,MATCH($AO210,_x_scores_!$A$2:$A$474,0),0) + INDEX(_hidden_info_draft_!Z$48:AK$48,'Draft Sim'!$F$21)</f>
        <v>0.62683453080703122</v>
      </c>
      <c r="AW210" cm="1">
        <f t="array" ref="AW210">INDEX(_x_scores_!I$2:I$474,MATCH($AO210,_x_scores_!$A$2:$A$474,0),0) + INDEX(_hidden_info_draft_!Z$49:AK$49,'Draft Sim'!$F$21)</f>
        <v>-1.7228103377198438</v>
      </c>
      <c r="AX210" cm="1">
        <f t="array" ref="AX210">INDEX(_x_scores_!J$2:J$474,MATCH($AO210,_x_scores_!$A$2:$A$474,0),0) + INDEX(_hidden_info_draft_!Z$50:AK$50,'Draft Sim'!$F$21)</f>
        <v>-0.28984787938952838</v>
      </c>
      <c r="AZ210">
        <f t="shared" si="41"/>
        <v>0.42360356031082325</v>
      </c>
      <c r="BA210">
        <f t="shared" si="42"/>
        <v>0.4516990815560572</v>
      </c>
      <c r="BB210">
        <f t="shared" si="43"/>
        <v>0.48291700285583961</v>
      </c>
      <c r="BC210">
        <f t="shared" si="44"/>
        <v>0.46478935407462463</v>
      </c>
      <c r="BD210">
        <f t="shared" si="45"/>
        <v>0.4268160013845701</v>
      </c>
      <c r="BE210">
        <f t="shared" si="46"/>
        <v>0.49535642305210459</v>
      </c>
      <c r="BF210">
        <f t="shared" si="47"/>
        <v>0.54584794129858394</v>
      </c>
      <c r="BG210">
        <f t="shared" si="48"/>
        <v>0.37441579532566527</v>
      </c>
      <c r="BH210">
        <f t="shared" si="49"/>
        <v>0.47868826352069072</v>
      </c>
      <c r="BJ210">
        <f ca="1"/>
        <v>207</v>
      </c>
      <c r="BL210">
        <f ca="1"/>
        <v>1</v>
      </c>
      <c r="BN210">
        <f t="shared" si="50"/>
        <v>0.46045926926432884</v>
      </c>
      <c r="BO210" cm="1">
        <f t="array" aca="1" ref="BO210" ca="1">SUM(IF(MOD(_xlfn.FLOOR.MATH(ROW(INDIRECT("1:512"))/1),2)=1,AZ210,1-AZ210) * IF(MOD(_xlfn.FLOOR.MATH(ROW(INDIRECT("1:512"))/2),2)=1,BA210,1-BA210) *  IF(MOD(_xlfn.FLOOR.MATH(ROW(INDIRECT("1:512"))/4),2)=1,BB210,1-BB210) *IF(MOD(_xlfn.FLOOR.MATH(ROW(INDIRECT("1:512"))/8),2)=1,BC210,1-BC210) * IF(MOD(_xlfn.FLOOR.MATH(ROW(INDIRECT("1:512"))/16),2)=1,BD210,1-BD210) * IF(MOD(_xlfn.FLOOR.MATH(ROW(INDIRECT("1:512"))/32),2)=1,BE210,1-BE210) *  IF(MOD(_xlfn.FLOOR.MATH(ROW(INDIRECT("1:512"))/64),2)=1,BF210,1-BF210) * IF(MOD(_xlfn.FLOOR.MATH(ROW(INDIRECT("1:512"))/128),2)=1,BG210,1-BG210) * IF(MOD(_xlfn.FLOOR.MATH(ROW(INDIRECT("1:512"))/256),2)=1,BH210,1-BH210)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0.40309009422428738</v>
      </c>
      <c r="BP210">
        <f ca="1">IF('Draft Sim'!$C$2 = "Most Categories",BO210,BN210)</f>
        <v>0.40309009422428738</v>
      </c>
      <c r="BR210" t="str">
        <f ca="1"/>
        <v>Bones Hyland</v>
      </c>
      <c r="BT210" s="6" t="str">
        <f t="shared" ca="1" si="51"/>
        <v>Bones Hyland</v>
      </c>
      <c r="BV210" t="str">
        <f ca="1"/>
        <v>Troy Brown Jr.</v>
      </c>
    </row>
    <row r="211" spans="6:74">
      <c r="F211" t="str">
        <v>Jonathan Kuminga</v>
      </c>
      <c r="I211" s="6" t="str">
        <f t="shared" si="39"/>
        <v>Jonathan Kuminga</v>
      </c>
      <c r="L211" t="str">
        <v>Talen Horton-Tucker</v>
      </c>
      <c r="O211">
        <v>-0.47468769388232762</v>
      </c>
      <c r="P211">
        <v>-0.37215753597009671</v>
      </c>
      <c r="Q211">
        <v>-1.0510218236328428</v>
      </c>
      <c r="R211">
        <v>-0.59182851657374291</v>
      </c>
      <c r="S211">
        <v>-0.40033729424694769</v>
      </c>
      <c r="T211">
        <v>-0.48299428998000149</v>
      </c>
      <c r="U211">
        <v>0.74639055174368141</v>
      </c>
      <c r="V211">
        <v>-0.10553884826961939</v>
      </c>
      <c r="W211">
        <v>2.3227957698259503E-2</v>
      </c>
      <c r="AO211" t="str">
        <f t="shared" si="40"/>
        <v>Jonathan Kuminga</v>
      </c>
      <c r="AP211" cm="1">
        <f t="array" ref="AP211">INDEX(_x_scores_!B$2:B$474,MATCH($AO211,_x_scores_!$A$2:$A$474,0),0) + INDEX(_hidden_info_draft_!Z$42:AK$42,'Draft Sim'!$F$21)</f>
        <v>-0.72220114823702852</v>
      </c>
      <c r="AQ211" cm="1">
        <f t="array" ref="AQ211">INDEX(_x_scores_!C$2:C$474,MATCH($AO211,_x_scores_!$A$2:$A$474,0),0) + INDEX(_hidden_info_draft_!Z$43:AK$43,'Draft Sim'!$F$21)</f>
        <v>-0.28562200030377949</v>
      </c>
      <c r="AR211" cm="1">
        <f t="array" ref="AR211">INDEX(_x_scores_!D$2:D$474,MATCH($AO211,_x_scores_!$A$2:$A$474,0),0) +INDEX(_hidden_info_draft_!Z$44:AK$44,'Draft Sim'!$F$21)</f>
        <v>-0.52957249883015223</v>
      </c>
      <c r="AS211" cm="1">
        <f t="array" ref="AS211">INDEX(_x_scores_!E$2:E$474,MATCH($AO211,_x_scores_!$A$2:$A$474,0),0) + INDEX(_hidden_info_draft_!Z$45:AK$45,'Draft Sim'!$F$21)</f>
        <v>-0.52337624581166264</v>
      </c>
      <c r="AT211" cm="1">
        <f t="array" ref="AT211">INDEX(_x_scores_!F$2:F$474,MATCH($AO211,_x_scores_!$A$2:$A$474,0),0) + INDEX(_hidden_info_draft_!Z$46:AK$46,'Draft Sim'!$F$21)</f>
        <v>-0.80070243791941342</v>
      </c>
      <c r="AU211" cm="1">
        <f t="array" ref="AU211">INDEX(_x_scores_!G$2:G$474,MATCH($AO211,_x_scores_!$A$2:$A$474,0),0) + INDEX(_hidden_info_draft_!Z$47:AK$47,'Draft Sim'!$F$21)</f>
        <v>-0.65863892776597666</v>
      </c>
      <c r="AV211" cm="1">
        <f t="array" ref="AV211">INDEX(_x_scores_!H$2:H$474,MATCH($AO211,_x_scores_!$A$2:$A$474,0),0) + INDEX(_hidden_info_draft_!Z$48:AK$48,'Draft Sim'!$F$21)</f>
        <v>0.32239162493788331</v>
      </c>
      <c r="AW211" cm="1">
        <f t="array" ref="AW211">INDEX(_x_scores_!I$2:I$474,MATCH($AO211,_x_scores_!$A$2:$A$474,0),0) + INDEX(_hidden_info_draft_!Z$49:AK$49,'Draft Sim'!$F$21)</f>
        <v>-2.0373258499719746</v>
      </c>
      <c r="AX211" cm="1">
        <f t="array" ref="AX211">INDEX(_x_scores_!J$2:J$474,MATCH($AO211,_x_scores_!$A$2:$A$474,0),0) + INDEX(_hidden_info_draft_!Z$50:AK$50,'Draft Sim'!$F$21)</f>
        <v>0.24333970391229195</v>
      </c>
      <c r="AZ211">
        <f t="shared" si="41"/>
        <v>0.44640309579731219</v>
      </c>
      <c r="BA211">
        <f t="shared" si="42"/>
        <v>0.4803651310036805</v>
      </c>
      <c r="BB211">
        <f t="shared" si="43"/>
        <v>0.46449530943958162</v>
      </c>
      <c r="BC211">
        <f t="shared" si="44"/>
        <v>0.46032880569746348</v>
      </c>
      <c r="BD211">
        <f t="shared" si="45"/>
        <v>0.44433095450473159</v>
      </c>
      <c r="BE211">
        <f t="shared" si="46"/>
        <v>0.45465496323723553</v>
      </c>
      <c r="BF211">
        <f t="shared" si="47"/>
        <v>0.52361870654473308</v>
      </c>
      <c r="BG211">
        <f t="shared" si="48"/>
        <v>0.35248043696649634</v>
      </c>
      <c r="BH211">
        <f t="shared" si="49"/>
        <v>0.51789462880910553</v>
      </c>
      <c r="BJ211">
        <f ca="1"/>
        <v>208</v>
      </c>
      <c r="BL211">
        <f ca="1"/>
        <v>0</v>
      </c>
      <c r="BN211">
        <f t="shared" si="50"/>
        <v>0.46050800355559329</v>
      </c>
      <c r="BO211" cm="1">
        <f t="array" aca="1" ref="BO211" ca="1">SUM(IF(MOD(_xlfn.FLOOR.MATH(ROW(INDIRECT("1:512"))/1),2)=1,AZ211,1-AZ211) * IF(MOD(_xlfn.FLOOR.MATH(ROW(INDIRECT("1:512"))/2),2)=1,BA211,1-BA211) *  IF(MOD(_xlfn.FLOOR.MATH(ROW(INDIRECT("1:512"))/4),2)=1,BB211,1-BB211) *IF(MOD(_xlfn.FLOOR.MATH(ROW(INDIRECT("1:512"))/8),2)=1,BC211,1-BC211) * IF(MOD(_xlfn.FLOOR.MATH(ROW(INDIRECT("1:512"))/16),2)=1,BD211,1-BD211) * IF(MOD(_xlfn.FLOOR.MATH(ROW(INDIRECT("1:512"))/32),2)=1,BE211,1-BE211) *  IF(MOD(_xlfn.FLOOR.MATH(ROW(INDIRECT("1:512"))/64),2)=1,BF211,1-BF211) * IF(MOD(_xlfn.FLOOR.MATH(ROW(INDIRECT("1:512"))/128),2)=1,BG211,1-BG211) * IF(MOD(_xlfn.FLOOR.MATH(ROW(INDIRECT("1:512"))/256),2)=1,BH211,1-BH211)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0.40323551979461969</v>
      </c>
      <c r="BP211">
        <f ca="1">IF('Draft Sim'!$C$2 = "Most Categories",BO211,BN211)</f>
        <v>0.40323551979461969</v>
      </c>
      <c r="BR211" t="str">
        <f ca="1"/>
        <v>John Konchar</v>
      </c>
      <c r="BT211" s="6" t="str">
        <f t="shared" ca="1" si="51"/>
        <v>John Konchar</v>
      </c>
      <c r="BV211" t="str">
        <f ca="1"/>
        <v>Devonte' Graham</v>
      </c>
    </row>
    <row r="212" spans="6:74">
      <c r="F212" t="str">
        <v>Bones Hyland</v>
      </c>
      <c r="I212" s="6" t="str">
        <f t="shared" si="39"/>
        <v>Bones Hyland</v>
      </c>
      <c r="L212" t="str">
        <v>Devonte' Graham</v>
      </c>
      <c r="O212">
        <v>-0.52677243439985078</v>
      </c>
      <c r="P212">
        <v>-0.10500134848855371</v>
      </c>
      <c r="Q212">
        <v>-0.46608528767178803</v>
      </c>
      <c r="R212">
        <v>-0.20162100690691875</v>
      </c>
      <c r="S212">
        <v>-0.33180907155099915</v>
      </c>
      <c r="T212">
        <v>-0.66357127845871089</v>
      </c>
      <c r="U212">
        <v>0.13688480786705459</v>
      </c>
      <c r="V212">
        <v>-0.29484958911388759</v>
      </c>
      <c r="W212">
        <v>-0.17244962902673042</v>
      </c>
      <c r="AO212" t="str">
        <f t="shared" si="40"/>
        <v>Bones Hyland</v>
      </c>
      <c r="AP212" cm="1">
        <f t="array" ref="AP212">INDEX(_x_scores_!B$2:B$474,MATCH($AO212,_x_scores_!$A$2:$A$474,0),0) + INDEX(_hidden_info_draft_!Z$42:AK$42,'Draft Sim'!$F$21)</f>
        <v>-0.66428577303210101</v>
      </c>
      <c r="AQ212" cm="1">
        <f t="array" ref="AQ212">INDEX(_x_scores_!C$2:C$474,MATCH($AO212,_x_scores_!$A$2:$A$474,0),0) + INDEX(_hidden_info_draft_!Z$43:AK$43,'Draft Sim'!$F$21)</f>
        <v>-0.83272150402940059</v>
      </c>
      <c r="AR212" cm="1">
        <f t="array" ref="AR212">INDEX(_x_scores_!D$2:D$474,MATCH($AO212,_x_scores_!$A$2:$A$474,0),0) +INDEX(_hidden_info_draft_!Z$44:AK$44,'Draft Sim'!$F$21)</f>
        <v>-0.14688349016594027</v>
      </c>
      <c r="AS212" cm="1">
        <f t="array" ref="AS212">INDEX(_x_scores_!E$2:E$474,MATCH($AO212,_x_scores_!$A$2:$A$474,0),0) + INDEX(_hidden_info_draft_!Z$45:AK$45,'Draft Sim'!$F$21)</f>
        <v>-0.51898164499594368</v>
      </c>
      <c r="AT212" cm="1">
        <f t="array" ref="AT212">INDEX(_x_scores_!F$2:F$474,MATCH($AO212,_x_scores_!$A$2:$A$474,0),0) + INDEX(_hidden_info_draft_!Z$46:AK$46,'Draft Sim'!$F$21)</f>
        <v>-1.1940471057873143</v>
      </c>
      <c r="AU212" cm="1">
        <f t="array" ref="AU212">INDEX(_x_scores_!G$2:G$474,MATCH($AO212,_x_scores_!$A$2:$A$474,0),0) + INDEX(_hidden_info_draft_!Z$47:AK$47,'Draft Sim'!$F$21)</f>
        <v>0.18003901084166557</v>
      </c>
      <c r="AV212" cm="1">
        <f t="array" ref="AV212">INDEX(_x_scores_!H$2:H$474,MATCH($AO212,_x_scores_!$A$2:$A$474,0),0) + INDEX(_hidden_info_draft_!Z$48:AK$48,'Draft Sim'!$F$21)</f>
        <v>0.25001864666079504</v>
      </c>
      <c r="AW212" cm="1">
        <f t="array" ref="AW212">INDEX(_x_scores_!I$2:I$474,MATCH($AO212,_x_scores_!$A$2:$A$474,0),0) + INDEX(_hidden_info_draft_!Z$49:AK$49,'Draft Sim'!$F$21)</f>
        <v>-1.6055614048787783</v>
      </c>
      <c r="AX212" cm="1">
        <f t="array" ref="AX212">INDEX(_x_scores_!J$2:J$474,MATCH($AO212,_x_scores_!$A$2:$A$474,0),0) + INDEX(_hidden_info_draft_!Z$50:AK$50,'Draft Sim'!$F$21)</f>
        <v>-0.42998580364418171</v>
      </c>
      <c r="AZ212">
        <f t="shared" si="41"/>
        <v>0.45067826064332439</v>
      </c>
      <c r="BA212">
        <f t="shared" si="42"/>
        <v>0.44292813250017571</v>
      </c>
      <c r="BB212">
        <f t="shared" si="43"/>
        <v>0.4901403025118749</v>
      </c>
      <c r="BC212">
        <f t="shared" si="44"/>
        <v>0.46066082399455799</v>
      </c>
      <c r="BD212">
        <f t="shared" si="45"/>
        <v>0.41731338533355267</v>
      </c>
      <c r="BE212">
        <f t="shared" si="46"/>
        <v>0.51241987367343078</v>
      </c>
      <c r="BF212">
        <f t="shared" si="47"/>
        <v>0.51832086440550662</v>
      </c>
      <c r="BG212">
        <f t="shared" si="48"/>
        <v>0.38270278367130772</v>
      </c>
      <c r="BH212">
        <f t="shared" si="49"/>
        <v>0.46840235497245464</v>
      </c>
      <c r="BJ212">
        <f ca="1"/>
        <v>209</v>
      </c>
      <c r="BL212">
        <f ca="1"/>
        <v>0</v>
      </c>
      <c r="BN212">
        <f t="shared" si="50"/>
        <v>0.46039630907846502</v>
      </c>
      <c r="BO212" cm="1">
        <f t="array" aca="1" ref="BO212" ca="1">SUM(IF(MOD(_xlfn.FLOOR.MATH(ROW(INDIRECT("1:512"))/1),2)=1,AZ212,1-AZ212) * IF(MOD(_xlfn.FLOOR.MATH(ROW(INDIRECT("1:512"))/2),2)=1,BA212,1-BA212) *  IF(MOD(_xlfn.FLOOR.MATH(ROW(INDIRECT("1:512"))/4),2)=1,BB212,1-BB212) *IF(MOD(_xlfn.FLOOR.MATH(ROW(INDIRECT("1:512"))/8),2)=1,BC212,1-BC212) * IF(MOD(_xlfn.FLOOR.MATH(ROW(INDIRECT("1:512"))/16),2)=1,BD212,1-BD212) * IF(MOD(_xlfn.FLOOR.MATH(ROW(INDIRECT("1:512"))/32),2)=1,BE212,1-BE212) *  IF(MOD(_xlfn.FLOOR.MATH(ROW(INDIRECT("1:512"))/64),2)=1,BF212,1-BF212) * IF(MOD(_xlfn.FLOOR.MATH(ROW(INDIRECT("1:512"))/128),2)=1,BG212,1-BG212) * IF(MOD(_xlfn.FLOOR.MATH(ROW(INDIRECT("1:512"))/256),2)=1,BH212,1-BH212)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0.40303174055796437</v>
      </c>
      <c r="BP212">
        <f ca="1">IF('Draft Sim'!$C$2 = "Most Categories",BO212,BN212)</f>
        <v>0.40303174055796437</v>
      </c>
      <c r="BR212" t="str">
        <f ca="1"/>
        <v>Moritz Wagner</v>
      </c>
      <c r="BT212" s="6" t="str">
        <f t="shared" ca="1" si="51"/>
        <v>Moritz Wagner</v>
      </c>
      <c r="BV212" t="str">
        <f ca="1"/>
        <v>Malaki Branham</v>
      </c>
    </row>
    <row r="213" spans="6:74">
      <c r="F213" t="str">
        <v>Jose Alvarado</v>
      </c>
      <c r="I213" s="6" t="str">
        <f t="shared" si="39"/>
        <v>Jose Alvarado</v>
      </c>
      <c r="L213" t="str">
        <v>Julian Champagnie</v>
      </c>
      <c r="O213">
        <v>-0.65762444945381349</v>
      </c>
      <c r="P213">
        <v>0.69595323789766239</v>
      </c>
      <c r="Q213">
        <v>-0.23736773646728035</v>
      </c>
      <c r="R213">
        <v>-0.34321411527555667</v>
      </c>
      <c r="S213">
        <v>-4.1129417405594813E-4</v>
      </c>
      <c r="T213">
        <v>-1.2736847503062523</v>
      </c>
      <c r="U213">
        <v>0.16583936897418805</v>
      </c>
      <c r="V213">
        <v>-1.5043977798099932</v>
      </c>
      <c r="W213">
        <v>0.80690901230252043</v>
      </c>
      <c r="AO213" t="str">
        <f t="shared" si="40"/>
        <v>Jose Alvarado</v>
      </c>
      <c r="AP213" cm="1">
        <f t="array" ref="AP213">INDEX(_x_scores_!B$2:B$474,MATCH($AO213,_x_scores_!$A$2:$A$474,0),0) + INDEX(_hidden_info_draft_!Z$42:AK$42,'Draft Sim'!$F$21)</f>
        <v>-0.83347252813034933</v>
      </c>
      <c r="AQ213" cm="1">
        <f t="array" ref="AQ213">INDEX(_x_scores_!C$2:C$474,MATCH($AO213,_x_scores_!$A$2:$A$474,0),0) + INDEX(_hidden_info_draft_!Z$43:AK$43,'Draft Sim'!$F$21)</f>
        <v>-0.82973667861790845</v>
      </c>
      <c r="AR213" cm="1">
        <f t="array" ref="AR213">INDEX(_x_scores_!D$2:D$474,MATCH($AO213,_x_scores_!$A$2:$A$474,0),0) +INDEX(_hidden_info_draft_!Z$44:AK$44,'Draft Sim'!$F$21)</f>
        <v>-7.8705298957740033E-2</v>
      </c>
      <c r="AS213" cm="1">
        <f t="array" ref="AS213">INDEX(_x_scores_!E$2:E$474,MATCH($AO213,_x_scores_!$A$2:$A$474,0),0) + INDEX(_hidden_info_draft_!Z$45:AK$45,'Draft Sim'!$F$21)</f>
        <v>-6.7271702084367474E-2</v>
      </c>
      <c r="AT213" cm="1">
        <f t="array" ref="AT213">INDEX(_x_scores_!F$2:F$474,MATCH($AO213,_x_scores_!$A$2:$A$474,0),0) + INDEX(_hidden_info_draft_!Z$46:AK$46,'Draft Sim'!$F$21)</f>
        <v>-1.2679093587041153</v>
      </c>
      <c r="AU213" cm="1">
        <f t="array" ref="AU213">INDEX(_x_scores_!G$2:G$474,MATCH($AO213,_x_scores_!$A$2:$A$474,0),0) + INDEX(_hidden_info_draft_!Z$47:AK$47,'Draft Sim'!$F$21)</f>
        <v>-0.30753629799881982</v>
      </c>
      <c r="AV213" cm="1">
        <f t="array" ref="AV213">INDEX(_x_scores_!H$2:H$474,MATCH($AO213,_x_scores_!$A$2:$A$474,0),0) + INDEX(_hidden_info_draft_!Z$48:AK$48,'Draft Sim'!$F$21)</f>
        <v>0.37359589865475756</v>
      </c>
      <c r="AW213" cm="1">
        <f t="array" ref="AW213">INDEX(_x_scores_!I$2:I$474,MATCH($AO213,_x_scores_!$A$2:$A$474,0),0) + INDEX(_hidden_info_draft_!Z$49:AK$49,'Draft Sim'!$F$21)</f>
        <v>-1.7634122528463976</v>
      </c>
      <c r="AX213" cm="1">
        <f t="array" ref="AX213">INDEX(_x_scores_!J$2:J$474,MATCH($AO213,_x_scores_!$A$2:$A$474,0),0) + INDEX(_hidden_info_draft_!Z$50:AK$50,'Draft Sim'!$F$21)</f>
        <v>-0.27006568069684345</v>
      </c>
      <c r="AZ213">
        <f t="shared" si="41"/>
        <v>0.43820720599235574</v>
      </c>
      <c r="BA213">
        <f t="shared" si="42"/>
        <v>0.4431313083670082</v>
      </c>
      <c r="BB213">
        <f t="shared" si="43"/>
        <v>0.49471644658475422</v>
      </c>
      <c r="BC213">
        <f t="shared" si="44"/>
        <v>0.49489260475620656</v>
      </c>
      <c r="BD213">
        <f t="shared" si="45"/>
        <v>0.41227930532252022</v>
      </c>
      <c r="BE213">
        <f t="shared" si="46"/>
        <v>0.47879138094493201</v>
      </c>
      <c r="BF213">
        <f t="shared" si="47"/>
        <v>0.52736449360115834</v>
      </c>
      <c r="BG213">
        <f t="shared" si="48"/>
        <v>0.37155936099812947</v>
      </c>
      <c r="BH213">
        <f t="shared" si="49"/>
        <v>0.48014154950218646</v>
      </c>
      <c r="BJ213">
        <f ca="1"/>
        <v>210</v>
      </c>
      <c r="BL213">
        <f ca="1"/>
        <v>0</v>
      </c>
      <c r="BN213">
        <f t="shared" si="50"/>
        <v>0.46012040622991685</v>
      </c>
      <c r="BO213" cm="1">
        <f t="array" aca="1" ref="BO213" ca="1">SUM(IF(MOD(_xlfn.FLOOR.MATH(ROW(INDIRECT("1:512"))/1),2)=1,AZ213,1-AZ213) * IF(MOD(_xlfn.FLOOR.MATH(ROW(INDIRECT("1:512"))/2),2)=1,BA213,1-BA213) *  IF(MOD(_xlfn.FLOOR.MATH(ROW(INDIRECT("1:512"))/4),2)=1,BB213,1-BB213) *IF(MOD(_xlfn.FLOOR.MATH(ROW(INDIRECT("1:512"))/8),2)=1,BC213,1-BC213) * IF(MOD(_xlfn.FLOOR.MATH(ROW(INDIRECT("1:512"))/16),2)=1,BD213,1-BD213) * IF(MOD(_xlfn.FLOOR.MATH(ROW(INDIRECT("1:512"))/32),2)=1,BE213,1-BE213) *  IF(MOD(_xlfn.FLOOR.MATH(ROW(INDIRECT("1:512"))/64),2)=1,BF213,1-BF213) * IF(MOD(_xlfn.FLOOR.MATH(ROW(INDIRECT("1:512"))/128),2)=1,BG213,1-BG213) * IF(MOD(_xlfn.FLOOR.MATH(ROW(INDIRECT("1:512"))/256),2)=1,BH213,1-BH213)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0.40230818137545382</v>
      </c>
      <c r="BP213">
        <f ca="1">IF('Draft Sim'!$C$2 = "Most Categories",BO213,BN213)</f>
        <v>0.40230818137545382</v>
      </c>
      <c r="BR213" t="str">
        <f ca="1"/>
        <v>Jose Alvarado</v>
      </c>
      <c r="BT213" s="6" t="str">
        <f t="shared" ca="1" si="51"/>
        <v>Jose Alvarado</v>
      </c>
      <c r="BV213" t="str">
        <f ca="1"/>
        <v>Josh Green</v>
      </c>
    </row>
    <row r="214" spans="6:74">
      <c r="F214" t="str">
        <v>Alex Caruso</v>
      </c>
      <c r="I214" s="6" t="str">
        <f t="shared" si="39"/>
        <v>Alex Caruso</v>
      </c>
      <c r="L214" t="str">
        <v>Gary Harris</v>
      </c>
      <c r="O214">
        <v>-0.97223908673815995</v>
      </c>
      <c r="P214">
        <v>-0.51141856730645763</v>
      </c>
      <c r="Q214">
        <v>-0.32591613179991413</v>
      </c>
      <c r="R214">
        <v>-0.18638389653171925</v>
      </c>
      <c r="S214">
        <v>-0.38661906991903833</v>
      </c>
      <c r="T214">
        <v>-0.62820327034163415</v>
      </c>
      <c r="U214">
        <v>0.47682643489452753</v>
      </c>
      <c r="V214">
        <v>-0.11078606720445693</v>
      </c>
      <c r="W214">
        <v>-0.14232587160204385</v>
      </c>
      <c r="AO214" t="str">
        <f t="shared" si="40"/>
        <v>Alex Caruso</v>
      </c>
      <c r="AP214" cm="1">
        <f t="array" ref="AP214">INDEX(_x_scores_!B$2:B$474,MATCH($AO214,_x_scores_!$A$2:$A$474,0),0) + INDEX(_hidden_info_draft_!Z$42:AK$42,'Draft Sim'!$F$21)</f>
        <v>-1.2140605199606833</v>
      </c>
      <c r="AQ214" cm="1">
        <f t="array" ref="AQ214">INDEX(_x_scores_!C$2:C$474,MATCH($AO214,_x_scores_!$A$2:$A$474,0),0) + INDEX(_hidden_info_draft_!Z$43:AK$43,'Draft Sim'!$F$21)</f>
        <v>-0.69803053574939711</v>
      </c>
      <c r="AR214" cm="1">
        <f t="array" ref="AR214">INDEX(_x_scores_!D$2:D$474,MATCH($AO214,_x_scores_!$A$2:$A$474,0),0) +INDEX(_hidden_info_draft_!Z$44:AK$44,'Draft Sim'!$F$21)</f>
        <v>-0.22194085413161507</v>
      </c>
      <c r="AS214" cm="1">
        <f t="array" ref="AS214">INDEX(_x_scores_!E$2:E$474,MATCH($AO214,_x_scores_!$A$2:$A$474,0),0) + INDEX(_hidden_info_draft_!Z$45:AK$45,'Draft Sim'!$F$21)</f>
        <v>9.9528327557561969E-2</v>
      </c>
      <c r="AT214" cm="1">
        <f t="array" ref="AT214">INDEX(_x_scores_!F$2:F$474,MATCH($AO214,_x_scores_!$A$2:$A$474,0),0) + INDEX(_hidden_info_draft_!Z$46:AK$46,'Draft Sim'!$F$21)</f>
        <v>-0.79301501724996593</v>
      </c>
      <c r="AU214" cm="1">
        <f t="array" ref="AU214">INDEX(_x_scores_!G$2:G$474,MATCH($AO214,_x_scores_!$A$2:$A$474,0),0) + INDEX(_hidden_info_draft_!Z$47:AK$47,'Draft Sim'!$F$21)</f>
        <v>-0.69988397015917569</v>
      </c>
      <c r="AV214" cm="1">
        <f t="array" ref="AV214">INDEX(_x_scores_!H$2:H$474,MATCH($AO214,_x_scores_!$A$2:$A$474,0),0) + INDEX(_hidden_info_draft_!Z$48:AK$48,'Draft Sim'!$F$21)</f>
        <v>0.47725933814983257</v>
      </c>
      <c r="AW214" cm="1">
        <f t="array" ref="AW214">INDEX(_x_scores_!I$2:I$474,MATCH($AO214,_x_scores_!$A$2:$A$474,0),0) + INDEX(_hidden_info_draft_!Z$49:AK$49,'Draft Sim'!$F$21)</f>
        <v>-1.8762358087021145</v>
      </c>
      <c r="AX214" cm="1">
        <f t="array" ref="AX214">INDEX(_x_scores_!J$2:J$474,MATCH($AO214,_x_scores_!$A$2:$A$474,0),0) + INDEX(_hidden_info_draft_!Z$50:AK$50,'Draft Sim'!$F$21)</f>
        <v>-0.140646422098368</v>
      </c>
      <c r="AZ214">
        <f t="shared" si="41"/>
        <v>0.41039484631745005</v>
      </c>
      <c r="BA214">
        <f t="shared" si="42"/>
        <v>0.45211062438034966</v>
      </c>
      <c r="BB214">
        <f t="shared" si="43"/>
        <v>0.48510394981873528</v>
      </c>
      <c r="BC214">
        <f t="shared" si="44"/>
        <v>0.50755613403349176</v>
      </c>
      <c r="BD214">
        <f t="shared" si="45"/>
        <v>0.4448619915969495</v>
      </c>
      <c r="BE214">
        <f t="shared" si="46"/>
        <v>0.4518288156728687</v>
      </c>
      <c r="BF214">
        <f t="shared" si="47"/>
        <v>0.53494011894973637</v>
      </c>
      <c r="BG214">
        <f t="shared" si="48"/>
        <v>0.3636594639839611</v>
      </c>
      <c r="BH214">
        <f t="shared" si="49"/>
        <v>0.48965488227995824</v>
      </c>
      <c r="BJ214">
        <f ca="1"/>
        <v>211</v>
      </c>
      <c r="BL214">
        <f ca="1"/>
        <v>1</v>
      </c>
      <c r="BN214">
        <f t="shared" si="50"/>
        <v>0.46001231411483345</v>
      </c>
      <c r="BO214" cm="1">
        <f t="array" aca="1" ref="BO214" ca="1">SUM(IF(MOD(_xlfn.FLOOR.MATH(ROW(INDIRECT("1:512"))/1),2)=1,AZ214,1-AZ214) * IF(MOD(_xlfn.FLOOR.MATH(ROW(INDIRECT("1:512"))/2),2)=1,BA214,1-BA214) *  IF(MOD(_xlfn.FLOOR.MATH(ROW(INDIRECT("1:512"))/4),2)=1,BB214,1-BB214) *IF(MOD(_xlfn.FLOOR.MATH(ROW(INDIRECT("1:512"))/8),2)=1,BC214,1-BC214) * IF(MOD(_xlfn.FLOOR.MATH(ROW(INDIRECT("1:512"))/16),2)=1,BD214,1-BD214) * IF(MOD(_xlfn.FLOOR.MATH(ROW(INDIRECT("1:512"))/32),2)=1,BE214,1-BE214) *  IF(MOD(_xlfn.FLOOR.MATH(ROW(INDIRECT("1:512"))/64),2)=1,BF214,1-BF214) * IF(MOD(_xlfn.FLOOR.MATH(ROW(INDIRECT("1:512"))/128),2)=1,BG214,1-BG214) * IF(MOD(_xlfn.FLOOR.MATH(ROW(INDIRECT("1:512"))/256),2)=1,BH214,1-BH214)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0.4019867347770793</v>
      </c>
      <c r="BP214">
        <f ca="1">IF('Draft Sim'!$C$2 = "Most Categories",BO214,BN214)</f>
        <v>0.4019867347770793</v>
      </c>
      <c r="BR214" t="str">
        <f ca="1"/>
        <v>Alex Caruso</v>
      </c>
      <c r="BT214" s="6" t="str">
        <f t="shared" ca="1" si="51"/>
        <v>Alex Caruso</v>
      </c>
      <c r="BV214" t="str">
        <f ca="1"/>
        <v>Kenrich Williams</v>
      </c>
    </row>
    <row r="215" spans="6:74">
      <c r="F215" t="str">
        <v>Jordan Goodwin</v>
      </c>
      <c r="I215" s="6" t="str">
        <f t="shared" si="39"/>
        <v>Jordan Goodwin</v>
      </c>
      <c r="L215" t="str">
        <v>Kenrich Williams</v>
      </c>
      <c r="O215">
        <v>-1.1650095198344912</v>
      </c>
      <c r="P215">
        <v>-0.80521687655876018</v>
      </c>
      <c r="Q215">
        <v>-0.51386702022265218</v>
      </c>
      <c r="R215">
        <v>-0.14318245648270253</v>
      </c>
      <c r="S215">
        <v>-0.14517725204544948</v>
      </c>
      <c r="T215">
        <v>-0.4808002572906786</v>
      </c>
      <c r="U215">
        <v>0.77256443819742293</v>
      </c>
      <c r="V215">
        <v>-7.0020752489195842E-2</v>
      </c>
      <c r="W215">
        <v>-0.28083347737073588</v>
      </c>
      <c r="AO215" t="str">
        <f t="shared" si="40"/>
        <v>Jordan Goodwin</v>
      </c>
      <c r="AP215" cm="1">
        <f t="array" ref="AP215">INDEX(_x_scores_!B$2:B$474,MATCH($AO215,_x_scores_!$A$2:$A$474,0),0) + INDEX(_hidden_info_draft_!Z$42:AK$42,'Draft Sim'!$F$21)</f>
        <v>-1.0596372281948321</v>
      </c>
      <c r="AQ215" cm="1">
        <f t="array" ref="AQ215">INDEX(_x_scores_!C$2:C$474,MATCH($AO215,_x_scores_!$A$2:$A$474,0),0) + INDEX(_hidden_info_draft_!Z$43:AK$43,'Draft Sim'!$F$21)</f>
        <v>-0.37235690768473995</v>
      </c>
      <c r="AR215" cm="1">
        <f t="array" ref="AR215">INDEX(_x_scores_!D$2:D$474,MATCH($AO215,_x_scores_!$A$2:$A$474,0),0) +INDEX(_hidden_info_draft_!Z$44:AK$44,'Draft Sim'!$F$21)</f>
        <v>-0.37329756823886273</v>
      </c>
      <c r="AS215" cm="1">
        <f t="array" ref="AS215">INDEX(_x_scores_!E$2:E$474,MATCH($AO215,_x_scores_!$A$2:$A$474,0),0) + INDEX(_hidden_info_draft_!Z$45:AK$45,'Draft Sim'!$F$21)</f>
        <v>-0.40827400023151406</v>
      </c>
      <c r="AT215" cm="1">
        <f t="array" ref="AT215">INDEX(_x_scores_!F$2:F$474,MATCH($AO215,_x_scores_!$A$2:$A$474,0),0) + INDEX(_hidden_info_draft_!Z$46:AK$46,'Draft Sim'!$F$21)</f>
        <v>-0.94367475255951949</v>
      </c>
      <c r="AU215" cm="1">
        <f t="array" ref="AU215">INDEX(_x_scores_!G$2:G$474,MATCH($AO215,_x_scores_!$A$2:$A$474,0),0) + INDEX(_hidden_info_draft_!Z$47:AK$47,'Draft Sim'!$F$21)</f>
        <v>-0.65810213870337098</v>
      </c>
      <c r="AV215" cm="1">
        <f t="array" ref="AV215">INDEX(_x_scores_!H$2:H$474,MATCH($AO215,_x_scores_!$A$2:$A$474,0),0) + INDEX(_hidden_info_draft_!Z$48:AK$48,'Draft Sim'!$F$21)</f>
        <v>0.62727795167566314</v>
      </c>
      <c r="AW215" cm="1">
        <f t="array" ref="AW215">INDEX(_x_scores_!I$2:I$474,MATCH($AO215,_x_scores_!$A$2:$A$474,0),0) + INDEX(_hidden_info_draft_!Z$49:AK$49,'Draft Sim'!$F$21)</f>
        <v>-1.781473733109332</v>
      </c>
      <c r="AX215" cm="1">
        <f t="array" ref="AX215">INDEX(_x_scores_!J$2:J$474,MATCH($AO215,_x_scores_!$A$2:$A$474,0),0) + INDEX(_hidden_info_draft_!Z$50:AK$50,'Draft Sim'!$F$21)</f>
        <v>-8.4078967371243735E-2</v>
      </c>
      <c r="AZ215">
        <f t="shared" si="41"/>
        <v>0.42163369984986487</v>
      </c>
      <c r="BA215">
        <f t="shared" si="42"/>
        <v>0.47440983628852817</v>
      </c>
      <c r="BB215">
        <f t="shared" si="43"/>
        <v>0.47495595709431537</v>
      </c>
      <c r="BC215">
        <f t="shared" si="44"/>
        <v>0.46903337872736461</v>
      </c>
      <c r="BD215">
        <f t="shared" si="45"/>
        <v>0.43447382357150621</v>
      </c>
      <c r="BE215">
        <f t="shared" si="46"/>
        <v>0.45469175996021649</v>
      </c>
      <c r="BF215">
        <f t="shared" si="47"/>
        <v>0.54588023068001479</v>
      </c>
      <c r="BG215">
        <f t="shared" si="48"/>
        <v>0.37029095463044392</v>
      </c>
      <c r="BH215">
        <f t="shared" si="49"/>
        <v>0.49381520369054199</v>
      </c>
      <c r="BJ215">
        <f ca="1"/>
        <v>212</v>
      </c>
      <c r="BL215">
        <f ca="1"/>
        <v>0</v>
      </c>
      <c r="BN215">
        <f t="shared" si="50"/>
        <v>0.4599094271658663</v>
      </c>
      <c r="BO215" cm="1">
        <f t="array" aca="1" ref="BO215" ca="1">SUM(IF(MOD(_xlfn.FLOOR.MATH(ROW(INDIRECT("1:512"))/1),2)=1,AZ215,1-AZ215) * IF(MOD(_xlfn.FLOOR.MATH(ROW(INDIRECT("1:512"))/2),2)=1,BA215,1-BA215) *  IF(MOD(_xlfn.FLOOR.MATH(ROW(INDIRECT("1:512"))/4),2)=1,BB215,1-BB215) *IF(MOD(_xlfn.FLOOR.MATH(ROW(INDIRECT("1:512"))/8),2)=1,BC215,1-BC215) * IF(MOD(_xlfn.FLOOR.MATH(ROW(INDIRECT("1:512"))/16),2)=1,BD215,1-BD215) * IF(MOD(_xlfn.FLOOR.MATH(ROW(INDIRECT("1:512"))/32),2)=1,BE215,1-BE215) *  IF(MOD(_xlfn.FLOOR.MATH(ROW(INDIRECT("1:512"))/64),2)=1,BF215,1-BF215) * IF(MOD(_xlfn.FLOOR.MATH(ROW(INDIRECT("1:512"))/128),2)=1,BG215,1-BG215) * IF(MOD(_xlfn.FLOOR.MATH(ROW(INDIRECT("1:512"))/256),2)=1,BH215,1-BH215)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0.40177124131253966</v>
      </c>
      <c r="BP215">
        <f ca="1">IF('Draft Sim'!$C$2 = "Most Categories",BO215,BN215)</f>
        <v>0.40177124131253966</v>
      </c>
      <c r="BR215" t="str">
        <f ca="1"/>
        <v>Jordan Goodwin</v>
      </c>
      <c r="BT215" s="6" t="str">
        <f t="shared" ca="1" si="51"/>
        <v>Jordan Goodwin</v>
      </c>
      <c r="BV215" t="str">
        <f ca="1"/>
        <v>Julian Champagnie</v>
      </c>
    </row>
    <row r="216" spans="6:74">
      <c r="F216" t="str">
        <v>Justise Winslow</v>
      </c>
      <c r="I216" s="6" t="str">
        <f t="shared" si="39"/>
        <v>Justise Winslow</v>
      </c>
      <c r="L216" t="str">
        <v>Malaki Branham</v>
      </c>
      <c r="O216">
        <v>-0.87016321833638977</v>
      </c>
      <c r="P216">
        <v>-0.46399413091359454</v>
      </c>
      <c r="Q216">
        <v>-0.74676427905463039</v>
      </c>
      <c r="R216">
        <v>-0.492461143985364</v>
      </c>
      <c r="S216">
        <v>0.55529736639789617</v>
      </c>
      <c r="T216">
        <v>-0.54172278603814306</v>
      </c>
      <c r="U216">
        <v>0.41481755403311127</v>
      </c>
      <c r="V216">
        <v>-0.16659283630364852</v>
      </c>
      <c r="W216">
        <v>-0.20709011201536737</v>
      </c>
      <c r="AO216" t="str">
        <f t="shared" si="40"/>
        <v>Justise Winslow</v>
      </c>
      <c r="AP216" cm="1">
        <f t="array" ref="AP216">INDEX(_x_scores_!B$2:B$474,MATCH($AO216,_x_scores_!$A$2:$A$474,0),0) + INDEX(_hidden_info_draft_!Z$42:AK$42,'Draft Sim'!$F$21)</f>
        <v>-1.0640759499566301</v>
      </c>
      <c r="AQ216" cm="1">
        <f t="array" ref="AQ216">INDEX(_x_scores_!C$2:C$474,MATCH($AO216,_x_scores_!$A$2:$A$474,0),0) + INDEX(_hidden_info_draft_!Z$43:AK$43,'Draft Sim'!$F$21)</f>
        <v>-0.26725095217975126</v>
      </c>
      <c r="AR216" cm="1">
        <f t="array" ref="AR216">INDEX(_x_scores_!D$2:D$474,MATCH($AO216,_x_scores_!$A$2:$A$474,0),0) +INDEX(_hidden_info_draft_!Z$44:AK$44,'Draft Sim'!$F$21)</f>
        <v>-0.17645712856640888</v>
      </c>
      <c r="AS216" cm="1">
        <f t="array" ref="AS216">INDEX(_x_scores_!E$2:E$474,MATCH($AO216,_x_scores_!$A$2:$A$474,0),0) + INDEX(_hidden_info_draft_!Z$45:AK$45,'Draft Sim'!$F$21)</f>
        <v>-0.41935942347713051</v>
      </c>
      <c r="AT216" cm="1">
        <f t="array" ref="AT216">INDEX(_x_scores_!F$2:F$474,MATCH($AO216,_x_scores_!$A$2:$A$474,0),0) + INDEX(_hidden_info_draft_!Z$46:AK$46,'Draft Sim'!$F$21)</f>
        <v>-0.95839053765208893</v>
      </c>
      <c r="AU216" cm="1">
        <f t="array" ref="AU216">INDEX(_x_scores_!G$2:G$474,MATCH($AO216,_x_scores_!$A$2:$A$474,0),0) + INDEX(_hidden_info_draft_!Z$47:AK$47,'Draft Sim'!$F$21)</f>
        <v>-0.69613668964187225</v>
      </c>
      <c r="AV216" cm="1">
        <f t="array" ref="AV216">INDEX(_x_scores_!H$2:H$474,MATCH($AO216,_x_scores_!$A$2:$A$474,0),0) + INDEX(_hidden_info_draft_!Z$48:AK$48,'Draft Sim'!$F$21)</f>
        <v>0.40616212174938476</v>
      </c>
      <c r="AW216" cm="1">
        <f t="array" ref="AW216">INDEX(_x_scores_!I$2:I$474,MATCH($AO216,_x_scores_!$A$2:$A$474,0),0) + INDEX(_hidden_info_draft_!Z$49:AK$49,'Draft Sim'!$F$21)</f>
        <v>-1.8547247695732962</v>
      </c>
      <c r="AX216" cm="1">
        <f t="array" ref="AX216">INDEX(_x_scores_!J$2:J$474,MATCH($AO216,_x_scores_!$A$2:$A$474,0),0) + INDEX(_hidden_info_draft_!Z$50:AK$50,'Draft Sim'!$F$21)</f>
        <v>-4.2482032195887115E-2</v>
      </c>
      <c r="AZ216">
        <f t="shared" si="41"/>
        <v>0.42130971253695848</v>
      </c>
      <c r="BA216">
        <f t="shared" si="42"/>
        <v>0.48162711090606347</v>
      </c>
      <c r="BB216">
        <f t="shared" si="43"/>
        <v>0.48815567769070523</v>
      </c>
      <c r="BC216">
        <f t="shared" si="44"/>
        <v>0.46819433557106549</v>
      </c>
      <c r="BD216">
        <f t="shared" si="45"/>
        <v>0.4334614549072211</v>
      </c>
      <c r="BE216">
        <f t="shared" si="46"/>
        <v>0.45208548411295379</v>
      </c>
      <c r="BF216">
        <f t="shared" si="47"/>
        <v>0.52974559908052088</v>
      </c>
      <c r="BG216">
        <f t="shared" si="48"/>
        <v>0.3651613185423036</v>
      </c>
      <c r="BH216">
        <f t="shared" si="49"/>
        <v>0.49687495502633683</v>
      </c>
      <c r="BJ216">
        <f ca="1"/>
        <v>213</v>
      </c>
      <c r="BL216">
        <f ca="1"/>
        <v>1</v>
      </c>
      <c r="BN216">
        <f t="shared" si="50"/>
        <v>0.45962396093045882</v>
      </c>
      <c r="BO216" cm="1">
        <f t="array" aca="1" ref="BO216" ca="1">SUM(IF(MOD(_xlfn.FLOOR.MATH(ROW(INDIRECT("1:512"))/1),2)=1,AZ216,1-AZ216) * IF(MOD(_xlfn.FLOOR.MATH(ROW(INDIRECT("1:512"))/2),2)=1,BA216,1-BA216) *  IF(MOD(_xlfn.FLOOR.MATH(ROW(INDIRECT("1:512"))/4),2)=1,BB216,1-BB216) *IF(MOD(_xlfn.FLOOR.MATH(ROW(INDIRECT("1:512"))/8),2)=1,BC216,1-BC216) * IF(MOD(_xlfn.FLOOR.MATH(ROW(INDIRECT("1:512"))/16),2)=1,BD216,1-BD216) * IF(MOD(_xlfn.FLOOR.MATH(ROW(INDIRECT("1:512"))/32),2)=1,BE216,1-BE216) *  IF(MOD(_xlfn.FLOOR.MATH(ROW(INDIRECT("1:512"))/64),2)=1,BF216,1-BF216) * IF(MOD(_xlfn.FLOOR.MATH(ROW(INDIRECT("1:512"))/128),2)=1,BG216,1-BG216) * IF(MOD(_xlfn.FLOOR.MATH(ROW(INDIRECT("1:512"))/256),2)=1,BH216,1-BH216)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0.40111145146236082</v>
      </c>
      <c r="BP216">
        <f ca="1">IF('Draft Sim'!$C$2 = "Most Categories",BO216,BN216)</f>
        <v>0.40111145146236082</v>
      </c>
      <c r="BR216" t="str">
        <f ca="1"/>
        <v>Justise Winslow</v>
      </c>
      <c r="BT216" s="6" t="str">
        <f t="shared" ca="1" si="51"/>
        <v>Justise Winslow</v>
      </c>
      <c r="BV216" t="str">
        <f ca="1"/>
        <v>Isaiah Joe</v>
      </c>
    </row>
    <row r="217" spans="6:74">
      <c r="F217" t="str">
        <v>Josh Richardson</v>
      </c>
      <c r="I217" s="6" t="str">
        <f t="shared" si="39"/>
        <v>Josh Richardson</v>
      </c>
      <c r="L217" t="str">
        <v>Isaiah Joe</v>
      </c>
      <c r="O217">
        <v>-0.51199235014919742</v>
      </c>
      <c r="P217">
        <v>-0.97462022791655956</v>
      </c>
      <c r="Q217">
        <v>0.42780207445655083</v>
      </c>
      <c r="R217">
        <v>-0.25250883903641547</v>
      </c>
      <c r="S217">
        <v>-0.74093563868554801</v>
      </c>
      <c r="T217">
        <v>-0.41677300034066184</v>
      </c>
      <c r="U217">
        <v>5.5435550637766465E-2</v>
      </c>
      <c r="V217">
        <v>0.21929400161620644</v>
      </c>
      <c r="W217">
        <v>-0.43703660385767096</v>
      </c>
      <c r="AO217" t="str">
        <f t="shared" si="40"/>
        <v>Josh Richardson</v>
      </c>
      <c r="AP217" cm="1">
        <f t="array" ref="AP217">INDEX(_x_scores_!B$2:B$474,MATCH($AO217,_x_scores_!$A$2:$A$474,0),0) + INDEX(_hidden_info_draft_!Z$42:AK$42,'Draft Sim'!$F$21)</f>
        <v>-0.92604423216875054</v>
      </c>
      <c r="AQ217" cm="1">
        <f t="array" ref="AQ217">INDEX(_x_scores_!C$2:C$474,MATCH($AO217,_x_scores_!$A$2:$A$474,0),0) + INDEX(_hidden_info_draft_!Z$43:AK$43,'Draft Sim'!$F$21)</f>
        <v>-0.73535210978557886</v>
      </c>
      <c r="AR217" cm="1">
        <f t="array" ref="AR217">INDEX(_x_scores_!D$2:D$474,MATCH($AO217,_x_scores_!$A$2:$A$474,0),0) +INDEX(_hidden_info_draft_!Z$44:AK$44,'Draft Sim'!$F$21)</f>
        <v>-0.41031519765677016</v>
      </c>
      <c r="AS217" cm="1">
        <f t="array" ref="AS217">INDEX(_x_scores_!E$2:E$474,MATCH($AO217,_x_scores_!$A$2:$A$474,0),0) + INDEX(_hidden_info_draft_!Z$45:AK$45,'Draft Sim'!$F$21)</f>
        <v>-0.35845735773091469</v>
      </c>
      <c r="AT217" cm="1">
        <f t="array" ref="AT217">INDEX(_x_scores_!F$2:F$474,MATCH($AO217,_x_scores_!$A$2:$A$474,0),0) + INDEX(_hidden_info_draft_!Z$46:AK$46,'Draft Sim'!$F$21)</f>
        <v>-1.0961357377895502</v>
      </c>
      <c r="AU217" cm="1">
        <f t="array" ref="AU217">INDEX(_x_scores_!G$2:G$474,MATCH($AO217,_x_scores_!$A$2:$A$474,0),0) + INDEX(_hidden_info_draft_!Z$47:AK$47,'Draft Sim'!$F$21)</f>
        <v>-0.18458698804320173</v>
      </c>
      <c r="AV217" cm="1">
        <f t="array" ref="AV217">INDEX(_x_scores_!H$2:H$474,MATCH($AO217,_x_scores_!$A$2:$A$474,0),0) + INDEX(_hidden_info_draft_!Z$48:AK$48,'Draft Sim'!$F$21)</f>
        <v>0.4734899955910099</v>
      </c>
      <c r="AW217" cm="1">
        <f t="array" ref="AW217">INDEX(_x_scores_!I$2:I$474,MATCH($AO217,_x_scores_!$A$2:$A$474,0),0) + INDEX(_hidden_info_draft_!Z$49:AK$49,'Draft Sim'!$F$21)</f>
        <v>-1.6572560044927138</v>
      </c>
      <c r="AX217" cm="1">
        <f t="array" ref="AX217">INDEX(_x_scores_!J$2:J$474,MATCH($AO217,_x_scores_!$A$2:$A$474,0),0) + INDEX(_hidden_info_draft_!Z$50:AK$50,'Draft Sim'!$F$21)</f>
        <v>-0.21490902680985749</v>
      </c>
      <c r="AZ217">
        <f t="shared" si="41"/>
        <v>0.43140865979593568</v>
      </c>
      <c r="BA217">
        <f t="shared" si="42"/>
        <v>0.44956346287066262</v>
      </c>
      <c r="BB217">
        <f t="shared" si="43"/>
        <v>0.47247625913304181</v>
      </c>
      <c r="BC217">
        <f t="shared" si="44"/>
        <v>0.47280558867845268</v>
      </c>
      <c r="BD217">
        <f t="shared" si="45"/>
        <v>0.42400734599521583</v>
      </c>
      <c r="BE217">
        <f t="shared" si="46"/>
        <v>0.48726649233872321</v>
      </c>
      <c r="BF217">
        <f t="shared" si="47"/>
        <v>0.53466486399739255</v>
      </c>
      <c r="BG217">
        <f t="shared" si="48"/>
        <v>0.37904220769660091</v>
      </c>
      <c r="BH217">
        <f t="shared" si="49"/>
        <v>0.48419492968310007</v>
      </c>
      <c r="BJ217">
        <f ca="1"/>
        <v>214</v>
      </c>
      <c r="BL217">
        <f ca="1"/>
        <v>1</v>
      </c>
      <c r="BN217">
        <f t="shared" si="50"/>
        <v>0.45949220113212508</v>
      </c>
      <c r="BO217" cm="1">
        <f t="array" aca="1" ref="BO217" ca="1">SUM(IF(MOD(_xlfn.FLOOR.MATH(ROW(INDIRECT("1:512"))/1),2)=1,AZ217,1-AZ217) * IF(MOD(_xlfn.FLOOR.MATH(ROW(INDIRECT("1:512"))/2),2)=1,BA217,1-BA217) *  IF(MOD(_xlfn.FLOOR.MATH(ROW(INDIRECT("1:512"))/4),2)=1,BB217,1-BB217) *IF(MOD(_xlfn.FLOOR.MATH(ROW(INDIRECT("1:512"))/8),2)=1,BC217,1-BC217) * IF(MOD(_xlfn.FLOOR.MATH(ROW(INDIRECT("1:512"))/16),2)=1,BD217,1-BD217) * IF(MOD(_xlfn.FLOOR.MATH(ROW(INDIRECT("1:512"))/32),2)=1,BE217,1-BE217) *  IF(MOD(_xlfn.FLOOR.MATH(ROW(INDIRECT("1:512"))/64),2)=1,BF217,1-BF217) * IF(MOD(_xlfn.FLOOR.MATH(ROW(INDIRECT("1:512"))/128),2)=1,BG217,1-BG217) * IF(MOD(_xlfn.FLOOR.MATH(ROW(INDIRECT("1:512"))/256),2)=1,BH217,1-BH217)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0.40083776665928605</v>
      </c>
      <c r="BP217">
        <f ca="1">IF('Draft Sim'!$C$2 = "Most Categories",BO217,BN217)</f>
        <v>0.40083776665928605</v>
      </c>
      <c r="BR217" t="str">
        <f ca="1"/>
        <v>Josh Richardson</v>
      </c>
      <c r="BT217" s="6" t="str">
        <f t="shared" ca="1" si="51"/>
        <v>Josh Richardson</v>
      </c>
      <c r="BV217" t="str">
        <f ca="1"/>
        <v>Gary Harris</v>
      </c>
    </row>
    <row r="218" spans="6:74">
      <c r="F218" t="str">
        <v>Collin Sexton</v>
      </c>
      <c r="I218" s="6" t="str">
        <f t="shared" si="39"/>
        <v>Collin Sexton</v>
      </c>
      <c r="L218" t="str">
        <v>Cody Martin</v>
      </c>
      <c r="O218">
        <v>-0.57244890981363072</v>
      </c>
      <c r="P218">
        <v>-1.076889119156107</v>
      </c>
      <c r="Q218">
        <v>-0.29634249339944552</v>
      </c>
      <c r="R218">
        <v>-0.28600611805053244</v>
      </c>
      <c r="S218">
        <v>-0.62227563805426367</v>
      </c>
      <c r="T218">
        <v>0.24797243014190368</v>
      </c>
      <c r="U218">
        <v>0.32068295980593781</v>
      </c>
      <c r="V218">
        <v>0.13837729749006095</v>
      </c>
      <c r="W218">
        <v>-0.52982964305033842</v>
      </c>
      <c r="AO218" t="str">
        <f t="shared" si="40"/>
        <v>Collin Sexton</v>
      </c>
      <c r="AP218" cm="1">
        <f t="array" ref="AP218">INDEX(_x_scores_!B$2:B$474,MATCH($AO218,_x_scores_!$A$2:$A$474,0),0) + INDEX(_hidden_info_draft_!Z$42:AK$42,'Draft Sim'!$F$21)</f>
        <v>-0.2557021436855143</v>
      </c>
      <c r="AQ218" cm="1">
        <f t="array" ref="AQ218">INDEX(_x_scores_!C$2:C$474,MATCH($AO218,_x_scores_!$A$2:$A$474,0),0) + INDEX(_hidden_info_draft_!Z$43:AK$43,'Draft Sim'!$F$21)</f>
        <v>-0.67839692752661018</v>
      </c>
      <c r="AR218" cm="1">
        <f t="array" ref="AR218">INDEX(_x_scores_!D$2:D$474,MATCH($AO218,_x_scores_!$A$2:$A$474,0),0) +INDEX(_hidden_info_draft_!Z$44:AK$44,'Draft Sim'!$F$21)</f>
        <v>-0.25953220667841742</v>
      </c>
      <c r="AS218" cm="1">
        <f t="array" ref="AS218">INDEX(_x_scores_!E$2:E$474,MATCH($AO218,_x_scores_!$A$2:$A$474,0),0) + INDEX(_hidden_info_draft_!Z$45:AK$45,'Draft Sim'!$F$21)</f>
        <v>-0.47963845543143258</v>
      </c>
      <c r="AT218" cm="1">
        <f t="array" ref="AT218">INDEX(_x_scores_!F$2:F$474,MATCH($AO218,_x_scores_!$A$2:$A$474,0),0) + INDEX(_hidden_info_draft_!Z$46:AK$46,'Draft Sim'!$F$21)</f>
        <v>-1.3081103088115111</v>
      </c>
      <c r="AU218" cm="1">
        <f t="array" ref="AU218">INDEX(_x_scores_!G$2:G$474,MATCH($AO218,_x_scores_!$A$2:$A$474,0),0) + INDEX(_hidden_info_draft_!Z$47:AK$47,'Draft Sim'!$F$21)</f>
        <v>-0.37835039935971848</v>
      </c>
      <c r="AV218" cm="1">
        <f t="array" ref="AV218">INDEX(_x_scores_!H$2:H$474,MATCH($AO218,_x_scores_!$A$2:$A$474,0),0) + INDEX(_hidden_info_draft_!Z$48:AK$48,'Draft Sim'!$F$21)</f>
        <v>7.9464326503886906E-3</v>
      </c>
      <c r="AW218" cm="1">
        <f t="array" ref="AW218">INDEX(_x_scores_!I$2:I$474,MATCH($AO218,_x_scores_!$A$2:$A$474,0),0) + INDEX(_hidden_info_draft_!Z$49:AK$49,'Draft Sim'!$F$21)</f>
        <v>-1.7722627619268965</v>
      </c>
      <c r="AX218" cm="1">
        <f t="array" ref="AX218">INDEX(_x_scores_!J$2:J$474,MATCH($AO218,_x_scores_!$A$2:$A$474,0),0) + INDEX(_hidden_info_draft_!Z$50:AK$50,'Draft Sim'!$F$21)</f>
        <v>-3.6145370618789058E-2</v>
      </c>
      <c r="AZ218">
        <f t="shared" si="41"/>
        <v>0.48097327951454061</v>
      </c>
      <c r="BA218">
        <f t="shared" si="42"/>
        <v>0.45345139769256515</v>
      </c>
      <c r="BB218">
        <f t="shared" si="43"/>
        <v>0.48258241078167763</v>
      </c>
      <c r="BC218">
        <f t="shared" si="44"/>
        <v>0.46363445227619704</v>
      </c>
      <c r="BD218">
        <f t="shared" si="45"/>
        <v>0.40954540769560155</v>
      </c>
      <c r="BE218">
        <f t="shared" si="46"/>
        <v>0.47391414345314398</v>
      </c>
      <c r="BF218">
        <f t="shared" si="47"/>
        <v>0.50058250324863085</v>
      </c>
      <c r="BG218">
        <f t="shared" si="48"/>
        <v>0.37093763969259141</v>
      </c>
      <c r="BH218">
        <f t="shared" si="49"/>
        <v>0.49734108229164709</v>
      </c>
      <c r="BJ218">
        <f ca="1"/>
        <v>215</v>
      </c>
      <c r="BL218">
        <f ca="1"/>
        <v>1</v>
      </c>
      <c r="BN218">
        <f t="shared" si="50"/>
        <v>0.45921803518295501</v>
      </c>
      <c r="BO218" cm="1">
        <f t="array" aca="1" ref="BO218" ca="1">SUM(IF(MOD(_xlfn.FLOOR.MATH(ROW(INDIRECT("1:512"))/1),2)=1,AZ218,1-AZ218) * IF(MOD(_xlfn.FLOOR.MATH(ROW(INDIRECT("1:512"))/2),2)=1,BA218,1-BA218) *  IF(MOD(_xlfn.FLOOR.MATH(ROW(INDIRECT("1:512"))/4),2)=1,BB218,1-BB218) *IF(MOD(_xlfn.FLOOR.MATH(ROW(INDIRECT("1:512"))/8),2)=1,BC218,1-BC218) * IF(MOD(_xlfn.FLOOR.MATH(ROW(INDIRECT("1:512"))/16),2)=1,BD218,1-BD218) * IF(MOD(_xlfn.FLOOR.MATH(ROW(INDIRECT("1:512"))/32),2)=1,BE218,1-BE218) *  IF(MOD(_xlfn.FLOOR.MATH(ROW(INDIRECT("1:512"))/64),2)=1,BF218,1-BF218) * IF(MOD(_xlfn.FLOOR.MATH(ROW(INDIRECT("1:512"))/128),2)=1,BG218,1-BG218) * IF(MOD(_xlfn.FLOOR.MATH(ROW(INDIRECT("1:512"))/256),2)=1,BH218,1-BH218)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0.40023318911344857</v>
      </c>
      <c r="BP218">
        <f ca="1">IF('Draft Sim'!$C$2 = "Most Categories",BO218,BN218)</f>
        <v>0.40023318911344857</v>
      </c>
      <c r="BR218" t="str">
        <f ca="1"/>
        <v>Patrick Beverley</v>
      </c>
      <c r="BT218" s="6" t="str">
        <f t="shared" ca="1" si="51"/>
        <v>Patrick Beverley</v>
      </c>
      <c r="BV218" t="str">
        <f ca="1"/>
        <v>Gabe Vincent</v>
      </c>
    </row>
    <row r="219" spans="6:74">
      <c r="F219" t="str">
        <v>Patrick Beverley</v>
      </c>
      <c r="I219" s="6" t="str">
        <f t="shared" si="39"/>
        <v>Patrick Beverley</v>
      </c>
      <c r="L219" t="str">
        <v>Gabe Vincent</v>
      </c>
      <c r="O219">
        <v>-0.16386528046704402</v>
      </c>
      <c r="P219">
        <v>-0.92256454265331655</v>
      </c>
      <c r="Q219">
        <v>-0.40899120991192267</v>
      </c>
      <c r="R219">
        <v>-0.24666292848602128</v>
      </c>
      <c r="S219">
        <v>-0.73633884107846059</v>
      </c>
      <c r="T219">
        <v>-0.31041698005948037</v>
      </c>
      <c r="U219">
        <v>7.8610745795531456E-2</v>
      </c>
      <c r="V219">
        <v>-2.832405955805713E-2</v>
      </c>
      <c r="W219">
        <v>-0.13598921002494579</v>
      </c>
      <c r="AO219" t="str">
        <f t="shared" si="40"/>
        <v>Patrick Beverley</v>
      </c>
      <c r="AP219" cm="1">
        <f t="array" ref="AP219">INDEX(_x_scores_!B$2:B$474,MATCH($AO219,_x_scores_!$A$2:$A$474,0),0) + INDEX(_hidden_info_draft_!Z$42:AK$42,'Draft Sim'!$F$21)</f>
        <v>-1.2568463830529615</v>
      </c>
      <c r="AQ219" cm="1">
        <f t="array" ref="AQ219">INDEX(_x_scores_!C$2:C$474,MATCH($AO219,_x_scores_!$A$2:$A$474,0),0) + INDEX(_hidden_info_draft_!Z$43:AK$43,'Draft Sim'!$F$21)</f>
        <v>-0.5610492614320538</v>
      </c>
      <c r="AR219" cm="1">
        <f t="array" ref="AR219">INDEX(_x_scores_!D$2:D$474,MATCH($AO219,_x_scores_!$A$2:$A$474,0),0) +INDEX(_hidden_info_draft_!Z$44:AK$44,'Draft Sim'!$F$21)</f>
        <v>-0.36440801698914693</v>
      </c>
      <c r="AS219" cm="1">
        <f t="array" ref="AS219">INDEX(_x_scores_!E$2:E$474,MATCH($AO219,_x_scores_!$A$2:$A$474,0),0) + INDEX(_hidden_info_draft_!Z$45:AK$45,'Draft Sim'!$F$21)</f>
        <v>-0.3761579834281138</v>
      </c>
      <c r="AT219" cm="1">
        <f t="array" ref="AT219">INDEX(_x_scores_!F$2:F$474,MATCH($AO219,_x_scores_!$A$2:$A$474,0),0) + INDEX(_hidden_info_draft_!Z$46:AK$46,'Draft Sim'!$F$21)</f>
        <v>-0.71694871977850005</v>
      </c>
      <c r="AU219" cm="1">
        <f t="array" ref="AU219">INDEX(_x_scores_!G$2:G$474,MATCH($AO219,_x_scores_!$A$2:$A$474,0),0) + INDEX(_hidden_info_draft_!Z$47:AK$47,'Draft Sim'!$F$21)</f>
        <v>-0.54873367659091676</v>
      </c>
      <c r="AV219" cm="1">
        <f t="array" ref="AV219">INDEX(_x_scores_!H$2:H$474,MATCH($AO219,_x_scores_!$A$2:$A$474,0),0) + INDEX(_hidden_info_draft_!Z$48:AK$48,'Draft Sim'!$F$21)</f>
        <v>0.70190012505228017</v>
      </c>
      <c r="AW219" cm="1">
        <f t="array" ref="AW219">INDEX(_x_scores_!I$2:I$474,MATCH($AO219,_x_scores_!$A$2:$A$474,0),0) + INDEX(_hidden_info_draft_!Z$49:AK$49,'Draft Sim'!$F$21)</f>
        <v>-1.8139594548580351</v>
      </c>
      <c r="AX219" cm="1">
        <f t="array" ref="AX219">INDEX(_x_scores_!J$2:J$474,MATCH($AO219,_x_scores_!$A$2:$A$474,0),0) + INDEX(_hidden_info_draft_!Z$50:AK$50,'Draft Sim'!$F$21)</f>
        <v>-0.18098963796457915</v>
      </c>
      <c r="AZ219">
        <f t="shared" si="41"/>
        <v>0.40729347104733504</v>
      </c>
      <c r="BA219">
        <f t="shared" si="42"/>
        <v>0.4614755772863588</v>
      </c>
      <c r="BB219">
        <f t="shared" si="43"/>
        <v>0.47555158911758388</v>
      </c>
      <c r="BC219">
        <f t="shared" si="44"/>
        <v>0.47146496699290374</v>
      </c>
      <c r="BD219">
        <f t="shared" si="45"/>
        <v>0.45012173755545681</v>
      </c>
      <c r="BE219">
        <f t="shared" si="46"/>
        <v>0.46219660168378662</v>
      </c>
      <c r="BF219">
        <f t="shared" si="47"/>
        <v>0.55130964170152841</v>
      </c>
      <c r="BG219">
        <f t="shared" si="48"/>
        <v>0.36801312915435092</v>
      </c>
      <c r="BH219">
        <f t="shared" si="49"/>
        <v>0.48668845302575858</v>
      </c>
      <c r="BJ219">
        <f ca="1"/>
        <v>216</v>
      </c>
      <c r="BL219">
        <f ca="1"/>
        <v>0</v>
      </c>
      <c r="BN219">
        <f t="shared" si="50"/>
        <v>0.45934612972945132</v>
      </c>
      <c r="BO219" cm="1">
        <f t="array" aca="1" ref="BO219" ca="1">SUM(IF(MOD(_xlfn.FLOOR.MATH(ROW(INDIRECT("1:512"))/1),2)=1,AZ219,1-AZ219) * IF(MOD(_xlfn.FLOOR.MATH(ROW(INDIRECT("1:512"))/2),2)=1,BA219,1-BA219) *  IF(MOD(_xlfn.FLOOR.MATH(ROW(INDIRECT("1:512"))/4),2)=1,BB219,1-BB219) *IF(MOD(_xlfn.FLOOR.MATH(ROW(INDIRECT("1:512"))/8),2)=1,BC219,1-BC219) * IF(MOD(_xlfn.FLOOR.MATH(ROW(INDIRECT("1:512"))/16),2)=1,BD219,1-BD219) * IF(MOD(_xlfn.FLOOR.MATH(ROW(INDIRECT("1:512"))/32),2)=1,BE219,1-BE219) *  IF(MOD(_xlfn.FLOOR.MATH(ROW(INDIRECT("1:512"))/64),2)=1,BF219,1-BF219) * IF(MOD(_xlfn.FLOOR.MATH(ROW(INDIRECT("1:512"))/128),2)=1,BG219,1-BG219) * IF(MOD(_xlfn.FLOOR.MATH(ROW(INDIRECT("1:512"))/256),2)=1,BH219,1-BH219)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0.40038122480858951</v>
      </c>
      <c r="BP219">
        <f ca="1">IF('Draft Sim'!$C$2 = "Most Categories",BO219,BN219)</f>
        <v>0.40038122480858951</v>
      </c>
      <c r="BR219" t="str">
        <f ca="1"/>
        <v>Collin Sexton</v>
      </c>
      <c r="BT219" s="6" t="str">
        <f t="shared" ca="1" si="51"/>
        <v>Collin Sexton</v>
      </c>
      <c r="BV219" t="str">
        <f ca="1"/>
        <v>James Wiseman</v>
      </c>
    </row>
    <row r="220" spans="6:74">
      <c r="F220" t="str">
        <v>Cameron Payne</v>
      </c>
      <c r="I220" s="6" t="str">
        <f t="shared" si="39"/>
        <v>Cameron Payne</v>
      </c>
      <c r="L220" t="str">
        <v>Josh Okogie</v>
      </c>
      <c r="O220">
        <v>-0.7456654922061231</v>
      </c>
      <c r="P220">
        <v>-0.13181043706405923</v>
      </c>
      <c r="Q220">
        <v>-1.1328197137252218</v>
      </c>
      <c r="R220">
        <v>-0.71411359868538471</v>
      </c>
      <c r="S220">
        <v>0.16733185820440605</v>
      </c>
      <c r="T220">
        <v>-0.49381342220109969</v>
      </c>
      <c r="U220">
        <v>0.67315094743196013</v>
      </c>
      <c r="V220">
        <v>-0.13537645294284406</v>
      </c>
      <c r="W220">
        <v>-6.6466470085748866E-2</v>
      </c>
      <c r="AO220" t="str">
        <f t="shared" si="40"/>
        <v>Cameron Payne</v>
      </c>
      <c r="AP220" cm="1">
        <f t="array" ref="AP220">INDEX(_x_scores_!B$2:B$474,MATCH($AO220,_x_scores_!$A$2:$A$474,0),0) + INDEX(_hidden_info_draft_!Z$42:AK$42,'Draft Sim'!$F$21)</f>
        <v>-0.880868303902553</v>
      </c>
      <c r="AQ220" cm="1">
        <f t="array" ref="AQ220">INDEX(_x_scores_!C$2:C$474,MATCH($AO220,_x_scores_!$A$2:$A$474,0),0) + INDEX(_hidden_info_draft_!Z$43:AK$43,'Draft Sim'!$F$21)</f>
        <v>-0.77397346418739466</v>
      </c>
      <c r="AR220" cm="1">
        <f t="array" ref="AR220">INDEX(_x_scores_!D$2:D$474,MATCH($AO220,_x_scores_!$A$2:$A$474,0),0) +INDEX(_hidden_info_draft_!Z$44:AK$44,'Draft Sim'!$F$21)</f>
        <v>0.23968800194444712</v>
      </c>
      <c r="AS220" cm="1">
        <f t="array" ref="AS220">INDEX(_x_scores_!E$2:E$474,MATCH($AO220,_x_scores_!$A$2:$A$474,0),0) + INDEX(_hidden_info_draft_!Z$45:AK$45,'Draft Sim'!$F$21)</f>
        <v>-0.56677771400882437</v>
      </c>
      <c r="AT220" cm="1">
        <f t="array" ref="AT220">INDEX(_x_scores_!F$2:F$474,MATCH($AO220,_x_scores_!$A$2:$A$474,0),0) + INDEX(_hidden_info_draft_!Z$46:AK$46,'Draft Sim'!$F$21)</f>
        <v>-1.226162724796408</v>
      </c>
      <c r="AU220" cm="1">
        <f t="array" ref="AU220">INDEX(_x_scores_!G$2:G$474,MATCH($AO220,_x_scores_!$A$2:$A$474,0),0) + INDEX(_hidden_info_draft_!Z$47:AK$47,'Draft Sim'!$F$21)</f>
        <v>-0.23075370702126766</v>
      </c>
      <c r="AV220" cm="1">
        <f t="array" ref="AV220">INDEX(_x_scores_!H$2:H$474,MATCH($AO220,_x_scores_!$A$2:$A$474,0),0) + INDEX(_hidden_info_draft_!Z$48:AK$48,'Draft Sim'!$F$21)</f>
        <v>0.17995280237460454</v>
      </c>
      <c r="AW220" cm="1">
        <f t="array" ref="AW220">INDEX(_x_scores_!I$2:I$474,MATCH($AO220,_x_scores_!$A$2:$A$474,0),0) + INDEX(_hidden_info_draft_!Z$49:AK$49,'Draft Sim'!$F$21)</f>
        <v>-1.6889375007878427</v>
      </c>
      <c r="AX220" cm="1">
        <f t="array" ref="AX220">INDEX(_x_scores_!J$2:J$474,MATCH($AO220,_x_scores_!$A$2:$A$474,0),0) + INDEX(_hidden_info_draft_!Z$50:AK$50,'Draft Sim'!$F$21)</f>
        <v>-0.17711673476067094</v>
      </c>
      <c r="AZ220">
        <f t="shared" si="41"/>
        <v>0.43472400999544991</v>
      </c>
      <c r="BA220">
        <f t="shared" si="42"/>
        <v>0.44692978012750173</v>
      </c>
      <c r="BB220">
        <f t="shared" si="43"/>
        <v>0.51608656729290869</v>
      </c>
      <c r="BC220">
        <f t="shared" si="44"/>
        <v>0.45705128539996276</v>
      </c>
      <c r="BD220">
        <f t="shared" si="45"/>
        <v>0.4151228289522958</v>
      </c>
      <c r="BE220">
        <f t="shared" si="46"/>
        <v>0.48408325893961635</v>
      </c>
      <c r="BF220">
        <f t="shared" si="47"/>
        <v>0.51318881515725501</v>
      </c>
      <c r="BG220">
        <f t="shared" si="48"/>
        <v>0.37680411702020544</v>
      </c>
      <c r="BH220">
        <f t="shared" si="49"/>
        <v>0.48697319753427459</v>
      </c>
      <c r="BJ220">
        <f ca="1"/>
        <v>217</v>
      </c>
      <c r="BL220">
        <f ca="1"/>
        <v>1</v>
      </c>
      <c r="BN220">
        <f t="shared" si="50"/>
        <v>0.45899598449105228</v>
      </c>
      <c r="BO220" cm="1">
        <f t="array" aca="1" ref="BO220" ca="1">SUM(IF(MOD(_xlfn.FLOOR.MATH(ROW(INDIRECT("1:512"))/1),2)=1,AZ220,1-AZ220) * IF(MOD(_xlfn.FLOOR.MATH(ROW(INDIRECT("1:512"))/2),2)=1,BA220,1-BA220) *  IF(MOD(_xlfn.FLOOR.MATH(ROW(INDIRECT("1:512"))/4),2)=1,BB220,1-BB220) *IF(MOD(_xlfn.FLOOR.MATH(ROW(INDIRECT("1:512"))/8),2)=1,BC220,1-BC220) * IF(MOD(_xlfn.FLOOR.MATH(ROW(INDIRECT("1:512"))/16),2)=1,BD220,1-BD220) * IF(MOD(_xlfn.FLOOR.MATH(ROW(INDIRECT("1:512"))/32),2)=1,BE220,1-BE220) *  IF(MOD(_xlfn.FLOOR.MATH(ROW(INDIRECT("1:512"))/64),2)=1,BF220,1-BF220) * IF(MOD(_xlfn.FLOOR.MATH(ROW(INDIRECT("1:512"))/128),2)=1,BG220,1-BG220) * IF(MOD(_xlfn.FLOOR.MATH(ROW(INDIRECT("1:512"))/256),2)=1,BH220,1-BH220)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0.39962892934262306</v>
      </c>
      <c r="BP220">
        <f ca="1">IF('Draft Sim'!$C$2 = "Most Categories",BO220,BN220)</f>
        <v>0.39962892934262306</v>
      </c>
      <c r="BR220" t="str">
        <f ca="1"/>
        <v>Cameron Payne</v>
      </c>
      <c r="BT220" s="6" t="str">
        <f t="shared" ca="1" si="51"/>
        <v>Cameron Payne</v>
      </c>
      <c r="BV220" t="str">
        <f ca="1"/>
        <v>Cody Martin</v>
      </c>
    </row>
    <row r="221" spans="6:74">
      <c r="F221" t="str">
        <v>Jalen Johnson</v>
      </c>
      <c r="I221" s="6" t="str">
        <f t="shared" si="39"/>
        <v>Jalen Johnson</v>
      </c>
      <c r="L221" t="str">
        <v>James Wiseman</v>
      </c>
      <c r="O221">
        <v>-0.6787792136544909</v>
      </c>
      <c r="P221">
        <v>-0.79120125141510633</v>
      </c>
      <c r="Q221">
        <v>-0.76083347812189961</v>
      </c>
      <c r="R221">
        <v>-0.10780736764874765</v>
      </c>
      <c r="S221">
        <v>-0.72579629637136511</v>
      </c>
      <c r="T221">
        <v>-0.37693996086585829</v>
      </c>
      <c r="U221">
        <v>0.46098559388964927</v>
      </c>
      <c r="V221">
        <v>-9.8948559858685323E-2</v>
      </c>
      <c r="W221">
        <v>-2.3062564568482206E-2</v>
      </c>
      <c r="AO221" t="str">
        <f t="shared" si="40"/>
        <v>Jalen Johnson</v>
      </c>
      <c r="AP221" cm="1">
        <f t="array" ref="AP221">INDEX(_x_scores_!B$2:B$474,MATCH($AO221,_x_scores_!$A$2:$A$474,0),0) + INDEX(_hidden_info_draft_!Z$42:AK$42,'Draft Sim'!$F$21)</f>
        <v>-1.0704741132969824</v>
      </c>
      <c r="AQ221" cm="1">
        <f t="array" ref="AQ221">INDEX(_x_scores_!C$2:C$474,MATCH($AO221,_x_scores_!$A$2:$A$474,0),0) + INDEX(_hidden_info_draft_!Z$43:AK$43,'Draft Sim'!$F$21)</f>
        <v>-0.21060050392232793</v>
      </c>
      <c r="AR221" cm="1">
        <f t="array" ref="AR221">INDEX(_x_scores_!D$2:D$474,MATCH($AO221,_x_scores_!$A$2:$A$474,0),0) +INDEX(_hidden_info_draft_!Z$44:AK$44,'Draft Sim'!$F$21)</f>
        <v>-0.78604946779683116</v>
      </c>
      <c r="AS221" cm="1">
        <f t="array" ref="AS221">INDEX(_x_scores_!E$2:E$474,MATCH($AO221,_x_scores_!$A$2:$A$474,0),0) + INDEX(_hidden_info_draft_!Z$45:AK$45,'Draft Sim'!$F$21)</f>
        <v>-0.57323427355582202</v>
      </c>
      <c r="AT221" cm="1">
        <f t="array" ref="AT221">INDEX(_x_scores_!F$2:F$474,MATCH($AO221,_x_scores_!$A$2:$A$474,0),0) + INDEX(_hidden_info_draft_!Z$46:AK$46,'Draft Sim'!$F$21)</f>
        <v>-0.80563840252510222</v>
      </c>
      <c r="AU221" cm="1">
        <f t="array" ref="AU221">INDEX(_x_scores_!G$2:G$474,MATCH($AO221,_x_scores_!$A$2:$A$474,0),0) + INDEX(_hidden_info_draft_!Z$47:AK$47,'Draft Sim'!$F$21)</f>
        <v>-0.71538689277121981</v>
      </c>
      <c r="AV221" cm="1">
        <f t="array" ref="AV221">INDEX(_x_scores_!H$2:H$474,MATCH($AO221,_x_scores_!$A$2:$A$474,0),0) + INDEX(_hidden_info_draft_!Z$48:AK$48,'Draft Sim'!$F$21)</f>
        <v>0.75447045492721687</v>
      </c>
      <c r="AW221" cm="1">
        <f t="array" ref="AW221">INDEX(_x_scores_!I$2:I$474,MATCH($AO221,_x_scores_!$A$2:$A$474,0),0) + INDEX(_hidden_info_draft_!Z$49:AK$49,'Draft Sim'!$F$21)</f>
        <v>-1.9371411403132131</v>
      </c>
      <c r="AX221" cm="1">
        <f t="array" ref="AX221">INDEX(_x_scores_!J$2:J$474,MATCH($AO221,_x_scores_!$A$2:$A$474,0),0) + INDEX(_hidden_info_draft_!Z$50:AK$50,'Draft Sim'!$F$21)</f>
        <v>0.12162993949057385</v>
      </c>
      <c r="AZ221">
        <f t="shared" si="41"/>
        <v>0.42084279716194695</v>
      </c>
      <c r="BA221">
        <f t="shared" si="42"/>
        <v>0.48551975823307525</v>
      </c>
      <c r="BB221">
        <f t="shared" si="43"/>
        <v>0.44738376760465193</v>
      </c>
      <c r="BC221">
        <f t="shared" si="44"/>
        <v>0.45656395366158753</v>
      </c>
      <c r="BD221">
        <f t="shared" si="45"/>
        <v>0.44399003705834827</v>
      </c>
      <c r="BE221">
        <f t="shared" si="46"/>
        <v>0.45076716448202303</v>
      </c>
      <c r="BF221">
        <f t="shared" si="47"/>
        <v>0.55512888954014072</v>
      </c>
      <c r="BG221">
        <f t="shared" si="48"/>
        <v>0.35941860165685169</v>
      </c>
      <c r="BH221">
        <f t="shared" si="49"/>
        <v>0.50894663074093216</v>
      </c>
      <c r="BJ221">
        <f ca="1"/>
        <v>218</v>
      </c>
      <c r="BL221">
        <f ca="1"/>
        <v>1</v>
      </c>
      <c r="BN221">
        <f t="shared" si="50"/>
        <v>0.458729066682173</v>
      </c>
      <c r="BO221" cm="1">
        <f t="array" aca="1" ref="BO221" ca="1">SUM(IF(MOD(_xlfn.FLOOR.MATH(ROW(INDIRECT("1:512"))/1),2)=1,AZ221,1-AZ221) * IF(MOD(_xlfn.FLOOR.MATH(ROW(INDIRECT("1:512"))/2),2)=1,BA221,1-BA221) *  IF(MOD(_xlfn.FLOOR.MATH(ROW(INDIRECT("1:512"))/4),2)=1,BB221,1-BB221) *IF(MOD(_xlfn.FLOOR.MATH(ROW(INDIRECT("1:512"))/8),2)=1,BC221,1-BC221) * IF(MOD(_xlfn.FLOOR.MATH(ROW(INDIRECT("1:512"))/16),2)=1,BD221,1-BD221) * IF(MOD(_xlfn.FLOOR.MATH(ROW(INDIRECT("1:512"))/32),2)=1,BE221,1-BE221) *  IF(MOD(_xlfn.FLOOR.MATH(ROW(INDIRECT("1:512"))/64),2)=1,BF221,1-BF221) * IF(MOD(_xlfn.FLOOR.MATH(ROW(INDIRECT("1:512"))/128),2)=1,BG221,1-BG221) * IF(MOD(_xlfn.FLOOR.MATH(ROW(INDIRECT("1:512"))/256),2)=1,BH221,1-BH221)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0.39881359427177782</v>
      </c>
      <c r="BP221">
        <f ca="1">IF('Draft Sim'!$C$2 = "Most Categories",BO221,BN221)</f>
        <v>0.39881359427177782</v>
      </c>
      <c r="BR221" t="str">
        <f ca="1"/>
        <v>Jalen Johnson</v>
      </c>
      <c r="BT221" s="6" t="str">
        <f t="shared" ca="1" si="51"/>
        <v>Jalen Johnson</v>
      </c>
      <c r="BV221" t="str">
        <f ca="1"/>
        <v>Josh Okogie</v>
      </c>
    </row>
    <row r="222" spans="6:74">
      <c r="F222" t="str">
        <v>Cam Reddish</v>
      </c>
      <c r="I222" s="6" t="str">
        <f t="shared" si="39"/>
        <v>Cam Reddish</v>
      </c>
      <c r="L222" t="str">
        <v>Reggie Bullock</v>
      </c>
      <c r="O222">
        <v>-1.0169998176478401</v>
      </c>
      <c r="P222">
        <v>-0.66342985090912365</v>
      </c>
      <c r="Q222">
        <v>-0.94887019279292906</v>
      </c>
      <c r="R222">
        <v>-0.20669686888217839</v>
      </c>
      <c r="S222">
        <v>-0.66215848980287129</v>
      </c>
      <c r="T222">
        <v>-0.17753999123182582</v>
      </c>
      <c r="U222">
        <v>0.91982159202670466</v>
      </c>
      <c r="V222">
        <v>-2.537182353859985E-2</v>
      </c>
      <c r="W222">
        <v>-0.25045916785523237</v>
      </c>
      <c r="AO222" t="str">
        <f t="shared" si="40"/>
        <v>Cam Reddish</v>
      </c>
      <c r="AP222" cm="1">
        <f t="array" ref="AP222">INDEX(_x_scores_!B$2:B$474,MATCH($AO222,_x_scores_!$A$2:$A$474,0),0) + INDEX(_hidden_info_draft_!Z$42:AK$42,'Draft Sim'!$F$21)</f>
        <v>-0.83680176751745694</v>
      </c>
      <c r="AQ222" cm="1">
        <f t="array" ref="AQ222">INDEX(_x_scores_!C$2:C$474,MATCH($AO222,_x_scores_!$A$2:$A$474,0),0) + INDEX(_hidden_info_draft_!Z$43:AK$43,'Draft Sim'!$F$21)</f>
        <v>-0.71063076628373345</v>
      </c>
      <c r="AR222" cm="1">
        <f t="array" ref="AR222">INDEX(_x_scores_!D$2:D$474,MATCH($AO222,_x_scores_!$A$2:$A$474,0),0) +INDEX(_hidden_info_draft_!Z$44:AK$44,'Draft Sim'!$F$21)</f>
        <v>-0.73943367648774772</v>
      </c>
      <c r="AS222" cm="1">
        <f t="array" ref="AS222">INDEX(_x_scores_!E$2:E$474,MATCH($AO222,_x_scores_!$A$2:$A$474,0),0) + INDEX(_hidden_info_draft_!Z$45:AK$45,'Draft Sim'!$F$21)</f>
        <v>-0.30256313851794547</v>
      </c>
      <c r="AT222" cm="1">
        <f t="array" ref="AT222">INDEX(_x_scores_!F$2:F$474,MATCH($AO222,_x_scores_!$A$2:$A$474,0),0) + INDEX(_hidden_info_draft_!Z$46:AK$46,'Draft Sim'!$F$21)</f>
        <v>-1.0488274994218545</v>
      </c>
      <c r="AU222" cm="1">
        <f t="array" ref="AU222">INDEX(_x_scores_!G$2:G$474,MATCH($AO222,_x_scores_!$A$2:$A$474,0),0) + INDEX(_hidden_info_draft_!Z$47:AK$47,'Draft Sim'!$F$21)</f>
        <v>-0.42879759391288275</v>
      </c>
      <c r="AV222" cm="1">
        <f t="array" ref="AV222">INDEX(_x_scores_!H$2:H$474,MATCH($AO222,_x_scores_!$A$2:$A$474,0),0) + INDEX(_hidden_info_draft_!Z$48:AK$48,'Draft Sim'!$F$21)</f>
        <v>0.55134518552934186</v>
      </c>
      <c r="AW222" cm="1">
        <f t="array" ref="AW222">INDEX(_x_scores_!I$2:I$474,MATCH($AO222,_x_scores_!$A$2:$A$474,0),0) + INDEX(_hidden_info_draft_!Z$49:AK$49,'Draft Sim'!$F$21)</f>
        <v>-1.6134397034374133</v>
      </c>
      <c r="AX222" cm="1">
        <f t="array" ref="AX222">INDEX(_x_scores_!J$2:J$474,MATCH($AO222,_x_scores_!$A$2:$A$474,0),0) + INDEX(_hidden_info_draft_!Z$50:AK$50,'Draft Sim'!$F$21)</f>
        <v>-0.17964456561919037</v>
      </c>
      <c r="AZ222">
        <f t="shared" si="41"/>
        <v>0.43796237490383383</v>
      </c>
      <c r="BA222">
        <f t="shared" si="42"/>
        <v>0.45125044501385647</v>
      </c>
      <c r="BB222">
        <f t="shared" si="43"/>
        <v>0.45048753712845979</v>
      </c>
      <c r="BC222">
        <f t="shared" si="44"/>
        <v>0.47704089312290776</v>
      </c>
      <c r="BD222">
        <f t="shared" si="45"/>
        <v>0.42724969367686638</v>
      </c>
      <c r="BE222">
        <f t="shared" si="46"/>
        <v>0.47044199300039002</v>
      </c>
      <c r="BF222">
        <f t="shared" si="47"/>
        <v>0.54034665401136905</v>
      </c>
      <c r="BG222">
        <f t="shared" si="48"/>
        <v>0.3821442225644347</v>
      </c>
      <c r="BH222">
        <f t="shared" si="49"/>
        <v>0.4867873449921778</v>
      </c>
      <c r="BJ222">
        <f ca="1"/>
        <v>219</v>
      </c>
      <c r="BL222">
        <f ca="1"/>
        <v>1</v>
      </c>
      <c r="BN222">
        <f t="shared" si="50"/>
        <v>0.45819012871269954</v>
      </c>
      <c r="BO222" cm="1">
        <f t="array" aca="1" ref="BO222" ca="1">SUM(IF(MOD(_xlfn.FLOOR.MATH(ROW(INDIRECT("1:512"))/1),2)=1,AZ222,1-AZ222) * IF(MOD(_xlfn.FLOOR.MATH(ROW(INDIRECT("1:512"))/2),2)=1,BA222,1-BA222) *  IF(MOD(_xlfn.FLOOR.MATH(ROW(INDIRECT("1:512"))/4),2)=1,BB222,1-BB222) *IF(MOD(_xlfn.FLOOR.MATH(ROW(INDIRECT("1:512"))/8),2)=1,BC222,1-BC222) * IF(MOD(_xlfn.FLOOR.MATH(ROW(INDIRECT("1:512"))/16),2)=1,BD222,1-BD222) * IF(MOD(_xlfn.FLOOR.MATH(ROW(INDIRECT("1:512"))/32),2)=1,BE222,1-BE222) *  IF(MOD(_xlfn.FLOOR.MATH(ROW(INDIRECT("1:512"))/64),2)=1,BF222,1-BF222) * IF(MOD(_xlfn.FLOOR.MATH(ROW(INDIRECT("1:512"))/128),2)=1,BG222,1-BG222) * IF(MOD(_xlfn.FLOOR.MATH(ROW(INDIRECT("1:512"))/256),2)=1,BH222,1-BH222)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0.39771255912305153</v>
      </c>
      <c r="BP222">
        <f ca="1">IF('Draft Sim'!$C$2 = "Most Categories",BO222,BN222)</f>
        <v>0.39771255912305153</v>
      </c>
      <c r="BR222" t="str">
        <f ca="1"/>
        <v>Xavier Tillman</v>
      </c>
      <c r="BT222" s="6" t="str">
        <f t="shared" ca="1" si="51"/>
        <v>Xavier Tillman</v>
      </c>
      <c r="BV222" t="str">
        <f ca="1"/>
        <v>Reggie Bullock</v>
      </c>
    </row>
    <row r="223" spans="6:74">
      <c r="F223" t="str">
        <v>Xavier Tillman</v>
      </c>
      <c r="I223" s="6" t="str">
        <f t="shared" si="39"/>
        <v>Xavier Tillman</v>
      </c>
      <c r="L223" t="str">
        <v>Landry Shamet</v>
      </c>
      <c r="O223">
        <v>-0.9786372500785121</v>
      </c>
      <c r="P223">
        <v>-0.4547681190490343</v>
      </c>
      <c r="Q223">
        <v>-0.93550847103033641</v>
      </c>
      <c r="R223">
        <v>-0.34025874661041067</v>
      </c>
      <c r="S223">
        <v>-0.23386693479205167</v>
      </c>
      <c r="T223">
        <v>-0.6474534734709817</v>
      </c>
      <c r="U223">
        <v>0.82513476807235964</v>
      </c>
      <c r="V223">
        <v>-0.19320243794437378</v>
      </c>
      <c r="W223">
        <v>2.1786100084417115E-2</v>
      </c>
      <c r="AO223" t="str">
        <f t="shared" si="40"/>
        <v>Xavier Tillman</v>
      </c>
      <c r="AP223" cm="1">
        <f t="array" ref="AP223">INDEX(_x_scores_!B$2:B$474,MATCH($AO223,_x_scores_!$A$2:$A$474,0),0) + INDEX(_hidden_info_draft_!Z$42:AK$42,'Draft Sim'!$F$21)</f>
        <v>-1.1141345253116219</v>
      </c>
      <c r="AQ223" cm="1">
        <f t="array" ref="AQ223">INDEX(_x_scores_!C$2:C$474,MATCH($AO223,_x_scores_!$A$2:$A$474,0),0) + INDEX(_hidden_info_draft_!Z$43:AK$43,'Draft Sim'!$F$21)</f>
        <v>-9.4459552709594274E-2</v>
      </c>
      <c r="AR223" cm="1">
        <f t="array" ref="AR223">INDEX(_x_scores_!D$2:D$474,MATCH($AO223,_x_scores_!$A$2:$A$474,0),0) +INDEX(_hidden_info_draft_!Z$44:AK$44,'Draft Sim'!$F$21)</f>
        <v>-0.80547165718410518</v>
      </c>
      <c r="AS223" cm="1">
        <f t="array" ref="AS223">INDEX(_x_scores_!E$2:E$474,MATCH($AO223,_x_scores_!$A$2:$A$474,0),0) + INDEX(_hidden_info_draft_!Z$45:AK$45,'Draft Sim'!$F$21)</f>
        <v>-0.25085581988916145</v>
      </c>
      <c r="AT223" cm="1">
        <f t="array" ref="AT223">INDEX(_x_scores_!F$2:F$474,MATCH($AO223,_x_scores_!$A$2:$A$474,0),0) + INDEX(_hidden_info_draft_!Z$46:AK$46,'Draft Sim'!$F$21)</f>
        <v>-0.91708720724088555</v>
      </c>
      <c r="AU223" cm="1">
        <f t="array" ref="AU223">INDEX(_x_scores_!G$2:G$474,MATCH($AO223,_x_scores_!$A$2:$A$474,0),0) + INDEX(_hidden_info_draft_!Z$47:AK$47,'Draft Sim'!$F$21)</f>
        <v>-1.1800919430158407</v>
      </c>
      <c r="AV223" cm="1">
        <f t="array" ref="AV223">INDEX(_x_scores_!H$2:H$474,MATCH($AO223,_x_scores_!$A$2:$A$474,0),0) + INDEX(_hidden_info_draft_!Z$48:AK$48,'Draft Sim'!$F$21)</f>
        <v>0.78904894675884185</v>
      </c>
      <c r="AW223" cm="1">
        <f t="array" ref="AW223">INDEX(_x_scores_!I$2:I$474,MATCH($AO223,_x_scores_!$A$2:$A$474,0),0) + INDEX(_hidden_info_draft_!Z$49:AK$49,'Draft Sim'!$F$21)</f>
        <v>-2.107500841042854</v>
      </c>
      <c r="AX223" cm="1">
        <f t="array" ref="AX223">INDEX(_x_scores_!J$2:J$474,MATCH($AO223,_x_scores_!$A$2:$A$474,0),0) + INDEX(_hidden_info_draft_!Z$50:AK$50,'Draft Sim'!$F$21)</f>
        <v>0.36937993761945054</v>
      </c>
      <c r="AZ223">
        <f t="shared" si="41"/>
        <v>0.41765961922670858</v>
      </c>
      <c r="BA223">
        <f t="shared" si="42"/>
        <v>0.4935041125299624</v>
      </c>
      <c r="BB223">
        <f t="shared" si="43"/>
        <v>0.44609153984746897</v>
      </c>
      <c r="BC223">
        <f t="shared" si="44"/>
        <v>0.4809612624827696</v>
      </c>
      <c r="BD223">
        <f t="shared" si="45"/>
        <v>0.43630399242686968</v>
      </c>
      <c r="BE223">
        <f t="shared" si="46"/>
        <v>0.41914070569966611</v>
      </c>
      <c r="BF223">
        <f t="shared" si="47"/>
        <v>0.55763826100166458</v>
      </c>
      <c r="BG223">
        <f t="shared" si="48"/>
        <v>0.34764946211381065</v>
      </c>
      <c r="BH223">
        <f t="shared" si="49"/>
        <v>0.52715145108465999</v>
      </c>
      <c r="BJ223">
        <f ca="1"/>
        <v>220</v>
      </c>
      <c r="BL223">
        <f ca="1"/>
        <v>1</v>
      </c>
      <c r="BN223">
        <f t="shared" si="50"/>
        <v>0.45845560071262015</v>
      </c>
      <c r="BO223" cm="1">
        <f t="array" aca="1" ref="BO223" ca="1">SUM(IF(MOD(_xlfn.FLOOR.MATH(ROW(INDIRECT("1:512"))/1),2)=1,AZ223,1-AZ223) * IF(MOD(_xlfn.FLOOR.MATH(ROW(INDIRECT("1:512"))/2),2)=1,BA223,1-BA223) *  IF(MOD(_xlfn.FLOOR.MATH(ROW(INDIRECT("1:512"))/4),2)=1,BB223,1-BB223) *IF(MOD(_xlfn.FLOOR.MATH(ROW(INDIRECT("1:512"))/8),2)=1,BC223,1-BC223) * IF(MOD(_xlfn.FLOOR.MATH(ROW(INDIRECT("1:512"))/16),2)=1,BD223,1-BD223) * IF(MOD(_xlfn.FLOOR.MATH(ROW(INDIRECT("1:512"))/32),2)=1,BE223,1-BE223) *  IF(MOD(_xlfn.FLOOR.MATH(ROW(INDIRECT("1:512"))/64),2)=1,BF223,1-BF223) * IF(MOD(_xlfn.FLOOR.MATH(ROW(INDIRECT("1:512"))/128),2)=1,BG223,1-BG223) * IF(MOD(_xlfn.FLOOR.MATH(ROW(INDIRECT("1:512"))/256),2)=1,BH223,1-BH223)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0.39797796111788108</v>
      </c>
      <c r="BP223">
        <f ca="1">IF('Draft Sim'!$C$2 = "Most Categories",BO223,BN223)</f>
        <v>0.39797796111788108</v>
      </c>
      <c r="BR223" t="str">
        <f ca="1"/>
        <v>Cam Reddish</v>
      </c>
      <c r="BT223" s="6" t="str">
        <f t="shared" ca="1" si="51"/>
        <v>Cam Reddish</v>
      </c>
      <c r="BV223" t="str">
        <f ca="1"/>
        <v>Jaylen Nowell</v>
      </c>
    </row>
    <row r="224" spans="6:74">
      <c r="F224" t="str">
        <v>Troy Brown Jr.</v>
      </c>
      <c r="I224" s="6" t="str">
        <f t="shared" si="39"/>
        <v>Troy Brown Jr.</v>
      </c>
      <c r="L224" t="str">
        <v>Jaylen Nowell</v>
      </c>
      <c r="O224">
        <v>-0.97932141418937313</v>
      </c>
      <c r="P224">
        <v>-1.0782579017689689</v>
      </c>
      <c r="Q224">
        <v>-0.93609896854321473</v>
      </c>
      <c r="R224">
        <v>-0.19467483722858248</v>
      </c>
      <c r="S224">
        <v>-0.60320400459076406</v>
      </c>
      <c r="T224">
        <v>-0.17558412352021913</v>
      </c>
      <c r="U224">
        <v>0.96688068237393088</v>
      </c>
      <c r="V224">
        <v>6.2848032615381605E-2</v>
      </c>
      <c r="W224">
        <v>-0.20771405464410797</v>
      </c>
      <c r="AO224" t="str">
        <f t="shared" si="40"/>
        <v>Troy Brown Jr.</v>
      </c>
      <c r="AP224" cm="1">
        <f t="array" ref="AP224">INDEX(_x_scores_!B$2:B$474,MATCH($AO224,_x_scores_!$A$2:$A$474,0),0) + INDEX(_hidden_info_draft_!Z$42:AK$42,'Draft Sim'!$F$21)</f>
        <v>-1.1088366808663104</v>
      </c>
      <c r="AQ224" cm="1">
        <f t="array" ref="AQ224">INDEX(_x_scores_!C$2:C$474,MATCH($AO224,_x_scores_!$A$2:$A$474,0),0) + INDEX(_hidden_info_draft_!Z$43:AK$43,'Draft Sim'!$F$21)</f>
        <v>-0.41926223578241728</v>
      </c>
      <c r="AR224" cm="1">
        <f t="array" ref="AR224">INDEX(_x_scores_!D$2:D$474,MATCH($AO224,_x_scores_!$A$2:$A$474,0),0) +INDEX(_hidden_info_draft_!Z$44:AK$44,'Draft Sim'!$F$21)</f>
        <v>-0.79941118955942381</v>
      </c>
      <c r="AS224" cm="1">
        <f t="array" ref="AS224">INDEX(_x_scores_!E$2:E$474,MATCH($AO224,_x_scores_!$A$2:$A$474,0),0) + INDEX(_hidden_info_draft_!Z$45:AK$45,'Draft Sim'!$F$21)</f>
        <v>-0.43967239582758966</v>
      </c>
      <c r="AT224" cm="1">
        <f t="array" ref="AT224">INDEX(_x_scores_!F$2:F$474,MATCH($AO224,_x_scores_!$A$2:$A$474,0),0) + INDEX(_hidden_info_draft_!Z$46:AK$46,'Draft Sim'!$F$21)</f>
        <v>-1.2339299575359219</v>
      </c>
      <c r="AU224" cm="1">
        <f t="array" ref="AU224">INDEX(_x_scores_!G$2:G$474,MATCH($AO224,_x_scores_!$A$2:$A$474,0),0) + INDEX(_hidden_info_draft_!Z$47:AK$47,'Draft Sim'!$F$21)</f>
        <v>-0.24547341053206392</v>
      </c>
      <c r="AV224" cm="1">
        <f t="array" ref="AV224">INDEX(_x_scores_!H$2:H$474,MATCH($AO224,_x_scores_!$A$2:$A$474,0),0) + INDEX(_hidden_info_draft_!Z$48:AK$48,'Draft Sim'!$F$21)</f>
        <v>0.84915727888156189</v>
      </c>
      <c r="AW224" cm="1">
        <f t="array" ref="AW224">INDEX(_x_scores_!I$2:I$474,MATCH($AO224,_x_scores_!$A$2:$A$474,0),0) + INDEX(_hidden_info_draft_!Z$49:AK$49,'Draft Sim'!$F$21)</f>
        <v>-1.7693105259074391</v>
      </c>
      <c r="AX224" cm="1">
        <f t="array" ref="AX224">INDEX(_x_scores_!J$2:J$474,MATCH($AO224,_x_scores_!$A$2:$A$474,0),0) + INDEX(_hidden_info_draft_!Z$50:AK$50,'Draft Sim'!$F$21)</f>
        <v>-0.15061532844907563</v>
      </c>
      <c r="AZ224">
        <f t="shared" si="41"/>
        <v>0.41804558949265547</v>
      </c>
      <c r="BA224">
        <f t="shared" si="42"/>
        <v>0.47119157094032171</v>
      </c>
      <c r="BB224">
        <f t="shared" si="43"/>
        <v>0.44649470365003041</v>
      </c>
      <c r="BC224">
        <f t="shared" si="44"/>
        <v>0.46665723890466271</v>
      </c>
      <c r="BD224">
        <f t="shared" si="45"/>
        <v>0.41459343137084792</v>
      </c>
      <c r="BE224">
        <f t="shared" si="46"/>
        <v>0.48306852677673806</v>
      </c>
      <c r="BF224">
        <f t="shared" si="47"/>
        <v>0.56199478354001187</v>
      </c>
      <c r="BG224">
        <f t="shared" si="48"/>
        <v>0.3711449879268115</v>
      </c>
      <c r="BH224">
        <f t="shared" si="49"/>
        <v>0.48892181084156117</v>
      </c>
      <c r="BJ224">
        <f ca="1"/>
        <v>221</v>
      </c>
      <c r="BL224">
        <f ca="1"/>
        <v>1</v>
      </c>
      <c r="BN224">
        <f t="shared" si="50"/>
        <v>0.45801251593818232</v>
      </c>
      <c r="BO224" cm="1">
        <f t="array" aca="1" ref="BO224" ca="1">SUM(IF(MOD(_xlfn.FLOOR.MATH(ROW(INDIRECT("1:512"))/1),2)=1,AZ224,1-AZ224) * IF(MOD(_xlfn.FLOOR.MATH(ROW(INDIRECT("1:512"))/2),2)=1,BA224,1-BA224) *  IF(MOD(_xlfn.FLOOR.MATH(ROW(INDIRECT("1:512"))/4),2)=1,BB224,1-BB224) *IF(MOD(_xlfn.FLOOR.MATH(ROW(INDIRECT("1:512"))/8),2)=1,BC224,1-BC224) * IF(MOD(_xlfn.FLOOR.MATH(ROW(INDIRECT("1:512"))/16),2)=1,BD224,1-BD224) * IF(MOD(_xlfn.FLOOR.MATH(ROW(INDIRECT("1:512"))/32),2)=1,BE224,1-BE224) *  IF(MOD(_xlfn.FLOOR.MATH(ROW(INDIRECT("1:512"))/64),2)=1,BF224,1-BF224) * IF(MOD(_xlfn.FLOOR.MATH(ROW(INDIRECT("1:512"))/128),2)=1,BG224,1-BG224) * IF(MOD(_xlfn.FLOOR.MATH(ROW(INDIRECT("1:512"))/256),2)=1,BH224,1-BH224)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0.39708164724365408</v>
      </c>
      <c r="BP224">
        <f ca="1">IF('Draft Sim'!$C$2 = "Most Categories",BO224,BN224)</f>
        <v>0.39708164724365408</v>
      </c>
      <c r="BR224" t="str">
        <f ca="1"/>
        <v>Talen Horton-Tucker</v>
      </c>
      <c r="BT224" s="6" t="str">
        <f t="shared" ca="1" si="51"/>
        <v>Talen Horton-Tucker</v>
      </c>
      <c r="BV224" t="str">
        <f ca="1"/>
        <v>Shake Milton</v>
      </c>
    </row>
    <row r="225" spans="6:74">
      <c r="F225" t="str">
        <v>Josh Green</v>
      </c>
      <c r="I225" s="6" t="str">
        <f t="shared" si="39"/>
        <v>Josh Green</v>
      </c>
      <c r="L225" t="str">
        <v>Isaiah Livers</v>
      </c>
      <c r="O225">
        <v>-1.0482731340662528</v>
      </c>
      <c r="P225">
        <v>-0.35827647484833874</v>
      </c>
      <c r="Q225">
        <v>-1.1048300472325916</v>
      </c>
      <c r="R225">
        <v>-0.79855958393175885</v>
      </c>
      <c r="S225">
        <v>0.33547132261030399</v>
      </c>
      <c r="T225">
        <v>-0.45440526205004955</v>
      </c>
      <c r="U225">
        <v>0.85106228386379423</v>
      </c>
      <c r="V225">
        <v>-7.5458139634549753E-2</v>
      </c>
      <c r="W225">
        <v>-6.4908334771171517E-4</v>
      </c>
      <c r="AO225" t="str">
        <f t="shared" si="40"/>
        <v>Josh Green</v>
      </c>
      <c r="AP225" cm="1">
        <f t="array" ref="AP225">INDEX(_x_scores_!B$2:B$474,MATCH($AO225,_x_scores_!$A$2:$A$474,0),0) + INDEX(_hidden_info_draft_!Z$42:AK$42,'Draft Sim'!$F$21)</f>
        <v>-0.77061607687296119</v>
      </c>
      <c r="AQ225" cm="1">
        <f t="array" ref="AQ225">INDEX(_x_scores_!C$2:C$474,MATCH($AO225,_x_scores_!$A$2:$A$474,0),0) + INDEX(_hidden_info_draft_!Z$43:AK$43,'Draft Sim'!$F$21)</f>
        <v>-0.54703363628839996</v>
      </c>
      <c r="AR225" cm="1">
        <f t="array" ref="AR225">INDEX(_x_scores_!D$2:D$474,MATCH($AO225,_x_scores_!$A$2:$A$474,0),0) +INDEX(_hidden_info_draft_!Z$44:AK$44,'Draft Sim'!$F$21)</f>
        <v>-0.61137447488839436</v>
      </c>
      <c r="AS225" cm="1">
        <f t="array" ref="AS225">INDEX(_x_scores_!E$2:E$474,MATCH($AO225,_x_scores_!$A$2:$A$474,0),0) + INDEX(_hidden_info_draft_!Z$45:AK$45,'Draft Sim'!$F$21)</f>
        <v>-0.34078289459415895</v>
      </c>
      <c r="AT225" cm="1">
        <f t="array" ref="AT225">INDEX(_x_scores_!F$2:F$474,MATCH($AO225,_x_scores_!$A$2:$A$474,0),0) + INDEX(_hidden_info_draft_!Z$46:AK$46,'Draft Sim'!$F$21)</f>
        <v>-1.2975677641044157</v>
      </c>
      <c r="AU225" cm="1">
        <f t="array" ref="AU225">INDEX(_x_scores_!G$2:G$474,MATCH($AO225,_x_scores_!$A$2:$A$474,0),0) + INDEX(_hidden_info_draft_!Z$47:AK$47,'Draft Sim'!$F$21)</f>
        <v>-0.4448733801660964</v>
      </c>
      <c r="AV225" cm="1">
        <f t="array" ref="AV225">INDEX(_x_scores_!H$2:H$474,MATCH($AO225,_x_scores_!$A$2:$A$474,0),0) + INDEX(_hidden_info_draft_!Z$48:AK$48,'Draft Sim'!$F$21)</f>
        <v>0.3903212807445065</v>
      </c>
      <c r="AW225" cm="1">
        <f t="array" ref="AW225">INDEX(_x_scores_!I$2:I$474,MATCH($AO225,_x_scores_!$A$2:$A$474,0),0) + INDEX(_hidden_info_draft_!Z$49:AK$49,'Draft Sim'!$F$21)</f>
        <v>-1.8428872622275245</v>
      </c>
      <c r="AX225" cm="1">
        <f t="array" ref="AX225">INDEX(_x_scores_!J$2:J$474,MATCH($AO225,_x_scores_!$A$2:$A$474,0),0) + INDEX(_hidden_info_draft_!Z$50:AK$50,'Draft Sim'!$F$21)</f>
        <v>7.6781274837674524E-2</v>
      </c>
      <c r="AZ225">
        <f t="shared" si="41"/>
        <v>0.44283398296141518</v>
      </c>
      <c r="BA225">
        <f t="shared" si="42"/>
        <v>0.46243507371238557</v>
      </c>
      <c r="BB225">
        <f t="shared" si="43"/>
        <v>0.45902900146881054</v>
      </c>
      <c r="BC225">
        <f t="shared" si="44"/>
        <v>0.47414453629112363</v>
      </c>
      <c r="BD225">
        <f t="shared" si="45"/>
        <v>0.41026194223510082</v>
      </c>
      <c r="BE225">
        <f t="shared" si="46"/>
        <v>0.46933599735841036</v>
      </c>
      <c r="BF225">
        <f t="shared" si="47"/>
        <v>0.52858751084994848</v>
      </c>
      <c r="BG225">
        <f t="shared" si="48"/>
        <v>0.36598867265726232</v>
      </c>
      <c r="BH225">
        <f t="shared" si="49"/>
        <v>0.50564802017736132</v>
      </c>
      <c r="BJ225">
        <f ca="1"/>
        <v>222</v>
      </c>
      <c r="BL225">
        <f ca="1"/>
        <v>1</v>
      </c>
      <c r="BN225">
        <f t="shared" si="50"/>
        <v>0.45758497085686867</v>
      </c>
      <c r="BO225" cm="1">
        <f t="array" aca="1" ref="BO225" ca="1">SUM(IF(MOD(_xlfn.FLOOR.MATH(ROW(INDIRECT("1:512"))/1),2)=1,AZ225,1-AZ225) * IF(MOD(_xlfn.FLOOR.MATH(ROW(INDIRECT("1:512"))/2),2)=1,BA225,1-BA225) *  IF(MOD(_xlfn.FLOOR.MATH(ROW(INDIRECT("1:512"))/4),2)=1,BB225,1-BB225) *IF(MOD(_xlfn.FLOOR.MATH(ROW(INDIRECT("1:512"))/8),2)=1,BC225,1-BC225) * IF(MOD(_xlfn.FLOOR.MATH(ROW(INDIRECT("1:512"))/16),2)=1,BD225,1-BD225) * IF(MOD(_xlfn.FLOOR.MATH(ROW(INDIRECT("1:512"))/32),2)=1,BE225,1-BE225) *  IF(MOD(_xlfn.FLOOR.MATH(ROW(INDIRECT("1:512"))/64),2)=1,BF225,1-BF225) * IF(MOD(_xlfn.FLOOR.MATH(ROW(INDIRECT("1:512"))/128),2)=1,BG225,1-BG225) * IF(MOD(_xlfn.FLOOR.MATH(ROW(INDIRECT("1:512"))/256),2)=1,BH225,1-BH225)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0.39620972461168968</v>
      </c>
      <c r="BP225">
        <f ca="1">IF('Draft Sim'!$C$2 = "Most Categories",BO225,BN225)</f>
        <v>0.39620972461168968</v>
      </c>
      <c r="BR225" t="str">
        <f ca="1"/>
        <v>Troy Brown Jr.</v>
      </c>
      <c r="BT225" s="6" t="str">
        <f t="shared" ca="1" si="51"/>
        <v>Troy Brown Jr.</v>
      </c>
      <c r="BV225" t="str">
        <f ca="1"/>
        <v>Landry Shamet</v>
      </c>
    </row>
    <row r="226" spans="6:74">
      <c r="F226" t="str">
        <v>Talen Horton-Tucker</v>
      </c>
      <c r="I226" s="6" t="str">
        <f t="shared" si="39"/>
        <v>Talen Horton-Tucker</v>
      </c>
      <c r="L226" t="str">
        <v>Marcus Morris Sr.</v>
      </c>
      <c r="O226">
        <v>-1.0197656864859201</v>
      </c>
      <c r="P226">
        <v>-0.48320156772756928</v>
      </c>
      <c r="Q226">
        <v>-0.78060823074951635</v>
      </c>
      <c r="R226">
        <v>-0.24317185215985335</v>
      </c>
      <c r="S226">
        <v>-0.58316312695786388</v>
      </c>
      <c r="T226">
        <v>-0.65784987074481505</v>
      </c>
      <c r="U226">
        <v>0.95420449507583194</v>
      </c>
      <c r="V226">
        <v>-0.26995538300573446</v>
      </c>
      <c r="W226">
        <v>-2.4734099559635521E-2</v>
      </c>
      <c r="AO226" t="str">
        <f t="shared" si="40"/>
        <v>Talen Horton-Tucker</v>
      </c>
      <c r="AP226" cm="1">
        <f t="array" ref="AP226">INDEX(_x_scores_!B$2:B$474,MATCH($AO226,_x_scores_!$A$2:$A$474,0),0) + INDEX(_hidden_info_draft_!Z$42:AK$42,'Draft Sim'!$F$21)</f>
        <v>-0.67364007048094654</v>
      </c>
      <c r="AQ226" cm="1">
        <f t="array" ref="AQ226">INDEX(_x_scores_!C$2:C$474,MATCH($AO226,_x_scores_!$A$2:$A$474,0),0) + INDEX(_hidden_info_draft_!Z$43:AK$43,'Draft Sim'!$F$21)</f>
        <v>-0.51818034070120211</v>
      </c>
      <c r="AR226" cm="1">
        <f t="array" ref="AR226">INDEX(_x_scores_!D$2:D$474,MATCH($AO226,_x_scores_!$A$2:$A$474,0),0) +INDEX(_hidden_info_draft_!Z$44:AK$44,'Draft Sim'!$F$21)</f>
        <v>0.1714115588117861</v>
      </c>
      <c r="AS226" cm="1">
        <f t="array" ref="AS226">INDEX(_x_scores_!E$2:E$474,MATCH($AO226,_x_scores_!$A$2:$A$474,0),0) + INDEX(_hidden_info_draft_!Z$45:AK$45,'Draft Sim'!$F$21)</f>
        <v>-0.43733034614382965</v>
      </c>
      <c r="AT226" cm="1">
        <f t="array" ref="AT226">INDEX(_x_scores_!F$2:F$474,MATCH($AO226,_x_scores_!$A$2:$A$474,0),0) + INDEX(_hidden_info_draft_!Z$46:AK$46,'Draft Sim'!$F$21)</f>
        <v>-0.93508984048864274</v>
      </c>
      <c r="AU226" cm="1">
        <f t="array" ref="AU226">INDEX(_x_scores_!G$2:G$474,MATCH($AO226,_x_scores_!$A$2:$A$474,0),0) + INDEX(_hidden_info_draft_!Z$47:AK$47,'Draft Sim'!$F$21)</f>
        <v>-0.53878618374257559</v>
      </c>
      <c r="AV226" cm="1">
        <f t="array" ref="AV226">INDEX(_x_scores_!H$2:H$474,MATCH($AO226,_x_scores_!$A$2:$A$474,0),0) + INDEX(_hidden_info_draft_!Z$48:AK$48,'Draft Sim'!$F$21)</f>
        <v>-0.12446641339127174</v>
      </c>
      <c r="AW226" cm="1">
        <f t="array" ref="AW226">INDEX(_x_scores_!I$2:I$474,MATCH($AO226,_x_scores_!$A$2:$A$474,0),0) + INDEX(_hidden_info_draft_!Z$49:AK$49,'Draft Sim'!$F$21)</f>
        <v>-1.8461393480222872</v>
      </c>
      <c r="AX226" cm="1">
        <f t="array" ref="AX226">INDEX(_x_scores_!J$2:J$474,MATCH($AO226,_x_scores_!$A$2:$A$474,0),0) + INDEX(_hidden_info_draft_!Z$50:AK$50,'Draft Sim'!$F$21)</f>
        <v>-0.32815951796162324</v>
      </c>
      <c r="AZ226">
        <f t="shared" si="41"/>
        <v>0.44998734943436047</v>
      </c>
      <c r="BA226">
        <f t="shared" si="42"/>
        <v>0.464411025181099</v>
      </c>
      <c r="BB226">
        <f t="shared" si="43"/>
        <v>0.5115057441019264</v>
      </c>
      <c r="BC226">
        <f t="shared" si="44"/>
        <v>0.46683443850165962</v>
      </c>
      <c r="BD226">
        <f t="shared" si="45"/>
        <v>0.43506461935344121</v>
      </c>
      <c r="BE226">
        <f t="shared" si="46"/>
        <v>0.46287990561826442</v>
      </c>
      <c r="BF226">
        <f t="shared" si="47"/>
        <v>0.49087693820434375</v>
      </c>
      <c r="BG226">
        <f t="shared" si="48"/>
        <v>0.36576131365996112</v>
      </c>
      <c r="BH226">
        <f t="shared" si="49"/>
        <v>0.47587454736913681</v>
      </c>
      <c r="BJ226">
        <f ca="1"/>
        <v>223</v>
      </c>
      <c r="BL226">
        <f ca="1"/>
        <v>1</v>
      </c>
      <c r="BN226">
        <f t="shared" si="50"/>
        <v>0.45813287571379924</v>
      </c>
      <c r="BO226" cm="1">
        <f t="array" aca="1" ref="BO226" ca="1">SUM(IF(MOD(_xlfn.FLOOR.MATH(ROW(INDIRECT("1:512"))/1),2)=1,AZ226,1-AZ226) * IF(MOD(_xlfn.FLOOR.MATH(ROW(INDIRECT("1:512"))/2),2)=1,BA226,1-BA226) *  IF(MOD(_xlfn.FLOOR.MATH(ROW(INDIRECT("1:512"))/4),2)=1,BB226,1-BB226) *IF(MOD(_xlfn.FLOOR.MATH(ROW(INDIRECT("1:512"))/8),2)=1,BC226,1-BC226) * IF(MOD(_xlfn.FLOOR.MATH(ROW(INDIRECT("1:512"))/16),2)=1,BD226,1-BD226) * IF(MOD(_xlfn.FLOOR.MATH(ROW(INDIRECT("1:512"))/32),2)=1,BE226,1-BE226) *  IF(MOD(_xlfn.FLOOR.MATH(ROW(INDIRECT("1:512"))/64),2)=1,BF226,1-BF226) * IF(MOD(_xlfn.FLOOR.MATH(ROW(INDIRECT("1:512"))/128),2)=1,BG226,1-BG226) * IF(MOD(_xlfn.FLOOR.MATH(ROW(INDIRECT("1:512"))/256),2)=1,BH226,1-BH226)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0.39765156154929931</v>
      </c>
      <c r="BP226">
        <f ca="1">IF('Draft Sim'!$C$2 = "Most Categories",BO226,BN226)</f>
        <v>0.39765156154929931</v>
      </c>
      <c r="BR226" t="str">
        <f ca="1"/>
        <v>Devonte' Graham</v>
      </c>
      <c r="BT226" s="6" t="str">
        <f t="shared" ca="1" si="51"/>
        <v>Devonte' Graham</v>
      </c>
      <c r="BV226" t="str">
        <f ca="1"/>
        <v>Isaiah Livers</v>
      </c>
    </row>
    <row r="227" spans="6:74">
      <c r="F227" t="str">
        <v>Devonte' Graham</v>
      </c>
      <c r="I227" s="6" t="str">
        <f t="shared" si="39"/>
        <v>Devonte' Graham</v>
      </c>
      <c r="L227" t="str">
        <v>Keita Bates-Diop</v>
      </c>
      <c r="O227">
        <v>-0.78903144068408271</v>
      </c>
      <c r="P227">
        <v>-1.018141079314101</v>
      </c>
      <c r="Q227">
        <v>9.0228998710941866E-2</v>
      </c>
      <c r="R227">
        <v>-0.33380218706341314</v>
      </c>
      <c r="S227">
        <v>-0.65439125706335743</v>
      </c>
      <c r="T227">
        <v>-0.16282028772102955</v>
      </c>
      <c r="U227">
        <v>0.2506171155197473</v>
      </c>
      <c r="V227">
        <v>5.5001201580996556E-2</v>
      </c>
      <c r="W227">
        <v>-0.27696057416682768</v>
      </c>
      <c r="AO227" t="str">
        <f t="shared" si="40"/>
        <v>Devonte' Graham</v>
      </c>
      <c r="AP227" cm="1">
        <f t="array" ref="AP227">INDEX(_x_scores_!B$2:B$474,MATCH($AO227,_x_scores_!$A$2:$A$474,0),0) + INDEX(_hidden_info_draft_!Z$42:AK$42,'Draft Sim'!$F$21)</f>
        <v>-0.96984621131290516</v>
      </c>
      <c r="AQ227" cm="1">
        <f t="array" ref="AQ227">INDEX(_x_scores_!C$2:C$474,MATCH($AO227,_x_scores_!$A$2:$A$474,0),0) + INDEX(_hidden_info_draft_!Z$43:AK$43,'Draft Sim'!$F$21)</f>
        <v>-0.89160716504314197</v>
      </c>
      <c r="AR227" cm="1">
        <f t="array" ref="AR227">INDEX(_x_scores_!D$2:D$474,MATCH($AO227,_x_scores_!$A$2:$A$474,0),0) +INDEX(_hidden_info_draft_!Z$44:AK$44,'Draft Sim'!$F$21)</f>
        <v>-0.19575499456606793</v>
      </c>
      <c r="AS227" cm="1">
        <f t="array" ref="AS227">INDEX(_x_scores_!E$2:E$474,MATCH($AO227,_x_scores_!$A$2:$A$474,0),0) + INDEX(_hidden_info_draft_!Z$45:AK$45,'Draft Sim'!$F$21)</f>
        <v>-0.55262127883191148</v>
      </c>
      <c r="AT227" cm="1">
        <f t="array" ref="AT227">INDEX(_x_scores_!F$2:F$474,MATCH($AO227,_x_scores_!$A$2:$A$474,0),0) + INDEX(_hidden_info_draft_!Z$46:AK$46,'Draft Sim'!$F$21)</f>
        <v>-1.2622718559047696</v>
      </c>
      <c r="AU227" cm="1">
        <f t="array" ref="AU227">INDEX(_x_scores_!G$2:G$474,MATCH($AO227,_x_scores_!$A$2:$A$474,0),0) + INDEX(_hidden_info_draft_!Z$47:AK$47,'Draft Sim'!$F$21)</f>
        <v>7.335460909518185E-2</v>
      </c>
      <c r="AV227" cm="1">
        <f t="array" ref="AV227">INDEX(_x_scores_!H$2:H$474,MATCH($AO227,_x_scores_!$A$2:$A$474,0),0) + INDEX(_hidden_info_draft_!Z$48:AK$48,'Draft Sim'!$F$21)</f>
        <v>0.6052491199503397</v>
      </c>
      <c r="AW227" cm="1">
        <f t="array" ref="AW227">INDEX(_x_scores_!I$2:I$474,MATCH($AO227,_x_scores_!$A$2:$A$474,0),0) + INDEX(_hidden_info_draft_!Z$49:AK$49,'Draft Sim'!$F$21)</f>
        <v>-1.7675943273756003</v>
      </c>
      <c r="AX227" cm="1">
        <f t="array" ref="AX227">INDEX(_x_scores_!J$2:J$474,MATCH($AO227,_x_scores_!$A$2:$A$474,0),0) + INDEX(_hidden_info_draft_!Z$50:AK$50,'Draft Sim'!$F$21)</f>
        <v>-0.33918541219335907</v>
      </c>
      <c r="AZ227">
        <f t="shared" si="41"/>
        <v>0.42819874546679093</v>
      </c>
      <c r="BA227">
        <f t="shared" si="42"/>
        <v>0.43892294471695081</v>
      </c>
      <c r="BB227">
        <f t="shared" si="43"/>
        <v>0.48686079344017907</v>
      </c>
      <c r="BC227">
        <f t="shared" si="44"/>
        <v>0.45812001763989685</v>
      </c>
      <c r="BD227">
        <f t="shared" si="45"/>
        <v>0.41266303197981358</v>
      </c>
      <c r="BE227">
        <f t="shared" si="46"/>
        <v>0.50506100177100799</v>
      </c>
      <c r="BF227">
        <f t="shared" si="47"/>
        <v>0.54427575496446545</v>
      </c>
      <c r="BG227">
        <f t="shared" si="48"/>
        <v>0.37126554113076871</v>
      </c>
      <c r="BH227">
        <f t="shared" si="49"/>
        <v>0.47506499089405341</v>
      </c>
      <c r="BJ227">
        <f ca="1"/>
        <v>224</v>
      </c>
      <c r="BL227">
        <f ca="1"/>
        <v>0</v>
      </c>
      <c r="BN227">
        <f t="shared" si="50"/>
        <v>0.45782586911154738</v>
      </c>
      <c r="BO227" cm="1">
        <f t="array" aca="1" ref="BO227" ca="1">SUM(IF(MOD(_xlfn.FLOOR.MATH(ROW(INDIRECT("1:512"))/1),2)=1,AZ227,1-AZ227) * IF(MOD(_xlfn.FLOOR.MATH(ROW(INDIRECT("1:512"))/2),2)=1,BA227,1-BA227) *  IF(MOD(_xlfn.FLOOR.MATH(ROW(INDIRECT("1:512"))/4),2)=1,BB227,1-BB227) *IF(MOD(_xlfn.FLOOR.MATH(ROW(INDIRECT("1:512"))/8),2)=1,BC227,1-BC227) * IF(MOD(_xlfn.FLOOR.MATH(ROW(INDIRECT("1:512"))/16),2)=1,BD227,1-BD227) * IF(MOD(_xlfn.FLOOR.MATH(ROW(INDIRECT("1:512"))/32),2)=1,BE227,1-BE227) *  IF(MOD(_xlfn.FLOOR.MATH(ROW(INDIRECT("1:512"))/64),2)=1,BF227,1-BF227) * IF(MOD(_xlfn.FLOOR.MATH(ROW(INDIRECT("1:512"))/128),2)=1,BG227,1-BG227) * IF(MOD(_xlfn.FLOOR.MATH(ROW(INDIRECT("1:512"))/256),2)=1,BH227,1-BH227)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0.39669993533122938</v>
      </c>
      <c r="BP227">
        <f ca="1">IF('Draft Sim'!$C$2 = "Most Categories",BO227,BN227)</f>
        <v>0.39669993533122938</v>
      </c>
      <c r="BR227" t="str">
        <f ca="1"/>
        <v>Malaki Branham</v>
      </c>
      <c r="BT227" s="6" t="str">
        <f t="shared" ca="1" si="51"/>
        <v>Malaki Branham</v>
      </c>
      <c r="BV227" t="str">
        <f ca="1"/>
        <v>Marcus Morris Sr.</v>
      </c>
    </row>
    <row r="228" spans="6:74">
      <c r="F228" t="str">
        <v>Julian Champagnie</v>
      </c>
      <c r="I228" s="6" t="str">
        <f t="shared" si="39"/>
        <v>Julian Champagnie</v>
      </c>
      <c r="L228" t="str">
        <v>Shake Milton</v>
      </c>
      <c r="O228">
        <v>-1.051310044093408</v>
      </c>
      <c r="P228">
        <v>-0.68877705230340092</v>
      </c>
      <c r="Q228">
        <v>-0.70874935680411555</v>
      </c>
      <c r="R228">
        <v>-0.25867934228070988</v>
      </c>
      <c r="S228">
        <v>-0.60815963343549873</v>
      </c>
      <c r="T228">
        <v>-0.74294958322436644</v>
      </c>
      <c r="U228">
        <v>1.0363329131181469</v>
      </c>
      <c r="V228">
        <v>-4.3577311450836001E-2</v>
      </c>
      <c r="W228">
        <v>-0.13461431196137832</v>
      </c>
      <c r="AO228" t="str">
        <f t="shared" si="40"/>
        <v>Julian Champagnie</v>
      </c>
      <c r="AP228" cm="1">
        <f t="array" ref="AP228">INDEX(_x_scores_!B$2:B$474,MATCH($AO228,_x_scores_!$A$2:$A$474,0),0) + INDEX(_hidden_info_draft_!Z$42:AK$42,'Draft Sim'!$F$21)</f>
        <v>-0.89013061834492402</v>
      </c>
      <c r="AQ228" cm="1">
        <f t="array" ref="AQ228">INDEX(_x_scores_!C$2:C$474,MATCH($AO228,_x_scores_!$A$2:$A$474,0),0) + INDEX(_hidden_info_draft_!Z$43:AK$43,'Draft Sim'!$F$21)</f>
        <v>-0.50024255570161891</v>
      </c>
      <c r="AR228" cm="1">
        <f t="array" ref="AR228">INDEX(_x_scores_!D$2:D$474,MATCH($AO228,_x_scores_!$A$2:$A$474,0),0) +INDEX(_hidden_info_draft_!Z$44:AK$44,'Draft Sim'!$F$21)</f>
        <v>-0.87437676236510331</v>
      </c>
      <c r="AS228" cm="1">
        <f t="array" ref="AS228">INDEX(_x_scores_!E$2:E$474,MATCH($AO228,_x_scores_!$A$2:$A$474,0),0) + INDEX(_hidden_info_draft_!Z$45:AK$45,'Draft Sim'!$F$21)</f>
        <v>-0.86066003139055702</v>
      </c>
      <c r="AT228" cm="1">
        <f t="array" ref="AT228">INDEX(_x_scores_!F$2:F$474,MATCH($AO228,_x_scores_!$A$2:$A$474,0),0) + INDEX(_hidden_info_draft_!Z$46:AK$46,'Draft Sim'!$F$21)</f>
        <v>-1.0930423901673163</v>
      </c>
      <c r="AU228" cm="1">
        <f t="array" ref="AU228">INDEX(_x_scores_!G$2:G$474,MATCH($AO228,_x_scores_!$A$2:$A$474,0),0) + INDEX(_hidden_info_draft_!Z$47:AK$47,'Draft Sim'!$F$21)</f>
        <v>-7.1686419728194159E-2</v>
      </c>
      <c r="AV228" cm="1">
        <f t="array" ref="AV228">INDEX(_x_scores_!H$2:H$474,MATCH($AO228,_x_scores_!$A$2:$A$474,0),0) + INDEX(_hidden_info_draft_!Z$48:AK$48,'Draft Sim'!$F$21)</f>
        <v>0.79199906084071858</v>
      </c>
      <c r="AW228" cm="1">
        <f t="array" ref="AW228">INDEX(_x_scores_!I$2:I$474,MATCH($AO228,_x_scores_!$A$2:$A$474,0),0) + INDEX(_hidden_info_draft_!Z$49:AK$49,'Draft Sim'!$F$21)</f>
        <v>-1.7831685508120152</v>
      </c>
      <c r="AX228" cm="1">
        <f t="array" ref="AX228">INDEX(_x_scores_!J$2:J$474,MATCH($AO228,_x_scores_!$A$2:$A$474,0),0) + INDEX(_hidden_info_draft_!Z$50:AK$50,'Draft Sim'!$F$21)</f>
        <v>-9.4398751486445553E-2</v>
      </c>
      <c r="AZ228">
        <f t="shared" si="41"/>
        <v>0.43404388944261407</v>
      </c>
      <c r="BA228">
        <f t="shared" si="42"/>
        <v>0.46563989879347356</v>
      </c>
      <c r="BB228">
        <f t="shared" si="43"/>
        <v>0.44151174634333934</v>
      </c>
      <c r="BC228">
        <f t="shared" si="44"/>
        <v>0.43494628707763339</v>
      </c>
      <c r="BD228">
        <f t="shared" si="45"/>
        <v>0.42421919903321292</v>
      </c>
      <c r="BE228">
        <f t="shared" si="46"/>
        <v>0.49505408672651607</v>
      </c>
      <c r="BF228">
        <f t="shared" si="47"/>
        <v>0.55785224608853379</v>
      </c>
      <c r="BG228">
        <f t="shared" si="48"/>
        <v>0.37017200451132126</v>
      </c>
      <c r="BH228">
        <f t="shared" si="49"/>
        <v>0.49305615929225377</v>
      </c>
      <c r="BJ228">
        <f ca="1"/>
        <v>225</v>
      </c>
      <c r="BL228">
        <f ca="1"/>
        <v>0</v>
      </c>
      <c r="BN228">
        <f t="shared" si="50"/>
        <v>0.45738839081209981</v>
      </c>
      <c r="BO228" cm="1">
        <f t="array" aca="1" ref="BO228" ca="1">SUM(IF(MOD(_xlfn.FLOOR.MATH(ROW(INDIRECT("1:512"))/1),2)=1,AZ228,1-AZ228) * IF(MOD(_xlfn.FLOOR.MATH(ROW(INDIRECT("1:512"))/2),2)=1,BA228,1-BA228) *  IF(MOD(_xlfn.FLOOR.MATH(ROW(INDIRECT("1:512"))/4),2)=1,BB228,1-BB228) *IF(MOD(_xlfn.FLOOR.MATH(ROW(INDIRECT("1:512"))/8),2)=1,BC228,1-BC228) * IF(MOD(_xlfn.FLOOR.MATH(ROW(INDIRECT("1:512"))/16),2)=1,BD228,1-BD228) * IF(MOD(_xlfn.FLOOR.MATH(ROW(INDIRECT("1:512"))/32),2)=1,BE228,1-BE228) *  IF(MOD(_xlfn.FLOOR.MATH(ROW(INDIRECT("1:512"))/64),2)=1,BF228,1-BF228) * IF(MOD(_xlfn.FLOOR.MATH(ROW(INDIRECT("1:512"))/128),2)=1,BG228,1-BG228) * IF(MOD(_xlfn.FLOOR.MATH(ROW(INDIRECT("1:512"))/256),2)=1,BH228,1-BH228)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0.39560240748176367</v>
      </c>
      <c r="BP228">
        <f ca="1">IF('Draft Sim'!$C$2 = "Most Categories",BO228,BN228)</f>
        <v>0.39560240748176367</v>
      </c>
      <c r="BR228" t="str">
        <f ca="1"/>
        <v>Josh Green</v>
      </c>
      <c r="BT228" s="6" t="str">
        <f t="shared" ca="1" si="51"/>
        <v>Josh Green</v>
      </c>
      <c r="BV228" t="str">
        <f ca="1"/>
        <v>Keita Bates-Diop</v>
      </c>
    </row>
    <row r="229" spans="6:74">
      <c r="F229" t="str">
        <v>Gary Harris</v>
      </c>
      <c r="I229" s="6" t="str">
        <f t="shared" si="39"/>
        <v>Gary Harris</v>
      </c>
      <c r="L229" t="str">
        <v>Otto Porter Jr.</v>
      </c>
      <c r="O229">
        <v>-1.1641481786701187</v>
      </c>
      <c r="P229">
        <v>-0.89741835072744813</v>
      </c>
      <c r="Q229">
        <v>-0.96792373332246207</v>
      </c>
      <c r="R229">
        <v>-0.16927168445294996</v>
      </c>
      <c r="S229">
        <v>-0.6333504350069068</v>
      </c>
      <c r="T229">
        <v>-0.49010066736536972</v>
      </c>
      <c r="U229">
        <v>0.99842440241273567</v>
      </c>
      <c r="V229">
        <v>9.5130568213055242E-3</v>
      </c>
      <c r="W229">
        <v>-6.761882414749161E-2</v>
      </c>
      <c r="AO229" t="str">
        <f t="shared" si="40"/>
        <v>Gary Harris</v>
      </c>
      <c r="AP229" cm="1">
        <f t="array" ref="AP229">INDEX(_x_scores_!B$2:B$474,MATCH($AO229,_x_scores_!$A$2:$A$474,0),0) + INDEX(_hidden_info_draft_!Z$42:AK$42,'Draft Sim'!$F$21)</f>
        <v>-1.0711582774078434</v>
      </c>
      <c r="AQ229" cm="1">
        <f t="array" ref="AQ229">INDEX(_x_scores_!C$2:C$474,MATCH($AO229,_x_scores_!$A$2:$A$474,0),0) + INDEX(_hidden_info_draft_!Z$43:AK$43,'Draft Sim'!$F$21)</f>
        <v>-0.83409028664226248</v>
      </c>
      <c r="AR229" cm="1">
        <f t="array" ref="AR229">INDEX(_x_scores_!D$2:D$474,MATCH($AO229,_x_scores_!$A$2:$A$474,0),0) +INDEX(_hidden_info_draft_!Z$44:AK$44,'Draft Sim'!$F$21)</f>
        <v>-0.78663996530970948</v>
      </c>
      <c r="AS229" cm="1">
        <f t="array" ref="AS229">INDEX(_x_scores_!E$2:E$474,MATCH($AO229,_x_scores_!$A$2:$A$474,0),0) + INDEX(_hidden_info_draft_!Z$45:AK$45,'Draft Sim'!$F$21)</f>
        <v>-0.42765036417399377</v>
      </c>
      <c r="AT229" cm="1">
        <f t="array" ref="AT229">INDEX(_x_scores_!F$2:F$474,MATCH($AO229,_x_scores_!$A$2:$A$474,0),0) + INDEX(_hidden_info_draft_!Z$46:AK$46,'Draft Sim'!$F$21)</f>
        <v>-1.1749754723238146</v>
      </c>
      <c r="AU229" cm="1">
        <f t="array" ref="AU229">INDEX(_x_scores_!G$2:G$474,MATCH($AO229,_x_scores_!$A$2:$A$474,0),0) + INDEX(_hidden_info_draft_!Z$47:AK$47,'Draft Sim'!$F$21)</f>
        <v>-0.24351754282045723</v>
      </c>
      <c r="AV229" cm="1">
        <f t="array" ref="AV229">INDEX(_x_scores_!H$2:H$474,MATCH($AO229,_x_scores_!$A$2:$A$474,0),0) + INDEX(_hidden_info_draft_!Z$48:AK$48,'Draft Sim'!$F$21)</f>
        <v>0.89621636922878811</v>
      </c>
      <c r="AW229" cm="1">
        <f t="array" ref="AW229">INDEX(_x_scores_!I$2:I$474,MATCH($AO229,_x_scores_!$A$2:$A$474,0),0) + INDEX(_hidden_info_draft_!Z$49:AK$49,'Draft Sim'!$F$21)</f>
        <v>-1.6810906697534578</v>
      </c>
      <c r="AX229" cm="1">
        <f t="array" ref="AX229">INDEX(_x_scores_!J$2:J$474,MATCH($AO229,_x_scores_!$A$2:$A$474,0),0) + INDEX(_hidden_info_draft_!Z$50:AK$50,'Draft Sim'!$F$21)</f>
        <v>-0.10787021523795123</v>
      </c>
      <c r="AZ229">
        <f t="shared" si="41"/>
        <v>0.42079287585741698</v>
      </c>
      <c r="BA229">
        <f t="shared" si="42"/>
        <v>0.44283496503307762</v>
      </c>
      <c r="BB229">
        <f t="shared" si="43"/>
        <v>0.44734447138760491</v>
      </c>
      <c r="BC229">
        <f t="shared" si="44"/>
        <v>0.46756689577149957</v>
      </c>
      <c r="BD229">
        <f t="shared" si="45"/>
        <v>0.41861545199637196</v>
      </c>
      <c r="BE229">
        <f t="shared" si="46"/>
        <v>0.48320335224941724</v>
      </c>
      <c r="BF229">
        <f t="shared" si="47"/>
        <v>0.56540031617366793</v>
      </c>
      <c r="BG229">
        <f t="shared" si="48"/>
        <v>0.37735806205381839</v>
      </c>
      <c r="BH229">
        <f t="shared" si="49"/>
        <v>0.4920653396945105</v>
      </c>
      <c r="BJ229">
        <f ca="1"/>
        <v>226</v>
      </c>
      <c r="BL229">
        <f ca="1"/>
        <v>0</v>
      </c>
      <c r="BN229">
        <f t="shared" si="50"/>
        <v>0.45724241446859831</v>
      </c>
      <c r="BO229" cm="1">
        <f t="array" aca="1" ref="BO229" ca="1">SUM(IF(MOD(_xlfn.FLOOR.MATH(ROW(INDIRECT("1:512"))/1),2)=1,AZ229,1-AZ229) * IF(MOD(_xlfn.FLOOR.MATH(ROW(INDIRECT("1:512"))/2),2)=1,BA229,1-BA229) *  IF(MOD(_xlfn.FLOOR.MATH(ROW(INDIRECT("1:512"))/4),2)=1,BB229,1-BB229) *IF(MOD(_xlfn.FLOOR.MATH(ROW(INDIRECT("1:512"))/8),2)=1,BC229,1-BC229) * IF(MOD(_xlfn.FLOOR.MATH(ROW(INDIRECT("1:512"))/16),2)=1,BD229,1-BD229) * IF(MOD(_xlfn.FLOOR.MATH(ROW(INDIRECT("1:512"))/32),2)=1,BE229,1-BE229) *  IF(MOD(_xlfn.FLOOR.MATH(ROW(INDIRECT("1:512"))/64),2)=1,BF229,1-BF229) * IF(MOD(_xlfn.FLOOR.MATH(ROW(INDIRECT("1:512"))/128),2)=1,BG229,1-BG229) * IF(MOD(_xlfn.FLOOR.MATH(ROW(INDIRECT("1:512"))/256),2)=1,BH229,1-BH229)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0.39522863280044535</v>
      </c>
      <c r="BP229">
        <f ca="1">IF('Draft Sim'!$C$2 = "Most Categories",BO229,BN229)</f>
        <v>0.39522863280044535</v>
      </c>
      <c r="BR229" t="str">
        <f ca="1"/>
        <v>Kenrich Williams</v>
      </c>
      <c r="BT229" s="6" t="str">
        <f t="shared" ca="1" si="51"/>
        <v>Kenrich Williams</v>
      </c>
      <c r="BV229" t="str">
        <f ca="1"/>
        <v>Joe Harris</v>
      </c>
    </row>
    <row r="230" spans="6:74">
      <c r="F230" t="str">
        <v>Kenrich Williams</v>
      </c>
      <c r="I230" s="6" t="str">
        <f t="shared" si="39"/>
        <v>Kenrich Williams</v>
      </c>
      <c r="L230" t="str">
        <v>Joe Harris</v>
      </c>
      <c r="O230">
        <v>-0.67578579821371165</v>
      </c>
      <c r="P230">
        <v>-1.1318398989333482</v>
      </c>
      <c r="Q230">
        <v>-0.37030599682481247</v>
      </c>
      <c r="R230">
        <v>-0.15967713653951163</v>
      </c>
      <c r="S230">
        <v>-0.84565581257547318</v>
      </c>
      <c r="T230">
        <v>2.2101272733316694E-2</v>
      </c>
      <c r="U230">
        <v>0.42577826593908163</v>
      </c>
      <c r="V230">
        <v>0.13820922592273405</v>
      </c>
      <c r="W230">
        <v>-0.54594426186004585</v>
      </c>
      <c r="AO230" t="str">
        <f t="shared" si="40"/>
        <v>Kenrich Williams</v>
      </c>
      <c r="AP230" cm="1">
        <f t="array" ref="AP230">INDEX(_x_scores_!B$2:B$474,MATCH($AO230,_x_scores_!$A$2:$A$474,0),0) + INDEX(_hidden_info_draft_!Z$42:AK$42,'Draft Sim'!$F$21)</f>
        <v>-1.1116025497043904</v>
      </c>
      <c r="AQ230" cm="1">
        <f t="array" ref="AQ230">INDEX(_x_scores_!C$2:C$474,MATCH($AO230,_x_scores_!$A$2:$A$474,0),0) + INDEX(_hidden_info_draft_!Z$43:AK$43,'Draft Sim'!$F$21)</f>
        <v>-0.23903395260086291</v>
      </c>
      <c r="AR230" cm="1">
        <f t="array" ref="AR230">INDEX(_x_scores_!D$2:D$474,MATCH($AO230,_x_scores_!$A$2:$A$474,0),0) +INDEX(_hidden_info_draft_!Z$44:AK$44,'Draft Sim'!$F$21)</f>
        <v>-0.6311492275160111</v>
      </c>
      <c r="AS230" cm="1">
        <f t="array" ref="AS230">INDEX(_x_scores_!E$2:E$474,MATCH($AO230,_x_scores_!$A$2:$A$474,0),0) + INDEX(_hidden_info_draft_!Z$45:AK$45,'Draft Sim'!$F$21)</f>
        <v>-0.47614737910526461</v>
      </c>
      <c r="AT230" cm="1">
        <f t="array" ref="AT230">INDEX(_x_scores_!F$2:F$474,MATCH($AO230,_x_scores_!$A$2:$A$474,0),0) + INDEX(_hidden_info_draft_!Z$46:AK$46,'Draft Sim'!$F$21)</f>
        <v>-1.1549345946909144</v>
      </c>
      <c r="AU230" cm="1">
        <f t="array" ref="AU230">INDEX(_x_scores_!G$2:G$474,MATCH($AO230,_x_scores_!$A$2:$A$474,0),0) + INDEX(_hidden_info_draft_!Z$47:AK$47,'Draft Sim'!$F$21)</f>
        <v>-0.72578329004505315</v>
      </c>
      <c r="AV230" cm="1">
        <f t="array" ref="AV230">INDEX(_x_scores_!H$2:H$474,MATCH($AO230,_x_scores_!$A$2:$A$474,0),0) + INDEX(_hidden_info_draft_!Z$48:AK$48,'Draft Sim'!$F$21)</f>
        <v>0.88354018193068917</v>
      </c>
      <c r="AW230" cm="1">
        <f t="array" ref="AW230">INDEX(_x_scores_!I$2:I$474,MATCH($AO230,_x_scores_!$A$2:$A$474,0),0) + INDEX(_hidden_info_draft_!Z$49:AK$49,'Draft Sim'!$F$21)</f>
        <v>-2.0138940853745737</v>
      </c>
      <c r="AX230" cm="1">
        <f t="array" ref="AX230">INDEX(_x_scores_!J$2:J$474,MATCH($AO230,_x_scores_!$A$2:$A$474,0),0) + INDEX(_hidden_info_draft_!Z$50:AK$50,'Draft Sim'!$F$21)</f>
        <v>7.5109739846521223E-2</v>
      </c>
      <c r="AZ230">
        <f t="shared" si="41"/>
        <v>0.41784407443458826</v>
      </c>
      <c r="BA230">
        <f t="shared" si="42"/>
        <v>0.48356580234660518</v>
      </c>
      <c r="BB230">
        <f t="shared" si="43"/>
        <v>0.45770870219590731</v>
      </c>
      <c r="BC230">
        <f t="shared" si="44"/>
        <v>0.46389841466972515</v>
      </c>
      <c r="BD230">
        <f t="shared" si="45"/>
        <v>0.41998465249878136</v>
      </c>
      <c r="BE230">
        <f t="shared" si="46"/>
        <v>0.45005540856623816</v>
      </c>
      <c r="BF230">
        <f t="shared" si="47"/>
        <v>0.56448344305643494</v>
      </c>
      <c r="BG230">
        <f t="shared" si="48"/>
        <v>0.35409888317003513</v>
      </c>
      <c r="BH230">
        <f t="shared" si="49"/>
        <v>0.50552507023882665</v>
      </c>
      <c r="BJ230">
        <f ca="1"/>
        <v>227</v>
      </c>
      <c r="BL230">
        <f ca="1"/>
        <v>1</v>
      </c>
      <c r="BN230">
        <f t="shared" si="50"/>
        <v>0.45746271679746031</v>
      </c>
      <c r="BO230" cm="1">
        <f t="array" aca="1" ref="BO230" ca="1">SUM(IF(MOD(_xlfn.FLOOR.MATH(ROW(INDIRECT("1:512"))/1),2)=1,AZ230,1-AZ230) * IF(MOD(_xlfn.FLOOR.MATH(ROW(INDIRECT("1:512"))/2),2)=1,BA230,1-BA230) *  IF(MOD(_xlfn.FLOOR.MATH(ROW(INDIRECT("1:512"))/4),2)=1,BB230,1-BB230) *IF(MOD(_xlfn.FLOOR.MATH(ROW(INDIRECT("1:512"))/8),2)=1,BC230,1-BC230) * IF(MOD(_xlfn.FLOOR.MATH(ROW(INDIRECT("1:512"))/16),2)=1,BD230,1-BD230) * IF(MOD(_xlfn.FLOOR.MATH(ROW(INDIRECT("1:512"))/32),2)=1,BE230,1-BE230) *  IF(MOD(_xlfn.FLOOR.MATH(ROW(INDIRECT("1:512"))/64),2)=1,BF230,1-BF230) * IF(MOD(_xlfn.FLOOR.MATH(ROW(INDIRECT("1:512"))/128),2)=1,BG230,1-BG230) * IF(MOD(_xlfn.FLOOR.MATH(ROW(INDIRECT("1:512"))/256),2)=1,BH230,1-BH230)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0.39567077767253706</v>
      </c>
      <c r="BP230">
        <f ca="1">IF('Draft Sim'!$C$2 = "Most Categories",BO230,BN230)</f>
        <v>0.39567077767253706</v>
      </c>
      <c r="BR230" t="str">
        <f ca="1"/>
        <v>Julian Champagnie</v>
      </c>
      <c r="BT230" s="6" t="str">
        <f t="shared" ca="1" si="51"/>
        <v>Julian Champagnie</v>
      </c>
      <c r="BV230" t="str">
        <f ca="1"/>
        <v>Kevin Love</v>
      </c>
    </row>
    <row r="231" spans="6:74">
      <c r="F231" t="str">
        <v>Malaki Branham</v>
      </c>
      <c r="I231" s="6" t="str">
        <f t="shared" si="39"/>
        <v>Malaki Branham</v>
      </c>
      <c r="L231" t="str">
        <v>Chuma Okeke</v>
      </c>
      <c r="O231">
        <v>-0.87800934809443487</v>
      </c>
      <c r="P231">
        <v>-1.1357747801698483</v>
      </c>
      <c r="Q231">
        <v>-0.34521399779957318</v>
      </c>
      <c r="R231">
        <v>-0.31964575188650018</v>
      </c>
      <c r="S231">
        <v>-0.6905003881717191</v>
      </c>
      <c r="T231">
        <v>0.14128802839541996</v>
      </c>
      <c r="U231">
        <v>0.67591343309548246</v>
      </c>
      <c r="V231">
        <v>-2.3655625006761008E-2</v>
      </c>
      <c r="W231">
        <v>-0.43902925159951584</v>
      </c>
      <c r="AO231" t="str">
        <f t="shared" si="40"/>
        <v>Malaki Branham</v>
      </c>
      <c r="AP231" cm="1">
        <f t="array" ref="AP231">INDEX(_x_scores_!B$2:B$474,MATCH($AO231,_x_scores_!$A$2:$A$474,0),0) + INDEX(_hidden_info_draft_!Z$42:AK$42,'Draft Sim'!$F$21)</f>
        <v>-0.60825243326144585</v>
      </c>
      <c r="AQ231" cm="1">
        <f t="array" ref="AQ231">INDEX(_x_scores_!C$2:C$474,MATCH($AO231,_x_scores_!$A$2:$A$474,0),0) + INDEX(_hidden_info_draft_!Z$43:AK$43,'Draft Sim'!$F$21)</f>
        <v>-0.61997776042578723</v>
      </c>
      <c r="AR231" cm="1">
        <f t="array" ref="AR231">INDEX(_x_scores_!D$2:D$474,MATCH($AO231,_x_scores_!$A$2:$A$474,0),0) +INDEX(_hidden_info_draft_!Z$44:AK$44,'Draft Sim'!$F$21)</f>
        <v>-0.4666501818094817</v>
      </c>
      <c r="AS231" cm="1">
        <f t="array" ref="AS231">INDEX(_x_scores_!E$2:E$474,MATCH($AO231,_x_scores_!$A$2:$A$474,0),0) + INDEX(_hidden_info_draft_!Z$45:AK$45,'Draft Sim'!$F$21)</f>
        <v>-0.61872192824764127</v>
      </c>
      <c r="AT231" cm="1">
        <f t="array" ref="AT231">INDEX(_x_scores_!F$2:F$474,MATCH($AO231,_x_scores_!$A$2:$A$474,0),0) + INDEX(_hidden_info_draft_!Z$46:AK$46,'Draft Sim'!$F$21)</f>
        <v>-1.2875681644616002</v>
      </c>
      <c r="AU231" cm="1">
        <f t="array" ref="AU231">INDEX(_x_scores_!G$2:G$474,MATCH($AO231,_x_scores_!$A$2:$A$474,0),0) + INDEX(_hidden_info_draft_!Z$47:AK$47,'Draft Sim'!$F$21)</f>
        <v>-0.18403438396144295</v>
      </c>
      <c r="AV231" cm="1">
        <f t="array" ref="AV231">INDEX(_x_scores_!H$2:H$474,MATCH($AO231,_x_scores_!$A$2:$A$474,0),0) + INDEX(_hidden_info_draft_!Z$48:AK$48,'Draft Sim'!$F$21)</f>
        <v>0.44729841208434629</v>
      </c>
      <c r="AW231" cm="1">
        <f t="array" ref="AW231">INDEX(_x_scores_!I$2:I$474,MATCH($AO231,_x_scores_!$A$2:$A$474,0),0) + INDEX(_hidden_info_draft_!Z$49:AK$49,'Draft Sim'!$F$21)</f>
        <v>-1.6949467465113699</v>
      </c>
      <c r="AX231" cm="1">
        <f t="array" ref="AX231">INDEX(_x_scores_!J$2:J$474,MATCH($AO231,_x_scores_!$A$2:$A$474,0),0) + INDEX(_hidden_info_draft_!Z$50:AK$50,'Draft Sim'!$F$21)</f>
        <v>-0.31686757449574532</v>
      </c>
      <c r="AZ231">
        <f t="shared" si="41"/>
        <v>0.45481995727183355</v>
      </c>
      <c r="BA231">
        <f t="shared" si="42"/>
        <v>0.45744390567930937</v>
      </c>
      <c r="BB231">
        <f t="shared" si="43"/>
        <v>0.46870462865356699</v>
      </c>
      <c r="BC231">
        <f t="shared" si="44"/>
        <v>0.45313250427879992</v>
      </c>
      <c r="BD231">
        <f t="shared" si="45"/>
        <v>0.41094185196499033</v>
      </c>
      <c r="BE231">
        <f t="shared" si="46"/>
        <v>0.48730460016561838</v>
      </c>
      <c r="BF231">
        <f t="shared" si="47"/>
        <v>0.53275178168958059</v>
      </c>
      <c r="BG231">
        <f t="shared" si="48"/>
        <v>0.37638006720452077</v>
      </c>
      <c r="BH231">
        <f t="shared" si="49"/>
        <v>0.4767037412383357</v>
      </c>
      <c r="BJ231">
        <f ca="1"/>
        <v>228</v>
      </c>
      <c r="BL231">
        <f ca="1"/>
        <v>0</v>
      </c>
      <c r="BN231">
        <f t="shared" si="50"/>
        <v>0.45757589312739516</v>
      </c>
      <c r="BO231" cm="1">
        <f t="array" aca="1" ref="BO231" ca="1">SUM(IF(MOD(_xlfn.FLOOR.MATH(ROW(INDIRECT("1:512"))/1),2)=1,AZ231,1-AZ231) * IF(MOD(_xlfn.FLOOR.MATH(ROW(INDIRECT("1:512"))/2),2)=1,BA231,1-BA231) *  IF(MOD(_xlfn.FLOOR.MATH(ROW(INDIRECT("1:512"))/4),2)=1,BB231,1-BB231) *IF(MOD(_xlfn.FLOOR.MATH(ROW(INDIRECT("1:512"))/8),2)=1,BC231,1-BC231) * IF(MOD(_xlfn.FLOOR.MATH(ROW(INDIRECT("1:512"))/16),2)=1,BD231,1-BD231) * IF(MOD(_xlfn.FLOOR.MATH(ROW(INDIRECT("1:512"))/32),2)=1,BE231,1-BE231) *  IF(MOD(_xlfn.FLOOR.MATH(ROW(INDIRECT("1:512"))/64),2)=1,BF231,1-BF231) * IF(MOD(_xlfn.FLOOR.MATH(ROW(INDIRECT("1:512"))/128),2)=1,BG231,1-BG231) * IF(MOD(_xlfn.FLOOR.MATH(ROW(INDIRECT("1:512"))/256),2)=1,BH231,1-BH231)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0.39624131434624299</v>
      </c>
      <c r="BP231">
        <f ca="1">IF('Draft Sim'!$C$2 = "Most Categories",BO231,BN231)</f>
        <v>0.39624131434624299</v>
      </c>
      <c r="BR231" t="str">
        <f ca="1"/>
        <v>Isaiah Joe</v>
      </c>
      <c r="BT231" s="6" t="str">
        <f t="shared" ca="1" si="51"/>
        <v>Isaiah Joe</v>
      </c>
      <c r="BV231" t="str">
        <f ca="1"/>
        <v>Davion Mitchell</v>
      </c>
    </row>
    <row r="232" spans="6:74">
      <c r="F232" t="str">
        <v>Isaiah Joe</v>
      </c>
      <c r="I232" s="6" t="str">
        <f t="shared" si="39"/>
        <v>Isaiah Joe</v>
      </c>
      <c r="L232" t="str">
        <v>Davion Mitchell</v>
      </c>
      <c r="O232">
        <v>-0.71139522617522621</v>
      </c>
      <c r="P232">
        <v>-1.1504001899705898</v>
      </c>
      <c r="Q232">
        <v>-0.95109193591128549</v>
      </c>
      <c r="R232">
        <v>-0.40150154934802906</v>
      </c>
      <c r="S232">
        <v>-0.81478367273949837</v>
      </c>
      <c r="T232">
        <v>0.41347383409187538</v>
      </c>
      <c r="U232">
        <v>0.89900162958922214</v>
      </c>
      <c r="V232">
        <v>0.10979737448996107</v>
      </c>
      <c r="W232">
        <v>-0.51510591570374831</v>
      </c>
      <c r="AO232" t="str">
        <f t="shared" si="40"/>
        <v>Isaiah Joe</v>
      </c>
      <c r="AP232" cm="1">
        <f t="array" ref="AP232">INDEX(_x_scores_!B$2:B$474,MATCH($AO232,_x_scores_!$A$2:$A$474,0),0) + INDEX(_hidden_info_draft_!Z$42:AK$42,'Draft Sim'!$F$21)</f>
        <v>-0.8032320893936965</v>
      </c>
      <c r="AQ232" cm="1">
        <f t="array" ref="AQ232">INDEX(_x_scores_!C$2:C$474,MATCH($AO232,_x_scores_!$A$2:$A$474,0),0) + INDEX(_hidden_info_draft_!Z$43:AK$43,'Draft Sim'!$F$21)</f>
        <v>-0.90623257484388342</v>
      </c>
      <c r="AR232" cm="1">
        <f t="array" ref="AR232">INDEX(_x_scores_!D$2:D$474,MATCH($AO232,_x_scores_!$A$2:$A$474,0),0) +INDEX(_hidden_info_draft_!Z$44:AK$44,'Draft Sim'!$F$21)</f>
        <v>-0.80163293267778024</v>
      </c>
      <c r="AS232" cm="1">
        <f t="array" ref="AS232">INDEX(_x_scores_!E$2:E$474,MATCH($AO232,_x_scores_!$A$2:$A$474,0),0) + INDEX(_hidden_info_draft_!Z$45:AK$45,'Draft Sim'!$F$21)</f>
        <v>-0.63447707629344041</v>
      </c>
      <c r="AT232" cm="1">
        <f t="array" ref="AT232">INDEX(_x_scores_!F$2:F$474,MATCH($AO232,_x_scores_!$A$2:$A$474,0),0) + INDEX(_hidden_info_draft_!Z$46:AK$46,'Draft Sim'!$F$21)</f>
        <v>-1.3865551404725489</v>
      </c>
      <c r="AU232" cm="1">
        <f t="array" ref="AU232">INDEX(_x_scores_!G$2:G$474,MATCH($AO232,_x_scores_!$A$2:$A$474,0),0) + INDEX(_hidden_info_draft_!Z$47:AK$47,'Draft Sim'!$F$21)</f>
        <v>0.34554041479163727</v>
      </c>
      <c r="AV232" cm="1">
        <f t="array" ref="AV232">INDEX(_x_scores_!H$2:H$474,MATCH($AO232,_x_scores_!$A$2:$A$474,0),0) + INDEX(_hidden_info_draft_!Z$48:AK$48,'Draft Sim'!$F$21)</f>
        <v>0.82833731644407937</v>
      </c>
      <c r="AW232" cm="1">
        <f t="array" ref="AW232">INDEX(_x_scores_!I$2:I$474,MATCH($AO232,_x_scores_!$A$2:$A$474,0),0) + INDEX(_hidden_info_draft_!Z$49:AK$49,'Draft Sim'!$F$21)</f>
        <v>-1.6341413278788783</v>
      </c>
      <c r="AX232" cm="1">
        <f t="array" ref="AX232">INDEX(_x_scores_!J$2:J$474,MATCH($AO232,_x_scores_!$A$2:$A$474,0),0) + INDEX(_hidden_info_draft_!Z$50:AK$50,'Draft Sim'!$F$21)</f>
        <v>-0.4152620762975916</v>
      </c>
      <c r="AZ232">
        <f t="shared" si="41"/>
        <v>0.44043214898859873</v>
      </c>
      <c r="BA232">
        <f t="shared" si="42"/>
        <v>0.43792913008433021</v>
      </c>
      <c r="BB232">
        <f t="shared" si="43"/>
        <v>0.44634689897353264</v>
      </c>
      <c r="BC232">
        <f t="shared" si="44"/>
        <v>0.45194478643697211</v>
      </c>
      <c r="BD232">
        <f t="shared" si="45"/>
        <v>0.40422346611923565</v>
      </c>
      <c r="BE232">
        <f t="shared" si="46"/>
        <v>0.52382654922292993</v>
      </c>
      <c r="BF232">
        <f t="shared" si="47"/>
        <v>0.56048662024908547</v>
      </c>
      <c r="BG232">
        <f t="shared" si="48"/>
        <v>0.38067767571417654</v>
      </c>
      <c r="BH232">
        <f t="shared" si="49"/>
        <v>0.46948218236858441</v>
      </c>
      <c r="BJ232">
        <f ca="1"/>
        <v>229</v>
      </c>
      <c r="BL232">
        <f ca="1"/>
        <v>1</v>
      </c>
      <c r="BN232">
        <f t="shared" si="50"/>
        <v>0.45726105090638292</v>
      </c>
      <c r="BO232" cm="1">
        <f t="array" aca="1" ref="BO232" ca="1">SUM(IF(MOD(_xlfn.FLOOR.MATH(ROW(INDIRECT("1:512"))/1),2)=1,AZ232,1-AZ232) * IF(MOD(_xlfn.FLOOR.MATH(ROW(INDIRECT("1:512"))/2),2)=1,BA232,1-BA232) *  IF(MOD(_xlfn.FLOOR.MATH(ROW(INDIRECT("1:512"))/4),2)=1,BB232,1-BB232) *IF(MOD(_xlfn.FLOOR.MATH(ROW(INDIRECT("1:512"))/8),2)=1,BC232,1-BC232) * IF(MOD(_xlfn.FLOOR.MATH(ROW(INDIRECT("1:512"))/16),2)=1,BD232,1-BD232) * IF(MOD(_xlfn.FLOOR.MATH(ROW(INDIRECT("1:512"))/32),2)=1,BE232,1-BE232) *  IF(MOD(_xlfn.FLOOR.MATH(ROW(INDIRECT("1:512"))/64),2)=1,BF232,1-BF232) * IF(MOD(_xlfn.FLOOR.MATH(ROW(INDIRECT("1:512"))/128),2)=1,BG232,1-BG232) * IF(MOD(_xlfn.FLOOR.MATH(ROW(INDIRECT("1:512"))/256),2)=1,BH232,1-BH232)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0.39523368947690068</v>
      </c>
      <c r="BP232">
        <f ca="1">IF('Draft Sim'!$C$2 = "Most Categories",BO232,BN232)</f>
        <v>0.39523368947690068</v>
      </c>
      <c r="BR232" t="str">
        <f ca="1"/>
        <v>Gary Harris</v>
      </c>
      <c r="BT232" s="6" t="str">
        <f t="shared" ca="1" si="51"/>
        <v>Gary Harris</v>
      </c>
      <c r="BV232" t="str">
        <f ca="1"/>
        <v>Chuma Okeke</v>
      </c>
    </row>
    <row r="233" spans="6:74">
      <c r="F233" t="str">
        <v>Cody Martin</v>
      </c>
      <c r="I233" s="6" t="str">
        <f t="shared" si="39"/>
        <v>Cody Martin</v>
      </c>
      <c r="L233" t="str">
        <v>Kevin Love</v>
      </c>
      <c r="O233">
        <v>-0.51641557004297556</v>
      </c>
      <c r="P233">
        <v>-0.8641453755524936</v>
      </c>
      <c r="Q233">
        <v>-0.61610918504298695</v>
      </c>
      <c r="R233">
        <v>-0.38574640130222998</v>
      </c>
      <c r="S233">
        <v>-0.71579669672854951</v>
      </c>
      <c r="T233">
        <v>-0.11610096466120484</v>
      </c>
      <c r="U233">
        <v>0.51796272522948905</v>
      </c>
      <c r="V233">
        <v>4.8991955857469426E-2</v>
      </c>
      <c r="W233">
        <v>-0.41671141390190203</v>
      </c>
      <c r="AO233" t="str">
        <f t="shared" si="40"/>
        <v>Cody Martin</v>
      </c>
      <c r="AP233" cm="1">
        <f t="array" ref="AP233">INDEX(_x_scores_!B$2:B$474,MATCH($AO233,_x_scores_!$A$2:$A$474,0),0) + INDEX(_hidden_info_draft_!Z$42:AK$42,'Draft Sim'!$F$21)</f>
        <v>-1.1431469073118783</v>
      </c>
      <c r="AQ233" cm="1">
        <f t="array" ref="AQ233">INDEX(_x_scores_!C$2:C$474,MATCH($AO233,_x_scores_!$A$2:$A$474,0),0) + INDEX(_hidden_info_draft_!Z$43:AK$43,'Draft Sim'!$F$21)</f>
        <v>-0.44460943717669454</v>
      </c>
      <c r="AR233" cm="1">
        <f t="array" ref="AR233">INDEX(_x_scores_!D$2:D$474,MATCH($AO233,_x_scores_!$A$2:$A$474,0),0) +INDEX(_hidden_info_draft_!Z$44:AK$44,'Draft Sim'!$F$21)</f>
        <v>-0.5592903535706103</v>
      </c>
      <c r="AS233" cm="1">
        <f t="array" ref="AS233">INDEX(_x_scores_!E$2:E$474,MATCH($AO233,_x_scores_!$A$2:$A$474,0),0) + INDEX(_hidden_info_draft_!Z$45:AK$45,'Draft Sim'!$F$21)</f>
        <v>-0.49165486922612117</v>
      </c>
      <c r="AT233" cm="1">
        <f t="array" ref="AT233">INDEX(_x_scores_!F$2:F$474,MATCH($AO233,_x_scores_!$A$2:$A$474,0),0) + INDEX(_hidden_info_draft_!Z$46:AK$46,'Draft Sim'!$F$21)</f>
        <v>-1.1799311011685494</v>
      </c>
      <c r="AU233" cm="1">
        <f t="array" ref="AU233">INDEX(_x_scores_!G$2:G$474,MATCH($AO233,_x_scores_!$A$2:$A$474,0),0) + INDEX(_hidden_info_draft_!Z$47:AK$47,'Draft Sim'!$F$21)</f>
        <v>-0.81088300252460455</v>
      </c>
      <c r="AV233" cm="1">
        <f t="array" ref="AV233">INDEX(_x_scores_!H$2:H$474,MATCH($AO233,_x_scores_!$A$2:$A$474,0),0) + INDEX(_hidden_info_draft_!Z$48:AK$48,'Draft Sim'!$F$21)</f>
        <v>0.96566859997300414</v>
      </c>
      <c r="AW233" cm="1">
        <f t="array" ref="AW233">INDEX(_x_scores_!I$2:I$474,MATCH($AO233,_x_scores_!$A$2:$A$474,0),0) + INDEX(_hidden_info_draft_!Z$49:AK$49,'Draft Sim'!$F$21)</f>
        <v>-1.7875160138196753</v>
      </c>
      <c r="AX233" cm="1">
        <f t="array" ref="AX233">INDEX(_x_scores_!J$2:J$474,MATCH($AO233,_x_scores_!$A$2:$A$474,0),0) + INDEX(_hidden_info_draft_!Z$50:AK$50,'Draft Sim'!$F$21)</f>
        <v>-3.4770472555221588E-2</v>
      </c>
      <c r="AZ233">
        <f t="shared" si="41"/>
        <v>0.41554736097523204</v>
      </c>
      <c r="BA233">
        <f t="shared" si="42"/>
        <v>0.46945321960354347</v>
      </c>
      <c r="BB233">
        <f t="shared" si="43"/>
        <v>0.46250862341058374</v>
      </c>
      <c r="BC233">
        <f t="shared" si="44"/>
        <v>0.46272600705597866</v>
      </c>
      <c r="BD233">
        <f t="shared" si="45"/>
        <v>0.41827703283541262</v>
      </c>
      <c r="BE233">
        <f t="shared" si="46"/>
        <v>0.44423557220308285</v>
      </c>
      <c r="BF233">
        <f t="shared" si="47"/>
        <v>0.57041745193928051</v>
      </c>
      <c r="BG233">
        <f t="shared" si="48"/>
        <v>0.36986693631345402</v>
      </c>
      <c r="BH233">
        <f t="shared" si="49"/>
        <v>0.49744222082374656</v>
      </c>
      <c r="BJ233">
        <f ca="1"/>
        <v>230</v>
      </c>
      <c r="BL233">
        <f ca="1"/>
        <v>1</v>
      </c>
      <c r="BN233">
        <f t="shared" si="50"/>
        <v>0.45671938057336831</v>
      </c>
      <c r="BO233" cm="1">
        <f t="array" aca="1" ref="BO233" ca="1">SUM(IF(MOD(_xlfn.FLOOR.MATH(ROW(INDIRECT("1:512"))/1),2)=1,AZ233,1-AZ233) * IF(MOD(_xlfn.FLOOR.MATH(ROW(INDIRECT("1:512"))/2),2)=1,BA233,1-BA233) *  IF(MOD(_xlfn.FLOOR.MATH(ROW(INDIRECT("1:512"))/4),2)=1,BB233,1-BB233) *IF(MOD(_xlfn.FLOOR.MATH(ROW(INDIRECT("1:512"))/8),2)=1,BC233,1-BC233) * IF(MOD(_xlfn.FLOOR.MATH(ROW(INDIRECT("1:512"))/16),2)=1,BD233,1-BD233) * IF(MOD(_xlfn.FLOOR.MATH(ROW(INDIRECT("1:512"))/32),2)=1,BE233,1-BE233) *  IF(MOD(_xlfn.FLOOR.MATH(ROW(INDIRECT("1:512"))/64),2)=1,BF233,1-BF233) * IF(MOD(_xlfn.FLOOR.MATH(ROW(INDIRECT("1:512"))/128),2)=1,BG233,1-BG233) * IF(MOD(_xlfn.FLOOR.MATH(ROW(INDIRECT("1:512"))/256),2)=1,BH233,1-BH233)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0.39391270666758516</v>
      </c>
      <c r="BP233">
        <f ca="1">IF('Draft Sim'!$C$2 = "Most Categories",BO233,BN233)</f>
        <v>0.39391270666758516</v>
      </c>
      <c r="BR233" t="str">
        <f ca="1"/>
        <v>Gabe Vincent</v>
      </c>
      <c r="BT233" s="6" t="str">
        <f t="shared" ca="1" si="51"/>
        <v>Gabe Vincent</v>
      </c>
      <c r="BV233" t="str">
        <f ca="1"/>
        <v>Sam Hauser</v>
      </c>
    </row>
    <row r="234" spans="6:74">
      <c r="F234" t="str">
        <v>Gabe Vincent</v>
      </c>
      <c r="I234" s="6" t="str">
        <f t="shared" si="39"/>
        <v>Gabe Vincent</v>
      </c>
      <c r="L234" t="str">
        <v>Sam Hauser</v>
      </c>
      <c r="O234">
        <v>-0.89288270721834284</v>
      </c>
      <c r="P234">
        <v>-0.65206665602273195</v>
      </c>
      <c r="Q234">
        <v>-0.9015893412051964</v>
      </c>
      <c r="R234">
        <v>-0.1874813135283448</v>
      </c>
      <c r="S234">
        <v>-0.33891827592857332</v>
      </c>
      <c r="T234">
        <v>-0.46825967465180174</v>
      </c>
      <c r="U234">
        <v>0.78513156204033818</v>
      </c>
      <c r="V234">
        <v>-0.16253409090713053</v>
      </c>
      <c r="W234">
        <v>-0.39065844848881548</v>
      </c>
      <c r="AO234" t="str">
        <f t="shared" si="40"/>
        <v>Gabe Vincent</v>
      </c>
      <c r="AP234" cm="1">
        <f t="array" ref="AP234">INDEX(_x_scores_!B$2:B$474,MATCH($AO234,_x_scores_!$A$2:$A$474,0),0) + INDEX(_hidden_info_draft_!Z$42:AK$42,'Draft Sim'!$F$21)</f>
        <v>-0.76762266143218194</v>
      </c>
      <c r="AQ234" cm="1">
        <f t="array" ref="AQ234">INDEX(_x_scores_!C$2:C$474,MATCH($AO234,_x_scores_!$A$2:$A$474,0),0) + INDEX(_hidden_info_draft_!Z$43:AK$43,'Draft Sim'!$F$21)</f>
        <v>-0.88767228380664187</v>
      </c>
      <c r="AR234" cm="1">
        <f t="array" ref="AR234">INDEX(_x_scores_!D$2:D$474,MATCH($AO234,_x_scores_!$A$2:$A$474,0),0) +INDEX(_hidden_info_draft_!Z$44:AK$44,'Draft Sim'!$F$21)</f>
        <v>-0.22084699359130722</v>
      </c>
      <c r="AS234" cm="1">
        <f t="array" ref="AS234">INDEX(_x_scores_!E$2:E$474,MATCH($AO234,_x_scores_!$A$2:$A$474,0),0) + INDEX(_hidden_info_draft_!Z$45:AK$45,'Draft Sim'!$F$21)</f>
        <v>-0.39265266348492289</v>
      </c>
      <c r="AT234" cm="1">
        <f t="array" ref="AT234">INDEX(_x_scores_!F$2:F$474,MATCH($AO234,_x_scores_!$A$2:$A$474,0),0) + INDEX(_hidden_info_draft_!Z$46:AK$46,'Draft Sim'!$F$21)</f>
        <v>-1.4174272803085237</v>
      </c>
      <c r="AU234" cm="1">
        <f t="array" ref="AU234">INDEX(_x_scores_!G$2:G$474,MATCH($AO234,_x_scores_!$A$2:$A$474,0),0) + INDEX(_hidden_info_draft_!Z$47:AK$47,'Draft Sim'!$F$21)</f>
        <v>-4.5832146566921417E-2</v>
      </c>
      <c r="AV234" cm="1">
        <f t="array" ref="AV234">INDEX(_x_scores_!H$2:H$474,MATCH($AO234,_x_scores_!$A$2:$A$474,0),0) + INDEX(_hidden_info_draft_!Z$48:AK$48,'Draft Sim'!$F$21)</f>
        <v>0.35511395279393887</v>
      </c>
      <c r="AW234" cm="1">
        <f t="array" ref="AW234">INDEX(_x_scores_!I$2:I$474,MATCH($AO234,_x_scores_!$A$2:$A$474,0),0) + INDEX(_hidden_info_draft_!Z$49:AK$49,'Draft Sim'!$F$21)</f>
        <v>-1.6057294764461052</v>
      </c>
      <c r="AX234" cm="1">
        <f t="array" ref="AX234">INDEX(_x_scores_!J$2:J$474,MATCH($AO234,_x_scores_!$A$2:$A$474,0),0) + INDEX(_hidden_info_draft_!Z$50:AK$50,'Draft Sim'!$F$21)</f>
        <v>-0.44610042245388914</v>
      </c>
      <c r="AZ234">
        <f t="shared" si="41"/>
        <v>0.44305452389699362</v>
      </c>
      <c r="BA234">
        <f t="shared" si="42"/>
        <v>0.43919039076366506</v>
      </c>
      <c r="BB234">
        <f t="shared" si="43"/>
        <v>0.48517733280599273</v>
      </c>
      <c r="BC234">
        <f t="shared" si="44"/>
        <v>0.47021597267920134</v>
      </c>
      <c r="BD234">
        <f t="shared" si="45"/>
        <v>0.40213379632409985</v>
      </c>
      <c r="BE234">
        <f t="shared" si="46"/>
        <v>0.4968378214966942</v>
      </c>
      <c r="BF234">
        <f t="shared" si="47"/>
        <v>0.52601273074394805</v>
      </c>
      <c r="BG234">
        <f t="shared" si="48"/>
        <v>0.38269086506417027</v>
      </c>
      <c r="BH234">
        <f t="shared" si="49"/>
        <v>0.46722078728749139</v>
      </c>
      <c r="BJ234">
        <f ca="1"/>
        <v>231</v>
      </c>
      <c r="BL234">
        <f ca="1"/>
        <v>1</v>
      </c>
      <c r="BN234">
        <f t="shared" si="50"/>
        <v>0.4569482467846952</v>
      </c>
      <c r="BO234" cm="1">
        <f t="array" aca="1" ref="BO234" ca="1">SUM(IF(MOD(_xlfn.FLOOR.MATH(ROW(INDIRECT("1:512"))/1),2)=1,AZ234,1-AZ234) * IF(MOD(_xlfn.FLOOR.MATH(ROW(INDIRECT("1:512"))/2),2)=1,BA234,1-BA234) *  IF(MOD(_xlfn.FLOOR.MATH(ROW(INDIRECT("1:512"))/4),2)=1,BB234,1-BB234) *IF(MOD(_xlfn.FLOOR.MATH(ROW(INDIRECT("1:512"))/8),2)=1,BC234,1-BC234) * IF(MOD(_xlfn.FLOOR.MATH(ROW(INDIRECT("1:512"))/16),2)=1,BD234,1-BD234) * IF(MOD(_xlfn.FLOOR.MATH(ROW(INDIRECT("1:512"))/32),2)=1,BE234,1-BE234) *  IF(MOD(_xlfn.FLOOR.MATH(ROW(INDIRECT("1:512"))/64),2)=1,BF234,1-BF234) * IF(MOD(_xlfn.FLOOR.MATH(ROW(INDIRECT("1:512"))/128),2)=1,BG234,1-BG234) * IF(MOD(_xlfn.FLOOR.MATH(ROW(INDIRECT("1:512"))/256),2)=1,BH234,1-BH234)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0.3947201948061892</v>
      </c>
      <c r="BP234">
        <f ca="1">IF('Draft Sim'!$C$2 = "Most Categories",BO234,BN234)</f>
        <v>0.3947201948061892</v>
      </c>
      <c r="BR234" t="str">
        <f ca="1"/>
        <v>James Wiseman</v>
      </c>
      <c r="BT234" s="6" t="str">
        <f t="shared" ca="1" si="51"/>
        <v>James Wiseman</v>
      </c>
      <c r="BV234" t="str">
        <f ca="1"/>
        <v>Lonnie Walker IV</v>
      </c>
    </row>
    <row r="235" spans="6:74">
      <c r="F235" t="str">
        <v>Josh Okogie</v>
      </c>
      <c r="I235" s="6" t="str">
        <f t="shared" si="39"/>
        <v>Josh Okogie</v>
      </c>
      <c r="L235" t="str">
        <v>Lonnie Walker IV</v>
      </c>
      <c r="O235">
        <v>-0.58180320726247625</v>
      </c>
      <c r="P235">
        <v>-0.76234795582790849</v>
      </c>
      <c r="Q235">
        <v>2.1952555578280863E-2</v>
      </c>
      <c r="R235">
        <v>-0.20435481919841836</v>
      </c>
      <c r="S235">
        <v>-0.3633183727555922</v>
      </c>
      <c r="T235">
        <v>-0.47085276444233753</v>
      </c>
      <c r="U235">
        <v>-5.380210024612897E-2</v>
      </c>
      <c r="V235">
        <v>-0.10220064565344779</v>
      </c>
      <c r="W235">
        <v>-0.42800335736777995</v>
      </c>
      <c r="AO235" t="str">
        <f t="shared" si="40"/>
        <v>Josh Okogie</v>
      </c>
      <c r="AP235" cm="1">
        <f t="array" ref="AP235">INDEX(_x_scores_!B$2:B$474,MATCH($AO235,_x_scores_!$A$2:$A$474,0),0) + INDEX(_hidden_info_draft_!Z$42:AK$42,'Draft Sim'!$F$21)</f>
        <v>-0.98471957043681313</v>
      </c>
      <c r="AQ235" cm="1">
        <f t="array" ref="AQ235">INDEX(_x_scores_!C$2:C$474,MATCH($AO235,_x_scores_!$A$2:$A$474,0),0) + INDEX(_hidden_info_draft_!Z$43:AK$43,'Draft Sim'!$F$21)</f>
        <v>-0.40789904089602558</v>
      </c>
      <c r="AR235" cm="1">
        <f t="array" ref="AR235">INDEX(_x_scores_!D$2:D$474,MATCH($AO235,_x_scores_!$A$2:$A$474,0),0) +INDEX(_hidden_info_draft_!Z$44:AK$44,'Draft Sim'!$F$21)</f>
        <v>-0.75213033797169115</v>
      </c>
      <c r="AS235" cm="1">
        <f t="array" ref="AS235">INDEX(_x_scores_!E$2:E$474,MATCH($AO235,_x_scores_!$A$2:$A$474,0),0) + INDEX(_hidden_info_draft_!Z$45:AK$45,'Draft Sim'!$F$21)</f>
        <v>-0.42045684047375609</v>
      </c>
      <c r="AT235" cm="1">
        <f t="array" ref="AT235">INDEX(_x_scores_!F$2:F$474,MATCH($AO235,_x_scores_!$A$2:$A$474,0),0) + INDEX(_hidden_info_draft_!Z$46:AK$46,'Draft Sim'!$F$21)</f>
        <v>-0.91068974366162392</v>
      </c>
      <c r="AU235" cm="1">
        <f t="array" ref="AU235">INDEX(_x_scores_!G$2:G$474,MATCH($AO235,_x_scores_!$A$2:$A$474,0),0) + INDEX(_hidden_info_draft_!Z$47:AK$47,'Draft Sim'!$F$21)</f>
        <v>-0.53619309395203985</v>
      </c>
      <c r="AV235" cm="1">
        <f t="array" ref="AV235">INDEX(_x_scores_!H$2:H$474,MATCH($AO235,_x_scores_!$A$2:$A$474,0),0) + INDEX(_hidden_info_draft_!Z$48:AK$48,'Draft Sim'!$F$21)</f>
        <v>0.71446724889519542</v>
      </c>
      <c r="AW235" cm="1">
        <f t="array" ref="AW235">INDEX(_x_scores_!I$2:I$474,MATCH($AO235,_x_scores_!$A$2:$A$474,0),0) + INDEX(_hidden_info_draft_!Z$49:AK$49,'Draft Sim'!$F$21)</f>
        <v>-1.9064727932759697</v>
      </c>
      <c r="AX235" cm="1">
        <f t="array" ref="AX235">INDEX(_x_scores_!J$2:J$474,MATCH($AO235,_x_scores_!$A$2:$A$474,0),0) + INDEX(_hidden_info_draft_!Z$50:AK$50,'Draft Sim'!$F$21)</f>
        <v>-0.29081460908265877</v>
      </c>
      <c r="AZ235">
        <f t="shared" si="41"/>
        <v>0.42710985848604111</v>
      </c>
      <c r="BA235">
        <f t="shared" si="42"/>
        <v>0.47197105711598053</v>
      </c>
      <c r="BB235">
        <f t="shared" si="43"/>
        <v>0.44964186060723232</v>
      </c>
      <c r="BC235">
        <f t="shared" si="44"/>
        <v>0.46811128094270926</v>
      </c>
      <c r="BD235">
        <f t="shared" si="45"/>
        <v>0.43674457063369965</v>
      </c>
      <c r="BE235">
        <f t="shared" si="46"/>
        <v>0.46305804581380494</v>
      </c>
      <c r="BF235">
        <f t="shared" si="47"/>
        <v>0.55222309263991498</v>
      </c>
      <c r="BG235">
        <f t="shared" si="48"/>
        <v>0.36155192472583297</v>
      </c>
      <c r="BH235">
        <f t="shared" si="49"/>
        <v>0.47861725047489756</v>
      </c>
      <c r="BJ235">
        <f ca="1"/>
        <v>232</v>
      </c>
      <c r="BL235">
        <f ca="1"/>
        <v>0</v>
      </c>
      <c r="BN235">
        <f t="shared" si="50"/>
        <v>0.45655877127112365</v>
      </c>
      <c r="BO235" cm="1">
        <f t="array" aca="1" ref="BO235" ca="1">SUM(IF(MOD(_xlfn.FLOOR.MATH(ROW(INDIRECT("1:512"))/1),2)=1,AZ235,1-AZ235) * IF(MOD(_xlfn.FLOOR.MATH(ROW(INDIRECT("1:512"))/2),2)=1,BA235,1-BA235) *  IF(MOD(_xlfn.FLOOR.MATH(ROW(INDIRECT("1:512"))/4),2)=1,BB235,1-BB235) *IF(MOD(_xlfn.FLOOR.MATH(ROW(INDIRECT("1:512"))/8),2)=1,BC235,1-BC235) * IF(MOD(_xlfn.FLOOR.MATH(ROW(INDIRECT("1:512"))/16),2)=1,BD235,1-BD235) * IF(MOD(_xlfn.FLOOR.MATH(ROW(INDIRECT("1:512"))/32),2)=1,BE235,1-BE235) *  IF(MOD(_xlfn.FLOOR.MATH(ROW(INDIRECT("1:512"))/64),2)=1,BF235,1-BF235) * IF(MOD(_xlfn.FLOOR.MATH(ROW(INDIRECT("1:512"))/128),2)=1,BG235,1-BG235) * IF(MOD(_xlfn.FLOOR.MATH(ROW(INDIRECT("1:512"))/256),2)=1,BH235,1-BH235)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0.39368831149256339</v>
      </c>
      <c r="BP235">
        <f ca="1">IF('Draft Sim'!$C$2 = "Most Categories",BO235,BN235)</f>
        <v>0.39368831149256339</v>
      </c>
      <c r="BR235" t="str">
        <f ca="1"/>
        <v>Cody Martin</v>
      </c>
      <c r="BT235" s="6" t="str">
        <f t="shared" ca="1" si="51"/>
        <v>Cody Martin</v>
      </c>
      <c r="BV235" t="str">
        <f ca="1"/>
        <v>Otto Porter Jr.</v>
      </c>
    </row>
    <row r="236" spans="6:74">
      <c r="F236" t="str">
        <v>James Wiseman</v>
      </c>
      <c r="I236" s="6" t="str">
        <f t="shared" si="39"/>
        <v>James Wiseman</v>
      </c>
      <c r="L236" t="str">
        <v>Theo Maledon</v>
      </c>
      <c r="O236">
        <v>-0.79829375512645373</v>
      </c>
      <c r="P236">
        <v>-0.74441017082832528</v>
      </c>
      <c r="Q236">
        <v>-1.0238357655986086</v>
      </c>
      <c r="R236">
        <v>-0.62768450444514567</v>
      </c>
      <c r="S236">
        <v>-0.52127092243426587</v>
      </c>
      <c r="T236">
        <v>-3.7530004279560459E-3</v>
      </c>
      <c r="U236">
        <v>0.86266337398586135</v>
      </c>
      <c r="V236">
        <v>-3.9229848443175966E-2</v>
      </c>
      <c r="W236">
        <v>-0.19424259089260229</v>
      </c>
      <c r="AO236" t="str">
        <f t="shared" si="40"/>
        <v>James Wiseman</v>
      </c>
      <c r="AP236" cm="1">
        <f t="array" ref="AP236">INDEX(_x_scores_!B$2:B$474,MATCH($AO236,_x_scores_!$A$2:$A$474,0),0) + INDEX(_hidden_info_draft_!Z$42:AK$42,'Draft Sim'!$F$21)</f>
        <v>-0.81005074616553774</v>
      </c>
      <c r="AQ236" cm="1">
        <f t="array" ref="AQ236">INDEX(_x_scores_!C$2:C$474,MATCH($AO236,_x_scores_!$A$2:$A$474,0),0) + INDEX(_hidden_info_draft_!Z$43:AK$43,'Draft Sim'!$F$21)</f>
        <v>0.23285276900415941</v>
      </c>
      <c r="AR236" cm="1">
        <f t="array" ref="AR236">INDEX(_x_scores_!D$2:D$474,MATCH($AO236,_x_scores_!$A$2:$A$474,0),0) +INDEX(_hidden_info_draft_!Z$44:AK$44,'Draft Sim'!$F$21)</f>
        <v>-1.0185486952435938</v>
      </c>
      <c r="AS236" cm="1">
        <f t="array" ref="AS236">INDEX(_x_scores_!E$2:E$474,MATCH($AO236,_x_scores_!$A$2:$A$474,0),0) + INDEX(_hidden_info_draft_!Z$45:AK$45,'Draft Sim'!$F$21)</f>
        <v>-1.096335801584164</v>
      </c>
      <c r="AT236" cm="1">
        <f t="array" ref="AT236">INDEX(_x_scores_!F$2:F$474,MATCH($AO236,_x_scores_!$A$2:$A$474,0),0) + INDEX(_hidden_info_draft_!Z$46:AK$46,'Draft Sim'!$F$21)</f>
        <v>-0.4344489100200426</v>
      </c>
      <c r="AU236" cm="1">
        <f t="array" ref="AU236">INDEX(_x_scores_!G$2:G$474,MATCH($AO236,_x_scores_!$A$2:$A$474,0),0) + INDEX(_hidden_info_draft_!Z$47:AK$47,'Draft Sim'!$F$21)</f>
        <v>-1.1798742829782114</v>
      </c>
      <c r="AV236" cm="1">
        <f t="array" ref="AV236">INDEX(_x_scores_!H$2:H$474,MATCH($AO236,_x_scores_!$A$2:$A$474,0),0) + INDEX(_hidden_info_draft_!Z$48:AK$48,'Draft Sim'!$F$21)</f>
        <v>0.43638190336973981</v>
      </c>
      <c r="AW236" cm="1">
        <f t="array" ref="AW236">INDEX(_x_scores_!I$2:I$474,MATCH($AO236,_x_scores_!$A$2:$A$474,0),0) + INDEX(_hidden_info_draft_!Z$49:AK$49,'Draft Sim'!$F$21)</f>
        <v>-2.0115660639487736</v>
      </c>
      <c r="AX236" cm="1">
        <f t="array" ref="AX236">INDEX(_x_scores_!J$2:J$474,MATCH($AO236,_x_scores_!$A$2:$A$474,0),0) + INDEX(_hidden_info_draft_!Z$50:AK$50,'Draft Sim'!$F$21)</f>
        <v>0.43539642543271007</v>
      </c>
      <c r="AZ236">
        <f t="shared" si="41"/>
        <v>0.43993029886762713</v>
      </c>
      <c r="BA236">
        <f t="shared" si="42"/>
        <v>0.51600945664626763</v>
      </c>
      <c r="BB236">
        <f t="shared" si="43"/>
        <v>0.43195528842775188</v>
      </c>
      <c r="BC236">
        <f t="shared" si="44"/>
        <v>0.41736185207894905</v>
      </c>
      <c r="BD236">
        <f t="shared" si="45"/>
        <v>0.46972524456679177</v>
      </c>
      <c r="BE236">
        <f t="shared" si="46"/>
        <v>0.41915541378447507</v>
      </c>
      <c r="BF236">
        <f t="shared" si="47"/>
        <v>0.5319541934582166</v>
      </c>
      <c r="BG236">
        <f t="shared" si="48"/>
        <v>0.35425982563343328</v>
      </c>
      <c r="BH236">
        <f t="shared" si="49"/>
        <v>0.53199439809483939</v>
      </c>
      <c r="BJ236">
        <f ca="1"/>
        <v>233</v>
      </c>
      <c r="BL236">
        <f ca="1"/>
        <v>1</v>
      </c>
      <c r="BN236">
        <f t="shared" si="50"/>
        <v>0.45692733017315018</v>
      </c>
      <c r="BO236" cm="1">
        <f t="array" aca="1" ref="BO236" ca="1">SUM(IF(MOD(_xlfn.FLOOR.MATH(ROW(INDIRECT("1:512"))/1),2)=1,AZ236,1-AZ236) * IF(MOD(_xlfn.FLOOR.MATH(ROW(INDIRECT("1:512"))/2),2)=1,BA236,1-BA236) *  IF(MOD(_xlfn.FLOOR.MATH(ROW(INDIRECT("1:512"))/4),2)=1,BB236,1-BB236) *IF(MOD(_xlfn.FLOOR.MATH(ROW(INDIRECT("1:512"))/8),2)=1,BC236,1-BC236) * IF(MOD(_xlfn.FLOOR.MATH(ROW(INDIRECT("1:512"))/16),2)=1,BD236,1-BD236) * IF(MOD(_xlfn.FLOOR.MATH(ROW(INDIRECT("1:512"))/32),2)=1,BE236,1-BE236) *  IF(MOD(_xlfn.FLOOR.MATH(ROW(INDIRECT("1:512"))/64),2)=1,BF236,1-BF236) * IF(MOD(_xlfn.FLOOR.MATH(ROW(INDIRECT("1:512"))/128),2)=1,BG236,1-BG236) * IF(MOD(_xlfn.FLOOR.MATH(ROW(INDIRECT("1:512"))/256),2)=1,BH236,1-BH236)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0.39436943706149347</v>
      </c>
      <c r="BP236">
        <f ca="1">IF('Draft Sim'!$C$2 = "Most Categories",BO236,BN236)</f>
        <v>0.39436943706149347</v>
      </c>
      <c r="BR236" t="str">
        <f ca="1"/>
        <v>Josh Okogie</v>
      </c>
      <c r="BT236" s="6" t="str">
        <f t="shared" ca="1" si="51"/>
        <v>Josh Okogie</v>
      </c>
      <c r="BV236" t="str">
        <f ca="1"/>
        <v>Theo Maledon</v>
      </c>
    </row>
    <row r="237" spans="6:74">
      <c r="F237" t="str">
        <v>Reggie Bullock</v>
      </c>
      <c r="I237" s="6" t="str">
        <f t="shared" si="39"/>
        <v>Reggie Bullock</v>
      </c>
      <c r="L237" t="str">
        <v>Nassir Little</v>
      </c>
      <c r="O237">
        <v>-1.0389145403044144</v>
      </c>
      <c r="P237">
        <v>-0.80578440430811171</v>
      </c>
      <c r="Q237">
        <v>-0.96333303009681048</v>
      </c>
      <c r="R237">
        <v>-0.40099360559067249</v>
      </c>
      <c r="S237">
        <v>-0.72514909524785021</v>
      </c>
      <c r="T237">
        <v>-2.8469583465487135E-2</v>
      </c>
      <c r="U237">
        <v>1.0278722478944369</v>
      </c>
      <c r="V237">
        <v>6.0177250551332337E-3</v>
      </c>
      <c r="W237">
        <v>-0.2947392404508356</v>
      </c>
      <c r="AO237" t="str">
        <f t="shared" si="40"/>
        <v>Reggie Bullock</v>
      </c>
      <c r="AP237" cm="1">
        <f t="array" ref="AP237">INDEX(_x_scores_!B$2:B$474,MATCH($AO237,_x_scores_!$A$2:$A$474,0),0) + INDEX(_hidden_info_draft_!Z$42:AK$42,'Draft Sim'!$F$21)</f>
        <v>-1.1307514035228847</v>
      </c>
      <c r="AQ237" cm="1">
        <f t="array" ref="AQ237">INDEX(_x_scores_!C$2:C$474,MATCH($AO237,_x_scores_!$A$2:$A$474,0),0) + INDEX(_hidden_info_draft_!Z$43:AK$43,'Draft Sim'!$F$21)</f>
        <v>-0.56161678918140534</v>
      </c>
      <c r="AR237" cm="1">
        <f t="array" ref="AR237">INDEX(_x_scores_!D$2:D$474,MATCH($AO237,_x_scores_!$A$2:$A$474,0),0) +INDEX(_hidden_info_draft_!Z$44:AK$44,'Draft Sim'!$F$21)</f>
        <v>-0.81387402686330523</v>
      </c>
      <c r="AS237" cm="1">
        <f t="array" ref="AS237">INDEX(_x_scores_!E$2:E$474,MATCH($AO237,_x_scores_!$A$2:$A$474,0),0) + INDEX(_hidden_info_draft_!Z$45:AK$45,'Draft Sim'!$F$21)</f>
        <v>-0.63396913253608378</v>
      </c>
      <c r="AT237" cm="1">
        <f t="array" ref="AT237">INDEX(_x_scores_!F$2:F$474,MATCH($AO237,_x_scores_!$A$2:$A$474,0),0) + INDEX(_hidden_info_draft_!Z$46:AK$46,'Draft Sim'!$F$21)</f>
        <v>-1.2969205629809006</v>
      </c>
      <c r="AU237" cm="1">
        <f t="array" ref="AU237">INDEX(_x_scores_!G$2:G$474,MATCH($AO237,_x_scores_!$A$2:$A$474,0),0) + INDEX(_hidden_info_draft_!Z$47:AK$47,'Draft Sim'!$F$21)</f>
        <v>-9.6403002765725249E-2</v>
      </c>
      <c r="AV237" cm="1">
        <f t="array" ref="AV237">INDEX(_x_scores_!H$2:H$474,MATCH($AO237,_x_scores_!$A$2:$A$474,0),0) + INDEX(_hidden_info_draft_!Z$48:AK$48,'Draft Sim'!$F$21)</f>
        <v>0.95720793474929411</v>
      </c>
      <c r="AW237" cm="1">
        <f t="array" ref="AW237">INDEX(_x_scores_!I$2:I$474,MATCH($AO237,_x_scores_!$A$2:$A$474,0),0) + INDEX(_hidden_info_draft_!Z$49:AK$49,'Draft Sim'!$F$21)</f>
        <v>-1.7379209773137061</v>
      </c>
      <c r="AX237" cm="1">
        <f t="array" ref="AX237">INDEX(_x_scores_!J$2:J$474,MATCH($AO237,_x_scores_!$A$2:$A$474,0),0) + INDEX(_hidden_info_draft_!Z$50:AK$50,'Draft Sim'!$F$21)</f>
        <v>-0.19489540104467887</v>
      </c>
      <c r="AZ237">
        <f t="shared" si="41"/>
        <v>0.41644952585997785</v>
      </c>
      <c r="BA237">
        <f t="shared" si="42"/>
        <v>0.46143672955937398</v>
      </c>
      <c r="BB237">
        <f t="shared" si="43"/>
        <v>0.44553267668848107</v>
      </c>
      <c r="BC237">
        <f t="shared" si="44"/>
        <v>0.45198307164243512</v>
      </c>
      <c r="BD237">
        <f t="shared" si="45"/>
        <v>0.41030593969117524</v>
      </c>
      <c r="BE237">
        <f t="shared" si="46"/>
        <v>0.49334893529063018</v>
      </c>
      <c r="BF237">
        <f t="shared" si="47"/>
        <v>0.56980685602913994</v>
      </c>
      <c r="BG237">
        <f t="shared" si="48"/>
        <v>0.37335191345194008</v>
      </c>
      <c r="BH237">
        <f t="shared" si="49"/>
        <v>0.48566612717156787</v>
      </c>
      <c r="BJ237">
        <f ca="1"/>
        <v>234</v>
      </c>
      <c r="BL237">
        <f ca="1"/>
        <v>1</v>
      </c>
      <c r="BN237">
        <f t="shared" si="50"/>
        <v>0.45643130837608009</v>
      </c>
      <c r="BO237" cm="1">
        <f t="array" aca="1" ref="BO237" ca="1">SUM(IF(MOD(_xlfn.FLOOR.MATH(ROW(INDIRECT("1:512"))/1),2)=1,AZ237,1-AZ237) * IF(MOD(_xlfn.FLOOR.MATH(ROW(INDIRECT("1:512"))/2),2)=1,BA237,1-BA237) *  IF(MOD(_xlfn.FLOOR.MATH(ROW(INDIRECT("1:512"))/4),2)=1,BB237,1-BB237) *IF(MOD(_xlfn.FLOOR.MATH(ROW(INDIRECT("1:512"))/8),2)=1,BC237,1-BC237) * IF(MOD(_xlfn.FLOOR.MATH(ROW(INDIRECT("1:512"))/16),2)=1,BD237,1-BD237) * IF(MOD(_xlfn.FLOOR.MATH(ROW(INDIRECT("1:512"))/32),2)=1,BE237,1-BE237) *  IF(MOD(_xlfn.FLOOR.MATH(ROW(INDIRECT("1:512"))/64),2)=1,BF237,1-BF237) * IF(MOD(_xlfn.FLOOR.MATH(ROW(INDIRECT("1:512"))/128),2)=1,BG237,1-BG237) * IF(MOD(_xlfn.FLOOR.MATH(ROW(INDIRECT("1:512"))/256),2)=1,BH237,1-BH237)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0.39321488497018731</v>
      </c>
      <c r="BP237">
        <f ca="1">IF('Draft Sim'!$C$2 = "Most Categories",BO237,BN237)</f>
        <v>0.39321488497018731</v>
      </c>
      <c r="BR237" t="str">
        <f ca="1"/>
        <v>Reggie Bullock</v>
      </c>
      <c r="BT237" s="6" t="str">
        <f t="shared" ca="1" si="51"/>
        <v>Reggie Bullock</v>
      </c>
      <c r="BV237" t="str">
        <f ca="1"/>
        <v>Taurean Prince</v>
      </c>
    </row>
    <row r="238" spans="6:74">
      <c r="F238" t="str">
        <v>Landry Shamet</v>
      </c>
      <c r="I238" s="6" t="str">
        <f t="shared" si="39"/>
        <v>Landry Shamet</v>
      </c>
      <c r="L238" t="str">
        <v>Taurean Prince</v>
      </c>
      <c r="O238">
        <v>-0.84237412789913091</v>
      </c>
      <c r="P238">
        <v>-0.67081004851423998</v>
      </c>
      <c r="Q238">
        <v>-0.97939645704846279</v>
      </c>
      <c r="R238">
        <v>-0.36583826850677881</v>
      </c>
      <c r="S238">
        <v>-0.54929782556423556</v>
      </c>
      <c r="T238">
        <v>-0.571370313177753</v>
      </c>
      <c r="U238">
        <v>0.83171848379763313</v>
      </c>
      <c r="V238">
        <v>-0.10800248144574505</v>
      </c>
      <c r="W238">
        <v>-4.8096487360609771E-2</v>
      </c>
      <c r="AO238" t="str">
        <f t="shared" si="40"/>
        <v>Landry Shamet</v>
      </c>
      <c r="AP238" cm="1">
        <f t="array" ref="AP238">INDEX(_x_scores_!B$2:B$474,MATCH($AO238,_x_scores_!$A$2:$A$474,0),0) + INDEX(_hidden_info_draft_!Z$42:AK$42,'Draft Sim'!$F$21)</f>
        <v>-0.97910734479509187</v>
      </c>
      <c r="AQ238" cm="1">
        <f t="array" ref="AQ238">INDEX(_x_scores_!C$2:C$474,MATCH($AO238,_x_scores_!$A$2:$A$474,0),0) + INDEX(_hidden_info_draft_!Z$43:AK$43,'Draft Sim'!$F$21)</f>
        <v>-0.9216028897323062</v>
      </c>
      <c r="AR238" cm="1">
        <f t="array" ref="AR238">INDEX(_x_scores_!D$2:D$474,MATCH($AO238,_x_scores_!$A$2:$A$474,0),0) +INDEX(_hidden_info_draft_!Z$44:AK$44,'Draft Sim'!$F$21)</f>
        <v>-0.50295969185380163</v>
      </c>
      <c r="AS238" cm="1">
        <f t="array" ref="AS238">INDEX(_x_scores_!E$2:E$474,MATCH($AO238,_x_scores_!$A$2:$A$474,0),0) + INDEX(_hidden_info_draft_!Z$45:AK$45,'Draft Sim'!$F$21)</f>
        <v>-0.61334988740106844</v>
      </c>
      <c r="AT238" cm="1">
        <f t="array" ref="AT238">INDEX(_x_scores_!F$2:F$474,MATCH($AO238,_x_scores_!$A$2:$A$474,0),0) + INDEX(_hidden_info_draft_!Z$46:AK$46,'Draft Sim'!$F$21)</f>
        <v>-1.3104977228722532</v>
      </c>
      <c r="AU238" cm="1">
        <f t="array" ref="AU238">INDEX(_x_scores_!G$2:G$474,MATCH($AO238,_x_scores_!$A$2:$A$474,0),0) + INDEX(_hidden_info_draft_!Z$47:AK$47,'Draft Sim'!$F$21)</f>
        <v>2.95246998972023E-2</v>
      </c>
      <c r="AV238" cm="1">
        <f t="array" ref="AV238">INDEX(_x_scores_!H$2:H$474,MATCH($AO238,_x_scores_!$A$2:$A$474,0),0) + INDEX(_hidden_info_draft_!Z$48:AK$48,'Draft Sim'!$F$21)</f>
        <v>0.76605877186720051</v>
      </c>
      <c r="AW238" cm="1">
        <f t="array" ref="AW238">INDEX(_x_scores_!I$2:I$474,MATCH($AO238,_x_scores_!$A$2:$A$474,0),0) + INDEX(_hidden_info_draft_!Z$49:AK$49,'Draft Sim'!$F$21)</f>
        <v>-1.725158929463396</v>
      </c>
      <c r="AX238" cm="1">
        <f t="array" ref="AX238">INDEX(_x_scores_!J$2:J$474,MATCH($AO238,_x_scores_!$A$2:$A$474,0),0) + INDEX(_hidden_info_draft_!Z$50:AK$50,'Draft Sim'!$F$21)</f>
        <v>-0.27354679803916049</v>
      </c>
      <c r="AZ238">
        <f t="shared" si="41"/>
        <v>0.4275206679066812</v>
      </c>
      <c r="BA238">
        <f t="shared" si="42"/>
        <v>0.43688512010648106</v>
      </c>
      <c r="BB238">
        <f t="shared" si="43"/>
        <v>0.46627517112895323</v>
      </c>
      <c r="BC238">
        <f t="shared" si="44"/>
        <v>0.45353757744986012</v>
      </c>
      <c r="BD238">
        <f t="shared" si="45"/>
        <v>0.40938318658212236</v>
      </c>
      <c r="BE238">
        <f t="shared" si="46"/>
        <v>0.50203706241717794</v>
      </c>
      <c r="BF238">
        <f t="shared" si="47"/>
        <v>0.55597010843461336</v>
      </c>
      <c r="BG238">
        <f t="shared" si="48"/>
        <v>0.3742503770318879</v>
      </c>
      <c r="BH238">
        <f t="shared" si="49"/>
        <v>0.47988579185751457</v>
      </c>
      <c r="BJ238">
        <f ca="1"/>
        <v>235</v>
      </c>
      <c r="BL238">
        <f ca="1"/>
        <v>1</v>
      </c>
      <c r="BN238">
        <f t="shared" si="50"/>
        <v>0.4561938958794769</v>
      </c>
      <c r="BO238" cm="1">
        <f t="array" aca="1" ref="BO238" ca="1">SUM(IF(MOD(_xlfn.FLOOR.MATH(ROW(INDIRECT("1:512"))/1),2)=1,AZ238,1-AZ238) * IF(MOD(_xlfn.FLOOR.MATH(ROW(INDIRECT("1:512"))/2),2)=1,BA238,1-BA238) *  IF(MOD(_xlfn.FLOOR.MATH(ROW(INDIRECT("1:512"))/4),2)=1,BB238,1-BB238) *IF(MOD(_xlfn.FLOOR.MATH(ROW(INDIRECT("1:512"))/8),2)=1,BC238,1-BC238) * IF(MOD(_xlfn.FLOOR.MATH(ROW(INDIRECT("1:512"))/16),2)=1,BD238,1-BD238) * IF(MOD(_xlfn.FLOOR.MATH(ROW(INDIRECT("1:512"))/32),2)=1,BE238,1-BE238) *  IF(MOD(_xlfn.FLOOR.MATH(ROW(INDIRECT("1:512"))/64),2)=1,BF238,1-BF238) * IF(MOD(_xlfn.FLOOR.MATH(ROW(INDIRECT("1:512"))/128),2)=1,BG238,1-BG238) * IF(MOD(_xlfn.FLOOR.MATH(ROW(INDIRECT("1:512"))/256),2)=1,BH238,1-BH238)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0.39273461277096683</v>
      </c>
      <c r="BP238">
        <f ca="1">IF('Draft Sim'!$C$2 = "Most Categories",BO238,BN238)</f>
        <v>0.39273461277096683</v>
      </c>
      <c r="BR238" t="str">
        <f ca="1"/>
        <v>Jaylen Nowell</v>
      </c>
      <c r="BT238" s="6" t="str">
        <f t="shared" ca="1" si="51"/>
        <v>Jaylen Nowell</v>
      </c>
      <c r="BV238" t="str">
        <f ca="1"/>
        <v>Trey Lyles</v>
      </c>
    </row>
    <row r="239" spans="6:74">
      <c r="F239" t="str">
        <v>Jaylen Nowell</v>
      </c>
      <c r="I239" s="6" t="str">
        <f t="shared" si="39"/>
        <v>Jaylen Nowell</v>
      </c>
      <c r="L239" t="str">
        <v>Ty Jerome</v>
      </c>
      <c r="O239">
        <v>-0.54700871492965986</v>
      </c>
      <c r="P239">
        <v>-0.97355951938325969</v>
      </c>
      <c r="Q239">
        <v>-0.60316824598412566</v>
      </c>
      <c r="R239">
        <v>-0.40478214788587114</v>
      </c>
      <c r="S239">
        <v>-0.79829613107776209</v>
      </c>
      <c r="T239">
        <v>-0.31500889534210968</v>
      </c>
      <c r="U239">
        <v>0.6054976524193002</v>
      </c>
      <c r="V239">
        <v>4.2338539796051955E-2</v>
      </c>
      <c r="W239">
        <v>-0.26119495241189877</v>
      </c>
      <c r="AO239" t="str">
        <f t="shared" si="40"/>
        <v>Jaylen Nowell</v>
      </c>
      <c r="AP239" cm="1">
        <f t="array" ref="AP239">INDEX(_x_scores_!B$2:B$474,MATCH($AO239,_x_scores_!$A$2:$A$474,0),0) + INDEX(_hidden_info_draft_!Z$42:AK$42,'Draft Sim'!$F$21)</f>
        <v>-0.63884557814813014</v>
      </c>
      <c r="AQ239" cm="1">
        <f t="array" ref="AQ239">INDEX(_x_scores_!C$2:C$474,MATCH($AO239,_x_scores_!$A$2:$A$474,0),0) + INDEX(_hidden_info_draft_!Z$43:AK$43,'Draft Sim'!$F$21)</f>
        <v>-0.72939190425655331</v>
      </c>
      <c r="AR239" cm="1">
        <f t="array" ref="AR239">INDEX(_x_scores_!D$2:D$474,MATCH($AO239,_x_scores_!$A$2:$A$474,0),0) +INDEX(_hidden_info_draft_!Z$44:AK$44,'Draft Sim'!$F$21)</f>
        <v>-0.45370924275062041</v>
      </c>
      <c r="AS239" cm="1">
        <f t="array" ref="AS239">INDEX(_x_scores_!E$2:E$474,MATCH($AO239,_x_scores_!$A$2:$A$474,0),0) + INDEX(_hidden_info_draft_!Z$45:AK$45,'Draft Sim'!$F$21)</f>
        <v>-0.63775767483128243</v>
      </c>
      <c r="AT239" cm="1">
        <f t="array" ref="AT239">INDEX(_x_scores_!F$2:F$474,MATCH($AO239,_x_scores_!$A$2:$A$474,0),0) + INDEX(_hidden_info_draft_!Z$46:AK$46,'Draft Sim'!$F$21)</f>
        <v>-1.3700675988108126</v>
      </c>
      <c r="AU239" cm="1">
        <f t="array" ref="AU239">INDEX(_x_scores_!G$2:G$474,MATCH($AO239,_x_scores_!$A$2:$A$474,0),0) + INDEX(_hidden_info_draft_!Z$47:AK$47,'Draft Sim'!$F$21)</f>
        <v>-0.38294231464234779</v>
      </c>
      <c r="AV239" cm="1">
        <f t="array" ref="AV239">INDEX(_x_scores_!H$2:H$474,MATCH($AO239,_x_scores_!$A$2:$A$474,0),0) + INDEX(_hidden_info_draft_!Z$48:AK$48,'Draft Sim'!$F$21)</f>
        <v>0.53483333927415744</v>
      </c>
      <c r="AW239" cm="1">
        <f t="array" ref="AW239">INDEX(_x_scores_!I$2:I$474,MATCH($AO239,_x_scores_!$A$2:$A$474,0),0) + INDEX(_hidden_info_draft_!Z$49:AK$49,'Draft Sim'!$F$21)</f>
        <v>-1.7016001625727872</v>
      </c>
      <c r="AX239" cm="1">
        <f t="array" ref="AX239">INDEX(_x_scores_!J$2:J$474,MATCH($AO239,_x_scores_!$A$2:$A$474,0),0) + INDEX(_hidden_info_draft_!Z$50:AK$50,'Draft Sim'!$F$21)</f>
        <v>-0.16135111300574204</v>
      </c>
      <c r="AZ239">
        <f t="shared" si="41"/>
        <v>0.45255803114410209</v>
      </c>
      <c r="BA239">
        <f t="shared" si="42"/>
        <v>0.44997010452236852</v>
      </c>
      <c r="BB239">
        <f t="shared" si="43"/>
        <v>0.46957078918351214</v>
      </c>
      <c r="BC239">
        <f t="shared" si="44"/>
        <v>0.45169752891674297</v>
      </c>
      <c r="BD239">
        <f t="shared" si="45"/>
        <v>0.40534059745787698</v>
      </c>
      <c r="BE239">
        <f t="shared" si="46"/>
        <v>0.47359800776637495</v>
      </c>
      <c r="BF239">
        <f t="shared" si="47"/>
        <v>0.53914228546621534</v>
      </c>
      <c r="BG239">
        <f t="shared" si="48"/>
        <v>0.37591073472906644</v>
      </c>
      <c r="BH239">
        <f t="shared" si="49"/>
        <v>0.48813238832914507</v>
      </c>
      <c r="BJ239">
        <f ca="1"/>
        <v>236</v>
      </c>
      <c r="BL239">
        <f ca="1"/>
        <v>1</v>
      </c>
      <c r="BN239">
        <f t="shared" si="50"/>
        <v>0.4562133852794894</v>
      </c>
      <c r="BO239" cm="1">
        <f t="array" aca="1" ref="BO239" ca="1">SUM(IF(MOD(_xlfn.FLOOR.MATH(ROW(INDIRECT("1:512"))/1),2)=1,AZ239,1-AZ239) * IF(MOD(_xlfn.FLOOR.MATH(ROW(INDIRECT("1:512"))/2),2)=1,BA239,1-BA239) *  IF(MOD(_xlfn.FLOOR.MATH(ROW(INDIRECT("1:512"))/4),2)=1,BB239,1-BB239) *IF(MOD(_xlfn.FLOOR.MATH(ROW(INDIRECT("1:512"))/8),2)=1,BC239,1-BC239) * IF(MOD(_xlfn.FLOOR.MATH(ROW(INDIRECT("1:512"))/16),2)=1,BD239,1-BD239) * IF(MOD(_xlfn.FLOOR.MATH(ROW(INDIRECT("1:512"))/32),2)=1,BE239,1-BE239) *  IF(MOD(_xlfn.FLOOR.MATH(ROW(INDIRECT("1:512"))/64),2)=1,BF239,1-BF239) * IF(MOD(_xlfn.FLOOR.MATH(ROW(INDIRECT("1:512"))/128),2)=1,BG239,1-BG239) * IF(MOD(_xlfn.FLOOR.MATH(ROW(INDIRECT("1:512"))/256),2)=1,BH239,1-BH239)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0.39292984504807438</v>
      </c>
      <c r="BP239">
        <f ca="1">IF('Draft Sim'!$C$2 = "Most Categories",BO239,BN239)</f>
        <v>0.39292984504807438</v>
      </c>
      <c r="BR239" t="str">
        <f ca="1"/>
        <v>Shake Milton</v>
      </c>
      <c r="BT239" s="6" t="str">
        <f t="shared" ca="1" si="51"/>
        <v>Shake Milton</v>
      </c>
      <c r="BV239" t="str">
        <f ca="1"/>
        <v>Nassir Little</v>
      </c>
    </row>
    <row r="240" spans="6:74">
      <c r="F240" t="str">
        <v>Isaiah Livers</v>
      </c>
      <c r="I240" s="6" t="str">
        <f t="shared" si="39"/>
        <v>Isaiah Livers</v>
      </c>
      <c r="L240" t="str">
        <v>Jeremiah Robinson-Earl</v>
      </c>
      <c r="O240">
        <v>-0.88727048157662158</v>
      </c>
      <c r="P240">
        <v>-1.1657705048590126</v>
      </c>
      <c r="Q240">
        <v>-0.65241869508730688</v>
      </c>
      <c r="R240">
        <v>-0.38037436045565715</v>
      </c>
      <c r="S240">
        <v>-0.73872625513920265</v>
      </c>
      <c r="T240">
        <v>9.7458119197440407E-2</v>
      </c>
      <c r="U240">
        <v>0.83672308501234327</v>
      </c>
      <c r="V240">
        <v>1.8779772905443283E-2</v>
      </c>
      <c r="W240">
        <v>-0.3733906374453172</v>
      </c>
      <c r="AO240" t="str">
        <f t="shared" si="40"/>
        <v>Isaiah Livers</v>
      </c>
      <c r="AP240" cm="1">
        <f t="array" ref="AP240">INDEX(_x_scores_!B$2:B$474,MATCH($AO240,_x_scores_!$A$2:$A$474,0),0) + INDEX(_hidden_info_draft_!Z$42:AK$42,'Draft Sim'!$F$21)</f>
        <v>-1.0858659846337264</v>
      </c>
      <c r="AQ240" cm="1">
        <f t="array" ref="AQ240">INDEX(_x_scores_!C$2:C$474,MATCH($AO240,_x_scores_!$A$2:$A$474,0),0) + INDEX(_hidden_info_draft_!Z$43:AK$43,'Draft Sim'!$F$21)</f>
        <v>-0.58900572744399549</v>
      </c>
      <c r="AR240" cm="1">
        <f t="array" ref="AR240">INDEX(_x_scores_!D$2:D$474,MATCH($AO240,_x_scores_!$A$2:$A$474,0),0) +INDEX(_hidden_info_draft_!Z$44:AK$44,'Draft Sim'!$F$21)</f>
        <v>-0.98942433342031322</v>
      </c>
      <c r="AS240" cm="1">
        <f t="array" ref="AS240">INDEX(_x_scores_!E$2:E$474,MATCH($AO240,_x_scores_!$A$2:$A$474,0),0) + INDEX(_hidden_info_draft_!Z$45:AK$45,'Draft Sim'!$F$21)</f>
        <v>-0.74678670670578939</v>
      </c>
      <c r="AT240" cm="1">
        <f t="array" ref="AT240">INDEX(_x_scores_!F$2:F$474,MATCH($AO240,_x_scores_!$A$2:$A$474,0),0) + INDEX(_hidden_info_draft_!Z$46:AK$46,'Draft Sim'!$F$21)</f>
        <v>-0.88084228489384808</v>
      </c>
      <c r="AU240" cm="1">
        <f t="array" ref="AU240">INDEX(_x_scores_!G$2:G$474,MATCH($AO240,_x_scores_!$A$2:$A$474,0),0) + INDEX(_hidden_info_draft_!Z$47:AK$47,'Draft Sim'!$F$21)</f>
        <v>-0.24884789307189134</v>
      </c>
      <c r="AV240" cm="1">
        <f t="array" ref="AV240">INDEX(_x_scores_!H$2:H$474,MATCH($AO240,_x_scores_!$A$2:$A$474,0),0) + INDEX(_hidden_info_draft_!Z$48:AK$48,'Draft Sim'!$F$21)</f>
        <v>0.89124833623022881</v>
      </c>
      <c r="AW240" cm="1">
        <f t="array" ref="AW240">INDEX(_x_scores_!I$2:I$474,MATCH($AO240,_x_scores_!$A$2:$A$474,0),0) + INDEX(_hidden_info_draft_!Z$49:AK$49,'Draft Sim'!$F$21)</f>
        <v>-1.7590171229774372</v>
      </c>
      <c r="AX240" cm="1">
        <f t="array" ref="AX240">INDEX(_x_scores_!J$2:J$474,MATCH($AO240,_x_scores_!$A$2:$A$474,0),0) + INDEX(_hidden_info_draft_!Z$50:AK$50,'Draft Sim'!$F$21)</f>
        <v>-0.13117470373305037</v>
      </c>
      <c r="AZ240">
        <f t="shared" si="41"/>
        <v>0.41972000998255821</v>
      </c>
      <c r="BA240">
        <f t="shared" si="42"/>
        <v>0.45956237915895326</v>
      </c>
      <c r="BB240">
        <f t="shared" si="43"/>
        <v>0.43388278097322219</v>
      </c>
      <c r="BC240">
        <f t="shared" si="44"/>
        <v>0.44349128833448526</v>
      </c>
      <c r="BD240">
        <f t="shared" si="45"/>
        <v>0.43880112310588859</v>
      </c>
      <c r="BE240">
        <f t="shared" si="46"/>
        <v>0.48283591529650227</v>
      </c>
      <c r="BF240">
        <f t="shared" si="47"/>
        <v>0.56504101821708119</v>
      </c>
      <c r="BG240">
        <f t="shared" si="48"/>
        <v>0.37186823015217574</v>
      </c>
      <c r="BH240">
        <f t="shared" si="49"/>
        <v>0.49035142502054052</v>
      </c>
      <c r="BJ240">
        <f ca="1"/>
        <v>237</v>
      </c>
      <c r="BL240">
        <f ca="1"/>
        <v>1</v>
      </c>
      <c r="BN240">
        <f t="shared" si="50"/>
        <v>0.4561726855823785</v>
      </c>
      <c r="BO240" cm="1">
        <f t="array" aca="1" ref="BO240" ca="1">SUM(IF(MOD(_xlfn.FLOOR.MATH(ROW(INDIRECT("1:512"))/1),2)=1,AZ240,1-AZ240) * IF(MOD(_xlfn.FLOOR.MATH(ROW(INDIRECT("1:512"))/2),2)=1,BA240,1-BA240) *  IF(MOD(_xlfn.FLOOR.MATH(ROW(INDIRECT("1:512"))/4),2)=1,BB240,1-BB240) *IF(MOD(_xlfn.FLOOR.MATH(ROW(INDIRECT("1:512"))/8),2)=1,BC240,1-BC240) * IF(MOD(_xlfn.FLOOR.MATH(ROW(INDIRECT("1:512"))/16),2)=1,BD240,1-BD240) * IF(MOD(_xlfn.FLOOR.MATH(ROW(INDIRECT("1:512"))/32),2)=1,BE240,1-BE240) *  IF(MOD(_xlfn.FLOOR.MATH(ROW(INDIRECT("1:512"))/64),2)=1,BF240,1-BF240) * IF(MOD(_xlfn.FLOOR.MATH(ROW(INDIRECT("1:512"))/128),2)=1,BG240,1-BG240) * IF(MOD(_xlfn.FLOOR.MATH(ROW(INDIRECT("1:512"))/256),2)=1,BH240,1-BH240)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0.39266437042519314</v>
      </c>
      <c r="BP240">
        <f ca="1">IF('Draft Sim'!$C$2 = "Most Categories",BO240,BN240)</f>
        <v>0.39266437042519314</v>
      </c>
      <c r="BR240" t="str">
        <f ca="1"/>
        <v>Landry Shamet</v>
      </c>
      <c r="BT240" s="6" t="str">
        <f t="shared" ca="1" si="51"/>
        <v>Landry Shamet</v>
      </c>
      <c r="BV240" t="str">
        <f ca="1"/>
        <v>Obi Toppin</v>
      </c>
    </row>
    <row r="241" spans="6:74">
      <c r="F241" t="str">
        <v>Marcus Morris Sr.</v>
      </c>
      <c r="I241" s="6" t="str">
        <f t="shared" si="39"/>
        <v>Marcus Morris Sr.</v>
      </c>
      <c r="L241" t="str">
        <v>Charles Bassey</v>
      </c>
      <c r="O241">
        <v>-0.99402912141525612</v>
      </c>
      <c r="P241">
        <v>-0.83317334257070186</v>
      </c>
      <c r="Q241">
        <v>-1.1388833366538185</v>
      </c>
      <c r="R241">
        <v>-0.51381117976037816</v>
      </c>
      <c r="S241">
        <v>-0.30907081716079754</v>
      </c>
      <c r="T241">
        <v>-0.18091447377165323</v>
      </c>
      <c r="U241">
        <v>0.96191264937537158</v>
      </c>
      <c r="V241">
        <v>-1.5078420608597987E-2</v>
      </c>
      <c r="W241">
        <v>-0.23101854313920711</v>
      </c>
      <c r="AO241" t="str">
        <f t="shared" si="40"/>
        <v>Marcus Morris Sr.</v>
      </c>
      <c r="AP241" cm="1">
        <f t="array" ref="AP241">INDEX(_x_scores_!B$2:B$474,MATCH($AO241,_x_scores_!$A$2:$A$474,0),0) + INDEX(_hidden_info_draft_!Z$42:AK$42,'Draft Sim'!$F$21)</f>
        <v>-0.94824045660060186</v>
      </c>
      <c r="AQ241" cm="1">
        <f t="array" ref="AQ241">INDEX(_x_scores_!C$2:C$474,MATCH($AO241,_x_scores_!$A$2:$A$474,0),0) + INDEX(_hidden_info_draft_!Z$43:AK$43,'Draft Sim'!$F$21)</f>
        <v>-0.47233274552667048</v>
      </c>
      <c r="AR241" cm="1">
        <f t="array" ref="AR241">INDEX(_x_scores_!D$2:D$474,MATCH($AO241,_x_scores_!$A$2:$A$474,0),0) +INDEX(_hidden_info_draft_!Z$44:AK$44,'Draft Sim'!$F$21)</f>
        <v>-0.80915989780341957</v>
      </c>
      <c r="AS241" cm="1">
        <f t="array" ref="AS241">INDEX(_x_scores_!E$2:E$474,MATCH($AO241,_x_scores_!$A$2:$A$474,0),0) + INDEX(_hidden_info_draft_!Z$45:AK$45,'Draft Sim'!$F$21)</f>
        <v>-0.74731770289105559</v>
      </c>
      <c r="AT241" cm="1">
        <f t="array" ref="AT241">INDEX(_x_scores_!F$2:F$474,MATCH($AO241,_x_scores_!$A$2:$A$474,0),0) + INDEX(_hidden_info_draft_!Z$46:AK$46,'Draft Sim'!$F$21)</f>
        <v>-1.1343202461575008</v>
      </c>
      <c r="AU241" cm="1">
        <f t="array" ref="AU241">INDEX(_x_scores_!G$2:G$474,MATCH($AO241,_x_scores_!$A$2:$A$474,0),0) + INDEX(_hidden_info_draft_!Z$47:AK$47,'Draft Sim'!$F$21)</f>
        <v>-0.30467939623996099</v>
      </c>
      <c r="AV241" cm="1">
        <f t="array" ref="AV241">INDEX(_x_scores_!H$2:H$474,MATCH($AO241,_x_scores_!$A$2:$A$474,0),0) + INDEX(_hidden_info_draft_!Z$48:AK$48,'Draft Sim'!$F$21)</f>
        <v>0.8051986567707502</v>
      </c>
      <c r="AW241" cm="1">
        <f t="array" ref="AW241">INDEX(_x_scores_!I$2:I$474,MATCH($AO241,_x_scores_!$A$2:$A$474,0),0) + INDEX(_hidden_info_draft_!Z$49:AK$49,'Draft Sim'!$F$21)</f>
        <v>-1.7325115521756962</v>
      </c>
      <c r="AX241" cm="1">
        <f t="array" ref="AX241">INDEX(_x_scores_!J$2:J$474,MATCH($AO241,_x_scores_!$A$2:$A$474,0),0) + INDEX(_hidden_info_draft_!Z$50:AK$50,'Draft Sim'!$F$21)</f>
        <v>-0.19454493099146011</v>
      </c>
      <c r="AZ241">
        <f t="shared" si="41"/>
        <v>0.42978148713107689</v>
      </c>
      <c r="BA241">
        <f t="shared" si="42"/>
        <v>0.46755257873328371</v>
      </c>
      <c r="BB241">
        <f t="shared" si="43"/>
        <v>0.44584621224923682</v>
      </c>
      <c r="BC241">
        <f t="shared" si="44"/>
        <v>0.4434513783986066</v>
      </c>
      <c r="BD241">
        <f t="shared" si="45"/>
        <v>0.42139404374412237</v>
      </c>
      <c r="BE241">
        <f t="shared" si="46"/>
        <v>0.47898821826521321</v>
      </c>
      <c r="BF241">
        <f t="shared" si="47"/>
        <v>0.55880946475360138</v>
      </c>
      <c r="BG241">
        <f t="shared" si="48"/>
        <v>0.37373265976815984</v>
      </c>
      <c r="BH241">
        <f t="shared" si="49"/>
        <v>0.48569189194945184</v>
      </c>
      <c r="BJ241">
        <f ca="1"/>
        <v>238</v>
      </c>
      <c r="BL241">
        <f ca="1"/>
        <v>1</v>
      </c>
      <c r="BN241">
        <f t="shared" si="50"/>
        <v>0.45613865944363918</v>
      </c>
      <c r="BO241" cm="1">
        <f t="array" aca="1" ref="BO241" ca="1">SUM(IF(MOD(_xlfn.FLOOR.MATH(ROW(INDIRECT("1:512"))/1),2)=1,AZ241,1-AZ241) * IF(MOD(_xlfn.FLOOR.MATH(ROW(INDIRECT("1:512"))/2),2)=1,BA241,1-BA241) *  IF(MOD(_xlfn.FLOOR.MATH(ROW(INDIRECT("1:512"))/4),2)=1,BB241,1-BB241) *IF(MOD(_xlfn.FLOOR.MATH(ROW(INDIRECT("1:512"))/8),2)=1,BC241,1-BC241) * IF(MOD(_xlfn.FLOOR.MATH(ROW(INDIRECT("1:512"))/16),2)=1,BD241,1-BD241) * IF(MOD(_xlfn.FLOOR.MATH(ROW(INDIRECT("1:512"))/32),2)=1,BE241,1-BE241) *  IF(MOD(_xlfn.FLOOR.MATH(ROW(INDIRECT("1:512"))/64),2)=1,BF241,1-BF241) * IF(MOD(_xlfn.FLOOR.MATH(ROW(INDIRECT("1:512"))/128),2)=1,BG241,1-BG241) * IF(MOD(_xlfn.FLOOR.MATH(ROW(INDIRECT("1:512"))/256),2)=1,BH241,1-BH241)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0.39264154858589362</v>
      </c>
      <c r="BP241">
        <f ca="1">IF('Draft Sim'!$C$2 = "Most Categories",BO241,BN241)</f>
        <v>0.39264154858589362</v>
      </c>
      <c r="BR241" t="str">
        <f ca="1"/>
        <v>Isaiah Livers</v>
      </c>
      <c r="BT241" s="6" t="str">
        <f t="shared" ca="1" si="51"/>
        <v>Isaiah Livers</v>
      </c>
      <c r="BV241" t="str">
        <f ca="1"/>
        <v>Jeremiah Robinson-Earl</v>
      </c>
    </row>
    <row r="242" spans="6:74">
      <c r="F242" t="str">
        <v>Keita Bates-Diop</v>
      </c>
      <c r="I242" s="6" t="str">
        <f t="shared" si="39"/>
        <v>Keita Bates-Diop</v>
      </c>
      <c r="L242" t="str">
        <v>Trey Lyles</v>
      </c>
      <c r="O242">
        <v>-0.85640359338213157</v>
      </c>
      <c r="P242">
        <v>-0.71650036065337686</v>
      </c>
      <c r="Q242">
        <v>-0.95861890103692482</v>
      </c>
      <c r="R242">
        <v>-0.51434217594564435</v>
      </c>
      <c r="S242">
        <v>-0.56254877842445017</v>
      </c>
      <c r="T242">
        <v>-0.23674597693972285</v>
      </c>
      <c r="U242">
        <v>0.87586296991589296</v>
      </c>
      <c r="V242">
        <v>1.1427150193143217E-2</v>
      </c>
      <c r="W242">
        <v>-0.29438877039761685</v>
      </c>
      <c r="AO242" t="str">
        <f t="shared" si="40"/>
        <v>Keita Bates-Diop</v>
      </c>
      <c r="AP242" cm="1">
        <f t="array" ref="AP242">INDEX(_x_scores_!B$2:B$474,MATCH($AO242,_x_scores_!$A$2:$A$474,0),0) + INDEX(_hidden_info_draft_!Z$42:AK$42,'Draft Sim'!$F$21)</f>
        <v>-0.9342109911176012</v>
      </c>
      <c r="AQ242" cm="1">
        <f t="array" ref="AQ242">INDEX(_x_scores_!C$2:C$474,MATCH($AO242,_x_scores_!$A$2:$A$474,0),0) + INDEX(_hidden_info_draft_!Z$43:AK$43,'Draft Sim'!$F$21)</f>
        <v>-0.4266424333875336</v>
      </c>
      <c r="AR242" cm="1">
        <f t="array" ref="AR242">INDEX(_x_scores_!D$2:D$474,MATCH($AO242,_x_scores_!$A$2:$A$474,0),0) +INDEX(_hidden_info_draft_!Z$44:AK$44,'Draft Sim'!$F$21)</f>
        <v>-0.82993745381495754</v>
      </c>
      <c r="AS242" cm="1">
        <f t="array" ref="AS242">INDEX(_x_scores_!E$2:E$474,MATCH($AO242,_x_scores_!$A$2:$A$474,0),0) + INDEX(_hidden_info_draft_!Z$45:AK$45,'Draft Sim'!$F$21)</f>
        <v>-0.59881379545219016</v>
      </c>
      <c r="AT242" cm="1">
        <f t="array" ref="AT242">INDEX(_x_scores_!F$2:F$474,MATCH($AO242,_x_scores_!$A$2:$A$474,0),0) + INDEX(_hidden_info_draft_!Z$46:AK$46,'Draft Sim'!$F$21)</f>
        <v>-1.1210692932972861</v>
      </c>
      <c r="AU242" cm="1">
        <f t="array" ref="AU242">INDEX(_x_scores_!G$2:G$474,MATCH($AO242,_x_scores_!$A$2:$A$474,0),0) + INDEX(_hidden_info_draft_!Z$47:AK$47,'Draft Sim'!$F$21)</f>
        <v>-0.6393037324779911</v>
      </c>
      <c r="AV242" cm="1">
        <f t="array" ref="AV242">INDEX(_x_scores_!H$2:H$474,MATCH($AO242,_x_scores_!$A$2:$A$474,0),0) + INDEX(_hidden_info_draft_!Z$48:AK$48,'Draft Sim'!$F$21)</f>
        <v>0.76105417065249037</v>
      </c>
      <c r="AW242" cm="1">
        <f t="array" ref="AW242">INDEX(_x_scores_!I$2:I$474,MATCH($AO242,_x_scores_!$A$2:$A$474,0),0) + INDEX(_hidden_info_draft_!Z$49:AK$49,'Draft Sim'!$F$21)</f>
        <v>-1.8519411838145843</v>
      </c>
      <c r="AX242" cm="1">
        <f t="array" ref="AX242">INDEX(_x_scores_!J$2:J$474,MATCH($AO242,_x_scores_!$A$2:$A$474,0),0) + INDEX(_hidden_info_draft_!Z$50:AK$50,'Draft Sim'!$F$21)</f>
        <v>5.1747352045546965E-2</v>
      </c>
      <c r="AZ242">
        <f t="shared" si="41"/>
        <v>0.43080982978984661</v>
      </c>
      <c r="BA242">
        <f t="shared" si="42"/>
        <v>0.47068536713807574</v>
      </c>
      <c r="BB242">
        <f t="shared" si="43"/>
        <v>0.44446455907389093</v>
      </c>
      <c r="BC242">
        <f t="shared" si="44"/>
        <v>0.45463389759301065</v>
      </c>
      <c r="BD242">
        <f t="shared" si="45"/>
        <v>0.42230053707250903</v>
      </c>
      <c r="BE242">
        <f t="shared" si="46"/>
        <v>0.45598062783346727</v>
      </c>
      <c r="BF242">
        <f t="shared" si="47"/>
        <v>0.55560684522087622</v>
      </c>
      <c r="BG242">
        <f t="shared" si="48"/>
        <v>0.36535581430789876</v>
      </c>
      <c r="BH242">
        <f t="shared" si="49"/>
        <v>0.50380659761284141</v>
      </c>
      <c r="BJ242">
        <f ca="1"/>
        <v>239</v>
      </c>
      <c r="BL242">
        <f ca="1"/>
        <v>1</v>
      </c>
      <c r="BN242">
        <f t="shared" si="50"/>
        <v>0.45596045284915732</v>
      </c>
      <c r="BO242" cm="1">
        <f t="array" aca="1" ref="BO242" ca="1">SUM(IF(MOD(_xlfn.FLOOR.MATH(ROW(INDIRECT("1:512"))/1),2)=1,AZ242,1-AZ242) * IF(MOD(_xlfn.FLOOR.MATH(ROW(INDIRECT("1:512"))/2),2)=1,BA242,1-BA242) *  IF(MOD(_xlfn.FLOOR.MATH(ROW(INDIRECT("1:512"))/4),2)=1,BB242,1-BB242) *IF(MOD(_xlfn.FLOOR.MATH(ROW(INDIRECT("1:512"))/8),2)=1,BC242,1-BC242) * IF(MOD(_xlfn.FLOOR.MATH(ROW(INDIRECT("1:512"))/16),2)=1,BD242,1-BD242) * IF(MOD(_xlfn.FLOOR.MATH(ROW(INDIRECT("1:512"))/32),2)=1,BE242,1-BE242) *  IF(MOD(_xlfn.FLOOR.MATH(ROW(INDIRECT("1:512"))/64),2)=1,BF242,1-BF242) * IF(MOD(_xlfn.FLOOR.MATH(ROW(INDIRECT("1:512"))/128),2)=1,BG242,1-BG242) * IF(MOD(_xlfn.FLOOR.MATH(ROW(INDIRECT("1:512"))/256),2)=1,BH242,1-BH242)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0.39218782894303728</v>
      </c>
      <c r="BP242">
        <f ca="1">IF('Draft Sim'!$C$2 = "Most Categories",BO242,BN242)</f>
        <v>0.39218782894303728</v>
      </c>
      <c r="BR242" t="str">
        <f ca="1"/>
        <v>Marcus Morris Sr.</v>
      </c>
      <c r="BT242" s="6" t="str">
        <f t="shared" ca="1" si="51"/>
        <v>Marcus Morris Sr.</v>
      </c>
      <c r="BV242" t="str">
        <f ca="1"/>
        <v>Charles Bassey</v>
      </c>
    </row>
    <row r="243" spans="6:74">
      <c r="F243" t="str">
        <v>Shake Milton</v>
      </c>
      <c r="I243" s="6" t="str">
        <f t="shared" si="39"/>
        <v>Shake Milton</v>
      </c>
      <c r="L243" t="str">
        <v>Obi Toppin</v>
      </c>
      <c r="O243">
        <v>-1.1430261940713298</v>
      </c>
      <c r="P243">
        <v>-0.63556732611148647</v>
      </c>
      <c r="Q243">
        <v>-0.98090375264278495</v>
      </c>
      <c r="R243">
        <v>-0.40861940855989026</v>
      </c>
      <c r="S243">
        <v>-0.44269278140101487</v>
      </c>
      <c r="T243">
        <v>-0.48562954400057345</v>
      </c>
      <c r="U243">
        <v>0.94324667625179814</v>
      </c>
      <c r="V243">
        <v>-2.3275448686110155E-2</v>
      </c>
      <c r="W243">
        <v>-0.17150748563105783</v>
      </c>
      <c r="AO243" t="str">
        <f t="shared" si="40"/>
        <v>Shake Milton</v>
      </c>
      <c r="AP243" cm="1">
        <f t="array" ref="AP243">INDEX(_x_scores_!B$2:B$474,MATCH($AO243,_x_scores_!$A$2:$A$474,0),0) + INDEX(_hidden_info_draft_!Z$42:AK$42,'Draft Sim'!$F$21)</f>
        <v>-0.85532707976591837</v>
      </c>
      <c r="AQ243" cm="1">
        <f t="array" ref="AQ243">INDEX(_x_scores_!C$2:C$474,MATCH($AO243,_x_scores_!$A$2:$A$474,0),0) + INDEX(_hidden_info_draft_!Z$43:AK$43,'Draft Sim'!$F$21)</f>
        <v>-0.69933184595842679</v>
      </c>
      <c r="AR243" cm="1">
        <f t="array" ref="AR243">INDEX(_x_scores_!D$2:D$474,MATCH($AO243,_x_scores_!$A$2:$A$474,0),0) +INDEX(_hidden_info_draft_!Z$44:AK$44,'Draft Sim'!$F$21)</f>
        <v>2.4090730387523823E-2</v>
      </c>
      <c r="AS243" cm="1">
        <f t="array" ref="AS243">INDEX(_x_scores_!E$2:E$474,MATCH($AO243,_x_scores_!$A$2:$A$474,0),0) + INDEX(_hidden_info_draft_!Z$45:AK$45,'Draft Sim'!$F$21)</f>
        <v>-0.81222185121633861</v>
      </c>
      <c r="AT243" cm="1">
        <f t="array" ref="AT243">INDEX(_x_scores_!F$2:F$474,MATCH($AO243,_x_scores_!$A$2:$A$474,0),0) + INDEX(_hidden_info_draft_!Z$46:AK$46,'Draft Sim'!$F$21)</f>
        <v>-1.2297857141359754</v>
      </c>
      <c r="AU243" cm="1">
        <f t="array" ref="AU243">INDEX(_x_scores_!G$2:G$474,MATCH($AO243,_x_scores_!$A$2:$A$474,0),0) + INDEX(_hidden_info_draft_!Z$47:AK$47,'Draft Sim'!$F$21)</f>
        <v>-0.53731093760145165</v>
      </c>
      <c r="AV243" cm="1">
        <f t="array" ref="AV243">INDEX(_x_scores_!H$2:H$474,MATCH($AO243,_x_scores_!$A$2:$A$474,0),0) + INDEX(_hidden_info_draft_!Z$48:AK$48,'Draft Sim'!$F$21)</f>
        <v>0.39908599599860423</v>
      </c>
      <c r="AW243" cm="1">
        <f t="array" ref="AW243">INDEX(_x_scores_!I$2:I$474,MATCH($AO243,_x_scores_!$A$2:$A$474,0),0) + INDEX(_hidden_info_draft_!Z$49:AK$49,'Draft Sim'!$F$21)</f>
        <v>-1.6847203161712938</v>
      </c>
      <c r="AX243" cm="1">
        <f t="array" ref="AX243">INDEX(_x_scores_!J$2:J$474,MATCH($AO243,_x_scores_!$A$2:$A$474,0),0) + INDEX(_hidden_info_draft_!Z$50:AK$50,'Draft Sim'!$F$21)</f>
        <v>-0.10617763465018096</v>
      </c>
      <c r="AZ243">
        <f t="shared" si="41"/>
        <v>0.43660046622458204</v>
      </c>
      <c r="BA243">
        <f t="shared" si="42"/>
        <v>0.45202177741523697</v>
      </c>
      <c r="BB243">
        <f t="shared" si="43"/>
        <v>0.50161727399626277</v>
      </c>
      <c r="BC243">
        <f t="shared" si="44"/>
        <v>0.43857759187173539</v>
      </c>
      <c r="BD243">
        <f t="shared" si="45"/>
        <v>0.41487587469016862</v>
      </c>
      <c r="BE243">
        <f t="shared" si="46"/>
        <v>0.46298125123146772</v>
      </c>
      <c r="BF243">
        <f t="shared" si="47"/>
        <v>0.52922830995774772</v>
      </c>
      <c r="BG243">
        <f t="shared" si="48"/>
        <v>0.37710179664853993</v>
      </c>
      <c r="BH243">
        <f t="shared" si="49"/>
        <v>0.49218982560937286</v>
      </c>
      <c r="BJ243">
        <f ca="1"/>
        <v>240</v>
      </c>
      <c r="BL243">
        <f ca="1"/>
        <v>0</v>
      </c>
      <c r="BN243">
        <f t="shared" si="50"/>
        <v>0.45613268529390155</v>
      </c>
      <c r="BO243" cm="1">
        <f t="array" aca="1" ref="BO243" ca="1">SUM(IF(MOD(_xlfn.FLOOR.MATH(ROW(INDIRECT("1:512"))/1),2)=1,AZ243,1-AZ243) * IF(MOD(_xlfn.FLOOR.MATH(ROW(INDIRECT("1:512"))/2),2)=1,BA243,1-BA243) *  IF(MOD(_xlfn.FLOOR.MATH(ROW(INDIRECT("1:512"))/4),2)=1,BB243,1-BB243) *IF(MOD(_xlfn.FLOOR.MATH(ROW(INDIRECT("1:512"))/8),2)=1,BC243,1-BC243) * IF(MOD(_xlfn.FLOOR.MATH(ROW(INDIRECT("1:512"))/16),2)=1,BD243,1-BD243) * IF(MOD(_xlfn.FLOOR.MATH(ROW(INDIRECT("1:512"))/32),2)=1,BE243,1-BE243) *  IF(MOD(_xlfn.FLOOR.MATH(ROW(INDIRECT("1:512"))/64),2)=1,BF243,1-BF243) * IF(MOD(_xlfn.FLOOR.MATH(ROW(INDIRECT("1:512"))/128),2)=1,BG243,1-BG243) * IF(MOD(_xlfn.FLOOR.MATH(ROW(INDIRECT("1:512"))/256),2)=1,BH243,1-BH243)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0.39273807338158956</v>
      </c>
      <c r="BP243">
        <f ca="1">IF('Draft Sim'!$C$2 = "Most Categories",BO243,BN243)</f>
        <v>0.39273807338158956</v>
      </c>
      <c r="BR243" t="str">
        <f ca="1"/>
        <v>Keita Bates-Diop</v>
      </c>
      <c r="BT243" s="6" t="str">
        <f t="shared" ca="1" si="51"/>
        <v>Keita Bates-Diop</v>
      </c>
      <c r="BV243" t="str">
        <f ca="1"/>
        <v>Ty Jerome</v>
      </c>
    </row>
    <row r="244" spans="6:74">
      <c r="F244" t="str">
        <v>Otto Porter Jr.</v>
      </c>
      <c r="I244" s="6" t="str">
        <f t="shared" si="39"/>
        <v>Otto Porter Jr.</v>
      </c>
      <c r="L244" t="str">
        <v>Eric Gordon</v>
      </c>
      <c r="O244">
        <v>-0.89329531604760437</v>
      </c>
      <c r="P244">
        <v>-1.0336400235666432</v>
      </c>
      <c r="Q244">
        <v>-0.88306542297240342</v>
      </c>
      <c r="R244">
        <v>-0.5363470270018369</v>
      </c>
      <c r="S244">
        <v>-0.70687547370193982</v>
      </c>
      <c r="T244">
        <v>8.6579695842403298E-2</v>
      </c>
      <c r="U244">
        <v>0.89069457394802298</v>
      </c>
      <c r="V244">
        <v>-3.3400753754789424E-2</v>
      </c>
      <c r="W244">
        <v>-0.18493769235175153</v>
      </c>
      <c r="AO244" t="str">
        <f t="shared" si="40"/>
        <v>Otto Porter Jr.</v>
      </c>
      <c r="AP244" cm="1">
        <f t="array" ref="AP244">INDEX(_x_scores_!B$2:B$474,MATCH($AO244,_x_scores_!$A$2:$A$474,0),0) + INDEX(_hidden_info_draft_!Z$42:AK$42,'Draft Sim'!$F$21)</f>
        <v>-1.2559850418885889</v>
      </c>
      <c r="AQ244" cm="1">
        <f t="array" ref="AQ244">INDEX(_x_scores_!C$2:C$474,MATCH($AO244,_x_scores_!$A$2:$A$474,0),0) + INDEX(_hidden_info_draft_!Z$43:AK$43,'Draft Sim'!$F$21)</f>
        <v>-0.65325073560074176</v>
      </c>
      <c r="AR244" cm="1">
        <f t="array" ref="AR244">INDEX(_x_scores_!D$2:D$474,MATCH($AO244,_x_scores_!$A$2:$A$474,0),0) +INDEX(_hidden_info_draft_!Z$44:AK$44,'Draft Sim'!$F$21)</f>
        <v>-0.81846473008895682</v>
      </c>
      <c r="AS244" cm="1">
        <f t="array" ref="AS244">INDEX(_x_scores_!E$2:E$474,MATCH($AO244,_x_scores_!$A$2:$A$474,0),0) + INDEX(_hidden_info_draft_!Z$45:AK$45,'Draft Sim'!$F$21)</f>
        <v>-0.40224721139836128</v>
      </c>
      <c r="AT244" cm="1">
        <f t="array" ref="AT244">INDEX(_x_scores_!F$2:F$474,MATCH($AO244,_x_scores_!$A$2:$A$474,0),0) + INDEX(_hidden_info_draft_!Z$46:AK$46,'Draft Sim'!$F$21)</f>
        <v>-1.2051219027399573</v>
      </c>
      <c r="AU244" cm="1">
        <f t="array" ref="AU244">INDEX(_x_scores_!G$2:G$474,MATCH($AO244,_x_scores_!$A$2:$A$474,0),0) + INDEX(_hidden_info_draft_!Z$47:AK$47,'Draft Sim'!$F$21)</f>
        <v>-0.55803408666560783</v>
      </c>
      <c r="AV244" cm="1">
        <f t="array" ref="AV244">INDEX(_x_scores_!H$2:H$474,MATCH($AO244,_x_scores_!$A$2:$A$474,0),0) + INDEX(_hidden_info_draft_!Z$48:AK$48,'Draft Sim'!$F$21)</f>
        <v>0.9277600892675929</v>
      </c>
      <c r="AW244" cm="1">
        <f t="array" ref="AW244">INDEX(_x_scores_!I$2:I$474,MATCH($AO244,_x_scores_!$A$2:$A$474,0),0) + INDEX(_hidden_info_draft_!Z$49:AK$49,'Draft Sim'!$F$21)</f>
        <v>-1.7344256455475338</v>
      </c>
      <c r="AX244" cm="1">
        <f t="array" ref="AX244">INDEX(_x_scores_!J$2:J$474,MATCH($AO244,_x_scores_!$A$2:$A$474,0),0) + INDEX(_hidden_info_draft_!Z$50:AK$50,'Draft Sim'!$F$21)</f>
        <v>3.2225015258665127E-2</v>
      </c>
      <c r="AZ244">
        <f t="shared" si="41"/>
        <v>0.40735584961782489</v>
      </c>
      <c r="BA244">
        <f t="shared" si="42"/>
        <v>0.45516939691640435</v>
      </c>
      <c r="BB244">
        <f t="shared" si="43"/>
        <v>0.44522738288393082</v>
      </c>
      <c r="BC244">
        <f t="shared" si="44"/>
        <v>0.46948959751843322</v>
      </c>
      <c r="BD244">
        <f t="shared" si="45"/>
        <v>0.41655769707107715</v>
      </c>
      <c r="BE244">
        <f t="shared" si="46"/>
        <v>0.46155784742135242</v>
      </c>
      <c r="BF244">
        <f t="shared" si="47"/>
        <v>0.56768034810498857</v>
      </c>
      <c r="BG244">
        <f t="shared" si="48"/>
        <v>0.3735979208067115</v>
      </c>
      <c r="BH244">
        <f t="shared" si="49"/>
        <v>0.50237053300054191</v>
      </c>
      <c r="BJ244">
        <f ca="1"/>
        <v>241</v>
      </c>
      <c r="BL244">
        <f ca="1"/>
        <v>1</v>
      </c>
      <c r="BN244">
        <f t="shared" si="50"/>
        <v>0.45544517481569613</v>
      </c>
      <c r="BO244" cm="1">
        <f t="array" aca="1" ref="BO244" ca="1">SUM(IF(MOD(_xlfn.FLOOR.MATH(ROW(INDIRECT("1:512"))/1),2)=1,AZ244,1-AZ244) * IF(MOD(_xlfn.FLOOR.MATH(ROW(INDIRECT("1:512"))/2),2)=1,BA244,1-BA244) *  IF(MOD(_xlfn.FLOOR.MATH(ROW(INDIRECT("1:512"))/4),2)=1,BB244,1-BB244) *IF(MOD(_xlfn.FLOOR.MATH(ROW(INDIRECT("1:512"))/8),2)=1,BC244,1-BC244) * IF(MOD(_xlfn.FLOOR.MATH(ROW(INDIRECT("1:512"))/16),2)=1,BD244,1-BD244) * IF(MOD(_xlfn.FLOOR.MATH(ROW(INDIRECT("1:512"))/32),2)=1,BE244,1-BE244) *  IF(MOD(_xlfn.FLOOR.MATH(ROW(INDIRECT("1:512"))/64),2)=1,BF244,1-BF244) * IF(MOD(_xlfn.FLOOR.MATH(ROW(INDIRECT("1:512"))/128),2)=1,BG244,1-BG244) * IF(MOD(_xlfn.FLOOR.MATH(ROW(INDIRECT("1:512"))/256),2)=1,BH244,1-BH244)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0.39085418913270303</v>
      </c>
      <c r="BP244">
        <f ca="1">IF('Draft Sim'!$C$2 = "Most Categories",BO244,BN244)</f>
        <v>0.39085418913270303</v>
      </c>
      <c r="BR244" t="str">
        <f ca="1"/>
        <v>Joe Harris</v>
      </c>
      <c r="BT244" s="6" t="str">
        <f t="shared" ca="1" si="51"/>
        <v>Joe Harris</v>
      </c>
      <c r="BV244" t="str">
        <f ca="1"/>
        <v>Eric Gordon</v>
      </c>
    </row>
    <row r="245" spans="6:74">
      <c r="F245" t="str">
        <v>Joe Harris</v>
      </c>
      <c r="I245" s="6" t="str">
        <f t="shared" si="39"/>
        <v>Joe Harris</v>
      </c>
      <c r="L245" t="str">
        <v>Anthony Lamb</v>
      </c>
      <c r="O245">
        <v>-0.94109478333921126</v>
      </c>
      <c r="P245">
        <v>-1.1184083254225139</v>
      </c>
      <c r="Q245">
        <v>-0.43135982794987326</v>
      </c>
      <c r="R245">
        <v>-0.42148454951835429</v>
      </c>
      <c r="S245">
        <v>-0.71746417631014958</v>
      </c>
      <c r="T245">
        <v>-0.45723276672980057</v>
      </c>
      <c r="U245">
        <v>0.80859947698043344</v>
      </c>
      <c r="V245">
        <v>5.5096199095750621E-2</v>
      </c>
      <c r="W245">
        <v>-0.16384553688866058</v>
      </c>
      <c r="AO245" t="str">
        <f t="shared" si="40"/>
        <v>Joe Harris</v>
      </c>
      <c r="AP245" cm="1">
        <f t="array" ref="AP245">INDEX(_x_scores_!B$2:B$474,MATCH($AO245,_x_scores_!$A$2:$A$474,0),0) + INDEX(_hidden_info_draft_!Z$42:AK$42,'Draft Sim'!$F$21)</f>
        <v>-0.98513217926607466</v>
      </c>
      <c r="AQ245" cm="1">
        <f t="array" ref="AQ245">INDEX(_x_scores_!C$2:C$474,MATCH($AO245,_x_scores_!$A$2:$A$474,0),0) + INDEX(_hidden_info_draft_!Z$43:AK$43,'Draft Sim'!$F$21)</f>
        <v>-0.78947240843993682</v>
      </c>
      <c r="AR245" cm="1">
        <f t="array" ref="AR245">INDEX(_x_scores_!D$2:D$474,MATCH($AO245,_x_scores_!$A$2:$A$474,0),0) +INDEX(_hidden_info_draft_!Z$44:AK$44,'Draft Sim'!$F$21)</f>
        <v>-0.73360641973889817</v>
      </c>
      <c r="AS245" cm="1">
        <f t="array" ref="AS245">INDEX(_x_scores_!E$2:E$474,MATCH($AO245,_x_scores_!$A$2:$A$474,0),0) + INDEX(_hidden_info_draft_!Z$45:AK$45,'Draft Sim'!$F$21)</f>
        <v>-0.76932255394724813</v>
      </c>
      <c r="AT245" cm="1">
        <f t="array" ref="AT245">INDEX(_x_scores_!F$2:F$474,MATCH($AO245,_x_scores_!$A$2:$A$474,0),0) + INDEX(_hidden_info_draft_!Z$46:AK$46,'Draft Sim'!$F$21)</f>
        <v>-1.2786469414349904</v>
      </c>
      <c r="AU245" cm="1">
        <f t="array" ref="AU245">INDEX(_x_scores_!G$2:G$474,MATCH($AO245,_x_scores_!$A$2:$A$474,0),0) + INDEX(_hidden_info_draft_!Z$47:AK$47,'Draft Sim'!$F$21)</f>
        <v>1.8646276542165191E-2</v>
      </c>
      <c r="AV245" cm="1">
        <f t="array" ref="AV245">INDEX(_x_scores_!H$2:H$474,MATCH($AO245,_x_scores_!$A$2:$A$474,0),0) + INDEX(_hidden_info_draft_!Z$48:AK$48,'Draft Sim'!$F$21)</f>
        <v>0.82003026080288022</v>
      </c>
      <c r="AW245" cm="1">
        <f t="array" ref="AW245">INDEX(_x_scores_!I$2:I$474,MATCH($AO245,_x_scores_!$A$2:$A$474,0),0) + INDEX(_hidden_info_draft_!Z$49:AK$49,'Draft Sim'!$F$21)</f>
        <v>-1.7773394561236286</v>
      </c>
      <c r="AX245" cm="1">
        <f t="array" ref="AX245">INDEX(_x_scores_!J$2:J$474,MATCH($AO245,_x_scores_!$A$2:$A$474,0),0) + INDEX(_hidden_info_draft_!Z$50:AK$50,'Draft Sim'!$F$21)</f>
        <v>-8.5093852945594795E-2</v>
      </c>
      <c r="AZ245">
        <f t="shared" si="41"/>
        <v>0.42707965903739986</v>
      </c>
      <c r="BA245">
        <f t="shared" si="42"/>
        <v>0.44587352104551758</v>
      </c>
      <c r="BB245">
        <f t="shared" si="43"/>
        <v>0.45087574413543585</v>
      </c>
      <c r="BC245">
        <f t="shared" si="44"/>
        <v>0.44179799206211579</v>
      </c>
      <c r="BD245">
        <f t="shared" si="45"/>
        <v>0.41154866486524766</v>
      </c>
      <c r="BE245">
        <f t="shared" si="46"/>
        <v>0.50128650684073905</v>
      </c>
      <c r="BF245">
        <f t="shared" si="47"/>
        <v>0.55988462465398026</v>
      </c>
      <c r="BG245">
        <f t="shared" si="48"/>
        <v>0.37058116926530726</v>
      </c>
      <c r="BH245">
        <f t="shared" si="49"/>
        <v>0.49374055543165174</v>
      </c>
      <c r="BJ245">
        <f ca="1"/>
        <v>242</v>
      </c>
      <c r="BL245">
        <f ca="1"/>
        <v>1</v>
      </c>
      <c r="BN245">
        <f t="shared" si="50"/>
        <v>0.4558520485930439</v>
      </c>
      <c r="BO245" cm="1">
        <f t="array" aca="1" ref="BO245" ca="1">SUM(IF(MOD(_xlfn.FLOOR.MATH(ROW(INDIRECT("1:512"))/1),2)=1,AZ245,1-AZ245) * IF(MOD(_xlfn.FLOOR.MATH(ROW(INDIRECT("1:512"))/2),2)=1,BA245,1-BA245) *  IF(MOD(_xlfn.FLOOR.MATH(ROW(INDIRECT("1:512"))/4),2)=1,BB245,1-BB245) *IF(MOD(_xlfn.FLOOR.MATH(ROW(INDIRECT("1:512"))/8),2)=1,BC245,1-BC245) * IF(MOD(_xlfn.FLOOR.MATH(ROW(INDIRECT("1:512"))/16),2)=1,BD245,1-BD245) * IF(MOD(_xlfn.FLOOR.MATH(ROW(INDIRECT("1:512"))/32),2)=1,BE245,1-BE245) *  IF(MOD(_xlfn.FLOOR.MATH(ROW(INDIRECT("1:512"))/64),2)=1,BF245,1-BF245) * IF(MOD(_xlfn.FLOOR.MATH(ROW(INDIRECT("1:512"))/128),2)=1,BG245,1-BG245) * IF(MOD(_xlfn.FLOOR.MATH(ROW(INDIRECT("1:512"))/256),2)=1,BH245,1-BH245)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0.39186456912366308</v>
      </c>
      <c r="BP245">
        <f ca="1">IF('Draft Sim'!$C$2 = "Most Categories",BO245,BN245)</f>
        <v>0.39186456912366308</v>
      </c>
      <c r="BR245" t="str">
        <f ca="1"/>
        <v>Kevin Love</v>
      </c>
      <c r="BT245" s="6" t="str">
        <f t="shared" ca="1" si="51"/>
        <v>Kevin Love</v>
      </c>
      <c r="BV245" t="str">
        <f ca="1"/>
        <v>Naji Marshall</v>
      </c>
    </row>
    <row r="246" spans="6:74">
      <c r="F246" t="str">
        <v>Chuma Okeke</v>
      </c>
      <c r="I246" s="6" t="str">
        <f t="shared" si="39"/>
        <v>Chuma Okeke</v>
      </c>
      <c r="L246" t="str">
        <v>Naji Marshall</v>
      </c>
      <c r="O246">
        <v>-0.81051420238106342</v>
      </c>
      <c r="P246">
        <v>-1.1196973660910712</v>
      </c>
      <c r="Q246">
        <v>-0.20256184954860779</v>
      </c>
      <c r="R246">
        <v>-0.29504667302361964</v>
      </c>
      <c r="S246">
        <v>-0.61168519902603635</v>
      </c>
      <c r="T246">
        <v>-0.41930378389486689</v>
      </c>
      <c r="U246">
        <v>0.46900411883384946</v>
      </c>
      <c r="V246">
        <v>8.7859670486685644E-3</v>
      </c>
      <c r="W246">
        <v>-0.32350155959221999</v>
      </c>
      <c r="AO246" t="str">
        <f t="shared" si="40"/>
        <v>Chuma Okeke</v>
      </c>
      <c r="AP246" cm="1">
        <f t="array" ref="AP246">INDEX(_x_scores_!B$2:B$474,MATCH($AO246,_x_scores_!$A$2:$A$474,0),0) + INDEX(_hidden_info_draft_!Z$42:AK$42,'Draft Sim'!$F$21)</f>
        <v>-1.2348630572898001</v>
      </c>
      <c r="AQ246" cm="1">
        <f t="array" ref="AQ246">INDEX(_x_scores_!C$2:C$474,MATCH($AO246,_x_scores_!$A$2:$A$474,0),0) + INDEX(_hidden_info_draft_!Z$43:AK$43,'Draft Sim'!$F$21)</f>
        <v>-0.3913997109847801</v>
      </c>
      <c r="AR246" cm="1">
        <f t="array" ref="AR246">INDEX(_x_scores_!D$2:D$474,MATCH($AO246,_x_scores_!$A$2:$A$474,0),0) +INDEX(_hidden_info_draft_!Z$44:AK$44,'Draft Sim'!$F$21)</f>
        <v>-0.8314447494092797</v>
      </c>
      <c r="AS246" cm="1">
        <f t="array" ref="AS246">INDEX(_x_scores_!E$2:E$474,MATCH($AO246,_x_scores_!$A$2:$A$474,0),0) + INDEX(_hidden_info_draft_!Z$45:AK$45,'Draft Sim'!$F$21)</f>
        <v>-0.64159493550530156</v>
      </c>
      <c r="AT246" cm="1">
        <f t="array" ref="AT246">INDEX(_x_scores_!F$2:F$474,MATCH($AO246,_x_scores_!$A$2:$A$474,0),0) + INDEX(_hidden_info_draft_!Z$46:AK$46,'Draft Sim'!$F$21)</f>
        <v>-1.0144642491340654</v>
      </c>
      <c r="AU246" cm="1">
        <f t="array" ref="AU246">INDEX(_x_scores_!G$2:G$474,MATCH($AO246,_x_scores_!$A$2:$A$474,0),0) + INDEX(_hidden_info_draft_!Z$47:AK$47,'Draft Sim'!$F$21)</f>
        <v>-0.55356296330081156</v>
      </c>
      <c r="AV246" cm="1">
        <f t="array" ref="AV246">INDEX(_x_scores_!H$2:H$474,MATCH($AO246,_x_scores_!$A$2:$A$474,0),0) + INDEX(_hidden_info_draft_!Z$48:AK$48,'Draft Sim'!$F$21)</f>
        <v>0.87258236310665538</v>
      </c>
      <c r="AW246" cm="1">
        <f t="array" ref="AW246">INDEX(_x_scores_!I$2:I$474,MATCH($AO246,_x_scores_!$A$2:$A$474,0),0) + INDEX(_hidden_info_draft_!Z$49:AK$49,'Draft Sim'!$F$21)</f>
        <v>-1.7672141510549495</v>
      </c>
      <c r="AX246" cm="1">
        <f t="array" ref="AX246">INDEX(_x_scores_!J$2:J$474,MATCH($AO246,_x_scores_!$A$2:$A$474,0),0) + INDEX(_hidden_info_draft_!Z$50:AK$50,'Draft Sim'!$F$21)</f>
        <v>-7.1663646224901095E-2</v>
      </c>
      <c r="AZ246">
        <f t="shared" si="41"/>
        <v>0.40888624119507233</v>
      </c>
      <c r="BA246">
        <f t="shared" si="42"/>
        <v>0.47310305939052211</v>
      </c>
      <c r="BB246">
        <f t="shared" si="43"/>
        <v>0.44436435389730633</v>
      </c>
      <c r="BC246">
        <f t="shared" si="44"/>
        <v>0.45140833975495931</v>
      </c>
      <c r="BD246">
        <f t="shared" si="45"/>
        <v>0.42960793359384264</v>
      </c>
      <c r="BE246">
        <f t="shared" si="46"/>
        <v>0.46186491290862397</v>
      </c>
      <c r="BF246">
        <f t="shared" si="47"/>
        <v>0.56369058052047138</v>
      </c>
      <c r="BG246">
        <f t="shared" si="48"/>
        <v>0.37129224806845884</v>
      </c>
      <c r="BH246">
        <f t="shared" si="49"/>
        <v>0.49472840919662864</v>
      </c>
      <c r="BJ246">
        <f ca="1"/>
        <v>243</v>
      </c>
      <c r="BL246">
        <f ca="1"/>
        <v>1</v>
      </c>
      <c r="BN246">
        <f t="shared" si="50"/>
        <v>0.4554384531695429</v>
      </c>
      <c r="BO246" cm="1">
        <f t="array" aca="1" ref="BO246" ca="1">SUM(IF(MOD(_xlfn.FLOOR.MATH(ROW(INDIRECT("1:512"))/1),2)=1,AZ246,1-AZ246) * IF(MOD(_xlfn.FLOOR.MATH(ROW(INDIRECT("1:512"))/2),2)=1,BA246,1-BA246) *  IF(MOD(_xlfn.FLOOR.MATH(ROW(INDIRECT("1:512"))/4),2)=1,BB246,1-BB246) *IF(MOD(_xlfn.FLOOR.MATH(ROW(INDIRECT("1:512"))/8),2)=1,BC246,1-BC246) * IF(MOD(_xlfn.FLOOR.MATH(ROW(INDIRECT("1:512"))/16),2)=1,BD246,1-BD246) * IF(MOD(_xlfn.FLOOR.MATH(ROW(INDIRECT("1:512"))/32),2)=1,BE246,1-BE246) *  IF(MOD(_xlfn.FLOOR.MATH(ROW(INDIRECT("1:512"))/64),2)=1,BF246,1-BF246) * IF(MOD(_xlfn.FLOOR.MATH(ROW(INDIRECT("1:512"))/128),2)=1,BG246,1-BG246) * IF(MOD(_xlfn.FLOOR.MATH(ROW(INDIRECT("1:512"))/256),2)=1,BH246,1-BH246)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0.39089491992473724</v>
      </c>
      <c r="BP246">
        <f ca="1">IF('Draft Sim'!$C$2 = "Most Categories",BO246,BN246)</f>
        <v>0.39089491992473724</v>
      </c>
      <c r="BR246" t="str">
        <f ca="1"/>
        <v>Davion Mitchell</v>
      </c>
      <c r="BT246" s="6" t="str">
        <f t="shared" ca="1" si="51"/>
        <v>Davion Mitchell</v>
      </c>
      <c r="BV246" t="str">
        <f ca="1"/>
        <v>Anthony Lamb</v>
      </c>
    </row>
    <row r="247" spans="6:74">
      <c r="F247" t="str">
        <v>Davion Mitchell</v>
      </c>
      <c r="I247" s="6" t="str">
        <f t="shared" si="39"/>
        <v>Davion Mitchell</v>
      </c>
      <c r="L247" t="str">
        <v>Maxi Kleber</v>
      </c>
      <c r="O247">
        <v>-0.92449021017270316</v>
      </c>
      <c r="P247">
        <v>-0.87429424376061782</v>
      </c>
      <c r="Q247">
        <v>-0.18848412318569938</v>
      </c>
      <c r="R247">
        <v>-0.18720872383075243</v>
      </c>
      <c r="S247">
        <v>-0.58310095546201968</v>
      </c>
      <c r="T247">
        <v>-0.56726121999783441</v>
      </c>
      <c r="U247">
        <v>0.37319548207334002</v>
      </c>
      <c r="V247">
        <v>-8.9578152568229749E-2</v>
      </c>
      <c r="W247">
        <v>-0.29319400033581361</v>
      </c>
      <c r="AO247" t="str">
        <f t="shared" si="40"/>
        <v>Davion Mitchell</v>
      </c>
      <c r="AP247" cm="1">
        <f t="array" ref="AP247">INDEX(_x_scores_!B$2:B$474,MATCH($AO247,_x_scores_!$A$2:$A$474,0),0) + INDEX(_hidden_info_draft_!Z$42:AK$42,'Draft Sim'!$F$21)</f>
        <v>-0.90235106559953371</v>
      </c>
      <c r="AQ247" cm="1">
        <f t="array" ref="AQ247">INDEX(_x_scores_!C$2:C$474,MATCH($AO247,_x_scores_!$A$2:$A$474,0),0) + INDEX(_hidden_info_draft_!Z$43:AK$43,'Draft Sim'!$F$21)</f>
        <v>-0.87552975096436481</v>
      </c>
      <c r="AR247" cm="1">
        <f t="array" ref="AR247">INDEX(_x_scores_!D$2:D$474,MATCH($AO247,_x_scores_!$A$2:$A$474,0),0) +INDEX(_hidden_info_draft_!Z$44:AK$44,'Draft Sim'!$F$21)</f>
        <v>-5.3102846315102537E-2</v>
      </c>
      <c r="AS247" cm="1">
        <f t="array" ref="AS247">INDEX(_x_scores_!E$2:E$474,MATCH($AO247,_x_scores_!$A$2:$A$474,0),0) + INDEX(_hidden_info_draft_!Z$45:AK$45,'Draft Sim'!$F$21)</f>
        <v>-0.52802219996903088</v>
      </c>
      <c r="AT247" cm="1">
        <f t="array" ref="AT247">INDEX(_x_scores_!F$2:F$474,MATCH($AO247,_x_scores_!$A$2:$A$474,0),0) + INDEX(_hidden_info_draft_!Z$46:AK$46,'Draft Sim'!$F$21)</f>
        <v>-1.1834566667590869</v>
      </c>
      <c r="AU247" cm="1">
        <f t="array" ref="AU247">INDEX(_x_scores_!G$2:G$474,MATCH($AO247,_x_scores_!$A$2:$A$474,0),0) + INDEX(_hidden_info_draft_!Z$47:AK$47,'Draft Sim'!$F$21)</f>
        <v>-0.487237203195105</v>
      </c>
      <c r="AV247" cm="1">
        <f t="array" ref="AV247">INDEX(_x_scores_!H$2:H$474,MATCH($AO247,_x_scores_!$A$2:$A$474,0),0) + INDEX(_hidden_info_draft_!Z$48:AK$48,'Draft Sim'!$F$21)</f>
        <v>0.39833980568870669</v>
      </c>
      <c r="AW247" cm="1">
        <f t="array" ref="AW247">INDEX(_x_scores_!I$2:I$474,MATCH($AO247,_x_scores_!$A$2:$A$474,0),0) + INDEX(_hidden_info_draft_!Z$49:AK$49,'Draft Sim'!$F$21)</f>
        <v>-1.7351527353201708</v>
      </c>
      <c r="AX247" cm="1">
        <f t="array" ref="AX247">INDEX(_x_scores_!J$2:J$474,MATCH($AO247,_x_scores_!$A$2:$A$474,0),0) + INDEX(_hidden_info_draft_!Z$50:AK$50,'Draft Sim'!$F$21)</f>
        <v>-0.22365772018606325</v>
      </c>
      <c r="AZ247">
        <f t="shared" si="41"/>
        <v>0.43314685575238243</v>
      </c>
      <c r="BA247">
        <f t="shared" si="42"/>
        <v>0.44001586904518453</v>
      </c>
      <c r="BB247">
        <f t="shared" si="43"/>
        <v>0.49643510415148606</v>
      </c>
      <c r="BC247">
        <f t="shared" si="44"/>
        <v>0.45997782738097759</v>
      </c>
      <c r="BD247">
        <f t="shared" si="45"/>
        <v>0.41803630929215152</v>
      </c>
      <c r="BE247">
        <f t="shared" si="46"/>
        <v>0.4664225702279019</v>
      </c>
      <c r="BF247">
        <f t="shared" si="47"/>
        <v>0.52917375799046129</v>
      </c>
      <c r="BG247">
        <f t="shared" si="48"/>
        <v>0.37354674275344157</v>
      </c>
      <c r="BH247">
        <f t="shared" si="49"/>
        <v>0.4835518814410773</v>
      </c>
      <c r="BJ247">
        <f ca="1"/>
        <v>244</v>
      </c>
      <c r="BL247">
        <f ca="1"/>
        <v>1</v>
      </c>
      <c r="BN247">
        <f t="shared" si="50"/>
        <v>0.45558965755945163</v>
      </c>
      <c r="BO247" cm="1">
        <f t="array" aca="1" ref="BO247" ca="1">SUM(IF(MOD(_xlfn.FLOOR.MATH(ROW(INDIRECT("1:512"))/1),2)=1,AZ247,1-AZ247) * IF(MOD(_xlfn.FLOOR.MATH(ROW(INDIRECT("1:512"))/2),2)=1,BA247,1-BA247) *  IF(MOD(_xlfn.FLOOR.MATH(ROW(INDIRECT("1:512"))/4),2)=1,BB247,1-BB247) *IF(MOD(_xlfn.FLOOR.MATH(ROW(INDIRECT("1:512"))/8),2)=1,BC247,1-BC247) * IF(MOD(_xlfn.FLOOR.MATH(ROW(INDIRECT("1:512"))/16),2)=1,BD247,1-BD247) * IF(MOD(_xlfn.FLOOR.MATH(ROW(INDIRECT("1:512"))/32),2)=1,BE247,1-BE247) *  IF(MOD(_xlfn.FLOOR.MATH(ROW(INDIRECT("1:512"))/64),2)=1,BF247,1-BF247) * IF(MOD(_xlfn.FLOOR.MATH(ROW(INDIRECT("1:512"))/128),2)=1,BG247,1-BG247) * IF(MOD(_xlfn.FLOOR.MATH(ROW(INDIRECT("1:512"))/256),2)=1,BH247,1-BH247)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0.39145493137860743</v>
      </c>
      <c r="BP247">
        <f ca="1">IF('Draft Sim'!$C$2 = "Most Categories",BO247,BN247)</f>
        <v>0.39145493137860743</v>
      </c>
      <c r="BR247" t="str">
        <f ca="1"/>
        <v>Chuma Okeke</v>
      </c>
      <c r="BT247" s="6" t="str">
        <f t="shared" ca="1" si="51"/>
        <v>Chuma Okeke</v>
      </c>
      <c r="BV247" t="str">
        <f ca="1"/>
        <v>Maxi Kleber</v>
      </c>
    </row>
    <row r="248" spans="6:74">
      <c r="F248" t="str">
        <v>Kevin Love</v>
      </c>
      <c r="I248" s="6" t="str">
        <f t="shared" si="39"/>
        <v>Kevin Love</v>
      </c>
      <c r="L248" t="str">
        <v>Aaron Wiggins</v>
      </c>
      <c r="O248">
        <v>-0.92382183943271501</v>
      </c>
      <c r="P248">
        <v>-0.7584036952949369</v>
      </c>
      <c r="Q248">
        <v>-1.0017041352373734</v>
      </c>
      <c r="R248">
        <v>-0.34322670522686666</v>
      </c>
      <c r="S248">
        <v>-0.63907205427079017</v>
      </c>
      <c r="T248">
        <v>-0.56953603410109044</v>
      </c>
      <c r="U248">
        <v>0.8083317469223662</v>
      </c>
      <c r="V248">
        <v>-2.5308978061671612E-2</v>
      </c>
      <c r="W248">
        <v>-6.0034822705660934E-2</v>
      </c>
      <c r="AO248" t="str">
        <f t="shared" si="40"/>
        <v>Kevin Love</v>
      </c>
      <c r="AP248" cm="1">
        <f t="array" ref="AP248">INDEX(_x_scores_!B$2:B$474,MATCH($AO248,_x_scores_!$A$2:$A$474,0),0) + INDEX(_hidden_info_draft_!Z$42:AK$42,'Draft Sim'!$F$21)</f>
        <v>-1.0837871668117038</v>
      </c>
      <c r="AQ248" cm="1">
        <f t="array" ref="AQ248">INDEX(_x_scores_!C$2:C$474,MATCH($AO248,_x_scores_!$A$2:$A$474,0),0) + INDEX(_hidden_info_draft_!Z$43:AK$43,'Draft Sim'!$F$21)</f>
        <v>8.0427630989982068E-3</v>
      </c>
      <c r="AR248" cm="1">
        <f t="array" ref="AR248">INDEX(_x_scores_!D$2:D$474,MATCH($AO248,_x_scores_!$A$2:$A$474,0),0) +INDEX(_hidden_info_draft_!Z$44:AK$44,'Draft Sim'!$F$21)</f>
        <v>-0.71194935751766542</v>
      </c>
      <c r="AS248" cm="1">
        <f t="array" ref="AS248">INDEX(_x_scores_!E$2:E$474,MATCH($AO248,_x_scores_!$A$2:$A$474,0),0) + INDEX(_hidden_info_draft_!Z$45:AK$45,'Draft Sim'!$F$21)</f>
        <v>-1.0460623642430706</v>
      </c>
      <c r="AT248" cm="1">
        <f t="array" ref="AT248">INDEX(_x_scores_!F$2:F$474,MATCH($AO248,_x_scores_!$A$2:$A$474,0),0) + INDEX(_hidden_info_draft_!Z$46:AK$46,'Draft Sim'!$F$21)</f>
        <v>-1.2532596487182874</v>
      </c>
      <c r="AU248" cm="1">
        <f t="array" ref="AU248">INDEX(_x_scores_!G$2:G$474,MATCH($AO248,_x_scores_!$A$2:$A$474,0),0) + INDEX(_hidden_info_draft_!Z$47:AK$47,'Draft Sim'!$F$21)</f>
        <v>-0.20829058588270921</v>
      </c>
      <c r="AV248" cm="1">
        <f t="array" ref="AV248">INDEX(_x_scores_!H$2:H$474,MATCH($AO248,_x_scores_!$A$2:$A$474,0),0) + INDEX(_hidden_info_draft_!Z$48:AK$48,'Draft Sim'!$F$21)</f>
        <v>0.56942669557481196</v>
      </c>
      <c r="AW248" cm="1">
        <f t="array" ref="AW248">INDEX(_x_scores_!I$2:I$474,MATCH($AO248,_x_scores_!$A$2:$A$474,0),0) + INDEX(_hidden_info_draft_!Z$49:AK$49,'Draft Sim'!$F$21)</f>
        <v>-1.6768631735098445</v>
      </c>
      <c r="AX248" cm="1">
        <f t="array" ref="AX248">INDEX(_x_scores_!J$2:J$474,MATCH($AO248,_x_scores_!$A$2:$A$474,0),0) + INDEX(_hidden_info_draft_!Z$50:AK$50,'Draft Sim'!$F$21)</f>
        <v>-0.14637003265193305</v>
      </c>
      <c r="AZ248">
        <f t="shared" si="41"/>
        <v>0.41987161505880444</v>
      </c>
      <c r="BA248">
        <f t="shared" si="42"/>
        <v>0.5005531169121552</v>
      </c>
      <c r="BB248">
        <f t="shared" si="43"/>
        <v>0.45231892862379408</v>
      </c>
      <c r="BC248">
        <f t="shared" si="44"/>
        <v>0.42110029897441836</v>
      </c>
      <c r="BD248">
        <f t="shared" si="45"/>
        <v>0.41327663715388629</v>
      </c>
      <c r="BE248">
        <f t="shared" si="46"/>
        <v>0.48563199555721481</v>
      </c>
      <c r="BF248">
        <f t="shared" si="47"/>
        <v>0.54166508833907023</v>
      </c>
      <c r="BG248">
        <f t="shared" si="48"/>
        <v>0.377656605778529</v>
      </c>
      <c r="BH248">
        <f t="shared" si="49"/>
        <v>0.4892339876052304</v>
      </c>
      <c r="BJ248">
        <f ca="1"/>
        <v>245</v>
      </c>
      <c r="BL248">
        <f ca="1"/>
        <v>1</v>
      </c>
      <c r="BN248">
        <f t="shared" si="50"/>
        <v>0.45570091933367812</v>
      </c>
      <c r="BO248" cm="1">
        <f t="array" aca="1" ref="BO248" ca="1">SUM(IF(MOD(_xlfn.FLOOR.MATH(ROW(INDIRECT("1:512"))/1),2)=1,AZ248,1-AZ248) * IF(MOD(_xlfn.FLOOR.MATH(ROW(INDIRECT("1:512"))/2),2)=1,BA248,1-BA248) *  IF(MOD(_xlfn.FLOOR.MATH(ROW(INDIRECT("1:512"))/4),2)=1,BB248,1-BB248) *IF(MOD(_xlfn.FLOOR.MATH(ROW(INDIRECT("1:512"))/8),2)=1,BC248,1-BC248) * IF(MOD(_xlfn.FLOOR.MATH(ROW(INDIRECT("1:512"))/16),2)=1,BD248,1-BD248) * IF(MOD(_xlfn.FLOOR.MATH(ROW(INDIRECT("1:512"))/32),2)=1,BE248,1-BE248) *  IF(MOD(_xlfn.FLOOR.MATH(ROW(INDIRECT("1:512"))/64),2)=1,BF248,1-BF248) * IF(MOD(_xlfn.FLOOR.MATH(ROW(INDIRECT("1:512"))/128),2)=1,BG248,1-BG248) * IF(MOD(_xlfn.FLOOR.MATH(ROW(INDIRECT("1:512"))/256),2)=1,BH248,1-BH248)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0.3915896992673662</v>
      </c>
      <c r="BP248">
        <f ca="1">IF('Draft Sim'!$C$2 = "Most Categories",BO248,BN248)</f>
        <v>0.3915896992673662</v>
      </c>
      <c r="BR248" t="str">
        <f ca="1"/>
        <v>Sam Hauser</v>
      </c>
      <c r="BT248" s="6" t="str">
        <f t="shared" ca="1" si="51"/>
        <v>Sam Hauser</v>
      </c>
      <c r="BV248" t="str">
        <f ca="1"/>
        <v>Jae'Sean Tate</v>
      </c>
    </row>
    <row r="249" spans="6:74">
      <c r="F249" t="str">
        <v>Sam Hauser</v>
      </c>
      <c r="I249" s="6" t="str">
        <f t="shared" si="39"/>
        <v>Sam Hauser</v>
      </c>
      <c r="L249" t="str">
        <v>Jae'Sean Tate</v>
      </c>
      <c r="O249">
        <v>-0.61447213574700643</v>
      </c>
      <c r="P249">
        <v>-1.1087160857142446</v>
      </c>
      <c r="Q249">
        <v>-0.96889823789947471</v>
      </c>
      <c r="R249">
        <v>-0.4972432593224258</v>
      </c>
      <c r="S249">
        <v>-0.55825162649102578</v>
      </c>
      <c r="T249">
        <v>-8.604454888641852E-2</v>
      </c>
      <c r="U249">
        <v>0.74309281534673133</v>
      </c>
      <c r="V249">
        <v>9.5963651177250323E-2</v>
      </c>
      <c r="W249">
        <v>-0.37070323186423842</v>
      </c>
      <c r="AO249" t="str">
        <f t="shared" si="40"/>
        <v>Sam Hauser</v>
      </c>
      <c r="AP249" cm="1">
        <f t="array" ref="AP249">INDEX(_x_scores_!B$2:B$474,MATCH($AO249,_x_scores_!$A$2:$A$474,0),0) + INDEX(_hidden_info_draft_!Z$42:AK$42,'Draft Sim'!$F$21)</f>
        <v>-1.0776380464964515</v>
      </c>
      <c r="AQ249" cm="1">
        <f t="array" ref="AQ249">INDEX(_x_scores_!C$2:C$474,MATCH($AO249,_x_scores_!$A$2:$A$474,0),0) + INDEX(_hidden_info_draft_!Z$43:AK$43,'Draft Sim'!$F$21)</f>
        <v>-0.64543771793411375</v>
      </c>
      <c r="AR249" cm="1">
        <f t="array" ref="AR249">INDEX(_x_scores_!D$2:D$474,MATCH($AO249,_x_scores_!$A$2:$A$474,0),0) +INDEX(_hidden_info_draft_!Z$44:AK$44,'Draft Sim'!$F$21)</f>
        <v>-0.93092710385157429</v>
      </c>
      <c r="AS249" cm="1">
        <f t="array" ref="AS249">INDEX(_x_scores_!E$2:E$474,MATCH($AO249,_x_scores_!$A$2:$A$474,0),0) + INDEX(_hidden_info_draft_!Z$45:AK$45,'Draft Sim'!$F$21)</f>
        <v>-0.85140982816456723</v>
      </c>
      <c r="AT249" cm="1">
        <f t="array" ref="AT249">INDEX(_x_scores_!F$2:F$474,MATCH($AO249,_x_scores_!$A$2:$A$474,0),0) + INDEX(_hidden_info_draft_!Z$46:AK$46,'Draft Sim'!$F$21)</f>
        <v>-1.1305665825744597</v>
      </c>
      <c r="AU249" cm="1">
        <f t="array" ref="AU249">INDEX(_x_scores_!G$2:G$474,MATCH($AO249,_x_scores_!$A$2:$A$474,0),0) + INDEX(_hidden_info_draft_!Z$47:AK$47,'Draft Sim'!$F$21)</f>
        <v>-9.0301025235641291E-2</v>
      </c>
      <c r="AV249" cm="1">
        <f t="array" ref="AV249">INDEX(_x_scores_!H$2:H$474,MATCH($AO249,_x_scores_!$A$2:$A$474,0),0) + INDEX(_hidden_info_draft_!Z$48:AK$48,'Draft Sim'!$F$21)</f>
        <v>0.96566232741055824</v>
      </c>
      <c r="AW249" cm="1">
        <f t="array" ref="AW249">INDEX(_x_scores_!I$2:I$474,MATCH($AO249,_x_scores_!$A$2:$A$474,0),0) + INDEX(_hidden_info_draft_!Z$49:AK$49,'Draft Sim'!$F$21)</f>
        <v>-1.7827062518094987</v>
      </c>
      <c r="AX249" cm="1">
        <f t="array" ref="AX249">INDEX(_x_scores_!J$2:J$474,MATCH($AO249,_x_scores_!$A$2:$A$474,0),0) + INDEX(_hidden_info_draft_!Z$50:AK$50,'Draft Sim'!$F$21)</f>
        <v>-8.4454929151161429E-2</v>
      </c>
      <c r="AZ249">
        <f t="shared" si="41"/>
        <v>0.42032013074248609</v>
      </c>
      <c r="BA249">
        <f t="shared" si="42"/>
        <v>0.45570335812124174</v>
      </c>
      <c r="BB249">
        <f t="shared" si="43"/>
        <v>0.437758920772086</v>
      </c>
      <c r="BC249">
        <f t="shared" si="44"/>
        <v>0.43563934061621035</v>
      </c>
      <c r="BD249">
        <f t="shared" si="45"/>
        <v>0.42165078856427751</v>
      </c>
      <c r="BE249">
        <f t="shared" si="46"/>
        <v>0.49376988936239019</v>
      </c>
      <c r="BF249">
        <f t="shared" si="47"/>
        <v>0.57041699931828793</v>
      </c>
      <c r="BG249">
        <f t="shared" si="48"/>
        <v>0.37020444955542164</v>
      </c>
      <c r="BH249">
        <f t="shared" si="49"/>
        <v>0.49378755040749067</v>
      </c>
      <c r="BJ249">
        <f ca="1"/>
        <v>246</v>
      </c>
      <c r="BL249">
        <f ca="1"/>
        <v>1</v>
      </c>
      <c r="BN249">
        <f t="shared" si="50"/>
        <v>0.45547238082887692</v>
      </c>
      <c r="BO249" cm="1">
        <f t="array" aca="1" ref="BO249" ca="1">SUM(IF(MOD(_xlfn.FLOOR.MATH(ROW(INDIRECT("1:512"))/1),2)=1,AZ249,1-AZ249) * IF(MOD(_xlfn.FLOOR.MATH(ROW(INDIRECT("1:512"))/2),2)=1,BA249,1-BA249) *  IF(MOD(_xlfn.FLOOR.MATH(ROW(INDIRECT("1:512"))/4),2)=1,BB249,1-BB249) *IF(MOD(_xlfn.FLOOR.MATH(ROW(INDIRECT("1:512"))/8),2)=1,BC249,1-BC249) * IF(MOD(_xlfn.FLOOR.MATH(ROW(INDIRECT("1:512"))/16),2)=1,BD249,1-BD249) * IF(MOD(_xlfn.FLOOR.MATH(ROW(INDIRECT("1:512"))/32),2)=1,BE249,1-BE249) *  IF(MOD(_xlfn.FLOOR.MATH(ROW(INDIRECT("1:512"))/64),2)=1,BF249,1-BF249) * IF(MOD(_xlfn.FLOOR.MATH(ROW(INDIRECT("1:512"))/128),2)=1,BG249,1-BG249) * IF(MOD(_xlfn.FLOOR.MATH(ROW(INDIRECT("1:512"))/256),2)=1,BH249,1-BH249)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0.39089362035021324</v>
      </c>
      <c r="BP249">
        <f ca="1">IF('Draft Sim'!$C$2 = "Most Categories",BO249,BN249)</f>
        <v>0.39089362035021324</v>
      </c>
      <c r="BR249" t="str">
        <f ca="1"/>
        <v>Lonnie Walker IV</v>
      </c>
      <c r="BT249" s="6" t="str">
        <f t="shared" ca="1" si="51"/>
        <v>Lonnie Walker IV</v>
      </c>
      <c r="BV249" t="str">
        <f ca="1"/>
        <v>Aaron Wiggins</v>
      </c>
    </row>
    <row r="250" spans="6:74">
      <c r="F250" t="str">
        <v>Lonnie Walker IV</v>
      </c>
      <c r="I250" s="6" t="str">
        <f t="shared" si="39"/>
        <v>Lonnie Walker IV</v>
      </c>
      <c r="L250" t="str">
        <v>Ochai Agbaji</v>
      </c>
      <c r="O250">
        <v>-0.82677657425529927</v>
      </c>
      <c r="P250">
        <v>-0.88676097163851109</v>
      </c>
      <c r="Q250">
        <v>-0.89031793497949374</v>
      </c>
      <c r="R250">
        <v>-0.41295274190604558</v>
      </c>
      <c r="S250">
        <v>-0.49727987682994218</v>
      </c>
      <c r="T250">
        <v>-0.16496930603960264</v>
      </c>
      <c r="U250">
        <v>0.56731522694753544</v>
      </c>
      <c r="V250">
        <v>-2.0227482406001435E-2</v>
      </c>
      <c r="W250">
        <v>-0.23154712647461301</v>
      </c>
      <c r="AO250" t="str">
        <f t="shared" si="40"/>
        <v>Lonnie Walker IV</v>
      </c>
      <c r="AP250" cm="1">
        <f t="array" ref="AP250">INDEX(_x_scores_!B$2:B$474,MATCH($AO250,_x_scores_!$A$2:$A$474,0),0) + INDEX(_hidden_info_draft_!Z$42:AK$42,'Draft Sim'!$F$21)</f>
        <v>-0.70630899896547672</v>
      </c>
      <c r="AQ250" cm="1">
        <f t="array" ref="AQ250">INDEX(_x_scores_!C$2:C$474,MATCH($AO250,_x_scores_!$A$2:$A$474,0),0) + INDEX(_hidden_info_draft_!Z$43:AK$43,'Draft Sim'!$F$21)</f>
        <v>-0.86454847058753825</v>
      </c>
      <c r="AR250" cm="1">
        <f t="array" ref="AR250">INDEX(_x_scores_!D$2:D$474,MATCH($AO250,_x_scores_!$A$2:$A$474,0),0) +INDEX(_hidden_info_draft_!Z$44:AK$44,'Draft Sim'!$F$21)</f>
        <v>-0.81943923466596946</v>
      </c>
      <c r="AS250" cm="1">
        <f t="array" ref="AS250">INDEX(_x_scores_!E$2:E$474,MATCH($AO250,_x_scores_!$A$2:$A$474,0),0) + INDEX(_hidden_info_draft_!Z$45:AK$45,'Draft Sim'!$F$21)</f>
        <v>-0.73021878626783709</v>
      </c>
      <c r="AT250" cm="1">
        <f t="array" ref="AT250">INDEX(_x_scores_!F$2:F$474,MATCH($AO250,_x_scores_!$A$2:$A$474,0),0) + INDEX(_hidden_info_draft_!Z$46:AK$46,'Draft Sim'!$F$21)</f>
        <v>-1.1300230942240763</v>
      </c>
      <c r="AU250" cm="1">
        <f t="array" ref="AU250">INDEX(_x_scores_!G$2:G$474,MATCH($AO250,_x_scores_!$A$2:$A$474,0),0) + INDEX(_hidden_info_draft_!Z$47:AK$47,'Draft Sim'!$F$21)</f>
        <v>-0.15397796818665663</v>
      </c>
      <c r="AV250" cm="1">
        <f t="array" ref="AV250">INDEX(_x_scores_!H$2:H$474,MATCH($AO250,_x_scores_!$A$2:$A$474,0),0) + INDEX(_hidden_info_draft_!Z$48:AK$48,'Draft Sim'!$F$21)</f>
        <v>0.67242850220158856</v>
      </c>
      <c r="AW250" cm="1">
        <f t="array" ref="AW250">INDEX(_x_scores_!I$2:I$474,MATCH($AO250,_x_scores_!$A$2:$A$474,0),0) + INDEX(_hidden_info_draft_!Z$49:AK$49,'Draft Sim'!$F$21)</f>
        <v>-1.6479750511915889</v>
      </c>
      <c r="AX250" cm="1">
        <f t="array" ref="AX250">INDEX(_x_scores_!J$2:J$474,MATCH($AO250,_x_scores_!$A$2:$A$474,0),0) + INDEX(_hidden_info_draft_!Z$50:AK$50,'Draft Sim'!$F$21)</f>
        <v>-0.27085939245808166</v>
      </c>
      <c r="AZ250">
        <f t="shared" si="41"/>
        <v>0.44757561501522358</v>
      </c>
      <c r="BA250">
        <f t="shared" si="42"/>
        <v>0.44076262732355354</v>
      </c>
      <c r="BB250">
        <f t="shared" si="43"/>
        <v>0.44516257994695652</v>
      </c>
      <c r="BC250">
        <f t="shared" si="44"/>
        <v>0.44473682736858711</v>
      </c>
      <c r="BD250">
        <f t="shared" si="45"/>
        <v>0.42168796509532247</v>
      </c>
      <c r="BE250">
        <f t="shared" si="46"/>
        <v>0.48937746945398453</v>
      </c>
      <c r="BF250">
        <f t="shared" si="47"/>
        <v>0.54916641564801283</v>
      </c>
      <c r="BG250">
        <f t="shared" si="48"/>
        <v>0.3796986188736633</v>
      </c>
      <c r="BH250">
        <f t="shared" si="49"/>
        <v>0.48008323478637593</v>
      </c>
      <c r="BJ250">
        <f ca="1"/>
        <v>247</v>
      </c>
      <c r="BL250">
        <f ca="1"/>
        <v>1</v>
      </c>
      <c r="BN250">
        <f t="shared" si="50"/>
        <v>0.45536126150129774</v>
      </c>
      <c r="BO250" cm="1">
        <f t="array" aca="1" ref="BO250" ca="1">SUM(IF(MOD(_xlfn.FLOOR.MATH(ROW(INDIRECT("1:512"))/1),2)=1,AZ250,1-AZ250) * IF(MOD(_xlfn.FLOOR.MATH(ROW(INDIRECT("1:512"))/2),2)=1,BA250,1-BA250) *  IF(MOD(_xlfn.FLOOR.MATH(ROW(INDIRECT("1:512"))/4),2)=1,BB250,1-BB250) *IF(MOD(_xlfn.FLOOR.MATH(ROW(INDIRECT("1:512"))/8),2)=1,BC250,1-BC250) * IF(MOD(_xlfn.FLOOR.MATH(ROW(INDIRECT("1:512"))/16),2)=1,BD250,1-BD250) * IF(MOD(_xlfn.FLOOR.MATH(ROW(INDIRECT("1:512"))/32),2)=1,BE250,1-BE250) *  IF(MOD(_xlfn.FLOOR.MATH(ROW(INDIRECT("1:512"))/64),2)=1,BF250,1-BF250) * IF(MOD(_xlfn.FLOOR.MATH(ROW(INDIRECT("1:512"))/128),2)=1,BG250,1-BG250) * IF(MOD(_xlfn.FLOOR.MATH(ROW(INDIRECT("1:512"))/256),2)=1,BH250,1-BH250)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0.3908584032741757</v>
      </c>
      <c r="BP250">
        <f ca="1">IF('Draft Sim'!$C$2 = "Most Categories",BO250,BN250)</f>
        <v>0.3908584032741757</v>
      </c>
      <c r="BR250" t="str">
        <f ca="1"/>
        <v>Otto Porter Jr.</v>
      </c>
      <c r="BT250" s="6" t="str">
        <f t="shared" ca="1" si="51"/>
        <v>Otto Porter Jr.</v>
      </c>
      <c r="BV250" t="str">
        <f ca="1"/>
        <v>Ochai Agbaji</v>
      </c>
    </row>
    <row r="251" spans="6:74">
      <c r="F251" t="str">
        <v>Theo Maledon</v>
      </c>
      <c r="I251" s="6" t="str">
        <f t="shared" si="39"/>
        <v>Theo Maledon</v>
      </c>
      <c r="L251" t="str">
        <v>Robert Covington</v>
      </c>
      <c r="O251">
        <v>-0.75726250555082264</v>
      </c>
      <c r="P251">
        <v>-0.71566060405337228</v>
      </c>
      <c r="Q251">
        <v>-0.56167323195175944</v>
      </c>
      <c r="R251">
        <v>-0.19975989099981997</v>
      </c>
      <c r="S251">
        <v>-0.71022781017645487</v>
      </c>
      <c r="T251">
        <v>-0.50390854482488601</v>
      </c>
      <c r="U251">
        <v>0.46001240695078888</v>
      </c>
      <c r="V251">
        <v>-2.4697659869410304E-2</v>
      </c>
      <c r="W251">
        <v>-0.40750832458338404</v>
      </c>
      <c r="AO251" t="str">
        <f t="shared" si="40"/>
        <v>Theo Maledon</v>
      </c>
      <c r="AP251" cm="1">
        <f t="array" ref="AP251">INDEX(_x_scores_!B$2:B$474,MATCH($AO251,_x_scores_!$A$2:$A$474,0),0) + INDEX(_hidden_info_draft_!Z$42:AK$42,'Draft Sim'!$F$21)</f>
        <v>-1.0163270733911736</v>
      </c>
      <c r="AQ251" cm="1">
        <f t="array" ref="AQ251">INDEX(_x_scores_!C$2:C$474,MATCH($AO251,_x_scores_!$A$2:$A$474,0),0) + INDEX(_hidden_info_draft_!Z$43:AK$43,'Draft Sim'!$F$21)</f>
        <v>-0.63012662863391145</v>
      </c>
      <c r="AR251" cm="1">
        <f t="array" ref="AR251">INDEX(_x_scores_!D$2:D$474,MATCH($AO251,_x_scores_!$A$2:$A$474,0),0) +INDEX(_hidden_info_draft_!Z$44:AK$44,'Draft Sim'!$F$21)</f>
        <v>-3.9025119952194126E-2</v>
      </c>
      <c r="AS251" cm="1">
        <f t="array" ref="AS251">INDEX(_x_scores_!E$2:E$474,MATCH($AO251,_x_scores_!$A$2:$A$474,0),0) + INDEX(_hidden_info_draft_!Z$45:AK$45,'Draft Sim'!$F$21)</f>
        <v>-0.42018425077616373</v>
      </c>
      <c r="AT251" cm="1">
        <f t="array" ref="AT251">INDEX(_x_scores_!F$2:F$474,MATCH($AO251,_x_scores_!$A$2:$A$474,0),0) + INDEX(_hidden_info_draft_!Z$46:AK$46,'Draft Sim'!$F$21)</f>
        <v>-1.1548724231950702</v>
      </c>
      <c r="AU251" cm="1">
        <f t="array" ref="AU251">INDEX(_x_scores_!G$2:G$474,MATCH($AO251,_x_scores_!$A$2:$A$474,0),0) + INDEX(_hidden_info_draft_!Z$47:AK$47,'Draft Sim'!$F$21)</f>
        <v>-0.63519463929807252</v>
      </c>
      <c r="AV251" cm="1">
        <f t="array" ref="AV251">INDEX(_x_scores_!H$2:H$474,MATCH($AO251,_x_scores_!$A$2:$A$474,0),0) + INDEX(_hidden_info_draft_!Z$48:AK$48,'Draft Sim'!$F$21)</f>
        <v>0.30253116892819726</v>
      </c>
      <c r="AW251" cm="1">
        <f t="array" ref="AW251">INDEX(_x_scores_!I$2:I$474,MATCH($AO251,_x_scores_!$A$2:$A$474,0),0) + INDEX(_hidden_info_draft_!Z$49:AK$49,'Draft Sim'!$F$21)</f>
        <v>-1.8335168549370691</v>
      </c>
      <c r="AX251" cm="1">
        <f t="array" ref="AX251">INDEX(_x_scores_!J$2:J$474,MATCH($AO251,_x_scores_!$A$2:$A$474,0),0) + INDEX(_hidden_info_draft_!Z$50:AK$50,'Draft Sim'!$F$21)</f>
        <v>-0.19335016092965687</v>
      </c>
      <c r="AZ251">
        <f t="shared" si="41"/>
        <v>0.42479770873479505</v>
      </c>
      <c r="BA251">
        <f t="shared" si="42"/>
        <v>0.45674998751384099</v>
      </c>
      <c r="BB251">
        <f t="shared" si="43"/>
        <v>0.49738015286729187</v>
      </c>
      <c r="BC251">
        <f t="shared" si="44"/>
        <v>0.46813191092571727</v>
      </c>
      <c r="BD251">
        <f t="shared" si="45"/>
        <v>0.41998890159567293</v>
      </c>
      <c r="BE251">
        <f t="shared" si="46"/>
        <v>0.45626242018522989</v>
      </c>
      <c r="BF251">
        <f t="shared" si="47"/>
        <v>0.52216525855678042</v>
      </c>
      <c r="BG251">
        <f t="shared" si="48"/>
        <v>0.36664403713567095</v>
      </c>
      <c r="BH251">
        <f t="shared" si="49"/>
        <v>0.48577972582306272</v>
      </c>
      <c r="BJ251">
        <f ca="1"/>
        <v>248</v>
      </c>
      <c r="BL251">
        <f ca="1"/>
        <v>1</v>
      </c>
      <c r="BN251">
        <f t="shared" si="50"/>
        <v>0.45532223370422908</v>
      </c>
      <c r="BO251" cm="1">
        <f t="array" aca="1" ref="BO251" ca="1">SUM(IF(MOD(_xlfn.FLOOR.MATH(ROW(INDIRECT("1:512"))/1),2)=1,AZ251,1-AZ251) * IF(MOD(_xlfn.FLOOR.MATH(ROW(INDIRECT("1:512"))/2),2)=1,BA251,1-BA251) *  IF(MOD(_xlfn.FLOOR.MATH(ROW(INDIRECT("1:512"))/4),2)=1,BB251,1-BB251) *IF(MOD(_xlfn.FLOOR.MATH(ROW(INDIRECT("1:512"))/8),2)=1,BC251,1-BC251) * IF(MOD(_xlfn.FLOOR.MATH(ROW(INDIRECT("1:512"))/16),2)=1,BD251,1-BD251) * IF(MOD(_xlfn.FLOOR.MATH(ROW(INDIRECT("1:512"))/32),2)=1,BE251,1-BE251) *  IF(MOD(_xlfn.FLOOR.MATH(ROW(INDIRECT("1:512"))/64),2)=1,BF251,1-BF251) * IF(MOD(_xlfn.FLOOR.MATH(ROW(INDIRECT("1:512"))/128),2)=1,BG251,1-BG251) * IF(MOD(_xlfn.FLOOR.MATH(ROW(INDIRECT("1:512"))/256),2)=1,BH251,1-BH251)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0.39081502432957477</v>
      </c>
      <c r="BP251">
        <f ca="1">IF('Draft Sim'!$C$2 = "Most Categories",BO251,BN251)</f>
        <v>0.39081502432957477</v>
      </c>
      <c r="BR251" t="str">
        <f ca="1"/>
        <v>Theo Maledon</v>
      </c>
      <c r="BT251" s="6" t="str">
        <f t="shared" ca="1" si="51"/>
        <v>Theo Maledon</v>
      </c>
      <c r="BV251" t="str">
        <f ca="1"/>
        <v>Reggie Jackson</v>
      </c>
    </row>
    <row r="252" spans="6:74">
      <c r="F252" t="str">
        <v>Nassir Little</v>
      </c>
      <c r="I252" s="6" t="str">
        <f t="shared" si="39"/>
        <v>Nassir Little</v>
      </c>
      <c r="L252" t="str">
        <v>Paul Reed</v>
      </c>
      <c r="O252">
        <v>-0.94682906735087491</v>
      </c>
      <c r="P252">
        <v>-0.54396072507272797</v>
      </c>
      <c r="Q252">
        <v>-1.1071484988955684</v>
      </c>
      <c r="R252">
        <v>-0.52664844337063887</v>
      </c>
      <c r="S252">
        <v>-0.54532501787152343</v>
      </c>
      <c r="T252">
        <v>-0.44938811598439832</v>
      </c>
      <c r="U252">
        <v>0.96505341341805773</v>
      </c>
      <c r="V252">
        <v>-6.1943904398704584E-2</v>
      </c>
      <c r="W252">
        <v>-0.17550348983522779</v>
      </c>
      <c r="AO252" t="str">
        <f t="shared" si="40"/>
        <v>Nassir Little</v>
      </c>
      <c r="AP252" cm="1">
        <f t="array" ref="AP252">INDEX(_x_scores_!B$2:B$474,MATCH($AO252,_x_scores_!$A$2:$A$474,0),0) + INDEX(_hidden_info_draft_!Z$42:AK$42,'Draft Sim'!$F$21)</f>
        <v>-0.98828482710386534</v>
      </c>
      <c r="AQ252" cm="1">
        <f t="array" ref="AQ252">INDEX(_x_scores_!C$2:C$474,MATCH($AO252,_x_scores_!$A$2:$A$474,0),0) + INDEX(_hidden_info_draft_!Z$43:AK$43,'Draft Sim'!$F$21)</f>
        <v>-0.51178098133561756</v>
      </c>
      <c r="AR252" cm="1">
        <f t="array" ref="AR252">INDEX(_x_scores_!D$2:D$474,MATCH($AO252,_x_scores_!$A$2:$A$474,0),0) +INDEX(_hidden_info_draft_!Z$44:AK$44,'Draft Sim'!$F$21)</f>
        <v>-0.87843592570665896</v>
      </c>
      <c r="AS252" cm="1">
        <f t="array" ref="AS252">INDEX(_x_scores_!E$2:E$474,MATCH($AO252,_x_scores_!$A$2:$A$474,0),0) + INDEX(_hidden_info_draft_!Z$45:AK$45,'Draft Sim'!$F$21)</f>
        <v>-0.81252678097016506</v>
      </c>
      <c r="AT252" cm="1">
        <f t="array" ref="AT252">INDEX(_x_scores_!F$2:F$474,MATCH($AO252,_x_scores_!$A$2:$A$474,0),0) + INDEX(_hidden_info_draft_!Z$46:AK$46,'Draft Sim'!$F$21)</f>
        <v>-0.92690507710522851</v>
      </c>
      <c r="AU252" cm="1">
        <f t="array" ref="AU252">INDEX(_x_scores_!G$2:G$474,MATCH($AO252,_x_scores_!$A$2:$A$474,0),0) + INDEX(_hidden_info_draft_!Z$47:AK$47,'Draft Sim'!$F$21)</f>
        <v>-0.43214704276294263</v>
      </c>
      <c r="AV252" cm="1">
        <f t="array" ref="AV252">INDEX(_x_scores_!H$2:H$474,MATCH($AO252,_x_scores_!$A$2:$A$474,0),0) + INDEX(_hidden_info_draft_!Z$48:AK$48,'Draft Sim'!$F$21)</f>
        <v>0.74543827192178214</v>
      </c>
      <c r="AW252" cm="1">
        <f t="array" ref="AW252">INDEX(_x_scores_!I$2:I$474,MATCH($AO252,_x_scores_!$A$2:$A$474,0),0) + INDEX(_hidden_info_draft_!Z$49:AK$49,'Draft Sim'!$F$21)</f>
        <v>-1.7883247654409757</v>
      </c>
      <c r="AX252" cm="1">
        <f t="array" ref="AX252">INDEX(_x_scores_!J$2:J$474,MATCH($AO252,_x_scores_!$A$2:$A$474,0),0) + INDEX(_hidden_info_draft_!Z$50:AK$50,'Draft Sim'!$F$21)</f>
        <v>-6.3507447937549838E-2</v>
      </c>
      <c r="AZ252">
        <f t="shared" si="41"/>
        <v>0.42684892621365034</v>
      </c>
      <c r="BA252">
        <f t="shared" si="42"/>
        <v>0.46484939124364111</v>
      </c>
      <c r="BB252">
        <f t="shared" si="43"/>
        <v>0.44124219073069626</v>
      </c>
      <c r="BC252">
        <f t="shared" si="44"/>
        <v>0.43855471544042413</v>
      </c>
      <c r="BD252">
        <f t="shared" si="45"/>
        <v>0.43562801277718188</v>
      </c>
      <c r="BE252">
        <f t="shared" si="46"/>
        <v>0.4702115356735026</v>
      </c>
      <c r="BF252">
        <f t="shared" si="47"/>
        <v>0.55447305306115569</v>
      </c>
      <c r="BG252">
        <f t="shared" si="48"/>
        <v>0.36981019398901882</v>
      </c>
      <c r="BH252">
        <f t="shared" si="49"/>
        <v>0.49532835143498266</v>
      </c>
      <c r="BJ252">
        <f ca="1"/>
        <v>249</v>
      </c>
      <c r="BL252">
        <f ca="1"/>
        <v>1</v>
      </c>
      <c r="BN252">
        <f t="shared" si="50"/>
        <v>0.45521626339602822</v>
      </c>
      <c r="BO252" cm="1">
        <f t="array" aca="1" ref="BO252" ca="1">SUM(IF(MOD(_xlfn.FLOOR.MATH(ROW(INDIRECT("1:512"))/1),2)=1,AZ252,1-AZ252) * IF(MOD(_xlfn.FLOOR.MATH(ROW(INDIRECT("1:512"))/2),2)=1,BA252,1-BA252) *  IF(MOD(_xlfn.FLOOR.MATH(ROW(INDIRECT("1:512"))/4),2)=1,BB252,1-BB252) *IF(MOD(_xlfn.FLOOR.MATH(ROW(INDIRECT("1:512"))/8),2)=1,BC252,1-BC252) * IF(MOD(_xlfn.FLOOR.MATH(ROW(INDIRECT("1:512"))/16),2)=1,BD252,1-BD252) * IF(MOD(_xlfn.FLOOR.MATH(ROW(INDIRECT("1:512"))/32),2)=1,BE252,1-BE252) *  IF(MOD(_xlfn.FLOOR.MATH(ROW(INDIRECT("1:512"))/64),2)=1,BF252,1-BF252) * IF(MOD(_xlfn.FLOOR.MATH(ROW(INDIRECT("1:512"))/128),2)=1,BG252,1-BG252) * IF(MOD(_xlfn.FLOOR.MATH(ROW(INDIRECT("1:512"))/256),2)=1,BH252,1-BH252)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0.39044469681928046</v>
      </c>
      <c r="BP252">
        <f ca="1">IF('Draft Sim'!$C$2 = "Most Categories",BO252,BN252)</f>
        <v>0.39044469681928046</v>
      </c>
      <c r="BR252" t="str">
        <f ca="1"/>
        <v>Taurean Prince</v>
      </c>
      <c r="BT252" s="6" t="str">
        <f t="shared" ca="1" si="51"/>
        <v>Taurean Prince</v>
      </c>
      <c r="BV252" t="str">
        <f ca="1"/>
        <v>Paul Reed</v>
      </c>
    </row>
    <row r="253" spans="6:74">
      <c r="F253" t="str">
        <v>Taurean Prince</v>
      </c>
      <c r="I253" s="6" t="str">
        <f t="shared" si="39"/>
        <v>Taurean Prince</v>
      </c>
      <c r="L253" t="str">
        <v>Usman Garuba</v>
      </c>
      <c r="O253">
        <v>-1.2474803694128156</v>
      </c>
      <c r="P253">
        <v>-0.47696501766528682</v>
      </c>
      <c r="Q253">
        <v>-1.2912699001873926</v>
      </c>
      <c r="R253">
        <v>-0.34628760134057823</v>
      </c>
      <c r="S253">
        <v>5.9381785347643094E-2</v>
      </c>
      <c r="T253">
        <v>-1.2189989072614074</v>
      </c>
      <c r="U253">
        <v>0.875882502406509</v>
      </c>
      <c r="V253">
        <v>-0.21734406978439944</v>
      </c>
      <c r="W253">
        <v>0.26468246340445589</v>
      </c>
      <c r="AO253" t="str">
        <f t="shared" si="40"/>
        <v>Taurean Prince</v>
      </c>
      <c r="AP253" cm="1">
        <f t="array" ref="AP253">INDEX(_x_scores_!B$2:B$474,MATCH($AO253,_x_scores_!$A$2:$A$474,0),0) + INDEX(_hidden_info_draft_!Z$42:AK$42,'Draft Sim'!$F$21)</f>
        <v>-0.91861343747376956</v>
      </c>
      <c r="AQ253" cm="1">
        <f t="array" ref="AQ253">INDEX(_x_scores_!C$2:C$474,MATCH($AO253,_x_scores_!$A$2:$A$474,0),0) + INDEX(_hidden_info_draft_!Z$43:AK$43,'Draft Sim'!$F$21)</f>
        <v>-0.64259335651180471</v>
      </c>
      <c r="AR253" cm="1">
        <f t="array" ref="AR253">INDEX(_x_scores_!D$2:D$474,MATCH($AO253,_x_scores_!$A$2:$A$474,0),0) +INDEX(_hidden_info_draft_!Z$44:AK$44,'Draft Sim'!$F$21)</f>
        <v>-0.74085893174598849</v>
      </c>
      <c r="AS253" cm="1">
        <f t="array" ref="AS253">INDEX(_x_scores_!E$2:E$474,MATCH($AO253,_x_scores_!$A$2:$A$474,0),0) + INDEX(_hidden_info_draft_!Z$45:AK$45,'Draft Sim'!$F$21)</f>
        <v>-0.64592826885145693</v>
      </c>
      <c r="AT253" cm="1">
        <f t="array" ref="AT253">INDEX(_x_scores_!F$2:F$474,MATCH($AO253,_x_scores_!$A$2:$A$474,0),0) + INDEX(_hidden_info_draft_!Z$46:AK$46,'Draft Sim'!$F$21)</f>
        <v>-1.0690513445629928</v>
      </c>
      <c r="AU253" cm="1">
        <f t="array" ref="AU253">INDEX(_x_scores_!G$2:G$474,MATCH($AO253,_x_scores_!$A$2:$A$474,0),0) + INDEX(_hidden_info_draft_!Z$47:AK$47,'Draft Sim'!$F$21)</f>
        <v>-0.23290272533984074</v>
      </c>
      <c r="AV253" cm="1">
        <f t="array" ref="AV253">INDEX(_x_scores_!H$2:H$474,MATCH($AO253,_x_scores_!$A$2:$A$474,0),0) + INDEX(_hidden_info_draft_!Z$48:AK$48,'Draft Sim'!$F$21)</f>
        <v>0.49665091380239268</v>
      </c>
      <c r="AW253" cm="1">
        <f t="array" ref="AW253">INDEX(_x_scores_!I$2:I$474,MATCH($AO253,_x_scores_!$A$2:$A$474,0),0) + INDEX(_hidden_info_draft_!Z$49:AK$49,'Draft Sim'!$F$21)</f>
        <v>-1.7641661847748407</v>
      </c>
      <c r="AX253" cm="1">
        <f t="array" ref="AX253">INDEX(_x_scores_!J$2:J$474,MATCH($AO253,_x_scores_!$A$2:$A$474,0),0) + INDEX(_hidden_info_draft_!Z$50:AK$50,'Draft Sim'!$F$21)</f>
        <v>-0.13170328706845627</v>
      </c>
      <c r="AZ253">
        <f t="shared" si="41"/>
        <v>0.43195366205799846</v>
      </c>
      <c r="BA253">
        <f t="shared" si="42"/>
        <v>0.45589776882794342</v>
      </c>
      <c r="BB253">
        <f t="shared" si="43"/>
        <v>0.45039259500123974</v>
      </c>
      <c r="BC253">
        <f t="shared" si="44"/>
        <v>0.45108179586005703</v>
      </c>
      <c r="BD253">
        <f t="shared" si="45"/>
        <v>0.42586300451621406</v>
      </c>
      <c r="BE253">
        <f t="shared" si="46"/>
        <v>0.48393510548590846</v>
      </c>
      <c r="BF253">
        <f t="shared" si="47"/>
        <v>0.53635591504533986</v>
      </c>
      <c r="BG253">
        <f t="shared" si="48"/>
        <v>0.37150638649315426</v>
      </c>
      <c r="BH253">
        <f t="shared" si="49"/>
        <v>0.49031255262164564</v>
      </c>
      <c r="BJ253">
        <f ca="1"/>
        <v>250</v>
      </c>
      <c r="BL253">
        <f ca="1"/>
        <v>1</v>
      </c>
      <c r="BN253">
        <f t="shared" si="50"/>
        <v>0.45525542065661129</v>
      </c>
      <c r="BO253" cm="1">
        <f t="array" aca="1" ref="BO253" ca="1">SUM(IF(MOD(_xlfn.FLOOR.MATH(ROW(INDIRECT("1:512"))/1),2)=1,AZ253,1-AZ253) * IF(MOD(_xlfn.FLOOR.MATH(ROW(INDIRECT("1:512"))/2),2)=1,BA253,1-BA253) *  IF(MOD(_xlfn.FLOOR.MATH(ROW(INDIRECT("1:512"))/4),2)=1,BB253,1-BB253) *IF(MOD(_xlfn.FLOOR.MATH(ROW(INDIRECT("1:512"))/8),2)=1,BC253,1-BC253) * IF(MOD(_xlfn.FLOOR.MATH(ROW(INDIRECT("1:512"))/16),2)=1,BD253,1-BD253) * IF(MOD(_xlfn.FLOOR.MATH(ROW(INDIRECT("1:512"))/32),2)=1,BE253,1-BE253) *  IF(MOD(_xlfn.FLOOR.MATH(ROW(INDIRECT("1:512"))/64),2)=1,BF253,1-BF253) * IF(MOD(_xlfn.FLOOR.MATH(ROW(INDIRECT("1:512"))/128),2)=1,BG253,1-BG253) * IF(MOD(_xlfn.FLOOR.MATH(ROW(INDIRECT("1:512"))/256),2)=1,BH253,1-BH253)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0.39064565523835859</v>
      </c>
      <c r="BP253">
        <f ca="1">IF('Draft Sim'!$C$2 = "Most Categories",BO253,BN253)</f>
        <v>0.39064565523835859</v>
      </c>
      <c r="BR253" t="str">
        <f ca="1"/>
        <v>Trey Lyles</v>
      </c>
      <c r="BT253" s="6" t="str">
        <f t="shared" ca="1" si="51"/>
        <v>Trey Lyles</v>
      </c>
      <c r="BV253" t="str">
        <f ca="1"/>
        <v>Robert Covington</v>
      </c>
    </row>
    <row r="254" spans="6:74">
      <c r="F254" t="str">
        <v>Ty Jerome</v>
      </c>
      <c r="I254" s="6" t="str">
        <f t="shared" si="39"/>
        <v>Ty Jerome</v>
      </c>
      <c r="L254" t="str">
        <v>Seth Curry</v>
      </c>
      <c r="O254">
        <v>-0.71821388294706745</v>
      </c>
      <c r="P254">
        <v>-1.1314846122546971E-2</v>
      </c>
      <c r="Q254">
        <v>-1.1680076984770991</v>
      </c>
      <c r="R254">
        <v>-0.86336027463875276</v>
      </c>
      <c r="S254">
        <v>0.13732255771300797</v>
      </c>
      <c r="T254">
        <v>-1.1119408636779733</v>
      </c>
      <c r="U254">
        <v>0.50704621651488258</v>
      </c>
      <c r="V254">
        <v>-0.26762736157993433</v>
      </c>
      <c r="W254">
        <v>0.3355525860265533</v>
      </c>
      <c r="AO254" t="str">
        <f t="shared" si="40"/>
        <v>Ty Jerome</v>
      </c>
      <c r="AP254" cm="1">
        <f t="array" ref="AP254">INDEX(_x_scores_!B$2:B$474,MATCH($AO254,_x_scores_!$A$2:$A$474,0),0) + INDEX(_hidden_info_draft_!Z$42:AK$42,'Draft Sim'!$F$21)</f>
        <v>-1.0329316465576817</v>
      </c>
      <c r="AQ254" cm="1">
        <f t="array" ref="AQ254">INDEX(_x_scores_!C$2:C$474,MATCH($AO254,_x_scores_!$A$2:$A$474,0),0) + INDEX(_hidden_info_draft_!Z$43:AK$43,'Draft Sim'!$F$21)</f>
        <v>-0.87424071029580752</v>
      </c>
      <c r="AR254" cm="1">
        <f t="array" ref="AR254">INDEX(_x_scores_!D$2:D$474,MATCH($AO254,_x_scores_!$A$2:$A$474,0),0) +INDEX(_hidden_info_draft_!Z$44:AK$44,'Draft Sim'!$F$21)</f>
        <v>-0.28190082471636801</v>
      </c>
      <c r="AS254" cm="1">
        <f t="array" ref="AS254">INDEX(_x_scores_!E$2:E$474,MATCH($AO254,_x_scores_!$A$2:$A$474,0),0) + INDEX(_hidden_info_draft_!Z$45:AK$45,'Draft Sim'!$F$21)</f>
        <v>-0.65446007646376558</v>
      </c>
      <c r="AT254" cm="1">
        <f t="array" ref="AT254">INDEX(_x_scores_!F$2:F$474,MATCH($AO254,_x_scores_!$A$2:$A$474,0),0) + INDEX(_hidden_info_draft_!Z$46:AK$46,'Draft Sim'!$F$21)</f>
        <v>-1.2892356440432002</v>
      </c>
      <c r="AU254" cm="1">
        <f t="array" ref="AU254">INDEX(_x_scores_!G$2:G$474,MATCH($AO254,_x_scores_!$A$2:$A$474,0),0) + INDEX(_hidden_info_draft_!Z$47:AK$47,'Draft Sim'!$F$21)</f>
        <v>-0.52516618603003873</v>
      </c>
      <c r="AV254" cm="1">
        <f t="array" ref="AV254">INDEX(_x_scores_!H$2:H$474,MATCH($AO254,_x_scores_!$A$2:$A$474,0),0) + INDEX(_hidden_info_draft_!Z$48:AK$48,'Draft Sim'!$F$21)</f>
        <v>0.73793516383529068</v>
      </c>
      <c r="AW254" cm="1">
        <f t="array" ref="AW254">INDEX(_x_scores_!I$2:I$474,MATCH($AO254,_x_scores_!$A$2:$A$474,0),0) + INDEX(_hidden_info_draft_!Z$49:AK$49,'Draft Sim'!$F$21)</f>
        <v>-1.6888425032730887</v>
      </c>
      <c r="AX254" cm="1">
        <f t="array" ref="AX254">INDEX(_x_scores_!J$2:J$474,MATCH($AO254,_x_scores_!$A$2:$A$474,0),0) + INDEX(_hidden_info_draft_!Z$50:AK$50,'Draft Sim'!$F$21)</f>
        <v>-6.4001697482503839E-2</v>
      </c>
      <c r="AZ254">
        <f t="shared" si="41"/>
        <v>0.42358408276890436</v>
      </c>
      <c r="BA254">
        <f t="shared" si="42"/>
        <v>0.44010351647405299</v>
      </c>
      <c r="BB254">
        <f t="shared" si="43"/>
        <v>0.48108230087173942</v>
      </c>
      <c r="BC254">
        <f t="shared" si="44"/>
        <v>0.45043896750437518</v>
      </c>
      <c r="BD254">
        <f t="shared" si="45"/>
        <v>0.41082845521775879</v>
      </c>
      <c r="BE254">
        <f t="shared" si="46"/>
        <v>0.46381565512152767</v>
      </c>
      <c r="BF254">
        <f t="shared" si="47"/>
        <v>0.55392813089764881</v>
      </c>
      <c r="BG254">
        <f t="shared" si="48"/>
        <v>0.37681082183168935</v>
      </c>
      <c r="BH254">
        <f t="shared" si="49"/>
        <v>0.49529199580308914</v>
      </c>
      <c r="BJ254">
        <f ca="1"/>
        <v>251</v>
      </c>
      <c r="BL254">
        <f ca="1"/>
        <v>1</v>
      </c>
      <c r="BN254">
        <f t="shared" si="50"/>
        <v>0.45509821405453166</v>
      </c>
      <c r="BO254" cm="1">
        <f t="array" aca="1" ref="BO254" ca="1">SUM(IF(MOD(_xlfn.FLOOR.MATH(ROW(INDIRECT("1:512"))/1),2)=1,AZ254,1-AZ254) * IF(MOD(_xlfn.FLOOR.MATH(ROW(INDIRECT("1:512"))/2),2)=1,BA254,1-BA254) *  IF(MOD(_xlfn.FLOOR.MATH(ROW(INDIRECT("1:512"))/4),2)=1,BB254,1-BB254) *IF(MOD(_xlfn.FLOOR.MATH(ROW(INDIRECT("1:512"))/8),2)=1,BC254,1-BC254) * IF(MOD(_xlfn.FLOOR.MATH(ROW(INDIRECT("1:512"))/16),2)=1,BD254,1-BD254) * IF(MOD(_xlfn.FLOOR.MATH(ROW(INDIRECT("1:512"))/32),2)=1,BE254,1-BE254) *  IF(MOD(_xlfn.FLOOR.MATH(ROW(INDIRECT("1:512"))/64),2)=1,BF254,1-BF254) * IF(MOD(_xlfn.FLOOR.MATH(ROW(INDIRECT("1:512"))/128),2)=1,BG254,1-BG254) * IF(MOD(_xlfn.FLOOR.MATH(ROW(INDIRECT("1:512"))/256),2)=1,BH254,1-BH254)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0.3901411797449883</v>
      </c>
      <c r="BP254">
        <f ca="1">IF('Draft Sim'!$C$2 = "Most Categories",BO254,BN254)</f>
        <v>0.3901411797449883</v>
      </c>
      <c r="BR254" t="str">
        <f ca="1"/>
        <v>Nassir Little</v>
      </c>
      <c r="BT254" s="6" t="str">
        <f t="shared" ca="1" si="51"/>
        <v>Nassir Little</v>
      </c>
      <c r="BV254" t="str">
        <f ca="1"/>
        <v>Usman Garuba</v>
      </c>
    </row>
    <row r="255" spans="6:74">
      <c r="F255" t="str">
        <v>Jeremiah Robinson-Earl</v>
      </c>
      <c r="I255" s="6" t="str">
        <f t="shared" si="39"/>
        <v>Jeremiah Robinson-Earl</v>
      </c>
      <c r="L255" t="str">
        <v>Cedi Osman</v>
      </c>
      <c r="O255">
        <v>-0.78906563817813491</v>
      </c>
      <c r="P255">
        <v>-0.73241635731770471</v>
      </c>
      <c r="Q255">
        <v>-1.0039499708709179</v>
      </c>
      <c r="R255">
        <v>3.1176114829303138E-2</v>
      </c>
      <c r="S255">
        <v>-0.53623204512963885</v>
      </c>
      <c r="T255">
        <v>-1.0526608800484079</v>
      </c>
      <c r="U255">
        <v>0.52852741890574439</v>
      </c>
      <c r="V255">
        <v>-0.42184442439424302</v>
      </c>
      <c r="W255">
        <v>0.18409519233077504</v>
      </c>
      <c r="AO255" t="str">
        <f t="shared" si="40"/>
        <v>Jeremiah Robinson-Earl</v>
      </c>
      <c r="AP255" cm="1">
        <f t="array" ref="AP255">INDEX(_x_scores_!B$2:B$474,MATCH($AO255,_x_scores_!$A$2:$A$474,0),0) + INDEX(_hidden_info_draft_!Z$42:AK$42,'Draft Sim'!$F$21)</f>
        <v>-1.0386659305693451</v>
      </c>
      <c r="AQ255" cm="1">
        <f t="array" ref="AQ255">INDEX(_x_scores_!C$2:C$474,MATCH($AO255,_x_scores_!$A$2:$A$474,0),0) + INDEX(_hidden_info_draft_!Z$43:AK$43,'Draft Sim'!$F$21)</f>
        <v>-0.2997931099460216</v>
      </c>
      <c r="AR255" cm="1">
        <f t="array" ref="AR255">INDEX(_x_scores_!D$2:D$474,MATCH($AO255,_x_scores_!$A$2:$A$474,0),0) +INDEX(_hidden_info_draft_!Z$44:AK$44,'Draft Sim'!$F$21)</f>
        <v>-0.95768949566206318</v>
      </c>
      <c r="AS255" cm="1">
        <f t="array" ref="AS255">INDEX(_x_scores_!E$2:E$474,MATCH($AO255,_x_scores_!$A$2:$A$474,0),0) + INDEX(_hidden_info_draft_!Z$45:AK$45,'Draft Sim'!$F$21)</f>
        <v>-0.75962397031605011</v>
      </c>
      <c r="AT255" cm="1">
        <f t="array" ref="AT255">INDEX(_x_scores_!F$2:F$474,MATCH($AO255,_x_scores_!$A$2:$A$474,0),0) + INDEX(_hidden_info_draft_!Z$46:AK$46,'Draft Sim'!$F$21)</f>
        <v>-1.117096485604574</v>
      </c>
      <c r="AU255" cm="1">
        <f t="array" ref="AU255">INDEX(_x_scores_!G$2:G$474,MATCH($AO255,_x_scores_!$A$2:$A$474,0),0) + INDEX(_hidden_info_draft_!Z$47:AK$47,'Draft Sim'!$F$21)</f>
        <v>-0.51732153528463642</v>
      </c>
      <c r="AV255" cm="1">
        <f t="array" ref="AV255">INDEX(_x_scores_!H$2:H$474,MATCH($AO255,_x_scores_!$A$2:$A$474,0),0) + INDEX(_hidden_info_draft_!Z$48:AK$48,'Draft Sim'!$F$21)</f>
        <v>0.89438910027291496</v>
      </c>
      <c r="AW255" cm="1">
        <f t="array" ref="AW255">INDEX(_x_scores_!I$2:I$474,MATCH($AO255,_x_scores_!$A$2:$A$474,0),0) + INDEX(_hidden_info_draft_!Z$49:AK$49,'Draft Sim'!$F$21)</f>
        <v>-1.805882606767544</v>
      </c>
      <c r="AX255" cm="1">
        <f t="array" ref="AX255">INDEX(_x_scores_!J$2:J$474,MATCH($AO255,_x_scores_!$A$2:$A$474,0),0) + INDEX(_hidden_info_draft_!Z$50:AK$50,'Draft Sim'!$F$21)</f>
        <v>-7.5659650429071051E-2</v>
      </c>
      <c r="AZ255">
        <f t="shared" si="41"/>
        <v>0.42316513246927334</v>
      </c>
      <c r="BA255">
        <f t="shared" si="42"/>
        <v>0.47939179524856435</v>
      </c>
      <c r="BB255">
        <f t="shared" si="43"/>
        <v>0.43598482840976116</v>
      </c>
      <c r="BC255">
        <f t="shared" si="44"/>
        <v>0.44252659477332679</v>
      </c>
      <c r="BD255">
        <f t="shared" si="45"/>
        <v>0.42257239598447704</v>
      </c>
      <c r="BE255">
        <f t="shared" si="46"/>
        <v>0.46435470588530392</v>
      </c>
      <c r="BF255">
        <f t="shared" si="47"/>
        <v>0.56526817073812463</v>
      </c>
      <c r="BG255">
        <f t="shared" si="48"/>
        <v>0.36857902976914581</v>
      </c>
      <c r="BH255">
        <f t="shared" si="49"/>
        <v>0.49443448096981091</v>
      </c>
      <c r="BJ255">
        <f ca="1"/>
        <v>252</v>
      </c>
      <c r="BL255">
        <f ca="1"/>
        <v>1</v>
      </c>
      <c r="BN255">
        <f t="shared" si="50"/>
        <v>0.45514190380530972</v>
      </c>
      <c r="BO255" cm="1">
        <f t="array" aca="1" ref="BO255" ca="1">SUM(IF(MOD(_xlfn.FLOOR.MATH(ROW(INDIRECT("1:512"))/1),2)=1,AZ255,1-AZ255) * IF(MOD(_xlfn.FLOOR.MATH(ROW(INDIRECT("1:512"))/2),2)=1,BA255,1-BA255) *  IF(MOD(_xlfn.FLOOR.MATH(ROW(INDIRECT("1:512"))/4),2)=1,BB255,1-BB255) *IF(MOD(_xlfn.FLOOR.MATH(ROW(INDIRECT("1:512"))/8),2)=1,BC255,1-BC255) * IF(MOD(_xlfn.FLOOR.MATH(ROW(INDIRECT("1:512"))/16),2)=1,BD255,1-BD255) * IF(MOD(_xlfn.FLOOR.MATH(ROW(INDIRECT("1:512"))/32),2)=1,BE255,1-BE255) *  IF(MOD(_xlfn.FLOOR.MATH(ROW(INDIRECT("1:512"))/64),2)=1,BF255,1-BF255) * IF(MOD(_xlfn.FLOOR.MATH(ROW(INDIRECT("1:512"))/128),2)=1,BG255,1-BG255) * IF(MOD(_xlfn.FLOOR.MATH(ROW(INDIRECT("1:512"))/256),2)=1,BH255,1-BH255)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0.39016261704273691</v>
      </c>
      <c r="BP255">
        <f ca="1">IF('Draft Sim'!$C$2 = "Most Categories",BO255,BN255)</f>
        <v>0.39016261704273691</v>
      </c>
      <c r="BR255" t="str">
        <f ca="1"/>
        <v>Obi Toppin</v>
      </c>
      <c r="BT255" s="6" t="str">
        <f t="shared" ca="1" si="51"/>
        <v>Obi Toppin</v>
      </c>
      <c r="BV255" t="str">
        <f ca="1"/>
        <v>Seth Curry</v>
      </c>
    </row>
    <row r="256" spans="6:74">
      <c r="F256" t="str">
        <v>Charles Bassey</v>
      </c>
      <c r="I256" s="6" t="str">
        <f t="shared" si="39"/>
        <v>Charles Bassey</v>
      </c>
      <c r="L256" t="str">
        <v>Reggie Jackson</v>
      </c>
      <c r="O256">
        <v>-0.98580118327798105</v>
      </c>
      <c r="P256">
        <v>-0.88960533306082012</v>
      </c>
      <c r="Q256">
        <v>-1.0803861070850795</v>
      </c>
      <c r="R256">
        <v>-0.61843430121915588</v>
      </c>
      <c r="S256">
        <v>-0.55879511484140909</v>
      </c>
      <c r="T256">
        <v>-2.2367605935403191E-2</v>
      </c>
      <c r="U256">
        <v>1.036326640555701</v>
      </c>
      <c r="V256">
        <v>-3.8767549440659396E-2</v>
      </c>
      <c r="W256">
        <v>-0.18429876855731817</v>
      </c>
      <c r="AO256" t="str">
        <f t="shared" si="40"/>
        <v>Charles Bassey</v>
      </c>
      <c r="AP256" cm="1">
        <f t="array" ref="AP256">INDEX(_x_scores_!B$2:B$474,MATCH($AO256,_x_scores_!$A$2:$A$474,0),0) + INDEX(_hidden_info_draft_!Z$42:AK$42,'Draft Sim'!$F$21)</f>
        <v>-1.2245624571594844</v>
      </c>
      <c r="AQ256" cm="1">
        <f t="array" ref="AQ256">INDEX(_x_scores_!C$2:C$474,MATCH($AO256,_x_scores_!$A$2:$A$474,0),0) + INDEX(_hidden_info_draft_!Z$43:AK$43,'Draft Sim'!$F$21)</f>
        <v>-0.24751036732335108</v>
      </c>
      <c r="AR256" cm="1">
        <f t="array" ref="AR256">INDEX(_x_scores_!D$2:D$474,MATCH($AO256,_x_scores_!$A$2:$A$474,0),0) +INDEX(_hidden_info_draft_!Z$44:AK$44,'Draft Sim'!$F$21)</f>
        <v>-0.86465212896477439</v>
      </c>
      <c r="AS256" cm="1">
        <f t="array" ref="AS256">INDEX(_x_scores_!E$2:E$474,MATCH($AO256,_x_scores_!$A$2:$A$474,0),0) + INDEX(_hidden_info_draft_!Z$45:AK$45,'Draft Sim'!$F$21)</f>
        <v>-0.82596768809387933</v>
      </c>
      <c r="AT256" cm="1">
        <f t="array" ref="AT256">INDEX(_x_scores_!F$2:F$474,MATCH($AO256,_x_scores_!$A$2:$A$474,0),0) + INDEX(_hidden_info_draft_!Z$46:AK$46,'Draft Sim'!$F$21)</f>
        <v>-0.47684871000617557</v>
      </c>
      <c r="AU256" cm="1">
        <f t="array" ref="AU256">INDEX(_x_scores_!G$2:G$474,MATCH($AO256,_x_scores_!$A$2:$A$474,0),0) + INDEX(_hidden_info_draft_!Z$47:AK$47,'Draft Sim'!$F$21)</f>
        <v>-1.1303194230325146</v>
      </c>
      <c r="AV256" cm="1">
        <f t="array" ref="AV256">INDEX(_x_scores_!H$2:H$474,MATCH($AO256,_x_scores_!$A$2:$A$474,0),0) + INDEX(_hidden_info_draft_!Z$48:AK$48,'Draft Sim'!$F$21)</f>
        <v>0.60681228740948789</v>
      </c>
      <c r="AW256" cm="1">
        <f t="array" ref="AW256">INDEX(_x_scores_!I$2:I$474,MATCH($AO256,_x_scores_!$A$2:$A$474,0),0) + INDEX(_hidden_info_draft_!Z$49:AK$49,'Draft Sim'!$F$21)</f>
        <v>-1.9277197554849979</v>
      </c>
      <c r="AX256" cm="1">
        <f t="array" ref="AX256">INDEX(_x_scores_!J$2:J$474,MATCH($AO256,_x_scores_!$A$2:$A$474,0),0) + INDEX(_hidden_info_draft_!Z$50:AK$50,'Draft Sim'!$F$21)</f>
        <v>0.41257856013710981</v>
      </c>
      <c r="AZ256">
        <f t="shared" si="41"/>
        <v>0.40963307603022669</v>
      </c>
      <c r="BA256">
        <f t="shared" si="42"/>
        <v>0.48298337458855911</v>
      </c>
      <c r="BB256">
        <f t="shared" si="43"/>
        <v>0.44215763705539013</v>
      </c>
      <c r="BC256">
        <f t="shared" si="44"/>
        <v>0.43754655711503376</v>
      </c>
      <c r="BD256">
        <f t="shared" si="45"/>
        <v>0.46677713219389938</v>
      </c>
      <c r="BE256">
        <f t="shared" si="46"/>
        <v>0.42250691848645305</v>
      </c>
      <c r="BF256">
        <f t="shared" si="47"/>
        <v>0.54438963279302222</v>
      </c>
      <c r="BG256">
        <f t="shared" si="48"/>
        <v>0.36007350072532951</v>
      </c>
      <c r="BH256">
        <f t="shared" si="49"/>
        <v>0.53032098609832778</v>
      </c>
      <c r="BJ256">
        <f ca="1"/>
        <v>253</v>
      </c>
      <c r="BL256">
        <f ca="1"/>
        <v>1</v>
      </c>
      <c r="BN256">
        <f t="shared" si="50"/>
        <v>0.45515431278736013</v>
      </c>
      <c r="BO256" cm="1">
        <f t="array" aca="1" ref="BO256" ca="1">SUM(IF(MOD(_xlfn.FLOOR.MATH(ROW(INDIRECT("1:512"))/1),2)=1,AZ256,1-AZ256) * IF(MOD(_xlfn.FLOOR.MATH(ROW(INDIRECT("1:512"))/2),2)=1,BA256,1-BA256) *  IF(MOD(_xlfn.FLOOR.MATH(ROW(INDIRECT("1:512"))/4),2)=1,BB256,1-BB256) *IF(MOD(_xlfn.FLOOR.MATH(ROW(INDIRECT("1:512"))/8),2)=1,BC256,1-BC256) * IF(MOD(_xlfn.FLOOR.MATH(ROW(INDIRECT("1:512"))/16),2)=1,BD256,1-BD256) * IF(MOD(_xlfn.FLOOR.MATH(ROW(INDIRECT("1:512"))/32),2)=1,BE256,1-BE256) *  IF(MOD(_xlfn.FLOOR.MATH(ROW(INDIRECT("1:512"))/64),2)=1,BF256,1-BF256) * IF(MOD(_xlfn.FLOOR.MATH(ROW(INDIRECT("1:512"))/128),2)=1,BG256,1-BG256) * IF(MOD(_xlfn.FLOOR.MATH(ROW(INDIRECT("1:512"))/256),2)=1,BH256,1-BH256)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0.39015024835307571</v>
      </c>
      <c r="BP256">
        <f ca="1">IF('Draft Sim'!$C$2 = "Most Categories",BO256,BN256)</f>
        <v>0.39015024835307571</v>
      </c>
      <c r="BR256" t="str">
        <f ca="1"/>
        <v>Jeremiah Robinson-Earl</v>
      </c>
      <c r="BT256" s="6" t="str">
        <f t="shared" ca="1" si="51"/>
        <v>Jeremiah Robinson-Earl</v>
      </c>
      <c r="BV256" t="str">
        <f ca="1"/>
        <v>John Wall</v>
      </c>
    </row>
    <row r="257" spans="6:74">
      <c r="F257" t="str">
        <v>Trey Lyles</v>
      </c>
      <c r="I257" s="6" t="str">
        <f t="shared" si="39"/>
        <v>Trey Lyles</v>
      </c>
      <c r="L257" t="str">
        <v>Javonte Green</v>
      </c>
      <c r="O257">
        <v>-0.89644796388539505</v>
      </c>
      <c r="P257">
        <v>-0.75594859646232393</v>
      </c>
      <c r="Q257">
        <v>-1.0278949289401642</v>
      </c>
      <c r="R257">
        <v>-0.57955125402475383</v>
      </c>
      <c r="S257">
        <v>-0.35513360937217803</v>
      </c>
      <c r="T257">
        <v>-0.36421362346270453</v>
      </c>
      <c r="U257">
        <v>0.8161025850669249</v>
      </c>
      <c r="V257">
        <v>-4.4386063072136515E-2</v>
      </c>
      <c r="W257">
        <v>-0.16335128734370657</v>
      </c>
      <c r="AO257" t="str">
        <f t="shared" si="40"/>
        <v>Trey Lyles</v>
      </c>
      <c r="AP257" cm="1">
        <f t="array" ref="AP257">INDEX(_x_scores_!B$2:B$474,MATCH($AO257,_x_scores_!$A$2:$A$474,0),0) + INDEX(_hidden_info_draft_!Z$42:AK$42,'Draft Sim'!$F$21)</f>
        <v>-1.1064196862276277</v>
      </c>
      <c r="AQ257" cm="1">
        <f t="array" ref="AQ257">INDEX(_x_scores_!C$2:C$474,MATCH($AO257,_x_scores_!$A$2:$A$474,0),0) + INDEX(_hidden_info_draft_!Z$43:AK$43,'Draft Sim'!$F$21)</f>
        <v>-0.20692176179294364</v>
      </c>
      <c r="AR257" cm="1">
        <f t="array" ref="AR257">INDEX(_x_scores_!D$2:D$474,MATCH($AO257,_x_scores_!$A$2:$A$474,0),0) +INDEX(_hidden_info_draft_!Z$44:AK$44,'Draft Sim'!$F$21)</f>
        <v>-0.99071791960094036</v>
      </c>
      <c r="AS257" cm="1">
        <f t="array" ref="AS257">INDEX(_x_scores_!E$2:E$474,MATCH($AO257,_x_scores_!$A$2:$A$474,0),0) + INDEX(_hidden_info_draft_!Z$45:AK$45,'Draft Sim'!$F$21)</f>
        <v>-0.93102708627077546</v>
      </c>
      <c r="AT257" cm="1">
        <f t="array" ref="AT257">INDEX(_x_scores_!F$2:F$474,MATCH($AO257,_x_scores_!$A$2:$A$474,0),0) + INDEX(_hidden_info_draft_!Z$46:AK$46,'Draft Sim'!$F$21)</f>
        <v>-0.98725161283042828</v>
      </c>
      <c r="AU257" cm="1">
        <f t="array" ref="AU257">INDEX(_x_scores_!G$2:G$474,MATCH($AO257,_x_scores_!$A$2:$A$474,0),0) + INDEX(_hidden_info_draft_!Z$47:AK$47,'Draft Sim'!$F$21)</f>
        <v>-0.35207729200325816</v>
      </c>
      <c r="AV257" cm="1">
        <f t="array" ref="AV257">INDEX(_x_scores_!H$2:H$474,MATCH($AO257,_x_scores_!$A$2:$A$474,0),0) + INDEX(_hidden_info_draft_!Z$48:AK$48,'Draft Sim'!$F$21)</f>
        <v>0.72146743841763683</v>
      </c>
      <c r="AW257" cm="1">
        <f t="array" ref="AW257">INDEX(_x_scores_!I$2:I$474,MATCH($AO257,_x_scores_!$A$2:$A$474,0),0) + INDEX(_hidden_info_draft_!Z$49:AK$49,'Draft Sim'!$F$21)</f>
        <v>-1.7267987283621467</v>
      </c>
      <c r="AX257" cm="1">
        <f t="array" ref="AX257">INDEX(_x_scores_!J$2:J$474,MATCH($AO257,_x_scores_!$A$2:$A$474,0),0) + INDEX(_hidden_info_draft_!Z$50:AK$50,'Draft Sim'!$F$21)</f>
        <v>-5.9224070593977884E-2</v>
      </c>
      <c r="AZ257">
        <f t="shared" si="41"/>
        <v>0.41822170397124347</v>
      </c>
      <c r="BA257">
        <f t="shared" si="42"/>
        <v>0.48577258899404485</v>
      </c>
      <c r="BB257">
        <f t="shared" si="43"/>
        <v>0.43379713583773027</v>
      </c>
      <c r="BC257">
        <f t="shared" si="44"/>
        <v>0.42968086374487036</v>
      </c>
      <c r="BD257">
        <f t="shared" si="45"/>
        <v>0.43147723787981951</v>
      </c>
      <c r="BE257">
        <f t="shared" si="46"/>
        <v>0.47572325562802686</v>
      </c>
      <c r="BF257">
        <f t="shared" si="47"/>
        <v>0.55273178697384306</v>
      </c>
      <c r="BG257">
        <f t="shared" si="48"/>
        <v>0.37413489484514173</v>
      </c>
      <c r="BH257">
        <f t="shared" si="49"/>
        <v>0.49564342643877468</v>
      </c>
      <c r="BJ257">
        <f ca="1"/>
        <v>254</v>
      </c>
      <c r="BL257">
        <f ca="1"/>
        <v>1</v>
      </c>
      <c r="BN257">
        <f t="shared" si="50"/>
        <v>0.45524254381261048</v>
      </c>
      <c r="BO257" cm="1">
        <f t="array" aca="1" ref="BO257" ca="1">SUM(IF(MOD(_xlfn.FLOOR.MATH(ROW(INDIRECT("1:512"))/1),2)=1,AZ257,1-AZ257) * IF(MOD(_xlfn.FLOOR.MATH(ROW(INDIRECT("1:512"))/2),2)=1,BA257,1-BA257) *  IF(MOD(_xlfn.FLOOR.MATH(ROW(INDIRECT("1:512"))/4),2)=1,BB257,1-BB257) *IF(MOD(_xlfn.FLOOR.MATH(ROW(INDIRECT("1:512"))/8),2)=1,BC257,1-BC257) * IF(MOD(_xlfn.FLOOR.MATH(ROW(INDIRECT("1:512"))/16),2)=1,BD257,1-BD257) * IF(MOD(_xlfn.FLOOR.MATH(ROW(INDIRECT("1:512"))/32),2)=1,BE257,1-BE257) *  IF(MOD(_xlfn.FLOOR.MATH(ROW(INDIRECT("1:512"))/64),2)=1,BF257,1-BF257) * IF(MOD(_xlfn.FLOOR.MATH(ROW(INDIRECT("1:512"))/128),2)=1,BG257,1-BG257) * IF(MOD(_xlfn.FLOOR.MATH(ROW(INDIRECT("1:512"))/256),2)=1,BH257,1-BH257)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0.39047273738118821</v>
      </c>
      <c r="BP257">
        <f ca="1">IF('Draft Sim'!$C$2 = "Most Categories",BO257,BN257)</f>
        <v>0.39047273738118821</v>
      </c>
      <c r="BR257" t="str">
        <f ca="1"/>
        <v>Charles Bassey</v>
      </c>
      <c r="BT257" s="6" t="str">
        <f t="shared" ca="1" si="51"/>
        <v>Charles Bassey</v>
      </c>
      <c r="BV257" t="str">
        <f ca="1"/>
        <v>Cedi Osman</v>
      </c>
    </row>
    <row r="258" spans="6:74">
      <c r="F258" t="str">
        <v>Obi Toppin</v>
      </c>
      <c r="I258" s="6" t="str">
        <f t="shared" si="39"/>
        <v>Obi Toppin</v>
      </c>
      <c r="L258" t="str">
        <v>Damion Lee</v>
      </c>
      <c r="O258">
        <v>-1.1327255939410141</v>
      </c>
      <c r="P258">
        <v>-0.49167798245005745</v>
      </c>
      <c r="Q258">
        <v>-1.0141111321982796</v>
      </c>
      <c r="R258">
        <v>-0.59299216114846809</v>
      </c>
      <c r="S258">
        <v>9.4922757726874987E-2</v>
      </c>
      <c r="T258">
        <v>-1.0623860037322765</v>
      </c>
      <c r="U258">
        <v>0.67747660055463066</v>
      </c>
      <c r="V258">
        <v>-0.18378105311615867</v>
      </c>
      <c r="W258">
        <v>0.31273472073095304</v>
      </c>
      <c r="AO258" t="str">
        <f t="shared" si="40"/>
        <v>Obi Toppin</v>
      </c>
      <c r="AP258" cm="1">
        <f t="array" ref="AP258">INDEX(_x_scores_!B$2:B$474,MATCH($AO258,_x_scores_!$A$2:$A$474,0),0) + INDEX(_hidden_info_draft_!Z$42:AK$42,'Draft Sim'!$F$21)</f>
        <v>-1.0308062309578534</v>
      </c>
      <c r="AQ258" cm="1">
        <f t="array" ref="AQ258">INDEX(_x_scores_!C$2:C$474,MATCH($AO258,_x_scores_!$A$2:$A$474,0),0) + INDEX(_hidden_info_draft_!Z$43:AK$43,'Draft Sim'!$F$21)</f>
        <v>-0.51797783478358383</v>
      </c>
      <c r="AR258" cm="1">
        <f t="array" ref="AR258">INDEX(_x_scores_!D$2:D$474,MATCH($AO258,_x_scores_!$A$2:$A$474,0),0) +INDEX(_hidden_info_draft_!Z$44:AK$44,'Draft Sim'!$F$21)</f>
        <v>-0.90405225726189031</v>
      </c>
      <c r="AS258" cm="1">
        <f t="array" ref="AS258">INDEX(_x_scores_!E$2:E$474,MATCH($AO258,_x_scores_!$A$2:$A$474,0),0) + INDEX(_hidden_info_draft_!Z$45:AK$45,'Draft Sim'!$F$21)</f>
        <v>-0.86865194041340654</v>
      </c>
      <c r="AT258" cm="1">
        <f t="array" ref="AT258">INDEX(_x_scores_!F$2:F$474,MATCH($AO258,_x_scores_!$A$2:$A$474,0),0) + INDEX(_hidden_info_draft_!Z$46:AK$46,'Draft Sim'!$F$21)</f>
        <v>-1.0717552320181032</v>
      </c>
      <c r="AU258" cm="1">
        <f t="array" ref="AU258">INDEX(_x_scores_!G$2:G$474,MATCH($AO258,_x_scores_!$A$2:$A$474,0),0) + INDEX(_hidden_info_draft_!Z$47:AK$47,'Draft Sim'!$F$21)</f>
        <v>-0.24410956309329346</v>
      </c>
      <c r="AV258" cm="1">
        <f t="array" ref="AV258">INDEX(_x_scores_!H$2:H$474,MATCH($AO258,_x_scores_!$A$2:$A$474,0),0) + INDEX(_hidden_info_draft_!Z$48:AK$48,'Draft Sim'!$F$21)</f>
        <v>0.80104638262019079</v>
      </c>
      <c r="AW258" cm="1">
        <f t="array" ref="AW258">INDEX(_x_scores_!I$2:I$474,MATCH($AO258,_x_scores_!$A$2:$A$474,0),0) + INDEX(_hidden_info_draft_!Z$49:AK$49,'Draft Sim'!$F$21)</f>
        <v>-1.748045437633428</v>
      </c>
      <c r="AX258" cm="1">
        <f t="array" ref="AX258">INDEX(_x_scores_!J$2:J$474,MATCH($AO258,_x_scores_!$A$2:$A$474,0),0) + INDEX(_hidden_info_draft_!Z$50:AK$50,'Draft Sim'!$F$21)</f>
        <v>-7.4317397104927019E-2</v>
      </c>
      <c r="AZ258">
        <f t="shared" si="41"/>
        <v>0.42373938890577223</v>
      </c>
      <c r="BA258">
        <f t="shared" si="42"/>
        <v>0.46442489649215868</v>
      </c>
      <c r="BB258">
        <f t="shared" si="43"/>
        <v>0.43954172771293532</v>
      </c>
      <c r="BC258">
        <f t="shared" si="44"/>
        <v>0.4343476696073425</v>
      </c>
      <c r="BD258">
        <f t="shared" si="45"/>
        <v>0.42567767603257245</v>
      </c>
      <c r="BE258">
        <f t="shared" si="46"/>
        <v>0.4831625418150064</v>
      </c>
      <c r="BF258">
        <f t="shared" si="47"/>
        <v>0.55850838363931177</v>
      </c>
      <c r="BG258">
        <f t="shared" si="48"/>
        <v>0.37263962841514586</v>
      </c>
      <c r="BH258">
        <f t="shared" si="49"/>
        <v>0.49453321080200119</v>
      </c>
      <c r="BJ258">
        <f ca="1"/>
        <v>255</v>
      </c>
      <c r="BL258">
        <f ca="1"/>
        <v>1</v>
      </c>
      <c r="BN258">
        <f t="shared" si="50"/>
        <v>0.45517501371358293</v>
      </c>
      <c r="BO258" cm="1">
        <f t="array" aca="1" ref="BO258" ca="1">SUM(IF(MOD(_xlfn.FLOOR.MATH(ROW(INDIRECT("1:512"))/1),2)=1,AZ258,1-AZ258) * IF(MOD(_xlfn.FLOOR.MATH(ROW(INDIRECT("1:512"))/2),2)=1,BA258,1-BA258) *  IF(MOD(_xlfn.FLOOR.MATH(ROW(INDIRECT("1:512"))/4),2)=1,BB258,1-BB258) *IF(MOD(_xlfn.FLOOR.MATH(ROW(INDIRECT("1:512"))/8),2)=1,BC258,1-BC258) * IF(MOD(_xlfn.FLOOR.MATH(ROW(INDIRECT("1:512"))/16),2)=1,BD258,1-BD258) * IF(MOD(_xlfn.FLOOR.MATH(ROW(INDIRECT("1:512"))/32),2)=1,BE258,1-BE258) *  IF(MOD(_xlfn.FLOOR.MATH(ROW(INDIRECT("1:512"))/64),2)=1,BF258,1-BF258) * IF(MOD(_xlfn.FLOOR.MATH(ROW(INDIRECT("1:512"))/128),2)=1,BG258,1-BG258) * IF(MOD(_xlfn.FLOOR.MATH(ROW(INDIRECT("1:512"))/256),2)=1,BH258,1-BH258)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0.3902962845800208</v>
      </c>
      <c r="BP258">
        <f ca="1">IF('Draft Sim'!$C$2 = "Most Categories",BO258,BN258)</f>
        <v>0.3902962845800208</v>
      </c>
      <c r="BR258" t="str">
        <f ca="1"/>
        <v>Ty Jerome</v>
      </c>
      <c r="BT258" s="6" t="str">
        <f t="shared" ca="1" si="51"/>
        <v>Ty Jerome</v>
      </c>
      <c r="BV258" t="str">
        <f ca="1"/>
        <v>Jordan Nwora</v>
      </c>
    </row>
    <row r="259" spans="6:74">
      <c r="F259" t="str">
        <v>Eric Gordon</v>
      </c>
      <c r="I259" s="6" t="str">
        <f t="shared" si="39"/>
        <v>Eric Gordon</v>
      </c>
      <c r="L259" t="str">
        <v>John Wall</v>
      </c>
      <c r="O259">
        <v>-0.76349021654744809</v>
      </c>
      <c r="P259">
        <v>-0.94349946108513316</v>
      </c>
      <c r="Q259">
        <v>-0.12536827284598143</v>
      </c>
      <c r="R259">
        <v>-0.57924632427092726</v>
      </c>
      <c r="S259">
        <v>-0.65801424640292494</v>
      </c>
      <c r="T259">
        <v>-0.46937751830121355</v>
      </c>
      <c r="U259">
        <v>0.46975030914374699</v>
      </c>
      <c r="V259">
        <v>5.9218386197545554E-2</v>
      </c>
      <c r="W259">
        <v>-0.20602147405633769</v>
      </c>
      <c r="AO259" t="str">
        <f t="shared" si="40"/>
        <v>Eric Gordon</v>
      </c>
      <c r="AP259" cm="1">
        <f t="array" ref="AP259">INDEX(_x_scores_!B$2:B$474,MATCH($AO259,_x_scores_!$A$2:$A$474,0),0) + INDEX(_hidden_info_draft_!Z$42:AK$42,'Draft Sim'!$F$21)</f>
        <v>-0.81911055533165611</v>
      </c>
      <c r="AQ259" cm="1">
        <f t="array" ref="AQ259">INDEX(_x_scores_!C$2:C$474,MATCH($AO259,_x_scores_!$A$2:$A$474,0),0) + INDEX(_hidden_info_draft_!Z$43:AK$43,'Draft Sim'!$F$21)</f>
        <v>-0.91967598730766997</v>
      </c>
      <c r="AR259" cm="1">
        <f t="array" ref="AR259">INDEX(_x_scores_!D$2:D$474,MATCH($AO259,_x_scores_!$A$2:$A$474,0),0) +INDEX(_hidden_info_draft_!Z$44:AK$44,'Draft Sim'!$F$21)</f>
        <v>-0.42977309725228774</v>
      </c>
      <c r="AS259" cm="1">
        <f t="array" ref="AS259">INDEX(_x_scores_!E$2:E$474,MATCH($AO259,_x_scores_!$A$2:$A$474,0),0) + INDEX(_hidden_info_draft_!Z$45:AK$45,'Draft Sim'!$F$21)</f>
        <v>-0.76561203626078012</v>
      </c>
      <c r="AT259" cm="1">
        <f t="array" ref="AT259">INDEX(_x_scores_!F$2:F$474,MATCH($AO259,_x_scores_!$A$2:$A$474,0),0) + INDEX(_hidden_info_draft_!Z$46:AK$46,'Draft Sim'!$F$21)</f>
        <v>-1.0721408701148274</v>
      </c>
      <c r="AU259" cm="1">
        <f t="array" ref="AU259">INDEX(_x_scores_!G$2:G$474,MATCH($AO259,_x_scores_!$A$2:$A$474,0),0) + INDEX(_hidden_info_draft_!Z$47:AK$47,'Draft Sim'!$F$21)</f>
        <v>-0.13402579708032564</v>
      </c>
      <c r="AV259" cm="1">
        <f t="array" ref="AV259">INDEX(_x_scores_!H$2:H$474,MATCH($AO259,_x_scores_!$A$2:$A$474,0),0) + INDEX(_hidden_info_draft_!Z$48:AK$48,'Draft Sim'!$F$21)</f>
        <v>0.35484660445964267</v>
      </c>
      <c r="AW259" cm="1">
        <f t="array" ref="AW259">INDEX(_x_scores_!I$2:I$474,MATCH($AO259,_x_scores_!$A$2:$A$474,0),0) + INDEX(_hidden_info_draft_!Z$49:AK$49,'Draft Sim'!$F$21)</f>
        <v>-1.6433132749452721</v>
      </c>
      <c r="AX259" cm="1">
        <f t="array" ref="AX259">INDEX(_x_scores_!J$2:J$474,MATCH($AO259,_x_scores_!$A$2:$A$474,0),0) + INDEX(_hidden_info_draft_!Z$50:AK$50,'Draft Sim'!$F$21)</f>
        <v>-0.23707895374758689</v>
      </c>
      <c r="AZ259">
        <f t="shared" si="41"/>
        <v>0.43926365034017079</v>
      </c>
      <c r="BA259">
        <f t="shared" si="42"/>
        <v>0.4370159786722595</v>
      </c>
      <c r="BB259">
        <f t="shared" si="43"/>
        <v>0.47117325533669341</v>
      </c>
      <c r="BC259">
        <f t="shared" si="44"/>
        <v>0.44207672028879252</v>
      </c>
      <c r="BD259">
        <f t="shared" si="45"/>
        <v>0.42565124515838992</v>
      </c>
      <c r="BE259">
        <f t="shared" si="46"/>
        <v>0.49075365183739517</v>
      </c>
      <c r="BF259">
        <f t="shared" si="47"/>
        <v>0.5259931747477129</v>
      </c>
      <c r="BG259">
        <f t="shared" si="48"/>
        <v>0.38002846189075556</v>
      </c>
      <c r="BH259">
        <f t="shared" si="49"/>
        <v>0.48256547493170054</v>
      </c>
      <c r="BJ259">
        <f ca="1"/>
        <v>256</v>
      </c>
      <c r="BL259">
        <f ca="1"/>
        <v>0</v>
      </c>
      <c r="BN259">
        <f t="shared" si="50"/>
        <v>0.45494684591154122</v>
      </c>
      <c r="BO259" cm="1">
        <f t="array" aca="1" ref="BO259" ca="1">SUM(IF(MOD(_xlfn.FLOOR.MATH(ROW(INDIRECT("1:512"))/1),2)=1,AZ259,1-AZ259) * IF(MOD(_xlfn.FLOOR.MATH(ROW(INDIRECT("1:512"))/2),2)=1,BA259,1-BA259) *  IF(MOD(_xlfn.FLOOR.MATH(ROW(INDIRECT("1:512"))/4),2)=1,BB259,1-BB259) *IF(MOD(_xlfn.FLOOR.MATH(ROW(INDIRECT("1:512"))/8),2)=1,BC259,1-BC259) * IF(MOD(_xlfn.FLOOR.MATH(ROW(INDIRECT("1:512"))/16),2)=1,BD259,1-BD259) * IF(MOD(_xlfn.FLOOR.MATH(ROW(INDIRECT("1:512"))/32),2)=1,BE259,1-BE259) *  IF(MOD(_xlfn.FLOOR.MATH(ROW(INDIRECT("1:512"))/64),2)=1,BF259,1-BF259) * IF(MOD(_xlfn.FLOOR.MATH(ROW(INDIRECT("1:512"))/128),2)=1,BG259,1-BG259) * IF(MOD(_xlfn.FLOOR.MATH(ROW(INDIRECT("1:512"))/256),2)=1,BH259,1-BH259)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0.38996883556428308</v>
      </c>
      <c r="BP259">
        <f ca="1">IF('Draft Sim'!$C$2 = "Most Categories",BO259,BN259)</f>
        <v>0.38996883556428308</v>
      </c>
      <c r="BR259" t="str">
        <f ca="1"/>
        <v>Eric Gordon</v>
      </c>
      <c r="BT259" s="6" t="str">
        <f t="shared" ca="1" si="51"/>
        <v>Eric Gordon</v>
      </c>
      <c r="BV259" t="str">
        <f ca="1"/>
        <v>Damion Lee</v>
      </c>
    </row>
    <row r="260" spans="6:74">
      <c r="F260" t="str">
        <v>Anthony Lamb</v>
      </c>
      <c r="I260" s="6" t="str">
        <f t="shared" ref="I260:I323" si="52">IFERROR(MATCH(F260,$D$4:$D$502,0),F260)</f>
        <v>Anthony Lamb</v>
      </c>
      <c r="L260" t="str">
        <v>Jordan Nwora</v>
      </c>
      <c r="O260">
        <v>-1.1824939952670228</v>
      </c>
      <c r="P260">
        <v>-0.92840381173417108</v>
      </c>
      <c r="Q260">
        <v>-1.122162135841523</v>
      </c>
      <c r="R260">
        <v>-0.35641208135914743</v>
      </c>
      <c r="S260">
        <v>-0.26147811725781706</v>
      </c>
      <c r="T260">
        <v>-0.55155359736656229</v>
      </c>
      <c r="U260">
        <v>1.0000900539310118</v>
      </c>
      <c r="V260">
        <v>-1.7873972378862072E-2</v>
      </c>
      <c r="W260">
        <v>-0.15602408859301797</v>
      </c>
      <c r="AO260" t="str">
        <f t="shared" ref="AO260:AO323" si="53">F260</f>
        <v>Anthony Lamb</v>
      </c>
      <c r="AP260" cm="1">
        <f t="array" ref="AP260">INDEX(_x_scores_!B$2:B$474,MATCH($AO260,_x_scores_!$A$2:$A$474,0),0) + INDEX(_hidden_info_draft_!Z$42:AK$42,'Draft Sim'!$F$21)</f>
        <v>-1.0425587841609711</v>
      </c>
      <c r="AQ260" cm="1">
        <f t="array" ref="AQ260">INDEX(_x_scores_!C$2:C$474,MATCH($AO260,_x_scores_!$A$2:$A$474,0),0) + INDEX(_hidden_info_draft_!Z$43:AK$43,'Draft Sim'!$F$21)</f>
        <v>-0.55659234830311644</v>
      </c>
      <c r="AR260" cm="1">
        <f t="array" ref="AR260">INDEX(_x_scores_!D$2:D$474,MATCH($AO260,_x_scores_!$A$2:$A$474,0),0) +INDEX(_hidden_info_draft_!Z$44:AK$44,'Draft Sim'!$F$21)</f>
        <v>-0.77423575166952596</v>
      </c>
      <c r="AS260" cm="1">
        <f t="array" ref="AS260">INDEX(_x_scores_!E$2:E$474,MATCH($AO260,_x_scores_!$A$2:$A$474,0),0) + INDEX(_hidden_info_draft_!Z$45:AK$45,'Draft Sim'!$F$21)</f>
        <v>-0.73214882719534202</v>
      </c>
      <c r="AT260" cm="1">
        <f t="array" ref="AT260">INDEX(_x_scores_!F$2:F$474,MATCH($AO260,_x_scores_!$A$2:$A$474,0),0) + INDEX(_hidden_info_draft_!Z$46:AK$46,'Draft Sim'!$F$21)</f>
        <v>-1.1249524003873594</v>
      </c>
      <c r="AU260" cm="1">
        <f t="array" ref="AU260">INDEX(_x_scores_!G$2:G$474,MATCH($AO260,_x_scores_!$A$2:$A$474,0),0) + INDEX(_hidden_info_draft_!Z$47:AK$47,'Draft Sim'!$F$21)</f>
        <v>-0.38790544947883998</v>
      </c>
      <c r="AV260" cm="1">
        <f t="array" ref="AV260">INDEX(_x_scores_!H$2:H$474,MATCH($AO260,_x_scores_!$A$2:$A$474,0),0) + INDEX(_hidden_info_draft_!Z$48:AK$48,'Draft Sim'!$F$21)</f>
        <v>0.68072323482528951</v>
      </c>
      <c r="AW260" cm="1">
        <f t="array" ref="AW260">INDEX(_x_scores_!I$2:I$474,MATCH($AO260,_x_scores_!$A$2:$A$474,0),0) + INDEX(_hidden_info_draft_!Z$49:AK$49,'Draft Sim'!$F$21)</f>
        <v>-1.7328320017642276</v>
      </c>
      <c r="AX260" cm="1">
        <f t="array" ref="AX260">INDEX(_x_scores_!J$2:J$474,MATCH($AO260,_x_scores_!$A$2:$A$474,0),0) + INDEX(_hidden_info_draft_!Z$50:AK$50,'Draft Sim'!$F$21)</f>
        <v>-4.7245629255995653E-2</v>
      </c>
      <c r="AZ260">
        <f t="shared" ref="AZ260:AZ323" si="54">1 - _xlfn.NORM.DIST(0,AP260,SQRT(Z$54),TRUE)</f>
        <v>0.42288076767649285</v>
      </c>
      <c r="BA260">
        <f t="shared" ref="BA260:BA323" si="55">1 - _xlfn.NORM.DIST(0,AQ260,SQRT(Z$55),TRUE)</f>
        <v>0.46178066929309847</v>
      </c>
      <c r="BB260">
        <f t="shared" ref="BB260:BB323" si="56">1 - _xlfn.NORM.DIST(0,AR260,SQRT(Z$56),TRUE)</f>
        <v>0.44817005058046022</v>
      </c>
      <c r="BC260">
        <f t="shared" ref="BC260:BC323" si="57">1 - _xlfn.NORM.DIST(0,AS260,SQRT(Z$57),TRUE)</f>
        <v>0.44459170290296135</v>
      </c>
      <c r="BD260">
        <f t="shared" ref="BD260:BD323" si="58">1 - _xlfn.NORM.DIST(0,AT260,SQRT(Z$58),TRUE)</f>
        <v>0.42203485213259739</v>
      </c>
      <c r="BE260">
        <f t="shared" ref="BE260:BE323" si="59">1 - _xlfn.NORM.DIST(0,AU260,SQRT(Z$59),TRUE)</f>
        <v>0.47325633374609077</v>
      </c>
      <c r="BF260">
        <f t="shared" ref="BF260:BF323" si="60">1 - _xlfn.NORM.DIST(0,AV260,SQRT(Z$60),TRUE)</f>
        <v>0.549769770300368</v>
      </c>
      <c r="BG260">
        <f t="shared" ref="BG260:BG323" si="61">1 - _xlfn.NORM.DIST(0,AW260,SQRT(Z$61),TRUE)</f>
        <v>0.37371010125296011</v>
      </c>
      <c r="BH260">
        <f t="shared" ref="BH260:BH323" si="62">1 - _xlfn.NORM.DIST(0,AX260,SQRT(Z$62),TRUE)</f>
        <v>0.49652454576703353</v>
      </c>
      <c r="BL260">
        <f ca="1"/>
        <v>0</v>
      </c>
      <c r="BN260">
        <f t="shared" ref="BN260:BN323" si="63">AVERAGE(AZ260:BH260)</f>
        <v>0.45474653262800696</v>
      </c>
      <c r="BO260" cm="1">
        <f t="array" aca="1" ref="BO260" ca="1">SUM(IF(MOD(_xlfn.FLOOR.MATH(ROW(INDIRECT("1:512"))/1),2)=1,AZ260,1-AZ260) * IF(MOD(_xlfn.FLOOR.MATH(ROW(INDIRECT("1:512"))/2),2)=1,BA260,1-BA260) *  IF(MOD(_xlfn.FLOOR.MATH(ROW(INDIRECT("1:512"))/4),2)=1,BB260,1-BB260) *IF(MOD(_xlfn.FLOOR.MATH(ROW(INDIRECT("1:512"))/8),2)=1,BC260,1-BC260) * IF(MOD(_xlfn.FLOOR.MATH(ROW(INDIRECT("1:512"))/16),2)=1,BD260,1-BD260) * IF(MOD(_xlfn.FLOOR.MATH(ROW(INDIRECT("1:512"))/32),2)=1,BE260,1-BE260) *  IF(MOD(_xlfn.FLOOR.MATH(ROW(INDIRECT("1:512"))/64),2)=1,BF260,1-BF260) * IF(MOD(_xlfn.FLOOR.MATH(ROW(INDIRECT("1:512"))/128),2)=1,BG260,1-BG260) * IF(MOD(_xlfn.FLOOR.MATH(ROW(INDIRECT("1:512"))/256),2)=1,BH260,1-BH260)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0.38934160008290708</v>
      </c>
      <c r="BP260">
        <f ca="1">IF('Draft Sim'!$C$2 = "Most Categories",BO260,BN260)</f>
        <v>0.38934160008290708</v>
      </c>
      <c r="BR260" t="str">
        <f ca="1"/>
        <v>Naji Marshall</v>
      </c>
      <c r="BT260" s="6" t="str">
        <f t="shared" ref="BT260:BT323" ca="1" si="64">IFERROR(MATCH(BR260,$D$4:$D$502,0),BR260)</f>
        <v>Naji Marshall</v>
      </c>
      <c r="BV260" t="str">
        <f ca="1"/>
        <v>Christian Koloko</v>
      </c>
    </row>
    <row r="261" spans="6:74">
      <c r="F261" t="str">
        <v>Naji Marshall</v>
      </c>
      <c r="I261" s="6" t="str">
        <f t="shared" si="52"/>
        <v>Naji Marshall</v>
      </c>
      <c r="L261" t="str">
        <v>Chris Duarte</v>
      </c>
      <c r="O261">
        <v>-0.95072192094250085</v>
      </c>
      <c r="P261">
        <v>-0.80075996342982281</v>
      </c>
      <c r="Q261">
        <v>-0.92369475490303121</v>
      </c>
      <c r="R261">
        <v>-0.49917330024993078</v>
      </c>
      <c r="S261">
        <v>-0.5531809326543089</v>
      </c>
      <c r="T261">
        <v>-0.31997203017860187</v>
      </c>
      <c r="U261">
        <v>0.75138754797043228</v>
      </c>
      <c r="V261">
        <v>1.1106700604611676E-2</v>
      </c>
      <c r="W261">
        <v>-0.14708946866215239</v>
      </c>
      <c r="AO261" t="str">
        <f t="shared" si="53"/>
        <v>Naji Marshall</v>
      </c>
      <c r="AP261" cm="1">
        <f t="array" ref="AP261">INDEX(_x_scores_!B$2:B$474,MATCH($AO261,_x_scores_!$A$2:$A$474,0),0) + INDEX(_hidden_info_draft_!Z$42:AK$42,'Draft Sim'!$F$21)</f>
        <v>-0.84909936876929293</v>
      </c>
      <c r="AQ261" cm="1">
        <f t="array" ref="AQ261">INDEX(_x_scores_!C$2:C$474,MATCH($AO261,_x_scores_!$A$2:$A$474,0),0) + INDEX(_hidden_info_draft_!Z$43:AK$43,'Draft Sim'!$F$21)</f>
        <v>-0.47149298892666591</v>
      </c>
      <c r="AR261" cm="1">
        <f t="array" ref="AR261">INDEX(_x_scores_!D$2:D$474,MATCH($AO261,_x_scores_!$A$2:$A$474,0),0) +INDEX(_hidden_info_draft_!Z$44:AK$44,'Draft Sim'!$F$21)</f>
        <v>-0.41221422871825419</v>
      </c>
      <c r="AS261" cm="1">
        <f t="array" ref="AS261">INDEX(_x_scores_!E$2:E$474,MATCH($AO261,_x_scores_!$A$2:$A$474,0),0) + INDEX(_hidden_info_draft_!Z$45:AK$45,'Draft Sim'!$F$21)</f>
        <v>-0.43273541794523129</v>
      </c>
      <c r="AT261" cm="1">
        <f t="array" ref="AT261">INDEX(_x_scores_!F$2:F$474,MATCH($AO261,_x_scores_!$A$2:$A$474,0),0) + INDEX(_hidden_info_draft_!Z$46:AK$46,'Draft Sim'!$F$21)</f>
        <v>-1.2819992779095055</v>
      </c>
      <c r="AU261" cm="1">
        <f t="array" ref="AU261">INDEX(_x_scores_!G$2:G$474,MATCH($AO261,_x_scores_!$A$2:$A$474,0),0) + INDEX(_hidden_info_draft_!Z$47:AK$47,'Draft Sim'!$F$21)</f>
        <v>-0.57184196412512411</v>
      </c>
      <c r="AV261" cm="1">
        <f t="array" ref="AV261">INDEX(_x_scores_!H$2:H$474,MATCH($AO261,_x_scores_!$A$2:$A$474,0),0) + INDEX(_hidden_info_draft_!Z$48:AK$48,'Draft Sim'!$F$21)</f>
        <v>0.38934809380564611</v>
      </c>
      <c r="AW261" cm="1">
        <f t="array" ref="AW261">INDEX(_x_scores_!I$2:I$474,MATCH($AO261,_x_scores_!$A$2:$A$474,0),0) + INDEX(_hidden_info_draft_!Z$49:AK$49,'Draft Sim'!$F$21)</f>
        <v>-1.7686363622382495</v>
      </c>
      <c r="AX261" cm="1">
        <f t="array" ref="AX261">INDEX(_x_scores_!J$2:J$474,MATCH($AO261,_x_scores_!$A$2:$A$474,0),0) + INDEX(_hidden_info_draft_!Z$50:AK$50,'Draft Sim'!$F$21)</f>
        <v>-0.30766448517722733</v>
      </c>
      <c r="AZ261">
        <f t="shared" si="54"/>
        <v>0.43705822022007257</v>
      </c>
      <c r="BA261">
        <f t="shared" si="55"/>
        <v>0.46761013970860132</v>
      </c>
      <c r="BB261">
        <f t="shared" si="56"/>
        <v>0.47234907677862648</v>
      </c>
      <c r="BC261">
        <f t="shared" si="57"/>
        <v>0.46718211006828725</v>
      </c>
      <c r="BD261">
        <f t="shared" si="58"/>
        <v>0.411320617305998</v>
      </c>
      <c r="BE261">
        <f t="shared" si="59"/>
        <v>0.4606097026405116</v>
      </c>
      <c r="BF261">
        <f t="shared" si="60"/>
        <v>0.52851635536058894</v>
      </c>
      <c r="BG261">
        <f t="shared" si="61"/>
        <v>0.37119234259019906</v>
      </c>
      <c r="BH261">
        <f t="shared" si="62"/>
        <v>0.4773796204325047</v>
      </c>
      <c r="BL261">
        <f ca="1"/>
        <v>0</v>
      </c>
      <c r="BN261">
        <f t="shared" si="63"/>
        <v>0.45480202056726554</v>
      </c>
      <c r="BO261" cm="1">
        <f t="array" aca="1" ref="BO261" ca="1">SUM(IF(MOD(_xlfn.FLOOR.MATH(ROW(INDIRECT("1:512"))/1),2)=1,AZ261,1-AZ261) * IF(MOD(_xlfn.FLOOR.MATH(ROW(INDIRECT("1:512"))/2),2)=1,BA261,1-BA261) *  IF(MOD(_xlfn.FLOOR.MATH(ROW(INDIRECT("1:512"))/4),2)=1,BB261,1-BB261) *IF(MOD(_xlfn.FLOOR.MATH(ROW(INDIRECT("1:512"))/8),2)=1,BC261,1-BC261) * IF(MOD(_xlfn.FLOOR.MATH(ROW(INDIRECT("1:512"))/16),2)=1,BD261,1-BD261) * IF(MOD(_xlfn.FLOOR.MATH(ROW(INDIRECT("1:512"))/32),2)=1,BE261,1-BE261) *  IF(MOD(_xlfn.FLOOR.MATH(ROW(INDIRECT("1:512"))/64),2)=1,BF261,1-BF261) * IF(MOD(_xlfn.FLOOR.MATH(ROW(INDIRECT("1:512"))/128),2)=1,BG261,1-BG261) * IF(MOD(_xlfn.FLOOR.MATH(ROW(INDIRECT("1:512"))/256),2)=1,BH261,1-BH261)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0.38960390184182098</v>
      </c>
      <c r="BP261">
        <f ca="1">IF('Draft Sim'!$C$2 = "Most Categories",BO261,BN261)</f>
        <v>0.38960390184182098</v>
      </c>
      <c r="BR261" t="str">
        <f ca="1"/>
        <v>Anthony Lamb</v>
      </c>
      <c r="BT261" s="6" t="str">
        <f t="shared" ca="1" si="64"/>
        <v>Anthony Lamb</v>
      </c>
      <c r="BV261" t="str">
        <f ca="1"/>
        <v>Tre Mann</v>
      </c>
    </row>
    <row r="262" spans="6:74">
      <c r="F262" t="str">
        <v>Maxi Kleber</v>
      </c>
      <c r="I262" s="6" t="str">
        <f t="shared" si="52"/>
        <v>Maxi Kleber</v>
      </c>
      <c r="L262" t="str">
        <v>Christian Koloko</v>
      </c>
      <c r="O262">
        <v>-0.87654122325638584</v>
      </c>
      <c r="P262">
        <v>-0.70440872780141062</v>
      </c>
      <c r="Q262">
        <v>-0.54669336033529603</v>
      </c>
      <c r="R262">
        <v>-0.27324939276678989</v>
      </c>
      <c r="S262">
        <v>-0.48062691454014772</v>
      </c>
      <c r="T262">
        <v>-0.8286334310632173</v>
      </c>
      <c r="U262">
        <v>0.36298657840600418</v>
      </c>
      <c r="V262">
        <v>-0.14305673608558744</v>
      </c>
      <c r="W262">
        <v>-1.4297194976849387E-3</v>
      </c>
      <c r="AO262" t="str">
        <f t="shared" si="53"/>
        <v>Maxi Kleber</v>
      </c>
      <c r="AP262" cm="1">
        <f t="array" ref="AP262">INDEX(_x_scores_!B$2:B$474,MATCH($AO262,_x_scores_!$A$2:$A$474,0),0) + INDEX(_hidden_info_draft_!Z$42:AK$42,'Draft Sim'!$F$21)</f>
        <v>-1.2561496127563976</v>
      </c>
      <c r="AQ262" cm="1">
        <f t="array" ref="AQ262">INDEX(_x_scores_!C$2:C$474,MATCH($AO262,_x_scores_!$A$2:$A$474,0),0) + INDEX(_hidden_info_draft_!Z$43:AK$43,'Draft Sim'!$F$21)</f>
        <v>-0.46600967526661763</v>
      </c>
      <c r="AR262" cm="1">
        <f t="array" ref="AR262">INDEX(_x_scores_!D$2:D$474,MATCH($AO262,_x_scores_!$A$2:$A$474,0),0) +INDEX(_hidden_info_draft_!Z$44:AK$44,'Draft Sim'!$F$21)</f>
        <v>-0.84049058153325817</v>
      </c>
      <c r="AS262" cm="1">
        <f t="array" ref="AS262">INDEX(_x_scores_!E$2:E$474,MATCH($AO262,_x_scores_!$A$2:$A$474,0),0) + INDEX(_hidden_info_draft_!Z$45:AK$45,'Draft Sim'!$F$21)</f>
        <v>-1.0422140410963425</v>
      </c>
      <c r="AT262" cm="1">
        <f t="array" ref="AT262">INDEX(_x_scores_!F$2:F$474,MATCH($AO262,_x_scores_!$A$2:$A$474,0),0) + INDEX(_hidden_info_draft_!Z$46:AK$46,'Draft Sim'!$F$21)</f>
        <v>-0.65825392078091638</v>
      </c>
      <c r="AU262" cm="1">
        <f t="array" ref="AU262">INDEX(_x_scores_!G$2:G$474,MATCH($AO262,_x_scores_!$A$2:$A$474,0),0) + INDEX(_hidden_info_draft_!Z$47:AK$47,'Draft Sim'!$F$21)</f>
        <v>-0.57215340235188106</v>
      </c>
      <c r="AV262" cm="1">
        <f t="array" ref="AV262">INDEX(_x_scores_!H$2:H$474,MATCH($AO262,_x_scores_!$A$2:$A$474,0),0) + INDEX(_hidden_info_draft_!Z$48:AK$48,'Draft Sim'!$F$21)</f>
        <v>0.90833418960409418</v>
      </c>
      <c r="AW262" cm="1">
        <f t="array" ref="AW262">INDEX(_x_scores_!I$2:I$474,MATCH($AO262,_x_scores_!$A$2:$A$474,0),0) + INDEX(_hidden_info_draft_!Z$49:AK$49,'Draft Sim'!$F$21)</f>
        <v>-1.7855190144454764</v>
      </c>
      <c r="AX262" cm="1">
        <f t="array" ref="AX262">INDEX(_x_scores_!J$2:J$474,MATCH($AO262,_x_scores_!$A$2:$A$474,0),0) + INDEX(_hidden_info_draft_!Z$50:AK$50,'Draft Sim'!$F$21)</f>
        <v>6.641620159167555E-3</v>
      </c>
      <c r="AZ262">
        <f t="shared" si="54"/>
        <v>0.40734393116746737</v>
      </c>
      <c r="BA262">
        <f t="shared" si="55"/>
        <v>0.46798600911890376</v>
      </c>
      <c r="BB262">
        <f t="shared" si="56"/>
        <v>0.44376306091388718</v>
      </c>
      <c r="BC262">
        <f t="shared" si="57"/>
        <v>0.4213867668684087</v>
      </c>
      <c r="BD262">
        <f t="shared" si="58"/>
        <v>0.45418634518667544</v>
      </c>
      <c r="BE262">
        <f t="shared" si="59"/>
        <v>0.46058831969034464</v>
      </c>
      <c r="BF262">
        <f t="shared" si="60"/>
        <v>0.56627647376183865</v>
      </c>
      <c r="BG262">
        <f t="shared" si="61"/>
        <v>0.37000705868999495</v>
      </c>
      <c r="BH262">
        <f t="shared" si="62"/>
        <v>0.50048857287894299</v>
      </c>
      <c r="BL262">
        <f ca="1"/>
        <v>0</v>
      </c>
      <c r="BN262">
        <f t="shared" si="63"/>
        <v>0.45466961536405154</v>
      </c>
      <c r="BO262" cm="1">
        <f t="array" aca="1" ref="BO262" ca="1">SUM(IF(MOD(_xlfn.FLOOR.MATH(ROW(INDIRECT("1:512"))/1),2)=1,AZ262,1-AZ262) * IF(MOD(_xlfn.FLOOR.MATH(ROW(INDIRECT("1:512"))/2),2)=1,BA262,1-BA262) *  IF(MOD(_xlfn.FLOOR.MATH(ROW(INDIRECT("1:512"))/4),2)=1,BB262,1-BB262) *IF(MOD(_xlfn.FLOOR.MATH(ROW(INDIRECT("1:512"))/8),2)=1,BC262,1-BC262) * IF(MOD(_xlfn.FLOOR.MATH(ROW(INDIRECT("1:512"))/16),2)=1,BD262,1-BD262) * IF(MOD(_xlfn.FLOOR.MATH(ROW(INDIRECT("1:512"))/32),2)=1,BE262,1-BE262) *  IF(MOD(_xlfn.FLOOR.MATH(ROW(INDIRECT("1:512"))/64),2)=1,BF262,1-BF262) * IF(MOD(_xlfn.FLOOR.MATH(ROW(INDIRECT("1:512"))/128),2)=1,BG262,1-BG262) * IF(MOD(_xlfn.FLOOR.MATH(ROW(INDIRECT("1:512"))/256),2)=1,BH262,1-BH262)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0.38900597848236074</v>
      </c>
      <c r="BP262">
        <f ca="1">IF('Draft Sim'!$C$2 = "Most Categories",BO262,BN262)</f>
        <v>0.38900597848236074</v>
      </c>
      <c r="BR262" t="str">
        <f ca="1"/>
        <v>Maxi Kleber</v>
      </c>
      <c r="BT262" s="6" t="str">
        <f t="shared" ca="1" si="64"/>
        <v>Maxi Kleber</v>
      </c>
      <c r="BV262" t="str">
        <f ca="1"/>
        <v>Trendon Watford</v>
      </c>
    </row>
    <row r="263" spans="6:74">
      <c r="F263" t="str">
        <v>Aaron Wiggins</v>
      </c>
      <c r="I263" s="6" t="str">
        <f t="shared" si="52"/>
        <v>Aaron Wiggins</v>
      </c>
      <c r="L263" t="str">
        <v>Tre Mann</v>
      </c>
      <c r="O263">
        <v>-1.154507951222528</v>
      </c>
      <c r="P263">
        <v>-0.94709964691449133</v>
      </c>
      <c r="Q263">
        <v>-1.057810490469431</v>
      </c>
      <c r="R263">
        <v>-0.34176518262345473</v>
      </c>
      <c r="S263">
        <v>-0.34209978183648759</v>
      </c>
      <c r="T263">
        <v>-0.79331225863232435</v>
      </c>
      <c r="U263">
        <v>0.91916604928457935</v>
      </c>
      <c r="V263">
        <v>-3.1447557523110535E-2</v>
      </c>
      <c r="W263">
        <v>5.7017018005597879E-2</v>
      </c>
      <c r="AO263" t="str">
        <f t="shared" si="53"/>
        <v>Aaron Wiggins</v>
      </c>
      <c r="AP263" cm="1">
        <f t="array" ref="AP263">INDEX(_x_scores_!B$2:B$474,MATCH($AO263,_x_scores_!$A$2:$A$474,0),0) + INDEX(_hidden_info_draft_!Z$42:AK$42,'Draft Sim'!$F$21)</f>
        <v>-1.0156587026511854</v>
      </c>
      <c r="AQ263" cm="1">
        <f t="array" ref="AQ263">INDEX(_x_scores_!C$2:C$474,MATCH($AO263,_x_scores_!$A$2:$A$474,0),0) + INDEX(_hidden_info_draft_!Z$43:AK$43,'Draft Sim'!$F$21)</f>
        <v>-0.51423608016823052</v>
      </c>
      <c r="AR263" cm="1">
        <f t="array" ref="AR263">INDEX(_x_scores_!D$2:D$474,MATCH($AO263,_x_scores_!$A$2:$A$474,0),0) +INDEX(_hidden_info_draft_!Z$44:AK$44,'Draft Sim'!$F$21)</f>
        <v>-0.8522451320038682</v>
      </c>
      <c r="AS263" cm="1">
        <f t="array" ref="AS263">INDEX(_x_scores_!E$2:E$474,MATCH($AO263,_x_scores_!$A$2:$A$474,0),0) + INDEX(_hidden_info_draft_!Z$45:AK$45,'Draft Sim'!$F$21)</f>
        <v>-0.57620223217227795</v>
      </c>
      <c r="AT263" cm="1">
        <f t="array" ref="AT263">INDEX(_x_scores_!F$2:F$474,MATCH($AO263,_x_scores_!$A$2:$A$474,0),0) + INDEX(_hidden_info_draft_!Z$46:AK$46,'Draft Sim'!$F$21)</f>
        <v>-1.2108435220038407</v>
      </c>
      <c r="AU263" cm="1">
        <f t="array" ref="AU263">INDEX(_x_scores_!G$2:G$474,MATCH($AO263,_x_scores_!$A$2:$A$474,0),0) + INDEX(_hidden_info_draft_!Z$47:AK$47,'Draft Sim'!$F$21)</f>
        <v>-0.63746945340132855</v>
      </c>
      <c r="AV263" cm="1">
        <f t="array" ref="AV263">INDEX(_x_scores_!H$2:H$474,MATCH($AO263,_x_scores_!$A$2:$A$474,0),0) + INDEX(_hidden_info_draft_!Z$48:AK$48,'Draft Sim'!$F$21)</f>
        <v>0.73766743377722344</v>
      </c>
      <c r="AW263" cm="1">
        <f t="array" ref="AW263">INDEX(_x_scores_!I$2:I$474,MATCH($AO263,_x_scores_!$A$2:$A$474,0),0) + INDEX(_hidden_info_draft_!Z$49:AK$49,'Draft Sim'!$F$21)</f>
        <v>-1.7692476804305108</v>
      </c>
      <c r="AX263" cm="1">
        <f t="array" ref="AX263">INDEX(_x_scores_!J$2:J$474,MATCH($AO263,_x_scores_!$A$2:$A$474,0),0) + INDEX(_hidden_info_draft_!Z$50:AK$50,'Draft Sim'!$F$21)</f>
        <v>3.9809016700495803E-2</v>
      </c>
      <c r="AZ263">
        <f t="shared" si="54"/>
        <v>0.42484657486813693</v>
      </c>
      <c r="BA263">
        <f t="shared" si="55"/>
        <v>0.46468120808453506</v>
      </c>
      <c r="BB263">
        <f t="shared" si="56"/>
        <v>0.4429819080620454</v>
      </c>
      <c r="BC263">
        <f t="shared" si="57"/>
        <v>0.45633995832685958</v>
      </c>
      <c r="BD263">
        <f t="shared" si="58"/>
        <v>0.41616740324042856</v>
      </c>
      <c r="BE263">
        <f t="shared" si="59"/>
        <v>0.45610641583221523</v>
      </c>
      <c r="BF263">
        <f t="shared" si="60"/>
        <v>0.55390868479475308</v>
      </c>
      <c r="BG263">
        <f t="shared" si="61"/>
        <v>0.37114940224185089</v>
      </c>
      <c r="BH263">
        <f t="shared" si="62"/>
        <v>0.50292841740816141</v>
      </c>
      <c r="BL263">
        <f ca="1"/>
        <v>0</v>
      </c>
      <c r="BN263">
        <f t="shared" si="63"/>
        <v>0.45434555253988734</v>
      </c>
      <c r="BO263" cm="1">
        <f t="array" aca="1" ref="BO263" ca="1">SUM(IF(MOD(_xlfn.FLOOR.MATH(ROW(INDIRECT("1:512"))/1),2)=1,AZ263,1-AZ263) * IF(MOD(_xlfn.FLOOR.MATH(ROW(INDIRECT("1:512"))/2),2)=1,BA263,1-BA263) *  IF(MOD(_xlfn.FLOOR.MATH(ROW(INDIRECT("1:512"))/4),2)=1,BB263,1-BB263) *IF(MOD(_xlfn.FLOOR.MATH(ROW(INDIRECT("1:512"))/8),2)=1,BC263,1-BC263) * IF(MOD(_xlfn.FLOOR.MATH(ROW(INDIRECT("1:512"))/16),2)=1,BD263,1-BD263) * IF(MOD(_xlfn.FLOOR.MATH(ROW(INDIRECT("1:512"))/32),2)=1,BE263,1-BE263) *  IF(MOD(_xlfn.FLOOR.MATH(ROW(INDIRECT("1:512"))/64),2)=1,BF263,1-BF263) * IF(MOD(_xlfn.FLOOR.MATH(ROW(INDIRECT("1:512"))/128),2)=1,BG263,1-BG263) * IF(MOD(_xlfn.FLOOR.MATH(ROW(INDIRECT("1:512"))/256),2)=1,BH263,1-BH263)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0.38833366271882924</v>
      </c>
      <c r="BP263">
        <f ca="1">IF('Draft Sim'!$C$2 = "Most Categories",BO263,BN263)</f>
        <v>0.38833366271882924</v>
      </c>
      <c r="BR263" t="str">
        <f ca="1"/>
        <v>Jae'Sean Tate</v>
      </c>
      <c r="BT263" s="6" t="str">
        <f t="shared" ca="1" si="64"/>
        <v>Jae'Sean Tate</v>
      </c>
      <c r="BV263" t="str">
        <f ca="1"/>
        <v>Darius Bazley</v>
      </c>
    </row>
    <row r="264" spans="6:74">
      <c r="F264" t="str">
        <v>Jae'Sean Tate</v>
      </c>
      <c r="I264" s="6" t="str">
        <f t="shared" si="52"/>
        <v>Jae'Sean Tate</v>
      </c>
      <c r="L264" t="str">
        <v>Darius Bazley</v>
      </c>
      <c r="O264">
        <v>-0.93896936773938311</v>
      </c>
      <c r="P264">
        <v>-0.76214544991029021</v>
      </c>
      <c r="Q264">
        <v>-1.0535112604953956</v>
      </c>
      <c r="R264">
        <v>-0.63567641346799519</v>
      </c>
      <c r="S264">
        <v>-0.49998376428505265</v>
      </c>
      <c r="T264">
        <v>-0.17617614379305535</v>
      </c>
      <c r="U264">
        <v>0.87171069576533355</v>
      </c>
      <c r="V264">
        <v>-4.1067352645887635E-3</v>
      </c>
      <c r="W264">
        <v>-0.17416123651108376</v>
      </c>
      <c r="AO264" t="str">
        <f t="shared" si="53"/>
        <v>Jae'Sean Tate</v>
      </c>
      <c r="AP264" cm="1">
        <f t="array" ref="AP264">INDEX(_x_scores_!B$2:B$474,MATCH($AO264,_x_scores_!$A$2:$A$474,0),0) + INDEX(_hidden_info_draft_!Z$42:AK$42,'Draft Sim'!$F$21)</f>
        <v>-0.96837808647485613</v>
      </c>
      <c r="AQ264" cm="1">
        <f t="array" ref="AQ264">INDEX(_x_scores_!C$2:C$474,MATCH($AO264,_x_scores_!$A$2:$A$474,0),0) + INDEX(_hidden_info_draft_!Z$43:AK$43,'Draft Sim'!$F$21)</f>
        <v>-0.46024111267470424</v>
      </c>
      <c r="AR264" cm="1">
        <f t="array" ref="AR264">INDEX(_x_scores_!D$2:D$474,MATCH($AO264,_x_scores_!$A$2:$A$474,0),0) +INDEX(_hidden_info_draft_!Z$44:AK$44,'Draft Sim'!$F$21)</f>
        <v>-0.39723435710179078</v>
      </c>
      <c r="AS264" cm="1">
        <f t="array" ref="AS264">INDEX(_x_scores_!E$2:E$474,MATCH($AO264,_x_scores_!$A$2:$A$474,0),0) + INDEX(_hidden_info_draft_!Z$45:AK$45,'Draft Sim'!$F$21)</f>
        <v>-0.50622491971220118</v>
      </c>
      <c r="AT264" cm="1">
        <f t="array" ref="AT264">INDEX(_x_scores_!F$2:F$474,MATCH($AO264,_x_scores_!$A$2:$A$474,0),0) + INDEX(_hidden_info_draft_!Z$46:AK$46,'Draft Sim'!$F$21)</f>
        <v>-1.0523983822731982</v>
      </c>
      <c r="AU264" cm="1">
        <f t="array" ref="AU264">INDEX(_x_scores_!G$2:G$474,MATCH($AO264,_x_scores_!$A$2:$A$474,0),0) + INDEX(_hidden_info_draft_!Z$47:AK$47,'Draft Sim'!$F$21)</f>
        <v>-0.8965668503634554</v>
      </c>
      <c r="AV264" cm="1">
        <f t="array" ref="AV264">INDEX(_x_scores_!H$2:H$474,MATCH($AO264,_x_scores_!$A$2:$A$474,0),0) + INDEX(_hidden_info_draft_!Z$48:AK$48,'Draft Sim'!$F$21)</f>
        <v>0.29232226526086141</v>
      </c>
      <c r="AW264" cm="1">
        <f t="array" ref="AW264">INDEX(_x_scores_!I$2:I$474,MATCH($AO264,_x_scores_!$A$2:$A$474,0),0) + INDEX(_hidden_info_draft_!Z$49:AK$49,'Draft Sim'!$F$21)</f>
        <v>-1.8869954384544267</v>
      </c>
      <c r="AX264" cm="1">
        <f t="array" ref="AX264">INDEX(_x_scores_!J$2:J$474,MATCH($AO264,_x_scores_!$A$2:$A$474,0),0) + INDEX(_hidden_info_draft_!Z$50:AK$50,'Draft Sim'!$F$21)</f>
        <v>9.8414119908471792E-2</v>
      </c>
      <c r="AZ264">
        <f t="shared" si="54"/>
        <v>0.4283062575039952</v>
      </c>
      <c r="BA264">
        <f t="shared" si="55"/>
        <v>0.4683814625350069</v>
      </c>
      <c r="BB264">
        <f t="shared" si="56"/>
        <v>0.47335238781019373</v>
      </c>
      <c r="BC264">
        <f t="shared" si="57"/>
        <v>0.46162476714302714</v>
      </c>
      <c r="BD264">
        <f t="shared" si="58"/>
        <v>0.42700478295084221</v>
      </c>
      <c r="BE264">
        <f t="shared" si="59"/>
        <v>0.43838791389708809</v>
      </c>
      <c r="BF264">
        <f t="shared" si="60"/>
        <v>0.52141802427801642</v>
      </c>
      <c r="BG264">
        <f t="shared" si="61"/>
        <v>0.36290903337126323</v>
      </c>
      <c r="BH264">
        <f t="shared" si="62"/>
        <v>0.507239173857994</v>
      </c>
      <c r="BL264">
        <f ca="1"/>
        <v>0</v>
      </c>
      <c r="BN264">
        <f t="shared" si="63"/>
        <v>0.45429153370526965</v>
      </c>
      <c r="BO264" cm="1">
        <f t="array" aca="1" ref="BO264" ca="1">SUM(IF(MOD(_xlfn.FLOOR.MATH(ROW(INDIRECT("1:512"))/1),2)=1,AZ264,1-AZ264) * IF(MOD(_xlfn.FLOOR.MATH(ROW(INDIRECT("1:512"))/2),2)=1,BA264,1-BA264) *  IF(MOD(_xlfn.FLOOR.MATH(ROW(INDIRECT("1:512"))/4),2)=1,BB264,1-BB264) *IF(MOD(_xlfn.FLOOR.MATH(ROW(INDIRECT("1:512"))/8),2)=1,BC264,1-BC264) * IF(MOD(_xlfn.FLOOR.MATH(ROW(INDIRECT("1:512"))/16),2)=1,BD264,1-BD264) * IF(MOD(_xlfn.FLOOR.MATH(ROW(INDIRECT("1:512"))/32),2)=1,BE264,1-BE264) *  IF(MOD(_xlfn.FLOOR.MATH(ROW(INDIRECT("1:512"))/64),2)=1,BF264,1-BF264) * IF(MOD(_xlfn.FLOOR.MATH(ROW(INDIRECT("1:512"))/128),2)=1,BG264,1-BG264) * IF(MOD(_xlfn.FLOOR.MATH(ROW(INDIRECT("1:512"))/256),2)=1,BH264,1-BH264)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0.38833615909824337</v>
      </c>
      <c r="BP264">
        <f ca="1">IF('Draft Sim'!$C$2 = "Most Categories",BO264,BN264)</f>
        <v>0.38833615909824337</v>
      </c>
      <c r="BR264" t="str">
        <f ca="1"/>
        <v>Aaron Wiggins</v>
      </c>
      <c r="BT264" s="6" t="str">
        <f t="shared" ca="1" si="64"/>
        <v>Aaron Wiggins</v>
      </c>
      <c r="BV264" t="str">
        <f ca="1"/>
        <v>Chris Duarte</v>
      </c>
    </row>
    <row r="265" spans="6:74">
      <c r="F265" t="str">
        <v>Ochai Agbaji</v>
      </c>
      <c r="I265" s="6" t="str">
        <f t="shared" si="52"/>
        <v>Ochai Agbaji</v>
      </c>
      <c r="L265" t="str">
        <v>Trendon Watford</v>
      </c>
      <c r="O265">
        <v>-1.1782421178194613</v>
      </c>
      <c r="P265">
        <v>-0.48950368427776531</v>
      </c>
      <c r="Q265">
        <v>-1.1062233275212647</v>
      </c>
      <c r="R265">
        <v>-0.37156377733585338</v>
      </c>
      <c r="S265">
        <v>-0.22457529569727863</v>
      </c>
      <c r="T265">
        <v>-0.86392999129259551</v>
      </c>
      <c r="U265">
        <v>0.84753354909348499</v>
      </c>
      <c r="V265">
        <v>-0.21893069895452955</v>
      </c>
      <c r="W265">
        <v>2.0406029207435863E-2</v>
      </c>
      <c r="AO265" t="str">
        <f t="shared" si="53"/>
        <v>Ochai Agbaji</v>
      </c>
      <c r="AP265" cm="1">
        <f t="array" ref="AP265">INDEX(_x_scores_!B$2:B$474,MATCH($AO265,_x_scores_!$A$2:$A$474,0),0) + INDEX(_hidden_info_draft_!Z$42:AK$42,'Draft Sim'!$F$21)</f>
        <v>-0.87788548154967538</v>
      </c>
      <c r="AQ265" cm="1">
        <f t="array" ref="AQ265">INDEX(_x_scores_!C$2:C$474,MATCH($AO265,_x_scores_!$A$2:$A$474,0),0) + INDEX(_hidden_info_draft_!Z$43:AK$43,'Draft Sim'!$F$21)</f>
        <v>-0.73008047073435645</v>
      </c>
      <c r="AR265" cm="1">
        <f t="array" ref="AR265">INDEX(_x_scores_!D$2:D$474,MATCH($AO265,_x_scores_!$A$2:$A$474,0),0) +INDEX(_hidden_info_draft_!Z$44:AK$44,'Draft Sim'!$F$21)</f>
        <v>-0.7906301639902612</v>
      </c>
      <c r="AS265" cm="1">
        <f t="array" ref="AS265">INDEX(_x_scores_!E$2:E$474,MATCH($AO265,_x_scores_!$A$2:$A$474,0),0) + INDEX(_hidden_info_draft_!Z$45:AK$45,'Draft Sim'!$F$21)</f>
        <v>-0.8244157459478012</v>
      </c>
      <c r="AT265" cm="1">
        <f t="array" ref="AT265">INDEX(_x_scores_!F$2:F$474,MATCH($AO265,_x_scores_!$A$2:$A$474,0),0) + INDEX(_hidden_info_draft_!Z$46:AK$46,'Draft Sim'!$F$21)</f>
        <v>-1.1275288790503994</v>
      </c>
      <c r="AU265" cm="1">
        <f t="array" ref="AU265">INDEX(_x_scores_!G$2:G$474,MATCH($AO265,_x_scores_!$A$2:$A$474,0),0) + INDEX(_hidden_info_draft_!Z$47:AK$47,'Draft Sim'!$F$21)</f>
        <v>-9.1094082584377026E-2</v>
      </c>
      <c r="AV265" cm="1">
        <f t="array" ref="AV265">INDEX(_x_scores_!H$2:H$474,MATCH($AO265,_x_scores_!$A$2:$A$474,0),0) + INDEX(_hidden_info_draft_!Z$48:AK$48,'Draft Sim'!$F$21)</f>
        <v>0.62456225763330997</v>
      </c>
      <c r="AW265" cm="1">
        <f t="array" ref="AW265">INDEX(_x_scores_!I$2:I$474,MATCH($AO265,_x_scores_!$A$2:$A$474,0),0) + INDEX(_hidden_info_draft_!Z$49:AK$49,'Draft Sim'!$F$21)</f>
        <v>-1.7057129121869044</v>
      </c>
      <c r="AX265" cm="1">
        <f t="array" ref="AX265">INDEX(_x_scores_!J$2:J$474,MATCH($AO265,_x_scores_!$A$2:$A$474,0),0) + INDEX(_hidden_info_draft_!Z$50:AK$50,'Draft Sim'!$F$21)</f>
        <v>-0.25382431314400045</v>
      </c>
      <c r="AZ265">
        <f t="shared" si="54"/>
        <v>0.43494307626109052</v>
      </c>
      <c r="BA265">
        <f t="shared" si="55"/>
        <v>0.44992312361637032</v>
      </c>
      <c r="BB265">
        <f t="shared" si="56"/>
        <v>0.44707894664101466</v>
      </c>
      <c r="BC265">
        <f t="shared" si="57"/>
        <v>0.43766294262672145</v>
      </c>
      <c r="BD265">
        <f t="shared" si="58"/>
        <v>0.42185858720776626</v>
      </c>
      <c r="BE265">
        <f t="shared" si="59"/>
        <v>0.49371517870951642</v>
      </c>
      <c r="BF265">
        <f t="shared" si="60"/>
        <v>0.54568247231231159</v>
      </c>
      <c r="BG265">
        <f t="shared" si="61"/>
        <v>0.37562071278406717</v>
      </c>
      <c r="BH265">
        <f t="shared" si="62"/>
        <v>0.4813349089133705</v>
      </c>
      <c r="BL265">
        <f ca="1"/>
        <v>0</v>
      </c>
      <c r="BN265">
        <f t="shared" si="63"/>
        <v>0.45420221656358106</v>
      </c>
      <c r="BO265" cm="1">
        <f t="array" aca="1" ref="BO265" ca="1">SUM(IF(MOD(_xlfn.FLOOR.MATH(ROW(INDIRECT("1:512"))/1),2)=1,AZ265,1-AZ265) * IF(MOD(_xlfn.FLOOR.MATH(ROW(INDIRECT("1:512"))/2),2)=1,BA265,1-BA265) *  IF(MOD(_xlfn.FLOOR.MATH(ROW(INDIRECT("1:512"))/4),2)=1,BB265,1-BB265) *IF(MOD(_xlfn.FLOOR.MATH(ROW(INDIRECT("1:512"))/8),2)=1,BC265,1-BC265) * IF(MOD(_xlfn.FLOOR.MATH(ROW(INDIRECT("1:512"))/16),2)=1,BD265,1-BD265) * IF(MOD(_xlfn.FLOOR.MATH(ROW(INDIRECT("1:512"))/32),2)=1,BE265,1-BE265) *  IF(MOD(_xlfn.FLOOR.MATH(ROW(INDIRECT("1:512"))/64),2)=1,BF265,1-BF265) * IF(MOD(_xlfn.FLOOR.MATH(ROW(INDIRECT("1:512"))/128),2)=1,BG265,1-BG265) * IF(MOD(_xlfn.FLOOR.MATH(ROW(INDIRECT("1:512"))/256),2)=1,BH265,1-BH265)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0.38807495725134455</v>
      </c>
      <c r="BP265">
        <f ca="1">IF('Draft Sim'!$C$2 = "Most Categories",BO265,BN265)</f>
        <v>0.38807495725134455</v>
      </c>
      <c r="BR265" t="str">
        <f ca="1"/>
        <v>Ochai Agbaji</v>
      </c>
      <c r="BT265" s="6" t="str">
        <f t="shared" ca="1" si="64"/>
        <v>Ochai Agbaji</v>
      </c>
      <c r="BV265" t="str">
        <f ca="1"/>
        <v>Javonte Green</v>
      </c>
    </row>
    <row r="266" spans="6:74">
      <c r="F266" t="str">
        <v>Robert Covington</v>
      </c>
      <c r="I266" s="6" t="str">
        <f t="shared" si="52"/>
        <v>Robert Covington</v>
      </c>
      <c r="L266" t="str">
        <v>Jaylin Williams</v>
      </c>
      <c r="O266">
        <v>-1.0145828230091574</v>
      </c>
      <c r="P266">
        <v>-0.45108937691965001</v>
      </c>
      <c r="Q266">
        <v>-1.1401769228344456</v>
      </c>
      <c r="R266">
        <v>-0.69805155932536411</v>
      </c>
      <c r="S266">
        <v>-0.4154801450973778</v>
      </c>
      <c r="T266">
        <v>-0.28414387270302005</v>
      </c>
      <c r="U266">
        <v>0.7921317515627796</v>
      </c>
      <c r="V266">
        <v>1.7139974006692725E-2</v>
      </c>
      <c r="W266">
        <v>-0.15906791000013462</v>
      </c>
      <c r="AO266" t="str">
        <f t="shared" si="53"/>
        <v>Robert Covington</v>
      </c>
      <c r="AP266" cm="1">
        <f t="array" ref="AP266">INDEX(_x_scores_!B$2:B$474,MATCH($AO266,_x_scores_!$A$2:$A$474,0),0) + INDEX(_hidden_info_draft_!Z$42:AK$42,'Draft Sim'!$F$21)</f>
        <v>-1.2743308584854931</v>
      </c>
      <c r="AQ266" cm="1">
        <f t="array" ref="AQ266">INDEX(_x_scores_!C$2:C$474,MATCH($AO266,_x_scores_!$A$2:$A$474,0),0) + INDEX(_hidden_info_draft_!Z$43:AK$43,'Draft Sim'!$F$21)</f>
        <v>-0.68423619660746471</v>
      </c>
      <c r="AR266" cm="1">
        <f t="array" ref="AR266">INDEX(_x_scores_!D$2:D$474,MATCH($AO266,_x_scores_!$A$2:$A$474,0),0) +INDEX(_hidden_info_draft_!Z$44:AK$44,'Draft Sim'!$F$21)</f>
        <v>-0.97270313260801777</v>
      </c>
      <c r="AS266" cm="1">
        <f t="array" ref="AS266">INDEX(_x_scores_!E$2:E$474,MATCH($AO266,_x_scores_!$A$2:$A$474,0),0) + INDEX(_hidden_info_draft_!Z$45:AK$45,'Draft Sim'!$F$21)</f>
        <v>-0.58938760830455872</v>
      </c>
      <c r="AT266" cm="1">
        <f t="array" ref="AT266">INDEX(_x_scores_!F$2:F$474,MATCH($AO266,_x_scores_!$A$2:$A$474,0),0) + INDEX(_hidden_info_draft_!Z$46:AK$46,'Draft Sim'!$F$21)</f>
        <v>-0.83324958499086765</v>
      </c>
      <c r="AU266" cm="1">
        <f t="array" ref="AU266">INDEX(_x_scores_!G$2:G$474,MATCH($AO266,_x_scores_!$A$2:$A$474,0),0) + INDEX(_hidden_info_draft_!Z$47:AK$47,'Draft Sim'!$F$21)</f>
        <v>-0.61948701666680039</v>
      </c>
      <c r="AV266" cm="1">
        <f t="array" ref="AV266">INDEX(_x_scores_!H$2:H$474,MATCH($AO266,_x_scores_!$A$2:$A$474,0),0) + INDEX(_hidden_info_draft_!Z$48:AK$48,'Draft Sim'!$F$21)</f>
        <v>0.92942574078586904</v>
      </c>
      <c r="AW266" cm="1">
        <f t="array" ref="AW266">INDEX(_x_scores_!I$2:I$474,MATCH($AO266,_x_scores_!$A$2:$A$474,0),0) + INDEX(_hidden_info_draft_!Z$49:AK$49,'Draft Sim'!$F$21)</f>
        <v>-1.7618126747477014</v>
      </c>
      <c r="AX266" cm="1">
        <f t="array" ref="AX266">INDEX(_x_scores_!J$2:J$474,MATCH($AO266,_x_scores_!$A$2:$A$474,0),0) + INDEX(_hidden_info_draft_!Z$50:AK$50,'Draft Sim'!$F$21)</f>
        <v>-5.6180249186861236E-2</v>
      </c>
      <c r="AZ266">
        <f t="shared" si="54"/>
        <v>0.40602775074497677</v>
      </c>
      <c r="BA266">
        <f t="shared" si="55"/>
        <v>0.45305257958833067</v>
      </c>
      <c r="BB266">
        <f t="shared" si="56"/>
        <v>0.43499012822317196</v>
      </c>
      <c r="BC266">
        <f t="shared" si="57"/>
        <v>0.45534501115734771</v>
      </c>
      <c r="BD266">
        <f t="shared" si="58"/>
        <v>0.4420837578619663</v>
      </c>
      <c r="BE266">
        <f t="shared" si="59"/>
        <v>0.45733981512071464</v>
      </c>
      <c r="BF266">
        <f t="shared" si="60"/>
        <v>0.56780068219821289</v>
      </c>
      <c r="BG266">
        <f t="shared" si="61"/>
        <v>0.3716717623003587</v>
      </c>
      <c r="BH266">
        <f t="shared" si="62"/>
        <v>0.49586732433263458</v>
      </c>
      <c r="BL266">
        <f ca="1"/>
        <v>0</v>
      </c>
      <c r="BN266">
        <f t="shared" si="63"/>
        <v>0.45379764572530157</v>
      </c>
      <c r="BO266" cm="1">
        <f t="array" aca="1" ref="BO266" ca="1">SUM(IF(MOD(_xlfn.FLOOR.MATH(ROW(INDIRECT("1:512"))/1),2)=1,AZ266,1-AZ266) * IF(MOD(_xlfn.FLOOR.MATH(ROW(INDIRECT("1:512"))/2),2)=1,BA266,1-BA266) *  IF(MOD(_xlfn.FLOOR.MATH(ROW(INDIRECT("1:512"))/4),2)=1,BB266,1-BB266) *IF(MOD(_xlfn.FLOOR.MATH(ROW(INDIRECT("1:512"))/8),2)=1,BC266,1-BC266) * IF(MOD(_xlfn.FLOOR.MATH(ROW(INDIRECT("1:512"))/16),2)=1,BD266,1-BD266) * IF(MOD(_xlfn.FLOOR.MATH(ROW(INDIRECT("1:512"))/32),2)=1,BE266,1-BE266) *  IF(MOD(_xlfn.FLOOR.MATH(ROW(INDIRECT("1:512"))/64),2)=1,BF266,1-BF266) * IF(MOD(_xlfn.FLOOR.MATH(ROW(INDIRECT("1:512"))/128),2)=1,BG266,1-BG266) * IF(MOD(_xlfn.FLOOR.MATH(ROW(INDIRECT("1:512"))/256),2)=1,BH266,1-BH266)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0.38694077683238104</v>
      </c>
      <c r="BP266">
        <f ca="1">IF('Draft Sim'!$C$2 = "Most Categories",BO266,BN266)</f>
        <v>0.38694077683238104</v>
      </c>
      <c r="BR266" t="str">
        <f ca="1"/>
        <v>Reggie Jackson</v>
      </c>
      <c r="BT266" s="6" t="str">
        <f t="shared" ca="1" si="64"/>
        <v>Reggie Jackson</v>
      </c>
      <c r="BV266" t="str">
        <f ca="1"/>
        <v>Jaylin Williams</v>
      </c>
    </row>
    <row r="267" spans="6:74">
      <c r="F267" t="str">
        <v>Paul Reed</v>
      </c>
      <c r="I267" s="6" t="str">
        <f t="shared" si="52"/>
        <v>Paul Reed</v>
      </c>
      <c r="L267" t="str">
        <v>Will Barton</v>
      </c>
      <c r="O267">
        <v>-0.72727369211318582</v>
      </c>
      <c r="P267">
        <v>-1.1638436024343763</v>
      </c>
      <c r="Q267">
        <v>-0.57923210048579299</v>
      </c>
      <c r="R267">
        <v>-0.53263650931536877</v>
      </c>
      <c r="S267">
        <v>-0.50036940238177696</v>
      </c>
      <c r="T267">
        <v>-6.609237778008753E-2</v>
      </c>
      <c r="U267">
        <v>0.42551091760478543</v>
      </c>
      <c r="V267">
        <v>0.10062542742356717</v>
      </c>
      <c r="W267">
        <v>-0.33692279315374363</v>
      </c>
      <c r="AO267" t="str">
        <f t="shared" si="53"/>
        <v>Paul Reed</v>
      </c>
      <c r="AP267" cm="1">
        <f t="array" ref="AP267">INDEX(_x_scores_!B$2:B$474,MATCH($AO267,_x_scores_!$A$2:$A$474,0),0) + INDEX(_hidden_info_draft_!Z$42:AK$42,'Draft Sim'!$F$21)</f>
        <v>-1.3393172326312859</v>
      </c>
      <c r="AQ267" cm="1">
        <f t="array" ref="AQ267">INDEX(_x_scores_!C$2:C$474,MATCH($AO267,_x_scores_!$A$2:$A$474,0),0) + INDEX(_hidden_info_draft_!Z$43:AK$43,'Draft Sim'!$F$21)</f>
        <v>-0.23279740253858044</v>
      </c>
      <c r="AR267" cm="1">
        <f t="array" ref="AR267">INDEX(_x_scores_!D$2:D$474,MATCH($AO267,_x_scores_!$A$2:$A$474,0),0) +INDEX(_hidden_info_draft_!Z$44:AK$44,'Draft Sim'!$F$21)</f>
        <v>-1.1418108969538874</v>
      </c>
      <c r="AS267" cm="1">
        <f t="array" ref="AS267">INDEX(_x_scores_!E$2:E$474,MATCH($AO267,_x_scores_!$A$2:$A$474,0),0) + INDEX(_hidden_info_draft_!Z$45:AK$45,'Draft Sim'!$F$21)</f>
        <v>-0.57926312828598947</v>
      </c>
      <c r="AT267" cm="1">
        <f t="array" ref="AT267">INDEX(_x_scores_!F$2:F$474,MATCH($AO267,_x_scores_!$A$2:$A$474,0),0) + INDEX(_hidden_info_draft_!Z$46:AK$46,'Draft Sim'!$F$21)</f>
        <v>-0.5123896823854075</v>
      </c>
      <c r="AU267" cm="1">
        <f t="array" ref="AU267">INDEX(_x_scores_!G$2:G$474,MATCH($AO267,_x_scores_!$A$2:$A$474,0),0) + INDEX(_hidden_info_draft_!Z$47:AK$47,'Draft Sim'!$F$21)</f>
        <v>-1.2869323265616455</v>
      </c>
      <c r="AV267" cm="1">
        <f t="array" ref="AV267">INDEX(_x_scores_!H$2:H$474,MATCH($AO267,_x_scores_!$A$2:$A$474,0),0) + INDEX(_hidden_info_draft_!Z$48:AK$48,'Draft Sim'!$F$21)</f>
        <v>0.80521818926136624</v>
      </c>
      <c r="AW267" cm="1">
        <f t="array" ref="AW267">INDEX(_x_scores_!I$2:I$474,MATCH($AO267,_x_scores_!$A$2:$A$474,0),0) + INDEX(_hidden_info_draft_!Z$49:AK$49,'Draft Sim'!$F$21)</f>
        <v>-1.9612827721532387</v>
      </c>
      <c r="AX267" cm="1">
        <f t="array" ref="AX267">INDEX(_x_scores_!J$2:J$474,MATCH($AO267,_x_scores_!$A$2:$A$474,0),0) + INDEX(_hidden_info_draft_!Z$50:AK$50,'Draft Sim'!$F$21)</f>
        <v>0.3645263028106126</v>
      </c>
      <c r="AZ267">
        <f t="shared" si="54"/>
        <v>0.40133201985418587</v>
      </c>
      <c r="BA267">
        <f t="shared" si="55"/>
        <v>0.48399434795197149</v>
      </c>
      <c r="BB267">
        <f t="shared" si="56"/>
        <v>0.42381607104611874</v>
      </c>
      <c r="BC267">
        <f t="shared" si="57"/>
        <v>0.45610896342273111</v>
      </c>
      <c r="BD267">
        <f t="shared" si="58"/>
        <v>0.46430731962477489</v>
      </c>
      <c r="BE267">
        <f t="shared" si="59"/>
        <v>0.41193514350099214</v>
      </c>
      <c r="BF267">
        <f t="shared" si="60"/>
        <v>0.55881088097298437</v>
      </c>
      <c r="BG267">
        <f t="shared" si="61"/>
        <v>0.35774235692239742</v>
      </c>
      <c r="BH267">
        <f t="shared" si="62"/>
        <v>0.52679522285791913</v>
      </c>
      <c r="BL267">
        <f ca="1"/>
        <v>0</v>
      </c>
      <c r="BN267">
        <f t="shared" si="63"/>
        <v>0.45387136957267493</v>
      </c>
      <c r="BO267" cm="1">
        <f t="array" aca="1" ref="BO267" ca="1">SUM(IF(MOD(_xlfn.FLOOR.MATH(ROW(INDIRECT("1:512"))/1),2)=1,AZ267,1-AZ267) * IF(MOD(_xlfn.FLOOR.MATH(ROW(INDIRECT("1:512"))/2),2)=1,BA267,1-BA267) *  IF(MOD(_xlfn.FLOOR.MATH(ROW(INDIRECT("1:512"))/4),2)=1,BB267,1-BB267) *IF(MOD(_xlfn.FLOOR.MATH(ROW(INDIRECT("1:512"))/8),2)=1,BC267,1-BC267) * IF(MOD(_xlfn.FLOOR.MATH(ROW(INDIRECT("1:512"))/16),2)=1,BD267,1-BD267) * IF(MOD(_xlfn.FLOOR.MATH(ROW(INDIRECT("1:512"))/32),2)=1,BE267,1-BE267) *  IF(MOD(_xlfn.FLOOR.MATH(ROW(INDIRECT("1:512"))/64),2)=1,BF267,1-BF267) * IF(MOD(_xlfn.FLOOR.MATH(ROW(INDIRECT("1:512"))/128),2)=1,BG267,1-BG267) * IF(MOD(_xlfn.FLOOR.MATH(ROW(INDIRECT("1:512"))/256),2)=1,BH267,1-BH267)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0.38694454677470519</v>
      </c>
      <c r="BP267">
        <f ca="1">IF('Draft Sim'!$C$2 = "Most Categories",BO267,BN267)</f>
        <v>0.38694454677470519</v>
      </c>
      <c r="BR267" t="str">
        <f ca="1"/>
        <v>Paul Reed</v>
      </c>
      <c r="BT267" s="6" t="str">
        <f t="shared" ca="1" si="64"/>
        <v>Paul Reed</v>
      </c>
      <c r="BV267" t="str">
        <f ca="1"/>
        <v>Georges Niang</v>
      </c>
    </row>
    <row r="268" spans="6:74">
      <c r="F268" t="str">
        <v>Usman Garuba</v>
      </c>
      <c r="I268" s="6" t="str">
        <f t="shared" si="52"/>
        <v>Usman Garuba</v>
      </c>
      <c r="L268" t="str">
        <v>Hamidou Diallo</v>
      </c>
      <c r="O268">
        <v>-1.2056200403535258</v>
      </c>
      <c r="P268">
        <v>-1.1756011893538685</v>
      </c>
      <c r="Q268">
        <v>-0.38188127470722805</v>
      </c>
      <c r="R268">
        <v>-0.17284668710428583</v>
      </c>
      <c r="S268">
        <v>-0.77243092924497525</v>
      </c>
      <c r="T268">
        <v>-0.7237501748325319</v>
      </c>
      <c r="U268">
        <v>0.81274134249773833</v>
      </c>
      <c r="V268">
        <v>-6.5186601310642757E-3</v>
      </c>
      <c r="W268">
        <v>-0.13853714814438312</v>
      </c>
      <c r="AO268" t="str">
        <f t="shared" si="53"/>
        <v>Usman Garuba</v>
      </c>
      <c r="AP268" cm="1">
        <f t="array" ref="AP268">INDEX(_x_scores_!B$2:B$474,MATCH($AO268,_x_scores_!$A$2:$A$474,0),0) + INDEX(_hidden_info_draft_!Z$42:AK$42,'Draft Sim'!$F$21)</f>
        <v>-1.2700789810379316</v>
      </c>
      <c r="AQ268" cm="1">
        <f t="array" ref="AQ268">INDEX(_x_scores_!C$2:C$474,MATCH($AO268,_x_scores_!$A$2:$A$474,0),0) + INDEX(_hidden_info_draft_!Z$43:AK$43,'Draft Sim'!$F$21)</f>
        <v>-0.24533606915105893</v>
      </c>
      <c r="AR268" cm="1">
        <f t="array" ref="AR268">INDEX(_x_scores_!D$2:D$474,MATCH($AO268,_x_scores_!$A$2:$A$474,0),0) +INDEX(_hidden_info_draft_!Z$44:AK$44,'Draft Sim'!$F$21)</f>
        <v>-0.95676432428775948</v>
      </c>
      <c r="AS268" cm="1">
        <f t="array" ref="AS268">INDEX(_x_scores_!E$2:E$474,MATCH($AO268,_x_scores_!$A$2:$A$474,0),0) + INDEX(_hidden_info_draft_!Z$45:AK$45,'Draft Sim'!$F$21)</f>
        <v>-0.60453930428126468</v>
      </c>
      <c r="AT268" cm="1">
        <f t="array" ref="AT268">INDEX(_x_scores_!F$2:F$474,MATCH($AO268,_x_scores_!$A$2:$A$474,0),0) + INDEX(_hidden_info_draft_!Z$46:AK$46,'Draft Sim'!$F$21)</f>
        <v>-0.79634676343032917</v>
      </c>
      <c r="AU268" cm="1">
        <f t="array" ref="AU268">INDEX(_x_scores_!G$2:G$474,MATCH($AO268,_x_scores_!$A$2:$A$474,0),0) + INDEX(_hidden_info_draft_!Z$47:AK$47,'Draft Sim'!$F$21)</f>
        <v>-0.93186341059283362</v>
      </c>
      <c r="AV268" cm="1">
        <f t="array" ref="AV268">INDEX(_x_scores_!H$2:H$474,MATCH($AO268,_x_scores_!$A$2:$A$474,0),0) + INDEX(_hidden_info_draft_!Z$48:AK$48,'Draft Sim'!$F$21)</f>
        <v>0.77686923594834223</v>
      </c>
      <c r="AW268" cm="1">
        <f t="array" ref="AW268">INDEX(_x_scores_!I$2:I$474,MATCH($AO268,_x_scores_!$A$2:$A$474,0),0) + INDEX(_hidden_info_draft_!Z$49:AK$49,'Draft Sim'!$F$21)</f>
        <v>-1.9628694013233687</v>
      </c>
      <c r="AX268" cm="1">
        <f t="array" ref="AX268">INDEX(_x_scores_!J$2:J$474,MATCH($AO268,_x_scores_!$A$2:$A$474,0),0) + INDEX(_hidden_info_draft_!Z$50:AK$50,'Draft Sim'!$F$21)</f>
        <v>0.1202498686135926</v>
      </c>
      <c r="AZ268">
        <f t="shared" si="54"/>
        <v>0.40633545897334544</v>
      </c>
      <c r="BA268">
        <f t="shared" si="55"/>
        <v>0.48313277061529725</v>
      </c>
      <c r="BB268">
        <f t="shared" si="56"/>
        <v>0.43604613720677154</v>
      </c>
      <c r="BC268">
        <f t="shared" si="57"/>
        <v>0.45420203480747467</v>
      </c>
      <c r="BD268">
        <f t="shared" si="58"/>
        <v>0.44463182666586554</v>
      </c>
      <c r="BE268">
        <f t="shared" si="59"/>
        <v>0.43598286422470789</v>
      </c>
      <c r="BF268">
        <f t="shared" si="60"/>
        <v>0.55675463424613036</v>
      </c>
      <c r="BG268">
        <f t="shared" si="61"/>
        <v>0.3576322868677424</v>
      </c>
      <c r="BH268">
        <f t="shared" si="62"/>
        <v>0.50884513476368542</v>
      </c>
      <c r="BL268">
        <f ca="1"/>
        <v>0</v>
      </c>
      <c r="BN268">
        <f t="shared" si="63"/>
        <v>0.45372923870789111</v>
      </c>
      <c r="BO268" cm="1">
        <f t="array" aca="1" ref="BO268" ca="1">SUM(IF(MOD(_xlfn.FLOOR.MATH(ROW(INDIRECT("1:512"))/1),2)=1,AZ268,1-AZ268) * IF(MOD(_xlfn.FLOOR.MATH(ROW(INDIRECT("1:512"))/2),2)=1,BA268,1-BA268) *  IF(MOD(_xlfn.FLOOR.MATH(ROW(INDIRECT("1:512"))/4),2)=1,BB268,1-BB268) *IF(MOD(_xlfn.FLOOR.MATH(ROW(INDIRECT("1:512"))/8),2)=1,BC268,1-BC268) * IF(MOD(_xlfn.FLOOR.MATH(ROW(INDIRECT("1:512"))/16),2)=1,BD268,1-BD268) * IF(MOD(_xlfn.FLOOR.MATH(ROW(INDIRECT("1:512"))/32),2)=1,BE268,1-BE268) *  IF(MOD(_xlfn.FLOOR.MATH(ROW(INDIRECT("1:512"))/64),2)=1,BF268,1-BF268) * IF(MOD(_xlfn.FLOOR.MATH(ROW(INDIRECT("1:512"))/128),2)=1,BG268,1-BG268) * IF(MOD(_xlfn.FLOOR.MATH(ROW(INDIRECT("1:512"))/256),2)=1,BH268,1-BH268)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0.38674547072154458</v>
      </c>
      <c r="BP268">
        <f ca="1">IF('Draft Sim'!$C$2 = "Most Categories",BO268,BN268)</f>
        <v>0.38674547072154458</v>
      </c>
      <c r="BR268" t="str">
        <f ca="1"/>
        <v>Robert Covington</v>
      </c>
      <c r="BT268" s="6" t="str">
        <f t="shared" ca="1" si="64"/>
        <v>Robert Covington</v>
      </c>
      <c r="BV268" t="str">
        <f ca="1"/>
        <v>Will Barton</v>
      </c>
    </row>
    <row r="269" spans="6:74">
      <c r="F269" t="str">
        <v>Seth Curry</v>
      </c>
      <c r="I269" s="6" t="str">
        <f t="shared" si="52"/>
        <v>Seth Curry</v>
      </c>
      <c r="L269" t="str">
        <v>Nerlens Noel</v>
      </c>
      <c r="O269">
        <v>-1.149760546139019</v>
      </c>
      <c r="P269">
        <v>-0.91517624260821806</v>
      </c>
      <c r="Q269">
        <v>-1.0434569112447698</v>
      </c>
      <c r="R269">
        <v>-0.35507020877114681</v>
      </c>
      <c r="S269">
        <v>-0.16114919541575409</v>
      </c>
      <c r="T269">
        <v>-0.9062768495167185</v>
      </c>
      <c r="U269">
        <v>0.85865363907822467</v>
      </c>
      <c r="V269">
        <v>-8.9847947249036719E-2</v>
      </c>
      <c r="W269">
        <v>1.2286481089641275E-2</v>
      </c>
      <c r="AO269" t="str">
        <f t="shared" si="53"/>
        <v>Seth Curry</v>
      </c>
      <c r="AP269" cm="1">
        <f t="array" ref="AP269">INDEX(_x_scores_!B$2:B$474,MATCH($AO269,_x_scores_!$A$2:$A$474,0),0) + INDEX(_hidden_info_draft_!Z$42:AK$42,'Draft Sim'!$F$21)</f>
        <v>-1.0380495533857985</v>
      </c>
      <c r="AQ269" cm="1">
        <f t="array" ref="AQ269">INDEX(_x_scores_!C$2:C$474,MATCH($AO269,_x_scores_!$A$2:$A$474,0),0) + INDEX(_hidden_info_draft_!Z$43:AK$43,'Draft Sim'!$F$21)</f>
        <v>-0.91944134494096097</v>
      </c>
      <c r="AR269" cm="1">
        <f t="array" ref="AR269">INDEX(_x_scores_!D$2:D$474,MATCH($AO269,_x_scores_!$A$2:$A$474,0),0) +INDEX(_hidden_info_draft_!Z$44:AK$44,'Draft Sim'!$F$21)</f>
        <v>-0.67930513058224073</v>
      </c>
      <c r="AS269" cm="1">
        <f t="array" ref="AS269">INDEX(_x_scores_!E$2:E$474,MATCH($AO269,_x_scores_!$A$2:$A$474,0),0) + INDEX(_hidden_info_draft_!Z$45:AK$45,'Draft Sim'!$F$21)</f>
        <v>-0.79941279173321189</v>
      </c>
      <c r="AT269" cm="1">
        <f t="array" ref="AT269">INDEX(_x_scores_!F$2:F$474,MATCH($AO269,_x_scores_!$A$2:$A$474,0),0) + INDEX(_hidden_info_draft_!Z$46:AK$46,'Draft Sim'!$F$21)</f>
        <v>-1.3580769353530733</v>
      </c>
      <c r="AU269" cm="1">
        <f t="array" ref="AU269">INDEX(_x_scores_!G$2:G$474,MATCH($AO269,_x_scores_!$A$2:$A$474,0),0) + INDEX(_hidden_info_draft_!Z$47:AK$47,'Draft Sim'!$F$21)</f>
        <v>-0.10516998457991997</v>
      </c>
      <c r="AV269" cm="1">
        <f t="array" ref="AV269">INDEX(_x_scores_!H$2:H$474,MATCH($AO269,_x_scores_!$A$2:$A$474,0),0) + INDEX(_hidden_info_draft_!Z$48:AK$48,'Draft Sim'!$F$21)</f>
        <v>0.70087933703907845</v>
      </c>
      <c r="AW269" cm="1">
        <f t="array" ref="AW269">INDEX(_x_scores_!I$2:I$474,MATCH($AO269,_x_scores_!$A$2:$A$474,0),0) + INDEX(_hidden_info_draft_!Z$49:AK$49,'Draft Sim'!$F$21)</f>
        <v>-1.6361184907521233</v>
      </c>
      <c r="AX269" cm="1">
        <f t="array" ref="AX269">INDEX(_x_scores_!J$2:J$474,MATCH($AO269,_x_scores_!$A$2:$A$474,0),0) + INDEX(_hidden_info_draft_!Z$50:AK$50,'Draft Sim'!$F$21)</f>
        <v>-2.6256557563196392E-2</v>
      </c>
      <c r="AZ269">
        <f t="shared" si="54"/>
        <v>0.42321016120504429</v>
      </c>
      <c r="BA269">
        <f t="shared" si="55"/>
        <v>0.43703191402565222</v>
      </c>
      <c r="BB269">
        <f t="shared" si="56"/>
        <v>0.45449546132207197</v>
      </c>
      <c r="BC269">
        <f t="shared" si="57"/>
        <v>0.43953873720266268</v>
      </c>
      <c r="BD269">
        <f t="shared" si="58"/>
        <v>0.40615352310770669</v>
      </c>
      <c r="BE269">
        <f t="shared" si="59"/>
        <v>0.4927441449857568</v>
      </c>
      <c r="BF269">
        <f t="shared" si="60"/>
        <v>0.55123543293773036</v>
      </c>
      <c r="BG269">
        <f t="shared" si="61"/>
        <v>0.38053769859772069</v>
      </c>
      <c r="BH269">
        <f t="shared" si="62"/>
        <v>0.49806851420248011</v>
      </c>
      <c r="BL269">
        <f ca="1"/>
        <v>0</v>
      </c>
      <c r="BN269">
        <f t="shared" si="63"/>
        <v>0.45366839862075836</v>
      </c>
      <c r="BO269" cm="1">
        <f t="array" aca="1" ref="BO269" ca="1">SUM(IF(MOD(_xlfn.FLOOR.MATH(ROW(INDIRECT("1:512"))/1),2)=1,AZ269,1-AZ269) * IF(MOD(_xlfn.FLOOR.MATH(ROW(INDIRECT("1:512"))/2),2)=1,BA269,1-BA269) *  IF(MOD(_xlfn.FLOOR.MATH(ROW(INDIRECT("1:512"))/4),2)=1,BB269,1-BB269) *IF(MOD(_xlfn.FLOOR.MATH(ROW(INDIRECT("1:512"))/8),2)=1,BC269,1-BC269) * IF(MOD(_xlfn.FLOOR.MATH(ROW(INDIRECT("1:512"))/16),2)=1,BD269,1-BD269) * IF(MOD(_xlfn.FLOOR.MATH(ROW(INDIRECT("1:512"))/32),2)=1,BE269,1-BE269) *  IF(MOD(_xlfn.FLOOR.MATH(ROW(INDIRECT("1:512"))/64),2)=1,BF269,1-BF269) * IF(MOD(_xlfn.FLOOR.MATH(ROW(INDIRECT("1:512"))/128),2)=1,BG269,1-BG269) * IF(MOD(_xlfn.FLOOR.MATH(ROW(INDIRECT("1:512"))/256),2)=1,BH269,1-BH269)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0.38670360861577713</v>
      </c>
      <c r="BP269">
        <f ca="1">IF('Draft Sim'!$C$2 = "Most Categories",BO269,BN269)</f>
        <v>0.38670360861577713</v>
      </c>
      <c r="BR269" t="str">
        <f ca="1"/>
        <v>Usman Garuba</v>
      </c>
      <c r="BT269" s="6" t="str">
        <f t="shared" ca="1" si="64"/>
        <v>Usman Garuba</v>
      </c>
      <c r="BV269" t="str">
        <f ca="1"/>
        <v>Cory Joseph</v>
      </c>
    </row>
    <row r="270" spans="6:74">
      <c r="F270" t="str">
        <v>Cedi Osman</v>
      </c>
      <c r="I270" s="6" t="str">
        <f t="shared" si="52"/>
        <v>Cedi Osman</v>
      </c>
      <c r="L270" t="str">
        <v>Georges Niang</v>
      </c>
      <c r="O270">
        <v>-0.94621269016732823</v>
      </c>
      <c r="P270">
        <v>-1.1636089600676673</v>
      </c>
      <c r="Q270">
        <v>-0.82876413381574598</v>
      </c>
      <c r="R270">
        <v>-0.56643726478780065</v>
      </c>
      <c r="S270">
        <v>-0.78630546762002262</v>
      </c>
      <c r="T270">
        <v>-3.7236565279681853E-2</v>
      </c>
      <c r="U270">
        <v>0.77154365018422122</v>
      </c>
      <c r="V270">
        <v>0.10782021161671604</v>
      </c>
      <c r="W270">
        <v>-0.12610039696935313</v>
      </c>
      <c r="AO270" t="str">
        <f t="shared" si="53"/>
        <v>Cedi Osman</v>
      </c>
      <c r="AP270" cm="1">
        <f t="array" ref="AP270">INDEX(_x_scores_!B$2:B$474,MATCH($AO270,_x_scores_!$A$2:$A$474,0),0) + INDEX(_hidden_info_draft_!Z$42:AK$42,'Draft Sim'!$F$21)</f>
        <v>-0.86065686394512775</v>
      </c>
      <c r="AQ270" cm="1">
        <f t="array" ref="AQ270">INDEX(_x_scores_!C$2:C$474,MATCH($AO270,_x_scores_!$A$2:$A$474,0),0) + INDEX(_hidden_info_draft_!Z$43:AK$43,'Draft Sim'!$F$21)</f>
        <v>-0.66718073026362701</v>
      </c>
      <c r="AR270" cm="1">
        <f t="array" ref="AR270">INDEX(_x_scores_!D$2:D$474,MATCH($AO270,_x_scores_!$A$2:$A$474,0),0) +INDEX(_hidden_info_draft_!Z$44:AK$44,'Draft Sim'!$F$21)</f>
        <v>-0.73636393798624411</v>
      </c>
      <c r="AS270" cm="1">
        <f t="array" ref="AS270">INDEX(_x_scores_!E$2:E$474,MATCH($AO270,_x_scores_!$A$2:$A$474,0),0) + INDEX(_hidden_info_draft_!Z$45:AK$45,'Draft Sim'!$F$21)</f>
        <v>-0.70282975450670682</v>
      </c>
      <c r="AT270" cm="1">
        <f t="array" ref="AT270">INDEX(_x_scores_!F$2:F$474,MATCH($AO270,_x_scores_!$A$2:$A$474,0),0) + INDEX(_hidden_info_draft_!Z$46:AK$46,'Draft Sim'!$F$21)</f>
        <v>-1.2977338437991288</v>
      </c>
      <c r="AU270" cm="1">
        <f t="array" ref="AU270">INDEX(_x_scores_!G$2:G$474,MATCH($AO270,_x_scores_!$A$2:$A$474,0),0) + INDEX(_hidden_info_draft_!Z$47:AK$47,'Draft Sim'!$F$21)</f>
        <v>-0.21442456642791893</v>
      </c>
      <c r="AV270" cm="1">
        <f t="array" ref="AV270">INDEX(_x_scores_!H$2:H$474,MATCH($AO270,_x_scores_!$A$2:$A$474,0),0) + INDEX(_hidden_info_draft_!Z$48:AK$48,'Draft Sim'!$F$21)</f>
        <v>0.7180547101518584</v>
      </c>
      <c r="AW270" cm="1">
        <f t="array" ref="AW270">INDEX(_x_scores_!I$2:I$474,MATCH($AO270,_x_scores_!$A$2:$A$474,0),0) + INDEX(_hidden_info_draft_!Z$49:AK$49,'Draft Sim'!$F$21)</f>
        <v>-1.8970862019446331</v>
      </c>
      <c r="AX270" cm="1">
        <f t="array" ref="AX270">INDEX(_x_scores_!J$2:J$474,MATCH($AO270,_x_scores_!$A$2:$A$474,0),0) + INDEX(_hidden_info_draft_!Z$50:AK$50,'Draft Sim'!$F$21)</f>
        <v>-0.21762678412536154</v>
      </c>
      <c r="AZ270">
        <f t="shared" si="54"/>
        <v>0.43620877971987315</v>
      </c>
      <c r="BA270">
        <f t="shared" si="55"/>
        <v>0.45421758769592369</v>
      </c>
      <c r="BB270">
        <f t="shared" si="56"/>
        <v>0.45069203467880492</v>
      </c>
      <c r="BC270">
        <f t="shared" si="57"/>
        <v>0.44679706458828994</v>
      </c>
      <c r="BD270">
        <f t="shared" si="58"/>
        <v>0.41025065213383516</v>
      </c>
      <c r="BE270">
        <f t="shared" si="59"/>
        <v>0.48520906120350094</v>
      </c>
      <c r="BF270">
        <f t="shared" si="60"/>
        <v>0.55248379939582115</v>
      </c>
      <c r="BG270">
        <f t="shared" si="61"/>
        <v>0.36220573083037511</v>
      </c>
      <c r="BH270">
        <f t="shared" si="62"/>
        <v>0.48399516405157628</v>
      </c>
      <c r="BL270">
        <f ca="1"/>
        <v>0</v>
      </c>
      <c r="BN270">
        <f t="shared" si="63"/>
        <v>0.45356220825533339</v>
      </c>
      <c r="BO270" cm="1">
        <f t="array" aca="1" ref="BO270" ca="1">SUM(IF(MOD(_xlfn.FLOOR.MATH(ROW(INDIRECT("1:512"))/1),2)=1,AZ270,1-AZ270) * IF(MOD(_xlfn.FLOOR.MATH(ROW(INDIRECT("1:512"))/2),2)=1,BA270,1-BA270) *  IF(MOD(_xlfn.FLOOR.MATH(ROW(INDIRECT("1:512"))/4),2)=1,BB270,1-BB270) *IF(MOD(_xlfn.FLOOR.MATH(ROW(INDIRECT("1:512"))/8),2)=1,BC270,1-BC270) * IF(MOD(_xlfn.FLOOR.MATH(ROW(INDIRECT("1:512"))/16),2)=1,BD270,1-BD270) * IF(MOD(_xlfn.FLOOR.MATH(ROW(INDIRECT("1:512"))/32),2)=1,BE270,1-BE270) *  IF(MOD(_xlfn.FLOOR.MATH(ROW(INDIRECT("1:512"))/64),2)=1,BF270,1-BF270) * IF(MOD(_xlfn.FLOOR.MATH(ROW(INDIRECT("1:512"))/128),2)=1,BG270,1-BG270) * IF(MOD(_xlfn.FLOOR.MATH(ROW(INDIRECT("1:512"))/256),2)=1,BH270,1-BH270)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0.38646187704343299</v>
      </c>
      <c r="BP270">
        <f ca="1">IF('Draft Sim'!$C$2 = "Most Categories",BO270,BN270)</f>
        <v>0.38646187704343299</v>
      </c>
      <c r="BR270" t="str">
        <f ca="1"/>
        <v>Seth Curry</v>
      </c>
      <c r="BT270" s="6" t="str">
        <f t="shared" ca="1" si="64"/>
        <v>Seth Curry</v>
      </c>
      <c r="BV270" t="str">
        <f ca="1"/>
        <v>Hamidou Diallo</v>
      </c>
    </row>
    <row r="271" spans="6:74">
      <c r="F271" t="str">
        <v>Reggie Jackson</v>
      </c>
      <c r="I271" s="6" t="str">
        <f t="shared" si="52"/>
        <v>Reggie Jackson</v>
      </c>
      <c r="L271" t="str">
        <v>Cory Joseph</v>
      </c>
      <c r="O271">
        <v>-0.99195030359323355</v>
      </c>
      <c r="P271">
        <v>-0.23612485202770817</v>
      </c>
      <c r="Q271">
        <v>-0.86140836075117067</v>
      </c>
      <c r="R271">
        <v>-0.81308683729765929</v>
      </c>
      <c r="S271">
        <v>-0.68148818098523678</v>
      </c>
      <c r="T271">
        <v>-0.1403571665824711</v>
      </c>
      <c r="U271">
        <v>0.64009100871995472</v>
      </c>
      <c r="V271">
        <v>6.7075528858994884E-2</v>
      </c>
      <c r="W271">
        <v>-0.24621387205808978</v>
      </c>
      <c r="AO271" t="str">
        <f t="shared" si="53"/>
        <v>Reggie Jackson</v>
      </c>
      <c r="AP271" cm="1">
        <f t="array" ref="AP271">INDEX(_x_scores_!B$2:B$474,MATCH($AO271,_x_scores_!$A$2:$A$474,0),0) + INDEX(_hidden_info_draft_!Z$42:AK$42,'Draft Sim'!$F$21)</f>
        <v>-0.77847186707397487</v>
      </c>
      <c r="AQ271" cm="1">
        <f t="array" ref="AQ271">INDEX(_x_scores_!C$2:C$474,MATCH($AO271,_x_scores_!$A$2:$A$474,0),0) + INDEX(_hidden_info_draft_!Z$43:AK$43,'Draft Sim'!$F$21)</f>
        <v>-0.83547313722550165</v>
      </c>
      <c r="AR271" cm="1">
        <f t="array" ref="AR271">INDEX(_x_scores_!D$2:D$474,MATCH($AO271,_x_scores_!$A$2:$A$474,0),0) +INDEX(_hidden_info_draft_!Z$44:AK$44,'Draft Sim'!$F$21)</f>
        <v>-4.1572866046456602E-2</v>
      </c>
      <c r="AS271" cm="1">
        <f t="array" ref="AS271">INDEX(_x_scores_!E$2:E$474,MATCH($AO271,_x_scores_!$A$2:$A$474,0),0) + INDEX(_hidden_info_draft_!Z$45:AK$45,'Draft Sim'!$F$21)</f>
        <v>-0.71259028583921613</v>
      </c>
      <c r="AT271" cm="1">
        <f t="array" ref="AT271">INDEX(_x_scores_!F$2:F$474,MATCH($AO271,_x_scores_!$A$2:$A$474,0),0) + INDEX(_hidden_info_draft_!Z$46:AK$46,'Draft Sim'!$F$21)</f>
        <v>-1.4026894259494829</v>
      </c>
      <c r="AU271" cm="1">
        <f t="array" ref="AU271">INDEX(_x_scores_!G$2:G$474,MATCH($AO271,_x_scores_!$A$2:$A$474,0),0) + INDEX(_hidden_info_draft_!Z$47:AK$47,'Draft Sim'!$F$21)</f>
        <v>-2.3322899929438146E-2</v>
      </c>
      <c r="AV271" cm="1">
        <f t="array" ref="AV271">INDEX(_x_scores_!H$2:H$474,MATCH($AO271,_x_scores_!$A$2:$A$474,0),0) + INDEX(_hidden_info_draft_!Z$48:AK$48,'Draft Sim'!$F$21)</f>
        <v>0.12710812431796992</v>
      </c>
      <c r="AW271" cm="1">
        <f t="array" ref="AW271">INDEX(_x_scores_!I$2:I$474,MATCH($AO271,_x_scores_!$A$2:$A$474,0),0) + INDEX(_hidden_info_draft_!Z$49:AK$49,'Draft Sim'!$F$21)</f>
        <v>-1.696225473775175</v>
      </c>
      <c r="AX271" cm="1">
        <f t="array" ref="AX271">INDEX(_x_scores_!J$2:J$474,MATCH($AO271,_x_scores_!$A$2:$A$474,0),0) + INDEX(_hidden_info_draft_!Z$50:AK$50,'Draft Sim'!$F$21)</f>
        <v>-0.42383727384751357</v>
      </c>
      <c r="AZ271">
        <f t="shared" si="54"/>
        <v>0.44225528925888402</v>
      </c>
      <c r="BA271">
        <f t="shared" si="55"/>
        <v>0.44274084322622931</v>
      </c>
      <c r="BB271">
        <f t="shared" si="56"/>
        <v>0.49720911944683677</v>
      </c>
      <c r="BC271">
        <f t="shared" si="57"/>
        <v>0.44606269757209738</v>
      </c>
      <c r="BD271">
        <f t="shared" si="58"/>
        <v>0.40313102552238034</v>
      </c>
      <c r="BE271">
        <f t="shared" si="59"/>
        <v>0.49839082934980428</v>
      </c>
      <c r="BF271">
        <f t="shared" si="60"/>
        <v>0.50931665744217192</v>
      </c>
      <c r="BG271">
        <f t="shared" si="61"/>
        <v>0.37628985147245697</v>
      </c>
      <c r="BH271">
        <f t="shared" si="62"/>
        <v>0.46885325584268656</v>
      </c>
      <c r="BL271">
        <f ca="1"/>
        <v>0</v>
      </c>
      <c r="BN271">
        <f t="shared" si="63"/>
        <v>0.45380550768150535</v>
      </c>
      <c r="BO271" cm="1">
        <f t="array" aca="1" ref="BO271" ca="1">SUM(IF(MOD(_xlfn.FLOOR.MATH(ROW(INDIRECT("1:512"))/1),2)=1,AZ271,1-AZ271) * IF(MOD(_xlfn.FLOOR.MATH(ROW(INDIRECT("1:512"))/2),2)=1,BA271,1-BA271) *  IF(MOD(_xlfn.FLOOR.MATH(ROW(INDIRECT("1:512"))/4),2)=1,BB271,1-BB271) *IF(MOD(_xlfn.FLOOR.MATH(ROW(INDIRECT("1:512"))/8),2)=1,BC271,1-BC271) * IF(MOD(_xlfn.FLOOR.MATH(ROW(INDIRECT("1:512"))/16),2)=1,BD271,1-BD271) * IF(MOD(_xlfn.FLOOR.MATH(ROW(INDIRECT("1:512"))/32),2)=1,BE271,1-BE271) *  IF(MOD(_xlfn.FLOOR.MATH(ROW(INDIRECT("1:512"))/64),2)=1,BF271,1-BF271) * IF(MOD(_xlfn.FLOOR.MATH(ROW(INDIRECT("1:512"))/128),2)=1,BG271,1-BG271) * IF(MOD(_xlfn.FLOOR.MATH(ROW(INDIRECT("1:512"))/256),2)=1,BH271,1-BH271)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0.38721729961742696</v>
      </c>
      <c r="BP271">
        <f ca="1">IF('Draft Sim'!$C$2 = "Most Categories",BO271,BN271)</f>
        <v>0.38721729961742696</v>
      </c>
      <c r="BR271" t="str">
        <f ca="1"/>
        <v>John Wall</v>
      </c>
      <c r="BT271" s="6" t="str">
        <f t="shared" ca="1" si="64"/>
        <v>John Wall</v>
      </c>
      <c r="BV271" t="str">
        <f ca="1"/>
        <v>Nerlens Noel</v>
      </c>
    </row>
    <row r="272" spans="6:74">
      <c r="F272" t="str">
        <v>Javonte Green</v>
      </c>
      <c r="I272" s="6" t="str">
        <f t="shared" si="52"/>
        <v>Javonte Green</v>
      </c>
      <c r="L272" t="str">
        <v>Derrick Jones Jr.</v>
      </c>
      <c r="O272">
        <v>-0.7860486183312051</v>
      </c>
      <c r="P272">
        <v>-0.97424808586106282</v>
      </c>
      <c r="Q272">
        <v>-0.94008916722376645</v>
      </c>
      <c r="R272">
        <v>-0.59144021900238986</v>
      </c>
      <c r="S272">
        <v>-0.5557574113173489</v>
      </c>
      <c r="T272">
        <v>-2.3160663284138922E-2</v>
      </c>
      <c r="U272">
        <v>0.69522657077845273</v>
      </c>
      <c r="V272">
        <v>3.8225790181935046E-2</v>
      </c>
      <c r="W272">
        <v>-0.35366815255015721</v>
      </c>
      <c r="AO272" t="str">
        <f t="shared" si="53"/>
        <v>Javonte Green</v>
      </c>
      <c r="AP272" cm="1">
        <f t="array" ref="AP272">INDEX(_x_scores_!B$2:B$474,MATCH($AO272,_x_scores_!$A$2:$A$474,0),0) + INDEX(_hidden_info_draft_!Z$42:AK$42,'Draft Sim'!$F$21)</f>
        <v>-1.2463448144409983</v>
      </c>
      <c r="AQ272" cm="1">
        <f t="array" ref="AQ272">INDEX(_x_scores_!C$2:C$474,MATCH($AO272,_x_scores_!$A$2:$A$474,0),0) + INDEX(_hidden_info_draft_!Z$43:AK$43,'Draft Sim'!$F$21)</f>
        <v>-0.70293203178778496</v>
      </c>
      <c r="AR272" cm="1">
        <f t="array" ref="AR272">INDEX(_x_scores_!D$2:D$474,MATCH($AO272,_x_scores_!$A$2:$A$474,0),0) +INDEX(_hidden_info_draft_!Z$44:AK$44,'Draft Sim'!$F$21)</f>
        <v>-0.90835148723592574</v>
      </c>
      <c r="AS272" cm="1">
        <f t="array" ref="AS272">INDEX(_x_scores_!E$2:E$474,MATCH($AO272,_x_scores_!$A$2:$A$474,0),0) + INDEX(_hidden_info_draft_!Z$45:AK$45,'Draft Sim'!$F$21)</f>
        <v>-0.57474070956886603</v>
      </c>
      <c r="AT272" cm="1">
        <f t="array" ref="AT272">INDEX(_x_scores_!F$2:F$474,MATCH($AO272,_x_scores_!$A$2:$A$474,0),0) + INDEX(_hidden_info_draft_!Z$46:AK$46,'Draft Sim'!$F$21)</f>
        <v>-0.91387124956953814</v>
      </c>
      <c r="AU272" cm="1">
        <f t="array" ref="AU272">INDEX(_x_scores_!G$2:G$474,MATCH($AO272,_x_scores_!$A$2:$A$474,0),0) + INDEX(_hidden_info_draft_!Z$47:AK$47,'Draft Sim'!$F$21)</f>
        <v>-0.86124567793256246</v>
      </c>
      <c r="AV272" cm="1">
        <f t="array" ref="AV272">INDEX(_x_scores_!H$2:H$474,MATCH($AO272,_x_scores_!$A$2:$A$474,0),0) + INDEX(_hidden_info_draft_!Z$48:AK$48,'Draft Sim'!$F$21)</f>
        <v>0.84850173613943658</v>
      </c>
      <c r="AW272" cm="1">
        <f t="array" ref="AW272">INDEX(_x_scores_!I$2:I$474,MATCH($AO272,_x_scores_!$A$2:$A$474,0),0) + INDEX(_hidden_info_draft_!Z$49:AK$49,'Draft Sim'!$F$21)</f>
        <v>-1.7753862598919499</v>
      </c>
      <c r="AX272" cm="1">
        <f t="array" ref="AX272">INDEX(_x_scores_!J$2:J$474,MATCH($AO272,_x_scores_!$A$2:$A$474,0),0) + INDEX(_hidden_info_draft_!Z$50:AK$50,'Draft Sim'!$F$21)</f>
        <v>0.15686085741175462</v>
      </c>
      <c r="AZ272">
        <f t="shared" si="54"/>
        <v>0.40805415756001273</v>
      </c>
      <c r="BA272">
        <f t="shared" si="55"/>
        <v>0.45177598723085577</v>
      </c>
      <c r="BB272">
        <f t="shared" si="56"/>
        <v>0.43925644468766256</v>
      </c>
      <c r="BC272">
        <f t="shared" si="57"/>
        <v>0.45645025943080375</v>
      </c>
      <c r="BD272">
        <f t="shared" si="58"/>
        <v>0.43652545799330011</v>
      </c>
      <c r="BE272">
        <f t="shared" si="59"/>
        <v>0.44079692049967001</v>
      </c>
      <c r="BF272">
        <f t="shared" si="60"/>
        <v>0.56194731072819826</v>
      </c>
      <c r="BG272">
        <f t="shared" si="61"/>
        <v>0.37071830378728465</v>
      </c>
      <c r="BH272">
        <f t="shared" si="62"/>
        <v>0.51153744017599334</v>
      </c>
      <c r="BL272">
        <f ca="1"/>
        <v>0</v>
      </c>
      <c r="BN272">
        <f t="shared" si="63"/>
        <v>0.45300692023264233</v>
      </c>
      <c r="BO272" cm="1">
        <f t="array" aca="1" ref="BO272" ca="1">SUM(IF(MOD(_xlfn.FLOOR.MATH(ROW(INDIRECT("1:512"))/1),2)=1,AZ272,1-AZ272) * IF(MOD(_xlfn.FLOOR.MATH(ROW(INDIRECT("1:512"))/2),2)=1,BA272,1-BA272) *  IF(MOD(_xlfn.FLOOR.MATH(ROW(INDIRECT("1:512"))/4),2)=1,BB272,1-BB272) *IF(MOD(_xlfn.FLOOR.MATH(ROW(INDIRECT("1:512"))/8),2)=1,BC272,1-BC272) * IF(MOD(_xlfn.FLOOR.MATH(ROW(INDIRECT("1:512"))/16),2)=1,BD272,1-BD272) * IF(MOD(_xlfn.FLOOR.MATH(ROW(INDIRECT("1:512"))/32),2)=1,BE272,1-BE272) *  IF(MOD(_xlfn.FLOOR.MATH(ROW(INDIRECT("1:512"))/64),2)=1,BF272,1-BF272) * IF(MOD(_xlfn.FLOOR.MATH(ROW(INDIRECT("1:512"))/128),2)=1,BG272,1-BG272) * IF(MOD(_xlfn.FLOOR.MATH(ROW(INDIRECT("1:512"))/256),2)=1,BH272,1-BH272)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0.38504323184297756</v>
      </c>
      <c r="BP272">
        <f ca="1">IF('Draft Sim'!$C$2 = "Most Categories",BO272,BN272)</f>
        <v>0.38504323184297756</v>
      </c>
      <c r="BR272" t="str">
        <f ca="1"/>
        <v>Cedi Osman</v>
      </c>
      <c r="BT272" s="6" t="str">
        <f t="shared" ca="1" si="64"/>
        <v>Cedi Osman</v>
      </c>
      <c r="BV272" t="str">
        <f ca="1"/>
        <v>Derrick Jones Jr.</v>
      </c>
    </row>
    <row r="273" spans="6:74">
      <c r="F273" t="str">
        <v>Damion Lee</v>
      </c>
      <c r="I273" s="6" t="str">
        <f t="shared" si="52"/>
        <v>Damion Lee</v>
      </c>
      <c r="L273" t="str">
        <v>Terrence Ross</v>
      </c>
      <c r="O273">
        <v>-1.1643127495379273</v>
      </c>
      <c r="P273">
        <v>-0.710177290393324</v>
      </c>
      <c r="Q273">
        <v>-0.98994958476676342</v>
      </c>
      <c r="R273">
        <v>-0.80923851415093118</v>
      </c>
      <c r="S273">
        <v>-8.6482453047865893E-2</v>
      </c>
      <c r="T273">
        <v>-0.50421998305164295</v>
      </c>
      <c r="U273">
        <v>0.97899850274923694</v>
      </c>
      <c r="V273">
        <v>-4.1580312076637205E-2</v>
      </c>
      <c r="W273">
        <v>-9.3202219246989182E-2</v>
      </c>
      <c r="AO273" t="str">
        <f t="shared" si="53"/>
        <v>Damion Lee</v>
      </c>
      <c r="AP273" cm="1">
        <f t="array" ref="AP273">INDEX(_x_scores_!B$2:B$474,MATCH($AO273,_x_scores_!$A$2:$A$474,0),0) + INDEX(_hidden_info_draft_!Z$42:AK$42,'Draft Sim'!$F$21)</f>
        <v>-1.0474508225111139</v>
      </c>
      <c r="AQ273" cm="1">
        <f t="array" ref="AQ273">INDEX(_x_scores_!C$2:C$474,MATCH($AO273,_x_scores_!$A$2:$A$474,0),0) + INDEX(_hidden_info_draft_!Z$43:AK$43,'Draft Sim'!$F$21)</f>
        <v>-0.62569264149352077</v>
      </c>
      <c r="AR273" cm="1">
        <f t="array" ref="AR273">INDEX(_x_scores_!D$2:D$474,MATCH($AO273,_x_scores_!$A$2:$A$474,0),0) +INDEX(_hidden_info_draft_!Z$44:AK$44,'Draft Sim'!$F$21)</f>
        <v>-0.82154213938196274</v>
      </c>
      <c r="AS273" cm="1">
        <f t="array" ref="AS273">INDEX(_x_scores_!E$2:E$474,MATCH($AO273,_x_scores_!$A$2:$A$474,0),0) + INDEX(_hidden_info_draft_!Z$45:AK$45,'Draft Sim'!$F$21)</f>
        <v>-0.80744631407683176</v>
      </c>
      <c r="AT273" cm="1">
        <f t="array" ref="AT273">INDEX(_x_scores_!F$2:F$474,MATCH($AO273,_x_scores_!$A$2:$A$474,0),0) + INDEX(_hidden_info_draft_!Z$46:AK$46,'Draft Sim'!$F$21)</f>
        <v>-1.3561189730847585</v>
      </c>
      <c r="AU273" cm="1">
        <f t="array" ref="AU273">INDEX(_x_scores_!G$2:G$474,MATCH($AO273,_x_scores_!$A$2:$A$474,0),0) + INDEX(_hidden_info_draft_!Z$47:AK$47,'Draft Sim'!$F$21)</f>
        <v>-0.2093675949114813</v>
      </c>
      <c r="AV273" cm="1">
        <f t="array" ref="AV273">INDEX(_x_scores_!H$2:H$474,MATCH($AO273,_x_scores_!$A$2:$A$474,0),0) + INDEX(_hidden_info_draft_!Z$48:AK$48,'Draft Sim'!$F$21)</f>
        <v>0.68925722143747714</v>
      </c>
      <c r="AW273" cm="1">
        <f t="array" ref="AW273">INDEX(_x_scores_!I$2:I$474,MATCH($AO273,_x_scores_!$A$2:$A$474,0),0) + INDEX(_hidden_info_draft_!Z$49:AK$49,'Draft Sim'!$F$21)</f>
        <v>-1.6567538616873694</v>
      </c>
      <c r="AX273" cm="1">
        <f t="array" ref="AX273">INDEX(_x_scores_!J$2:J$474,MATCH($AO273,_x_scores_!$A$2:$A$474,0),0) + INDEX(_hidden_info_draft_!Z$50:AK$50,'Draft Sim'!$F$21)</f>
        <v>-7.4777399646903081E-2</v>
      </c>
      <c r="AZ273">
        <f t="shared" si="54"/>
        <v>0.42252347151908309</v>
      </c>
      <c r="BA273">
        <f t="shared" si="55"/>
        <v>0.45705314061415725</v>
      </c>
      <c r="BB273">
        <f t="shared" si="56"/>
        <v>0.44502274526864027</v>
      </c>
      <c r="BC273">
        <f t="shared" si="57"/>
        <v>0.43893588880821965</v>
      </c>
      <c r="BD273">
        <f t="shared" si="58"/>
        <v>0.40628630473501215</v>
      </c>
      <c r="BE273">
        <f t="shared" si="59"/>
        <v>0.48555773523435175</v>
      </c>
      <c r="BF273">
        <f t="shared" si="60"/>
        <v>0.55039040811873619</v>
      </c>
      <c r="BG273">
        <f t="shared" si="61"/>
        <v>0.37907771369398446</v>
      </c>
      <c r="BH273">
        <f t="shared" si="62"/>
        <v>0.49449937514371511</v>
      </c>
      <c r="BL273">
        <f ca="1"/>
        <v>0</v>
      </c>
      <c r="BN273">
        <f t="shared" si="63"/>
        <v>0.45326075368176671</v>
      </c>
      <c r="BO273" cm="1">
        <f t="array" aca="1" ref="BO273" ca="1">SUM(IF(MOD(_xlfn.FLOOR.MATH(ROW(INDIRECT("1:512"))/1),2)=1,AZ273,1-AZ273) * IF(MOD(_xlfn.FLOOR.MATH(ROW(INDIRECT("1:512"))/2),2)=1,BA273,1-BA273) *  IF(MOD(_xlfn.FLOOR.MATH(ROW(INDIRECT("1:512"))/4),2)=1,BB273,1-BB273) *IF(MOD(_xlfn.FLOOR.MATH(ROW(INDIRECT("1:512"))/8),2)=1,BC273,1-BC273) * IF(MOD(_xlfn.FLOOR.MATH(ROW(INDIRECT("1:512"))/16),2)=1,BD273,1-BD273) * IF(MOD(_xlfn.FLOOR.MATH(ROW(INDIRECT("1:512"))/32),2)=1,BE273,1-BE273) *  IF(MOD(_xlfn.FLOOR.MATH(ROW(INDIRECT("1:512"))/64),2)=1,BF273,1-BF273) * IF(MOD(_xlfn.FLOOR.MATH(ROW(INDIRECT("1:512"))/128),2)=1,BG273,1-BG273) * IF(MOD(_xlfn.FLOOR.MATH(ROW(INDIRECT("1:512"))/256),2)=1,BH273,1-BH273)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0.3857564507816294</v>
      </c>
      <c r="BP273">
        <f ca="1">IF('Draft Sim'!$C$2 = "Most Categories",BO273,BN273)</f>
        <v>0.3857564507816294</v>
      </c>
      <c r="BR273" t="str">
        <f ca="1"/>
        <v>Jordan Nwora</v>
      </c>
      <c r="BT273" s="6" t="str">
        <f t="shared" ca="1" si="64"/>
        <v>Jordan Nwora</v>
      </c>
      <c r="BV273" t="str">
        <f ca="1"/>
        <v>Terrence Ross</v>
      </c>
    </row>
    <row r="274" spans="6:74">
      <c r="F274" t="str">
        <v>John Wall</v>
      </c>
      <c r="I274" s="6" t="str">
        <f t="shared" si="52"/>
        <v>John Wall</v>
      </c>
      <c r="L274" t="str">
        <v>Jordan McLaughlin</v>
      </c>
      <c r="O274">
        <v>-1.0014633593684792</v>
      </c>
      <c r="P274">
        <v>-0.40756512907217363</v>
      </c>
      <c r="Q274">
        <v>-1.1333634556927548</v>
      </c>
      <c r="R274">
        <v>-0.50693110822743614</v>
      </c>
      <c r="S274">
        <v>-0.50104893177540299</v>
      </c>
      <c r="T274">
        <v>-1.2139194341481641</v>
      </c>
      <c r="U274">
        <v>0.77511811861162394</v>
      </c>
      <c r="V274">
        <v>-0.25347680147268103</v>
      </c>
      <c r="W274">
        <v>0.44918981686685255</v>
      </c>
      <c r="AO274" t="str">
        <f t="shared" si="53"/>
        <v>John Wall</v>
      </c>
      <c r="AP274" cm="1">
        <f t="array" ref="AP274">INDEX(_x_scores_!B$2:B$474,MATCH($AO274,_x_scores_!$A$2:$A$474,0),0) + INDEX(_hidden_info_draft_!Z$42:AK$42,'Draft Sim'!$F$21)</f>
        <v>-0.88060856162475765</v>
      </c>
      <c r="AQ274" cm="1">
        <f t="array" ref="AQ274">INDEX(_x_scores_!C$2:C$474,MATCH($AO274,_x_scores_!$A$2:$A$474,0),0) + INDEX(_hidden_info_draft_!Z$43:AK$43,'Draft Sim'!$F$21)</f>
        <v>-0.73390825073111432</v>
      </c>
      <c r="AR274" cm="1">
        <f t="array" ref="AR274">INDEX(_x_scores_!D$2:D$474,MATCH($AO274,_x_scores_!$A$2:$A$474,0),0) +INDEX(_hidden_info_draft_!Z$44:AK$44,'Draft Sim'!$F$21)</f>
        <v>0.24505745690624994</v>
      </c>
      <c r="AS274" cm="1">
        <f t="array" ref="AS274">INDEX(_x_scores_!E$2:E$474,MATCH($AO274,_x_scores_!$A$2:$A$474,0),0) + INDEX(_hidden_info_draft_!Z$45:AK$45,'Draft Sim'!$F$21)</f>
        <v>-0.57203794714657485</v>
      </c>
      <c r="AT274" cm="1">
        <f t="array" ref="AT274">INDEX(_x_scores_!F$2:F$474,MATCH($AO274,_x_scores_!$A$2:$A$474,0),0) + INDEX(_hidden_info_draft_!Z$46:AK$46,'Draft Sim'!$F$21)</f>
        <v>-0.98937728421849247</v>
      </c>
      <c r="AU274" cm="1">
        <f t="array" ref="AU274">INDEX(_x_scores_!G$2:G$474,MATCH($AO274,_x_scores_!$A$2:$A$474,0),0) + INDEX(_hidden_info_draft_!Z$47:AK$47,'Draft Sim'!$F$21)</f>
        <v>-0.64532333141276998</v>
      </c>
      <c r="AV274" cm="1">
        <f t="array" ref="AV274">INDEX(_x_scores_!H$2:H$474,MATCH($AO274,_x_scores_!$A$2:$A$474,0),0) + INDEX(_hidden_info_draft_!Z$48:AK$48,'Draft Sim'!$F$21)</f>
        <v>-9.1689344161226927E-2</v>
      </c>
      <c r="AW274" cm="1">
        <f t="array" ref="AW274">INDEX(_x_scores_!I$2:I$474,MATCH($AO274,_x_scores_!$A$2:$A$474,0),0) + INDEX(_hidden_info_draft_!Z$49:AK$49,'Draft Sim'!$F$21)</f>
        <v>-1.9650206410558719</v>
      </c>
      <c r="AX274" cm="1">
        <f t="array" ref="AX274">INDEX(_x_scores_!J$2:J$474,MATCH($AO274,_x_scores_!$A$2:$A$474,0),0) + INDEX(_hidden_info_draft_!Z$50:AK$50,'Draft Sim'!$F$21)</f>
        <v>-0.18586624618506861</v>
      </c>
      <c r="AZ274">
        <f t="shared" si="54"/>
        <v>0.43474308535131767</v>
      </c>
      <c r="BA274">
        <f t="shared" si="55"/>
        <v>0.44966196691594951</v>
      </c>
      <c r="BB274">
        <f t="shared" si="56"/>
        <v>0.51644673419101328</v>
      </c>
      <c r="BC274">
        <f t="shared" si="57"/>
        <v>0.45665424573285307</v>
      </c>
      <c r="BD274">
        <f t="shared" si="58"/>
        <v>0.43133116434538965</v>
      </c>
      <c r="BE274">
        <f t="shared" si="59"/>
        <v>0.45556785731581384</v>
      </c>
      <c r="BF274">
        <f t="shared" si="60"/>
        <v>0.49327914352582258</v>
      </c>
      <c r="BG274">
        <f t="shared" si="61"/>
        <v>0.35748306669961893</v>
      </c>
      <c r="BH274">
        <f t="shared" si="62"/>
        <v>0.48632992354889992</v>
      </c>
      <c r="BL274">
        <f ca="1"/>
        <v>1</v>
      </c>
      <c r="BN274">
        <f t="shared" si="63"/>
        <v>0.45349968751407538</v>
      </c>
      <c r="BO274" cm="1">
        <f t="array" aca="1" ref="BO274" ca="1">SUM(IF(MOD(_xlfn.FLOOR.MATH(ROW(INDIRECT("1:512"))/1),2)=1,AZ274,1-AZ274) * IF(MOD(_xlfn.FLOOR.MATH(ROW(INDIRECT("1:512"))/2),2)=1,BA274,1-BA274) *  IF(MOD(_xlfn.FLOOR.MATH(ROW(INDIRECT("1:512"))/4),2)=1,BB274,1-BB274) *IF(MOD(_xlfn.FLOOR.MATH(ROW(INDIRECT("1:512"))/8),2)=1,BC274,1-BC274) * IF(MOD(_xlfn.FLOOR.MATH(ROW(INDIRECT("1:512"))/16),2)=1,BD274,1-BD274) * IF(MOD(_xlfn.FLOOR.MATH(ROW(INDIRECT("1:512"))/32),2)=1,BE274,1-BE274) *  IF(MOD(_xlfn.FLOOR.MATH(ROW(INDIRECT("1:512"))/64),2)=1,BF274,1-BF274) * IF(MOD(_xlfn.FLOOR.MATH(ROW(INDIRECT("1:512"))/128),2)=1,BG274,1-BG274) * IF(MOD(_xlfn.FLOOR.MATH(ROW(INDIRECT("1:512"))/256),2)=1,BH274,1-BH274)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0.38648697366555945</v>
      </c>
      <c r="BP274">
        <f ca="1">IF('Draft Sim'!$C$2 = "Most Categories",BO274,BN274)</f>
        <v>0.38648697366555945</v>
      </c>
      <c r="BR274" t="str">
        <f ca="1"/>
        <v>Damion Lee</v>
      </c>
      <c r="BT274" s="6" t="str">
        <f t="shared" ca="1" si="64"/>
        <v>Damion Lee</v>
      </c>
      <c r="BV274" t="str">
        <f ca="1"/>
        <v>Jock Landale</v>
      </c>
    </row>
    <row r="275" spans="6:74">
      <c r="F275" t="str">
        <v>Jordan Nwora</v>
      </c>
      <c r="I275" s="6" t="str">
        <f t="shared" si="52"/>
        <v>Jordan Nwora</v>
      </c>
      <c r="L275" t="str">
        <v>Dwight Powell</v>
      </c>
      <c r="O275">
        <v>-0.76882000072665746</v>
      </c>
      <c r="P275">
        <v>-0.91134834539033338</v>
      </c>
      <c r="Q275">
        <v>-0.88582294121974936</v>
      </c>
      <c r="R275">
        <v>-0.46985422756129547</v>
      </c>
      <c r="S275">
        <v>-0.72596237606607827</v>
      </c>
      <c r="T275">
        <v>-0.14649114712768083</v>
      </c>
      <c r="U275">
        <v>0.78871902329700116</v>
      </c>
      <c r="V275">
        <v>-0.15314749957579382</v>
      </c>
      <c r="W275">
        <v>-0.31747062353151828</v>
      </c>
      <c r="AO275" t="str">
        <f t="shared" si="53"/>
        <v>Jordan Nwora</v>
      </c>
      <c r="AP275" cm="1">
        <f t="array" ref="AP275">INDEX(_x_scores_!B$2:B$474,MATCH($AO275,_x_scores_!$A$2:$A$474,0),0) + INDEX(_hidden_info_draft_!Z$42:AK$42,'Draft Sim'!$F$21)</f>
        <v>-1.0079080065891604</v>
      </c>
      <c r="AQ275" cm="1">
        <f t="array" ref="AQ275">INDEX(_x_scores_!C$2:C$474,MATCH($AO275,_x_scores_!$A$2:$A$474,0),0) + INDEX(_hidden_info_draft_!Z$43:AK$43,'Draft Sim'!$F$21)</f>
        <v>-0.46687243377122578</v>
      </c>
      <c r="AR275" cm="1">
        <f t="array" ref="AR275">INDEX(_x_scores_!D$2:D$474,MATCH($AO275,_x_scores_!$A$2:$A$474,0),0) +INDEX(_hidden_info_draft_!Z$44:AK$44,'Draft Sim'!$F$21)</f>
        <v>-0.8420599812007501</v>
      </c>
      <c r="AS275" cm="1">
        <f t="array" ref="AS275">INDEX(_x_scores_!E$2:E$474,MATCH($AO275,_x_scores_!$A$2:$A$474,0),0) + INDEX(_hidden_info_draft_!Z$45:AK$45,'Draft Sim'!$F$21)</f>
        <v>-0.79504509733952733</v>
      </c>
      <c r="AT275" cm="1">
        <f t="array" ref="AT275">INDEX(_x_scores_!F$2:F$474,MATCH($AO275,_x_scores_!$A$2:$A$474,0),0) + INDEX(_hidden_info_draft_!Z$46:AK$46,'Draft Sim'!$F$21)</f>
        <v>-1.1648201259390509</v>
      </c>
      <c r="AU275" cm="1">
        <f t="array" ref="AU275">INDEX(_x_scores_!G$2:G$474,MATCH($AO275,_x_scores_!$A$2:$A$474,0),0) + INDEX(_hidden_info_draft_!Z$47:AK$47,'Draft Sim'!$F$21)</f>
        <v>-0.325115338687329</v>
      </c>
      <c r="AV275" cm="1">
        <f t="array" ref="AV275">INDEX(_x_scores_!H$2:H$474,MATCH($AO275,_x_scores_!$A$2:$A$474,0),0) + INDEX(_hidden_info_draft_!Z$48:AK$48,'Draft Sim'!$F$21)</f>
        <v>0.67994390203194555</v>
      </c>
      <c r="AW275" cm="1">
        <f t="array" ref="AW275">INDEX(_x_scores_!I$2:I$474,MATCH($AO275,_x_scores_!$A$2:$A$474,0),0) + INDEX(_hidden_info_draft_!Z$49:AK$49,'Draft Sim'!$F$21)</f>
        <v>-1.7436374455280774</v>
      </c>
      <c r="AX275" cm="1">
        <f t="array" ref="AX275">INDEX(_x_scores_!J$2:J$474,MATCH($AO275,_x_scores_!$A$2:$A$474,0),0) + INDEX(_hidden_info_draft_!Z$50:AK$50,'Draft Sim'!$F$21)</f>
        <v>-0.22142324391332943</v>
      </c>
      <c r="AZ275">
        <f t="shared" si="54"/>
        <v>0.42541333037597984</v>
      </c>
      <c r="BA275">
        <f t="shared" si="55"/>
        <v>0.46792686697007402</v>
      </c>
      <c r="BB275">
        <f t="shared" si="56"/>
        <v>0.44365875318989156</v>
      </c>
      <c r="BC275">
        <f t="shared" si="57"/>
        <v>0.43986655492947269</v>
      </c>
      <c r="BD275">
        <f t="shared" si="58"/>
        <v>0.41930914705915157</v>
      </c>
      <c r="BE275">
        <f t="shared" si="59"/>
        <v>0.477580320447064</v>
      </c>
      <c r="BF275">
        <f t="shared" si="60"/>
        <v>0.54971308690133025</v>
      </c>
      <c r="BG275">
        <f t="shared" si="61"/>
        <v>0.37294969002857359</v>
      </c>
      <c r="BH275">
        <f t="shared" si="62"/>
        <v>0.48371611636967138</v>
      </c>
      <c r="BL275">
        <f ca="1"/>
        <v>0</v>
      </c>
      <c r="BN275">
        <f t="shared" si="63"/>
        <v>0.45334820736346759</v>
      </c>
      <c r="BO275" cm="1">
        <f t="array" aca="1" ref="BO275" ca="1">SUM(IF(MOD(_xlfn.FLOOR.MATH(ROW(INDIRECT("1:512"))/1),2)=1,AZ275,1-AZ275) * IF(MOD(_xlfn.FLOOR.MATH(ROW(INDIRECT("1:512"))/2),2)=1,BA275,1-BA275) *  IF(MOD(_xlfn.FLOOR.MATH(ROW(INDIRECT("1:512"))/4),2)=1,BB275,1-BB275) *IF(MOD(_xlfn.FLOOR.MATH(ROW(INDIRECT("1:512"))/8),2)=1,BC275,1-BC275) * IF(MOD(_xlfn.FLOOR.MATH(ROW(INDIRECT("1:512"))/16),2)=1,BD275,1-BD275) * IF(MOD(_xlfn.FLOOR.MATH(ROW(INDIRECT("1:512"))/32),2)=1,BE275,1-BE275) *  IF(MOD(_xlfn.FLOOR.MATH(ROW(INDIRECT("1:512"))/64),2)=1,BF275,1-BF275) * IF(MOD(_xlfn.FLOOR.MATH(ROW(INDIRECT("1:512"))/128),2)=1,BG275,1-BG275) * IF(MOD(_xlfn.FLOOR.MATH(ROW(INDIRECT("1:512"))/256),2)=1,BH275,1-BH275)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0.38600731327483301</v>
      </c>
      <c r="BP275">
        <f ca="1">IF('Draft Sim'!$C$2 = "Most Categories",BO275,BN275)</f>
        <v>0.38600731327483301</v>
      </c>
      <c r="BR275" t="str">
        <f ca="1"/>
        <v>Christian Koloko</v>
      </c>
      <c r="BT275" s="6" t="str">
        <f t="shared" ca="1" si="64"/>
        <v>Christian Koloko</v>
      </c>
      <c r="BV275" t="str">
        <f ca="1"/>
        <v>Jordan McLaughlin</v>
      </c>
    </row>
    <row r="276" spans="6:74">
      <c r="F276" t="str">
        <v>Chris Duarte</v>
      </c>
      <c r="I276" s="6" t="str">
        <f t="shared" si="52"/>
        <v>Chris Duarte</v>
      </c>
      <c r="L276" t="str">
        <v>Jock Landale</v>
      </c>
      <c r="O276">
        <v>-0.82116211657830207</v>
      </c>
      <c r="P276">
        <v>-1.042433785068815</v>
      </c>
      <c r="Q276">
        <v>-0.54892996702820873</v>
      </c>
      <c r="R276">
        <v>-0.2967268419004791</v>
      </c>
      <c r="S276">
        <v>-0.70467815726761451</v>
      </c>
      <c r="T276">
        <v>-0.32421588780511562</v>
      </c>
      <c r="U276">
        <v>0.55974255739654488</v>
      </c>
      <c r="V276">
        <v>-1.6024890793308695E-3</v>
      </c>
      <c r="W276">
        <v>-0.45288272485769426</v>
      </c>
      <c r="AO276" t="str">
        <f t="shared" si="53"/>
        <v>Chris Duarte</v>
      </c>
      <c r="AP276" cm="1">
        <f t="array" ref="AP276">INDEX(_x_scores_!B$2:B$474,MATCH($AO276,_x_scores_!$A$2:$A$474,0),0) + INDEX(_hidden_info_draft_!Z$42:AK$42,'Draft Sim'!$F$21)</f>
        <v>-0.98470805662211103</v>
      </c>
      <c r="AQ276" cm="1">
        <f t="array" ref="AQ276">INDEX(_x_scores_!C$2:C$474,MATCH($AO276,_x_scores_!$A$2:$A$474,0),0) + INDEX(_hidden_info_draft_!Z$43:AK$43,'Draft Sim'!$F$21)</f>
        <v>-0.71412117860242197</v>
      </c>
      <c r="AR276" cm="1">
        <f t="array" ref="AR276">INDEX(_x_scores_!D$2:D$474,MATCH($AO276,_x_scores_!$A$2:$A$474,0),0) +INDEX(_hidden_info_draft_!Z$44:AK$44,'Draft Sim'!$F$21)</f>
        <v>-0.74706723404938602</v>
      </c>
      <c r="AS276" cm="1">
        <f t="array" ref="AS276">INDEX(_x_scores_!E$2:E$474,MATCH($AO276,_x_scores_!$A$2:$A$474,0),0) + INDEX(_hidden_info_draft_!Z$45:AK$45,'Draft Sim'!$F$21)</f>
        <v>-0.70576334953935616</v>
      </c>
      <c r="AT276" cm="1">
        <f t="array" ref="AT276">INDEX(_x_scores_!F$2:F$474,MATCH($AO276,_x_scores_!$A$2:$A$474,0),0) + INDEX(_hidden_info_draft_!Z$46:AK$46,'Draft Sim'!$F$21)</f>
        <v>-1.1966639688165994</v>
      </c>
      <c r="AU276" cm="1">
        <f t="array" ref="AU276">INDEX(_x_scores_!G$2:G$474,MATCH($AO276,_x_scores_!$A$2:$A$474,0),0) + INDEX(_hidden_info_draft_!Z$47:AK$47,'Draft Sim'!$F$21)</f>
        <v>-0.3612398660505024</v>
      </c>
      <c r="AV276" cm="1">
        <f t="array" ref="AV276">INDEX(_x_scores_!H$2:H$474,MATCH($AO276,_x_scores_!$A$2:$A$474,0),0) + INDEX(_hidden_info_draft_!Z$48:AK$48,'Draft Sim'!$F$21)</f>
        <v>0.6880421282556809</v>
      </c>
      <c r="AW276" cm="1">
        <f t="array" ref="AW276">INDEX(_x_scores_!I$2:I$474,MATCH($AO276,_x_scores_!$A$2:$A$474,0),0) + INDEX(_hidden_info_draft_!Z$49:AK$49,'Draft Sim'!$F$21)</f>
        <v>-1.7152125587402345</v>
      </c>
      <c r="AX276" cm="1">
        <f t="array" ref="AX276">INDEX(_x_scores_!J$2:J$474,MATCH($AO276,_x_scores_!$A$2:$A$474,0),0) + INDEX(_hidden_info_draft_!Z$50:AK$50,'Draft Sim'!$F$21)</f>
        <v>-0.20413277678817318</v>
      </c>
      <c r="AZ276">
        <f t="shared" si="54"/>
        <v>0.42711070120524486</v>
      </c>
      <c r="BA276">
        <f t="shared" si="55"/>
        <v>0.45101220550212351</v>
      </c>
      <c r="BB276">
        <f t="shared" si="56"/>
        <v>0.44997906758045736</v>
      </c>
      <c r="BC276">
        <f t="shared" si="57"/>
        <v>0.44657632622028842</v>
      </c>
      <c r="BD276">
        <f t="shared" si="58"/>
        <v>0.41713479613434057</v>
      </c>
      <c r="BE276">
        <f t="shared" si="59"/>
        <v>0.47509228086131305</v>
      </c>
      <c r="BF276">
        <f t="shared" si="60"/>
        <v>0.550302047438197</v>
      </c>
      <c r="BG276">
        <f t="shared" si="61"/>
        <v>0.37495108769898589</v>
      </c>
      <c r="BH276">
        <f t="shared" si="62"/>
        <v>0.48498706413413073</v>
      </c>
      <c r="BL276">
        <f ca="1"/>
        <v>0</v>
      </c>
      <c r="BN276">
        <f t="shared" si="63"/>
        <v>0.4530161751972312</v>
      </c>
      <c r="BO276" cm="1">
        <f t="array" aca="1" ref="BO276" ca="1">SUM(IF(MOD(_xlfn.FLOOR.MATH(ROW(INDIRECT("1:512"))/1),2)=1,AZ276,1-AZ276) * IF(MOD(_xlfn.FLOOR.MATH(ROW(INDIRECT("1:512"))/2),2)=1,BA276,1-BA276) *  IF(MOD(_xlfn.FLOOR.MATH(ROW(INDIRECT("1:512"))/4),2)=1,BB276,1-BB276) *IF(MOD(_xlfn.FLOOR.MATH(ROW(INDIRECT("1:512"))/8),2)=1,BC276,1-BC276) * IF(MOD(_xlfn.FLOOR.MATH(ROW(INDIRECT("1:512"))/16),2)=1,BD276,1-BD276) * IF(MOD(_xlfn.FLOOR.MATH(ROW(INDIRECT("1:512"))/32),2)=1,BE276,1-BE276) *  IF(MOD(_xlfn.FLOOR.MATH(ROW(INDIRECT("1:512"))/64),2)=1,BF276,1-BF276) * IF(MOD(_xlfn.FLOOR.MATH(ROW(INDIRECT("1:512"))/128),2)=1,BG276,1-BG276) * IF(MOD(_xlfn.FLOOR.MATH(ROW(INDIRECT("1:512"))/256),2)=1,BH276,1-BH276)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0.38522726998675122</v>
      </c>
      <c r="BP276">
        <f ca="1">IF('Draft Sim'!$C$2 = "Most Categories",BO276,BN276)</f>
        <v>0.38522726998675122</v>
      </c>
      <c r="BR276" t="str">
        <f ca="1"/>
        <v>Tre Mann</v>
      </c>
      <c r="BT276" s="6" t="str">
        <f t="shared" ca="1" si="64"/>
        <v>Tre Mann</v>
      </c>
      <c r="BV276" t="str">
        <f ca="1"/>
        <v>Dwight Powell</v>
      </c>
    </row>
    <row r="277" spans="6:74">
      <c r="F277" t="str">
        <v>Christian Koloko</v>
      </c>
      <c r="I277" s="6" t="str">
        <f t="shared" si="52"/>
        <v>Christian Koloko</v>
      </c>
      <c r="L277" t="str">
        <v>Terence Davis</v>
      </c>
      <c r="O277">
        <v>-0.89287119340364074</v>
      </c>
      <c r="P277">
        <v>-0.95828879372912834</v>
      </c>
      <c r="Q277">
        <v>-0.89652623728289127</v>
      </c>
      <c r="R277">
        <v>-0.47278782259394486</v>
      </c>
      <c r="S277">
        <v>-0.62489250108354888</v>
      </c>
      <c r="T277">
        <v>-0.29330644675026429</v>
      </c>
      <c r="U277">
        <v>0.75870644140082366</v>
      </c>
      <c r="V277">
        <v>2.872614362860491E-2</v>
      </c>
      <c r="W277">
        <v>-0.30397661619432992</v>
      </c>
      <c r="AO277" t="str">
        <f t="shared" si="53"/>
        <v>Christian Koloko</v>
      </c>
      <c r="AP277" cm="1">
        <f t="array" ref="AP277">INDEX(_x_scores_!B$2:B$474,MATCH($AO277,_x_scores_!$A$2:$A$474,0),0) + INDEX(_hidden_info_draft_!Z$42:AK$42,'Draft Sim'!$F$21)</f>
        <v>-1.3493187250189143</v>
      </c>
      <c r="AQ277" cm="1">
        <f t="array" ref="AQ277">INDEX(_x_scores_!C$2:C$474,MATCH($AO277,_x_scores_!$A$2:$A$474,0),0) + INDEX(_hidden_info_draft_!Z$43:AK$43,'Draft Sim'!$F$21)</f>
        <v>-0.47374201446244213</v>
      </c>
      <c r="AR277" cm="1">
        <f t="array" ref="AR277">INDEX(_x_scores_!D$2:D$474,MATCH($AO277,_x_scores_!$A$2:$A$474,0),0) +INDEX(_hidden_info_draft_!Z$44:AK$44,'Draft Sim'!$F$21)</f>
        <v>-1.0230694912204303</v>
      </c>
      <c r="AS277" cm="1">
        <f t="array" ref="AS277">INDEX(_x_scores_!E$2:E$474,MATCH($AO277,_x_scores_!$A$2:$A$474,0),0) + INDEX(_hidden_info_draft_!Z$45:AK$45,'Draft Sim'!$F$21)</f>
        <v>-0.86914273221995653</v>
      </c>
      <c r="AT277" cm="1">
        <f t="array" ref="AT277">INDEX(_x_scores_!F$2:F$474,MATCH($AO277,_x_scores_!$A$2:$A$474,0),0) + INDEX(_hidden_info_draft_!Z$46:AK$46,'Draft Sim'!$F$21)</f>
        <v>3.1285026359310186E-2</v>
      </c>
      <c r="AU277" cm="1">
        <f t="array" ref="AU277">INDEX(_x_scores_!G$2:G$474,MATCH($AO277,_x_scores_!$A$2:$A$474,0),0) + INDEX(_hidden_info_draft_!Z$47:AK$47,'Draft Sim'!$F$21)</f>
        <v>-1.2998350987370682</v>
      </c>
      <c r="AV277" cm="1">
        <f t="array" ref="AV277">INDEX(_x_scores_!H$2:H$474,MATCH($AO277,_x_scores_!$A$2:$A$474,0),0) + INDEX(_hidden_info_draft_!Z$48:AK$48,'Draft Sim'!$F$21)</f>
        <v>0.9185148662777457</v>
      </c>
      <c r="AW277" cm="1">
        <f t="array" ref="AW277">INDEX(_x_scores_!I$2:I$474,MATCH($AO277,_x_scores_!$A$2:$A$474,0),0) + INDEX(_hidden_info_draft_!Z$49:AK$49,'Draft Sim'!$F$21)</f>
        <v>-1.9901665771622419</v>
      </c>
      <c r="AX277" cm="1">
        <f t="array" ref="AX277">INDEX(_x_scores_!J$2:J$474,MATCH($AO277,_x_scores_!$A$2:$A$474,0),0) + INDEX(_hidden_info_draft_!Z$50:AK$50,'Draft Sim'!$F$21)</f>
        <v>0.14062488408314683</v>
      </c>
      <c r="AZ277">
        <f t="shared" si="54"/>
        <v>0.40061058575386788</v>
      </c>
      <c r="BA277">
        <f t="shared" si="55"/>
        <v>0.46745598215571993</v>
      </c>
      <c r="BB277">
        <f t="shared" si="56"/>
        <v>0.4316562395613428</v>
      </c>
      <c r="BC277">
        <f t="shared" si="57"/>
        <v>0.43431091274998046</v>
      </c>
      <c r="BD277">
        <f t="shared" si="58"/>
        <v>0.50218219610984471</v>
      </c>
      <c r="BE277">
        <f t="shared" si="59"/>
        <v>0.41106690576467897</v>
      </c>
      <c r="BF277">
        <f t="shared" si="60"/>
        <v>0.5670123181331822</v>
      </c>
      <c r="BG277">
        <f t="shared" si="61"/>
        <v>0.35574044666581228</v>
      </c>
      <c r="BH277">
        <f t="shared" si="62"/>
        <v>0.51034353386627695</v>
      </c>
      <c r="BL277">
        <f ca="1"/>
        <v>0</v>
      </c>
      <c r="BN277">
        <f t="shared" si="63"/>
        <v>0.45337545786230066</v>
      </c>
      <c r="BO277" cm="1">
        <f t="array" aca="1" ref="BO277" ca="1">SUM(IF(MOD(_xlfn.FLOOR.MATH(ROW(INDIRECT("1:512"))/1),2)=1,AZ277,1-AZ277) * IF(MOD(_xlfn.FLOOR.MATH(ROW(INDIRECT("1:512"))/2),2)=1,BA277,1-BA277) *  IF(MOD(_xlfn.FLOOR.MATH(ROW(INDIRECT("1:512"))/4),2)=1,BB277,1-BB277) *IF(MOD(_xlfn.FLOOR.MATH(ROW(INDIRECT("1:512"))/8),2)=1,BC277,1-BC277) * IF(MOD(_xlfn.FLOOR.MATH(ROW(INDIRECT("1:512"))/16),2)=1,BD277,1-BD277) * IF(MOD(_xlfn.FLOOR.MATH(ROW(INDIRECT("1:512"))/32),2)=1,BE277,1-BE277) *  IF(MOD(_xlfn.FLOOR.MATH(ROW(INDIRECT("1:512"))/64),2)=1,BF277,1-BF277) * IF(MOD(_xlfn.FLOOR.MATH(ROW(INDIRECT("1:512"))/128),2)=1,BG277,1-BG277) * IF(MOD(_xlfn.FLOOR.MATH(ROW(INDIRECT("1:512"))/256),2)=1,BH277,1-BH277)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0.38570790046567011</v>
      </c>
      <c r="BP277">
        <f ca="1">IF('Draft Sim'!$C$2 = "Most Categories",BO277,BN277)</f>
        <v>0.38570790046567011</v>
      </c>
      <c r="BR277" t="str">
        <f ca="1"/>
        <v>Trendon Watford</v>
      </c>
      <c r="BT277" s="6" t="str">
        <f t="shared" ca="1" si="64"/>
        <v>Trendon Watford</v>
      </c>
      <c r="BV277" t="str">
        <f ca="1"/>
        <v>Christian Braun</v>
      </c>
    </row>
    <row r="278" spans="6:74">
      <c r="F278" t="str">
        <v>Tre Mann</v>
      </c>
      <c r="I278" s="6" t="str">
        <f t="shared" si="52"/>
        <v>Tre Mann</v>
      </c>
      <c r="L278" t="str">
        <v>Christian Braun</v>
      </c>
      <c r="O278">
        <v>-0.95561395929264359</v>
      </c>
      <c r="P278">
        <v>-0.86986025662022715</v>
      </c>
      <c r="Q278">
        <v>-0.97100114261546799</v>
      </c>
      <c r="R278">
        <v>-0.57447078713142041</v>
      </c>
      <c r="S278">
        <v>-0.78434750535170783</v>
      </c>
      <c r="T278">
        <v>-0.14143417561124319</v>
      </c>
      <c r="U278">
        <v>0.75992153458261991</v>
      </c>
      <c r="V278">
        <v>8.7184840681469908E-2</v>
      </c>
      <c r="W278">
        <v>-0.17462123905305982</v>
      </c>
      <c r="AO278" t="str">
        <f t="shared" si="53"/>
        <v>Tre Mann</v>
      </c>
      <c r="AP278" cm="1">
        <f t="array" ref="AP278">INDEX(_x_scores_!B$2:B$474,MATCH($AO278,_x_scores_!$A$2:$A$474,0),0) + INDEX(_hidden_info_draft_!Z$42:AK$42,'Draft Sim'!$F$21)</f>
        <v>-0.91299897979677236</v>
      </c>
      <c r="AQ278" cm="1">
        <f t="array" ref="AQ278">INDEX(_x_scores_!C$2:C$474,MATCH($AO278,_x_scores_!$A$2:$A$474,0),0) + INDEX(_hidden_info_draft_!Z$43:AK$43,'Draft Sim'!$F$21)</f>
        <v>-0.79826616994210864</v>
      </c>
      <c r="AR278" cm="1">
        <f t="array" ref="AR278">INDEX(_x_scores_!D$2:D$474,MATCH($AO278,_x_scores_!$A$2:$A$474,0),0) +INDEX(_hidden_info_draft_!Z$44:AK$44,'Draft Sim'!$F$21)</f>
        <v>-0.39947096379470348</v>
      </c>
      <c r="AS278" cm="1">
        <f t="array" ref="AS278">INDEX(_x_scores_!E$2:E$474,MATCH($AO278,_x_scores_!$A$2:$A$474,0),0) + INDEX(_hidden_info_draft_!Z$45:AK$45,'Draft Sim'!$F$21)</f>
        <v>-0.52970236884589039</v>
      </c>
      <c r="AT278" cm="1">
        <f t="array" ref="AT278">INDEX(_x_scores_!F$2:F$474,MATCH($AO278,_x_scores_!$A$2:$A$474,0),0) + INDEX(_hidden_info_draft_!Z$46:AK$46,'Draft Sim'!$F$21)</f>
        <v>-1.2764496250006649</v>
      </c>
      <c r="AU278" cm="1">
        <f t="array" ref="AU278">INDEX(_x_scores_!G$2:G$474,MATCH($AO278,_x_scores_!$A$2:$A$474,0),0) + INDEX(_hidden_info_draft_!Z$47:AK$47,'Draft Sim'!$F$21)</f>
        <v>-0.39214930710535373</v>
      </c>
      <c r="AV278" cm="1">
        <f t="array" ref="AV278">INDEX(_x_scores_!H$2:H$474,MATCH($AO278,_x_scores_!$A$2:$A$474,0),0) + INDEX(_hidden_info_draft_!Z$48:AK$48,'Draft Sim'!$F$21)</f>
        <v>0.48907824425140212</v>
      </c>
      <c r="AW278" cm="1">
        <f t="array" ref="AW278">INDEX(_x_scores_!I$2:I$474,MATCH($AO278,_x_scores_!$A$2:$A$474,0),0) + INDEX(_hidden_info_draft_!Z$49:AK$49,'Draft Sim'!$F$21)</f>
        <v>-1.7455411914481702</v>
      </c>
      <c r="AX278" cm="1">
        <f t="array" ref="AX278">INDEX(_x_scores_!J$2:J$474,MATCH($AO278,_x_scores_!$A$2:$A$474,0),0) + INDEX(_hidden_info_draft_!Z$50:AK$50,'Draft Sim'!$F$21)</f>
        <v>-0.3530388854515375</v>
      </c>
      <c r="AZ278">
        <f t="shared" si="54"/>
        <v>0.43236553333845518</v>
      </c>
      <c r="BA278">
        <f t="shared" si="55"/>
        <v>0.44527439304865946</v>
      </c>
      <c r="BB278">
        <f t="shared" si="56"/>
        <v>0.47320257508920238</v>
      </c>
      <c r="BC278">
        <f t="shared" si="57"/>
        <v>0.4598509067917369</v>
      </c>
      <c r="BD278">
        <f t="shared" si="58"/>
        <v>0.41169815672655807</v>
      </c>
      <c r="BE278">
        <f t="shared" si="59"/>
        <v>0.47296419207618801</v>
      </c>
      <c r="BF278">
        <f t="shared" si="60"/>
        <v>0.53580308153493184</v>
      </c>
      <c r="BG278">
        <f t="shared" si="61"/>
        <v>0.37281576894088486</v>
      </c>
      <c r="BH278">
        <f t="shared" si="62"/>
        <v>0.47404797082826944</v>
      </c>
      <c r="BL278">
        <f ca="1"/>
        <v>0</v>
      </c>
      <c r="BN278">
        <f t="shared" si="63"/>
        <v>0.45311361981943182</v>
      </c>
      <c r="BO278" cm="1">
        <f t="array" aca="1" ref="BO278" ca="1">SUM(IF(MOD(_xlfn.FLOOR.MATH(ROW(INDIRECT("1:512"))/1),2)=1,AZ278,1-AZ278) * IF(MOD(_xlfn.FLOOR.MATH(ROW(INDIRECT("1:512"))/2),2)=1,BA278,1-BA278) *  IF(MOD(_xlfn.FLOOR.MATH(ROW(INDIRECT("1:512"))/4),2)=1,BB278,1-BB278) *IF(MOD(_xlfn.FLOOR.MATH(ROW(INDIRECT("1:512"))/8),2)=1,BC278,1-BC278) * IF(MOD(_xlfn.FLOOR.MATH(ROW(INDIRECT("1:512"))/16),2)=1,BD278,1-BD278) * IF(MOD(_xlfn.FLOOR.MATH(ROW(INDIRECT("1:512"))/32),2)=1,BE278,1-BE278) *  IF(MOD(_xlfn.FLOOR.MATH(ROW(INDIRECT("1:512"))/64),2)=1,BF278,1-BF278) * IF(MOD(_xlfn.FLOOR.MATH(ROW(INDIRECT("1:512"))/128),2)=1,BG278,1-BG278) * IF(MOD(_xlfn.FLOOR.MATH(ROW(INDIRECT("1:512"))/256),2)=1,BH278,1-BH278)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0.38553820655053367</v>
      </c>
      <c r="BP278">
        <f ca="1">IF('Draft Sim'!$C$2 = "Most Categories",BO278,BN278)</f>
        <v>0.38553820655053367</v>
      </c>
      <c r="BR278" t="str">
        <f ca="1"/>
        <v>Darius Bazley</v>
      </c>
      <c r="BT278" s="6" t="str">
        <f t="shared" ca="1" si="64"/>
        <v>Darius Bazley</v>
      </c>
      <c r="BV278" t="str">
        <f ca="1"/>
        <v>Terence Davis</v>
      </c>
    </row>
    <row r="279" spans="6:74">
      <c r="F279" t="str">
        <v>Darius Bazley</v>
      </c>
      <c r="I279" s="6" t="str">
        <f t="shared" si="52"/>
        <v>Darius Bazley</v>
      </c>
      <c r="L279" t="str">
        <v>Dean Wade</v>
      </c>
      <c r="O279">
        <v>-1.1617783043069696</v>
      </c>
      <c r="P279">
        <v>-0.79407967758690268</v>
      </c>
      <c r="Q279">
        <v>-1.2050529115064428</v>
      </c>
      <c r="R279">
        <v>-0.50861400384673594</v>
      </c>
      <c r="S279">
        <v>-0.17106634428688322</v>
      </c>
      <c r="T279">
        <v>-0.84716067040361553</v>
      </c>
      <c r="U279">
        <v>0.9960519398259986</v>
      </c>
      <c r="V279">
        <v>-6.5683794123388192E-2</v>
      </c>
      <c r="W279">
        <v>1.043648647106578E-2</v>
      </c>
      <c r="AO279" t="str">
        <f t="shared" si="53"/>
        <v>Darius Bazley</v>
      </c>
      <c r="AP279" cm="1">
        <f t="array" ref="AP279">INDEX(_x_scores_!B$2:B$474,MATCH($AO279,_x_scores_!$A$2:$A$474,0),0) + INDEX(_hidden_info_draft_!Z$42:AK$42,'Draft Sim'!$F$21)</f>
        <v>-1.1812532652673102</v>
      </c>
      <c r="AQ279" cm="1">
        <f t="array" ref="AQ279">INDEX(_x_scores_!C$2:C$474,MATCH($AO279,_x_scores_!$A$2:$A$474,0),0) + INDEX(_hidden_info_draft_!Z$43:AK$43,'Draft Sim'!$F$21)</f>
        <v>-0.62473628577562701</v>
      </c>
      <c r="AR279" cm="1">
        <f t="array" ref="AR279">INDEX(_x_scores_!D$2:D$474,MATCH($AO279,_x_scores_!$A$2:$A$474,0),0) +INDEX(_hidden_info_draft_!Z$44:AK$44,'Draft Sim'!$F$21)</f>
        <v>-0.94403419090629814</v>
      </c>
      <c r="AS279" cm="1">
        <f t="array" ref="AS279">INDEX(_x_scores_!E$2:E$474,MATCH($AO279,_x_scores_!$A$2:$A$474,0),0) + INDEX(_hidden_info_draft_!Z$45:AK$45,'Draft Sim'!$F$21)</f>
        <v>-0.82290142615896711</v>
      </c>
      <c r="AT279" cm="1">
        <f t="array" ref="AT279">INDEX(_x_scores_!F$2:F$474,MATCH($AO279,_x_scores_!$A$2:$A$474,0),0) + INDEX(_hidden_info_draft_!Z$46:AK$46,'Draft Sim'!$F$21)</f>
        <v>-0.40329887415300741</v>
      </c>
      <c r="AU279" cm="1">
        <f t="array" ref="AU279">INDEX(_x_scores_!G$2:G$474,MATCH($AO279,_x_scores_!$A$2:$A$474,0),0) + INDEX(_hidden_info_draft_!Z$47:AK$47,'Draft Sim'!$F$21)</f>
        <v>-0.82351109995473926</v>
      </c>
      <c r="AV279" cm="1">
        <f t="array" ref="AV279">INDEX(_x_scores_!H$2:H$474,MATCH($AO279,_x_scores_!$A$2:$A$474,0),0) + INDEX(_hidden_info_draft_!Z$48:AK$48,'Draft Sim'!$F$21)</f>
        <v>0.76348072577480297</v>
      </c>
      <c r="AW279" cm="1">
        <f t="array" ref="AW279">INDEX(_x_scores_!I$2:I$474,MATCH($AO279,_x_scores_!$A$2:$A$474,0),0) + INDEX(_hidden_info_draft_!Z$49:AK$49,'Draft Sim'!$F$21)</f>
        <v>-1.9267549526395191</v>
      </c>
      <c r="AX279" cm="1">
        <f t="array" ref="AX279">INDEX(_x_scores_!J$2:J$474,MATCH($AO279,_x_scores_!$A$2:$A$474,0),0) + INDEX(_hidden_info_draft_!Z$50:AK$50,'Draft Sim'!$F$21)</f>
        <v>3.0083659124590004E-2</v>
      </c>
      <c r="AZ279">
        <f t="shared" si="54"/>
        <v>0.4127767248148162</v>
      </c>
      <c r="BA279">
        <f t="shared" si="55"/>
        <v>0.45711853023929527</v>
      </c>
      <c r="BB279">
        <f t="shared" si="56"/>
        <v>0.43688988678647955</v>
      </c>
      <c r="BC279">
        <f t="shared" si="57"/>
        <v>0.43777651190666633</v>
      </c>
      <c r="BD279">
        <f t="shared" si="58"/>
        <v>0.47189221367450407</v>
      </c>
      <c r="BE279">
        <f t="shared" si="59"/>
        <v>0.44337294892509693</v>
      </c>
      <c r="BF279">
        <f t="shared" si="60"/>
        <v>0.55578298463040388</v>
      </c>
      <c r="BG279">
        <f t="shared" si="61"/>
        <v>0.36014058930266901</v>
      </c>
      <c r="BH279">
        <f t="shared" si="62"/>
        <v>0.50221301247120298</v>
      </c>
      <c r="BL279">
        <f ca="1"/>
        <v>0</v>
      </c>
      <c r="BN279">
        <f t="shared" si="63"/>
        <v>0.45310704475012603</v>
      </c>
      <c r="BO279" cm="1">
        <f t="array" aca="1" ref="BO279" ca="1">SUM(IF(MOD(_xlfn.FLOOR.MATH(ROW(INDIRECT("1:512"))/1),2)=1,AZ279,1-AZ279) * IF(MOD(_xlfn.FLOOR.MATH(ROW(INDIRECT("1:512"))/2),2)=1,BA279,1-BA279) *  IF(MOD(_xlfn.FLOOR.MATH(ROW(INDIRECT("1:512"))/4),2)=1,BB279,1-BB279) *IF(MOD(_xlfn.FLOOR.MATH(ROW(INDIRECT("1:512"))/8),2)=1,BC279,1-BC279) * IF(MOD(_xlfn.FLOOR.MATH(ROW(INDIRECT("1:512"))/16),2)=1,BD279,1-BD279) * IF(MOD(_xlfn.FLOOR.MATH(ROW(INDIRECT("1:512"))/32),2)=1,BE279,1-BE279) *  IF(MOD(_xlfn.FLOOR.MATH(ROW(INDIRECT("1:512"))/64),2)=1,BF279,1-BF279) * IF(MOD(_xlfn.FLOOR.MATH(ROW(INDIRECT("1:512"))/128),2)=1,BG279,1-BG279) * IF(MOD(_xlfn.FLOOR.MATH(ROW(INDIRECT("1:512"))/256),2)=1,BH279,1-BH279)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0.38532003994056818</v>
      </c>
      <c r="BP279">
        <f ca="1">IF('Draft Sim'!$C$2 = "Most Categories",BO279,BN279)</f>
        <v>0.38532003994056818</v>
      </c>
      <c r="BR279" t="str">
        <f ca="1"/>
        <v>Chris Duarte</v>
      </c>
      <c r="BT279" s="6" t="str">
        <f t="shared" ca="1" si="64"/>
        <v>Chris Duarte</v>
      </c>
      <c r="BV279" t="str">
        <f ca="1"/>
        <v>Dean Wade</v>
      </c>
    </row>
    <row r="280" spans="6:74">
      <c r="F280" t="str">
        <v>Trendon Watford</v>
      </c>
      <c r="I280" s="6" t="str">
        <f t="shared" si="52"/>
        <v>Trendon Watford</v>
      </c>
      <c r="L280" t="str">
        <v>Ish Wainright</v>
      </c>
      <c r="O280">
        <v>-0.9855369508588272</v>
      </c>
      <c r="P280">
        <v>-0.85029574126755403</v>
      </c>
      <c r="Q280">
        <v>-0.97711382178905526</v>
      </c>
      <c r="R280">
        <v>-0.29889089993634571</v>
      </c>
      <c r="S280">
        <v>-0.56707805412475365</v>
      </c>
      <c r="T280">
        <v>-0.60593823994911744</v>
      </c>
      <c r="U280">
        <v>0.79008896437400022</v>
      </c>
      <c r="V280">
        <v>-0.24397679078142345</v>
      </c>
      <c r="W280">
        <v>-5.8820167300510394E-2</v>
      </c>
      <c r="AO280" t="str">
        <f t="shared" si="53"/>
        <v>Trendon Watford</v>
      </c>
      <c r="AP280" cm="1">
        <f t="array" ref="AP280">INDEX(_x_scores_!B$2:B$474,MATCH($AO280,_x_scores_!$A$2:$A$474,0),0) + INDEX(_hidden_info_draft_!Z$42:AK$42,'Draft Sim'!$F$21)</f>
        <v>-0.99476658140807495</v>
      </c>
      <c r="AQ280" cm="1">
        <f t="array" ref="AQ280">INDEX(_x_scores_!C$2:C$474,MATCH($AO280,_x_scores_!$A$2:$A$474,0),0) + INDEX(_hidden_info_draft_!Z$43:AK$43,'Draft Sim'!$F$21)</f>
        <v>-0.35999279870330758</v>
      </c>
      <c r="AR280" cm="1">
        <f t="array" ref="AR280">INDEX(_x_scores_!D$2:D$474,MATCH($AO280,_x_scores_!$A$2:$A$474,0),0) +INDEX(_hidden_info_draft_!Z$44:AK$44,'Draft Sim'!$F$21)</f>
        <v>-0.56983166436771449</v>
      </c>
      <c r="AS280" cm="1">
        <f t="array" ref="AS280">INDEX(_x_scores_!E$2:E$474,MATCH($AO280,_x_scores_!$A$2:$A$474,0),0) + INDEX(_hidden_info_draft_!Z$45:AK$45,'Draft Sim'!$F$21)</f>
        <v>-0.76254474279376194</v>
      </c>
      <c r="AT280" cm="1">
        <f t="array" ref="AT280">INDEX(_x_scores_!F$2:F$474,MATCH($AO280,_x_scores_!$A$2:$A$474,0),0) + INDEX(_hidden_info_draft_!Z$46:AK$46,'Draft Sim'!$F$21)</f>
        <v>-1.077067284999941</v>
      </c>
      <c r="AU280" cm="1">
        <f t="array" ref="AU280">INDEX(_x_scores_!G$2:G$474,MATCH($AO280,_x_scores_!$A$2:$A$474,0),0) + INDEX(_hidden_info_draft_!Z$47:AK$47,'Draft Sim'!$F$21)</f>
        <v>-0.97753316389760869</v>
      </c>
      <c r="AV280" cm="1">
        <f t="array" ref="AV280">INDEX(_x_scores_!H$2:H$474,MATCH($AO280,_x_scores_!$A$2:$A$474,0),0) + INDEX(_hidden_info_draft_!Z$48:AK$48,'Draft Sim'!$F$21)</f>
        <v>0.52226159945675033</v>
      </c>
      <c r="AW280" cm="1">
        <f t="array" ref="AW280">INDEX(_x_scores_!I$2:I$474,MATCH($AO280,_x_scores_!$A$2:$A$474,0),0) + INDEX(_hidden_info_draft_!Z$49:AK$49,'Draft Sim'!$F$21)</f>
        <v>-1.9288192262275143</v>
      </c>
      <c r="AX280" cm="1">
        <f t="array" ref="AX280">INDEX(_x_scores_!J$2:J$474,MATCH($AO280,_x_scores_!$A$2:$A$474,0),0) + INDEX(_hidden_info_draft_!Z$50:AK$50,'Draft Sim'!$F$21)</f>
        <v>0.21655291551265451</v>
      </c>
      <c r="AZ280">
        <f t="shared" si="54"/>
        <v>0.42637462479728683</v>
      </c>
      <c r="BA280">
        <f t="shared" si="55"/>
        <v>0.47525844855726096</v>
      </c>
      <c r="BB280">
        <f t="shared" si="56"/>
        <v>0.46180414202018716</v>
      </c>
      <c r="BC280">
        <f t="shared" si="57"/>
        <v>0.44230715218781058</v>
      </c>
      <c r="BD280">
        <f t="shared" si="58"/>
        <v>0.42531362783625359</v>
      </c>
      <c r="BE280">
        <f t="shared" si="59"/>
        <v>0.432874524441621</v>
      </c>
      <c r="BF280">
        <f t="shared" si="60"/>
        <v>0.53822506556155547</v>
      </c>
      <c r="BG280">
        <f t="shared" si="61"/>
        <v>0.3599970531285156</v>
      </c>
      <c r="BH280">
        <f t="shared" si="62"/>
        <v>0.51592590294611884</v>
      </c>
      <c r="BL280">
        <f ca="1"/>
        <v>0</v>
      </c>
      <c r="BN280">
        <f t="shared" si="63"/>
        <v>0.45312006016406781</v>
      </c>
      <c r="BO280" cm="1">
        <f t="array" aca="1" ref="BO280" ca="1">SUM(IF(MOD(_xlfn.FLOOR.MATH(ROW(INDIRECT("1:512"))/1),2)=1,AZ280,1-AZ280) * IF(MOD(_xlfn.FLOOR.MATH(ROW(INDIRECT("1:512"))/2),2)=1,BA280,1-BA280) *  IF(MOD(_xlfn.FLOOR.MATH(ROW(INDIRECT("1:512"))/4),2)=1,BB280,1-BB280) *IF(MOD(_xlfn.FLOOR.MATH(ROW(INDIRECT("1:512"))/8),2)=1,BC280,1-BC280) * IF(MOD(_xlfn.FLOOR.MATH(ROW(INDIRECT("1:512"))/16),2)=1,BD280,1-BD280) * IF(MOD(_xlfn.FLOOR.MATH(ROW(INDIRECT("1:512"))/32),2)=1,BE280,1-BE280) *  IF(MOD(_xlfn.FLOOR.MATH(ROW(INDIRECT("1:512"))/64),2)=1,BF280,1-BF280) * IF(MOD(_xlfn.FLOOR.MATH(ROW(INDIRECT("1:512"))/128),2)=1,BG280,1-BG280) * IF(MOD(_xlfn.FLOOR.MATH(ROW(INDIRECT("1:512"))/256),2)=1,BH280,1-BH280)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0.38540945559526807</v>
      </c>
      <c r="BP280">
        <f ca="1">IF('Draft Sim'!$C$2 = "Most Categories",BO280,BN280)</f>
        <v>0.38540945559526807</v>
      </c>
      <c r="BR280" t="str">
        <f ca="1"/>
        <v>Javonte Green</v>
      </c>
      <c r="BT280" s="6" t="str">
        <f t="shared" ca="1" si="64"/>
        <v>Javonte Green</v>
      </c>
      <c r="BV280" t="str">
        <f ca="1"/>
        <v>Jaden Hardy</v>
      </c>
    </row>
    <row r="281" spans="6:74">
      <c r="F281" t="str">
        <v>Jaylin Williams</v>
      </c>
      <c r="I281" s="6" t="str">
        <f t="shared" si="52"/>
        <v>Jaylin Williams</v>
      </c>
      <c r="L281" t="str">
        <v>Lindy Waters III</v>
      </c>
      <c r="O281">
        <v>-0.90292971818960466</v>
      </c>
      <c r="P281">
        <v>-0.60416041383001395</v>
      </c>
      <c r="Q281">
        <v>-0.71929066760121974</v>
      </c>
      <c r="R281">
        <v>-0.52956921584835071</v>
      </c>
      <c r="S281">
        <v>-0.50529581726689043</v>
      </c>
      <c r="T281">
        <v>-0.90959974459737059</v>
      </c>
      <c r="U281">
        <v>0.59292591260189309</v>
      </c>
      <c r="V281">
        <v>-0.18488052385867509</v>
      </c>
      <c r="W281">
        <v>0.11670907610649778</v>
      </c>
      <c r="AO281" t="str">
        <f t="shared" si="53"/>
        <v>Jaylin Williams</v>
      </c>
      <c r="AP281" cm="1">
        <f t="array" ref="AP281">INDEX(_x_scores_!B$2:B$474,MATCH($AO281,_x_scores_!$A$2:$A$474,0),0) + INDEX(_hidden_info_draft_!Z$42:AK$42,'Draft Sim'!$F$21)</f>
        <v>-1.2043422110690298</v>
      </c>
      <c r="AQ281" cm="1">
        <f t="array" ref="AQ281">INDEX(_x_scores_!C$2:C$474,MATCH($AO281,_x_scores_!$A$2:$A$474,0),0) + INDEX(_hidden_info_draft_!Z$43:AK$43,'Draft Sim'!$F$21)</f>
        <v>-0.28358321969086919</v>
      </c>
      <c r="AR281" cm="1">
        <f t="array" ref="AR281">INDEX(_x_scores_!D$2:D$474,MATCH($AO281,_x_scores_!$A$2:$A$474,0),0) +INDEX(_hidden_info_draft_!Z$44:AK$44,'Draft Sim'!$F$21)</f>
        <v>-0.74175588690802763</v>
      </c>
      <c r="AS281" cm="1">
        <f t="array" ref="AS281">INDEX(_x_scores_!E$2:E$474,MATCH($AO281,_x_scores_!$A$2:$A$474,0),0) + INDEX(_hidden_info_draft_!Z$45:AK$45,'Draft Sim'!$F$21)</f>
        <v>-0.73017110778566541</v>
      </c>
      <c r="AT281" cm="1">
        <f t="array" ref="AT281">INDEX(_x_scores_!F$2:F$474,MATCH($AO281,_x_scores_!$A$2:$A$474,0),0) + INDEX(_hidden_info_draft_!Z$46:AK$46,'Draft Sim'!$F$21)</f>
        <v>-1.0758474982052955</v>
      </c>
      <c r="AU281" cm="1">
        <f t="array" ref="AU281">INDEX(_x_scores_!G$2:G$474,MATCH($AO281,_x_scores_!$A$2:$A$474,0),0) + INDEX(_hidden_info_draft_!Z$47:AK$47,'Draft Sim'!$F$21)</f>
        <v>-0.64691716866917759</v>
      </c>
      <c r="AV281" cm="1">
        <f t="array" ref="AV281">INDEX(_x_scores_!H$2:H$474,MATCH($AO281,_x_scores_!$A$2:$A$474,0),0) + INDEX(_hidden_info_draft_!Z$48:AK$48,'Draft Sim'!$F$21)</f>
        <v>0.76077891076408155</v>
      </c>
      <c r="AW281" cm="1">
        <f t="array" ref="AW281">INDEX(_x_scores_!I$2:I$474,MATCH($AO281,_x_scores_!$A$2:$A$474,0),0) + INDEX(_hidden_info_draft_!Z$49:AK$49,'Draft Sim'!$F$21)</f>
        <v>-1.9331462564045476</v>
      </c>
      <c r="AX281" cm="1">
        <f t="array" ref="AX281">INDEX(_x_scores_!J$2:J$474,MATCH($AO281,_x_scores_!$A$2:$A$474,0),0) + INDEX(_hidden_info_draft_!Z$50:AK$50,'Draft Sim'!$F$21)</f>
        <v>-8.3685603323246871E-2</v>
      </c>
      <c r="AZ281">
        <f t="shared" si="54"/>
        <v>0.41110007657653402</v>
      </c>
      <c r="BA281">
        <f t="shared" si="55"/>
        <v>0.48050517342578825</v>
      </c>
      <c r="BB281">
        <f t="shared" si="56"/>
        <v>0.45033284657599526</v>
      </c>
      <c r="BC281">
        <f t="shared" si="57"/>
        <v>0.44474041252332031</v>
      </c>
      <c r="BD281">
        <f t="shared" si="58"/>
        <v>0.42539721723717572</v>
      </c>
      <c r="BE281">
        <f t="shared" si="59"/>
        <v>0.45545857415443458</v>
      </c>
      <c r="BF281">
        <f t="shared" si="60"/>
        <v>0.55558686389082945</v>
      </c>
      <c r="BG281">
        <f t="shared" si="61"/>
        <v>0.35969624363372044</v>
      </c>
      <c r="BH281">
        <f t="shared" si="62"/>
        <v>0.49384413700212737</v>
      </c>
      <c r="BL281">
        <f ca="1"/>
        <v>0</v>
      </c>
      <c r="BN281">
        <f t="shared" si="63"/>
        <v>0.45296239389110277</v>
      </c>
      <c r="BO281" cm="1">
        <f t="array" aca="1" ref="BO281" ca="1">SUM(IF(MOD(_xlfn.FLOOR.MATH(ROW(INDIRECT("1:512"))/1),2)=1,AZ281,1-AZ281) * IF(MOD(_xlfn.FLOOR.MATH(ROW(INDIRECT("1:512"))/2),2)=1,BA281,1-BA281) *  IF(MOD(_xlfn.FLOOR.MATH(ROW(INDIRECT("1:512"))/4),2)=1,BB281,1-BB281) *IF(MOD(_xlfn.FLOOR.MATH(ROW(INDIRECT("1:512"))/8),2)=1,BC281,1-BC281) * IF(MOD(_xlfn.FLOOR.MATH(ROW(INDIRECT("1:512"))/16),2)=1,BD281,1-BD281) * IF(MOD(_xlfn.FLOOR.MATH(ROW(INDIRECT("1:512"))/32),2)=1,BE281,1-BE281) *  IF(MOD(_xlfn.FLOOR.MATH(ROW(INDIRECT("1:512"))/64),2)=1,BF281,1-BF281) * IF(MOD(_xlfn.FLOOR.MATH(ROW(INDIRECT("1:512"))/128),2)=1,BG281,1-BG281) * IF(MOD(_xlfn.FLOOR.MATH(ROW(INDIRECT("1:512"))/256),2)=1,BH281,1-BH281)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0.38497614960125703</v>
      </c>
      <c r="BP281">
        <f ca="1">IF('Draft Sim'!$C$2 = "Most Categories",BO281,BN281)</f>
        <v>0.38497614960125703</v>
      </c>
      <c r="BR281" t="str">
        <f ca="1"/>
        <v>Jaylin Williams</v>
      </c>
      <c r="BT281" s="6" t="str">
        <f t="shared" ca="1" si="64"/>
        <v>Jaylin Williams</v>
      </c>
      <c r="BV281" t="str">
        <f ca="1"/>
        <v>Lindy Waters III</v>
      </c>
    </row>
    <row r="282" spans="6:74">
      <c r="F282" t="str">
        <v>Will Barton</v>
      </c>
      <c r="I282" s="6" t="str">
        <f t="shared" si="52"/>
        <v>Will Barton</v>
      </c>
      <c r="L282" t="str">
        <v>Jaden Hardy</v>
      </c>
      <c r="O282">
        <v>-0.91607114337068996</v>
      </c>
      <c r="P282">
        <v>-0.71104004889793215</v>
      </c>
      <c r="Q282">
        <v>-0.99151898443425535</v>
      </c>
      <c r="R282">
        <v>-0.56206957039411598</v>
      </c>
      <c r="S282">
        <v>-0.59304865820600028</v>
      </c>
      <c r="T282">
        <v>-0.2571819193870909</v>
      </c>
      <c r="U282">
        <v>0.75060821517708831</v>
      </c>
      <c r="V282">
        <v>3.0125684076181972E-4</v>
      </c>
      <c r="W282">
        <v>-0.32126708331948617</v>
      </c>
      <c r="AO282" t="str">
        <f t="shared" si="53"/>
        <v>Will Barton</v>
      </c>
      <c r="AP282" cm="1">
        <f t="array" ref="AP282">INDEX(_x_scores_!B$2:B$474,MATCH($AO282,_x_scores_!$A$2:$A$474,0),0) + INDEX(_hidden_info_draft_!Z$42:AK$42,'Draft Sim'!$F$21)</f>
        <v>-1.0696191958894423</v>
      </c>
      <c r="AQ282" cm="1">
        <f t="array" ref="AQ282">INDEX(_x_scores_!C$2:C$474,MATCH($AO282,_x_scores_!$A$2:$A$474,0),0) + INDEX(_hidden_info_draft_!Z$43:AK$43,'Draft Sim'!$F$21)</f>
        <v>-0.79981648232580438</v>
      </c>
      <c r="AR282" cm="1">
        <f t="array" ref="AR282">INDEX(_x_scores_!D$2:D$474,MATCH($AO282,_x_scores_!$A$2:$A$474,0),0) +INDEX(_hidden_info_draft_!Z$44:AK$44,'Draft Sim'!$F$21)</f>
        <v>-0.57905187346712272</v>
      </c>
      <c r="AS282" cm="1">
        <f t="array" ref="AS282">INDEX(_x_scores_!E$2:E$474,MATCH($AO282,_x_scores_!$A$2:$A$474,0),0) + INDEX(_hidden_info_draft_!Z$45:AK$45,'Draft Sim'!$F$21)</f>
        <v>-0.68300290534421448</v>
      </c>
      <c r="AT282" cm="1">
        <f t="array" ref="AT282">INDEX(_x_scores_!F$2:F$474,MATCH($AO282,_x_scores_!$A$2:$A$474,0),0) + INDEX(_hidden_info_draft_!Z$46:AK$46,'Draft Sim'!$F$21)</f>
        <v>-1.1996893663419219</v>
      </c>
      <c r="AU282" cm="1">
        <f t="array" ref="AU282">INDEX(_x_scores_!G$2:G$474,MATCH($AO282,_x_scores_!$A$2:$A$474,0),0) + INDEX(_hidden_info_draft_!Z$47:AK$47,'Draft Sim'!$F$21)</f>
        <v>-0.32492555302020215</v>
      </c>
      <c r="AV282" cm="1">
        <f t="array" ref="AV282">INDEX(_x_scores_!H$2:H$474,MATCH($AO282,_x_scores_!$A$2:$A$474,0),0) + INDEX(_hidden_info_draft_!Z$48:AK$48,'Draft Sim'!$F$21)</f>
        <v>0.69181106653051549</v>
      </c>
      <c r="AW282" cm="1">
        <f t="array" ref="AW282">INDEX(_x_scores_!I$2:I$474,MATCH($AO282,_x_scores_!$A$2:$A$474,0),0) + INDEX(_hidden_info_draft_!Z$49:AK$49,'Draft Sim'!$F$21)</f>
        <v>-1.7925992658179608</v>
      </c>
      <c r="AX282" cm="1">
        <f t="array" ref="AX282">INDEX(_x_scores_!J$2:J$474,MATCH($AO282,_x_scores_!$A$2:$A$474,0),0) + INDEX(_hidden_info_draft_!Z$50:AK$50,'Draft Sim'!$F$21)</f>
        <v>-0.19819715517581762</v>
      </c>
      <c r="AZ282">
        <f t="shared" si="54"/>
        <v>0.42090517958677653</v>
      </c>
      <c r="BA282">
        <f t="shared" si="55"/>
        <v>0.44516878159411255</v>
      </c>
      <c r="BB282">
        <f t="shared" si="56"/>
        <v>0.4611880487163238</v>
      </c>
      <c r="BC282">
        <f t="shared" si="57"/>
        <v>0.44828936471878422</v>
      </c>
      <c r="BD282">
        <f t="shared" si="58"/>
        <v>0.41692834759242015</v>
      </c>
      <c r="BE282">
        <f t="shared" si="59"/>
        <v>0.47759339413237956</v>
      </c>
      <c r="BF282">
        <f t="shared" si="60"/>
        <v>0.55057611370222848</v>
      </c>
      <c r="BG282">
        <f t="shared" si="61"/>
        <v>0.36951034050783138</v>
      </c>
      <c r="BH282">
        <f t="shared" si="62"/>
        <v>0.48542340193318978</v>
      </c>
      <c r="BL282">
        <f ca="1"/>
        <v>1</v>
      </c>
      <c r="BN282">
        <f t="shared" si="63"/>
        <v>0.45284255249822736</v>
      </c>
      <c r="BO282" cm="1">
        <f t="array" aca="1" ref="BO282" ca="1">SUM(IF(MOD(_xlfn.FLOOR.MATH(ROW(INDIRECT("1:512"))/1),2)=1,AZ282,1-AZ282) * IF(MOD(_xlfn.FLOOR.MATH(ROW(INDIRECT("1:512"))/2),2)=1,BA282,1-BA282) *  IF(MOD(_xlfn.FLOOR.MATH(ROW(INDIRECT("1:512"))/4),2)=1,BB282,1-BB282) *IF(MOD(_xlfn.FLOOR.MATH(ROW(INDIRECT("1:512"))/8),2)=1,BC282,1-BC282) * IF(MOD(_xlfn.FLOOR.MATH(ROW(INDIRECT("1:512"))/16),2)=1,BD282,1-BD282) * IF(MOD(_xlfn.FLOOR.MATH(ROW(INDIRECT("1:512"))/32),2)=1,BE282,1-BE282) *  IF(MOD(_xlfn.FLOOR.MATH(ROW(INDIRECT("1:512"))/64),2)=1,BF282,1-BF282) * IF(MOD(_xlfn.FLOOR.MATH(ROW(INDIRECT("1:512"))/128),2)=1,BG282,1-BG282) * IF(MOD(_xlfn.FLOOR.MATH(ROW(INDIRECT("1:512"))/256),2)=1,BH282,1-BH282)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0.38477880688714555</v>
      </c>
      <c r="BP282">
        <f ca="1">IF('Draft Sim'!$C$2 = "Most Categories",BO282,BN282)</f>
        <v>0.38477880688714555</v>
      </c>
      <c r="BR282" t="str">
        <f ca="1"/>
        <v>Georges Niang</v>
      </c>
      <c r="BT282" s="6" t="str">
        <f t="shared" ca="1" si="64"/>
        <v>Georges Niang</v>
      </c>
      <c r="BV282" t="str">
        <f ca="1"/>
        <v>Ish Wainright</v>
      </c>
    </row>
    <row r="283" spans="6:74">
      <c r="F283" t="str">
        <v>Hamidou Diallo</v>
      </c>
      <c r="I283" s="6" t="str">
        <f t="shared" si="52"/>
        <v>Hamidou Diallo</v>
      </c>
      <c r="L283" t="str">
        <v>Goga Bitadze</v>
      </c>
      <c r="O283">
        <v>-0.97778233267097192</v>
      </c>
      <c r="P283">
        <v>-1.0439840974525108</v>
      </c>
      <c r="Q283">
        <v>-0.72851087670062797</v>
      </c>
      <c r="R283">
        <v>-0.45002737839880319</v>
      </c>
      <c r="S283">
        <v>-0.62791789860887137</v>
      </c>
      <c r="T283">
        <v>-0.25699213371996404</v>
      </c>
      <c r="U283">
        <v>0.76247537967565826</v>
      </c>
      <c r="V283">
        <v>-4.8660563449121452E-2</v>
      </c>
      <c r="W283">
        <v>-0.29804099458197436</v>
      </c>
      <c r="AO283" t="str">
        <f t="shared" si="53"/>
        <v>Hamidou Diallo</v>
      </c>
      <c r="AP283" cm="1">
        <f t="array" ref="AP283">INDEX(_x_scores_!B$2:B$474,MATCH($AO283,_x_scores_!$A$2:$A$474,0),0) + INDEX(_hidden_info_draft_!Z$42:AK$42,'Draft Sim'!$F$21)</f>
        <v>-0.8809025013966052</v>
      </c>
      <c r="AQ283" cm="1">
        <f t="array" ref="AQ283">INDEX(_x_scores_!C$2:C$474,MATCH($AO283,_x_scores_!$A$2:$A$474,0),0) + INDEX(_hidden_info_draft_!Z$43:AK$43,'Draft Sim'!$F$21)</f>
        <v>-0.48824874219099834</v>
      </c>
      <c r="AR283" cm="1">
        <f t="array" ref="AR283">INDEX(_x_scores_!D$2:D$474,MATCH($AO283,_x_scores_!$A$2:$A$474,0),0) +INDEX(_hidden_info_draft_!Z$44:AK$44,'Draft Sim'!$F$21)</f>
        <v>-0.85449096763741261</v>
      </c>
      <c r="AS283" cm="1">
        <f t="array" ref="AS283">INDEX(_x_scores_!E$2:E$474,MATCH($AO283,_x_scores_!$A$2:$A$474,0),0) + INDEX(_hidden_info_draft_!Z$45:AK$45,'Draft Sim'!$F$21)</f>
        <v>-0.20179941211610816</v>
      </c>
      <c r="AT283" cm="1">
        <f t="array" ref="AT283">INDEX(_x_scores_!F$2:F$474,MATCH($AO283,_x_scores_!$A$2:$A$474,0),0) + INDEX(_hidden_info_draft_!Z$46:AK$46,'Draft Sim'!$F$21)</f>
        <v>-1.1080035128626893</v>
      </c>
      <c r="AU283" cm="1">
        <f t="array" ref="AU283">INDEX(_x_scores_!G$2:G$474,MATCH($AO283,_x_scores_!$A$2:$A$474,0),0) + INDEX(_hidden_info_draft_!Z$47:AK$47,'Draft Sim'!$F$21)</f>
        <v>-1.120594299348646</v>
      </c>
      <c r="AV283" cm="1">
        <f t="array" ref="AV283">INDEX(_x_scores_!H$2:H$474,MATCH($AO283,_x_scores_!$A$2:$A$474,0),0) + INDEX(_hidden_info_draft_!Z$48:AK$48,'Draft Sim'!$F$21)</f>
        <v>0.45786310576060163</v>
      </c>
      <c r="AW283" cm="1">
        <f t="array" ref="AW283">INDEX(_x_scores_!I$2:I$474,MATCH($AO283,_x_scores_!$A$2:$A$474,0),0) + INDEX(_hidden_info_draft_!Z$49:AK$49,'Draft Sim'!$F$21)</f>
        <v>-2.1657831267630825</v>
      </c>
      <c r="AX283" cm="1">
        <f t="array" ref="AX283">INDEX(_x_scores_!J$2:J$474,MATCH($AO283,_x_scores_!$A$2:$A$474,0),0) + INDEX(_hidden_info_draft_!Z$50:AK$50,'Draft Sim'!$F$21)</f>
        <v>0.2839390317369318</v>
      </c>
      <c r="AZ283">
        <f t="shared" si="54"/>
        <v>0.43472149855821129</v>
      </c>
      <c r="BA283">
        <f t="shared" si="55"/>
        <v>0.46646174905636284</v>
      </c>
      <c r="BB283">
        <f t="shared" si="56"/>
        <v>0.44283268537052789</v>
      </c>
      <c r="BC283">
        <f t="shared" si="57"/>
        <v>0.48468235280975303</v>
      </c>
      <c r="BD283">
        <f t="shared" si="58"/>
        <v>0.42319476600398231</v>
      </c>
      <c r="BE283">
        <f t="shared" si="59"/>
        <v>0.42316531719451755</v>
      </c>
      <c r="BF283">
        <f t="shared" si="60"/>
        <v>0.53352354024972926</v>
      </c>
      <c r="BG283">
        <f t="shared" si="61"/>
        <v>0.3436558836661352</v>
      </c>
      <c r="BH283">
        <f t="shared" si="62"/>
        <v>0.52087767574078703</v>
      </c>
      <c r="BL283">
        <f ca="1"/>
        <v>0</v>
      </c>
      <c r="BN283">
        <f t="shared" si="63"/>
        <v>0.45256838540555627</v>
      </c>
      <c r="BO283" cm="1">
        <f t="array" aca="1" ref="BO283" ca="1">SUM(IF(MOD(_xlfn.FLOOR.MATH(ROW(INDIRECT("1:512"))/1),2)=1,AZ283,1-AZ283) * IF(MOD(_xlfn.FLOOR.MATH(ROW(INDIRECT("1:512"))/2),2)=1,BA283,1-BA283) *  IF(MOD(_xlfn.FLOOR.MATH(ROW(INDIRECT("1:512"))/4),2)=1,BB283,1-BB283) *IF(MOD(_xlfn.FLOOR.MATH(ROW(INDIRECT("1:512"))/8),2)=1,BC283,1-BC283) * IF(MOD(_xlfn.FLOOR.MATH(ROW(INDIRECT("1:512"))/16),2)=1,BD283,1-BD283) * IF(MOD(_xlfn.FLOOR.MATH(ROW(INDIRECT("1:512"))/32),2)=1,BE283,1-BE283) *  IF(MOD(_xlfn.FLOOR.MATH(ROW(INDIRECT("1:512"))/64),2)=1,BF283,1-BF283) * IF(MOD(_xlfn.FLOOR.MATH(ROW(INDIRECT("1:512"))/128),2)=1,BG283,1-BG283) * IF(MOD(_xlfn.FLOOR.MATH(ROW(INDIRECT("1:512"))/256),2)=1,BH283,1-BH283)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0.38401454977129168</v>
      </c>
      <c r="BP283">
        <f ca="1">IF('Draft Sim'!$C$2 = "Most Categories",BO283,BN283)</f>
        <v>0.38401454977129168</v>
      </c>
      <c r="BR283" t="str">
        <f ca="1"/>
        <v>Will Barton</v>
      </c>
      <c r="BT283" s="6" t="str">
        <f t="shared" ca="1" si="64"/>
        <v>Will Barton</v>
      </c>
      <c r="BV283" t="str">
        <f ca="1"/>
        <v>Goga Bitadze</v>
      </c>
    </row>
    <row r="284" spans="6:74">
      <c r="F284" t="str">
        <v>Nerlens Noel</v>
      </c>
      <c r="I284" s="6" t="str">
        <f t="shared" si="52"/>
        <v>Nerlens Noel</v>
      </c>
      <c r="L284" t="str">
        <v>Wenyen Gabriel</v>
      </c>
      <c r="O284">
        <v>-1.257481861800444</v>
      </c>
      <c r="P284">
        <v>-0.7179096295891485</v>
      </c>
      <c r="Q284">
        <v>-1.1725284944539356</v>
      </c>
      <c r="R284">
        <v>-0.63616720527454529</v>
      </c>
      <c r="S284">
        <v>0.60305649409236073</v>
      </c>
      <c r="T284">
        <v>-1.23190167943683</v>
      </c>
      <c r="U284">
        <v>0.98917917942288847</v>
      </c>
      <c r="V284">
        <v>-0.24622787479340258</v>
      </c>
      <c r="W284">
        <v>4.0781044676990105E-2</v>
      </c>
      <c r="AO284" t="str">
        <f t="shared" si="53"/>
        <v>Nerlens Noel</v>
      </c>
      <c r="AP284" cm="1">
        <f t="array" ref="AP284">INDEX(_x_scores_!B$2:B$474,MATCH($AO284,_x_scores_!$A$2:$A$474,0),0) + INDEX(_hidden_info_draft_!Z$42:AK$42,'Draft Sim'!$F$21)</f>
        <v>-1.2415974093574893</v>
      </c>
      <c r="AQ284" cm="1">
        <f t="array" ref="AQ284">INDEX(_x_scores_!C$2:C$474,MATCH($AO284,_x_scores_!$A$2:$A$474,0),0) + INDEX(_hidden_info_draft_!Z$43:AK$43,'Draft Sim'!$F$21)</f>
        <v>-0.67100862748151169</v>
      </c>
      <c r="AR284" cm="1">
        <f t="array" ref="AR284">INDEX(_x_scores_!D$2:D$474,MATCH($AO284,_x_scores_!$A$2:$A$474,0),0) +INDEX(_hidden_info_draft_!Z$44:AK$44,'Draft Sim'!$F$21)</f>
        <v>-0.89399790801126455</v>
      </c>
      <c r="AS284" cm="1">
        <f t="array" ref="AS284">INDEX(_x_scores_!E$2:E$474,MATCH($AO284,_x_scores_!$A$2:$A$474,0),0) + INDEX(_hidden_info_draft_!Z$45:AK$45,'Draft Sim'!$F$21)</f>
        <v>-0.58804573571655805</v>
      </c>
      <c r="AT284" cm="1">
        <f t="array" ref="AT284">INDEX(_x_scores_!F$2:F$474,MATCH($AO284,_x_scores_!$A$2:$A$474,0),0) + INDEX(_hidden_info_draft_!Z$46:AK$46,'Draft Sim'!$F$21)</f>
        <v>-0.73292066314880466</v>
      </c>
      <c r="AU284" cm="1">
        <f t="array" ref="AU284">INDEX(_x_scores_!G$2:G$474,MATCH($AO284,_x_scores_!$A$2:$A$474,0),0) + INDEX(_hidden_info_draft_!Z$47:AK$47,'Draft Sim'!$F$21)</f>
        <v>-0.9742102688169566</v>
      </c>
      <c r="AV284" cm="1">
        <f t="array" ref="AV284">INDEX(_x_scores_!H$2:H$474,MATCH($AO284,_x_scores_!$A$2:$A$474,0),0) + INDEX(_hidden_info_draft_!Z$48:AK$48,'Draft Sim'!$F$21)</f>
        <v>0.78798932593308191</v>
      </c>
      <c r="AW284" cm="1">
        <f t="array" ref="AW284">INDEX(_x_scores_!I$2:I$474,MATCH($AO284,_x_scores_!$A$2:$A$474,0),0) + INDEX(_hidden_info_draft_!Z$49:AK$49,'Draft Sim'!$F$21)</f>
        <v>-1.8337866496178761</v>
      </c>
      <c r="AX284" cm="1">
        <f t="array" ref="AX284">INDEX(_x_scores_!J$2:J$474,MATCH($AO284,_x_scores_!$A$2:$A$474,0),0) + INDEX(_hidden_info_draft_!Z$50:AK$50,'Draft Sim'!$F$21)</f>
        <v>0.11213032049579802</v>
      </c>
      <c r="AZ284">
        <f t="shared" si="54"/>
        <v>0.40839815224488274</v>
      </c>
      <c r="BA284">
        <f t="shared" si="55"/>
        <v>0.45395608079278738</v>
      </c>
      <c r="BB284">
        <f t="shared" si="56"/>
        <v>0.44020902420928087</v>
      </c>
      <c r="BC284">
        <f t="shared" si="57"/>
        <v>0.45544625399947991</v>
      </c>
      <c r="BD284">
        <f t="shared" si="58"/>
        <v>0.44901656919351374</v>
      </c>
      <c r="BE284">
        <f t="shared" si="59"/>
        <v>0.43310054713702817</v>
      </c>
      <c r="BF284">
        <f t="shared" si="60"/>
        <v>0.55756139781318015</v>
      </c>
      <c r="BG284">
        <f t="shared" si="61"/>
        <v>0.36662516230021658</v>
      </c>
      <c r="BH284">
        <f t="shared" si="62"/>
        <v>0.50824797907400621</v>
      </c>
      <c r="BL284">
        <f ca="1"/>
        <v>0</v>
      </c>
      <c r="BN284">
        <f t="shared" si="63"/>
        <v>0.45250679630715279</v>
      </c>
      <c r="BO284" cm="1">
        <f t="array" aca="1" ref="BO284" ca="1">SUM(IF(MOD(_xlfn.FLOOR.MATH(ROW(INDIRECT("1:512"))/1),2)=1,AZ284,1-AZ284) * IF(MOD(_xlfn.FLOOR.MATH(ROW(INDIRECT("1:512"))/2),2)=1,BA284,1-BA284) *  IF(MOD(_xlfn.FLOOR.MATH(ROW(INDIRECT("1:512"))/4),2)=1,BB284,1-BB284) *IF(MOD(_xlfn.FLOOR.MATH(ROW(INDIRECT("1:512"))/8),2)=1,BC284,1-BC284) * IF(MOD(_xlfn.FLOOR.MATH(ROW(INDIRECT("1:512"))/16),2)=1,BD284,1-BD284) * IF(MOD(_xlfn.FLOOR.MATH(ROW(INDIRECT("1:512"))/32),2)=1,BE284,1-BE284) *  IF(MOD(_xlfn.FLOOR.MATH(ROW(INDIRECT("1:512"))/64),2)=1,BF284,1-BF284) * IF(MOD(_xlfn.FLOOR.MATH(ROW(INDIRECT("1:512"))/128),2)=1,BG284,1-BG284) * IF(MOD(_xlfn.FLOOR.MATH(ROW(INDIRECT("1:512"))/256),2)=1,BH284,1-BH284)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0.38387850813246466</v>
      </c>
      <c r="BP284">
        <f ca="1">IF('Draft Sim'!$C$2 = "Most Categories",BO284,BN284)</f>
        <v>0.38387850813246466</v>
      </c>
      <c r="BR284" t="str">
        <f ca="1"/>
        <v>Cory Joseph</v>
      </c>
      <c r="BT284" s="6" t="str">
        <f t="shared" ca="1" si="64"/>
        <v>Cory Joseph</v>
      </c>
      <c r="BV284" t="str">
        <f ca="1"/>
        <v>Wenyen Gabriel</v>
      </c>
    </row>
    <row r="285" spans="6:74">
      <c r="F285" t="str">
        <v>Georges Niang</v>
      </c>
      <c r="I285" s="6" t="str">
        <f t="shared" si="52"/>
        <v>Georges Niang</v>
      </c>
      <c r="L285" t="str">
        <v>Jericho Sims</v>
      </c>
      <c r="O285">
        <v>-1.0148422181384491</v>
      </c>
      <c r="P285">
        <v>-1.0490900666651581</v>
      </c>
      <c r="Q285">
        <v>-1.0254842098035706</v>
      </c>
      <c r="R285">
        <v>-0.4181033025666428</v>
      </c>
      <c r="S285">
        <v>-0.65998144960925997</v>
      </c>
      <c r="T285">
        <v>-0.22057342440780744</v>
      </c>
      <c r="U285">
        <v>0.84473337901407353</v>
      </c>
      <c r="V285">
        <v>3.1623565780243908E-3</v>
      </c>
      <c r="W285">
        <v>-0.25378938611203672</v>
      </c>
      <c r="AO285" t="str">
        <f t="shared" si="53"/>
        <v>Georges Niang</v>
      </c>
      <c r="AP285" cm="1">
        <f t="array" ref="AP285">INDEX(_x_scores_!B$2:B$474,MATCH($AO285,_x_scores_!$A$2:$A$474,0),0) + INDEX(_hidden_info_draft_!Z$42:AK$42,'Draft Sim'!$F$21)</f>
        <v>-1.0666916237317947</v>
      </c>
      <c r="AQ285" cm="1">
        <f t="array" ref="AQ285">INDEX(_x_scores_!C$2:C$474,MATCH($AO285,_x_scores_!$A$2:$A$474,0),0) + INDEX(_hidden_info_draft_!Z$43:AK$43,'Draft Sim'!$F$21)</f>
        <v>-0.88528208782699924</v>
      </c>
      <c r="AR285" cm="1">
        <f t="array" ref="AR285">INDEX(_x_scores_!D$2:D$474,MATCH($AO285,_x_scores_!$A$2:$A$474,0),0) +INDEX(_hidden_info_draft_!Z$44:AK$44,'Draft Sim'!$F$21)</f>
        <v>-0.98719693015275967</v>
      </c>
      <c r="AS285" cm="1">
        <f t="array" ref="AS285">INDEX(_x_scores_!E$2:E$474,MATCH($AO285,_x_scores_!$A$2:$A$474,0),0) + INDEX(_hidden_info_draft_!Z$45:AK$45,'Draft Sim'!$F$21)</f>
        <v>-0.95399401830747022</v>
      </c>
      <c r="AT285" cm="1">
        <f t="array" ref="AT285">INDEX(_x_scores_!F$2:F$474,MATCH($AO285,_x_scores_!$A$2:$A$474,0),0) + INDEX(_hidden_info_draft_!Z$46:AK$46,'Draft Sim'!$F$21)</f>
        <v>-1.3404490980110739</v>
      </c>
      <c r="AU285" cm="1">
        <f t="array" ref="AU285">INDEX(_x_scores_!G$2:G$474,MATCH($AO285,_x_scores_!$A$2:$A$474,0),0) + INDEX(_hidden_info_draft_!Z$47:AK$47,'Draft Sim'!$F$21)</f>
        <v>0.24969004663791244</v>
      </c>
      <c r="AV285" cm="1">
        <f t="array" ref="AV285">INDEX(_x_scores_!H$2:H$474,MATCH($AO285,_x_scores_!$A$2:$A$474,0),0) + INDEX(_hidden_info_draft_!Z$48:AK$48,'Draft Sim'!$F$21)</f>
        <v>0.88889880152507883</v>
      </c>
      <c r="AW285" cm="1">
        <f t="array" ref="AW285">INDEX(_x_scores_!I$2:I$474,MATCH($AO285,_x_scores_!$A$2:$A$474,0),0) + INDEX(_hidden_info_draft_!Z$49:AK$49,'Draft Sim'!$F$21)</f>
        <v>-1.671865821588032</v>
      </c>
      <c r="AX285" cm="1">
        <f t="array" ref="AX285">INDEX(_x_scores_!J$2:J$474,MATCH($AO285,_x_scores_!$A$2:$A$474,0),0) + INDEX(_hidden_info_draft_!Z$50:AK$50,'Draft Sim'!$F$21)</f>
        <v>-0.1811452672290543</v>
      </c>
      <c r="AZ285">
        <f t="shared" si="54"/>
        <v>0.42111881648652183</v>
      </c>
      <c r="BA285">
        <f t="shared" si="55"/>
        <v>0.43935286118880945</v>
      </c>
      <c r="BB285">
        <f t="shared" si="56"/>
        <v>0.43403025909592785</v>
      </c>
      <c r="BC285">
        <f t="shared" si="57"/>
        <v>0.4279649518332711</v>
      </c>
      <c r="BD285">
        <f t="shared" si="58"/>
        <v>0.40734936372696828</v>
      </c>
      <c r="BE285">
        <f t="shared" si="59"/>
        <v>0.51722213553696383</v>
      </c>
      <c r="BF285">
        <f t="shared" si="60"/>
        <v>0.56487107650077784</v>
      </c>
      <c r="BG285">
        <f t="shared" si="61"/>
        <v>0.37800961061165594</v>
      </c>
      <c r="BH285">
        <f t="shared" si="62"/>
        <v>0.48667701095489968</v>
      </c>
      <c r="BL285">
        <f ca="1"/>
        <v>0</v>
      </c>
      <c r="BN285">
        <f t="shared" si="63"/>
        <v>0.45295512065953286</v>
      </c>
      <c r="BO285" cm="1">
        <f t="array" aca="1" ref="BO285" ca="1">SUM(IF(MOD(_xlfn.FLOOR.MATH(ROW(INDIRECT("1:512"))/1),2)=1,AZ285,1-AZ285) * IF(MOD(_xlfn.FLOOR.MATH(ROW(INDIRECT("1:512"))/2),2)=1,BA285,1-BA285) *  IF(MOD(_xlfn.FLOOR.MATH(ROW(INDIRECT("1:512"))/4),2)=1,BB285,1-BB285) *IF(MOD(_xlfn.FLOOR.MATH(ROW(INDIRECT("1:512"))/8),2)=1,BC285,1-BC285) * IF(MOD(_xlfn.FLOOR.MATH(ROW(INDIRECT("1:512"))/16),2)=1,BD285,1-BD285) * IF(MOD(_xlfn.FLOOR.MATH(ROW(INDIRECT("1:512"))/32),2)=1,BE285,1-BE285) *  IF(MOD(_xlfn.FLOOR.MATH(ROW(INDIRECT("1:512"))/64),2)=1,BF285,1-BF285) * IF(MOD(_xlfn.FLOOR.MATH(ROW(INDIRECT("1:512"))/128),2)=1,BG285,1-BG285) * IF(MOD(_xlfn.FLOOR.MATH(ROW(INDIRECT("1:512"))/256),2)=1,BH285,1-BH285)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0.38482938459861371</v>
      </c>
      <c r="BP285">
        <f ca="1">IF('Draft Sim'!$C$2 = "Most Categories",BO285,BN285)</f>
        <v>0.38482938459861371</v>
      </c>
      <c r="BR285" t="str">
        <f ca="1"/>
        <v>Hamidou Diallo</v>
      </c>
      <c r="BT285" s="6" t="str">
        <f t="shared" ca="1" si="64"/>
        <v>Hamidou Diallo</v>
      </c>
      <c r="BV285" t="str">
        <f ca="1"/>
        <v>JaMychal Green</v>
      </c>
    </row>
    <row r="286" spans="6:74">
      <c r="F286" t="str">
        <v>Cory Joseph</v>
      </c>
      <c r="I286" s="6" t="str">
        <f t="shared" si="52"/>
        <v>Cory Joseph</v>
      </c>
      <c r="L286" t="str">
        <v>JaMychal Green</v>
      </c>
      <c r="O286">
        <v>-1.0894164020488399</v>
      </c>
      <c r="P286">
        <v>-0.86890390090233338</v>
      </c>
      <c r="Q286">
        <v>-1.0934931941398034</v>
      </c>
      <c r="R286">
        <v>-0.58992589921355587</v>
      </c>
      <c r="S286">
        <v>0.16847259358004313</v>
      </c>
      <c r="T286">
        <v>-0.75557768065450115</v>
      </c>
      <c r="U286">
        <v>0.83414503891994574</v>
      </c>
      <c r="V286">
        <v>-0.18281625027067983</v>
      </c>
      <c r="W286">
        <v>-6.9760180281566733E-2</v>
      </c>
      <c r="AO286" t="str">
        <f t="shared" si="53"/>
        <v>Cory Joseph</v>
      </c>
      <c r="AP286" cm="1">
        <f t="array" ref="AP286">INDEX(_x_scores_!B$2:B$474,MATCH($AO286,_x_scores_!$A$2:$A$474,0),0) + INDEX(_hidden_info_draft_!Z$42:AK$42,'Draft Sim'!$F$21)</f>
        <v>-1.1238240896250016</v>
      </c>
      <c r="AQ286" cm="1">
        <f t="array" ref="AQ286">INDEX(_x_scores_!C$2:C$474,MATCH($AO286,_x_scores_!$A$2:$A$474,0),0) + INDEX(_hidden_info_draft_!Z$43:AK$43,'Draft Sim'!$F$21)</f>
        <v>-0.9307147823066223</v>
      </c>
      <c r="AR286" cm="1">
        <f t="array" ref="AR286">INDEX(_x_scores_!D$2:D$474,MATCH($AO286,_x_scores_!$A$2:$A$474,0),0) +INDEX(_hidden_info_draft_!Z$44:AK$44,'Draft Sim'!$F$21)</f>
        <v>-0.16508907417981639</v>
      </c>
      <c r="AS286" cm="1">
        <f t="array" ref="AS286">INDEX(_x_scores_!E$2:E$474,MATCH($AO286,_x_scores_!$A$2:$A$474,0),0) + INDEX(_hidden_info_draft_!Z$45:AK$45,'Draft Sim'!$F$21)</f>
        <v>-0.6708970370260352</v>
      </c>
      <c r="AT286" cm="1">
        <f t="array" ref="AT286">INDEX(_x_scores_!F$2:F$474,MATCH($AO286,_x_scores_!$A$2:$A$474,0),0) + INDEX(_hidden_info_draft_!Z$46:AK$46,'Draft Sim'!$F$21)</f>
        <v>-1.2642740601815006</v>
      </c>
      <c r="AU286" cm="1">
        <f t="array" ref="AU286">INDEX(_x_scores_!G$2:G$474,MATCH($AO286,_x_scores_!$A$2:$A$474,0),0) + INDEX(_hidden_info_draft_!Z$47:AK$47,'Draft Sim'!$F$21)</f>
        <v>-0.56071878255132757</v>
      </c>
      <c r="AV286" cm="1">
        <f t="array" ref="AV286">INDEX(_x_scores_!H$2:H$474,MATCH($AO286,_x_scores_!$A$2:$A$474,0),0) + INDEX(_hidden_info_draft_!Z$48:AK$48,'Draft Sim'!$F$21)</f>
        <v>0.62020426353914737</v>
      </c>
      <c r="AW286" cm="1">
        <f t="array" ref="AW286">INDEX(_x_scores_!I$2:I$474,MATCH($AO286,_x_scores_!$A$2:$A$474,0),0) + INDEX(_hidden_info_draft_!Z$49:AK$49,'Draft Sim'!$F$21)</f>
        <v>-1.7580464253879604</v>
      </c>
      <c r="AX286" cm="1">
        <f t="array" ref="AX286">INDEX(_x_scores_!J$2:J$474,MATCH($AO286,_x_scores_!$A$2:$A$474,0),0) + INDEX(_hidden_info_draft_!Z$50:AK$50,'Draft Sim'!$F$21)</f>
        <v>-0.11614147824876223</v>
      </c>
      <c r="AZ286">
        <f t="shared" si="54"/>
        <v>0.41695389911335945</v>
      </c>
      <c r="BA286">
        <f t="shared" si="55"/>
        <v>0.43626641285516843</v>
      </c>
      <c r="BB286">
        <f t="shared" si="56"/>
        <v>0.48891853195231039</v>
      </c>
      <c r="BC286">
        <f t="shared" si="57"/>
        <v>0.44920089394407237</v>
      </c>
      <c r="BD286">
        <f t="shared" si="58"/>
        <v>0.41252673880552049</v>
      </c>
      <c r="BE286">
        <f t="shared" si="59"/>
        <v>0.46137348027106917</v>
      </c>
      <c r="BF286">
        <f t="shared" si="60"/>
        <v>0.54536509708268666</v>
      </c>
      <c r="BG286">
        <f t="shared" si="61"/>
        <v>0.37193645736227554</v>
      </c>
      <c r="BH286">
        <f t="shared" si="62"/>
        <v>0.49145701619478843</v>
      </c>
      <c r="BL286">
        <f ca="1"/>
        <v>1</v>
      </c>
      <c r="BN286">
        <f t="shared" si="63"/>
        <v>0.45266650306458345</v>
      </c>
      <c r="BO286" cm="1">
        <f t="array" aca="1" ref="BO286" ca="1">SUM(IF(MOD(_xlfn.FLOOR.MATH(ROW(INDIRECT("1:512"))/1),2)=1,AZ286,1-AZ286) * IF(MOD(_xlfn.FLOOR.MATH(ROW(INDIRECT("1:512"))/2),2)=1,BA286,1-BA286) *  IF(MOD(_xlfn.FLOOR.MATH(ROW(INDIRECT("1:512"))/4),2)=1,BB286,1-BB286) *IF(MOD(_xlfn.FLOOR.MATH(ROW(INDIRECT("1:512"))/8),2)=1,BC286,1-BC286) * IF(MOD(_xlfn.FLOOR.MATH(ROW(INDIRECT("1:512"))/16),2)=1,BD286,1-BD286) * IF(MOD(_xlfn.FLOOR.MATH(ROW(INDIRECT("1:512"))/32),2)=1,BE286,1-BE286) *  IF(MOD(_xlfn.FLOOR.MATH(ROW(INDIRECT("1:512"))/64),2)=1,BF286,1-BF286) * IF(MOD(_xlfn.FLOOR.MATH(ROW(INDIRECT("1:512"))/128),2)=1,BG286,1-BG286) * IF(MOD(_xlfn.FLOOR.MATH(ROW(INDIRECT("1:512"))/256),2)=1,BH286,1-BH286)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0.38434765777742608</v>
      </c>
      <c r="BP286">
        <f ca="1">IF('Draft Sim'!$C$2 = "Most Categories",BO286,BN286)</f>
        <v>0.38434765777742608</v>
      </c>
      <c r="BR286" t="str">
        <f ca="1"/>
        <v>Nerlens Noel</v>
      </c>
      <c r="BT286" s="6" t="str">
        <f t="shared" ca="1" si="64"/>
        <v>Nerlens Noel</v>
      </c>
      <c r="BV286" t="str">
        <f ca="1"/>
        <v>Jericho Sims</v>
      </c>
    </row>
    <row r="287" spans="6:74">
      <c r="F287" t="str">
        <v>Derrick Jones Jr.</v>
      </c>
      <c r="I287" s="6" t="str">
        <f t="shared" si="52"/>
        <v>Derrick Jones Jr.</v>
      </c>
      <c r="L287" t="str">
        <v>Derrick Rose</v>
      </c>
      <c r="O287">
        <v>-1.1949249370700215</v>
      </c>
      <c r="P287">
        <v>-0.99662139304947761</v>
      </c>
      <c r="Q287">
        <v>-1.1129669421527937</v>
      </c>
      <c r="R287">
        <v>-0.38718121153925422</v>
      </c>
      <c r="S287">
        <v>-0.47561009802491455</v>
      </c>
      <c r="T287">
        <v>-0.50230878796030509</v>
      </c>
      <c r="U287">
        <v>1.0355559975855941</v>
      </c>
      <c r="V287">
        <v>-6.4033566172234435E-2</v>
      </c>
      <c r="W287">
        <v>-0.17149788232922505</v>
      </c>
      <c r="AO287" t="str">
        <f t="shared" si="53"/>
        <v>Derrick Jones Jr.</v>
      </c>
      <c r="AP287" cm="1">
        <f t="array" ref="AP287">INDEX(_x_scores_!B$2:B$474,MATCH($AO287,_x_scores_!$A$2:$A$474,0),0) + INDEX(_hidden_info_draft_!Z$42:AK$42,'Draft Sim'!$F$21)</f>
        <v>-1.2536151675254399</v>
      </c>
      <c r="AQ287" cm="1">
        <f t="array" ref="AQ287">INDEX(_x_scores_!C$2:C$474,MATCH($AO287,_x_scores_!$A$2:$A$474,0),0) + INDEX(_hidden_info_draft_!Z$43:AK$43,'Draft Sim'!$F$21)</f>
        <v>-0.5499120624601963</v>
      </c>
      <c r="AR287" cm="1">
        <f t="array" ref="AR287">INDEX(_x_scores_!D$2:D$474,MATCH($AO287,_x_scores_!$A$2:$A$474,0),0) +INDEX(_hidden_info_draft_!Z$44:AK$44,'Draft Sim'!$F$21)</f>
        <v>-1.0555939082729375</v>
      </c>
      <c r="AS287" cm="1">
        <f t="array" ref="AS287">INDEX(_x_scores_!E$2:E$474,MATCH($AO287,_x_scores_!$A$2:$A$474,0),0) + INDEX(_hidden_info_draft_!Z$45:AK$45,'Draft Sim'!$F$21)</f>
        <v>-0.74158953079214718</v>
      </c>
      <c r="AT287" cm="1">
        <f t="array" ref="AT287">INDEX(_x_scores_!F$2:F$474,MATCH($AO287,_x_scores_!$A$2:$A$474,0),0) + INDEX(_hidden_info_draft_!Z$46:AK$46,'Draft Sim'!$F$21)</f>
        <v>-0.74283781201993371</v>
      </c>
      <c r="AU287" cm="1">
        <f t="array" ref="AU287">INDEX(_x_scores_!G$2:G$474,MATCH($AO287,_x_scores_!$A$2:$A$474,0),0) + INDEX(_hidden_info_draft_!Z$47:AK$47,'Draft Sim'!$F$21)</f>
        <v>-0.91509408970385364</v>
      </c>
      <c r="AV287" cm="1">
        <f t="array" ref="AV287">INDEX(_x_scores_!H$2:H$474,MATCH($AO287,_x_scores_!$A$2:$A$474,0),0) + INDEX(_hidden_info_draft_!Z$48:AK$48,'Draft Sim'!$F$21)</f>
        <v>0.92538762668085583</v>
      </c>
      <c r="AW287" cm="1">
        <f t="array" ref="AW287">INDEX(_x_scores_!I$2:I$474,MATCH($AO287,_x_scores_!$A$2:$A$474,0),0) + INDEX(_hidden_info_draft_!Z$49:AK$49,'Draft Sim'!$F$21)</f>
        <v>-1.8096224964922274</v>
      </c>
      <c r="AX287" cm="1">
        <f t="array" ref="AX287">INDEX(_x_scores_!J$2:J$474,MATCH($AO287,_x_scores_!$A$2:$A$474,0),0) + INDEX(_hidden_info_draft_!Z$50:AK$50,'Draft Sim'!$F$21)</f>
        <v>0.11028032587722252</v>
      </c>
      <c r="AZ287">
        <f t="shared" si="54"/>
        <v>0.4075274887092315</v>
      </c>
      <c r="BA287">
        <f t="shared" si="55"/>
        <v>0.46223800136005555</v>
      </c>
      <c r="BB287">
        <f t="shared" si="56"/>
        <v>0.42950592686969369</v>
      </c>
      <c r="BC287">
        <f t="shared" si="57"/>
        <v>0.4438819408453647</v>
      </c>
      <c r="BD287">
        <f t="shared" si="58"/>
        <v>0.44833055689455636</v>
      </c>
      <c r="BE287">
        <f t="shared" si="59"/>
        <v>0.43712520869255655</v>
      </c>
      <c r="BF287">
        <f t="shared" si="60"/>
        <v>0.56750893999094221</v>
      </c>
      <c r="BG287">
        <f t="shared" si="61"/>
        <v>0.36831696061106622</v>
      </c>
      <c r="BH287">
        <f t="shared" si="62"/>
        <v>0.50811191778305131</v>
      </c>
      <c r="BL287">
        <f ca="1"/>
        <v>0</v>
      </c>
      <c r="BN287">
        <f t="shared" si="63"/>
        <v>0.45250521575072422</v>
      </c>
      <c r="BO287" cm="1">
        <f t="array" aca="1" ref="BO287" ca="1">SUM(IF(MOD(_xlfn.FLOOR.MATH(ROW(INDIRECT("1:512"))/1),2)=1,AZ287,1-AZ287) * IF(MOD(_xlfn.FLOOR.MATH(ROW(INDIRECT("1:512"))/2),2)=1,BA287,1-BA287) *  IF(MOD(_xlfn.FLOOR.MATH(ROW(INDIRECT("1:512"))/4),2)=1,BB287,1-BB287) *IF(MOD(_xlfn.FLOOR.MATH(ROW(INDIRECT("1:512"))/8),2)=1,BC287,1-BC287) * IF(MOD(_xlfn.FLOOR.MATH(ROW(INDIRECT("1:512"))/16),2)=1,BD287,1-BD287) * IF(MOD(_xlfn.FLOOR.MATH(ROW(INDIRECT("1:512"))/32),2)=1,BE287,1-BE287) *  IF(MOD(_xlfn.FLOOR.MATH(ROW(INDIRECT("1:512"))/64),2)=1,BF287,1-BF287) * IF(MOD(_xlfn.FLOOR.MATH(ROW(INDIRECT("1:512"))/128),2)=1,BG287,1-BG287) * IF(MOD(_xlfn.FLOOR.MATH(ROW(INDIRECT("1:512"))/256),2)=1,BH287,1-BH287)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0.38379613224732634</v>
      </c>
      <c r="BP287">
        <f ca="1">IF('Draft Sim'!$C$2 = "Most Categories",BO287,BN287)</f>
        <v>0.38379613224732634</v>
      </c>
      <c r="BR287" t="str">
        <f ca="1"/>
        <v>Derrick Jones Jr.</v>
      </c>
      <c r="BT287" s="6" t="str">
        <f t="shared" ca="1" si="64"/>
        <v>Derrick Jones Jr.</v>
      </c>
      <c r="BV287" t="str">
        <f ca="1"/>
        <v>Derrick Rose</v>
      </c>
    </row>
    <row r="288" spans="6:74">
      <c r="F288" t="str">
        <v>Terrence Ross</v>
      </c>
      <c r="I288" s="6" t="str">
        <f t="shared" si="52"/>
        <v>Terrence Ross</v>
      </c>
      <c r="L288" t="str">
        <v>Dario Saric</v>
      </c>
      <c r="O288">
        <v>-1.0319872264065313</v>
      </c>
      <c r="P288">
        <v>-1.1748823974333287</v>
      </c>
      <c r="Q288">
        <v>-0.31454807741332164</v>
      </c>
      <c r="R288">
        <v>-0.43792151008062397</v>
      </c>
      <c r="S288">
        <v>-0.69250259244845003</v>
      </c>
      <c r="T288">
        <v>-0.4927853632510894</v>
      </c>
      <c r="U288">
        <v>0.69086857668429014</v>
      </c>
      <c r="V288">
        <v>-1.410772301912106E-2</v>
      </c>
      <c r="W288">
        <v>-0.21598531765491896</v>
      </c>
      <c r="AO288" t="str">
        <f t="shared" si="53"/>
        <v>Terrence Ross</v>
      </c>
      <c r="AP288" cm="1">
        <f t="array" ref="AP288">INDEX(_x_scores_!B$2:B$474,MATCH($AO288,_x_scores_!$A$2:$A$474,0),0) + INDEX(_hidden_info_draft_!Z$42:AK$42,'Draft Sim'!$F$21)</f>
        <v>-1.0772430263386692</v>
      </c>
      <c r="AQ288" cm="1">
        <f t="array" ref="AQ288">INDEX(_x_scores_!C$2:C$474,MATCH($AO288,_x_scores_!$A$2:$A$474,0),0) + INDEX(_hidden_info_draft_!Z$43:AK$43,'Draft Sim'!$F$21)</f>
        <v>-0.80399744575153986</v>
      </c>
      <c r="AR288" cm="1">
        <f t="array" ref="AR288">INDEX(_x_scores_!D$2:D$474,MATCH($AO288,_x_scores_!$A$2:$A$474,0),0) +INDEX(_hidden_info_draft_!Z$44:AK$44,'Draft Sim'!$F$21)</f>
        <v>-0.77827147545797593</v>
      </c>
      <c r="AS288" cm="1">
        <f t="array" ref="AS288">INDEX(_x_scores_!E$2:E$474,MATCH($AO288,_x_scores_!$A$2:$A$474,0),0) + INDEX(_hidden_info_draft_!Z$45:AK$45,'Draft Sim'!$F$21)</f>
        <v>-0.7460988247418372</v>
      </c>
      <c r="AT288" cm="1">
        <f t="array" ref="AT288">INDEX(_x_scores_!F$2:F$474,MATCH($AO288,_x_scores_!$A$2:$A$474,0),0) + INDEX(_hidden_info_draft_!Z$46:AK$46,'Draft Sim'!$F$21)</f>
        <v>-1.2652693791542053</v>
      </c>
      <c r="AU288" cm="1">
        <f t="array" ref="AU288">INDEX(_x_scores_!G$2:G$474,MATCH($AO288,_x_scores_!$A$2:$A$474,0),0) + INDEX(_hidden_info_draft_!Z$47:AK$47,'Draft Sim'!$F$21)</f>
        <v>-0.23008657505728572</v>
      </c>
      <c r="AV288" cm="1">
        <f t="array" ref="AV288">INDEX(_x_scores_!H$2:H$474,MATCH($AO288,_x_scores_!$A$2:$A$474,0),0) + INDEX(_hidden_info_draft_!Z$48:AK$48,'Draft Sim'!$F$21)</f>
        <v>0.79135051291940584</v>
      </c>
      <c r="AW288" cm="1">
        <f t="array" ref="AW288">INDEX(_x_scores_!I$2:I$474,MATCH($AO288,_x_scores_!$A$2:$A$474,0),0) + INDEX(_hidden_info_draft_!Z$49:AK$49,'Draft Sim'!$F$21)</f>
        <v>-1.7133842125034535</v>
      </c>
      <c r="AX288" cm="1">
        <f t="array" ref="AX288">INDEX(_x_scores_!J$2:J$474,MATCH($AO288,_x_scores_!$A$2:$A$474,0),0) + INDEX(_hidden_info_draft_!Z$50:AK$50,'Draft Sim'!$F$21)</f>
        <v>-0.19539876110731183</v>
      </c>
      <c r="AZ288">
        <f t="shared" si="54"/>
        <v>0.42034894698233705</v>
      </c>
      <c r="BA288">
        <f t="shared" si="55"/>
        <v>0.4448839825259574</v>
      </c>
      <c r="BB288">
        <f t="shared" si="56"/>
        <v>0.44790142271740918</v>
      </c>
      <c r="BC288">
        <f t="shared" si="57"/>
        <v>0.44354299073527448</v>
      </c>
      <c r="BD288">
        <f t="shared" si="58"/>
        <v>0.41245898981100204</v>
      </c>
      <c r="BE288">
        <f t="shared" si="59"/>
        <v>0.48412925150575559</v>
      </c>
      <c r="BF288">
        <f t="shared" si="60"/>
        <v>0.55780520542656142</v>
      </c>
      <c r="BG288">
        <f t="shared" si="61"/>
        <v>0.37507993764335801</v>
      </c>
      <c r="BH288">
        <f t="shared" si="62"/>
        <v>0.48562912280160409</v>
      </c>
      <c r="BL288">
        <f ca="1"/>
        <v>1</v>
      </c>
      <c r="BN288">
        <f t="shared" si="63"/>
        <v>0.45241998334991762</v>
      </c>
      <c r="BO288" cm="1">
        <f t="array" aca="1" ref="BO288" ca="1">SUM(IF(MOD(_xlfn.FLOOR.MATH(ROW(INDIRECT("1:512"))/1),2)=1,AZ288,1-AZ288) * IF(MOD(_xlfn.FLOOR.MATH(ROW(INDIRECT("1:512"))/2),2)=1,BA288,1-BA288) *  IF(MOD(_xlfn.FLOOR.MATH(ROW(INDIRECT("1:512"))/4),2)=1,BB288,1-BB288) *IF(MOD(_xlfn.FLOOR.MATH(ROW(INDIRECT("1:512"))/8),2)=1,BC288,1-BC288) * IF(MOD(_xlfn.FLOOR.MATH(ROW(INDIRECT("1:512"))/16),2)=1,BD288,1-BD288) * IF(MOD(_xlfn.FLOOR.MATH(ROW(INDIRECT("1:512"))/32),2)=1,BE288,1-BE288) *  IF(MOD(_xlfn.FLOOR.MATH(ROW(INDIRECT("1:512"))/64),2)=1,BF288,1-BF288) * IF(MOD(_xlfn.FLOOR.MATH(ROW(INDIRECT("1:512"))/128),2)=1,BG288,1-BG288) * IF(MOD(_xlfn.FLOOR.MATH(ROW(INDIRECT("1:512"))/256),2)=1,BH288,1-BH288)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0.38372006595372382</v>
      </c>
      <c r="BP288">
        <f ca="1">IF('Draft Sim'!$C$2 = "Most Categories",BO288,BN288)</f>
        <v>0.38372006595372382</v>
      </c>
      <c r="BR288" t="str">
        <f ca="1"/>
        <v>Terrence Ross</v>
      </c>
      <c r="BT288" s="6" t="str">
        <f t="shared" ca="1" si="64"/>
        <v>Terrence Ross</v>
      </c>
      <c r="BV288" t="str">
        <f ca="1"/>
        <v>Andre Drummond</v>
      </c>
    </row>
    <row r="289" spans="6:74">
      <c r="F289" t="str">
        <v>Jordan McLaughlin</v>
      </c>
      <c r="I289" s="6" t="str">
        <f t="shared" si="52"/>
        <v>Jordan McLaughlin</v>
      </c>
      <c r="L289" t="str">
        <v>Kai Jones</v>
      </c>
      <c r="O289">
        <v>-0.98540616312019891</v>
      </c>
      <c r="P289">
        <v>-1.0481650608782462</v>
      </c>
      <c r="Q289">
        <v>-0.92773047869148118</v>
      </c>
      <c r="R289">
        <v>-0.51312329779642596</v>
      </c>
      <c r="S289">
        <v>-0.69349791142115491</v>
      </c>
      <c r="T289">
        <v>-0.16215315575704761</v>
      </c>
      <c r="U289">
        <v>0.8620148260645486</v>
      </c>
      <c r="V289">
        <v>3.0554489865385823E-2</v>
      </c>
      <c r="W289">
        <v>-0.29524260051346857</v>
      </c>
      <c r="AO289" t="str">
        <f t="shared" si="53"/>
        <v>Jordan McLaughlin</v>
      </c>
      <c r="AP289" cm="1">
        <f t="array" ref="AP289">INDEX(_x_scores_!B$2:B$474,MATCH($AO289,_x_scores_!$A$2:$A$474,0),0) + INDEX(_hidden_info_draft_!Z$42:AK$42,'Draft Sim'!$F$21)</f>
        <v>-1.2974569035719961</v>
      </c>
      <c r="AQ289" cm="1">
        <f t="array" ref="AQ289">INDEX(_x_scores_!C$2:C$474,MATCH($AO289,_x_scores_!$A$2:$A$474,0),0) + INDEX(_hidden_info_draft_!Z$43:AK$43,'Draft Sim'!$F$21)</f>
        <v>-0.93143357422716211</v>
      </c>
      <c r="AR289" cm="1">
        <f t="array" ref="AR289">INDEX(_x_scores_!D$2:D$474,MATCH($AO289,_x_scores_!$A$2:$A$474,0),0) +INDEX(_hidden_info_draft_!Z$44:AK$44,'Draft Sim'!$F$21)</f>
        <v>-0.2324222714737228</v>
      </c>
      <c r="AS289" cm="1">
        <f t="array" ref="AS289">INDEX(_x_scores_!E$2:E$474,MATCH($AO289,_x_scores_!$A$2:$A$474,0),0) + INDEX(_hidden_info_draft_!Z$45:AK$45,'Draft Sim'!$F$21)</f>
        <v>-0.40582221404969709</v>
      </c>
      <c r="AT289" cm="1">
        <f t="array" ref="AT289">INDEX(_x_scores_!F$2:F$474,MATCH($AO289,_x_scores_!$A$2:$A$474,0),0) + INDEX(_hidden_info_draft_!Z$46:AK$46,'Draft Sim'!$F$21)</f>
        <v>-1.3442023969780257</v>
      </c>
      <c r="AU289" cm="1">
        <f t="array" ref="AU289">INDEX(_x_scores_!G$2:G$474,MATCH($AO289,_x_scores_!$A$2:$A$474,0),0) + INDEX(_hidden_info_draft_!Z$47:AK$47,'Draft Sim'!$F$21)</f>
        <v>-0.79168359413277001</v>
      </c>
      <c r="AV289" cm="1">
        <f t="array" ref="AV289">INDEX(_x_scores_!H$2:H$474,MATCH($AO289,_x_scores_!$A$2:$A$474,0),0) + INDEX(_hidden_info_draft_!Z$48:AK$48,'Draft Sim'!$F$21)</f>
        <v>0.74207702935259556</v>
      </c>
      <c r="AW289" cm="1">
        <f t="array" ref="AW289">INDEX(_x_scores_!I$2:I$474,MATCH($AO289,_x_scores_!$A$2:$A$474,0),0) + INDEX(_hidden_info_draft_!Z$49:AK$49,'Draft Sim'!$F$21)</f>
        <v>-1.7504573624999036</v>
      </c>
      <c r="AX289" cm="1">
        <f t="array" ref="AX289">INDEX(_x_scores_!J$2:J$474,MATCH($AO289,_x_scores_!$A$2:$A$474,0),0) + INDEX(_hidden_info_draft_!Z$50:AK$50,'Draft Sim'!$F$21)</f>
        <v>-3.8693308738226379E-2</v>
      </c>
      <c r="AZ289">
        <f t="shared" si="54"/>
        <v>0.40435514070955492</v>
      </c>
      <c r="BA289">
        <f t="shared" si="55"/>
        <v>0.43621761272991622</v>
      </c>
      <c r="BB289">
        <f t="shared" si="56"/>
        <v>0.4844008169092201</v>
      </c>
      <c r="BC289">
        <f t="shared" si="57"/>
        <v>0.46921897035793392</v>
      </c>
      <c r="BD289">
        <f t="shared" si="58"/>
        <v>0.40709467393897247</v>
      </c>
      <c r="BE289">
        <f t="shared" si="59"/>
        <v>0.44554758559962993</v>
      </c>
      <c r="BF289">
        <f t="shared" si="60"/>
        <v>0.55422895147674689</v>
      </c>
      <c r="BG289">
        <f t="shared" si="61"/>
        <v>0.37247000664554242</v>
      </c>
      <c r="BH289">
        <f t="shared" si="62"/>
        <v>0.49715365451048465</v>
      </c>
      <c r="BL289">
        <f ca="1"/>
        <v>1</v>
      </c>
      <c r="BN289">
        <f t="shared" si="63"/>
        <v>0.45229860143088918</v>
      </c>
      <c r="BO289" cm="1">
        <f t="array" aca="1" ref="BO289" ca="1">SUM(IF(MOD(_xlfn.FLOOR.MATH(ROW(INDIRECT("1:512"))/1),2)=1,AZ289,1-AZ289) * IF(MOD(_xlfn.FLOOR.MATH(ROW(INDIRECT("1:512"))/2),2)=1,BA289,1-BA289) *  IF(MOD(_xlfn.FLOOR.MATH(ROW(INDIRECT("1:512"))/4),2)=1,BB289,1-BB289) *IF(MOD(_xlfn.FLOOR.MATH(ROW(INDIRECT("1:512"))/8),2)=1,BC289,1-BC289) * IF(MOD(_xlfn.FLOOR.MATH(ROW(INDIRECT("1:512"))/16),2)=1,BD289,1-BD289) * IF(MOD(_xlfn.FLOOR.MATH(ROW(INDIRECT("1:512"))/32),2)=1,BE289,1-BE289) *  IF(MOD(_xlfn.FLOOR.MATH(ROW(INDIRECT("1:512"))/64),2)=1,BF289,1-BF289) * IF(MOD(_xlfn.FLOOR.MATH(ROW(INDIRECT("1:512"))/128),2)=1,BG289,1-BG289) * IF(MOD(_xlfn.FLOOR.MATH(ROW(INDIRECT("1:512"))/256),2)=1,BH289,1-BH289)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0.38336913373854115</v>
      </c>
      <c r="BP289">
        <f ca="1">IF('Draft Sim'!$C$2 = "Most Categories",BO289,BN289)</f>
        <v>0.38336913373854115</v>
      </c>
      <c r="BR289" t="str">
        <f ca="1"/>
        <v>Jock Landale</v>
      </c>
      <c r="BT289" s="6" t="str">
        <f t="shared" ca="1" si="64"/>
        <v>Jock Landale</v>
      </c>
      <c r="BV289" t="str">
        <f ca="1"/>
        <v>Dario Saric</v>
      </c>
    </row>
    <row r="290" spans="6:74">
      <c r="F290" t="str">
        <v>Dwight Powell</v>
      </c>
      <c r="I290" s="6" t="str">
        <f t="shared" si="52"/>
        <v>Dwight Powell</v>
      </c>
      <c r="L290" t="str">
        <v>Andre Drummond</v>
      </c>
      <c r="O290">
        <v>-1.1125053478505595</v>
      </c>
      <c r="P290">
        <v>-0.52775083481757556</v>
      </c>
      <c r="Q290">
        <v>-0.89121489014153288</v>
      </c>
      <c r="R290">
        <v>-0.49719558084025406</v>
      </c>
      <c r="S290">
        <v>-0.50407603047224492</v>
      </c>
      <c r="T290">
        <v>-0.57898374936893948</v>
      </c>
      <c r="U290">
        <v>0.83144322390922432</v>
      </c>
      <c r="V290">
        <v>-0.18920755403570827</v>
      </c>
      <c r="W290">
        <v>-0.18352944272940361</v>
      </c>
      <c r="AO290" t="str">
        <f t="shared" si="53"/>
        <v>Dwight Powell</v>
      </c>
      <c r="AP290" cm="1">
        <f t="array" ref="AP290">INDEX(_x_scores_!B$2:B$474,MATCH($AO290,_x_scores_!$A$2:$A$474,0),0) + INDEX(_hidden_info_draft_!Z$42:AK$42,'Draft Sim'!$F$21)</f>
        <v>-1.0933002225869495</v>
      </c>
      <c r="AQ290" cm="1">
        <f t="array" ref="AQ290">INDEX(_x_scores_!C$2:C$474,MATCH($AO290,_x_scores_!$A$2:$A$474,0),0) + INDEX(_hidden_info_draft_!Z$43:AK$43,'Draft Sim'!$F$21)</f>
        <v>-0.16339751394546725</v>
      </c>
      <c r="AR290" cm="1">
        <f t="array" ref="AR290">INDEX(_x_scores_!D$2:D$474,MATCH($AO290,_x_scores_!$A$2:$A$474,0),0) +INDEX(_hidden_info_draft_!Z$44:AK$44,'Draft Sim'!$F$21)</f>
        <v>-0.98390445245924951</v>
      </c>
      <c r="AS290" cm="1">
        <f t="array" ref="AS290">INDEX(_x_scores_!E$2:E$474,MATCH($AO290,_x_scores_!$A$2:$A$474,0),0) + INDEX(_hidden_info_draft_!Z$45:AK$45,'Draft Sim'!$F$21)</f>
        <v>-0.73990663517284738</v>
      </c>
      <c r="AT290" cm="1">
        <f t="array" ref="AT290">INDEX(_x_scores_!F$2:F$474,MATCH($AO290,_x_scores_!$A$2:$A$474,0),0) + INDEX(_hidden_info_draft_!Z$46:AK$46,'Draft Sim'!$F$21)</f>
        <v>-1.0728203995084535</v>
      </c>
      <c r="AU290" cm="1">
        <f t="array" ref="AU290">INDEX(_x_scores_!G$2:G$474,MATCH($AO290,_x_scores_!$A$2:$A$474,0),0) + INDEX(_hidden_info_draft_!Z$47:AK$47,'Draft Sim'!$F$21)</f>
        <v>-1.2818528534484022</v>
      </c>
      <c r="AV290" cm="1">
        <f t="array" ref="AV290">INDEX(_x_scores_!H$2:H$474,MATCH($AO290,_x_scores_!$A$2:$A$474,0),0) + INDEX(_hidden_info_draft_!Z$48:AK$48,'Draft Sim'!$F$21)</f>
        <v>0.70445380546648118</v>
      </c>
      <c r="AW290" cm="1">
        <f t="array" ref="AW290">INDEX(_x_scores_!I$2:I$474,MATCH($AO290,_x_scores_!$A$2:$A$474,0),0) + INDEX(_hidden_info_draft_!Z$49:AK$49,'Draft Sim'!$F$21)</f>
        <v>-1.9974155038415202</v>
      </c>
      <c r="AX290" cm="1">
        <f t="array" ref="AX290">INDEX(_x_scores_!J$2:J$474,MATCH($AO290,_x_scores_!$A$2:$A$474,0),0) + INDEX(_hidden_info_draft_!Z$50:AK$50,'Draft Sim'!$F$21)</f>
        <v>0.54903365627300926</v>
      </c>
      <c r="AZ290">
        <f t="shared" si="54"/>
        <v>0.4191779397633999</v>
      </c>
      <c r="BA290">
        <f t="shared" si="55"/>
        <v>0.48876430816197525</v>
      </c>
      <c r="BB290">
        <f t="shared" si="56"/>
        <v>0.43424827344811368</v>
      </c>
      <c r="BC290">
        <f t="shared" si="57"/>
        <v>0.44400844959812802</v>
      </c>
      <c r="BD290">
        <f t="shared" si="58"/>
        <v>0.42560467236768751</v>
      </c>
      <c r="BE290">
        <f t="shared" si="59"/>
        <v>0.41227706381286611</v>
      </c>
      <c r="BF290">
        <f t="shared" si="60"/>
        <v>0.55149528008320514</v>
      </c>
      <c r="BG290">
        <f t="shared" si="61"/>
        <v>0.35523865151490541</v>
      </c>
      <c r="BH290">
        <f t="shared" si="62"/>
        <v>0.54031930567374931</v>
      </c>
      <c r="BL290">
        <f ca="1"/>
        <v>1</v>
      </c>
      <c r="BN290">
        <f t="shared" si="63"/>
        <v>0.45234821604711445</v>
      </c>
      <c r="BO290" cm="1">
        <f t="array" aca="1" ref="BO290" ca="1">SUM(IF(MOD(_xlfn.FLOOR.MATH(ROW(INDIRECT("1:512"))/1),2)=1,AZ290,1-AZ290) * IF(MOD(_xlfn.FLOOR.MATH(ROW(INDIRECT("1:512"))/2),2)=1,BA290,1-BA290) *  IF(MOD(_xlfn.FLOOR.MATH(ROW(INDIRECT("1:512"))/4),2)=1,BB290,1-BB290) *IF(MOD(_xlfn.FLOOR.MATH(ROW(INDIRECT("1:512"))/8),2)=1,BC290,1-BC290) * IF(MOD(_xlfn.FLOOR.MATH(ROW(INDIRECT("1:512"))/16),2)=1,BD290,1-BD290) * IF(MOD(_xlfn.FLOOR.MATH(ROW(INDIRECT("1:512"))/32),2)=1,BE290,1-BE290) *  IF(MOD(_xlfn.FLOOR.MATH(ROW(INDIRECT("1:512"))/64),2)=1,BF290,1-BF290) * IF(MOD(_xlfn.FLOOR.MATH(ROW(INDIRECT("1:512"))/128),2)=1,BG290,1-BG290) * IF(MOD(_xlfn.FLOOR.MATH(ROW(INDIRECT("1:512"))/256),2)=1,BH290,1-BH290)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0.38328727354684428</v>
      </c>
      <c r="BP290">
        <f ca="1">IF('Draft Sim'!$C$2 = "Most Categories",BO290,BN290)</f>
        <v>0.38328727354684428</v>
      </c>
      <c r="BR290" t="str">
        <f ca="1"/>
        <v>Jordan McLaughlin</v>
      </c>
      <c r="BT290" s="6" t="str">
        <f t="shared" ca="1" si="64"/>
        <v>Jordan McLaughlin</v>
      </c>
      <c r="BV290" t="str">
        <f ca="1"/>
        <v>Kai Jones</v>
      </c>
    </row>
    <row r="291" spans="6:74">
      <c r="F291" t="str">
        <v>Jock Landale</v>
      </c>
      <c r="I291" s="6" t="str">
        <f t="shared" si="52"/>
        <v>Jock Landale</v>
      </c>
      <c r="L291" t="str">
        <v>Kendrick Nunn</v>
      </c>
      <c r="O291">
        <v>-1.2373699252637345</v>
      </c>
      <c r="P291">
        <v>-0.7833167941767879</v>
      </c>
      <c r="Q291">
        <v>-1.1331900029281332</v>
      </c>
      <c r="R291">
        <v>-0.53624411683300965</v>
      </c>
      <c r="S291">
        <v>-0.48348640027547635</v>
      </c>
      <c r="T291">
        <v>-0.54767031750110129</v>
      </c>
      <c r="U291">
        <v>1.0750830699911644</v>
      </c>
      <c r="V291">
        <v>-3.9026863709859451E-2</v>
      </c>
      <c r="W291">
        <v>-0.12441447554689097</v>
      </c>
      <c r="AO291" t="str">
        <f t="shared" si="53"/>
        <v>Jock Landale</v>
      </c>
      <c r="AP291" cm="1">
        <f t="array" ref="AP291">INDEX(_x_scores_!B$2:B$474,MATCH($AO291,_x_scores_!$A$2:$A$474,0),0) + INDEX(_hidden_info_draft_!Z$42:AK$42,'Draft Sim'!$F$21)</f>
        <v>-1.0951981022414914</v>
      </c>
      <c r="AQ291" cm="1">
        <f t="array" ref="AQ291">INDEX(_x_scores_!C$2:C$474,MATCH($AO291,_x_scores_!$A$2:$A$474,0),0) + INDEX(_hidden_info_draft_!Z$43:AK$43,'Draft Sim'!$F$21)</f>
        <v>-0.26690361881355218</v>
      </c>
      <c r="AR291" cm="1">
        <f t="array" ref="AR291">INDEX(_x_scores_!D$2:D$474,MATCH($AO291,_x_scores_!$A$2:$A$474,0),0) +INDEX(_hidden_info_draft_!Z$44:AK$44,'Draft Sim'!$F$21)</f>
        <v>-0.91776615209221379</v>
      </c>
      <c r="AS291" cm="1">
        <f t="array" ref="AS291">INDEX(_x_scores_!E$2:E$474,MATCH($AO291,_x_scores_!$A$2:$A$474,0),0) + INDEX(_hidden_info_draft_!Z$45:AK$45,'Draft Sim'!$F$21)</f>
        <v>-1.0142750013827253</v>
      </c>
      <c r="AT291" cm="1">
        <f t="array" ref="AT291">INDEX(_x_scores_!F$2:F$474,MATCH($AO291,_x_scores_!$A$2:$A$474,0),0) + INDEX(_hidden_info_draft_!Z$46:AK$46,'Draft Sim'!$F$21)</f>
        <v>-0.93696987389626396</v>
      </c>
      <c r="AU291" cm="1">
        <f t="array" ref="AU291">INDEX(_x_scores_!G$2:G$474,MATCH($AO291,_x_scores_!$A$2:$A$474,0),0) + INDEX(_hidden_info_draft_!Z$47:AK$47,'Draft Sim'!$F$21)</f>
        <v>-0.98209058821062345</v>
      </c>
      <c r="AV291" cm="1">
        <f t="array" ref="AV291">INDEX(_x_scores_!H$2:H$474,MATCH($AO291,_x_scores_!$A$2:$A$474,0),0) + INDEX(_hidden_info_draft_!Z$48:AK$48,'Draft Sim'!$F$21)</f>
        <v>0.72664406706758977</v>
      </c>
      <c r="AW291" cm="1">
        <f t="array" ref="AW291">INDEX(_x_scores_!I$2:I$474,MATCH($AO291,_x_scores_!$A$2:$A$474,0),0) + INDEX(_hidden_info_draft_!Z$49:AK$49,'Draft Sim'!$F$21)</f>
        <v>-1.7490729953097697</v>
      </c>
      <c r="AX291" cm="1">
        <f t="array" ref="AX291">INDEX(_x_scores_!J$2:J$474,MATCH($AO291,_x_scores_!$A$2:$A$474,0),0) + INDEX(_hidden_info_draft_!Z$50:AK$50,'Draft Sim'!$F$21)</f>
        <v>0.20055357620664918</v>
      </c>
      <c r="AZ291">
        <f t="shared" si="54"/>
        <v>0.41903957969882777</v>
      </c>
      <c r="BA291">
        <f t="shared" si="55"/>
        <v>0.48165097242112531</v>
      </c>
      <c r="BB291">
        <f t="shared" si="56"/>
        <v>0.43863182829506264</v>
      </c>
      <c r="BC291">
        <f t="shared" si="57"/>
        <v>0.42346777830217941</v>
      </c>
      <c r="BD291">
        <f t="shared" si="58"/>
        <v>0.43493522692167275</v>
      </c>
      <c r="BE291">
        <f t="shared" si="59"/>
        <v>0.43256456502660867</v>
      </c>
      <c r="BF291">
        <f t="shared" si="60"/>
        <v>0.5531079098600733</v>
      </c>
      <c r="BG291">
        <f t="shared" si="61"/>
        <v>0.37256736105609001</v>
      </c>
      <c r="BH291">
        <f t="shared" si="62"/>
        <v>0.5147498247659319</v>
      </c>
      <c r="BL291">
        <f ca="1"/>
        <v>0</v>
      </c>
      <c r="BN291">
        <f t="shared" si="63"/>
        <v>0.45230167181639686</v>
      </c>
      <c r="BO291" cm="1">
        <f t="array" aca="1" ref="BO291" ca="1">SUM(IF(MOD(_xlfn.FLOOR.MATH(ROW(INDIRECT("1:512"))/1),2)=1,AZ291,1-AZ291) * IF(MOD(_xlfn.FLOOR.MATH(ROW(INDIRECT("1:512"))/2),2)=1,BA291,1-BA291) *  IF(MOD(_xlfn.FLOOR.MATH(ROW(INDIRECT("1:512"))/4),2)=1,BB291,1-BB291) *IF(MOD(_xlfn.FLOOR.MATH(ROW(INDIRECT("1:512"))/8),2)=1,BC291,1-BC291) * IF(MOD(_xlfn.FLOOR.MATH(ROW(INDIRECT("1:512"))/16),2)=1,BD291,1-BD291) * IF(MOD(_xlfn.FLOOR.MATH(ROW(INDIRECT("1:512"))/32),2)=1,BE291,1-BE291) *  IF(MOD(_xlfn.FLOOR.MATH(ROW(INDIRECT("1:512"))/64),2)=1,BF291,1-BF291) * IF(MOD(_xlfn.FLOOR.MATH(ROW(INDIRECT("1:512"))/128),2)=1,BG291,1-BG291) * IF(MOD(_xlfn.FLOOR.MATH(ROW(INDIRECT("1:512"))/256),2)=1,BH291,1-BH291)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0.38338134634424315</v>
      </c>
      <c r="BP291">
        <f ca="1">IF('Draft Sim'!$C$2 = "Most Categories",BO291,BN291)</f>
        <v>0.38338134634424315</v>
      </c>
      <c r="BR291" t="str">
        <f ca="1"/>
        <v>Dwight Powell</v>
      </c>
      <c r="BT291" s="6" t="str">
        <f t="shared" ca="1" si="64"/>
        <v>Dwight Powell</v>
      </c>
      <c r="BV291" t="str">
        <f ca="1"/>
        <v>Bismack Biyombo</v>
      </c>
    </row>
    <row r="292" spans="6:74">
      <c r="F292" t="str">
        <v>Terence Davis</v>
      </c>
      <c r="I292" s="6" t="str">
        <f t="shared" si="52"/>
        <v>Terence Davis</v>
      </c>
      <c r="L292" t="str">
        <v>Nickeil Alexander-Walker</v>
      </c>
      <c r="O292">
        <v>-0.78877169840628736</v>
      </c>
      <c r="P292">
        <v>-0.97807586585782069</v>
      </c>
      <c r="Q292">
        <v>9.5598453672744693E-2</v>
      </c>
      <c r="R292">
        <v>-0.33906242020116356</v>
      </c>
      <c r="S292">
        <v>-0.41760581648544198</v>
      </c>
      <c r="T292">
        <v>-0.57738991211253188</v>
      </c>
      <c r="U292">
        <v>-2.1025031016084154E-2</v>
      </c>
      <c r="V292">
        <v>-0.22108193868703263</v>
      </c>
      <c r="W292">
        <v>-0.28571008559122535</v>
      </c>
      <c r="AO292" t="str">
        <f t="shared" si="53"/>
        <v>Terence Davis</v>
      </c>
      <c r="AP292" cm="1">
        <f t="array" ref="AP292">INDEX(_x_scores_!B$2:B$474,MATCH($AO292,_x_scores_!$A$2:$A$474,0),0) + INDEX(_hidden_info_draft_!Z$42:AK$42,'Draft Sim'!$F$21)</f>
        <v>-1.1066790813569194</v>
      </c>
      <c r="AQ292" cm="1">
        <f t="array" ref="AQ292">INDEX(_x_scores_!C$2:C$474,MATCH($AO292,_x_scores_!$A$2:$A$474,0),0) + INDEX(_hidden_info_draft_!Z$43:AK$43,'Draft Sim'!$F$21)</f>
        <v>-0.80492245153845177</v>
      </c>
      <c r="AR292" cm="1">
        <f t="array" ref="AR292">INDEX(_x_scores_!D$2:D$474,MATCH($AO292,_x_scores_!$A$2:$A$474,0),0) +INDEX(_hidden_info_draft_!Z$44:AK$44,'Draft Sim'!$F$21)</f>
        <v>-0.87602520657006533</v>
      </c>
      <c r="AS292" cm="1">
        <f t="array" ref="AS292">INDEX(_x_scores_!E$2:E$474,MATCH($AO292,_x_scores_!$A$2:$A$474,0),0) + INDEX(_hidden_info_draft_!Z$45:AK$45,'Draft Sim'!$F$21)</f>
        <v>-0.65107882951205409</v>
      </c>
      <c r="AT292" cm="1">
        <f t="array" ref="AT292">INDEX(_x_scores_!F$2:F$474,MATCH($AO292,_x_scores_!$A$2:$A$474,0),0) + INDEX(_hidden_info_draft_!Z$46:AK$46,'Draft Sim'!$F$21)</f>
        <v>-1.2317529173423105</v>
      </c>
      <c r="AU292" cm="1">
        <f t="array" ref="AU292">INDEX(_x_scores_!G$2:G$474,MATCH($AO292,_x_scores_!$A$2:$A$474,0),0) + INDEX(_hidden_info_draft_!Z$47:AK$47,'Draft Sim'!$F$21)</f>
        <v>-0.28850684370804558</v>
      </c>
      <c r="AV292" cm="1">
        <f t="array" ref="AV292">INDEX(_x_scores_!H$2:H$474,MATCH($AO292,_x_scores_!$A$2:$A$474,0),0) + INDEX(_hidden_info_draft_!Z$48:AK$48,'Draft Sim'!$F$21)</f>
        <v>0.77406906586893076</v>
      </c>
      <c r="AW292" cm="1">
        <f t="array" ref="AW292">INDEX(_x_scores_!I$2:I$474,MATCH($AO292,_x_scores_!$A$2:$A$474,0),0) + INDEX(_hidden_info_draft_!Z$49:AK$49,'Draft Sim'!$F$21)</f>
        <v>-1.740776345790815</v>
      </c>
      <c r="AX292" cm="1">
        <f t="array" ref="AX292">INDEX(_x_scores_!J$2:J$474,MATCH($AO292,_x_scores_!$A$2:$A$474,0),0) + INDEX(_hidden_info_draft_!Z$50:AK$50,'Draft Sim'!$F$21)</f>
        <v>-0.15394554670587998</v>
      </c>
      <c r="AZ292">
        <f t="shared" si="54"/>
        <v>0.41820280234144303</v>
      </c>
      <c r="BA292">
        <f t="shared" si="55"/>
        <v>0.44482097677527621</v>
      </c>
      <c r="BB292">
        <f t="shared" si="56"/>
        <v>0.44140227534145493</v>
      </c>
      <c r="BC292">
        <f t="shared" si="57"/>
        <v>0.45069371182577478</v>
      </c>
      <c r="BD292">
        <f t="shared" si="58"/>
        <v>0.41474179806264622</v>
      </c>
      <c r="BE292">
        <f t="shared" si="59"/>
        <v>0.48010258417217244</v>
      </c>
      <c r="BF292">
        <f t="shared" si="60"/>
        <v>0.55655144442333826</v>
      </c>
      <c r="BG292">
        <f t="shared" si="61"/>
        <v>0.37315098609161068</v>
      </c>
      <c r="BH292">
        <f t="shared" si="62"/>
        <v>0.48867692881622471</v>
      </c>
      <c r="BL292">
        <f ca="1"/>
        <v>0</v>
      </c>
      <c r="BN292">
        <f t="shared" si="63"/>
        <v>0.45203816753888237</v>
      </c>
      <c r="BO292" cm="1">
        <f t="array" aca="1" ref="BO292" ca="1">SUM(IF(MOD(_xlfn.FLOOR.MATH(ROW(INDIRECT("1:512"))/1),2)=1,AZ292,1-AZ292) * IF(MOD(_xlfn.FLOOR.MATH(ROW(INDIRECT("1:512"))/2),2)=1,BA292,1-BA292) *  IF(MOD(_xlfn.FLOOR.MATH(ROW(INDIRECT("1:512"))/4),2)=1,BB292,1-BB292) *IF(MOD(_xlfn.FLOOR.MATH(ROW(INDIRECT("1:512"))/8),2)=1,BC292,1-BC292) * IF(MOD(_xlfn.FLOOR.MATH(ROW(INDIRECT("1:512"))/16),2)=1,BD292,1-BD292) * IF(MOD(_xlfn.FLOOR.MATH(ROW(INDIRECT("1:512"))/32),2)=1,BE292,1-BE292) *  IF(MOD(_xlfn.FLOOR.MATH(ROW(INDIRECT("1:512"))/64),2)=1,BF292,1-BF292) * IF(MOD(_xlfn.FLOOR.MATH(ROW(INDIRECT("1:512"))/128),2)=1,BG292,1-BG292) * IF(MOD(_xlfn.FLOOR.MATH(ROW(INDIRECT("1:512"))/256),2)=1,BH292,1-BH292)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0.38281235250278334</v>
      </c>
      <c r="BP292">
        <f ca="1">IF('Draft Sim'!$C$2 = "Most Categories",BO292,BN292)</f>
        <v>0.38281235250278334</v>
      </c>
      <c r="BR292" t="str">
        <f ca="1"/>
        <v>Christian Braun</v>
      </c>
      <c r="BT292" s="6" t="str">
        <f t="shared" ca="1" si="64"/>
        <v>Christian Braun</v>
      </c>
      <c r="BV292" t="str">
        <f ca="1"/>
        <v>Joshua Primo</v>
      </c>
    </row>
    <row r="293" spans="6:74">
      <c r="F293" t="str">
        <v>Christian Braun</v>
      </c>
      <c r="I293" s="6" t="str">
        <f t="shared" si="52"/>
        <v>Christian Braun</v>
      </c>
      <c r="L293" t="str">
        <v>Devon Dotson</v>
      </c>
      <c r="O293">
        <v>-0.68663500385550458</v>
      </c>
      <c r="P293">
        <v>-1.079640752352208</v>
      </c>
      <c r="Q293">
        <v>-0.19103186927996185</v>
      </c>
      <c r="R293">
        <v>-0.47961475889380489</v>
      </c>
      <c r="S293">
        <v>-0.83091795821643233</v>
      </c>
      <c r="T293">
        <v>4.4610519370799961E-2</v>
      </c>
      <c r="U293">
        <v>0.19777243746311268</v>
      </c>
      <c r="V293">
        <v>4.7713228593664274E-2</v>
      </c>
      <c r="W293">
        <v>-0.52368111325367028</v>
      </c>
      <c r="AO293" t="str">
        <f t="shared" si="53"/>
        <v>Christian Braun</v>
      </c>
      <c r="AP293" cm="1">
        <f t="array" ref="AP293">INDEX(_x_scores_!B$2:B$474,MATCH($AO293,_x_scores_!$A$2:$A$474,0),0) + INDEX(_hidden_info_draft_!Z$42:AK$42,'Draft Sim'!$F$21)</f>
        <v>-1.0773738140772975</v>
      </c>
      <c r="AQ293" cm="1">
        <f t="array" ref="AQ293">INDEX(_x_scores_!C$2:C$474,MATCH($AO293,_x_scores_!$A$2:$A$474,0),0) + INDEX(_hidden_info_draft_!Z$43:AK$43,'Draft Sim'!$F$21)</f>
        <v>-0.60612812614084766</v>
      </c>
      <c r="AR293" cm="1">
        <f t="array" ref="AR293">INDEX(_x_scores_!D$2:D$474,MATCH($AO293,_x_scores_!$A$2:$A$474,0),0) +INDEX(_hidden_info_draft_!Z$44:AK$44,'Draft Sim'!$F$21)</f>
        <v>-0.82765481855555001</v>
      </c>
      <c r="AS293" cm="1">
        <f t="array" ref="AS293">INDEX(_x_scores_!E$2:E$474,MATCH($AO293,_x_scores_!$A$2:$A$474,0),0) + INDEX(_hidden_info_draft_!Z$45:AK$45,'Draft Sim'!$F$21)</f>
        <v>-0.531866426881757</v>
      </c>
      <c r="AT293" cm="1">
        <f t="array" ref="AT293">INDEX(_x_scores_!F$2:F$474,MATCH($AO293,_x_scores_!$A$2:$A$474,0),0) + INDEX(_hidden_info_draft_!Z$46:AK$46,'Draft Sim'!$F$21)</f>
        <v>-1.1388495218578041</v>
      </c>
      <c r="AU293" cm="1">
        <f t="array" ref="AU293">INDEX(_x_scores_!G$2:G$474,MATCH($AO293,_x_scores_!$A$2:$A$474,0),0) + INDEX(_hidden_info_draft_!Z$47:AK$47,'Draft Sim'!$F$21)</f>
        <v>-0.67387165924935555</v>
      </c>
      <c r="AV293" cm="1">
        <f t="array" ref="AV293">INDEX(_x_scores_!H$2:H$474,MATCH($AO293,_x_scores_!$A$2:$A$474,0),0) + INDEX(_hidden_info_draft_!Z$48:AK$48,'Draft Sim'!$F$21)</f>
        <v>0.71942465122885746</v>
      </c>
      <c r="AW293" cm="1">
        <f t="array" ref="AW293">INDEX(_x_scores_!I$2:I$474,MATCH($AO293,_x_scores_!$A$2:$A$474,0),0) + INDEX(_hidden_info_draft_!Z$49:AK$49,'Draft Sim'!$F$21)</f>
        <v>-1.9879154931502627</v>
      </c>
      <c r="AX293" cm="1">
        <f t="array" ref="AX293">INDEX(_x_scores_!J$2:J$474,MATCH($AO293,_x_scores_!$A$2:$A$474,0),0) + INDEX(_hidden_info_draft_!Z$50:AK$50,'Draft Sim'!$F$21)</f>
        <v>4.1023672105646343E-2</v>
      </c>
      <c r="AZ293">
        <f t="shared" si="54"/>
        <v>0.42033940612866438</v>
      </c>
      <c r="BA293">
        <f t="shared" si="55"/>
        <v>0.45839106877683811</v>
      </c>
      <c r="BB293">
        <f t="shared" si="56"/>
        <v>0.44461631567268189</v>
      </c>
      <c r="BC293">
        <f t="shared" si="57"/>
        <v>0.45968743906337217</v>
      </c>
      <c r="BD293">
        <f t="shared" si="58"/>
        <v>0.42108429274417081</v>
      </c>
      <c r="BE293">
        <f t="shared" si="59"/>
        <v>0.45361092762617372</v>
      </c>
      <c r="BF293">
        <f t="shared" si="60"/>
        <v>0.55258334930846087</v>
      </c>
      <c r="BG293">
        <f t="shared" si="61"/>
        <v>0.35589632522155079</v>
      </c>
      <c r="BH293">
        <f t="shared" si="62"/>
        <v>0.50301776779877749</v>
      </c>
      <c r="BL293">
        <f ca="1"/>
        <v>0</v>
      </c>
      <c r="BN293">
        <f t="shared" si="63"/>
        <v>0.45213632137118775</v>
      </c>
      <c r="BO293" cm="1">
        <f t="array" aca="1" ref="BO293" ca="1">SUM(IF(MOD(_xlfn.FLOOR.MATH(ROW(INDIRECT("1:512"))/1),2)=1,AZ293,1-AZ293) * IF(MOD(_xlfn.FLOOR.MATH(ROW(INDIRECT("1:512"))/2),2)=1,BA293,1-BA293) *  IF(MOD(_xlfn.FLOOR.MATH(ROW(INDIRECT("1:512"))/4),2)=1,BB293,1-BB293) *IF(MOD(_xlfn.FLOOR.MATH(ROW(INDIRECT("1:512"))/8),2)=1,BC293,1-BC293) * IF(MOD(_xlfn.FLOOR.MATH(ROW(INDIRECT("1:512"))/16),2)=1,BD293,1-BD293) * IF(MOD(_xlfn.FLOOR.MATH(ROW(INDIRECT("1:512"))/32),2)=1,BE293,1-BE293) *  IF(MOD(_xlfn.FLOOR.MATH(ROW(INDIRECT("1:512"))/64),2)=1,BF293,1-BF293) * IF(MOD(_xlfn.FLOOR.MATH(ROW(INDIRECT("1:512"))/128),2)=1,BG293,1-BG293) * IF(MOD(_xlfn.FLOOR.MATH(ROW(INDIRECT("1:512"))/256),2)=1,BH293,1-BH293)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0.38301361685014707</v>
      </c>
      <c r="BP293">
        <f ca="1">IF('Draft Sim'!$C$2 = "Most Categories",BO293,BN293)</f>
        <v>0.38301361685014707</v>
      </c>
      <c r="BR293" t="str">
        <f ca="1"/>
        <v>Terence Davis</v>
      </c>
      <c r="BT293" s="6" t="str">
        <f t="shared" ca="1" si="64"/>
        <v>Terence Davis</v>
      </c>
      <c r="BV293" t="str">
        <f ca="1"/>
        <v>Kendrick Nunn</v>
      </c>
    </row>
    <row r="294" spans="6:74">
      <c r="F294" t="str">
        <v>Dean Wade</v>
      </c>
      <c r="I294" s="6" t="str">
        <f t="shared" si="52"/>
        <v>Dean Wade</v>
      </c>
      <c r="L294" t="str">
        <v>Joshua Primo</v>
      </c>
      <c r="O294">
        <v>-0.97485476051332454</v>
      </c>
      <c r="P294">
        <v>-1.1294497029537056</v>
      </c>
      <c r="Q294">
        <v>-1.1366559333862649</v>
      </c>
      <c r="R294">
        <v>-0.72101849136205898</v>
      </c>
      <c r="S294">
        <v>-0.76867763027802327</v>
      </c>
      <c r="T294">
        <v>0.31762346593815055</v>
      </c>
      <c r="U294">
        <v>0.9595631146702216</v>
      </c>
      <c r="V294">
        <v>7.2072880780807216E-2</v>
      </c>
      <c r="W294">
        <v>-0.28098910663521104</v>
      </c>
      <c r="AO294" t="str">
        <f t="shared" si="53"/>
        <v>Dean Wade</v>
      </c>
      <c r="AP294" cm="1">
        <f t="array" ref="AP294">INDEX(_x_scores_!B$2:B$474,MATCH($AO294,_x_scores_!$A$2:$A$474,0),0) + INDEX(_hidden_info_draft_!Z$42:AK$42,'Draft Sim'!$F$21)</f>
        <v>-1.3292067884822047</v>
      </c>
      <c r="AQ294" cm="1">
        <f t="array" ref="AQ294">INDEX(_x_scores_!C$2:C$474,MATCH($AO294,_x_scores_!$A$2:$A$474,0),0) + INDEX(_hidden_info_draft_!Z$43:AK$43,'Draft Sim'!$F$21)</f>
        <v>-0.53914917905008153</v>
      </c>
      <c r="AR294" cm="1">
        <f t="array" ref="AR294">INDEX(_x_scores_!D$2:D$474,MATCH($AO294,_x_scores_!$A$2:$A$474,0),0) +INDEX(_hidden_info_draft_!Z$44:AK$44,'Draft Sim'!$F$21)</f>
        <v>-0.98373099969462796</v>
      </c>
      <c r="AS294" cm="1">
        <f t="array" ref="AS294">INDEX(_x_scores_!E$2:E$474,MATCH($AO294,_x_scores_!$A$2:$A$474,0),0) + INDEX(_hidden_info_draft_!Z$45:AK$45,'Draft Sim'!$F$21)</f>
        <v>-0.76921964377842089</v>
      </c>
      <c r="AT294" cm="1">
        <f t="array" ref="AT294">INDEX(_x_scores_!F$2:F$474,MATCH($AO294,_x_scores_!$A$2:$A$474,0),0) + INDEX(_hidden_info_draft_!Z$46:AK$46,'Draft Sim'!$F$21)</f>
        <v>-1.0552578680085269</v>
      </c>
      <c r="AU294" cm="1">
        <f t="array" ref="AU294">INDEX(_x_scores_!G$2:G$474,MATCH($AO294,_x_scores_!$A$2:$A$474,0),0) + INDEX(_hidden_info_draft_!Z$47:AK$47,'Draft Sim'!$F$21)</f>
        <v>-0.6156037368013394</v>
      </c>
      <c r="AV294" cm="1">
        <f t="array" ref="AV294">INDEX(_x_scores_!H$2:H$474,MATCH($AO294,_x_scores_!$A$2:$A$474,0),0) + INDEX(_hidden_info_draft_!Z$48:AK$48,'Draft Sim'!$F$21)</f>
        <v>1.0044187568460217</v>
      </c>
      <c r="AW294" cm="1">
        <f t="array" ref="AW294">INDEX(_x_scores_!I$2:I$474,MATCH($AO294,_x_scores_!$A$2:$A$474,0),0) + INDEX(_hidden_info_draft_!Z$49:AK$49,'Draft Sim'!$F$21)</f>
        <v>-1.7829655660786987</v>
      </c>
      <c r="AX294" cm="1">
        <f t="array" ref="AX294">INDEX(_x_scores_!J$2:J$474,MATCH($AO294,_x_scores_!$A$2:$A$474,0),0) + INDEX(_hidden_info_draft_!Z$50:AK$50,'Draft Sim'!$F$21)</f>
        <v>-2.4570636140734237E-2</v>
      </c>
      <c r="AZ294">
        <f t="shared" si="54"/>
        <v>0.40206165496625945</v>
      </c>
      <c r="BA294">
        <f t="shared" si="55"/>
        <v>0.46297493263657041</v>
      </c>
      <c r="BB294">
        <f t="shared" si="56"/>
        <v>0.43425975933303596</v>
      </c>
      <c r="BC294">
        <f t="shared" si="57"/>
        <v>0.44180572212352343</v>
      </c>
      <c r="BD294">
        <f t="shared" si="58"/>
        <v>0.42680868402062333</v>
      </c>
      <c r="BE294">
        <f t="shared" si="59"/>
        <v>0.45760622019117791</v>
      </c>
      <c r="BF294">
        <f t="shared" si="60"/>
        <v>0.57321182985663177</v>
      </c>
      <c r="BG294">
        <f t="shared" si="61"/>
        <v>0.37018625026137364</v>
      </c>
      <c r="BH294">
        <f t="shared" si="62"/>
        <v>0.49819253313490208</v>
      </c>
      <c r="BL294">
        <f ca="1"/>
        <v>0</v>
      </c>
      <c r="BN294">
        <f t="shared" si="63"/>
        <v>0.45190084294712196</v>
      </c>
      <c r="BO294" cm="1">
        <f t="array" aca="1" ref="BO294" ca="1">SUM(IF(MOD(_xlfn.FLOOR.MATH(ROW(INDIRECT("1:512"))/1),2)=1,AZ294,1-AZ294) * IF(MOD(_xlfn.FLOOR.MATH(ROW(INDIRECT("1:512"))/2),2)=1,BA294,1-BA294) *  IF(MOD(_xlfn.FLOOR.MATH(ROW(INDIRECT("1:512"))/4),2)=1,BB294,1-BB294) *IF(MOD(_xlfn.FLOOR.MATH(ROW(INDIRECT("1:512"))/8),2)=1,BC294,1-BC294) * IF(MOD(_xlfn.FLOOR.MATH(ROW(INDIRECT("1:512"))/16),2)=1,BD294,1-BD294) * IF(MOD(_xlfn.FLOOR.MATH(ROW(INDIRECT("1:512"))/32),2)=1,BE294,1-BE294) *  IF(MOD(_xlfn.FLOOR.MATH(ROW(INDIRECT("1:512"))/64),2)=1,BF294,1-BF294) * IF(MOD(_xlfn.FLOOR.MATH(ROW(INDIRECT("1:512"))/128),2)=1,BG294,1-BG294) * IF(MOD(_xlfn.FLOOR.MATH(ROW(INDIRECT("1:512"))/256),2)=1,BH294,1-BH294)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0.38232358561907287</v>
      </c>
      <c r="BP294">
        <f ca="1">IF('Draft Sim'!$C$2 = "Most Categories",BO294,BN294)</f>
        <v>0.38232358561907287</v>
      </c>
      <c r="BR294" t="str">
        <f ca="1"/>
        <v>Dean Wade</v>
      </c>
      <c r="BT294" s="6" t="str">
        <f t="shared" ca="1" si="64"/>
        <v>Dean Wade</v>
      </c>
      <c r="BV294" t="str">
        <f ca="1"/>
        <v>Nickeil Alexander-Walker</v>
      </c>
    </row>
    <row r="295" spans="6:74">
      <c r="F295" t="str">
        <v>Ish Wainright</v>
      </c>
      <c r="I295" s="6" t="str">
        <f t="shared" si="52"/>
        <v>Ish Wainright</v>
      </c>
      <c r="L295" t="str">
        <v>Jamal Cain</v>
      </c>
      <c r="O295">
        <v>-1.150778422100889</v>
      </c>
      <c r="P295">
        <v>-1.0411629137841918</v>
      </c>
      <c r="Q295">
        <v>-1.0856488692149548</v>
      </c>
      <c r="R295">
        <v>-0.5605743781581829</v>
      </c>
      <c r="S295">
        <v>-0.5956417659477492</v>
      </c>
      <c r="T295">
        <v>-0.21670413295395544</v>
      </c>
      <c r="U295">
        <v>1.0208573722048768</v>
      </c>
      <c r="V295">
        <v>6.1579081231772966E-3</v>
      </c>
      <c r="W295">
        <v>-0.22253943566376036</v>
      </c>
      <c r="AO295" t="str">
        <f t="shared" si="53"/>
        <v>Ish Wainright</v>
      </c>
      <c r="AP295" cm="1">
        <f t="array" ref="AP295">INDEX(_x_scores_!B$2:B$474,MATCH($AO295,_x_scores_!$A$2:$A$474,0),0) + INDEX(_hidden_info_draft_!Z$42:AK$42,'Draft Sim'!$F$21)</f>
        <v>-1.2867618002884917</v>
      </c>
      <c r="AQ295" cm="1">
        <f t="array" ref="AQ295">INDEX(_x_scores_!C$2:C$474,MATCH($AO295,_x_scores_!$A$2:$A$474,0),0) + INDEX(_hidden_info_draft_!Z$43:AK$43,'Draft Sim'!$F$21)</f>
        <v>-0.75245377792277124</v>
      </c>
      <c r="AR295" cm="1">
        <f t="array" ref="AR295">INDEX(_x_scores_!D$2:D$474,MATCH($AO295,_x_scores_!$A$2:$A$474,0),0) +INDEX(_hidden_info_draft_!Z$44:AK$44,'Draft Sim'!$F$21)</f>
        <v>-0.96350793891928843</v>
      </c>
      <c r="AS295" cm="1">
        <f t="array" ref="AS295">INDEX(_x_scores_!E$2:E$474,MATCH($AO295,_x_scores_!$A$2:$A$474,0),0) + INDEX(_hidden_info_draft_!Z$45:AK$45,'Draft Sim'!$F$21)</f>
        <v>-0.62015673848466557</v>
      </c>
      <c r="AT295" cm="1">
        <f t="array" ref="AT295">INDEX(_x_scores_!F$2:F$474,MATCH($AO295,_x_scores_!$A$2:$A$474,0),0) + INDEX(_hidden_info_draft_!Z$46:AK$46,'Draft Sim'!$F$21)</f>
        <v>-1.047381565757965</v>
      </c>
      <c r="AU295" cm="1">
        <f t="array" ref="AU295">INDEX(_x_scores_!G$2:G$474,MATCH($AO295,_x_scores_!$A$2:$A$474,0),0) + INDEX(_hidden_info_draft_!Z$47:AK$47,'Draft Sim'!$F$21)</f>
        <v>-0.5702422072605432</v>
      </c>
      <c r="AV295" cm="1">
        <f t="array" ref="AV295">INDEX(_x_scores_!H$2:H$474,MATCH($AO295,_x_scores_!$A$2:$A$474,0),0) + INDEX(_hidden_info_draft_!Z$48:AK$48,'Draft Sim'!$F$21)</f>
        <v>0.96489168444045137</v>
      </c>
      <c r="AW295" cm="1">
        <f t="array" ref="AW295">INDEX(_x_scores_!I$2:I$474,MATCH($AO295,_x_scores_!$A$2:$A$474,0),0) + INDEX(_hidden_info_draft_!Z$49:AK$49,'Draft Sim'!$F$21)</f>
        <v>-1.8079722685410737</v>
      </c>
      <c r="AX295" cm="1">
        <f t="array" ref="AX295">INDEX(_x_scores_!J$2:J$474,MATCH($AO295,_x_scores_!$A$2:$A$474,0),0) + INDEX(_hidden_info_draft_!Z$50:AK$50,'Draft Sim'!$F$21)</f>
        <v>-7.1654042923068317E-2</v>
      </c>
      <c r="AZ295">
        <f t="shared" si="54"/>
        <v>0.40512845747329118</v>
      </c>
      <c r="BA295">
        <f t="shared" si="55"/>
        <v>0.44839697798475109</v>
      </c>
      <c r="BB295">
        <f t="shared" si="56"/>
        <v>0.43559929001753472</v>
      </c>
      <c r="BC295">
        <f t="shared" si="57"/>
        <v>0.45302432213412902</v>
      </c>
      <c r="BD295">
        <f t="shared" si="58"/>
        <v>0.42734887171756253</v>
      </c>
      <c r="BE295">
        <f t="shared" si="59"/>
        <v>0.46071954169386808</v>
      </c>
      <c r="BF295">
        <f t="shared" si="60"/>
        <v>0.57036138989143814</v>
      </c>
      <c r="BG295">
        <f t="shared" si="61"/>
        <v>0.3684325911956462</v>
      </c>
      <c r="BH295">
        <f t="shared" si="62"/>
        <v>0.49472911557614307</v>
      </c>
      <c r="BL295">
        <f ca="1"/>
        <v>0</v>
      </c>
      <c r="BN295">
        <f t="shared" si="63"/>
        <v>0.45152672863159604</v>
      </c>
      <c r="BO295" cm="1">
        <f t="array" aca="1" ref="BO295" ca="1">SUM(IF(MOD(_xlfn.FLOOR.MATH(ROW(INDIRECT("1:512"))/1),2)=1,AZ295,1-AZ295) * IF(MOD(_xlfn.FLOOR.MATH(ROW(INDIRECT("1:512"))/2),2)=1,BA295,1-BA295) *  IF(MOD(_xlfn.FLOOR.MATH(ROW(INDIRECT("1:512"))/4),2)=1,BB295,1-BB295) *IF(MOD(_xlfn.FLOOR.MATH(ROW(INDIRECT("1:512"))/8),2)=1,BC295,1-BC295) * IF(MOD(_xlfn.FLOOR.MATH(ROW(INDIRECT("1:512"))/16),2)=1,BD295,1-BD295) * IF(MOD(_xlfn.FLOOR.MATH(ROW(INDIRECT("1:512"))/32),2)=1,BE295,1-BE295) *  IF(MOD(_xlfn.FLOOR.MATH(ROW(INDIRECT("1:512"))/64),2)=1,BF295,1-BF295) * IF(MOD(_xlfn.FLOOR.MATH(ROW(INDIRECT("1:512"))/128),2)=1,BG295,1-BG295) * IF(MOD(_xlfn.FLOOR.MATH(ROW(INDIRECT("1:512"))/256),2)=1,BH295,1-BH295)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0.38147011113889101</v>
      </c>
      <c r="BP295">
        <f ca="1">IF('Draft Sim'!$C$2 = "Most Categories",BO295,BN295)</f>
        <v>0.38147011113889101</v>
      </c>
      <c r="BR295" t="str">
        <f ca="1"/>
        <v>Jaden Hardy</v>
      </c>
      <c r="BT295" s="6" t="str">
        <f t="shared" ca="1" si="64"/>
        <v>Jaden Hardy</v>
      </c>
      <c r="BV295" t="str">
        <f ca="1"/>
        <v>Dyson Daniels</v>
      </c>
    </row>
    <row r="296" spans="6:74">
      <c r="F296" t="str">
        <v>Lindy Waters III</v>
      </c>
      <c r="I296" s="6" t="str">
        <f t="shared" si="52"/>
        <v>Lindy Waters III</v>
      </c>
      <c r="L296" t="str">
        <v>Bismack Biyombo</v>
      </c>
      <c r="O296">
        <v>-1.0033612390230211</v>
      </c>
      <c r="P296">
        <v>-0.51107123394025855</v>
      </c>
      <c r="Q296">
        <v>-1.067225155325719</v>
      </c>
      <c r="R296">
        <v>-0.78129947443731396</v>
      </c>
      <c r="S296">
        <v>-0.36519840616321342</v>
      </c>
      <c r="T296">
        <v>-0.91415716891038534</v>
      </c>
      <c r="U296">
        <v>0.79730838021273254</v>
      </c>
      <c r="V296">
        <v>-5.1342929409304268E-3</v>
      </c>
      <c r="W296">
        <v>0.10070973680049244</v>
      </c>
      <c r="AO296" t="str">
        <f t="shared" si="53"/>
        <v>Lindy Waters III</v>
      </c>
      <c r="AP296" cm="1">
        <f t="array" ref="AP296">INDEX(_x_scores_!B$2:B$474,MATCH($AO296,_x_scores_!$A$2:$A$474,0),0) + INDEX(_hidden_info_draft_!Z$42:AK$42,'Draft Sim'!$F$21)</f>
        <v>-1.2426152853193593</v>
      </c>
      <c r="AQ296" cm="1">
        <f t="array" ref="AQ296">INDEX(_x_scores_!C$2:C$474,MATCH($AO296,_x_scores_!$A$2:$A$474,0),0) + INDEX(_hidden_info_draft_!Z$43:AK$43,'Draft Sim'!$F$21)</f>
        <v>-0.79699529865748542</v>
      </c>
      <c r="AR296" cm="1">
        <f t="array" ref="AR296">INDEX(_x_scores_!D$2:D$474,MATCH($AO296,_x_scores_!$A$2:$A$474,0),0) +INDEX(_hidden_info_draft_!Z$44:AK$44,'Draft Sim'!$F$21)</f>
        <v>-0.9361898659814496</v>
      </c>
      <c r="AS296" cm="1">
        <f t="array" ref="AS296">INDEX(_x_scores_!E$2:E$474,MATCH($AO296,_x_scores_!$A$2:$A$474,0),0) + INDEX(_hidden_info_draft_!Z$45:AK$45,'Draft Sim'!$F$21)</f>
        <v>-0.79354990510359413</v>
      </c>
      <c r="AT296" cm="1">
        <f t="array" ref="AT296">INDEX(_x_scores_!F$2:F$474,MATCH($AO296,_x_scores_!$A$2:$A$474,0),0) + INDEX(_hidden_info_draft_!Z$46:AK$46,'Draft Sim'!$F$21)</f>
        <v>-1.1674132336807999</v>
      </c>
      <c r="AU296" cm="1">
        <f t="array" ref="AU296">INDEX(_x_scores_!G$2:G$474,MATCH($AO296,_x_scores_!$A$2:$A$474,0),0) + INDEX(_hidden_info_draft_!Z$47:AK$47,'Draft Sim'!$F$21)</f>
        <v>-0.28463755225419352</v>
      </c>
      <c r="AV296" cm="1">
        <f t="array" ref="AV296">INDEX(_x_scores_!H$2:H$474,MATCH($AO296,_x_scores_!$A$2:$A$474,0),0) + INDEX(_hidden_info_draft_!Z$48:AK$48,'Draft Sim'!$F$21)</f>
        <v>0.95019305905973406</v>
      </c>
      <c r="AW296" cm="1">
        <f t="array" ref="AW296">INDEX(_x_scores_!I$2:I$474,MATCH($AO296,_x_scores_!$A$2:$A$474,0),0) + INDEX(_hidden_info_draft_!Z$49:AK$49,'Draft Sim'!$F$21)</f>
        <v>-1.737780794245662</v>
      </c>
      <c r="AX296" cm="1">
        <f t="array" ref="AX296">INDEX(_x_scores_!J$2:J$474,MATCH($AO296,_x_scores_!$A$2:$A$474,0),0) + INDEX(_hidden_info_draft_!Z$50:AK$50,'Draft Sim'!$F$21)</f>
        <v>-0.12269559625760362</v>
      </c>
      <c r="AZ296">
        <f t="shared" si="54"/>
        <v>0.40832439148865807</v>
      </c>
      <c r="BA296">
        <f t="shared" si="55"/>
        <v>0.44536097112037432</v>
      </c>
      <c r="BB296">
        <f t="shared" si="56"/>
        <v>0.43740994963035662</v>
      </c>
      <c r="BC296">
        <f t="shared" si="57"/>
        <v>0.43997878621267805</v>
      </c>
      <c r="BD296">
        <f t="shared" si="58"/>
        <v>0.41913199218364228</v>
      </c>
      <c r="BE296">
        <f t="shared" si="59"/>
        <v>0.48036922016817685</v>
      </c>
      <c r="BF296">
        <f t="shared" si="60"/>
        <v>0.56930047431351061</v>
      </c>
      <c r="BG296">
        <f t="shared" si="61"/>
        <v>0.37336177878028987</v>
      </c>
      <c r="BH296">
        <f t="shared" si="62"/>
        <v>0.49097499695930336</v>
      </c>
      <c r="BL296">
        <f ca="1"/>
        <v>0</v>
      </c>
      <c r="BN296">
        <f t="shared" si="63"/>
        <v>0.45157917342855441</v>
      </c>
      <c r="BO296" cm="1">
        <f t="array" aca="1" ref="BO296" ca="1">SUM(IF(MOD(_xlfn.FLOOR.MATH(ROW(INDIRECT("1:512"))/1),2)=1,AZ296,1-AZ296) * IF(MOD(_xlfn.FLOOR.MATH(ROW(INDIRECT("1:512"))/2),2)=1,BA296,1-BA296) *  IF(MOD(_xlfn.FLOOR.MATH(ROW(INDIRECT("1:512"))/4),2)=1,BB296,1-BB296) *IF(MOD(_xlfn.FLOOR.MATH(ROW(INDIRECT("1:512"))/8),2)=1,BC296,1-BC296) * IF(MOD(_xlfn.FLOOR.MATH(ROW(INDIRECT("1:512"))/16),2)=1,BD296,1-BD296) * IF(MOD(_xlfn.FLOOR.MATH(ROW(INDIRECT("1:512"))/32),2)=1,BE296,1-BE296) *  IF(MOD(_xlfn.FLOOR.MATH(ROW(INDIRECT("1:512"))/64),2)=1,BF296,1-BF296) * IF(MOD(_xlfn.FLOOR.MATH(ROW(INDIRECT("1:512"))/128),2)=1,BG296,1-BG296) * IF(MOD(_xlfn.FLOOR.MATH(ROW(INDIRECT("1:512"))/256),2)=1,BH296,1-BH296)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0.38160075893229151</v>
      </c>
      <c r="BP296">
        <f ca="1">IF('Draft Sim'!$C$2 = "Most Categories",BO296,BN296)</f>
        <v>0.38160075893229151</v>
      </c>
      <c r="BR296" t="str">
        <f ca="1"/>
        <v>Lindy Waters III</v>
      </c>
      <c r="BT296" s="6" t="str">
        <f t="shared" ca="1" si="64"/>
        <v>Lindy Waters III</v>
      </c>
      <c r="BV296" t="str">
        <f ca="1"/>
        <v>David Roddy</v>
      </c>
    </row>
    <row r="297" spans="6:74">
      <c r="F297" t="str">
        <v>Jaden Hardy</v>
      </c>
      <c r="I297" s="6" t="str">
        <f t="shared" si="52"/>
        <v>Jaden Hardy</v>
      </c>
      <c r="L297" t="str">
        <v>Theo Pinson</v>
      </c>
      <c r="O297">
        <v>-1.1148303127620194</v>
      </c>
      <c r="P297">
        <v>-0.52663795477777064</v>
      </c>
      <c r="Q297">
        <v>-1.1668303306884042</v>
      </c>
      <c r="R297">
        <v>-0.57683041472877083</v>
      </c>
      <c r="S297">
        <v>-0.27687513767237215</v>
      </c>
      <c r="T297">
        <v>-0.94323431681701442</v>
      </c>
      <c r="U297">
        <v>0.85031406005627552</v>
      </c>
      <c r="V297">
        <v>-0.26455771819555074</v>
      </c>
      <c r="W297">
        <v>0.14195242132106919</v>
      </c>
      <c r="AO297" t="str">
        <f t="shared" si="53"/>
        <v>Jaden Hardy</v>
      </c>
      <c r="AP297" cm="1">
        <f t="array" ref="AP297">INDEX(_x_scores_!B$2:B$474,MATCH($AO297,_x_scores_!$A$2:$A$474,0),0) + INDEX(_hidden_info_draft_!Z$42:AK$42,'Draft Sim'!$F$21)</f>
        <v>-0.90732525198048719</v>
      </c>
      <c r="AQ297" cm="1">
        <f t="array" ref="AQ297">INDEX(_x_scores_!C$2:C$474,MATCH($AO297,_x_scores_!$A$2:$A$474,0),0) + INDEX(_hidden_info_draft_!Z$43:AK$43,'Draft Sim'!$F$21)</f>
        <v>-0.8622269422127381</v>
      </c>
      <c r="AR297" cm="1">
        <f t="array" ref="AR297">INDEX(_x_scores_!D$2:D$474,MATCH($AO297,_x_scores_!$A$2:$A$474,0),0) +INDEX(_hidden_info_draft_!Z$44:AK$44,'Draft Sim'!$F$21)</f>
        <v>-0.75858446672845503</v>
      </c>
      <c r="AS297" cm="1">
        <f t="array" ref="AS297">INDEX(_x_scores_!E$2:E$474,MATCH($AO297,_x_scores_!$A$2:$A$474,0),0) + INDEX(_hidden_info_draft_!Z$45:AK$45,'Draft Sim'!$F$21)</f>
        <v>-0.86473171751949685</v>
      </c>
      <c r="AT297" cm="1">
        <f t="array" ref="AT297">INDEX(_x_scores_!F$2:F$474,MATCH($AO297,_x_scores_!$A$2:$A$474,0),0) + INDEX(_hidden_info_draft_!Z$46:AK$46,'Draft Sim'!$F$21)</f>
        <v>-1.2965324488614829</v>
      </c>
      <c r="AU297" cm="1">
        <f t="array" ref="AU297">INDEX(_x_scores_!G$2:G$474,MATCH($AO297,_x_scores_!$A$2:$A$474,0),0) + INDEX(_hidden_info_draft_!Z$47:AK$47,'Draft Sim'!$F$21)</f>
        <v>-0.18198661320247167</v>
      </c>
      <c r="AV297" cm="1">
        <f t="array" ref="AV297">INDEX(_x_scores_!H$2:H$474,MATCH($AO297,_x_scores_!$A$2:$A$474,0),0) + INDEX(_hidden_info_draft_!Z$48:AK$48,'Draft Sim'!$F$21)</f>
        <v>0.62949932362579519</v>
      </c>
      <c r="AW297" cm="1">
        <f t="array" ref="AW297">INDEX(_x_scores_!I$2:I$474,MATCH($AO297,_x_scores_!$A$2:$A$474,0),0) + INDEX(_hidden_info_draft_!Z$49:AK$49,'Draft Sim'!$F$21)</f>
        <v>-1.6655833151446457</v>
      </c>
      <c r="AX297" cm="1">
        <f t="array" ref="AX297">INDEX(_x_scores_!J$2:J$474,MATCH($AO297,_x_scores_!$A$2:$A$474,0),0) + INDEX(_hidden_info_draft_!Z$50:AK$50,'Draft Sim'!$F$21)</f>
        <v>-0.21271605455791917</v>
      </c>
      <c r="AZ297">
        <f t="shared" si="54"/>
        <v>0.43278182729664227</v>
      </c>
      <c r="BA297">
        <f t="shared" si="55"/>
        <v>0.44092052492138945</v>
      </c>
      <c r="BB297">
        <f t="shared" si="56"/>
        <v>0.44921206296130611</v>
      </c>
      <c r="BC297">
        <f t="shared" si="57"/>
        <v>0.43464128710001015</v>
      </c>
      <c r="BD297">
        <f t="shared" si="58"/>
        <v>0.41033232466454717</v>
      </c>
      <c r="BE297">
        <f t="shared" si="59"/>
        <v>0.48744581636934869</v>
      </c>
      <c r="BF297">
        <f t="shared" si="60"/>
        <v>0.54604198378053526</v>
      </c>
      <c r="BG297">
        <f t="shared" si="61"/>
        <v>0.37845354119454422</v>
      </c>
      <c r="BH297">
        <f t="shared" si="62"/>
        <v>0.48435612448539489</v>
      </c>
      <c r="BL297">
        <f ca="1"/>
        <v>0</v>
      </c>
      <c r="BN297">
        <f t="shared" si="63"/>
        <v>0.45157616586374644</v>
      </c>
      <c r="BO297" cm="1">
        <f t="array" aca="1" ref="BO297" ca="1">SUM(IF(MOD(_xlfn.FLOOR.MATH(ROW(INDIRECT("1:512"))/1),2)=1,AZ297,1-AZ297) * IF(MOD(_xlfn.FLOOR.MATH(ROW(INDIRECT("1:512"))/2),2)=1,BA297,1-BA297) *  IF(MOD(_xlfn.FLOOR.MATH(ROW(INDIRECT("1:512"))/4),2)=1,BB297,1-BB297) *IF(MOD(_xlfn.FLOOR.MATH(ROW(INDIRECT("1:512"))/8),2)=1,BC297,1-BC297) * IF(MOD(_xlfn.FLOOR.MATH(ROW(INDIRECT("1:512"))/16),2)=1,BD297,1-BD297) * IF(MOD(_xlfn.FLOOR.MATH(ROW(INDIRECT("1:512"))/32),2)=1,BE297,1-BE297) *  IF(MOD(_xlfn.FLOOR.MATH(ROW(INDIRECT("1:512"))/64),2)=1,BF297,1-BF297) * IF(MOD(_xlfn.FLOOR.MATH(ROW(INDIRECT("1:512"))/128),2)=1,BG297,1-BG297) * IF(MOD(_xlfn.FLOOR.MATH(ROW(INDIRECT("1:512"))/256),2)=1,BH297,1-BH297)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0.38179512370581903</v>
      </c>
      <c r="BP297">
        <f ca="1">IF('Draft Sim'!$C$2 = "Most Categories",BO297,BN297)</f>
        <v>0.38179512370581903</v>
      </c>
      <c r="BR297" t="str">
        <f ca="1"/>
        <v>Ish Wainright</v>
      </c>
      <c r="BT297" s="6" t="str">
        <f t="shared" ca="1" si="64"/>
        <v>Ish Wainright</v>
      </c>
      <c r="BV297" t="str">
        <f ca="1"/>
        <v>Devon Dotson</v>
      </c>
    </row>
    <row r="298" spans="6:74">
      <c r="F298" t="str">
        <v>Goga Bitadze</v>
      </c>
      <c r="I298" s="6" t="str">
        <f t="shared" si="52"/>
        <v>Goga Bitadze</v>
      </c>
      <c r="L298" t="str">
        <v>Moses Moody</v>
      </c>
      <c r="O298">
        <v>-1.1252812235197414</v>
      </c>
      <c r="P298">
        <v>0.15875766205405178</v>
      </c>
      <c r="Q298">
        <v>-1.23253736260004</v>
      </c>
      <c r="R298">
        <v>-0.23109068297898003</v>
      </c>
      <c r="S298">
        <v>-0.30068382280188494</v>
      </c>
      <c r="T298">
        <v>-1.2327798340934641</v>
      </c>
      <c r="U298">
        <v>0.52875124552396313</v>
      </c>
      <c r="V298">
        <v>-0.79088543265693168</v>
      </c>
      <c r="W298">
        <v>0.28571902867272442</v>
      </c>
      <c r="AO298" t="str">
        <f t="shared" si="53"/>
        <v>Goga Bitadze</v>
      </c>
      <c r="AP298" cm="1">
        <f t="array" ref="AP298">INDEX(_x_scores_!B$2:B$474,MATCH($AO298,_x_scores_!$A$2:$A$474,0),0) + INDEX(_hidden_info_draft_!Z$42:AK$42,'Draft Sim'!$F$21)</f>
        <v>-1.270424664056782</v>
      </c>
      <c r="AQ298" cm="1">
        <f t="array" ref="AQ298">INDEX(_x_scores_!C$2:C$474,MATCH($AO298,_x_scores_!$A$2:$A$474,0),0) + INDEX(_hidden_info_draft_!Z$43:AK$43,'Draft Sim'!$F$21)</f>
        <v>-0.47755565731176797</v>
      </c>
      <c r="AR298" cm="1">
        <f t="array" ref="AR298">INDEX(_x_scores_!D$2:D$474,MATCH($AO298,_x_scores_!$A$2:$A$474,0),0) +INDEX(_hidden_info_draft_!Z$44:AK$44,'Draft Sim'!$F$21)</f>
        <v>-0.94171621884210022</v>
      </c>
      <c r="AS298" cm="1">
        <f t="array" ref="AS298">INDEX(_x_scores_!E$2:E$474,MATCH($AO298,_x_scores_!$A$2:$A$474,0),0) + INDEX(_hidden_info_draft_!Z$45:AK$45,'Draft Sim'!$F$21)</f>
        <v>-0.99062032937376898</v>
      </c>
      <c r="AT298" cm="1">
        <f t="array" ref="AT298">INDEX(_x_scores_!F$2:F$474,MATCH($AO298,_x_scores_!$A$2:$A$474,0),0) + INDEX(_hidden_info_draft_!Z$46:AK$46,'Draft Sim'!$F$21)</f>
        <v>-0.67160888751775016</v>
      </c>
      <c r="AU298" cm="1">
        <f t="array" ref="AU298">INDEX(_x_scores_!G$2:G$474,MATCH($AO298,_x_scores_!$A$2:$A$474,0),0) + INDEX(_hidden_info_draft_!Z$47:AK$47,'Draft Sim'!$F$21)</f>
        <v>-0.99335454723843786</v>
      </c>
      <c r="AV298" cm="1">
        <f t="array" ref="AV298">INDEX(_x_scores_!H$2:H$474,MATCH($AO298,_x_scores_!$A$2:$A$474,0),0) + INDEX(_hidden_info_draft_!Z$48:AK$48,'Draft Sim'!$F$21)</f>
        <v>0.8883139936460539</v>
      </c>
      <c r="AW298" cm="1">
        <f t="array" ref="AW298">INDEX(_x_scores_!I$2:I$474,MATCH($AO298,_x_scores_!$A$2:$A$474,0),0) + INDEX(_hidden_info_draft_!Z$49:AK$49,'Draft Sim'!$F$21)</f>
        <v>-1.8885972887443845</v>
      </c>
      <c r="AX298" cm="1">
        <f t="array" ref="AX298">INDEX(_x_scores_!J$2:J$474,MATCH($AO298,_x_scores_!$A$2:$A$474,0),0) + INDEX(_hidden_info_draft_!Z$50:AK$50,'Draft Sim'!$F$21)</f>
        <v>0.20697314031483355</v>
      </c>
      <c r="AZ298">
        <f t="shared" si="54"/>
        <v>0.40631043974166781</v>
      </c>
      <c r="BA298">
        <f t="shared" si="55"/>
        <v>0.46719459040014022</v>
      </c>
      <c r="BB298">
        <f t="shared" si="56"/>
        <v>0.43704355232570635</v>
      </c>
      <c r="BC298">
        <f t="shared" si="57"/>
        <v>0.4252313457175898</v>
      </c>
      <c r="BD298">
        <f t="shared" si="58"/>
        <v>0.45326107804321825</v>
      </c>
      <c r="BE298">
        <f t="shared" si="59"/>
        <v>0.43179865935941475</v>
      </c>
      <c r="BF298">
        <f t="shared" si="60"/>
        <v>0.56482877551520838</v>
      </c>
      <c r="BG298">
        <f t="shared" si="61"/>
        <v>0.3627973572131189</v>
      </c>
      <c r="BH298">
        <f t="shared" si="62"/>
        <v>0.51522172956876844</v>
      </c>
      <c r="BL298">
        <f ca="1"/>
        <v>1</v>
      </c>
      <c r="BN298">
        <f t="shared" si="63"/>
        <v>0.45152083643164809</v>
      </c>
      <c r="BO298" cm="1">
        <f t="array" aca="1" ref="BO298" ca="1">SUM(IF(MOD(_xlfn.FLOOR.MATH(ROW(INDIRECT("1:512"))/1),2)=1,AZ298,1-AZ298) * IF(MOD(_xlfn.FLOOR.MATH(ROW(INDIRECT("1:512"))/2),2)=1,BA298,1-BA298) *  IF(MOD(_xlfn.FLOOR.MATH(ROW(INDIRECT("1:512"))/4),2)=1,BB298,1-BB298) *IF(MOD(_xlfn.FLOOR.MATH(ROW(INDIRECT("1:512"))/8),2)=1,BC298,1-BC298) * IF(MOD(_xlfn.FLOOR.MATH(ROW(INDIRECT("1:512"))/16),2)=1,BD298,1-BD298) * IF(MOD(_xlfn.FLOOR.MATH(ROW(INDIRECT("1:512"))/32),2)=1,BE298,1-BE298) *  IF(MOD(_xlfn.FLOOR.MATH(ROW(INDIRECT("1:512"))/64),2)=1,BF298,1-BF298) * IF(MOD(_xlfn.FLOOR.MATH(ROW(INDIRECT("1:512"))/128),2)=1,BG298,1-BG298) * IF(MOD(_xlfn.FLOOR.MATH(ROW(INDIRECT("1:512"))/256),2)=1,BH298,1-BH298)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0.3814012843904061</v>
      </c>
      <c r="BP298">
        <f ca="1">IF('Draft Sim'!$C$2 = "Most Categories",BO298,BN298)</f>
        <v>0.3814012843904061</v>
      </c>
      <c r="BR298" t="str">
        <f ca="1"/>
        <v>Goga Bitadze</v>
      </c>
      <c r="BT298" s="6" t="str">
        <f t="shared" ca="1" si="64"/>
        <v>Goga Bitadze</v>
      </c>
      <c r="BV298" t="str">
        <f ca="1"/>
        <v>Cam Thomas</v>
      </c>
    </row>
    <row r="299" spans="6:74">
      <c r="F299" t="str">
        <v>Wenyen Gabriel</v>
      </c>
      <c r="I299" s="6" t="str">
        <f t="shared" si="52"/>
        <v>Wenyen Gabriel</v>
      </c>
      <c r="L299" t="str">
        <v>Cam Thomas</v>
      </c>
      <c r="O299">
        <v>-1.0858319977569362</v>
      </c>
      <c r="P299">
        <v>-1.0056885316785544</v>
      </c>
      <c r="Q299">
        <v>-0.78147304938200202</v>
      </c>
      <c r="R299">
        <v>-0.46449458250170084</v>
      </c>
      <c r="S299">
        <v>-0.61290783578861452</v>
      </c>
      <c r="T299">
        <v>-0.71561777639464919</v>
      </c>
      <c r="U299">
        <v>0.76180079576345683</v>
      </c>
      <c r="V299">
        <v>-2.0861042754148119E-2</v>
      </c>
      <c r="W299">
        <v>-7.1555603729169096E-2</v>
      </c>
      <c r="AO299" t="str">
        <f t="shared" si="53"/>
        <v>Wenyen Gabriel</v>
      </c>
      <c r="AP299" cm="1">
        <f t="array" ref="AP299">INDEX(_x_scores_!B$2:B$474,MATCH($AO299,_x_scores_!$A$2:$A$474,0),0) + INDEX(_hidden_info_draft_!Z$42:AK$42,'Draft Sim'!$F$21)</f>
        <v>-1.2066671759804897</v>
      </c>
      <c r="AQ299" cm="1">
        <f t="array" ref="AQ299">INDEX(_x_scores_!C$2:C$474,MATCH($AO299,_x_scores_!$A$2:$A$474,0),0) + INDEX(_hidden_info_draft_!Z$43:AK$43,'Draft Sim'!$F$21)</f>
        <v>-0.28247033965106427</v>
      </c>
      <c r="AR299" cm="1">
        <f t="array" ref="AR299">INDEX(_x_scores_!D$2:D$474,MATCH($AO299,_x_scores_!$A$2:$A$474,0),0) +INDEX(_hidden_info_draft_!Z$44:AK$44,'Draft Sim'!$F$21)</f>
        <v>-1.017371327454899</v>
      </c>
      <c r="AS299" cm="1">
        <f t="array" ref="AS299">INDEX(_x_scores_!E$2:E$474,MATCH($AO299,_x_scores_!$A$2:$A$474,0),0) + INDEX(_hidden_info_draft_!Z$45:AK$45,'Draft Sim'!$F$21)</f>
        <v>-0.80980594167418207</v>
      </c>
      <c r="AT299" cm="1">
        <f t="array" ref="AT299">INDEX(_x_scores_!F$2:F$474,MATCH($AO299,_x_scores_!$A$2:$A$474,0),0) + INDEX(_hidden_info_draft_!Z$46:AK$46,'Draft Sim'!$F$21)</f>
        <v>-0.84864660540542269</v>
      </c>
      <c r="AU299" cm="1">
        <f t="array" ref="AU299">INDEX(_x_scores_!G$2:G$474,MATCH($AO299,_x_scores_!$A$2:$A$474,0),0) + INDEX(_hidden_info_draft_!Z$47:AK$47,'Draft Sim'!$F$21)</f>
        <v>-1.0111677361172524</v>
      </c>
      <c r="AV299" cm="1">
        <f t="array" ref="AV299">INDEX(_x_scores_!H$2:H$474,MATCH($AO299,_x_scores_!$A$2:$A$474,0),0) + INDEX(_hidden_info_draft_!Z$48:AK$48,'Draft Sim'!$F$21)</f>
        <v>0.77964974691113276</v>
      </c>
      <c r="AW299" cm="1">
        <f t="array" ref="AW299">INDEX(_x_scores_!I$2:I$474,MATCH($AO299,_x_scores_!$A$2:$A$474,0),0) + INDEX(_hidden_info_draft_!Z$49:AK$49,'Draft Sim'!$F$21)</f>
        <v>-2.00849642056439</v>
      </c>
      <c r="AX299" cm="1">
        <f t="array" ref="AX299">INDEX(_x_scores_!J$2:J$474,MATCH($AO299,_x_scores_!$A$2:$A$474,0),0) + INDEX(_hidden_info_draft_!Z$50:AK$50,'Draft Sim'!$F$21)</f>
        <v>0.24179626072722593</v>
      </c>
      <c r="AZ299">
        <f t="shared" si="54"/>
        <v>0.41093133419311645</v>
      </c>
      <c r="BA299">
        <f t="shared" si="55"/>
        <v>0.48058161739785632</v>
      </c>
      <c r="BB299">
        <f t="shared" si="56"/>
        <v>0.43203317724861034</v>
      </c>
      <c r="BC299">
        <f t="shared" si="57"/>
        <v>0.43875884541614651</v>
      </c>
      <c r="BD299">
        <f t="shared" si="58"/>
        <v>0.44102132510413916</v>
      </c>
      <c r="BE299">
        <f t="shared" si="59"/>
        <v>0.43058795561609609</v>
      </c>
      <c r="BF299">
        <f t="shared" si="60"/>
        <v>0.55695638277094206</v>
      </c>
      <c r="BG299">
        <f t="shared" si="61"/>
        <v>0.35447207823429117</v>
      </c>
      <c r="BH299">
        <f t="shared" si="62"/>
        <v>0.51778120306071063</v>
      </c>
      <c r="BL299">
        <f ca="1"/>
        <v>0</v>
      </c>
      <c r="BN299">
        <f t="shared" si="63"/>
        <v>0.45145821322687879</v>
      </c>
      <c r="BO299" cm="1">
        <f t="array" aca="1" ref="BO299" ca="1">SUM(IF(MOD(_xlfn.FLOOR.MATH(ROW(INDIRECT("1:512"))/1),2)=1,AZ299,1-AZ299) * IF(MOD(_xlfn.FLOOR.MATH(ROW(INDIRECT("1:512"))/2),2)=1,BA299,1-BA299) *  IF(MOD(_xlfn.FLOOR.MATH(ROW(INDIRECT("1:512"))/4),2)=1,BB299,1-BB299) *IF(MOD(_xlfn.FLOOR.MATH(ROW(INDIRECT("1:512"))/8),2)=1,BC299,1-BC299) * IF(MOD(_xlfn.FLOOR.MATH(ROW(INDIRECT("1:512"))/16),2)=1,BD299,1-BD299) * IF(MOD(_xlfn.FLOOR.MATH(ROW(INDIRECT("1:512"))/32),2)=1,BE299,1-BE299) *  IF(MOD(_xlfn.FLOOR.MATH(ROW(INDIRECT("1:512"))/64),2)=1,BF299,1-BF299) * IF(MOD(_xlfn.FLOOR.MATH(ROW(INDIRECT("1:512"))/128),2)=1,BG299,1-BG299) * IF(MOD(_xlfn.FLOOR.MATH(ROW(INDIRECT("1:512"))/256),2)=1,BH299,1-BH299)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0.38126697049973191</v>
      </c>
      <c r="BP299">
        <f ca="1">IF('Draft Sim'!$C$2 = "Most Categories",BO299,BN299)</f>
        <v>0.38126697049973191</v>
      </c>
      <c r="BR299" t="str">
        <f ca="1"/>
        <v>Wenyen Gabriel</v>
      </c>
      <c r="BT299" s="6" t="str">
        <f t="shared" ca="1" si="64"/>
        <v>Wenyen Gabriel</v>
      </c>
      <c r="BV299" t="str">
        <f ca="1"/>
        <v>Moses Moody</v>
      </c>
    </row>
    <row r="300" spans="6:74">
      <c r="F300" t="str">
        <v>Jericho Sims</v>
      </c>
      <c r="I300" s="6" t="str">
        <f t="shared" si="52"/>
        <v>Jericho Sims</v>
      </c>
      <c r="L300" t="str">
        <v>Dyson Daniels</v>
      </c>
      <c r="O300">
        <v>-1.230800546778936</v>
      </c>
      <c r="P300">
        <v>-0.51701268286151503</v>
      </c>
      <c r="Q300">
        <v>-1.1698153991916624</v>
      </c>
      <c r="R300">
        <v>-0.76808015588768297</v>
      </c>
      <c r="S300">
        <v>-0.14782184593206601</v>
      </c>
      <c r="T300">
        <v>-1.10995628324649</v>
      </c>
      <c r="U300">
        <v>0.91983279379823835</v>
      </c>
      <c r="V300">
        <v>-8.6463150736397085E-2</v>
      </c>
      <c r="W300">
        <v>0.23380857320300016</v>
      </c>
      <c r="AO300" t="str">
        <f t="shared" si="53"/>
        <v>Jericho Sims</v>
      </c>
      <c r="AP300" cm="1">
        <f t="array" ref="AP300">INDEX(_x_scores_!B$2:B$474,MATCH($AO300,_x_scores_!$A$2:$A$474,0),0) + INDEX(_hidden_info_draft_!Z$42:AK$42,'Draft Sim'!$F$21)</f>
        <v>-1.3226374099974063</v>
      </c>
      <c r="AQ300" cm="1">
        <f t="array" ref="AQ300">INDEX(_x_scores_!C$2:C$474,MATCH($AO300,_x_scores_!$A$2:$A$474,0),0) + INDEX(_hidden_info_draft_!Z$43:AK$43,'Draft Sim'!$F$21)</f>
        <v>-0.27284506773480866</v>
      </c>
      <c r="AR300" cm="1">
        <f t="array" ref="AR300">INDEX(_x_scores_!D$2:D$474,MATCH($AO300,_x_scores_!$A$2:$A$474,0),0) +INDEX(_hidden_info_draft_!Z$44:AK$44,'Draft Sim'!$F$21)</f>
        <v>-1.0203563959581572</v>
      </c>
      <c r="AS300" cm="1">
        <f t="array" ref="AS300">INDEX(_x_scores_!E$2:E$474,MATCH($AO300,_x_scores_!$A$2:$A$474,0),0) + INDEX(_hidden_info_draft_!Z$45:AK$45,'Draft Sim'!$F$21)</f>
        <v>-1.0010556828330943</v>
      </c>
      <c r="AT300" cm="1">
        <f t="array" ref="AT300">INDEX(_x_scores_!F$2:F$474,MATCH($AO300,_x_scores_!$A$2:$A$474,0),0) + INDEX(_hidden_info_draft_!Z$46:AK$46,'Draft Sim'!$F$21)</f>
        <v>-0.71959331366511659</v>
      </c>
      <c r="AU300" cm="1">
        <f t="array" ref="AU300">INDEX(_x_scores_!G$2:G$474,MATCH($AO300,_x_scores_!$A$2:$A$474,0),0) + INDEX(_hidden_info_draft_!Z$47:AK$47,'Draft Sim'!$F$21)</f>
        <v>-1.1778897025467281</v>
      </c>
      <c r="AV300" cm="1">
        <f t="array" ref="AV300">INDEX(_x_scores_!H$2:H$474,MATCH($AO300,_x_scores_!$A$2:$A$474,0),0) + INDEX(_hidden_info_draft_!Z$48:AK$48,'Draft Sim'!$F$21)</f>
        <v>0.84916848065309558</v>
      </c>
      <c r="AW300" cm="1">
        <f t="array" ref="AW300">INDEX(_x_scores_!I$2:I$474,MATCH($AO300,_x_scores_!$A$2:$A$474,0),0) + INDEX(_hidden_info_draft_!Z$49:AK$49,'Draft Sim'!$F$21)</f>
        <v>-1.8304018531052364</v>
      </c>
      <c r="AX300" cm="1">
        <f t="array" ref="AX300">INDEX(_x_scores_!J$2:J$474,MATCH($AO300,_x_scores_!$A$2:$A$474,0),0) + INDEX(_hidden_info_draft_!Z$50:AK$50,'Draft Sim'!$F$21)</f>
        <v>0.3336524126091569</v>
      </c>
      <c r="AZ300">
        <f t="shared" si="54"/>
        <v>0.40253592701890561</v>
      </c>
      <c r="BA300">
        <f t="shared" si="55"/>
        <v>0.48124280891926907</v>
      </c>
      <c r="BB300">
        <f t="shared" si="56"/>
        <v>0.43183570505186697</v>
      </c>
      <c r="BC300">
        <f t="shared" si="57"/>
        <v>0.42445315425312891</v>
      </c>
      <c r="BD300">
        <f t="shared" si="58"/>
        <v>0.44993871962207366</v>
      </c>
      <c r="BE300">
        <f t="shared" si="59"/>
        <v>0.41928952435133171</v>
      </c>
      <c r="BF300">
        <f t="shared" si="60"/>
        <v>0.56199559473732452</v>
      </c>
      <c r="BG300">
        <f t="shared" si="61"/>
        <v>0.36686198600517916</v>
      </c>
      <c r="BH300">
        <f t="shared" si="62"/>
        <v>0.52452877121001729</v>
      </c>
      <c r="BL300">
        <f ca="1"/>
        <v>0</v>
      </c>
      <c r="BN300">
        <f t="shared" si="63"/>
        <v>0.45140913235212188</v>
      </c>
      <c r="BO300" cm="1">
        <f t="array" aca="1" ref="BO300" ca="1">SUM(IF(MOD(_xlfn.FLOOR.MATH(ROW(INDIRECT("1:512"))/1),2)=1,AZ300,1-AZ300) * IF(MOD(_xlfn.FLOOR.MATH(ROW(INDIRECT("1:512"))/2),2)=1,BA300,1-BA300) *  IF(MOD(_xlfn.FLOOR.MATH(ROW(INDIRECT("1:512"))/4),2)=1,BB300,1-BB300) *IF(MOD(_xlfn.FLOOR.MATH(ROW(INDIRECT("1:512"))/8),2)=1,BC300,1-BC300) * IF(MOD(_xlfn.FLOOR.MATH(ROW(INDIRECT("1:512"))/16),2)=1,BD300,1-BD300) * IF(MOD(_xlfn.FLOOR.MATH(ROW(INDIRECT("1:512"))/32),2)=1,BE300,1-BE300) *  IF(MOD(_xlfn.FLOOR.MATH(ROW(INDIRECT("1:512"))/64),2)=1,BF300,1-BF300) * IF(MOD(_xlfn.FLOOR.MATH(ROW(INDIRECT("1:512"))/128),2)=1,BG300,1-BG300) * IF(MOD(_xlfn.FLOOR.MATH(ROW(INDIRECT("1:512"))/256),2)=1,BH300,1-BH300)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0.38108264640215095</v>
      </c>
      <c r="BP300">
        <f ca="1">IF('Draft Sim'!$C$2 = "Most Categories",BO300,BN300)</f>
        <v>0.38108264640215095</v>
      </c>
      <c r="BR300" t="str">
        <f ca="1"/>
        <v>JaMychal Green</v>
      </c>
      <c r="BT300" s="6" t="str">
        <f t="shared" ca="1" si="64"/>
        <v>JaMychal Green</v>
      </c>
      <c r="BV300" t="str">
        <f ca="1"/>
        <v>Jamal Cain</v>
      </c>
    </row>
    <row r="301" spans="6:74">
      <c r="F301" t="str">
        <v>JaMychal Green</v>
      </c>
      <c r="I301" s="6" t="str">
        <f t="shared" si="52"/>
        <v>JaMychal Green</v>
      </c>
      <c r="L301" t="str">
        <v>David Roddy</v>
      </c>
      <c r="O301">
        <v>-1.1123021904817725</v>
      </c>
      <c r="P301">
        <v>-0.70380926995848792</v>
      </c>
      <c r="Q301">
        <v>-1.2198928943960341</v>
      </c>
      <c r="R301">
        <v>-0.69511968464997542</v>
      </c>
      <c r="S301">
        <v>-8.4053923736428157E-2</v>
      </c>
      <c r="T301">
        <v>-1.0501999830933686</v>
      </c>
      <c r="U301">
        <v>0.88253730329388635</v>
      </c>
      <c r="V301">
        <v>-0.10124048981621372</v>
      </c>
      <c r="W301">
        <v>0.15308615745293494</v>
      </c>
      <c r="AO301" t="str">
        <f t="shared" si="53"/>
        <v>JaMychal Green</v>
      </c>
      <c r="AP301" cm="1">
        <f t="array" ref="AP301">INDEX(_x_scores_!B$2:B$474,MATCH($AO301,_x_scores_!$A$2:$A$474,0),0) + INDEX(_hidden_info_draft_!Z$42:AK$42,'Draft Sim'!$F$21)</f>
        <v>-1.1488784464331723</v>
      </c>
      <c r="AQ301" cm="1">
        <f t="array" ref="AQ301">INDEX(_x_scores_!C$2:C$474,MATCH($AO301,_x_scores_!$A$2:$A$474,0),0) + INDEX(_hidden_info_draft_!Z$43:AK$43,'Draft Sim'!$F$21)</f>
        <v>-0.52328938873640674</v>
      </c>
      <c r="AR301" cm="1">
        <f t="array" ref="AR301">INDEX(_x_scores_!D$2:D$474,MATCH($AO301,_x_scores_!$A$2:$A$474,0),0) +INDEX(_hidden_info_draft_!Z$44:AK$44,'Draft Sim'!$F$21)</f>
        <v>-0.94315625803761005</v>
      </c>
      <c r="AS301" cm="1">
        <f t="array" ref="AS301">INDEX(_x_scores_!E$2:E$474,MATCH($AO301,_x_scores_!$A$2:$A$474,0),0) + INDEX(_hidden_info_draft_!Z$45:AK$45,'Draft Sim'!$F$21)</f>
        <v>-0.90217455873224206</v>
      </c>
      <c r="AT301" cm="1">
        <f t="array" ref="AT301">INDEX(_x_scores_!F$2:F$474,MATCH($AO301,_x_scores_!$A$2:$A$474,0),0) + INDEX(_hidden_info_draft_!Z$46:AK$46,'Draft Sim'!$F$21)</f>
        <v>-0.95595834042253347</v>
      </c>
      <c r="AU301" cm="1">
        <f t="array" ref="AU301">INDEX(_x_scores_!G$2:G$474,MATCH($AO301,_x_scores_!$A$2:$A$474,0),0) + INDEX(_hidden_info_draft_!Z$47:AK$47,'Draft Sim'!$F$21)</f>
        <v>-0.66756156272116363</v>
      </c>
      <c r="AV301" cm="1">
        <f t="array" ref="AV301">INDEX(_x_scores_!H$2:H$474,MATCH($AO301,_x_scores_!$A$2:$A$474,0),0) + INDEX(_hidden_info_draft_!Z$48:AK$48,'Draft Sim'!$F$21)</f>
        <v>0.69296073334172159</v>
      </c>
      <c r="AW301" cm="1">
        <f t="array" ref="AW301">INDEX(_x_scores_!I$2:I$474,MATCH($AO301,_x_scores_!$A$2:$A$474,0),0) + INDEX(_hidden_info_draft_!Z$49:AK$49,'Draft Sim'!$F$21)</f>
        <v>-1.7746165972631378</v>
      </c>
      <c r="AX301" cm="1">
        <f t="array" ref="AX301">INDEX(_x_scores_!J$2:J$474,MATCH($AO301,_x_scores_!$A$2:$A$474,0),0) + INDEX(_hidden_info_draft_!Z$50:AK$50,'Draft Sim'!$F$21)</f>
        <v>6.3511073487591441E-2</v>
      </c>
      <c r="AZ301">
        <f t="shared" si="54"/>
        <v>0.41513036041271112</v>
      </c>
      <c r="BA301">
        <f t="shared" si="55"/>
        <v>0.46406107843364164</v>
      </c>
      <c r="BB301">
        <f t="shared" si="56"/>
        <v>0.43694808655342532</v>
      </c>
      <c r="BC301">
        <f t="shared" si="57"/>
        <v>0.43183838219114823</v>
      </c>
      <c r="BD301">
        <f t="shared" si="58"/>
        <v>0.43362874736475066</v>
      </c>
      <c r="BE301">
        <f t="shared" si="59"/>
        <v>0.4540433766201446</v>
      </c>
      <c r="BF301">
        <f t="shared" si="60"/>
        <v>0.55065970934347186</v>
      </c>
      <c r="BG301">
        <f t="shared" si="61"/>
        <v>0.37077234655510471</v>
      </c>
      <c r="BH301">
        <f t="shared" si="62"/>
        <v>0.50467191525060973</v>
      </c>
      <c r="BL301">
        <f ca="1"/>
        <v>0</v>
      </c>
      <c r="BN301">
        <f t="shared" si="63"/>
        <v>0.45130600030277862</v>
      </c>
      <c r="BO301" cm="1">
        <f t="array" aca="1" ref="BO301" ca="1">SUM(IF(MOD(_xlfn.FLOOR.MATH(ROW(INDIRECT("1:512"))/1),2)=1,AZ301,1-AZ301) * IF(MOD(_xlfn.FLOOR.MATH(ROW(INDIRECT("1:512"))/2),2)=1,BA301,1-BA301) *  IF(MOD(_xlfn.FLOOR.MATH(ROW(INDIRECT("1:512"))/4),2)=1,BB301,1-BB301) *IF(MOD(_xlfn.FLOOR.MATH(ROW(INDIRECT("1:512"))/8),2)=1,BC301,1-BC301) * IF(MOD(_xlfn.FLOOR.MATH(ROW(INDIRECT("1:512"))/16),2)=1,BD301,1-BD301) * IF(MOD(_xlfn.FLOOR.MATH(ROW(INDIRECT("1:512"))/32),2)=1,BE301,1-BE301) *  IF(MOD(_xlfn.FLOOR.MATH(ROW(INDIRECT("1:512"))/64),2)=1,BF301,1-BF301) * IF(MOD(_xlfn.FLOOR.MATH(ROW(INDIRECT("1:512"))/128),2)=1,BG301,1-BG301) * IF(MOD(_xlfn.FLOOR.MATH(ROW(INDIRECT("1:512"))/256),2)=1,BH301,1-BH301)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0.3810828622137466</v>
      </c>
      <c r="BP301">
        <f ca="1">IF('Draft Sim'!$C$2 = "Most Categories",BO301,BN301)</f>
        <v>0.3810828622137466</v>
      </c>
      <c r="BR301" t="str">
        <f ca="1"/>
        <v>Jericho Sims</v>
      </c>
      <c r="BT301" s="6" t="str">
        <f t="shared" ca="1" si="64"/>
        <v>Jericho Sims</v>
      </c>
      <c r="BV301" t="str">
        <f ca="1"/>
        <v>Ousmane Dieng</v>
      </c>
    </row>
    <row r="302" spans="6:74">
      <c r="F302" t="str">
        <v>Derrick Rose</v>
      </c>
      <c r="I302" s="6" t="str">
        <f t="shared" si="52"/>
        <v>Derrick Rose</v>
      </c>
      <c r="L302" t="str">
        <v>Mfiondu Kabengele</v>
      </c>
      <c r="O302">
        <v>-1.3401117798234077</v>
      </c>
      <c r="P302">
        <v>-0.67442499698909653</v>
      </c>
      <c r="Q302">
        <v>-1.1936400231708808</v>
      </c>
      <c r="R302">
        <v>-0.41258401767206854</v>
      </c>
      <c r="S302">
        <v>-0.66811980264694049</v>
      </c>
      <c r="T302">
        <v>-0.66531291308884999</v>
      </c>
      <c r="U302">
        <v>1.0493984797375917</v>
      </c>
      <c r="V302">
        <v>-2.0342727735717915E-2</v>
      </c>
      <c r="W302">
        <v>-0.14515860999928146</v>
      </c>
      <c r="AO302" t="str">
        <f t="shared" si="53"/>
        <v>Derrick Rose</v>
      </c>
      <c r="AP302" cm="1">
        <f t="array" ref="AP302">INDEX(_x_scores_!B$2:B$474,MATCH($AO302,_x_scores_!$A$2:$A$474,0),0) + INDEX(_hidden_info_draft_!Z$42:AK$42,'Draft Sim'!$F$21)</f>
        <v>-1.1470682569202229</v>
      </c>
      <c r="AQ302" cm="1">
        <f t="array" ref="AQ302">INDEX(_x_scores_!C$2:C$474,MATCH($AO302,_x_scores_!$A$2:$A$474,0),0) + INDEX(_hidden_info_draft_!Z$43:AK$43,'Draft Sim'!$F$21)</f>
        <v>-0.90745282942147909</v>
      </c>
      <c r="AR302" cm="1">
        <f t="array" ref="AR302">INDEX(_x_scores_!D$2:D$474,MATCH($AO302,_x_scores_!$A$2:$A$474,0),0) +INDEX(_hidden_info_draft_!Z$44:AK$44,'Draft Sim'!$F$21)</f>
        <v>-0.14919099422722654</v>
      </c>
      <c r="AS302" cm="1">
        <f t="array" ref="AS302">INDEX(_x_scores_!E$2:E$474,MATCH($AO302,_x_scores_!$A$2:$A$474,0),0) + INDEX(_hidden_info_draft_!Z$45:AK$45,'Draft Sim'!$F$21)</f>
        <v>-0.70663458198727913</v>
      </c>
      <c r="AT302" cm="1">
        <f t="array" ref="AT302">INDEX(_x_scores_!F$2:F$474,MATCH($AO302,_x_scores_!$A$2:$A$474,0),0) + INDEX(_hidden_info_draft_!Z$46:AK$46,'Draft Sim'!$F$21)</f>
        <v>-1.1757779945953755</v>
      </c>
      <c r="AU302" cm="1">
        <f t="array" ref="AU302">INDEX(_x_scores_!G$2:G$474,MATCH($AO302,_x_scores_!$A$2:$A$474,0),0) + INDEX(_hidden_info_draft_!Z$47:AK$47,'Draft Sim'!$F$21)</f>
        <v>-0.7488356396172311</v>
      </c>
      <c r="AV302" cm="1">
        <f t="array" ref="AV302">INDEX(_x_scores_!H$2:H$474,MATCH($AO302,_x_scores_!$A$2:$A$474,0),0) + INDEX(_hidden_info_draft_!Z$48:AK$48,'Draft Sim'!$F$21)</f>
        <v>0.43003508009697433</v>
      </c>
      <c r="AW302" cm="1">
        <f t="array" ref="AW302">INDEX(_x_scores_!I$2:I$474,MATCH($AO302,_x_scores_!$A$2:$A$474,0),0) + INDEX(_hidden_info_draft_!Z$49:AK$49,'Draft Sim'!$F$21)</f>
        <v>-1.7324536869236808</v>
      </c>
      <c r="AX302" cm="1">
        <f t="array" ref="AX302">INDEX(_x_scores_!J$2:J$474,MATCH($AO302,_x_scores_!$A$2:$A$474,0),0) + INDEX(_hidden_info_draft_!Z$50:AK$50,'Draft Sim'!$F$21)</f>
        <v>-3.0050049857663103E-2</v>
      </c>
      <c r="AZ302">
        <f t="shared" si="54"/>
        <v>0.41526205121361415</v>
      </c>
      <c r="BA302">
        <f t="shared" si="55"/>
        <v>0.43784622988410971</v>
      </c>
      <c r="BB302">
        <f t="shared" si="56"/>
        <v>0.48998544133974387</v>
      </c>
      <c r="BC302">
        <f t="shared" si="57"/>
        <v>0.44651077351663881</v>
      </c>
      <c r="BD302">
        <f t="shared" si="58"/>
        <v>0.41856064377462032</v>
      </c>
      <c r="BE302">
        <f t="shared" si="59"/>
        <v>0.44847777975856562</v>
      </c>
      <c r="BF302">
        <f t="shared" si="60"/>
        <v>0.53149041902875238</v>
      </c>
      <c r="BG302">
        <f t="shared" si="61"/>
        <v>0.37373673332290958</v>
      </c>
      <c r="BH302">
        <f t="shared" si="62"/>
        <v>0.49778945986651757</v>
      </c>
      <c r="BL302">
        <f ca="1"/>
        <v>1</v>
      </c>
      <c r="BN302">
        <f t="shared" si="63"/>
        <v>0.45107328130060798</v>
      </c>
      <c r="BO302" cm="1">
        <f t="array" aca="1" ref="BO302" ca="1">SUM(IF(MOD(_xlfn.FLOOR.MATH(ROW(INDIRECT("1:512"))/1),2)=1,AZ302,1-AZ302) * IF(MOD(_xlfn.FLOOR.MATH(ROW(INDIRECT("1:512"))/2),2)=1,BA302,1-BA302) *  IF(MOD(_xlfn.FLOOR.MATH(ROW(INDIRECT("1:512"))/4),2)=1,BB302,1-BB302) *IF(MOD(_xlfn.FLOOR.MATH(ROW(INDIRECT("1:512"))/8),2)=1,BC302,1-BC302) * IF(MOD(_xlfn.FLOOR.MATH(ROW(INDIRECT("1:512"))/16),2)=1,BD302,1-BD302) * IF(MOD(_xlfn.FLOOR.MATH(ROW(INDIRECT("1:512"))/32),2)=1,BE302,1-BE302) *  IF(MOD(_xlfn.FLOOR.MATH(ROW(INDIRECT("1:512"))/64),2)=1,BF302,1-BF302) * IF(MOD(_xlfn.FLOOR.MATH(ROW(INDIRECT("1:512"))/128),2)=1,BG302,1-BG302) * IF(MOD(_xlfn.FLOOR.MATH(ROW(INDIRECT("1:512"))/256),2)=1,BH302,1-BH302)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0.38062418214409849</v>
      </c>
      <c r="BP302">
        <f ca="1">IF('Draft Sim'!$C$2 = "Most Categories",BO302,BN302)</f>
        <v>0.38062418214409849</v>
      </c>
      <c r="BR302" t="str">
        <f ca="1"/>
        <v>Derrick Rose</v>
      </c>
      <c r="BT302" s="6" t="str">
        <f t="shared" ca="1" si="64"/>
        <v>Derrick Rose</v>
      </c>
      <c r="BV302" t="str">
        <f ca="1"/>
        <v>Mfiondu Kabengele</v>
      </c>
    </row>
    <row r="303" spans="6:74">
      <c r="F303" t="str">
        <v>Dario Saric</v>
      </c>
      <c r="I303" s="6" t="str">
        <f t="shared" si="52"/>
        <v>Dario Saric</v>
      </c>
      <c r="L303" t="str">
        <v>Ousmane Dieng</v>
      </c>
      <c r="O303">
        <v>-1.1123685642610222</v>
      </c>
      <c r="P303">
        <v>-0.87603674617322147</v>
      </c>
      <c r="Q303">
        <v>-0.99391298122012883</v>
      </c>
      <c r="R303">
        <v>-0.52299647330780752</v>
      </c>
      <c r="S303">
        <v>-0.64034047329847621</v>
      </c>
      <c r="T303">
        <v>-0.73423961896118239</v>
      </c>
      <c r="U303">
        <v>0.93494315904214964</v>
      </c>
      <c r="V303">
        <v>-8.0113581241554585E-2</v>
      </c>
      <c r="W303">
        <v>-2.4388571285677775E-3</v>
      </c>
      <c r="AO303" t="str">
        <f t="shared" si="53"/>
        <v>Dario Saric</v>
      </c>
      <c r="AP303" cm="1">
        <f t="array" ref="AP303">INDEX(_x_scores_!B$2:B$474,MATCH($AO303,_x_scores_!$A$2:$A$474,0),0) + INDEX(_hidden_info_draft_!Z$42:AK$42,'Draft Sim'!$F$21)</f>
        <v>-1.128303721255159</v>
      </c>
      <c r="AQ303" cm="1">
        <f t="array" ref="AQ303">INDEX(_x_scores_!C$2:C$474,MATCH($AO303,_x_scores_!$A$2:$A$474,0),0) + INDEX(_hidden_info_draft_!Z$43:AK$43,'Draft Sim'!$F$21)</f>
        <v>-0.44991207808378442</v>
      </c>
      <c r="AR303" cm="1">
        <f t="array" ref="AR303">INDEX(_x_scores_!D$2:D$474,MATCH($AO303,_x_scores_!$A$2:$A$474,0),0) +INDEX(_hidden_info_draft_!Z$44:AK$44,'Draft Sim'!$F$21)</f>
        <v>-0.83515127458789995</v>
      </c>
      <c r="AS303" cm="1">
        <f t="array" ref="AS303">INDEX(_x_scores_!E$2:E$474,MATCH($AO303,_x_scores_!$A$2:$A$474,0),0) + INDEX(_hidden_info_draft_!Z$45:AK$45,'Draft Sim'!$F$21)</f>
        <v>-0.91522369730325215</v>
      </c>
      <c r="AT303" cm="1">
        <f t="array" ref="AT303">INDEX(_x_scores_!F$2:F$474,MATCH($AO303,_x_scores_!$A$2:$A$474,0),0) + INDEX(_hidden_info_draft_!Z$46:AK$46,'Draft Sim'!$F$21)</f>
        <v>-1.248665935417989</v>
      </c>
      <c r="AU303" cm="1">
        <f t="array" ref="AU303">INDEX(_x_scores_!G$2:G$474,MATCH($AO303,_x_scores_!$A$2:$A$474,0),0) + INDEX(_hidden_info_draft_!Z$47:AK$47,'Draft Sim'!$F$21)</f>
        <v>-0.60673888686057054</v>
      </c>
      <c r="AV303" cm="1">
        <f t="array" ref="AV303">INDEX(_x_scores_!H$2:H$474,MATCH($AO303,_x_scores_!$A$2:$A$474,0),0) + INDEX(_hidden_info_draft_!Z$48:AK$48,'Draft Sim'!$F$21)</f>
        <v>0.7054462414436099</v>
      </c>
      <c r="AW303" cm="1">
        <f t="array" ref="AW303">INDEX(_x_scores_!I$2:I$474,MATCH($AO303,_x_scores_!$A$2:$A$474,0),0) + INDEX(_hidden_info_draft_!Z$49:AK$49,'Draft Sim'!$F$21)</f>
        <v>-1.7066149536571893</v>
      </c>
      <c r="AX303" cm="1">
        <f t="array" ref="AX303">INDEX(_x_scores_!J$2:J$474,MATCH($AO303,_x_scores_!$A$2:$A$474,0),0) + INDEX(_hidden_info_draft_!Z$50:AK$50,'Draft Sim'!$F$21)</f>
        <v>-1.8346801890868625E-3</v>
      </c>
      <c r="AZ303">
        <f t="shared" si="54"/>
        <v>0.41662772435544648</v>
      </c>
      <c r="BA303">
        <f t="shared" si="55"/>
        <v>0.46908962858868419</v>
      </c>
      <c r="BB303">
        <f t="shared" si="56"/>
        <v>0.44411795883336169</v>
      </c>
      <c r="BC303">
        <f t="shared" si="57"/>
        <v>0.43086234503270204</v>
      </c>
      <c r="BD303">
        <f t="shared" si="58"/>
        <v>0.41358948636018034</v>
      </c>
      <c r="BE303">
        <f t="shared" si="59"/>
        <v>0.45821444764318786</v>
      </c>
      <c r="BF303">
        <f t="shared" si="60"/>
        <v>0.55156742162618433</v>
      </c>
      <c r="BG303">
        <f t="shared" si="61"/>
        <v>0.37555711221825083</v>
      </c>
      <c r="BH303">
        <f t="shared" si="62"/>
        <v>0.49986503666764903</v>
      </c>
      <c r="BL303">
        <f ca="1"/>
        <v>0</v>
      </c>
      <c r="BN303">
        <f t="shared" si="63"/>
        <v>0.45105457348062739</v>
      </c>
      <c r="BO303" cm="1">
        <f t="array" aca="1" ref="BO303" ca="1">SUM(IF(MOD(_xlfn.FLOOR.MATH(ROW(INDIRECT("1:512"))/1),2)=1,AZ303,1-AZ303) * IF(MOD(_xlfn.FLOOR.MATH(ROW(INDIRECT("1:512"))/2),2)=1,BA303,1-BA303) *  IF(MOD(_xlfn.FLOOR.MATH(ROW(INDIRECT("1:512"))/4),2)=1,BB303,1-BB303) *IF(MOD(_xlfn.FLOOR.MATH(ROW(INDIRECT("1:512"))/8),2)=1,BC303,1-BC303) * IF(MOD(_xlfn.FLOOR.MATH(ROW(INDIRECT("1:512"))/16),2)=1,BD303,1-BD303) * IF(MOD(_xlfn.FLOOR.MATH(ROW(INDIRECT("1:512"))/32),2)=1,BE303,1-BE303) *  IF(MOD(_xlfn.FLOOR.MATH(ROW(INDIRECT("1:512"))/64),2)=1,BF303,1-BF303) * IF(MOD(_xlfn.FLOOR.MATH(ROW(INDIRECT("1:512"))/128),2)=1,BG303,1-BG303) * IF(MOD(_xlfn.FLOOR.MATH(ROW(INDIRECT("1:512"))/256),2)=1,BH303,1-BH303)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0.38048120878701913</v>
      </c>
      <c r="BP303">
        <f ca="1">IF('Draft Sim'!$C$2 = "Most Categories",BO303,BN303)</f>
        <v>0.38048120878701913</v>
      </c>
      <c r="BR303" t="str">
        <f ca="1"/>
        <v>Andre Drummond</v>
      </c>
      <c r="BT303" s="6" t="str">
        <f t="shared" ca="1" si="64"/>
        <v>Andre Drummond</v>
      </c>
      <c r="BV303" t="str">
        <f ca="1"/>
        <v>Theo Pinson</v>
      </c>
    </row>
    <row r="304" spans="6:74">
      <c r="F304" t="str">
        <v>Kai Jones</v>
      </c>
      <c r="I304" s="6" t="str">
        <f t="shared" si="52"/>
        <v>Kai Jones</v>
      </c>
      <c r="L304" t="str">
        <v>P.J. Tucker</v>
      </c>
      <c r="O304">
        <v>-0.8154883887620169</v>
      </c>
      <c r="P304">
        <v>-1.1063945573394445</v>
      </c>
      <c r="Q304">
        <v>-0.90804346996196028</v>
      </c>
      <c r="R304">
        <v>-0.6317561905740855</v>
      </c>
      <c r="S304">
        <v>-0.72476098112843235</v>
      </c>
      <c r="T304">
        <v>-0.11405319390223355</v>
      </c>
      <c r="U304">
        <v>0.70016363677093796</v>
      </c>
      <c r="V304">
        <v>7.8355387224193579E-2</v>
      </c>
      <c r="W304">
        <v>-0.31255989396407591</v>
      </c>
      <c r="AO304" t="str">
        <f t="shared" si="53"/>
        <v>Kai Jones</v>
      </c>
      <c r="AP304" cm="1">
        <f t="array" ref="AP304">INDEX(_x_scores_!B$2:B$474,MATCH($AO304,_x_scores_!$A$2:$A$474,0),0) + INDEX(_hidden_info_draft_!Z$42:AK$42,'Draft Sim'!$F$21)</f>
        <v>-1.2041390537002428</v>
      </c>
      <c r="AQ304" cm="1">
        <f t="array" ref="AQ304">INDEX(_x_scores_!C$2:C$474,MATCH($AO304,_x_scores_!$A$2:$A$474,0),0) + INDEX(_hidden_info_draft_!Z$43:AK$43,'Draft Sim'!$F$21)</f>
        <v>-0.45964165483178154</v>
      </c>
      <c r="AR304" cm="1">
        <f t="array" ref="AR304">INDEX(_x_scores_!D$2:D$474,MATCH($AO304,_x_scores_!$A$2:$A$474,0),0) +INDEX(_hidden_info_draft_!Z$44:AK$44,'Draft Sim'!$F$21)</f>
        <v>-1.0704338911625288</v>
      </c>
      <c r="AS304" cm="1">
        <f t="array" ref="AS304">INDEX(_x_scores_!E$2:E$474,MATCH($AO304,_x_scores_!$A$2:$A$474,0),0) + INDEX(_hidden_info_draft_!Z$45:AK$45,'Draft Sim'!$F$21)</f>
        <v>-0.92809521159538666</v>
      </c>
      <c r="AT304" cm="1">
        <f t="array" ref="AT304">INDEX(_x_scores_!F$2:F$474,MATCH($AO304,_x_scores_!$A$2:$A$474,0),0) + INDEX(_hidden_info_draft_!Z$46:AK$46,'Draft Sim'!$F$21)</f>
        <v>-0.65582539146947871</v>
      </c>
      <c r="AU304" cm="1">
        <f t="array" ref="AU304">INDEX(_x_scores_!G$2:G$474,MATCH($AO304,_x_scores_!$A$2:$A$474,0),0) + INDEX(_hidden_info_draft_!Z$47:AK$47,'Draft Sim'!$F$21)</f>
        <v>-1.1181334023936067</v>
      </c>
      <c r="AV304" cm="1">
        <f t="array" ref="AV304">INDEX(_x_scores_!H$2:H$474,MATCH($AO304,_x_scores_!$A$2:$A$474,0),0) + INDEX(_hidden_info_draft_!Z$48:AK$48,'Draft Sim'!$F$21)</f>
        <v>0.81187299014874359</v>
      </c>
      <c r="AW304" cm="1">
        <f t="array" ref="AW304">INDEX(_x_scores_!I$2:I$474,MATCH($AO304,_x_scores_!$A$2:$A$474,0),0) + INDEX(_hidden_info_draft_!Z$49:AK$49,'Draft Sim'!$F$21)</f>
        <v>-1.8451791921850531</v>
      </c>
      <c r="AX304" cm="1">
        <f t="array" ref="AX304">INDEX(_x_scores_!J$2:J$474,MATCH($AO304,_x_scores_!$A$2:$A$474,0),0) + INDEX(_hidden_info_draft_!Z$50:AK$50,'Draft Sim'!$F$21)</f>
        <v>0.25292999685909168</v>
      </c>
      <c r="AZ304">
        <f t="shared" si="54"/>
        <v>0.41111482220839368</v>
      </c>
      <c r="BA304">
        <f t="shared" si="55"/>
        <v>0.4684225590837745</v>
      </c>
      <c r="BB304">
        <f t="shared" si="56"/>
        <v>0.42852548970264692</v>
      </c>
      <c r="BC304">
        <f t="shared" si="57"/>
        <v>0.4299000071457646</v>
      </c>
      <c r="BD304">
        <f t="shared" si="58"/>
        <v>0.4543546269399279</v>
      </c>
      <c r="BE304">
        <f t="shared" si="59"/>
        <v>0.42333195600149043</v>
      </c>
      <c r="BF304">
        <f t="shared" si="60"/>
        <v>0.5592933489208376</v>
      </c>
      <c r="BG304">
        <f t="shared" si="61"/>
        <v>0.36582843493010631</v>
      </c>
      <c r="BH304">
        <f t="shared" si="62"/>
        <v>0.51859937486790808</v>
      </c>
      <c r="BL304">
        <f ca="1"/>
        <v>1</v>
      </c>
      <c r="BN304">
        <f t="shared" si="63"/>
        <v>0.45104117997787213</v>
      </c>
      <c r="BO304" cm="1">
        <f t="array" aca="1" ref="BO304" ca="1">SUM(IF(MOD(_xlfn.FLOOR.MATH(ROW(INDIRECT("1:512"))/1),2)=1,AZ304,1-AZ304) * IF(MOD(_xlfn.FLOOR.MATH(ROW(INDIRECT("1:512"))/2),2)=1,BA304,1-BA304) *  IF(MOD(_xlfn.FLOOR.MATH(ROW(INDIRECT("1:512"))/4),2)=1,BB304,1-BB304) *IF(MOD(_xlfn.FLOOR.MATH(ROW(INDIRECT("1:512"))/8),2)=1,BC304,1-BC304) * IF(MOD(_xlfn.FLOOR.MATH(ROW(INDIRECT("1:512"))/16),2)=1,BD304,1-BD304) * IF(MOD(_xlfn.FLOOR.MATH(ROW(INDIRECT("1:512"))/32),2)=1,BE304,1-BE304) *  IF(MOD(_xlfn.FLOOR.MATH(ROW(INDIRECT("1:512"))/64),2)=1,BF304,1-BF304) * IF(MOD(_xlfn.FLOOR.MATH(ROW(INDIRECT("1:512"))/128),2)=1,BG304,1-BG304) * IF(MOD(_xlfn.FLOOR.MATH(ROW(INDIRECT("1:512"))/256),2)=1,BH304,1-BH304)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0.38029078054881865</v>
      </c>
      <c r="BP304">
        <f ca="1">IF('Draft Sim'!$C$2 = "Most Categories",BO304,BN304)</f>
        <v>0.38029078054881865</v>
      </c>
      <c r="BR304" t="str">
        <f ca="1"/>
        <v>Dario Saric</v>
      </c>
      <c r="BT304" s="6" t="str">
        <f t="shared" ca="1" si="64"/>
        <v>Dario Saric</v>
      </c>
      <c r="BV304" t="str">
        <f ca="1"/>
        <v>P.J. Tucker</v>
      </c>
    </row>
    <row r="305" spans="6:74">
      <c r="F305" t="str">
        <v>Andre Drummond</v>
      </c>
      <c r="I305" s="6" t="str">
        <f t="shared" si="52"/>
        <v>Andre Drummond</v>
      </c>
      <c r="L305" t="str">
        <v>Damian Jones</v>
      </c>
      <c r="O305">
        <v>-1.057041583214702</v>
      </c>
      <c r="P305">
        <v>-0.76745700386311311</v>
      </c>
      <c r="Q305">
        <v>-1.0926152612711153</v>
      </c>
      <c r="R305">
        <v>-0.66919903178683082</v>
      </c>
      <c r="S305">
        <v>-0.38418687268948293</v>
      </c>
      <c r="T305">
        <v>-0.59962814342092552</v>
      </c>
      <c r="U305">
        <v>0.76362504648686436</v>
      </c>
      <c r="V305">
        <v>-3.0677894894298601E-2</v>
      </c>
      <c r="W305">
        <v>-3.6332765918565289E-2</v>
      </c>
      <c r="AO305" t="str">
        <f t="shared" si="53"/>
        <v>Andre Drummond</v>
      </c>
      <c r="AP305" cm="1">
        <f t="array" ref="AP305">INDEX(_x_scores_!B$2:B$474,MATCH($AO305,_x_scores_!$A$2:$A$474,0),0) + INDEX(_hidden_info_draft_!Z$42:AK$42,'Draft Sim'!$F$21)</f>
        <v>-1.2171180867382116</v>
      </c>
      <c r="AQ305" cm="1">
        <f t="array" ref="AQ305">INDEX(_x_scores_!C$2:C$474,MATCH($AO305,_x_scores_!$A$2:$A$474,0),0) + INDEX(_hidden_info_draft_!Z$43:AK$43,'Draft Sim'!$F$21)</f>
        <v>0.40292527718075816</v>
      </c>
      <c r="AR305" cm="1">
        <f t="array" ref="AR305">INDEX(_x_scores_!D$2:D$474,MATCH($AO305,_x_scores_!$A$2:$A$474,0),0) +INDEX(_hidden_info_draft_!Z$44:AK$44,'Draft Sim'!$F$21)</f>
        <v>-1.0830783593665347</v>
      </c>
      <c r="AS305" cm="1">
        <f t="array" ref="AS305">INDEX(_x_scores_!E$2:E$474,MATCH($AO305,_x_scores_!$A$2:$A$474,0),0) + INDEX(_hidden_info_draft_!Z$45:AK$45,'Draft Sim'!$F$21)</f>
        <v>-0.46406620992439129</v>
      </c>
      <c r="AT305" cm="1">
        <f t="array" ref="AT305">INDEX(_x_scores_!F$2:F$474,MATCH($AO305,_x_scores_!$A$2:$A$474,0),0) + INDEX(_hidden_info_draft_!Z$46:AK$46,'Draft Sim'!$F$21)</f>
        <v>-0.87245529053493542</v>
      </c>
      <c r="AU305" cm="1">
        <f t="array" ref="AU305">INDEX(_x_scores_!G$2:G$474,MATCH($AO305,_x_scores_!$A$2:$A$474,0),0) + INDEX(_hidden_info_draft_!Z$47:AK$47,'Draft Sim'!$F$21)</f>
        <v>-1.3007132533937023</v>
      </c>
      <c r="AV305" cm="1">
        <f t="array" ref="AV305">INDEX(_x_scores_!H$2:H$474,MATCH($AO305,_x_scores_!$A$2:$A$474,0),0) + INDEX(_hidden_info_draft_!Z$48:AK$48,'Draft Sim'!$F$21)</f>
        <v>0.45808693237882037</v>
      </c>
      <c r="AW305" cm="1">
        <f t="array" ref="AW305">INDEX(_x_scores_!I$2:I$474,MATCH($AO305,_x_scores_!$A$2:$A$474,0),0) + INDEX(_hidden_info_draft_!Z$49:AK$49,'Draft Sim'!$F$21)</f>
        <v>-2.534824135025771</v>
      </c>
      <c r="AX305" cm="1">
        <f t="array" ref="AX305">INDEX(_x_scores_!J$2:J$474,MATCH($AO305,_x_scores_!$A$2:$A$474,0),0) + INDEX(_hidden_info_draft_!Z$50:AK$50,'Draft Sim'!$F$21)</f>
        <v>0.38556286807888118</v>
      </c>
      <c r="AZ305">
        <f t="shared" si="54"/>
        <v>0.41017302711427484</v>
      </c>
      <c r="BA305">
        <f t="shared" si="55"/>
        <v>0.52768772142361209</v>
      </c>
      <c r="BB305">
        <f t="shared" si="56"/>
        <v>0.42769045186947441</v>
      </c>
      <c r="BC305">
        <f t="shared" si="57"/>
        <v>0.46481200111090959</v>
      </c>
      <c r="BD305">
        <f t="shared" si="58"/>
        <v>0.43937930455789931</v>
      </c>
      <c r="BE305">
        <f t="shared" si="59"/>
        <v>0.41100782982368345</v>
      </c>
      <c r="BF305">
        <f t="shared" si="60"/>
        <v>0.53353988959391319</v>
      </c>
      <c r="BG305">
        <f t="shared" si="61"/>
        <v>0.31878776692046995</v>
      </c>
      <c r="BH305">
        <f t="shared" si="62"/>
        <v>0.52833902443539382</v>
      </c>
      <c r="BL305">
        <f ca="1"/>
        <v>1</v>
      </c>
      <c r="BN305">
        <f t="shared" si="63"/>
        <v>0.45126855742773675</v>
      </c>
      <c r="BO305" cm="1">
        <f t="array" aca="1" ref="BO305" ca="1">SUM(IF(MOD(_xlfn.FLOOR.MATH(ROW(INDIRECT("1:512"))/1),2)=1,AZ305,1-AZ305) * IF(MOD(_xlfn.FLOOR.MATH(ROW(INDIRECT("1:512"))/2),2)=1,BA305,1-BA305) *  IF(MOD(_xlfn.FLOOR.MATH(ROW(INDIRECT("1:512"))/4),2)=1,BB305,1-BB305) *IF(MOD(_xlfn.FLOOR.MATH(ROW(INDIRECT("1:512"))/8),2)=1,BC305,1-BC305) * IF(MOD(_xlfn.FLOOR.MATH(ROW(INDIRECT("1:512"))/16),2)=1,BD305,1-BD305) * IF(MOD(_xlfn.FLOOR.MATH(ROW(INDIRECT("1:512"))/32),2)=1,BE305,1-BE305) *  IF(MOD(_xlfn.FLOOR.MATH(ROW(INDIRECT("1:512"))/64),2)=1,BF305,1-BF305) * IF(MOD(_xlfn.FLOOR.MATH(ROW(INDIRECT("1:512"))/128),2)=1,BG305,1-BG305) * IF(MOD(_xlfn.FLOOR.MATH(ROW(INDIRECT("1:512"))/256),2)=1,BH305,1-BH305)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0.38057735672965493</v>
      </c>
      <c r="BP305">
        <f ca="1">IF('Draft Sim'!$C$2 = "Most Categories",BO305,BN305)</f>
        <v>0.38057735672965493</v>
      </c>
      <c r="BR305" t="str">
        <f ca="1"/>
        <v>Kai Jones</v>
      </c>
      <c r="BT305" s="6" t="str">
        <f t="shared" ca="1" si="64"/>
        <v>Kai Jones</v>
      </c>
      <c r="BV305" t="str">
        <f ca="1"/>
        <v>Damian Jones</v>
      </c>
    </row>
    <row r="306" spans="6:74">
      <c r="F306" t="str">
        <v>Kendrick Nunn</v>
      </c>
      <c r="I306" s="6" t="str">
        <f t="shared" si="52"/>
        <v>Kendrick Nunn</v>
      </c>
      <c r="L306" t="str">
        <v>McKinley Wright IV</v>
      </c>
      <c r="O306">
        <v>-1.0552313937017526</v>
      </c>
      <c r="P306">
        <v>-1.1516204445481855</v>
      </c>
      <c r="Q306">
        <v>-0.29864999746073179</v>
      </c>
      <c r="R306">
        <v>-0.47365905504186784</v>
      </c>
      <c r="S306">
        <v>-0.60400652686232481</v>
      </c>
      <c r="T306">
        <v>-0.68090222031699299</v>
      </c>
      <c r="U306">
        <v>0.5006993932421171</v>
      </c>
      <c r="V306">
        <v>1.1485015445158385E-2</v>
      </c>
      <c r="W306">
        <v>-0.12989388926381984</v>
      </c>
      <c r="AO306" t="str">
        <f t="shared" si="53"/>
        <v>Kendrick Nunn</v>
      </c>
      <c r="AP306" cm="1">
        <f t="array" ref="AP306">INDEX(_x_scores_!B$2:B$474,MATCH($AO306,_x_scores_!$A$2:$A$474,0),0) + INDEX(_hidden_info_draft_!Z$42:AK$42,'Draft Sim'!$F$21)</f>
        <v>-1.005935089763198</v>
      </c>
      <c r="AQ306" cm="1">
        <f t="array" ref="AQ306">INDEX(_x_scores_!C$2:C$474,MATCH($AO306,_x_scores_!$A$2:$A$474,0),0) + INDEX(_hidden_info_draft_!Z$43:AK$43,'Draft Sim'!$F$21)</f>
        <v>-0.96597118701570917</v>
      </c>
      <c r="AR306" cm="1">
        <f t="array" ref="AR306">INDEX(_x_scores_!D$2:D$474,MATCH($AO306,_x_scores_!$A$2:$A$474,0),0) +INDEX(_hidden_info_draft_!Z$44:AK$44,'Draft Sim'!$F$21)</f>
        <v>-0.60216691015780921</v>
      </c>
      <c r="AS306" cm="1">
        <f t="array" ref="AS306">INDEX(_x_scores_!E$2:E$474,MATCH($AO306,_x_scores_!$A$2:$A$474,0),0) + INDEX(_hidden_info_draft_!Z$45:AK$45,'Draft Sim'!$F$21)</f>
        <v>-0.83555574705405422</v>
      </c>
      <c r="AT306" cm="1">
        <f t="array" ref="AT306">INDEX(_x_scores_!F$2:F$474,MATCH($AO306,_x_scores_!$A$2:$A$474,0),0) + INDEX(_hidden_info_draft_!Z$46:AK$46,'Draft Sim'!$F$21)</f>
        <v>-1.3469944767758184</v>
      </c>
      <c r="AU306" cm="1">
        <f t="array" ref="AU306">INDEX(_x_scores_!G$2:G$474,MATCH($AO306,_x_scores_!$A$2:$A$474,0),0) + INDEX(_hidden_info_draft_!Z$47:AK$47,'Draft Sim'!$F$21)</f>
        <v>-0.24715170577183601</v>
      </c>
      <c r="AV306" cm="1">
        <f t="array" ref="AV306">INDEX(_x_scores_!H$2:H$474,MATCH($AO306,_x_scores_!$A$2:$A$474,0),0) + INDEX(_hidden_info_draft_!Z$48:AK$48,'Draft Sim'!$F$21)</f>
        <v>0.60912455324951453</v>
      </c>
      <c r="AW306" cm="1">
        <f t="array" ref="AW306">INDEX(_x_scores_!I$2:I$474,MATCH($AO306,_x_scores_!$A$2:$A$474,0),0) + INDEX(_hidden_info_draft_!Z$49:AK$49,'Draft Sim'!$F$21)</f>
        <v>-1.7243199552926838</v>
      </c>
      <c r="AX306" cm="1">
        <f t="array" ref="AX306">INDEX(_x_scores_!J$2:J$474,MATCH($AO306,_x_scores_!$A$2:$A$474,0),0) + INDEX(_hidden_info_draft_!Z$50:AK$50,'Draft Sim'!$F$21)</f>
        <v>-0.10941048715412968</v>
      </c>
      <c r="AZ306">
        <f t="shared" si="54"/>
        <v>0.42555762098009442</v>
      </c>
      <c r="BA306">
        <f t="shared" si="55"/>
        <v>0.43387394732004936</v>
      </c>
      <c r="BB306">
        <f t="shared" si="56"/>
        <v>0.45964391731621157</v>
      </c>
      <c r="BC306">
        <f t="shared" si="57"/>
        <v>0.43682763558703974</v>
      </c>
      <c r="BD306">
        <f t="shared" si="58"/>
        <v>0.40690523563043457</v>
      </c>
      <c r="BE306">
        <f t="shared" si="59"/>
        <v>0.4829528369834204</v>
      </c>
      <c r="BF306">
        <f t="shared" si="60"/>
        <v>0.5445580762659028</v>
      </c>
      <c r="BG306">
        <f t="shared" si="61"/>
        <v>0.37430946581914459</v>
      </c>
      <c r="BH306">
        <f t="shared" si="62"/>
        <v>0.4919520564489186</v>
      </c>
      <c r="BL306">
        <f ca="1"/>
        <v>1</v>
      </c>
      <c r="BN306">
        <f t="shared" si="63"/>
        <v>0.4507311991501351</v>
      </c>
      <c r="BO306" cm="1">
        <f t="array" aca="1" ref="BO306" ca="1">SUM(IF(MOD(_xlfn.FLOOR.MATH(ROW(INDIRECT("1:512"))/1),2)=1,AZ306,1-AZ306) * IF(MOD(_xlfn.FLOOR.MATH(ROW(INDIRECT("1:512"))/2),2)=1,BA306,1-BA306) *  IF(MOD(_xlfn.FLOOR.MATH(ROW(INDIRECT("1:512"))/4),2)=1,BB306,1-BB306) *IF(MOD(_xlfn.FLOOR.MATH(ROW(INDIRECT("1:512"))/8),2)=1,BC306,1-BC306) * IF(MOD(_xlfn.FLOOR.MATH(ROW(INDIRECT("1:512"))/16),2)=1,BD306,1-BD306) * IF(MOD(_xlfn.FLOOR.MATH(ROW(INDIRECT("1:512"))/32),2)=1,BE306,1-BE306) *  IF(MOD(_xlfn.FLOOR.MATH(ROW(INDIRECT("1:512"))/64),2)=1,BF306,1-BF306) * IF(MOD(_xlfn.FLOOR.MATH(ROW(INDIRECT("1:512"))/128),2)=1,BG306,1-BG306) * IF(MOD(_xlfn.FLOOR.MATH(ROW(INDIRECT("1:512"))/256),2)=1,BH306,1-BH306)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0.37975232765873568</v>
      </c>
      <c r="BP306">
        <f ca="1">IF('Draft Sim'!$C$2 = "Most Categories",BO306,BN306)</f>
        <v>0.37975232765873568</v>
      </c>
      <c r="BR306" t="str">
        <f ca="1"/>
        <v>Bismack Biyombo</v>
      </c>
      <c r="BT306" s="6" t="str">
        <f t="shared" ca="1" si="64"/>
        <v>Bismack Biyombo</v>
      </c>
      <c r="BV306" t="str">
        <f ca="1"/>
        <v>Dominick Barlow</v>
      </c>
    </row>
    <row r="307" spans="6:74">
      <c r="F307" t="str">
        <v>Nickeil Alexander-Walker</v>
      </c>
      <c r="I307" s="6" t="str">
        <f t="shared" si="52"/>
        <v>Nickeil Alexander-Walker</v>
      </c>
      <c r="L307" t="str">
        <v>Dominick Barlow</v>
      </c>
      <c r="O307">
        <v>-1.1785878008383117</v>
      </c>
      <c r="P307">
        <v>-0.72172327243847434</v>
      </c>
      <c r="Q307">
        <v>-1.0911752220756055</v>
      </c>
      <c r="R307">
        <v>-0.75764480242835763</v>
      </c>
      <c r="S307">
        <v>-9.9837419784699663E-2</v>
      </c>
      <c r="T307">
        <v>-0.92542112793819975</v>
      </c>
      <c r="U307">
        <v>0.95897830679119667</v>
      </c>
      <c r="V307">
        <v>-0.14465858637554527</v>
      </c>
      <c r="W307">
        <v>0.10712930090867681</v>
      </c>
      <c r="AO307" t="str">
        <f t="shared" si="53"/>
        <v>Nickeil Alexander-Walker</v>
      </c>
      <c r="AP307" cm="1">
        <f t="array" ref="AP307">INDEX(_x_scores_!B$2:B$474,MATCH($AO307,_x_scores_!$A$2:$A$474,0),0) + INDEX(_hidden_info_draft_!Z$42:AK$42,'Draft Sim'!$F$21)</f>
        <v>-1.1102092324460404</v>
      </c>
      <c r="AQ307" cm="1">
        <f t="array" ref="AQ307">INDEX(_x_scores_!C$2:C$474,MATCH($AO307,_x_scores_!$A$2:$A$474,0),0) + INDEX(_hidden_info_draft_!Z$43:AK$43,'Draft Sim'!$F$21)</f>
        <v>-0.85639738497929818</v>
      </c>
      <c r="AR307" cm="1">
        <f t="array" ref="AR307">INDEX(_x_scores_!D$2:D$474,MATCH($AO307,_x_scores_!$A$2:$A$474,0),0) +INDEX(_hidden_info_draft_!Z$44:AK$44,'Draft Sim'!$F$21)</f>
        <v>-0.67910334303637698</v>
      </c>
      <c r="AS307" cm="1">
        <f t="array" ref="AS307">INDEX(_x_scores_!E$2:E$474,MATCH($AO307,_x_scores_!$A$2:$A$474,0),0) + INDEX(_hidden_info_draft_!Z$45:AK$45,'Draft Sim'!$F$21)</f>
        <v>-0.70412442915312856</v>
      </c>
      <c r="AT307" cm="1">
        <f t="array" ref="AT307">INDEX(_x_scores_!F$2:F$474,MATCH($AO307,_x_scores_!$A$2:$A$474,0),0) + INDEX(_hidden_info_draft_!Z$46:AK$46,'Draft Sim'!$F$21)</f>
        <v>-1.0736955012784435</v>
      </c>
      <c r="AU307" cm="1">
        <f t="array" ref="AU307">INDEX(_x_scores_!G$2:G$474,MATCH($AO307,_x_scores_!$A$2:$A$474,0),0) + INDEX(_hidden_info_draft_!Z$47:AK$47,'Draft Sim'!$F$21)</f>
        <v>-0.45566549603883794</v>
      </c>
      <c r="AV307" cm="1">
        <f t="array" ref="AV307">INDEX(_x_scores_!H$2:H$474,MATCH($AO307,_x_scores_!$A$2:$A$474,0),0) + INDEX(_hidden_info_draft_!Z$48:AK$48,'Draft Sim'!$F$21)</f>
        <v>0.65442716311541227</v>
      </c>
      <c r="AW307" cm="1">
        <f t="array" ref="AW307">INDEX(_x_scores_!I$2:I$474,MATCH($AO307,_x_scores_!$A$2:$A$474,0),0) + INDEX(_hidden_info_draft_!Z$49:AK$49,'Draft Sim'!$F$21)</f>
        <v>-1.7959103163630057</v>
      </c>
      <c r="AX307" cm="1">
        <f t="array" ref="AX307">INDEX(_x_scores_!J$2:J$474,MATCH($AO307,_x_scores_!$A$2:$A$474,0),0) + INDEX(_hidden_info_draft_!Z$50:AK$50,'Draft Sim'!$F$21)</f>
        <v>-0.2094306934292158</v>
      </c>
      <c r="AZ307">
        <f t="shared" si="54"/>
        <v>0.41794558574144547</v>
      </c>
      <c r="BA307">
        <f t="shared" si="55"/>
        <v>0.44131706070819954</v>
      </c>
      <c r="BB307">
        <f t="shared" si="56"/>
        <v>0.45450891969449292</v>
      </c>
      <c r="BC307">
        <f t="shared" si="57"/>
        <v>0.44669964475398838</v>
      </c>
      <c r="BD307">
        <f t="shared" si="58"/>
        <v>0.42554469719529042</v>
      </c>
      <c r="BE307">
        <f t="shared" si="59"/>
        <v>0.46859364436131123</v>
      </c>
      <c r="BF307">
        <f t="shared" si="60"/>
        <v>0.54785661831694088</v>
      </c>
      <c r="BG307">
        <f t="shared" si="61"/>
        <v>0.36927812694699425</v>
      </c>
      <c r="BH307">
        <f t="shared" si="62"/>
        <v>0.48459762029590325</v>
      </c>
      <c r="BL307">
        <f ca="1"/>
        <v>0</v>
      </c>
      <c r="BN307">
        <f t="shared" si="63"/>
        <v>0.45070465755717404</v>
      </c>
      <c r="BO307" cm="1">
        <f t="array" aca="1" ref="BO307" ca="1">SUM(IF(MOD(_xlfn.FLOOR.MATH(ROW(INDIRECT("1:512"))/1),2)=1,AZ307,1-AZ307) * IF(MOD(_xlfn.FLOOR.MATH(ROW(INDIRECT("1:512"))/2),2)=1,BA307,1-BA307) *  IF(MOD(_xlfn.FLOOR.MATH(ROW(INDIRECT("1:512"))/4),2)=1,BB307,1-BB307) *IF(MOD(_xlfn.FLOOR.MATH(ROW(INDIRECT("1:512"))/8),2)=1,BC307,1-BC307) * IF(MOD(_xlfn.FLOOR.MATH(ROW(INDIRECT("1:512"))/16),2)=1,BD307,1-BD307) * IF(MOD(_xlfn.FLOOR.MATH(ROW(INDIRECT("1:512"))/32),2)=1,BE307,1-BE307) *  IF(MOD(_xlfn.FLOOR.MATH(ROW(INDIRECT("1:512"))/64),2)=1,BF307,1-BF307) * IF(MOD(_xlfn.FLOOR.MATH(ROW(INDIRECT("1:512"))/128),2)=1,BG307,1-BG307) * IF(MOD(_xlfn.FLOOR.MATH(ROW(INDIRECT("1:512"))/256),2)=1,BH307,1-BH307)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0.37972006572411232</v>
      </c>
      <c r="BP307">
        <f ca="1">IF('Draft Sim'!$C$2 = "Most Categories",BO307,BN307)</f>
        <v>0.37972006572411232</v>
      </c>
      <c r="BR307" t="str">
        <f ca="1"/>
        <v>Joshua Primo</v>
      </c>
      <c r="BT307" s="6" t="str">
        <f t="shared" ca="1" si="64"/>
        <v>Joshua Primo</v>
      </c>
      <c r="BV307" t="str">
        <f ca="1"/>
        <v>Mike Muscala</v>
      </c>
    </row>
    <row r="308" spans="6:74">
      <c r="F308" t="str">
        <v>Devon Dotson</v>
      </c>
      <c r="I308" s="6" t="str">
        <f t="shared" si="52"/>
        <v>Devon Dotson</v>
      </c>
      <c r="L308" t="str">
        <v>Svi Mykhailiuk</v>
      </c>
      <c r="O308">
        <v>-1.2371168931491894</v>
      </c>
      <c r="P308">
        <v>-0.90206890100143866</v>
      </c>
      <c r="Q308">
        <v>-0.96043059734797731</v>
      </c>
      <c r="R308">
        <v>-0.23640408638707683</v>
      </c>
      <c r="S308">
        <v>-0.68158672233853834</v>
      </c>
      <c r="T308">
        <v>-0.95857654316617535</v>
      </c>
      <c r="U308">
        <v>0.83527133070979565</v>
      </c>
      <c r="V308">
        <v>-0.11874922330064848</v>
      </c>
      <c r="W308">
        <v>2.454376935358445E-2</v>
      </c>
      <c r="AO308" t="str">
        <f t="shared" si="53"/>
        <v>Devon Dotson</v>
      </c>
      <c r="AP308" cm="1">
        <f t="array" ref="AP308">INDEX(_x_scores_!B$2:B$474,MATCH($AO308,_x_scores_!$A$2:$A$474,0),0) + INDEX(_hidden_info_draft_!Z$42:AK$42,'Draft Sim'!$F$21)</f>
        <v>-1.1776688609754065</v>
      </c>
      <c r="AQ308" cm="1">
        <f t="array" ref="AQ308">INDEX(_x_scores_!C$2:C$474,MATCH($AO308,_x_scores_!$A$2:$A$474,0),0) + INDEX(_hidden_info_draft_!Z$43:AK$43,'Draft Sim'!$F$21)</f>
        <v>-0.76152091655184806</v>
      </c>
      <c r="AR308" cm="1">
        <f t="array" ref="AR308">INDEX(_x_scores_!D$2:D$474,MATCH($AO308,_x_scores_!$A$2:$A$474,0),0) +INDEX(_hidden_info_draft_!Z$44:AK$44,'Draft Sim'!$F$21)</f>
        <v>-0.63201404614849677</v>
      </c>
      <c r="AS308" cm="1">
        <f t="array" ref="AS308">INDEX(_x_scores_!E$2:E$474,MATCH($AO308,_x_scores_!$A$2:$A$474,0),0) + INDEX(_hidden_info_draft_!Z$45:AK$45,'Draft Sim'!$F$21)</f>
        <v>-0.69747010944711207</v>
      </c>
      <c r="AT308" cm="1">
        <f t="array" ref="AT308">INDEX(_x_scores_!F$2:F$474,MATCH($AO308,_x_scores_!$A$2:$A$474,0),0) + INDEX(_hidden_info_draft_!Z$46:AK$46,'Draft Sim'!$F$21)</f>
        <v>-1.1846793035216652</v>
      </c>
      <c r="AU308" cm="1">
        <f t="array" ref="AU308">INDEX(_x_scores_!G$2:G$474,MATCH($AO308,_x_scores_!$A$2:$A$474,0),0) + INDEX(_hidden_info_draft_!Z$47:AK$47,'Draft Sim'!$F$21)</f>
        <v>-0.78355119569488729</v>
      </c>
      <c r="AV308" cm="1">
        <f t="array" ref="AV308">INDEX(_x_scores_!H$2:H$474,MATCH($AO308,_x_scores_!$A$2:$A$474,0),0) + INDEX(_hidden_info_draft_!Z$48:AK$48,'Draft Sim'!$F$21)</f>
        <v>0.69113648261831406</v>
      </c>
      <c r="AW308" cm="1">
        <f t="array" ref="AW308">INDEX(_x_scores_!I$2:I$474,MATCH($AO308,_x_scores_!$A$2:$A$474,0),0) + INDEX(_hidden_info_draft_!Z$49:AK$49,'Draft Sim'!$F$21)</f>
        <v>-1.7647997451229873</v>
      </c>
      <c r="AX308" cm="1">
        <f t="array" ref="AX308">INDEX(_x_scores_!J$2:J$474,MATCH($AO308,_x_scores_!$A$2:$A$474,0),0) + INDEX(_hidden_info_draft_!Z$50:AK$50,'Draft Sim'!$F$21)</f>
        <v>2.8288235676987641E-2</v>
      </c>
      <c r="AZ308">
        <f t="shared" si="54"/>
        <v>0.41303715680934172</v>
      </c>
      <c r="BA308">
        <f t="shared" si="55"/>
        <v>0.44777869928637992</v>
      </c>
      <c r="BB308">
        <f t="shared" si="56"/>
        <v>0.45765097146450984</v>
      </c>
      <c r="BC308">
        <f t="shared" si="57"/>
        <v>0.44720039362135411</v>
      </c>
      <c r="BD308">
        <f t="shared" si="58"/>
        <v>0.4179528355390798</v>
      </c>
      <c r="BE308">
        <f t="shared" si="59"/>
        <v>0.44610350299189616</v>
      </c>
      <c r="BF308">
        <f t="shared" si="60"/>
        <v>0.550527061684837</v>
      </c>
      <c r="BG308">
        <f t="shared" si="61"/>
        <v>0.3714618716956658</v>
      </c>
      <c r="BH308">
        <f t="shared" si="62"/>
        <v>0.50208093886655525</v>
      </c>
      <c r="BL308">
        <f ca="1"/>
        <v>0</v>
      </c>
      <c r="BN308">
        <f t="shared" si="63"/>
        <v>0.45042149243995777</v>
      </c>
      <c r="BO308" cm="1">
        <f t="array" aca="1" ref="BO308" ca="1">SUM(IF(MOD(_xlfn.FLOOR.MATH(ROW(INDIRECT("1:512"))/1),2)=1,AZ308,1-AZ308) * IF(MOD(_xlfn.FLOOR.MATH(ROW(INDIRECT("1:512"))/2),2)=1,BA308,1-BA308) *  IF(MOD(_xlfn.FLOOR.MATH(ROW(INDIRECT("1:512"))/4),2)=1,BB308,1-BB308) *IF(MOD(_xlfn.FLOOR.MATH(ROW(INDIRECT("1:512"))/8),2)=1,BC308,1-BC308) * IF(MOD(_xlfn.FLOOR.MATH(ROW(INDIRECT("1:512"))/16),2)=1,BD308,1-BD308) * IF(MOD(_xlfn.FLOOR.MATH(ROW(INDIRECT("1:512"))/32),2)=1,BE308,1-BE308) *  IF(MOD(_xlfn.FLOOR.MATH(ROW(INDIRECT("1:512"))/64),2)=1,BF308,1-BF308) * IF(MOD(_xlfn.FLOOR.MATH(ROW(INDIRECT("1:512"))/128),2)=1,BG308,1-BG308) * IF(MOD(_xlfn.FLOOR.MATH(ROW(INDIRECT("1:512"))/256),2)=1,BH308,1-BH308)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0.37898205544829039</v>
      </c>
      <c r="BP308">
        <f ca="1">IF('Draft Sim'!$C$2 = "Most Categories",BO308,BN308)</f>
        <v>0.37898205544829039</v>
      </c>
      <c r="BR308" t="str">
        <f ca="1"/>
        <v>Kendrick Nunn</v>
      </c>
      <c r="BT308" s="6" t="str">
        <f t="shared" ca="1" si="64"/>
        <v>Kendrick Nunn</v>
      </c>
      <c r="BV308" t="str">
        <f ca="1"/>
        <v>McKinley Wright IV</v>
      </c>
    </row>
    <row r="309" spans="6:74">
      <c r="F309" t="str">
        <v>Joshua Primo</v>
      </c>
      <c r="I309" s="6" t="str">
        <f t="shared" si="52"/>
        <v>Joshua Primo</v>
      </c>
      <c r="L309" t="str">
        <v>Mike Muscala</v>
      </c>
      <c r="O309">
        <v>-1.0364668580366887</v>
      </c>
      <c r="P309">
        <v>-0.69407969321049079</v>
      </c>
      <c r="Q309">
        <v>-0.9846102778214052</v>
      </c>
      <c r="R309">
        <v>-0.68224817035784091</v>
      </c>
      <c r="S309">
        <v>-0.67689446768493844</v>
      </c>
      <c r="T309">
        <v>-0.53880546756033243</v>
      </c>
      <c r="U309">
        <v>0.77611055458875267</v>
      </c>
      <c r="V309">
        <v>3.7323748711650111E-2</v>
      </c>
      <c r="W309">
        <v>-0.1016785195952436</v>
      </c>
      <c r="AO309" t="str">
        <f t="shared" si="53"/>
        <v>Joshua Primo</v>
      </c>
      <c r="AP309" cm="1">
        <f t="array" ref="AP309">INDEX(_x_scores_!B$2:B$474,MATCH($AO309,_x_scores_!$A$2:$A$474,0),0) + INDEX(_hidden_info_draft_!Z$42:AK$42,'Draft Sim'!$F$21)</f>
        <v>-1.1317340857209259</v>
      </c>
      <c r="AQ309" cm="1">
        <f t="array" ref="AQ309">INDEX(_x_scores_!C$2:C$474,MATCH($AO309,_x_scores_!$A$2:$A$474,0),0) + INDEX(_hidden_info_draft_!Z$43:AK$43,'Draft Sim'!$F$21)</f>
        <v>-0.69666867618845696</v>
      </c>
      <c r="AR309" cm="1">
        <f t="array" ref="AR309">INDEX(_x_scores_!D$2:D$474,MATCH($AO309,_x_scores_!$A$2:$A$474,0),0) +INDEX(_hidden_info_draft_!Z$44:AK$44,'Draft Sim'!$F$21)</f>
        <v>-0.15448221601107492</v>
      </c>
      <c r="AS309" cm="1">
        <f t="array" ref="AS309">INDEX(_x_scores_!E$2:E$474,MATCH($AO309,_x_scores_!$A$2:$A$474,0),0) + INDEX(_hidden_info_draft_!Z$45:AK$45,'Draft Sim'!$F$21)</f>
        <v>-0.91000986042753129</v>
      </c>
      <c r="AT309" cm="1">
        <f t="array" ref="AT309">INDEX(_x_scores_!F$2:F$474,MATCH($AO309,_x_scores_!$A$2:$A$474,0),0) + INDEX(_hidden_info_draft_!Z$46:AK$46,'Draft Sim'!$F$21)</f>
        <v>-1.0903059233983226</v>
      </c>
      <c r="AU309" cm="1">
        <f t="array" ref="AU309">INDEX(_x_scores_!G$2:G$474,MATCH($AO309,_x_scores_!$A$2:$A$474,0),0) + INDEX(_hidden_info_draft_!Z$47:AK$47,'Draft Sim'!$F$21)</f>
        <v>-0.64819313059730477</v>
      </c>
      <c r="AV309" cm="1">
        <f t="array" ref="AV309">INDEX(_x_scores_!H$2:H$474,MATCH($AO309,_x_scores_!$A$2:$A$474,0),0) + INDEX(_hidden_info_draft_!Z$48:AK$48,'Draft Sim'!$F$21)</f>
        <v>0.31867641486893783</v>
      </c>
      <c r="AW309" cm="1">
        <f t="array" ref="AW309">INDEX(_x_scores_!I$2:I$474,MATCH($AO309,_x_scores_!$A$2:$A$474,0),0) + INDEX(_hidden_info_draft_!Z$49:AK$49,'Draft Sim'!$F$21)</f>
        <v>-1.8427974484441914</v>
      </c>
      <c r="AX309" cm="1">
        <f t="array" ref="AX309">INDEX(_x_scores_!J$2:J$474,MATCH($AO309,_x_scores_!$A$2:$A$474,0),0) + INDEX(_hidden_info_draft_!Z$50:AK$50,'Draft Sim'!$F$21)</f>
        <v>-2.4952467978588549E-2</v>
      </c>
      <c r="AZ309">
        <f t="shared" si="54"/>
        <v>0.41637798852320418</v>
      </c>
      <c r="BA309">
        <f t="shared" si="55"/>
        <v>0.45220360792118908</v>
      </c>
      <c r="BB309">
        <f t="shared" si="56"/>
        <v>0.48963034269382999</v>
      </c>
      <c r="BC309">
        <f t="shared" si="57"/>
        <v>0.43125227437852032</v>
      </c>
      <c r="BD309">
        <f t="shared" si="58"/>
        <v>0.42440662875137303</v>
      </c>
      <c r="BE309">
        <f t="shared" si="59"/>
        <v>0.45537108888459166</v>
      </c>
      <c r="BF309">
        <f t="shared" si="60"/>
        <v>0.52334683958974049</v>
      </c>
      <c r="BG309">
        <f t="shared" si="61"/>
        <v>0.36599495236394686</v>
      </c>
      <c r="BH309">
        <f t="shared" si="62"/>
        <v>0.4981644449910636</v>
      </c>
      <c r="BL309">
        <f ca="1"/>
        <v>0</v>
      </c>
      <c r="BN309">
        <f t="shared" si="63"/>
        <v>0.45074979645527324</v>
      </c>
      <c r="BO309" cm="1">
        <f t="array" aca="1" ref="BO309" ca="1">SUM(IF(MOD(_xlfn.FLOOR.MATH(ROW(INDIRECT("1:512"))/1),2)=1,AZ309,1-AZ309) * IF(MOD(_xlfn.FLOOR.MATH(ROW(INDIRECT("1:512"))/2),2)=1,BA309,1-BA309) *  IF(MOD(_xlfn.FLOOR.MATH(ROW(INDIRECT("1:512"))/4),2)=1,BB309,1-BB309) *IF(MOD(_xlfn.FLOOR.MATH(ROW(INDIRECT("1:512"))/8),2)=1,BC309,1-BC309) * IF(MOD(_xlfn.FLOOR.MATH(ROW(INDIRECT("1:512"))/16),2)=1,BD309,1-BD309) * IF(MOD(_xlfn.FLOOR.MATH(ROW(INDIRECT("1:512"))/32),2)=1,BE309,1-BE309) *  IF(MOD(_xlfn.FLOOR.MATH(ROW(INDIRECT("1:512"))/64),2)=1,BF309,1-BF309) * IF(MOD(_xlfn.FLOOR.MATH(ROW(INDIRECT("1:512"))/128),2)=1,BG309,1-BG309) * IF(MOD(_xlfn.FLOOR.MATH(ROW(INDIRECT("1:512"))/256),2)=1,BH309,1-BH309)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0.37987309713110767</v>
      </c>
      <c r="BP309">
        <f ca="1">IF('Draft Sim'!$C$2 = "Most Categories",BO309,BN309)</f>
        <v>0.37987309713110767</v>
      </c>
      <c r="BR309" t="str">
        <f ca="1"/>
        <v>Nickeil Alexander-Walker</v>
      </c>
      <c r="BT309" s="6" t="str">
        <f t="shared" ca="1" si="64"/>
        <v>Nickeil Alexander-Walker</v>
      </c>
      <c r="BV309" t="str">
        <f ca="1"/>
        <v>Josh Christopher</v>
      </c>
    </row>
    <row r="310" spans="6:74">
      <c r="F310" t="str">
        <v>Jamal Cain</v>
      </c>
      <c r="I310" s="6" t="str">
        <f t="shared" si="52"/>
        <v>Jamal Cain</v>
      </c>
      <c r="L310" t="str">
        <v>Josh Christopher</v>
      </c>
      <c r="O310">
        <v>-1.1134728998436254</v>
      </c>
      <c r="P310">
        <v>-0.82616067625368139</v>
      </c>
      <c r="Q310">
        <v>-0.40305098139307144</v>
      </c>
      <c r="R310">
        <v>-0.1805738802700998</v>
      </c>
      <c r="S310">
        <v>-0.61313427387938457</v>
      </c>
      <c r="T310">
        <v>-0.6863175772861384</v>
      </c>
      <c r="U310">
        <v>0.2956619886574548</v>
      </c>
      <c r="V310">
        <v>-0.21164883959874672</v>
      </c>
      <c r="W310">
        <v>-0.22352220711756576</v>
      </c>
      <c r="AO310" t="str">
        <f t="shared" si="53"/>
        <v>Jamal Cain</v>
      </c>
      <c r="AP310" cm="1">
        <f t="array" ref="AP310">INDEX(_x_scores_!B$2:B$474,MATCH($AO310,_x_scores_!$A$2:$A$474,0),0) + INDEX(_hidden_info_draft_!Z$42:AK$42,'Draft Sim'!$F$21)</f>
        <v>-1.2042054274794924</v>
      </c>
      <c r="AQ310" cm="1">
        <f t="array" ref="AQ310">INDEX(_x_scores_!C$2:C$474,MATCH($AO310,_x_scores_!$A$2:$A$474,0),0) + INDEX(_hidden_info_draft_!Z$43:AK$43,'Draft Sim'!$F$21)</f>
        <v>-0.6318691310465151</v>
      </c>
      <c r="AR310" cm="1">
        <f t="array" ref="AR310">INDEX(_x_scores_!D$2:D$474,MATCH($AO310,_x_scores_!$A$2:$A$474,0),0) +INDEX(_hidden_info_draft_!Z$44:AK$44,'Draft Sim'!$F$21)</f>
        <v>-0.84445397798662358</v>
      </c>
      <c r="AS310" cm="1">
        <f t="array" ref="AS310">INDEX(_x_scores_!E$2:E$474,MATCH($AO310,_x_scores_!$A$2:$A$474,0),0) + INDEX(_hidden_info_draft_!Z$45:AK$45,'Draft Sim'!$F$21)</f>
        <v>-0.75597200025321887</v>
      </c>
      <c r="AT310" cm="1">
        <f t="array" ref="AT310">INDEX(_x_scores_!F$2:F$474,MATCH($AO310,_x_scores_!$A$2:$A$474,0),0) + INDEX(_hidden_info_draft_!Z$46:AK$46,'Draft Sim'!$F$21)</f>
        <v>-1.2121119410315266</v>
      </c>
      <c r="AU310" cm="1">
        <f t="array" ref="AU310">INDEX(_x_scores_!G$2:G$474,MATCH($AO310,_x_scores_!$A$2:$A$474,0),0) + INDEX(_hidden_info_draft_!Z$47:AK$47,'Draft Sim'!$F$21)</f>
        <v>-0.8021730382614205</v>
      </c>
      <c r="AV310" cm="1">
        <f t="array" ref="AV310">INDEX(_x_scores_!H$2:H$474,MATCH($AO310,_x_scores_!$A$2:$A$474,0),0) + INDEX(_hidden_info_draft_!Z$48:AK$48,'Draft Sim'!$F$21)</f>
        <v>0.86427884589700688</v>
      </c>
      <c r="AW310" cm="1">
        <f t="array" ref="AW310">INDEX(_x_scores_!I$2:I$474,MATCH($AO310,_x_scores_!$A$2:$A$474,0),0) + INDEX(_hidden_info_draft_!Z$49:AK$49,'Draft Sim'!$F$21)</f>
        <v>-1.8240522836103938</v>
      </c>
      <c r="AX310" cm="1">
        <f t="array" ref="AX310">INDEX(_x_scores_!J$2:J$474,MATCH($AO310,_x_scores_!$A$2:$A$474,0),0) + INDEX(_hidden_info_draft_!Z$50:AK$50,'Draft Sim'!$F$21)</f>
        <v>9.7404982277588953E-2</v>
      </c>
      <c r="AZ310">
        <f t="shared" si="54"/>
        <v>0.411110004632117</v>
      </c>
      <c r="BA310">
        <f t="shared" si="55"/>
        <v>0.45663085895335631</v>
      </c>
      <c r="BB310">
        <f t="shared" si="56"/>
        <v>0.44349964741337744</v>
      </c>
      <c r="BC310">
        <f t="shared" si="57"/>
        <v>0.44280099827429709</v>
      </c>
      <c r="BD310">
        <f t="shared" si="58"/>
        <v>0.41608089064070519</v>
      </c>
      <c r="BE310">
        <f t="shared" si="59"/>
        <v>0.44483070266815683</v>
      </c>
      <c r="BF310">
        <f t="shared" si="60"/>
        <v>0.56308960163296995</v>
      </c>
      <c r="BG310">
        <f t="shared" si="61"/>
        <v>0.36730638232404267</v>
      </c>
      <c r="BH310">
        <f t="shared" si="62"/>
        <v>0.5071649514478076</v>
      </c>
      <c r="BL310">
        <f ca="1"/>
        <v>1</v>
      </c>
      <c r="BN310">
        <f t="shared" si="63"/>
        <v>0.45027933755409222</v>
      </c>
      <c r="BO310" cm="1">
        <f t="array" aca="1" ref="BO310" ca="1">SUM(IF(MOD(_xlfn.FLOOR.MATH(ROW(INDIRECT("1:512"))/1),2)=1,AZ310,1-AZ310) * IF(MOD(_xlfn.FLOOR.MATH(ROW(INDIRECT("1:512"))/2),2)=1,BA310,1-BA310) *  IF(MOD(_xlfn.FLOOR.MATH(ROW(INDIRECT("1:512"))/4),2)=1,BB310,1-BB310) *IF(MOD(_xlfn.FLOOR.MATH(ROW(INDIRECT("1:512"))/8),2)=1,BC310,1-BC310) * IF(MOD(_xlfn.FLOOR.MATH(ROW(INDIRECT("1:512"))/16),2)=1,BD310,1-BD310) * IF(MOD(_xlfn.FLOOR.MATH(ROW(INDIRECT("1:512"))/32),2)=1,BE310,1-BE310) *  IF(MOD(_xlfn.FLOOR.MATH(ROW(INDIRECT("1:512"))/64),2)=1,BF310,1-BF310) * IF(MOD(_xlfn.FLOOR.MATH(ROW(INDIRECT("1:512"))/128),2)=1,BG310,1-BG310) * IF(MOD(_xlfn.FLOOR.MATH(ROW(INDIRECT("1:512"))/256),2)=1,BH310,1-BH310)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0.3785128466254114</v>
      </c>
      <c r="BP310">
        <f ca="1">IF('Draft Sim'!$C$2 = "Most Categories",BO310,BN310)</f>
        <v>0.3785128466254114</v>
      </c>
      <c r="BR310" t="str">
        <f ca="1"/>
        <v>Dyson Daniels</v>
      </c>
      <c r="BT310" s="6" t="str">
        <f t="shared" ca="1" si="64"/>
        <v>Dyson Daniels</v>
      </c>
      <c r="BV310" t="str">
        <f ca="1"/>
        <v>Svi Mykhailiuk</v>
      </c>
    </row>
    <row r="311" spans="6:74">
      <c r="F311" t="str">
        <v>Bismack Biyombo</v>
      </c>
      <c r="I311" s="6" t="str">
        <f t="shared" si="52"/>
        <v>Bismack Biyombo</v>
      </c>
      <c r="L311" t="str">
        <v>Jordan Schakel</v>
      </c>
      <c r="O311">
        <v>-1.0183723692275701</v>
      </c>
      <c r="P311">
        <v>-1.1005650001060046</v>
      </c>
      <c r="Q311">
        <v>-0.82856234626988223</v>
      </c>
      <c r="R311">
        <v>-0.47114890220771721</v>
      </c>
      <c r="S311">
        <v>-0.50192403354539283</v>
      </c>
      <c r="T311">
        <v>-0.38773207673859983</v>
      </c>
      <c r="U311">
        <v>0.72509147626055503</v>
      </c>
      <c r="V311">
        <v>-5.1971613994166402E-2</v>
      </c>
      <c r="W311">
        <v>-0.30927453283537254</v>
      </c>
      <c r="AO311" t="str">
        <f t="shared" si="53"/>
        <v>Bismack Biyombo</v>
      </c>
      <c r="AP311" cm="1">
        <f t="array" ref="AP311">INDEX(_x_scores_!B$2:B$474,MATCH($AO311,_x_scores_!$A$2:$A$474,0),0) + INDEX(_hidden_info_draft_!Z$42:AK$42,'Draft Sim'!$F$21)</f>
        <v>-1.3969451238326871</v>
      </c>
      <c r="AQ311" cm="1">
        <f t="array" ref="AQ311">INDEX(_x_scores_!C$2:C$474,MATCH($AO311,_x_scores_!$A$2:$A$474,0),0) + INDEX(_hidden_info_draft_!Z$43:AK$43,'Draft Sim'!$F$21)</f>
        <v>-0.27017763158323471</v>
      </c>
      <c r="AR311" cm="1">
        <f t="array" ref="AR311">INDEX(_x_scores_!D$2:D$474,MATCH($AO311,_x_scores_!$A$2:$A$474,0),0) +INDEX(_hidden_info_draft_!Z$44:AK$44,'Draft Sim'!$F$21)</f>
        <v>-1.0091443515694531</v>
      </c>
      <c r="AS311" cm="1">
        <f t="array" ref="AS311">INDEX(_x_scores_!E$2:E$474,MATCH($AO311,_x_scores_!$A$2:$A$474,0),0) + INDEX(_hidden_info_draft_!Z$45:AK$45,'Draft Sim'!$F$21)</f>
        <v>-0.9920436772466259</v>
      </c>
      <c r="AT311" cm="1">
        <f t="array" ref="AT311">INDEX(_x_scores_!F$2:F$474,MATCH($AO311,_x_scores_!$A$2:$A$474,0),0) + INDEX(_hidden_info_draft_!Z$46:AK$46,'Draft Sim'!$F$21)</f>
        <v>-0.18591335088983235</v>
      </c>
      <c r="AU311" cm="1">
        <f t="array" ref="AU311">INDEX(_x_scores_!G$2:G$474,MATCH($AO311,_x_scores_!$A$2:$A$474,0),0) + INDEX(_hidden_info_draft_!Z$47:AK$47,'Draft Sim'!$F$21)</f>
        <v>-1.2217654230259953</v>
      </c>
      <c r="AV311" cm="1">
        <f t="array" ref="AV311">INDEX(_x_scores_!H$2:H$474,MATCH($AO311,_x_scores_!$A$2:$A$474,0),0) + INDEX(_hidden_info_draft_!Z$48:AK$48,'Draft Sim'!$F$21)</f>
        <v>0.75492071430758512</v>
      </c>
      <c r="AW311" cm="1">
        <f t="array" ref="AW311">INDEX(_x_scores_!I$2:I$474,MATCH($AO311,_x_scores_!$A$2:$A$474,0),0) + INDEX(_hidden_info_draft_!Z$49:AK$49,'Draft Sim'!$F$21)</f>
        <v>-2.1804272435861947</v>
      </c>
      <c r="AX311" cm="1">
        <f t="array" ref="AX311">INDEX(_x_scores_!J$2:J$474,MATCH($AO311,_x_scores_!$A$2:$A$474,0),0) + INDEX(_hidden_info_draft_!Z$50:AK$50,'Draft Sim'!$F$21)</f>
        <v>0.28541157473258677</v>
      </c>
      <c r="AZ311">
        <f t="shared" si="54"/>
        <v>0.39717985707423675</v>
      </c>
      <c r="BA311">
        <f t="shared" si="55"/>
        <v>0.48142605307335073</v>
      </c>
      <c r="BB311">
        <f t="shared" si="56"/>
        <v>0.43257750678483498</v>
      </c>
      <c r="BC311">
        <f t="shared" si="57"/>
        <v>0.42512518573295277</v>
      </c>
      <c r="BD311">
        <f t="shared" si="58"/>
        <v>0.48703437307873709</v>
      </c>
      <c r="BE311">
        <f t="shared" si="59"/>
        <v>0.41632678150023628</v>
      </c>
      <c r="BF311">
        <f t="shared" si="60"/>
        <v>0.55516157942250333</v>
      </c>
      <c r="BG311">
        <f t="shared" si="61"/>
        <v>0.34265516527611029</v>
      </c>
      <c r="BH311">
        <f t="shared" si="62"/>
        <v>0.5209858502858089</v>
      </c>
      <c r="BL311">
        <f ca="1"/>
        <v>0</v>
      </c>
      <c r="BN311">
        <f t="shared" si="63"/>
        <v>0.45094137246986343</v>
      </c>
      <c r="BO311" cm="1">
        <f t="array" aca="1" ref="BO311" ca="1">SUM(IF(MOD(_xlfn.FLOOR.MATH(ROW(INDIRECT("1:512"))/1),2)=1,AZ311,1-AZ311) * IF(MOD(_xlfn.FLOOR.MATH(ROW(INDIRECT("1:512"))/2),2)=1,BA311,1-BA311) *  IF(MOD(_xlfn.FLOOR.MATH(ROW(INDIRECT("1:512"))/4),2)=1,BB311,1-BB311) *IF(MOD(_xlfn.FLOOR.MATH(ROW(INDIRECT("1:512"))/8),2)=1,BC311,1-BC311) * IF(MOD(_xlfn.FLOOR.MATH(ROW(INDIRECT("1:512"))/16),2)=1,BD311,1-BD311) * IF(MOD(_xlfn.FLOOR.MATH(ROW(INDIRECT("1:512"))/32),2)=1,BE311,1-BE311) *  IF(MOD(_xlfn.FLOOR.MATH(ROW(INDIRECT("1:512"))/64),2)=1,BF311,1-BF311) * IF(MOD(_xlfn.FLOOR.MATH(ROW(INDIRECT("1:512"))/128),2)=1,BG311,1-BG311) * IF(MOD(_xlfn.FLOOR.MATH(ROW(INDIRECT("1:512"))/256),2)=1,BH311,1-BH311)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0.37988855025839419</v>
      </c>
      <c r="BP311">
        <f ca="1">IF('Draft Sim'!$C$2 = "Most Categories",BO311,BN311)</f>
        <v>0.37988855025839419</v>
      </c>
      <c r="BR311" t="str">
        <f ca="1"/>
        <v>David Roddy</v>
      </c>
      <c r="BT311" s="6" t="str">
        <f t="shared" ca="1" si="64"/>
        <v>David Roddy</v>
      </c>
      <c r="BV311" t="str">
        <f ca="1"/>
        <v>Oshae Brissett</v>
      </c>
    </row>
    <row r="312" spans="6:74">
      <c r="F312" t="str">
        <v>Theo Pinson</v>
      </c>
      <c r="I312" s="6" t="str">
        <f t="shared" si="52"/>
        <v>Theo Pinson</v>
      </c>
      <c r="L312" t="str">
        <v>Evan Fournier</v>
      </c>
      <c r="O312">
        <v>-0.9002070960623878</v>
      </c>
      <c r="P312">
        <v>-1.071928133043851</v>
      </c>
      <c r="Q312">
        <v>-0.86715542937525114</v>
      </c>
      <c r="R312">
        <v>-0.42439091084786756</v>
      </c>
      <c r="S312">
        <v>-0.57595367127995722</v>
      </c>
      <c r="T312">
        <v>-0.80011619440370874</v>
      </c>
      <c r="U312">
        <v>0.63773845580638278</v>
      </c>
      <c r="V312">
        <v>6.2824205803516065E-3</v>
      </c>
      <c r="W312">
        <v>-0.10361560162364482</v>
      </c>
      <c r="AO312" t="str">
        <f t="shared" si="53"/>
        <v>Theo Pinson</v>
      </c>
      <c r="AP312" cm="1">
        <f t="array" ref="AP312">INDEX(_x_scores_!B$2:B$474,MATCH($AO312,_x_scores_!$A$2:$A$474,0),0) + INDEX(_hidden_info_draft_!Z$42:AK$42,'Draft Sim'!$F$21)</f>
        <v>-1.1688129364507305</v>
      </c>
      <c r="AQ312" cm="1">
        <f t="array" ref="AQ312">INDEX(_x_scores_!C$2:C$474,MATCH($AO312,_x_scores_!$A$2:$A$474,0),0) + INDEX(_hidden_info_draft_!Z$43:AK$43,'Draft Sim'!$F$21)</f>
        <v>-0.78624453497303637</v>
      </c>
      <c r="AR312" cm="1">
        <f t="array" ref="AR312">INDEX(_x_scores_!D$2:D$474,MATCH($AO312,_x_scores_!$A$2:$A$474,0),0) +INDEX(_hidden_info_draft_!Z$44:AK$44,'Draft Sim'!$F$21)</f>
        <v>-0.80813440938463343</v>
      </c>
      <c r="AS312" cm="1">
        <f t="array" ref="AS312">INDEX(_x_scores_!E$2:E$474,MATCH($AO312,_x_scores_!$A$2:$A$474,0),0) + INDEX(_hidden_info_draft_!Z$45:AK$45,'Draft Sim'!$F$21)</f>
        <v>-0.83643518337942702</v>
      </c>
      <c r="AT312" cm="1">
        <f t="array" ref="AT312">INDEX(_x_scores_!F$2:F$474,MATCH($AO312,_x_scores_!$A$2:$A$474,0),0) + INDEX(_hidden_info_draft_!Z$46:AK$46,'Draft Sim'!$F$21)</f>
        <v>-1.2204729249327744</v>
      </c>
      <c r="AU312" cm="1">
        <f t="array" ref="AU312">INDEX(_x_scores_!G$2:G$474,MATCH($AO312,_x_scores_!$A$2:$A$474,0),0) + INDEX(_hidden_info_draft_!Z$47:AK$47,'Draft Sim'!$F$21)</f>
        <v>-0.61709247202987871</v>
      </c>
      <c r="AV312" cm="1">
        <f t="array" ref="AV312">INDEX(_x_scores_!H$2:H$474,MATCH($AO312,_x_scores_!$A$2:$A$474,0),0) + INDEX(_hidden_info_draft_!Z$48:AK$48,'Draft Sim'!$F$21)</f>
        <v>0.8581551544785182</v>
      </c>
      <c r="AW312" cm="1">
        <f t="array" ref="AW312">INDEX(_x_scores_!I$2:I$474,MATCH($AO312,_x_scores_!$A$2:$A$474,0),0) + INDEX(_hidden_info_draft_!Z$49:AK$49,'Draft Sim'!$F$21)</f>
        <v>-1.7375073016042613</v>
      </c>
      <c r="AX312" cm="1">
        <f t="array" ref="AX312">INDEX(_x_scores_!J$2:J$474,MATCH($AO312,_x_scores_!$A$2:$A$474,0),0) + INDEX(_hidden_info_draft_!Z$50:AK$50,'Draft Sim'!$F$21)</f>
        <v>-3.9413706632206447E-3</v>
      </c>
      <c r="AZ312">
        <f t="shared" si="54"/>
        <v>0.41368076542676602</v>
      </c>
      <c r="BA312">
        <f t="shared" si="55"/>
        <v>0.44609347046496994</v>
      </c>
      <c r="BB312">
        <f t="shared" si="56"/>
        <v>0.44591442172280593</v>
      </c>
      <c r="BC312">
        <f t="shared" si="57"/>
        <v>0.43676170504551148</v>
      </c>
      <c r="BD312">
        <f t="shared" si="58"/>
        <v>0.41551073113224257</v>
      </c>
      <c r="BE312">
        <f t="shared" si="59"/>
        <v>0.4575040860684878</v>
      </c>
      <c r="BF312">
        <f t="shared" si="60"/>
        <v>0.56264629736178673</v>
      </c>
      <c r="BG312">
        <f t="shared" si="61"/>
        <v>0.37338102595644307</v>
      </c>
      <c r="BH312">
        <f t="shared" si="62"/>
        <v>0.49971006364748349</v>
      </c>
      <c r="BL312">
        <f ca="1"/>
        <v>1</v>
      </c>
      <c r="BN312">
        <f t="shared" si="63"/>
        <v>0.45013361853627742</v>
      </c>
      <c r="BO312" cm="1">
        <f t="array" aca="1" ref="BO312" ca="1">SUM(IF(MOD(_xlfn.FLOOR.MATH(ROW(INDIRECT("1:512"))/1),2)=1,AZ312,1-AZ312) * IF(MOD(_xlfn.FLOOR.MATH(ROW(INDIRECT("1:512"))/2),2)=1,BA312,1-BA312) *  IF(MOD(_xlfn.FLOOR.MATH(ROW(INDIRECT("1:512"))/4),2)=1,BB312,1-BB312) *IF(MOD(_xlfn.FLOOR.MATH(ROW(INDIRECT("1:512"))/8),2)=1,BC312,1-BC312) * IF(MOD(_xlfn.FLOOR.MATH(ROW(INDIRECT("1:512"))/16),2)=1,BD312,1-BD312) * IF(MOD(_xlfn.FLOOR.MATH(ROW(INDIRECT("1:512"))/32),2)=1,BE312,1-BE312) *  IF(MOD(_xlfn.FLOOR.MATH(ROW(INDIRECT("1:512"))/64),2)=1,BF312,1-BF312) * IF(MOD(_xlfn.FLOOR.MATH(ROW(INDIRECT("1:512"))/128),2)=1,BG312,1-BG312) * IF(MOD(_xlfn.FLOOR.MATH(ROW(INDIRECT("1:512"))/256),2)=1,BH312,1-BH312)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0.37821535365823689</v>
      </c>
      <c r="BP312">
        <f ca="1">IF('Draft Sim'!$C$2 = "Most Categories",BO312,BN312)</f>
        <v>0.37821535365823689</v>
      </c>
      <c r="BR312" t="str">
        <f ca="1"/>
        <v>Devon Dotson</v>
      </c>
      <c r="BT312" s="6" t="str">
        <f t="shared" ca="1" si="64"/>
        <v>Devon Dotson</v>
      </c>
      <c r="BV312" t="str">
        <f ca="1"/>
        <v>Bruno Fernando</v>
      </c>
    </row>
    <row r="313" spans="6:74">
      <c r="F313" t="str">
        <v>Moses Moody</v>
      </c>
      <c r="I313" s="6" t="str">
        <f t="shared" si="52"/>
        <v>Moses Moody</v>
      </c>
      <c r="L313" t="str">
        <v>Oshae Brissett</v>
      </c>
      <c r="O313">
        <v>-0.94650252405134971</v>
      </c>
      <c r="P313">
        <v>-1.046355554023606</v>
      </c>
      <c r="Q313">
        <v>-1.0468310262659724</v>
      </c>
      <c r="R313">
        <v>-0.58862571214658077</v>
      </c>
      <c r="S313">
        <v>-0.64436057848729267</v>
      </c>
      <c r="T313">
        <v>-0.46341642699966845</v>
      </c>
      <c r="U313">
        <v>0.85977898583214096</v>
      </c>
      <c r="V313">
        <v>1.8114666401985762E-2</v>
      </c>
      <c r="W313">
        <v>-0.15493091403818146</v>
      </c>
      <c r="AO313" t="str">
        <f t="shared" si="53"/>
        <v>Moses Moody</v>
      </c>
      <c r="AP313" cm="1">
        <f t="array" ref="AP313">INDEX(_x_scores_!B$2:B$474,MATCH($AO313,_x_scores_!$A$2:$A$474,0),0) + INDEX(_hidden_info_draft_!Z$42:AK$42,'Draft Sim'!$F$21)</f>
        <v>-1.0383393872698199</v>
      </c>
      <c r="AQ313" cm="1">
        <f t="array" ref="AQ313">INDEX(_x_scores_!C$2:C$474,MATCH($AO313,_x_scores_!$A$2:$A$474,0),0) + INDEX(_hidden_info_draft_!Z$43:AK$43,'Draft Sim'!$F$21)</f>
        <v>-0.80218793889689965</v>
      </c>
      <c r="AR313" cm="1">
        <f t="array" ref="AR313">INDEX(_x_scores_!D$2:D$474,MATCH($AO313,_x_scores_!$A$2:$A$474,0),0) +INDEX(_hidden_info_draft_!Z$44:AK$44,'Draft Sim'!$F$21)</f>
        <v>-0.8973720230324671</v>
      </c>
      <c r="AS313" cm="1">
        <f t="array" ref="AS313">INDEX(_x_scores_!E$2:E$474,MATCH($AO313,_x_scores_!$A$2:$A$474,0),0) + INDEX(_hidden_info_draft_!Z$45:AK$45,'Draft Sim'!$F$21)</f>
        <v>-0.82160123909199201</v>
      </c>
      <c r="AT313" cm="1">
        <f t="array" ref="AT313">INDEX(_x_scores_!F$2:F$474,MATCH($AO313,_x_scores_!$A$2:$A$474,0),0) + INDEX(_hidden_info_draft_!Z$46:AK$46,'Draft Sim'!$F$21)</f>
        <v>-1.2161320462203431</v>
      </c>
      <c r="AU313" cm="1">
        <f t="array" ref="AU313">INDEX(_x_scores_!G$2:G$474,MATCH($AO313,_x_scores_!$A$2:$A$474,0),0) + INDEX(_hidden_info_draft_!Z$47:AK$47,'Draft Sim'!$F$21)</f>
        <v>-0.53134984629990656</v>
      </c>
      <c r="AV313" cm="1">
        <f t="array" ref="AV313">INDEX(_x_scores_!H$2:H$474,MATCH($AO313,_x_scores_!$A$2:$A$474,0),0) + INDEX(_hidden_info_draft_!Z$48:AK$48,'Draft Sim'!$F$21)</f>
        <v>0.7891146726869982</v>
      </c>
      <c r="AW313" cm="1">
        <f t="array" ref="AW313">INDEX(_x_scores_!I$2:I$474,MATCH($AO313,_x_scores_!$A$2:$A$474,0),0) + INDEX(_hidden_info_draft_!Z$49:AK$49,'Draft Sim'!$F$21)</f>
        <v>-1.7258240359668535</v>
      </c>
      <c r="AX313" cm="1">
        <f t="array" ref="AX313">INDEX(_x_scores_!J$2:J$474,MATCH($AO313,_x_scores_!$A$2:$A$474,0),0) + INDEX(_hidden_info_draft_!Z$50:AK$50,'Draft Sim'!$F$21)</f>
        <v>-5.5087074632024724E-2</v>
      </c>
      <c r="AZ313">
        <f t="shared" si="54"/>
        <v>0.42318898759453438</v>
      </c>
      <c r="BA313">
        <f t="shared" si="55"/>
        <v>0.44500723911784801</v>
      </c>
      <c r="BB313">
        <f t="shared" si="56"/>
        <v>0.43998506874344945</v>
      </c>
      <c r="BC313">
        <f t="shared" si="57"/>
        <v>0.43787402598795722</v>
      </c>
      <c r="BD313">
        <f t="shared" si="58"/>
        <v>0.41580672599753565</v>
      </c>
      <c r="BE313">
        <f t="shared" si="59"/>
        <v>0.46339078726567129</v>
      </c>
      <c r="BF313">
        <f t="shared" si="60"/>
        <v>0.55764302858322501</v>
      </c>
      <c r="BG313">
        <f t="shared" si="61"/>
        <v>0.37420353580951549</v>
      </c>
      <c r="BH313">
        <f t="shared" si="62"/>
        <v>0.4959477365598981</v>
      </c>
      <c r="BL313">
        <f ca="1"/>
        <v>1</v>
      </c>
      <c r="BN313">
        <f t="shared" si="63"/>
        <v>0.45033857062884824</v>
      </c>
      <c r="BO313" cm="1">
        <f t="array" aca="1" ref="BO313" ca="1">SUM(IF(MOD(_xlfn.FLOOR.MATH(ROW(INDIRECT("1:512"))/1),2)=1,AZ313,1-AZ313) * IF(MOD(_xlfn.FLOOR.MATH(ROW(INDIRECT("1:512"))/2),2)=1,BA313,1-BA313) *  IF(MOD(_xlfn.FLOOR.MATH(ROW(INDIRECT("1:512"))/4),2)=1,BB313,1-BB313) *IF(MOD(_xlfn.FLOOR.MATH(ROW(INDIRECT("1:512"))/8),2)=1,BC313,1-BC313) * IF(MOD(_xlfn.FLOOR.MATH(ROW(INDIRECT("1:512"))/16),2)=1,BD313,1-BD313) * IF(MOD(_xlfn.FLOOR.MATH(ROW(INDIRECT("1:512"))/32),2)=1,BE313,1-BE313) *  IF(MOD(_xlfn.FLOOR.MATH(ROW(INDIRECT("1:512"))/64),2)=1,BF313,1-BF313) * IF(MOD(_xlfn.FLOOR.MATH(ROW(INDIRECT("1:512"))/128),2)=1,BG313,1-BG313) * IF(MOD(_xlfn.FLOOR.MATH(ROW(INDIRECT("1:512"))/256),2)=1,BH313,1-BH313)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0.37876443259294623</v>
      </c>
      <c r="BP313">
        <f ca="1">IF('Draft Sim'!$C$2 = "Most Categories",BO313,BN313)</f>
        <v>0.37876443259294623</v>
      </c>
      <c r="BR313" t="str">
        <f ca="1"/>
        <v>Cam Thomas</v>
      </c>
      <c r="BT313" s="6" t="str">
        <f t="shared" ca="1" si="64"/>
        <v>Cam Thomas</v>
      </c>
      <c r="BV313" t="str">
        <f ca="1"/>
        <v>Evan Fournier</v>
      </c>
    </row>
    <row r="314" spans="6:74">
      <c r="F314" t="str">
        <v>Cam Thomas</v>
      </c>
      <c r="I314" s="6" t="str">
        <f t="shared" si="52"/>
        <v>Cam Thomas</v>
      </c>
      <c r="L314" t="str">
        <v>Bruno Fernando</v>
      </c>
      <c r="O314">
        <v>-1.0769760732322602</v>
      </c>
      <c r="P314">
        <v>-1.0304121500997427</v>
      </c>
      <c r="Q314">
        <v>-0.95759341261813868</v>
      </c>
      <c r="R314">
        <v>-0.60345965643401578</v>
      </c>
      <c r="S314">
        <v>-0.64870145719972394</v>
      </c>
      <c r="T314">
        <v>-0.54915905272964061</v>
      </c>
      <c r="U314">
        <v>0.92881946762366097</v>
      </c>
      <c r="V314">
        <v>6.431400764578001E-3</v>
      </c>
      <c r="W314">
        <v>-0.10378521006937738</v>
      </c>
      <c r="AO314" t="str">
        <f t="shared" si="53"/>
        <v>Cam Thomas</v>
      </c>
      <c r="AP314" cm="1">
        <f t="array" ref="AP314">INDEX(_x_scores_!B$2:B$474,MATCH($AO314,_x_scores_!$A$2:$A$474,0),0) + INDEX(_hidden_info_draft_!Z$42:AK$42,'Draft Sim'!$F$21)</f>
        <v>-0.7301117118343059</v>
      </c>
      <c r="AQ314" cm="1">
        <f t="array" ref="AQ314">INDEX(_x_scores_!C$2:C$474,MATCH($AO314,_x_scores_!$A$2:$A$474,0),0) + INDEX(_hidden_info_draft_!Z$43:AK$43,'Draft Sim'!$F$21)</f>
        <v>-0.88909565584473904</v>
      </c>
      <c r="AR314" cm="1">
        <f t="array" ref="AR314">INDEX(_x_scores_!D$2:D$474,MATCH($AO314,_x_scores_!$A$2:$A$474,0),0) +INDEX(_hidden_info_draft_!Z$44:AK$44,'Draft Sim'!$F$21)</f>
        <v>-0.73557329334702326</v>
      </c>
      <c r="AS314" cm="1">
        <f t="array" ref="AS314">INDEX(_x_scores_!E$2:E$474,MATCH($AO314,_x_scores_!$A$2:$A$474,0),0) + INDEX(_hidden_info_draft_!Z$45:AK$45,'Draft Sim'!$F$21)</f>
        <v>-0.77409393128344983</v>
      </c>
      <c r="AT314" cm="1">
        <f t="array" ref="AT314">INDEX(_x_scores_!F$2:F$474,MATCH($AO314,_x_scores_!$A$2:$A$474,0),0) + INDEX(_hidden_info_draft_!Z$46:AK$46,'Draft Sim'!$F$21)</f>
        <v>-1.3333161668929316</v>
      </c>
      <c r="AU314" cm="1">
        <f t="array" ref="AU314">INDEX(_x_scores_!G$2:G$474,MATCH($AO314,_x_scores_!$A$2:$A$474,0),0) + INDEX(_hidden_info_draft_!Z$47:AK$47,'Draft Sim'!$F$21)</f>
        <v>-0.43204797123857125</v>
      </c>
      <c r="AV314" cm="1">
        <f t="array" ref="AV314">INDEX(_x_scores_!H$2:H$474,MATCH($AO314,_x_scores_!$A$2:$A$474,0),0) + INDEX(_hidden_info_draft_!Z$48:AK$48,'Draft Sim'!$F$21)</f>
        <v>0.42691011088740044</v>
      </c>
      <c r="AW314" cm="1">
        <f t="array" ref="AW314">INDEX(_x_scores_!I$2:I$474,MATCH($AO314,_x_scores_!$A$2:$A$474,0),0) + INDEX(_hidden_info_draft_!Z$49:AK$49,'Draft Sim'!$F$21)</f>
        <v>-1.6429425855144624</v>
      </c>
      <c r="AX314" cm="1">
        <f t="array" ref="AX314">INDEX(_x_scores_!J$2:J$474,MATCH($AO314,_x_scores_!$A$2:$A$474,0),0) + INDEX(_hidden_info_draft_!Z$50:AK$50,'Draft Sim'!$F$21)</f>
        <v>-0.18494372378252913</v>
      </c>
      <c r="AZ314">
        <f t="shared" si="54"/>
        <v>0.44581963016804327</v>
      </c>
      <c r="BA314">
        <f t="shared" si="55"/>
        <v>0.43909364378779525</v>
      </c>
      <c r="BB314">
        <f t="shared" si="56"/>
        <v>0.45074470737588312</v>
      </c>
      <c r="BC314">
        <f t="shared" si="57"/>
        <v>0.44143961610584159</v>
      </c>
      <c r="BD314">
        <f t="shared" si="58"/>
        <v>0.40783349505935151</v>
      </c>
      <c r="BE314">
        <f t="shared" si="59"/>
        <v>0.47021835210252116</v>
      </c>
      <c r="BF314">
        <f t="shared" si="60"/>
        <v>0.5312620558531842</v>
      </c>
      <c r="BG314">
        <f t="shared" si="61"/>
        <v>0.38005469369431388</v>
      </c>
      <c r="BH314">
        <f t="shared" si="62"/>
        <v>0.48639774679201175</v>
      </c>
      <c r="BL314">
        <f ca="1"/>
        <v>1</v>
      </c>
      <c r="BN314">
        <f t="shared" si="63"/>
        <v>0.45031821565988284</v>
      </c>
      <c r="BO314" cm="1">
        <f t="array" aca="1" ref="BO314" ca="1">SUM(IF(MOD(_xlfn.FLOOR.MATH(ROW(INDIRECT("1:512"))/1),2)=1,AZ314,1-AZ314) * IF(MOD(_xlfn.FLOOR.MATH(ROW(INDIRECT("1:512"))/2),2)=1,BA314,1-BA314) *  IF(MOD(_xlfn.FLOOR.MATH(ROW(INDIRECT("1:512"))/4),2)=1,BB314,1-BB314) *IF(MOD(_xlfn.FLOOR.MATH(ROW(INDIRECT("1:512"))/8),2)=1,BC314,1-BC314) * IF(MOD(_xlfn.FLOOR.MATH(ROW(INDIRECT("1:512"))/16),2)=1,BD314,1-BD314) * IF(MOD(_xlfn.FLOOR.MATH(ROW(INDIRECT("1:512"))/32),2)=1,BE314,1-BE314) *  IF(MOD(_xlfn.FLOOR.MATH(ROW(INDIRECT("1:512"))/64),2)=1,BF314,1-BF314) * IF(MOD(_xlfn.FLOOR.MATH(ROW(INDIRECT("1:512"))/128),2)=1,BG314,1-BG314) * IF(MOD(_xlfn.FLOOR.MATH(ROW(INDIRECT("1:512"))/256),2)=1,BH314,1-BH314)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0.37892161085048909</v>
      </c>
      <c r="BP314">
        <f ca="1">IF('Draft Sim'!$C$2 = "Most Categories",BO314,BN314)</f>
        <v>0.37892161085048909</v>
      </c>
      <c r="BR314" t="str">
        <f ca="1"/>
        <v>Moses Moody</v>
      </c>
      <c r="BT314" s="6" t="str">
        <f t="shared" ca="1" si="64"/>
        <v>Moses Moody</v>
      </c>
      <c r="BV314" t="str">
        <f ca="1"/>
        <v>Jordan Schakel</v>
      </c>
    </row>
    <row r="315" spans="6:74">
      <c r="F315" t="str">
        <v>Dyson Daniels</v>
      </c>
      <c r="I315" s="6" t="str">
        <f t="shared" si="52"/>
        <v>Dyson Daniels</v>
      </c>
      <c r="L315" t="str">
        <v>Miles McBride</v>
      </c>
      <c r="O315">
        <v>-1.0545621508685206</v>
      </c>
      <c r="P315">
        <v>-1.164689522397206</v>
      </c>
      <c r="Q315">
        <v>-0.96794276996879325</v>
      </c>
      <c r="R315">
        <v>-0.37396316389051903</v>
      </c>
      <c r="S315">
        <v>-0.71293383997338489</v>
      </c>
      <c r="T315">
        <v>-0.35092680488881994</v>
      </c>
      <c r="U315">
        <v>0.80523789551238922</v>
      </c>
      <c r="V315">
        <v>-2.9477887085003235E-2</v>
      </c>
      <c r="W315">
        <v>-0.26327492553679027</v>
      </c>
      <c r="AO315" t="str">
        <f t="shared" si="53"/>
        <v>Dyson Daniels</v>
      </c>
      <c r="AP315" cm="1">
        <f t="array" ref="AP315">INDEX(_x_scores_!B$2:B$474,MATCH($AO315,_x_scores_!$A$2:$A$474,0),0) + INDEX(_hidden_info_draft_!Z$42:AK$42,'Draft Sim'!$F$21)</f>
        <v>-1.2053097630620957</v>
      </c>
      <c r="AQ315" cm="1">
        <f t="array" ref="AQ315">INDEX(_x_scores_!C$2:C$474,MATCH($AO315,_x_scores_!$A$2:$A$474,0),0) + INDEX(_hidden_info_draft_!Z$43:AK$43,'Draft Sim'!$F$21)</f>
        <v>-0.58199306112697502</v>
      </c>
      <c r="AR315" cm="1">
        <f t="array" ref="AR315">INDEX(_x_scores_!D$2:D$474,MATCH($AO315,_x_scores_!$A$2:$A$474,0),0) +INDEX(_hidden_info_draft_!Z$44:AK$44,'Draft Sim'!$F$21)</f>
        <v>-0.25359197815956619</v>
      </c>
      <c r="AS315" cm="1">
        <f t="array" ref="AS315">INDEX(_x_scores_!E$2:E$474,MATCH($AO315,_x_scores_!$A$2:$A$474,0),0) + INDEX(_hidden_info_draft_!Z$45:AK$45,'Draft Sim'!$F$21)</f>
        <v>-0.41354940721551109</v>
      </c>
      <c r="AT315" cm="1">
        <f t="array" ref="AT315">INDEX(_x_scores_!F$2:F$474,MATCH($AO315,_x_scores_!$A$2:$A$474,0),0) + INDEX(_hidden_info_draft_!Z$46:AK$46,'Draft Sim'!$F$21)</f>
        <v>-1.1849057416124351</v>
      </c>
      <c r="AU315" cm="1">
        <f t="array" ref="AU315">INDEX(_x_scores_!G$2:G$474,MATCH($AO315,_x_scores_!$A$2:$A$474,0),0) + INDEX(_hidden_info_draft_!Z$47:AK$47,'Draft Sim'!$F$21)</f>
        <v>-0.75425099658637651</v>
      </c>
      <c r="AV315" cm="1">
        <f t="array" ref="AV315">INDEX(_x_scores_!H$2:H$474,MATCH($AO315,_x_scores_!$A$2:$A$474,0),0) + INDEX(_hidden_info_draft_!Z$48:AK$48,'Draft Sim'!$F$21)</f>
        <v>0.22499767551231203</v>
      </c>
      <c r="AW315" cm="1">
        <f t="array" ref="AW315">INDEX(_x_scores_!I$2:I$474,MATCH($AO315,_x_scores_!$A$2:$A$474,0),0) + INDEX(_hidden_info_draft_!Z$49:AK$49,'Draft Sim'!$F$21)</f>
        <v>-1.9555875419675861</v>
      </c>
      <c r="AX315" cm="1">
        <f t="array" ref="AX315">INDEX(_x_scores_!J$2:J$474,MATCH($AO315,_x_scores_!$A$2:$A$474,0),0) + INDEX(_hidden_info_draft_!Z$50:AK$50,'Draft Sim'!$F$21)</f>
        <v>-0.12367836771140903</v>
      </c>
      <c r="AZ315">
        <f t="shared" si="54"/>
        <v>0.41102985113827351</v>
      </c>
      <c r="BA315">
        <f t="shared" si="55"/>
        <v>0.46004220409953533</v>
      </c>
      <c r="BB315">
        <f t="shared" si="56"/>
        <v>0.48298082351367011</v>
      </c>
      <c r="BC315">
        <f t="shared" si="57"/>
        <v>0.46863407175367555</v>
      </c>
      <c r="BD315">
        <f t="shared" si="58"/>
        <v>0.41793737621213789</v>
      </c>
      <c r="BE315">
        <f t="shared" si="59"/>
        <v>0.44810728732189919</v>
      </c>
      <c r="BF315">
        <f t="shared" si="60"/>
        <v>0.51648848030624173</v>
      </c>
      <c r="BG315">
        <f t="shared" si="61"/>
        <v>0.35813755249663115</v>
      </c>
      <c r="BH315">
        <f t="shared" si="62"/>
        <v>0.49090272065764884</v>
      </c>
      <c r="BL315">
        <f ca="1"/>
        <v>0</v>
      </c>
      <c r="BN315">
        <f t="shared" si="63"/>
        <v>0.45047337416663485</v>
      </c>
      <c r="BO315" cm="1">
        <f t="array" aca="1" ref="BO315" ca="1">SUM(IF(MOD(_xlfn.FLOOR.MATH(ROW(INDIRECT("1:512"))/1),2)=1,AZ315,1-AZ315) * IF(MOD(_xlfn.FLOOR.MATH(ROW(INDIRECT("1:512"))/2),2)=1,BA315,1-BA315) *  IF(MOD(_xlfn.FLOOR.MATH(ROW(INDIRECT("1:512"))/4),2)=1,BB315,1-BB315) *IF(MOD(_xlfn.FLOOR.MATH(ROW(INDIRECT("1:512"))/8),2)=1,BC315,1-BC315) * IF(MOD(_xlfn.FLOOR.MATH(ROW(INDIRECT("1:512"))/16),2)=1,BD315,1-BD315) * IF(MOD(_xlfn.FLOOR.MATH(ROW(INDIRECT("1:512"))/32),2)=1,BE315,1-BE315) *  IF(MOD(_xlfn.FLOOR.MATH(ROW(INDIRECT("1:512"))/64),2)=1,BF315,1-BF315) * IF(MOD(_xlfn.FLOOR.MATH(ROW(INDIRECT("1:512"))/128),2)=1,BG315,1-BG315) * IF(MOD(_xlfn.FLOOR.MATH(ROW(INDIRECT("1:512"))/256),2)=1,BH315,1-BH315)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0.37923068063303195</v>
      </c>
      <c r="BP315">
        <f ca="1">IF('Draft Sim'!$C$2 = "Most Categories",BO315,BN315)</f>
        <v>0.37923068063303195</v>
      </c>
      <c r="BR315" t="str">
        <f ca="1"/>
        <v>Jamal Cain</v>
      </c>
      <c r="BT315" s="6" t="str">
        <f t="shared" ca="1" si="64"/>
        <v>Jamal Cain</v>
      </c>
      <c r="BV315" t="str">
        <f ca="1"/>
        <v>Miles McBride</v>
      </c>
    </row>
    <row r="316" spans="6:74">
      <c r="F316" t="str">
        <v>David Roddy</v>
      </c>
      <c r="I316" s="6" t="str">
        <f t="shared" si="52"/>
        <v>David Roddy</v>
      </c>
      <c r="L316" t="str">
        <v>Jaxson Hayes</v>
      </c>
      <c r="O316">
        <v>-1.0205741455390036</v>
      </c>
      <c r="P316">
        <v>-1.1597894128997852</v>
      </c>
      <c r="Q316">
        <v>-0.98011587059691552</v>
      </c>
      <c r="R316">
        <v>-0.41322561692505749</v>
      </c>
      <c r="S316">
        <v>-0.66019452334697726</v>
      </c>
      <c r="T316">
        <v>-0.70380759026160533</v>
      </c>
      <c r="U316">
        <v>0.7544730958164666</v>
      </c>
      <c r="V316">
        <v>9.6656695562950368E-2</v>
      </c>
      <c r="W316">
        <v>-0.10597836686114402</v>
      </c>
      <c r="AO316" t="str">
        <f t="shared" si="53"/>
        <v>David Roddy</v>
      </c>
      <c r="AP316" cm="1">
        <f t="array" ref="AP316">INDEX(_x_scores_!B$2:B$474,MATCH($AO316,_x_scores_!$A$2:$A$474,0),0) + INDEX(_hidden_info_draft_!Z$42:AK$42,'Draft Sim'!$F$21)</f>
        <v>-0.96548613803156869</v>
      </c>
      <c r="AQ316" cm="1">
        <f t="array" ref="AQ316">INDEX(_x_scores_!C$2:C$474,MATCH($AO316,_x_scores_!$A$2:$A$474,0),0) + INDEX(_hidden_info_draft_!Z$43:AK$43,'Draft Sim'!$F$21)</f>
        <v>-0.44043717752965628</v>
      </c>
      <c r="AR316" cm="1">
        <f t="array" ref="AR316">INDEX(_x_scores_!D$2:D$474,MATCH($AO316,_x_scores_!$A$2:$A$474,0),0) +INDEX(_hidden_info_draft_!Z$44:AK$44,'Draft Sim'!$F$21)</f>
        <v>-0.93581239914926484</v>
      </c>
      <c r="AS316" cm="1">
        <f t="array" ref="AS316">INDEX(_x_scores_!E$2:E$474,MATCH($AO316,_x_scores_!$A$2:$A$474,0),0) + INDEX(_hidden_info_draft_!Z$45:AK$45,'Draft Sim'!$F$21)</f>
        <v>-0.74996763575600078</v>
      </c>
      <c r="AT316" cm="1">
        <f t="array" ref="AT316">INDEX(_x_scores_!F$2:F$474,MATCH($AO316,_x_scores_!$A$2:$A$474,0),0) + INDEX(_hidden_info_draft_!Z$46:AK$46,'Draft Sim'!$F$21)</f>
        <v>-1.0777074401585827</v>
      </c>
      <c r="AU316" cm="1">
        <f t="array" ref="AU316">INDEX(_x_scores_!G$2:G$474,MATCH($AO316,_x_scores_!$A$2:$A$474,0),0) + INDEX(_hidden_info_draft_!Z$47:AK$47,'Draft Sim'!$F$21)</f>
        <v>-0.64059155749755436</v>
      </c>
      <c r="AV316" cm="1">
        <f t="array" ref="AV316">INDEX(_x_scores_!H$2:H$474,MATCH($AO316,_x_scores_!$A$2:$A$474,0),0) + INDEX(_hidden_info_draft_!Z$48:AK$48,'Draft Sim'!$F$21)</f>
        <v>0.64217872506205631</v>
      </c>
      <c r="AW316" cm="1">
        <f t="array" ref="AW316">INDEX(_x_scores_!I$2:I$474,MATCH($AO316,_x_scores_!$A$2:$A$474,0),0) + INDEX(_hidden_info_draft_!Z$49:AK$49,'Draft Sim'!$F$21)</f>
        <v>-1.9146154160865585</v>
      </c>
      <c r="AX316" cm="1">
        <f t="array" ref="AX316">INDEX(_x_scores_!J$2:J$474,MATCH($AO316,_x_scores_!$A$2:$A$474,0),0) + INDEX(_hidden_info_draft_!Z$50:AK$50,'Draft Sim'!$F$21)</f>
        <v>-0.18963802227526741</v>
      </c>
      <c r="AZ316">
        <f t="shared" si="54"/>
        <v>0.42851805291970757</v>
      </c>
      <c r="BA316">
        <f t="shared" si="55"/>
        <v>0.4697393206582432</v>
      </c>
      <c r="BB316">
        <f t="shared" si="56"/>
        <v>0.43743497765092221</v>
      </c>
      <c r="BC316">
        <f t="shared" si="57"/>
        <v>0.4432522167160392</v>
      </c>
      <c r="BD316">
        <f t="shared" si="58"/>
        <v>0.42526976070450906</v>
      </c>
      <c r="BE316">
        <f t="shared" si="59"/>
        <v>0.4558923162455808</v>
      </c>
      <c r="BF316">
        <f t="shared" si="60"/>
        <v>0.54696510967672118</v>
      </c>
      <c r="BG316">
        <f t="shared" si="61"/>
        <v>0.36098509217138641</v>
      </c>
      <c r="BH316">
        <f t="shared" si="62"/>
        <v>0.48605262917409275</v>
      </c>
      <c r="BL316">
        <f ca="1"/>
        <v>1</v>
      </c>
      <c r="BN316">
        <f t="shared" si="63"/>
        <v>0.45045660843524465</v>
      </c>
      <c r="BO316" cm="1">
        <f t="array" aca="1" ref="BO316" ca="1">SUM(IF(MOD(_xlfn.FLOOR.MATH(ROW(INDIRECT("1:512"))/1),2)=1,AZ316,1-AZ316) * IF(MOD(_xlfn.FLOOR.MATH(ROW(INDIRECT("1:512"))/2),2)=1,BA316,1-BA316) *  IF(MOD(_xlfn.FLOOR.MATH(ROW(INDIRECT("1:512"))/4),2)=1,BB316,1-BB316) *IF(MOD(_xlfn.FLOOR.MATH(ROW(INDIRECT("1:512"))/8),2)=1,BC316,1-BC316) * IF(MOD(_xlfn.FLOOR.MATH(ROW(INDIRECT("1:512"))/16),2)=1,BD316,1-BD316) * IF(MOD(_xlfn.FLOOR.MATH(ROW(INDIRECT("1:512"))/32),2)=1,BE316,1-BE316) *  IF(MOD(_xlfn.FLOOR.MATH(ROW(INDIRECT("1:512"))/64),2)=1,BF316,1-BF316) * IF(MOD(_xlfn.FLOOR.MATH(ROW(INDIRECT("1:512"))/128),2)=1,BG316,1-BG316) * IF(MOD(_xlfn.FLOOR.MATH(ROW(INDIRECT("1:512"))/256),2)=1,BH316,1-BH316)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0.37911319563827428</v>
      </c>
      <c r="BP316">
        <f ca="1">IF('Draft Sim'!$C$2 = "Most Categories",BO316,BN316)</f>
        <v>0.37911319563827428</v>
      </c>
      <c r="BR316" t="str">
        <f ca="1"/>
        <v>Ousmane Dieng</v>
      </c>
      <c r="BT316" s="6" t="str">
        <f t="shared" ca="1" si="64"/>
        <v>Ousmane Dieng</v>
      </c>
      <c r="BV316" t="str">
        <f ca="1"/>
        <v>Jaxson Hayes</v>
      </c>
    </row>
    <row r="317" spans="6:74">
      <c r="F317" t="str">
        <v>Mfiondu Kabengele</v>
      </c>
      <c r="I317" s="6" t="str">
        <f t="shared" si="52"/>
        <v>Mfiondu Kabengele</v>
      </c>
      <c r="L317" t="str">
        <v>Jarrett Culver</v>
      </c>
      <c r="O317">
        <v>-1.1043032542946287</v>
      </c>
      <c r="P317">
        <v>-0.90385023595930869</v>
      </c>
      <c r="Q317">
        <v>-0.99173445145914196</v>
      </c>
      <c r="R317">
        <v>-0.58522024827529007</v>
      </c>
      <c r="S317">
        <v>-0.52666628497547063</v>
      </c>
      <c r="T317">
        <v>-0.70440224378541716</v>
      </c>
      <c r="U317">
        <v>0.83084899943224999</v>
      </c>
      <c r="V317">
        <v>-1.7416204740127353E-2</v>
      </c>
      <c r="W317">
        <v>-3.2898548232095592E-2</v>
      </c>
      <c r="AO317" t="str">
        <f t="shared" si="53"/>
        <v>Mfiondu Kabengele</v>
      </c>
      <c r="AP317" cm="1">
        <f t="array" ref="AP317">INDEX(_x_scores_!B$2:B$474,MATCH($AO317,_x_scores_!$A$2:$A$474,0),0) + INDEX(_hidden_info_draft_!Z$42:AK$42,'Draft Sim'!$F$21)</f>
        <v>-1.196140117513099</v>
      </c>
      <c r="AQ317" cm="1">
        <f t="array" ref="AQ317">INDEX(_x_scores_!C$2:C$474,MATCH($AO317,_x_scores_!$A$2:$A$474,0),0) + INDEX(_hidden_info_draft_!Z$43:AK$43,'Draft Sim'!$F$21)</f>
        <v>-0.65968262083260232</v>
      </c>
      <c r="AR317" cm="1">
        <f t="array" ref="AR317">INDEX(_x_scores_!D$2:D$474,MATCH($AO317,_x_scores_!$A$2:$A$474,0),0) +INDEX(_hidden_info_draft_!Z$44:AK$44,'Draft Sim'!$F$21)</f>
        <v>-0.84227544822563671</v>
      </c>
      <c r="AS317" cm="1">
        <f t="array" ref="AS317">INDEX(_x_scores_!E$2:E$474,MATCH($AO317,_x_scores_!$A$2:$A$474,0),0) + INDEX(_hidden_info_draft_!Z$45:AK$45,'Draft Sim'!$F$21)</f>
        <v>-0.81819577522070142</v>
      </c>
      <c r="AT317" cm="1">
        <f t="array" ref="AT317">INDEX(_x_scores_!F$2:F$474,MATCH($AO317,_x_scores_!$A$2:$A$474,0),0) + INDEX(_hidden_info_draft_!Z$46:AK$46,'Draft Sim'!$F$21)</f>
        <v>-1.0984377527085212</v>
      </c>
      <c r="AU317" cm="1">
        <f t="array" ref="AU317">INDEX(_x_scores_!G$2:G$474,MATCH($AO317,_x_scores_!$A$2:$A$474,0),0) + INDEX(_hidden_info_draft_!Z$47:AK$47,'Draft Sim'!$F$21)</f>
        <v>-0.77233566308565527</v>
      </c>
      <c r="AV317" cm="1">
        <f t="array" ref="AV317">INDEX(_x_scores_!H$2:H$474,MATCH($AO317,_x_scores_!$A$2:$A$474,0),0) + INDEX(_hidden_info_draft_!Z$48:AK$48,'Draft Sim'!$F$21)</f>
        <v>0.76018468628710723</v>
      </c>
      <c r="AW317" cm="1">
        <f t="array" ref="AW317">INDEX(_x_scores_!I$2:I$474,MATCH($AO317,_x_scores_!$A$2:$A$474,0),0) + INDEX(_hidden_info_draft_!Z$49:AK$49,'Draft Sim'!$F$21)</f>
        <v>-1.7613549071089667</v>
      </c>
      <c r="AX317" cm="1">
        <f t="array" ref="AX317">INDEX(_x_scores_!J$2:J$474,MATCH($AO317,_x_scores_!$A$2:$A$474,0),0) + INDEX(_hidden_info_draft_!Z$50:AK$50,'Draft Sim'!$F$21)</f>
        <v>6.6945291174061144E-2</v>
      </c>
      <c r="AZ317">
        <f t="shared" si="54"/>
        <v>0.41169550311597924</v>
      </c>
      <c r="BA317">
        <f t="shared" si="55"/>
        <v>0.45472988649342849</v>
      </c>
      <c r="BB317">
        <f t="shared" si="56"/>
        <v>0.44364443281158006</v>
      </c>
      <c r="BC317">
        <f t="shared" si="57"/>
        <v>0.43812945378044743</v>
      </c>
      <c r="BD317">
        <f t="shared" si="58"/>
        <v>0.4238497029364392</v>
      </c>
      <c r="BE317">
        <f t="shared" si="59"/>
        <v>0.44687035198390967</v>
      </c>
      <c r="BF317">
        <f t="shared" si="60"/>
        <v>0.55554372819084352</v>
      </c>
      <c r="BG317">
        <f t="shared" si="61"/>
        <v>0.37170393134566093</v>
      </c>
      <c r="BH317">
        <f t="shared" si="62"/>
        <v>0.50492452600128979</v>
      </c>
      <c r="BL317">
        <f ca="1"/>
        <v>1</v>
      </c>
      <c r="BN317">
        <f t="shared" si="63"/>
        <v>0.45012127962884196</v>
      </c>
      <c r="BO317" cm="1">
        <f t="array" aca="1" ref="BO317" ca="1">SUM(IF(MOD(_xlfn.FLOOR.MATH(ROW(INDIRECT("1:512"))/1),2)=1,AZ317,1-AZ317) * IF(MOD(_xlfn.FLOOR.MATH(ROW(INDIRECT("1:512"))/2),2)=1,BA317,1-BA317) *  IF(MOD(_xlfn.FLOOR.MATH(ROW(INDIRECT("1:512"))/4),2)=1,BB317,1-BB317) *IF(MOD(_xlfn.FLOOR.MATH(ROW(INDIRECT("1:512"))/8),2)=1,BC317,1-BC317) * IF(MOD(_xlfn.FLOOR.MATH(ROW(INDIRECT("1:512"))/16),2)=1,BD317,1-BD317) * IF(MOD(_xlfn.FLOOR.MATH(ROW(INDIRECT("1:512"))/32),2)=1,BE317,1-BE317) *  IF(MOD(_xlfn.FLOOR.MATH(ROW(INDIRECT("1:512"))/64),2)=1,BF317,1-BF317) * IF(MOD(_xlfn.FLOOR.MATH(ROW(INDIRECT("1:512"))/128),2)=1,BG317,1-BG317) * IF(MOD(_xlfn.FLOOR.MATH(ROW(INDIRECT("1:512"))/256),2)=1,BH317,1-BH317)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0.37822710408803567</v>
      </c>
      <c r="BP317">
        <f ca="1">IF('Draft Sim'!$C$2 = "Most Categories",BO317,BN317)</f>
        <v>0.37822710408803567</v>
      </c>
      <c r="BR317" t="str">
        <f ca="1"/>
        <v>Mfiondu Kabengele</v>
      </c>
      <c r="BT317" s="6" t="str">
        <f t="shared" ca="1" si="64"/>
        <v>Mfiondu Kabengele</v>
      </c>
      <c r="BV317" t="str">
        <f ca="1"/>
        <v>Lamar Stevens</v>
      </c>
    </row>
    <row r="318" spans="6:74">
      <c r="F318" t="str">
        <v>Ousmane Dieng</v>
      </c>
      <c r="I318" s="6" t="str">
        <f t="shared" si="52"/>
        <v>Ousmane Dieng</v>
      </c>
      <c r="L318" t="str">
        <v>Aaron Holiday</v>
      </c>
      <c r="O318">
        <v>-1.0869751084660688</v>
      </c>
      <c r="P318">
        <v>-1.1004835990671342</v>
      </c>
      <c r="Q318">
        <v>-0.95017881459696818</v>
      </c>
      <c r="R318">
        <v>-0.47816809454527187</v>
      </c>
      <c r="S318">
        <v>-0.70148362914623674</v>
      </c>
      <c r="T318">
        <v>-0.4531614212037901</v>
      </c>
      <c r="U318">
        <v>0.88144016524266167</v>
      </c>
      <c r="V318">
        <v>2.1805274429356229E-3</v>
      </c>
      <c r="W318">
        <v>-0.20377848720761449</v>
      </c>
      <c r="AO318" t="str">
        <f t="shared" si="53"/>
        <v>Ousmane Dieng</v>
      </c>
      <c r="AP318" cm="1">
        <f t="array" ref="AP318">INDEX(_x_scores_!B$2:B$474,MATCH($AO318,_x_scores_!$A$2:$A$474,0),0) + INDEX(_hidden_info_draft_!Z$42:AK$42,'Draft Sim'!$F$21)</f>
        <v>-1.1024687045016039</v>
      </c>
      <c r="AQ318" cm="1">
        <f t="array" ref="AQ318">INDEX(_x_scores_!C$2:C$474,MATCH($AO318,_x_scores_!$A$2:$A$474,0),0) + INDEX(_hidden_info_draft_!Z$43:AK$43,'Draft Sim'!$F$21)</f>
        <v>-0.59422070814299244</v>
      </c>
      <c r="AR318" cm="1">
        <f t="array" ref="AR318">INDEX(_x_scores_!D$2:D$474,MATCH($AO318,_x_scores_!$A$2:$A$474,0),0) +INDEX(_hidden_info_draft_!Z$44:AK$44,'Draft Sim'!$F$21)</f>
        <v>-0.7681065269515025</v>
      </c>
      <c r="AS318" cm="1">
        <f t="array" ref="AS318">INDEX(_x_scores_!E$2:E$474,MATCH($AO318,_x_scores_!$A$2:$A$474,0),0) + INDEX(_hidden_info_draft_!Z$45:AK$45,'Draft Sim'!$F$21)</f>
        <v>-0.75643479856414642</v>
      </c>
      <c r="AT318" cm="1">
        <f t="array" ref="AT318">INDEX(_x_scores_!F$2:F$474,MATCH($AO318,_x_scores_!$A$2:$A$474,0),0) + INDEX(_hidden_info_draft_!Z$46:AK$46,'Draft Sim'!$F$21)</f>
        <v>-1.1125926400099508</v>
      </c>
      <c r="AU318" cm="1">
        <f t="array" ref="AU318">INDEX(_x_scores_!G$2:G$474,MATCH($AO318,_x_scores_!$A$2:$A$474,0),0) + INDEX(_hidden_info_draft_!Z$47:AK$47,'Draft Sim'!$F$21)</f>
        <v>-0.68234822884461055</v>
      </c>
      <c r="AV318" cm="1">
        <f t="array" ref="AV318">INDEX(_x_scores_!H$2:H$474,MATCH($AO318,_x_scores_!$A$2:$A$474,0),0) + INDEX(_hidden_info_draft_!Z$48:AK$48,'Draft Sim'!$F$21)</f>
        <v>0.71157031985800323</v>
      </c>
      <c r="AW318" cm="1">
        <f t="array" ref="AW318">INDEX(_x_scores_!I$2:I$474,MATCH($AO318,_x_scores_!$A$2:$A$474,0),0) + INDEX(_hidden_info_draft_!Z$49:AK$49,'Draft Sim'!$F$21)</f>
        <v>-1.8781913878661713</v>
      </c>
      <c r="AX318" cm="1">
        <f t="array" ref="AX318">INDEX(_x_scores_!J$2:J$474,MATCH($AO318,_x_scores_!$A$2:$A$474,0),0) + INDEX(_hidden_info_draft_!Z$50:AK$50,'Draft Sim'!$F$21)</f>
        <v>-0.11777411542989744</v>
      </c>
      <c r="AZ318">
        <f t="shared" si="54"/>
        <v>0.41850962781811007</v>
      </c>
      <c r="BA318">
        <f t="shared" si="55"/>
        <v>0.45920559470620437</v>
      </c>
      <c r="BB318">
        <f t="shared" si="56"/>
        <v>0.44857807252040538</v>
      </c>
      <c r="BC318">
        <f t="shared" si="57"/>
        <v>0.44276622278891864</v>
      </c>
      <c r="BD318">
        <f t="shared" si="58"/>
        <v>0.42288063838179135</v>
      </c>
      <c r="BE318">
        <f t="shared" si="59"/>
        <v>0.45303009067987721</v>
      </c>
      <c r="BF318">
        <f t="shared" si="60"/>
        <v>0.55201255153424633</v>
      </c>
      <c r="BG318">
        <f t="shared" si="61"/>
        <v>0.36352303307318445</v>
      </c>
      <c r="BH318">
        <f t="shared" si="62"/>
        <v>0.49133694353945456</v>
      </c>
      <c r="BL318">
        <f ca="1"/>
        <v>1</v>
      </c>
      <c r="BN318">
        <f t="shared" si="63"/>
        <v>0.45020475278246574</v>
      </c>
      <c r="BO318" cm="1">
        <f t="array" aca="1" ref="BO318" ca="1">SUM(IF(MOD(_xlfn.FLOOR.MATH(ROW(INDIRECT("1:512"))/1),2)=1,AZ318,1-AZ318) * IF(MOD(_xlfn.FLOOR.MATH(ROW(INDIRECT("1:512"))/2),2)=1,BA318,1-BA318) *  IF(MOD(_xlfn.FLOOR.MATH(ROW(INDIRECT("1:512"))/4),2)=1,BB318,1-BB318) *IF(MOD(_xlfn.FLOOR.MATH(ROW(INDIRECT("1:512"))/8),2)=1,BC318,1-BC318) * IF(MOD(_xlfn.FLOOR.MATH(ROW(INDIRECT("1:512"))/16),2)=1,BD318,1-BD318) * IF(MOD(_xlfn.FLOOR.MATH(ROW(INDIRECT("1:512"))/32),2)=1,BE318,1-BE318) *  IF(MOD(_xlfn.FLOOR.MATH(ROW(INDIRECT("1:512"))/64),2)=1,BF318,1-BF318) * IF(MOD(_xlfn.FLOOR.MATH(ROW(INDIRECT("1:512"))/128),2)=1,BG318,1-BG318) * IF(MOD(_xlfn.FLOOR.MATH(ROW(INDIRECT("1:512"))/256),2)=1,BH318,1-BH318)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0.37847422903824435</v>
      </c>
      <c r="BP318">
        <f ca="1">IF('Draft Sim'!$C$2 = "Most Categories",BO318,BN318)</f>
        <v>0.37847422903824435</v>
      </c>
      <c r="BR318" t="str">
        <f ca="1"/>
        <v>Theo Pinson</v>
      </c>
      <c r="BT318" s="6" t="str">
        <f t="shared" ca="1" si="64"/>
        <v>Theo Pinson</v>
      </c>
      <c r="BV318" t="str">
        <f ca="1"/>
        <v>Aaron Holiday</v>
      </c>
    </row>
    <row r="319" spans="6:74">
      <c r="F319" t="str">
        <v>P.J. Tucker</v>
      </c>
      <c r="I319" s="6" t="str">
        <f t="shared" si="52"/>
        <v>P.J. Tucker</v>
      </c>
      <c r="L319" t="str">
        <v>Dalano Banton</v>
      </c>
      <c r="O319">
        <v>-1.133809895652133</v>
      </c>
      <c r="P319">
        <v>-1.2284403187111481</v>
      </c>
      <c r="Q319">
        <v>-0.68710498202596659</v>
      </c>
      <c r="R319">
        <v>-0.35085136621281399</v>
      </c>
      <c r="S319">
        <v>-0.69615226403939279</v>
      </c>
      <c r="T319">
        <v>-0.64138696462795575</v>
      </c>
      <c r="U319">
        <v>0.78337089866587284</v>
      </c>
      <c r="V319">
        <v>2.0767979765671105E-2</v>
      </c>
      <c r="W319">
        <v>-0.20188165545147496</v>
      </c>
      <c r="AO319" t="str">
        <f t="shared" si="53"/>
        <v>P.J. Tucker</v>
      </c>
      <c r="AP319" cm="1">
        <f t="array" ref="AP319">INDEX(_x_scores_!B$2:B$474,MATCH($AO319,_x_scores_!$A$2:$A$474,0),0) + INDEX(_hidden_info_draft_!Z$42:AK$42,'Draft Sim'!$F$21)</f>
        <v>-1.431948643041878</v>
      </c>
      <c r="AQ319" cm="1">
        <f t="array" ref="AQ319">INDEX(_x_scores_!C$2:C$474,MATCH($AO319,_x_scores_!$A$2:$A$474,0),0) + INDEX(_hidden_info_draft_!Z$43:AK$43,'Draft Sim'!$F$21)</f>
        <v>-0.43025738186239015</v>
      </c>
      <c r="AR319" cm="1">
        <f t="array" ref="AR319">INDEX(_x_scores_!D$2:D$474,MATCH($AO319,_x_scores_!$A$2:$A$474,0),0) +INDEX(_hidden_info_draft_!Z$44:AK$44,'Draft Sim'!$F$21)</f>
        <v>-1.0441810199373756</v>
      </c>
      <c r="AS319" cm="1">
        <f t="array" ref="AS319">INDEX(_x_scores_!E$2:E$474,MATCH($AO319,_x_scores_!$A$2:$A$474,0),0) + INDEX(_hidden_info_draft_!Z$45:AK$45,'Draft Sim'!$F$21)</f>
        <v>-0.64555954461747977</v>
      </c>
      <c r="AT319" cm="1">
        <f t="array" ref="AT319">INDEX(_x_scores_!F$2:F$474,MATCH($AO319,_x_scores_!$A$2:$A$474,0),0) + INDEX(_hidden_info_draft_!Z$46:AK$46,'Draft Sim'!$F$21)</f>
        <v>-1.2398912703799909</v>
      </c>
      <c r="AU319" cm="1">
        <f t="array" ref="AU319">INDEX(_x_scores_!G$2:G$474,MATCH($AO319,_x_scores_!$A$2:$A$474,0),0) + INDEX(_hidden_info_draft_!Z$47:AK$47,'Draft Sim'!$F$21)</f>
        <v>-0.7332463323890881</v>
      </c>
      <c r="AV319" cm="1">
        <f t="array" ref="AV319">INDEX(_x_scores_!H$2:H$474,MATCH($AO319,_x_scores_!$A$2:$A$474,0),0) + INDEX(_hidden_info_draft_!Z$48:AK$48,'Draft Sim'!$F$21)</f>
        <v>0.97873416659244894</v>
      </c>
      <c r="AW319" cm="1">
        <f t="array" ref="AW319">INDEX(_x_scores_!I$2:I$474,MATCH($AO319,_x_scores_!$A$2:$A$474,0),0) + INDEX(_hidden_info_draft_!Z$49:AK$49,'Draft Sim'!$F$21)</f>
        <v>-1.7642814301045573</v>
      </c>
      <c r="AX319" cm="1">
        <f t="array" ref="AX319">INDEX(_x_scores_!J$2:J$474,MATCH($AO319,_x_scores_!$A$2:$A$474,0),0) + INDEX(_hidden_info_draft_!Z$50:AK$50,'Draft Sim'!$F$21)</f>
        <v>-4.531477059312472E-2</v>
      </c>
      <c r="AZ319">
        <f t="shared" si="54"/>
        <v>0.3946634535871163</v>
      </c>
      <c r="BA319">
        <f t="shared" si="55"/>
        <v>0.47043743698848206</v>
      </c>
      <c r="BB319">
        <f t="shared" si="56"/>
        <v>0.43026024148118092</v>
      </c>
      <c r="BC319">
        <f t="shared" si="57"/>
        <v>0.45110958026241965</v>
      </c>
      <c r="BD319">
        <f t="shared" si="58"/>
        <v>0.41418722647825001</v>
      </c>
      <c r="BE319">
        <f t="shared" si="59"/>
        <v>0.44954457426719696</v>
      </c>
      <c r="BF319">
        <f t="shared" si="60"/>
        <v>0.57136004662986051</v>
      </c>
      <c r="BG319">
        <f t="shared" si="61"/>
        <v>0.37149828907425497</v>
      </c>
      <c r="BH319">
        <f t="shared" si="62"/>
        <v>0.49666657904118239</v>
      </c>
      <c r="BL319">
        <f ca="1"/>
        <v>1</v>
      </c>
      <c r="BN319">
        <f t="shared" si="63"/>
        <v>0.44996971420110488</v>
      </c>
      <c r="BO319" cm="1">
        <f t="array" aca="1" ref="BO319" ca="1">SUM(IF(MOD(_xlfn.FLOOR.MATH(ROW(INDIRECT("1:512"))/1),2)=1,AZ319,1-AZ319) * IF(MOD(_xlfn.FLOOR.MATH(ROW(INDIRECT("1:512"))/2),2)=1,BA319,1-BA319) *  IF(MOD(_xlfn.FLOOR.MATH(ROW(INDIRECT("1:512"))/4),2)=1,BB319,1-BB319) *IF(MOD(_xlfn.FLOOR.MATH(ROW(INDIRECT("1:512"))/8),2)=1,BC319,1-BC319) * IF(MOD(_xlfn.FLOOR.MATH(ROW(INDIRECT("1:512"))/16),2)=1,BD319,1-BD319) * IF(MOD(_xlfn.FLOOR.MATH(ROW(INDIRECT("1:512"))/32),2)=1,BE319,1-BE319) *  IF(MOD(_xlfn.FLOOR.MATH(ROW(INDIRECT("1:512"))/64),2)=1,BF319,1-BF319) * IF(MOD(_xlfn.FLOOR.MATH(ROW(INDIRECT("1:512"))/128),2)=1,BG319,1-BG319) * IF(MOD(_xlfn.FLOOR.MATH(ROW(INDIRECT("1:512"))/256),2)=1,BH319,1-BH319)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0.37769838824182167</v>
      </c>
      <c r="BP319">
        <f ca="1">IF('Draft Sim'!$C$2 = "Most Categories",BO319,BN319)</f>
        <v>0.37769838824182167</v>
      </c>
      <c r="BR319" t="str">
        <f ca="1"/>
        <v>P.J. Tucker</v>
      </c>
      <c r="BT319" s="6" t="str">
        <f t="shared" ca="1" si="64"/>
        <v>P.J. Tucker</v>
      </c>
      <c r="BV319" t="str">
        <f ca="1"/>
        <v>Dalano Banton</v>
      </c>
    </row>
    <row r="320" spans="6:74">
      <c r="F320" t="str">
        <v>Damian Jones</v>
      </c>
      <c r="I320" s="6" t="str">
        <f t="shared" si="52"/>
        <v>Damian Jones</v>
      </c>
      <c r="L320" t="str">
        <v>Lamar Stevens</v>
      </c>
      <c r="O320">
        <v>-0.63827484861583561</v>
      </c>
      <c r="P320">
        <v>-1.1332632709714454</v>
      </c>
      <c r="Q320">
        <v>-0.88503229658052851</v>
      </c>
      <c r="R320">
        <v>-0.54111840433803848</v>
      </c>
      <c r="S320">
        <v>-0.7615446991598811</v>
      </c>
      <c r="T320">
        <v>-0.36411455193833314</v>
      </c>
      <c r="U320">
        <v>0.49757442403254321</v>
      </c>
      <c r="V320">
        <v>0.10099611685437698</v>
      </c>
      <c r="W320">
        <v>-0.28478756318868587</v>
      </c>
      <c r="AO320" t="str">
        <f t="shared" si="53"/>
        <v>Damian Jones</v>
      </c>
      <c r="AP320" cm="1">
        <f t="array" ref="AP320">INDEX(_x_scores_!B$2:B$474,MATCH($AO320,_x_scores_!$A$2:$A$474,0),0) + INDEX(_hidden_info_draft_!Z$42:AK$42,'Draft Sim'!$F$21)</f>
        <v>-1.3101970688363098</v>
      </c>
      <c r="AQ320" cm="1">
        <f t="array" ref="AQ320">INDEX(_x_scores_!C$2:C$474,MATCH($AO320,_x_scores_!$A$2:$A$474,0),0) + INDEX(_hidden_info_draft_!Z$43:AK$43,'Draft Sim'!$F$21)</f>
        <v>-0.471307157617599</v>
      </c>
      <c r="AR320" cm="1">
        <f t="array" ref="AR320">INDEX(_x_scores_!D$2:D$474,MATCH($AO320,_x_scores_!$A$2:$A$474,0),0) +INDEX(_hidden_info_draft_!Z$44:AK$44,'Draft Sim'!$F$21)</f>
        <v>-1.0242607770646144</v>
      </c>
      <c r="AS320" cm="1">
        <f t="array" ref="AS320">INDEX(_x_scores_!E$2:E$474,MATCH($AO320,_x_scores_!$A$2:$A$474,0),0) + INDEX(_hidden_info_draft_!Z$45:AK$45,'Draft Sim'!$F$21)</f>
        <v>-0.99143440546836081</v>
      </c>
      <c r="AT320" cm="1">
        <f t="array" ref="AT320">INDEX(_x_scores_!F$2:F$474,MATCH($AO320,_x_scores_!$A$2:$A$474,0),0) + INDEX(_hidden_info_draft_!Z$46:AK$46,'Draft Sim'!$F$21)</f>
        <v>-0.89585112211757811</v>
      </c>
      <c r="AU320" cm="1">
        <f t="array" ref="AU320">INDEX(_x_scores_!G$2:G$474,MATCH($AO320,_x_scores_!$A$2:$A$474,0),0) + INDEX(_hidden_info_draft_!Z$47:AK$47,'Draft Sim'!$F$21)</f>
        <v>-0.96380706400270089</v>
      </c>
      <c r="AV320" cm="1">
        <f t="array" ref="AV320">INDEX(_x_scores_!H$2:H$474,MATCH($AO320,_x_scores_!$A$2:$A$474,0),0) + INDEX(_hidden_info_draft_!Z$48:AK$48,'Draft Sim'!$F$21)</f>
        <v>0.88573925143175869</v>
      </c>
      <c r="AW320" cm="1">
        <f t="array" ref="AW320">INDEX(_x_scores_!I$2:I$474,MATCH($AO320,_x_scores_!$A$2:$A$474,0),0) + INDEX(_hidden_info_draft_!Z$49:AK$49,'Draft Sim'!$F$21)</f>
        <v>-1.833775773185311</v>
      </c>
      <c r="AX320" cm="1">
        <f t="array" ref="AX320">INDEX(_x_scores_!J$2:J$474,MATCH($AO320,_x_scores_!$A$2:$A$474,0),0) + INDEX(_hidden_info_draft_!Z$50:AK$50,'Draft Sim'!$F$21)</f>
        <v>0.25947447839759785</v>
      </c>
      <c r="AZ320">
        <f t="shared" si="54"/>
        <v>0.40343444204588075</v>
      </c>
      <c r="BA320">
        <f t="shared" si="55"/>
        <v>0.46762287757607923</v>
      </c>
      <c r="BB320">
        <f t="shared" si="56"/>
        <v>0.43157744298669831</v>
      </c>
      <c r="BC320">
        <f t="shared" si="57"/>
        <v>0.42517062742611533</v>
      </c>
      <c r="BD320">
        <f t="shared" si="58"/>
        <v>0.4377667726498945</v>
      </c>
      <c r="BE320">
        <f t="shared" si="59"/>
        <v>0.43380831234826223</v>
      </c>
      <c r="BF320">
        <f t="shared" si="60"/>
        <v>0.5646425275288276</v>
      </c>
      <c r="BG320">
        <f t="shared" si="61"/>
        <v>0.36662592320918319</v>
      </c>
      <c r="BH320">
        <f t="shared" si="62"/>
        <v>0.51908026517072847</v>
      </c>
      <c r="BL320">
        <f ca="1"/>
        <v>1</v>
      </c>
      <c r="BN320">
        <f t="shared" si="63"/>
        <v>0.44996991010462994</v>
      </c>
      <c r="BO320" cm="1">
        <f t="array" aca="1" ref="BO320" ca="1">SUM(IF(MOD(_xlfn.FLOOR.MATH(ROW(INDIRECT("1:512"))/1),2)=1,AZ320,1-AZ320) * IF(MOD(_xlfn.FLOOR.MATH(ROW(INDIRECT("1:512"))/2),2)=1,BA320,1-BA320) *  IF(MOD(_xlfn.FLOOR.MATH(ROW(INDIRECT("1:512"))/4),2)=1,BB320,1-BB320) *IF(MOD(_xlfn.FLOOR.MATH(ROW(INDIRECT("1:512"))/8),2)=1,BC320,1-BC320) * IF(MOD(_xlfn.FLOOR.MATH(ROW(INDIRECT("1:512"))/16),2)=1,BD320,1-BD320) * IF(MOD(_xlfn.FLOOR.MATH(ROW(INDIRECT("1:512"))/32),2)=1,BE320,1-BE320) *  IF(MOD(_xlfn.FLOOR.MATH(ROW(INDIRECT("1:512"))/64),2)=1,BF320,1-BF320) * IF(MOD(_xlfn.FLOOR.MATH(ROW(INDIRECT("1:512"))/128),2)=1,BG320,1-BG320) * IF(MOD(_xlfn.FLOOR.MATH(ROW(INDIRECT("1:512"))/256),2)=1,BH320,1-BH320)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0.37768739291118258</v>
      </c>
      <c r="BP320">
        <f ca="1">IF('Draft Sim'!$C$2 = "Most Categories",BO320,BN320)</f>
        <v>0.37768739291118258</v>
      </c>
      <c r="BR320" t="str">
        <f ca="1"/>
        <v>Damian Jones</v>
      </c>
      <c r="BT320" s="6" t="str">
        <f t="shared" ca="1" si="64"/>
        <v>Damian Jones</v>
      </c>
      <c r="BV320" t="str">
        <f ca="1"/>
        <v>A.J. Green</v>
      </c>
    </row>
    <row r="321" spans="6:74">
      <c r="F321" t="str">
        <v>McKinley Wright IV</v>
      </c>
      <c r="I321" s="6" t="str">
        <f t="shared" si="52"/>
        <v>McKinley Wright IV</v>
      </c>
      <c r="L321" t="str">
        <v>A.J. Green</v>
      </c>
      <c r="O321">
        <v>-0.91409822654472772</v>
      </c>
      <c r="P321">
        <v>-1.2101388021424155</v>
      </c>
      <c r="Q321">
        <v>-0.75162591339131446</v>
      </c>
      <c r="R321">
        <v>-0.60258022010864298</v>
      </c>
      <c r="S321">
        <v>-0.77522300904276775</v>
      </c>
      <c r="T321">
        <v>-0.1792182864715979</v>
      </c>
      <c r="U321">
        <v>0.6797888663946573</v>
      </c>
      <c r="V321">
        <v>1.9618747076155414E-2</v>
      </c>
      <c r="W321">
        <v>-0.20925432656028642</v>
      </c>
      <c r="AO321" t="str">
        <f t="shared" si="53"/>
        <v>McKinley Wright IV</v>
      </c>
      <c r="AP321" cm="1">
        <f t="array" ref="AP321">INDEX(_x_scores_!B$2:B$474,MATCH($AO321,_x_scores_!$A$2:$A$474,0),0) + INDEX(_hidden_info_draft_!Z$42:AK$42,'Draft Sim'!$F$21)</f>
        <v>-1.1977158182031384</v>
      </c>
      <c r="AQ321" cm="1">
        <f t="array" ref="AQ321">INDEX(_x_scores_!C$2:C$474,MATCH($AO321,_x_scores_!$A$2:$A$474,0),0) + INDEX(_hidden_info_draft_!Z$43:AK$43,'Draft Sim'!$F$21)</f>
        <v>-0.81381675360316474</v>
      </c>
      <c r="AR321" cm="1">
        <f t="array" ref="AR321">INDEX(_x_scores_!D$2:D$474,MATCH($AO321,_x_scores_!$A$2:$A$474,0),0) +INDEX(_hidden_info_draft_!Z$44:AK$44,'Draft Sim'!$F$21)</f>
        <v>-0.55403423535208451</v>
      </c>
      <c r="AS321" cm="1">
        <f t="array" ref="AS321">INDEX(_x_scores_!E$2:E$474,MATCH($AO321,_x_scores_!$A$2:$A$474,0),0) + INDEX(_hidden_info_draft_!Z$45:AK$45,'Draft Sim'!$F$21)</f>
        <v>-0.73500902062672435</v>
      </c>
      <c r="AT321" cm="1">
        <f t="array" ref="AT321">INDEX(_x_scores_!F$2:F$474,MATCH($AO321,_x_scores_!$A$2:$A$474,0),0) + INDEX(_hidden_info_draft_!Z$46:AK$46,'Draft Sim'!$F$21)</f>
        <v>-1.1735510411250836</v>
      </c>
      <c r="AU321" cm="1">
        <f t="array" ref="AU321">INDEX(_x_scores_!G$2:G$474,MATCH($AO321,_x_scores_!$A$2:$A$474,0),0) + INDEX(_hidden_info_draft_!Z$47:AK$47,'Draft Sim'!$F$21)</f>
        <v>-0.82580981639310136</v>
      </c>
      <c r="AV321" cm="1">
        <f t="array" ref="AV321">INDEX(_x_scores_!H$2:H$474,MATCH($AO321,_x_scores_!$A$2:$A$474,0),0) + INDEX(_hidden_info_draft_!Z$48:AK$48,'Draft Sim'!$F$21)</f>
        <v>0.64597764329335872</v>
      </c>
      <c r="AW321" cm="1">
        <f t="array" ref="AW321">INDEX(_x_scores_!I$2:I$474,MATCH($AO321,_x_scores_!$A$2:$A$474,0),0) + INDEX(_hidden_info_draft_!Z$49:AK$49,'Draft Sim'!$F$21)</f>
        <v>-1.7816419524079534</v>
      </c>
      <c r="AX321" cm="1">
        <f t="array" ref="AX321">INDEX(_x_scores_!J$2:J$474,MATCH($AO321,_x_scores_!$A$2:$A$474,0),0) + INDEX(_hidden_info_draft_!Z$50:AK$50,'Draft Sim'!$F$21)</f>
        <v>7.5487305272033317E-2</v>
      </c>
      <c r="AZ321">
        <f t="shared" si="54"/>
        <v>0.41158110015175609</v>
      </c>
      <c r="BA321">
        <f t="shared" si="55"/>
        <v>0.44421522255972734</v>
      </c>
      <c r="BB321">
        <f t="shared" si="56"/>
        <v>0.46285993666155045</v>
      </c>
      <c r="BC321">
        <f t="shared" si="57"/>
        <v>0.44437665167590035</v>
      </c>
      <c r="BD321">
        <f t="shared" si="58"/>
        <v>0.41871273734999592</v>
      </c>
      <c r="BE321">
        <f t="shared" si="59"/>
        <v>0.44321595272365721</v>
      </c>
      <c r="BF321">
        <f t="shared" si="60"/>
        <v>0.54724164136391562</v>
      </c>
      <c r="BG321">
        <f t="shared" si="61"/>
        <v>0.37027914766990433</v>
      </c>
      <c r="BH321">
        <f t="shared" si="62"/>
        <v>0.50555284215117302</v>
      </c>
      <c r="BL321">
        <f ca="1"/>
        <v>1</v>
      </c>
      <c r="BN321">
        <f t="shared" si="63"/>
        <v>0.4497816924786201</v>
      </c>
      <c r="BO321" cm="1">
        <f t="array" aca="1" ref="BO321" ca="1">SUM(IF(MOD(_xlfn.FLOOR.MATH(ROW(INDIRECT("1:512"))/1),2)=1,AZ321,1-AZ321) * IF(MOD(_xlfn.FLOOR.MATH(ROW(INDIRECT("1:512"))/2),2)=1,BA321,1-BA321) *  IF(MOD(_xlfn.FLOOR.MATH(ROW(INDIRECT("1:512"))/4),2)=1,BB321,1-BB321) *IF(MOD(_xlfn.FLOOR.MATH(ROW(INDIRECT("1:512"))/8),2)=1,BC321,1-BC321) * IF(MOD(_xlfn.FLOOR.MATH(ROW(INDIRECT("1:512"))/16),2)=1,BD321,1-BD321) * IF(MOD(_xlfn.FLOOR.MATH(ROW(INDIRECT("1:512"))/32),2)=1,BE321,1-BE321) *  IF(MOD(_xlfn.FLOOR.MATH(ROW(INDIRECT("1:512"))/64),2)=1,BF321,1-BF321) * IF(MOD(_xlfn.FLOOR.MATH(ROW(INDIRECT("1:512"))/128),2)=1,BG321,1-BG321) * IF(MOD(_xlfn.FLOOR.MATH(ROW(INDIRECT("1:512"))/256),2)=1,BH321,1-BH321)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0.3774602855668262</v>
      </c>
      <c r="BP321">
        <f ca="1">IF('Draft Sim'!$C$2 = "Most Categories",BO321,BN321)</f>
        <v>0.3774602855668262</v>
      </c>
      <c r="BR321" t="str">
        <f ca="1"/>
        <v>Dominick Barlow</v>
      </c>
      <c r="BT321" s="6" t="str">
        <f t="shared" ca="1" si="64"/>
        <v>Dominick Barlow</v>
      </c>
      <c r="BV321" t="str">
        <f ca="1"/>
        <v>Blake Griffin</v>
      </c>
    </row>
    <row r="322" spans="6:74">
      <c r="F322" t="str">
        <v>Dominick Barlow</v>
      </c>
      <c r="I322" s="6" t="str">
        <f t="shared" si="52"/>
        <v>Dominick Barlow</v>
      </c>
      <c r="L322" t="str">
        <v>Yuta Watanabe</v>
      </c>
      <c r="O322">
        <v>-1.1058789549846681</v>
      </c>
      <c r="P322">
        <v>-1.0579843687298711</v>
      </c>
      <c r="Q322">
        <v>-0.70349323858558976</v>
      </c>
      <c r="R322">
        <v>-0.502033493681313</v>
      </c>
      <c r="S322">
        <v>-0.60177957339203292</v>
      </c>
      <c r="T322">
        <v>-0.75787639709286325</v>
      </c>
      <c r="U322">
        <v>0.71664195643850148</v>
      </c>
      <c r="V322">
        <v>-3.7703250039114226E-2</v>
      </c>
      <c r="W322">
        <v>-2.435653413412342E-2</v>
      </c>
      <c r="AO322" t="str">
        <f t="shared" si="53"/>
        <v>Dominick Barlow</v>
      </c>
      <c r="AP322" cm="1">
        <f t="array" ref="AP322">INDEX(_x_scores_!B$2:B$474,MATCH($AO322,_x_scores_!$A$2:$A$474,0),0) + INDEX(_hidden_info_draft_!Z$42:AK$42,'Draft Sim'!$F$21)</f>
        <v>-1.2462639076202724</v>
      </c>
      <c r="AQ322" cm="1">
        <f t="array" ref="AQ322">INDEX(_x_scores_!C$2:C$474,MATCH($AO322,_x_scores_!$A$2:$A$474,0),0) + INDEX(_hidden_info_draft_!Z$43:AK$43,'Draft Sim'!$F$21)</f>
        <v>-0.49108858648602594</v>
      </c>
      <c r="AR322" cm="1">
        <f t="array" ref="AR322">INDEX(_x_scores_!D$2:D$474,MATCH($AO322,_x_scores_!$A$2:$A$474,0),0) +INDEX(_hidden_info_draft_!Z$44:AK$44,'Draft Sim'!$F$21)</f>
        <v>-0.86780634160254078</v>
      </c>
      <c r="AS322" cm="1">
        <f t="array" ref="AS322">INDEX(_x_scores_!E$2:E$474,MATCH($AO322,_x_scores_!$A$2:$A$474,0),0) + INDEX(_hidden_info_draft_!Z$45:AK$45,'Draft Sim'!$F$21)</f>
        <v>-0.8327866932323813</v>
      </c>
      <c r="AT322" cm="1">
        <f t="array" ref="AT322">INDEX(_x_scores_!F$2:F$474,MATCH($AO322,_x_scores_!$A$2:$A$474,0),0) + INDEX(_hidden_info_draft_!Z$46:AK$46,'Draft Sim'!$F$21)</f>
        <v>-0.84764939588643196</v>
      </c>
      <c r="AU322" cm="1">
        <f t="array" ref="AU322">INDEX(_x_scores_!G$2:G$474,MATCH($AO322,_x_scores_!$A$2:$A$474,0),0) + INDEX(_hidden_info_draft_!Z$47:AK$47,'Draft Sim'!$F$21)</f>
        <v>-1.074286055536259</v>
      </c>
      <c r="AV322" cm="1">
        <f t="array" ref="AV322">INDEX(_x_scores_!H$2:H$474,MATCH($AO322,_x_scores_!$A$2:$A$474,0),0) + INDEX(_hidden_info_draft_!Z$48:AK$48,'Draft Sim'!$F$21)</f>
        <v>0.79660874915910873</v>
      </c>
      <c r="AW322" cm="1">
        <f t="array" ref="AW322">INDEX(_x_scores_!I$2:I$474,MATCH($AO322,_x_scores_!$A$2:$A$474,0),0) + INDEX(_hidden_info_draft_!Z$49:AK$49,'Draft Sim'!$F$21)</f>
        <v>-1.8970487932007369</v>
      </c>
      <c r="AX322" cm="1">
        <f t="array" ref="AX322">INDEX(_x_scores_!J$2:J$474,MATCH($AO322,_x_scores_!$A$2:$A$474,0),0) + INDEX(_hidden_info_draft_!Z$50:AK$50,'Draft Sim'!$F$21)</f>
        <v>0.10914199311843287</v>
      </c>
      <c r="AZ322">
        <f t="shared" si="54"/>
        <v>0.40806001943650672</v>
      </c>
      <c r="BA322">
        <f t="shared" si="55"/>
        <v>0.4662671417829457</v>
      </c>
      <c r="BB322">
        <f t="shared" si="56"/>
        <v>0.44194812362178626</v>
      </c>
      <c r="BC322">
        <f t="shared" si="57"/>
        <v>0.43703524048619191</v>
      </c>
      <c r="BD322">
        <f t="shared" si="58"/>
        <v>0.44109012227522126</v>
      </c>
      <c r="BE322">
        <f t="shared" si="59"/>
        <v>0.42630333621657857</v>
      </c>
      <c r="BF322">
        <f t="shared" si="60"/>
        <v>0.5581865737667977</v>
      </c>
      <c r="BG322">
        <f t="shared" si="61"/>
        <v>0.3622083372749163</v>
      </c>
      <c r="BH322">
        <f t="shared" si="62"/>
        <v>0.50802819651556597</v>
      </c>
      <c r="BL322">
        <f ca="1"/>
        <v>1</v>
      </c>
      <c r="BN322">
        <f t="shared" si="63"/>
        <v>0.44990301015294559</v>
      </c>
      <c r="BO322" cm="1">
        <f t="array" aca="1" ref="BO322" ca="1">SUM(IF(MOD(_xlfn.FLOOR.MATH(ROW(INDIRECT("1:512"))/1),2)=1,AZ322,1-AZ322) * IF(MOD(_xlfn.FLOOR.MATH(ROW(INDIRECT("1:512"))/2),2)=1,BA322,1-BA322) *  IF(MOD(_xlfn.FLOOR.MATH(ROW(INDIRECT("1:512"))/4),2)=1,BB322,1-BB322) *IF(MOD(_xlfn.FLOOR.MATH(ROW(INDIRECT("1:512"))/8),2)=1,BC322,1-BC322) * IF(MOD(_xlfn.FLOOR.MATH(ROW(INDIRECT("1:512"))/16),2)=1,BD322,1-BD322) * IF(MOD(_xlfn.FLOOR.MATH(ROW(INDIRECT("1:512"))/32),2)=1,BE322,1-BE322) *  IF(MOD(_xlfn.FLOOR.MATH(ROW(INDIRECT("1:512"))/64),2)=1,BF322,1-BF322) * IF(MOD(_xlfn.FLOOR.MATH(ROW(INDIRECT("1:512"))/128),2)=1,BG322,1-BG322) * IF(MOD(_xlfn.FLOOR.MATH(ROW(INDIRECT("1:512"))/256),2)=1,BH322,1-BH322)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0.3776307875485323</v>
      </c>
      <c r="BP322">
        <f ca="1">IF('Draft Sim'!$C$2 = "Most Categories",BO322,BN322)</f>
        <v>0.3776307875485323</v>
      </c>
      <c r="BR322" t="str">
        <f ca="1"/>
        <v>Mike Muscala</v>
      </c>
      <c r="BT322" s="6" t="str">
        <f t="shared" ca="1" si="64"/>
        <v>Mike Muscala</v>
      </c>
      <c r="BV322" t="str">
        <f ca="1"/>
        <v>Jarrett Culver</v>
      </c>
    </row>
    <row r="323" spans="6:74">
      <c r="F323" t="str">
        <v>Svi Mykhailiuk</v>
      </c>
      <c r="I323" s="6" t="str">
        <f t="shared" si="52"/>
        <v>Svi Mykhailiuk</v>
      </c>
      <c r="L323" t="str">
        <v>Montrezl Harrell</v>
      </c>
      <c r="O323">
        <v>-1.1468791147873054</v>
      </c>
      <c r="P323">
        <v>-1.0902840107992209</v>
      </c>
      <c r="Q323">
        <v>-0.98792407727193643</v>
      </c>
      <c r="R323">
        <v>-0.57987378459910255</v>
      </c>
      <c r="S323">
        <v>-0.58587268276845073</v>
      </c>
      <c r="T323">
        <v>-0.62828953737733251</v>
      </c>
      <c r="U323">
        <v>0.97960586577491371</v>
      </c>
      <c r="V323">
        <v>-2.2987990222415183E-2</v>
      </c>
      <c r="W323">
        <v>-4.3581409783967712E-2</v>
      </c>
      <c r="AO323" t="str">
        <f t="shared" si="53"/>
        <v>Svi Mykhailiuk</v>
      </c>
      <c r="AP323" cm="1">
        <f t="array" ref="AP323">INDEX(_x_scores_!B$2:B$474,MATCH($AO323,_x_scores_!$A$2:$A$474,0),0) + INDEX(_hidden_info_draft_!Z$42:AK$42,'Draft Sim'!$F$21)</f>
        <v>-1.1788119716845391</v>
      </c>
      <c r="AQ323" cm="1">
        <f t="array" ref="AQ323">INDEX(_x_scores_!C$2:C$474,MATCH($AO323,_x_scores_!$A$2:$A$474,0),0) + INDEX(_hidden_info_draft_!Z$43:AK$43,'Draft Sim'!$F$21)</f>
        <v>-0.85631598394042785</v>
      </c>
      <c r="AR323" cm="1">
        <f t="array" ref="AR323">INDEX(_x_scores_!D$2:D$474,MATCH($AO323,_x_scores_!$A$2:$A$474,0),0) +INDEX(_hidden_info_draft_!Z$44:AK$44,'Draft Sim'!$F$21)</f>
        <v>-0.80071981136346293</v>
      </c>
      <c r="AS323" cm="1">
        <f t="array" ref="AS323">INDEX(_x_scores_!E$2:E$474,MATCH($AO323,_x_scores_!$A$2:$A$474,0),0) + INDEX(_hidden_info_draft_!Z$45:AK$45,'Draft Sim'!$F$21)</f>
        <v>-0.71114362149068322</v>
      </c>
      <c r="AT323" cm="1">
        <f t="array" ref="AT323">INDEX(_x_scores_!F$2:F$474,MATCH($AO323,_x_scores_!$A$2:$A$474,0),0) + INDEX(_hidden_info_draft_!Z$46:AK$46,'Draft Sim'!$F$21)</f>
        <v>-1.2732550968792873</v>
      </c>
      <c r="AU323" cm="1">
        <f t="array" ref="AU323">INDEX(_x_scores_!G$2:G$474,MATCH($AO323,_x_scores_!$A$2:$A$474,0),0) + INDEX(_hidden_info_draft_!Z$47:AK$47,'Draft Sim'!$F$21)</f>
        <v>-0.52109484050402821</v>
      </c>
      <c r="AV323" cm="1">
        <f t="array" ref="AV323">INDEX(_x_scores_!H$2:H$474,MATCH($AO323,_x_scores_!$A$2:$A$474,0),0) + INDEX(_hidden_info_draft_!Z$48:AK$48,'Draft Sim'!$F$21)</f>
        <v>0.8107758520975189</v>
      </c>
      <c r="AW323" cm="1">
        <f t="array" ref="AW323">INDEX(_x_scores_!I$2:I$474,MATCH($AO323,_x_scores_!$A$2:$A$474,0),0) + INDEX(_hidden_info_draft_!Z$49:AK$49,'Draft Sim'!$F$21)</f>
        <v>-1.7417581749259037</v>
      </c>
      <c r="AX323" cm="1">
        <f t="array" ref="AX323">INDEX(_x_scores_!J$2:J$474,MATCH($AO323,_x_scores_!$A$2:$A$474,0),0) + INDEX(_hidden_info_draft_!Z$50:AK$50,'Draft Sim'!$F$21)</f>
        <v>-0.10393464780145775</v>
      </c>
      <c r="AZ323">
        <f t="shared" si="54"/>
        <v>0.41295409767398372</v>
      </c>
      <c r="BA323">
        <f t="shared" si="55"/>
        <v>0.44132259815418928</v>
      </c>
      <c r="BB323">
        <f t="shared" si="56"/>
        <v>0.44640764478945316</v>
      </c>
      <c r="BC323">
        <f t="shared" si="57"/>
        <v>0.44617153070473958</v>
      </c>
      <c r="BD323">
        <f t="shared" si="58"/>
        <v>0.4119155155808979</v>
      </c>
      <c r="BE323">
        <f t="shared" si="59"/>
        <v>0.46409541230115459</v>
      </c>
      <c r="BF323">
        <f t="shared" si="60"/>
        <v>0.55921381329491404</v>
      </c>
      <c r="BG323">
        <f t="shared" si="61"/>
        <v>0.373081904433616</v>
      </c>
      <c r="BH323">
        <f t="shared" si="62"/>
        <v>0.49235479397309934</v>
      </c>
      <c r="BL323">
        <f ca="1"/>
        <v>0</v>
      </c>
      <c r="BN323">
        <f t="shared" si="63"/>
        <v>0.44972414565622754</v>
      </c>
      <c r="BO323" cm="1">
        <f t="array" aca="1" ref="BO323" ca="1">SUM(IF(MOD(_xlfn.FLOOR.MATH(ROW(INDIRECT("1:512"))/1),2)=1,AZ323,1-AZ323) * IF(MOD(_xlfn.FLOOR.MATH(ROW(INDIRECT("1:512"))/2),2)=1,BA323,1-BA323) *  IF(MOD(_xlfn.FLOOR.MATH(ROW(INDIRECT("1:512"))/4),2)=1,BB323,1-BB323) *IF(MOD(_xlfn.FLOOR.MATH(ROW(INDIRECT("1:512"))/8),2)=1,BC323,1-BC323) * IF(MOD(_xlfn.FLOOR.MATH(ROW(INDIRECT("1:512"))/16),2)=1,BD323,1-BD323) * IF(MOD(_xlfn.FLOOR.MATH(ROW(INDIRECT("1:512"))/32),2)=1,BE323,1-BE323) *  IF(MOD(_xlfn.FLOOR.MATH(ROW(INDIRECT("1:512"))/64),2)=1,BF323,1-BF323) * IF(MOD(_xlfn.FLOOR.MATH(ROW(INDIRECT("1:512"))/128),2)=1,BG323,1-BG323) * IF(MOD(_xlfn.FLOOR.MATH(ROW(INDIRECT("1:512"))/256),2)=1,BH323,1-BH323)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0.37727843191806321</v>
      </c>
      <c r="BP323">
        <f ca="1">IF('Draft Sim'!$C$2 = "Most Categories",BO323,BN323)</f>
        <v>0.37727843191806321</v>
      </c>
      <c r="BR323" t="str">
        <f ca="1"/>
        <v>McKinley Wright IV</v>
      </c>
      <c r="BT323" s="6" t="str">
        <f t="shared" ca="1" si="64"/>
        <v>McKinley Wright IV</v>
      </c>
      <c r="BV323" t="str">
        <f ca="1"/>
        <v>Yuta Watanabe</v>
      </c>
    </row>
    <row r="324" spans="6:74">
      <c r="F324" t="str">
        <v>Mike Muscala</v>
      </c>
      <c r="I324" s="6" t="str">
        <f t="shared" ref="I324:I387" si="65">IFERROR(MATCH(F324,$D$4:$D$502,0),F324)</f>
        <v>Mike Muscala</v>
      </c>
      <c r="L324" t="str">
        <v>Austin Rivers</v>
      </c>
      <c r="O324">
        <v>-1.1311771780383164</v>
      </c>
      <c r="P324">
        <v>-1.2519693380711359</v>
      </c>
      <c r="Q324">
        <v>-0.76615723914426626</v>
      </c>
      <c r="R324">
        <v>-0.40849184819511675</v>
      </c>
      <c r="S324">
        <v>-0.72981073234134441</v>
      </c>
      <c r="T324">
        <v>-0.4016220748832337</v>
      </c>
      <c r="U324">
        <v>0.85658391433052994</v>
      </c>
      <c r="V324">
        <v>-7.2158994587399411E-2</v>
      </c>
      <c r="W324">
        <v>-0.20380606206725368</v>
      </c>
      <c r="AO324" t="str">
        <f t="shared" ref="AO324:AO387" si="66">F324</f>
        <v>Mike Muscala</v>
      </c>
      <c r="AP324" cm="1">
        <f t="array" ref="AP324">INDEX(_x_scores_!B$2:B$474,MATCH($AO324,_x_scores_!$A$2:$A$474,0),0) + INDEX(_hidden_info_draft_!Z$42:AK$42,'Draft Sim'!$F$21)</f>
        <v>-1.2379922561467012</v>
      </c>
      <c r="AQ324" cm="1">
        <f t="array" ref="AQ324">INDEX(_x_scores_!C$2:C$474,MATCH($AO324,_x_scores_!$A$2:$A$474,0),0) + INDEX(_hidden_info_draft_!Z$43:AK$43,'Draft Sim'!$F$21)</f>
        <v>-0.74041758120341816</v>
      </c>
      <c r="AR324" cm="1">
        <f t="array" ref="AR324">INDEX(_x_scores_!D$2:D$474,MATCH($AO324,_x_scores_!$A$2:$A$474,0),0) +INDEX(_hidden_info_draft_!Z$44:AK$44,'Draft Sim'!$F$21)</f>
        <v>-1.0206054017018309</v>
      </c>
      <c r="AS324" cm="1">
        <f t="array" ref="AS324">INDEX(_x_scores_!E$2:E$474,MATCH($AO324,_x_scores_!$A$2:$A$474,0),0) + INDEX(_hidden_info_draft_!Z$45:AK$45,'Draft Sim'!$F$21)</f>
        <v>-1.0738672136460286</v>
      </c>
      <c r="AT324" cm="1">
        <f t="array" ref="AT324">INDEX(_x_scores_!F$2:F$474,MATCH($AO324,_x_scores_!$A$2:$A$474,0),0) + INDEX(_hidden_info_draft_!Z$46:AK$46,'Draft Sim'!$F$21)</f>
        <v>-1.0323608383812362</v>
      </c>
      <c r="AU324" cm="1">
        <f t="array" ref="AU324">INDEX(_x_scores_!G$2:G$474,MATCH($AO324,_x_scores_!$A$2:$A$474,0),0) + INDEX(_hidden_info_draft_!Z$47:AK$47,'Draft Sim'!$F$21)</f>
        <v>-0.49823402542217465</v>
      </c>
      <c r="AV324" cm="1">
        <f t="array" ref="AV324">INDEX(_x_scores_!H$2:H$474,MATCH($AO324,_x_scores_!$A$2:$A$474,0),0) + INDEX(_hidden_info_draft_!Z$48:AK$48,'Draft Sim'!$F$21)</f>
        <v>1.021823622357247</v>
      </c>
      <c r="AW324" cm="1">
        <f t="array" ref="AW324">INDEX(_x_scores_!I$2:I$474,MATCH($AO324,_x_scores_!$A$2:$A$474,0),0) + INDEX(_hidden_info_draft_!Z$49:AK$49,'Draft Sim'!$F$21)</f>
        <v>-1.7617271676475625</v>
      </c>
      <c r="AX324" cm="1">
        <f t="array" ref="AX324">INDEX(_x_scores_!J$2:J$474,MATCH($AO324,_x_scores_!$A$2:$A$474,0),0) + INDEX(_hidden_info_draft_!Z$50:AK$50,'Draft Sim'!$F$21)</f>
        <v>1.8567109826004013E-3</v>
      </c>
      <c r="AZ324">
        <f t="shared" ref="AZ324:AZ387" si="67">1 - _xlfn.NORM.DIST(0,AP324,SQRT(Z$54),TRUE)</f>
        <v>0.4086594270862427</v>
      </c>
      <c r="BA324">
        <f t="shared" ref="BA324:BA387" si="68">1 - _xlfn.NORM.DIST(0,AQ324,SQRT(Z$55),TRUE)</f>
        <v>0.44921790706322939</v>
      </c>
      <c r="BB324">
        <f t="shared" ref="BB324:BB387" si="69">1 - _xlfn.NORM.DIST(0,AR324,SQRT(Z$56),TRUE)</f>
        <v>0.43181923326375138</v>
      </c>
      <c r="BC324">
        <f t="shared" ref="BC324:BC387" si="70">1 - _xlfn.NORM.DIST(0,AS324,SQRT(Z$57),TRUE)</f>
        <v>0.41903176534306508</v>
      </c>
      <c r="BD324">
        <f t="shared" ref="BD324:BD387" si="71">1 - _xlfn.NORM.DIST(0,AT324,SQRT(Z$58),TRUE)</f>
        <v>0.42837942895497816</v>
      </c>
      <c r="BE324">
        <f t="shared" ref="BE324:BE387" si="72">1 - _xlfn.NORM.DIST(0,AU324,SQRT(Z$59),TRUE)</f>
        <v>0.46566658906665781</v>
      </c>
      <c r="BF324">
        <f t="shared" ref="BF324:BF387" si="73">1 - _xlfn.NORM.DIST(0,AV324,SQRT(Z$60),TRUE)</f>
        <v>0.57446575537019484</v>
      </c>
      <c r="BG324">
        <f t="shared" ref="BG324:BG387" si="74">1 - _xlfn.NORM.DIST(0,AW324,SQRT(Z$61),TRUE)</f>
        <v>0.37167777113626865</v>
      </c>
      <c r="BH324">
        <f t="shared" ref="BH324:BH387" si="75">1 - _xlfn.NORM.DIST(0,AX324,SQRT(Z$62),TRUE)</f>
        <v>0.50013658396858451</v>
      </c>
      <c r="BL324">
        <f ca="1"/>
        <v>0</v>
      </c>
      <c r="BN324">
        <f t="shared" ref="BN324:BN387" si="76">AVERAGE(AZ324:BH324)</f>
        <v>0.44989494013921916</v>
      </c>
      <c r="BO324" cm="1">
        <f t="array" aca="1" ref="BO324" ca="1">SUM(IF(MOD(_xlfn.FLOOR.MATH(ROW(INDIRECT("1:512"))/1),2)=1,AZ324,1-AZ324) * IF(MOD(_xlfn.FLOOR.MATH(ROW(INDIRECT("1:512"))/2),2)=1,BA324,1-BA324) *  IF(MOD(_xlfn.FLOOR.MATH(ROW(INDIRECT("1:512"))/4),2)=1,BB324,1-BB324) *IF(MOD(_xlfn.FLOOR.MATH(ROW(INDIRECT("1:512"))/8),2)=1,BC324,1-BC324) * IF(MOD(_xlfn.FLOOR.MATH(ROW(INDIRECT("1:512"))/16),2)=1,BD324,1-BD324) * IF(MOD(_xlfn.FLOOR.MATH(ROW(INDIRECT("1:512"))/32),2)=1,BE324,1-BE324) *  IF(MOD(_xlfn.FLOOR.MATH(ROW(INDIRECT("1:512"))/64),2)=1,BF324,1-BF324) * IF(MOD(_xlfn.FLOOR.MATH(ROW(INDIRECT("1:512"))/128),2)=1,BG324,1-BG324) * IF(MOD(_xlfn.FLOOR.MATH(ROW(INDIRECT("1:512"))/256),2)=1,BH324,1-BH324)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0.37751784125160559</v>
      </c>
      <c r="BP324">
        <f ca="1">IF('Draft Sim'!$C$2 = "Most Categories",BO324,BN324)</f>
        <v>0.37751784125160559</v>
      </c>
      <c r="BR324" t="str">
        <f ca="1"/>
        <v>Josh Christopher</v>
      </c>
      <c r="BT324" s="6" t="str">
        <f t="shared" ref="BT324:BT387" ca="1" si="77">IFERROR(MATCH(BR324,$D$4:$D$502,0),BR324)</f>
        <v>Josh Christopher</v>
      </c>
      <c r="BV324" t="str">
        <f ca="1"/>
        <v>Montrezl Harrell</v>
      </c>
    </row>
    <row r="325" spans="6:74">
      <c r="F325" t="str">
        <v>Josh Christopher</v>
      </c>
      <c r="I325" s="6" t="str">
        <f t="shared" si="65"/>
        <v>Josh Christopher</v>
      </c>
      <c r="L325" t="str">
        <v>Blake Griffin</v>
      </c>
      <c r="O325">
        <v>-1.1459687149323525</v>
      </c>
      <c r="P325">
        <v>-1.1588608984211315</v>
      </c>
      <c r="Q325">
        <v>-0.91241008037773286</v>
      </c>
      <c r="R325">
        <v>-0.48100815061708835</v>
      </c>
      <c r="S325">
        <v>-0.76651847211319224</v>
      </c>
      <c r="T325">
        <v>-0.50933745360600013</v>
      </c>
      <c r="U325">
        <v>0.97996977409969688</v>
      </c>
      <c r="V325">
        <v>-2.1314449308298036E-2</v>
      </c>
      <c r="W325">
        <v>-0.14307562660925985</v>
      </c>
      <c r="AO325" t="str">
        <f t="shared" si="66"/>
        <v>Josh Christopher</v>
      </c>
      <c r="AP325" cm="1">
        <f t="array" ref="AP325">INDEX(_x_scores_!B$2:B$474,MATCH($AO325,_x_scores_!$A$2:$A$474,0),0) + INDEX(_hidden_info_draft_!Z$42:AK$42,'Draft Sim'!$F$21)</f>
        <v>-0.99204395928085809</v>
      </c>
      <c r="AQ325" cm="1">
        <f t="array" ref="AQ325">INDEX(_x_scores_!C$2:C$474,MATCH($AO325,_x_scores_!$A$2:$A$474,0),0) + INDEX(_hidden_info_draft_!Z$43:AK$43,'Draft Sim'!$F$21)</f>
        <v>-0.82776051791714467</v>
      </c>
      <c r="AR325" cm="1">
        <f t="array" ref="AR325">INDEX(_x_scores_!D$2:D$474,MATCH($AO325,_x_scores_!$A$2:$A$474,0),0) +INDEX(_hidden_info_draft_!Z$44:AK$44,'Draft Sim'!$F$21)</f>
        <v>-0.71769642614174589</v>
      </c>
      <c r="AS325" cm="1">
        <f t="array" ref="AS325">INDEX(_x_scores_!E$2:E$474,MATCH($AO325,_x_scores_!$A$2:$A$474,0),0) + INDEX(_hidden_info_draft_!Z$45:AK$45,'Draft Sim'!$F$21)</f>
        <v>-0.65736643779327886</v>
      </c>
      <c r="AT325" cm="1">
        <f t="array" ref="AT325">INDEX(_x_scores_!F$2:F$474,MATCH($AO325,_x_scores_!$A$2:$A$474,0),0) + INDEX(_hidden_info_draft_!Z$46:AK$46,'Draft Sim'!$F$21)</f>
        <v>-1.1477251390130077</v>
      </c>
      <c r="AU325" cm="1">
        <f t="array" ref="AU325">INDEX(_x_scores_!G$2:G$474,MATCH($AO325,_x_scores_!$A$2:$A$474,0),0) + INDEX(_hidden_info_draft_!Z$47:AK$47,'Draft Sim'!$F$21)</f>
        <v>-0.86804961370394684</v>
      </c>
      <c r="AV325" cm="1">
        <f t="array" ref="AV325">INDEX(_x_scores_!H$2:H$474,MATCH($AO325,_x_scores_!$A$2:$A$474,0),0) + INDEX(_hidden_info_draft_!Z$48:AK$48,'Draft Sim'!$F$21)</f>
        <v>0.56707414266124001</v>
      </c>
      <c r="AW325" cm="1">
        <f t="array" ref="AW325">INDEX(_x_scores_!I$2:I$474,MATCH($AO325,_x_scores_!$A$2:$A$474,0),0) + INDEX(_hidden_info_draft_!Z$49:AK$49,'Draft Sim'!$F$21)</f>
        <v>-1.7376562817884877</v>
      </c>
      <c r="AX325" cm="1">
        <f t="array" ref="AX325">INDEX(_x_scores_!J$2:J$474,MATCH($AO325,_x_scores_!$A$2:$A$474,0),0) + INDEX(_hidden_info_draft_!Z$50:AK$50,'Draft Sim'!$F$21)</f>
        <v>-3.771762217488081E-3</v>
      </c>
      <c r="AZ325">
        <f t="shared" si="67"/>
        <v>0.42657383934174276</v>
      </c>
      <c r="BA325">
        <f t="shared" si="68"/>
        <v>0.44326583306300238</v>
      </c>
      <c r="BB325">
        <f t="shared" si="69"/>
        <v>0.45193589294290581</v>
      </c>
      <c r="BC325">
        <f t="shared" si="70"/>
        <v>0.45022001754388419</v>
      </c>
      <c r="BD325">
        <f t="shared" si="71"/>
        <v>0.42047744316848434</v>
      </c>
      <c r="BE325">
        <f t="shared" si="72"/>
        <v>0.44033269906588823</v>
      </c>
      <c r="BF325">
        <f t="shared" si="73"/>
        <v>0.54149357483283933</v>
      </c>
      <c r="BG325">
        <f t="shared" si="74"/>
        <v>0.3733705413651629</v>
      </c>
      <c r="BH325">
        <f t="shared" si="75"/>
        <v>0.49972254043543529</v>
      </c>
      <c r="BL325">
        <f ca="1"/>
        <v>0</v>
      </c>
      <c r="BN325">
        <f t="shared" si="76"/>
        <v>0.44971026463992725</v>
      </c>
      <c r="BO325" cm="1">
        <f t="array" aca="1" ref="BO325" ca="1">SUM(IF(MOD(_xlfn.FLOOR.MATH(ROW(INDIRECT("1:512"))/1),2)=1,AZ325,1-AZ325) * IF(MOD(_xlfn.FLOOR.MATH(ROW(INDIRECT("1:512"))/2),2)=1,BA325,1-BA325) *  IF(MOD(_xlfn.FLOOR.MATH(ROW(INDIRECT("1:512"))/4),2)=1,BB325,1-BB325) *IF(MOD(_xlfn.FLOOR.MATH(ROW(INDIRECT("1:512"))/8),2)=1,BC325,1-BC325) * IF(MOD(_xlfn.FLOOR.MATH(ROW(INDIRECT("1:512"))/16),2)=1,BD325,1-BD325) * IF(MOD(_xlfn.FLOOR.MATH(ROW(INDIRECT("1:512"))/32),2)=1,BE325,1-BE325) *  IF(MOD(_xlfn.FLOOR.MATH(ROW(INDIRECT("1:512"))/64),2)=1,BF325,1-BF325) * IF(MOD(_xlfn.FLOOR.MATH(ROW(INDIRECT("1:512"))/128),2)=1,BG325,1-BG325) * IF(MOD(_xlfn.FLOOR.MATH(ROW(INDIRECT("1:512"))/256),2)=1,BH325,1-BH325)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0.37738564732517021</v>
      </c>
      <c r="BP325">
        <f ca="1">IF('Draft Sim'!$C$2 = "Most Categories",BO325,BN325)</f>
        <v>0.37738564732517021</v>
      </c>
      <c r="BR325" t="str">
        <f ca="1"/>
        <v>Svi Mykhailiuk</v>
      </c>
      <c r="BT325" s="6" t="str">
        <f t="shared" ca="1" si="77"/>
        <v>Svi Mykhailiuk</v>
      </c>
      <c r="BV325" t="str">
        <f ca="1"/>
        <v>Austin Rivers</v>
      </c>
    </row>
    <row r="326" spans="6:74">
      <c r="F326" t="str">
        <v>Jordan Schakel</v>
      </c>
      <c r="I326" s="6" t="str">
        <f t="shared" si="65"/>
        <v>Jordan Schakel</v>
      </c>
      <c r="L326" t="str">
        <v>Edmond Sumner</v>
      </c>
      <c r="O326">
        <v>-0.8736492748130984</v>
      </c>
      <c r="P326">
        <v>-0.68460479265636265</v>
      </c>
      <c r="Q326">
        <v>-1.0852714023827701</v>
      </c>
      <c r="R326">
        <v>-0.51699210881058943</v>
      </c>
      <c r="S326">
        <v>-0.50593597242553223</v>
      </c>
      <c r="T326">
        <v>-0.57265813819731626</v>
      </c>
      <c r="U326">
        <v>0.71284303820719908</v>
      </c>
      <c r="V326">
        <v>-0.17067671371771911</v>
      </c>
      <c r="W326">
        <v>-0.28948186168142415</v>
      </c>
      <c r="AO326" t="str">
        <f t="shared" si="66"/>
        <v>Jordan Schakel</v>
      </c>
      <c r="AP326" cm="1">
        <f t="array" ref="AP326">INDEX(_x_scores_!B$2:B$474,MATCH($AO326,_x_scores_!$A$2:$A$474,0),0) + INDEX(_hidden_info_draft_!Z$42:AK$42,'Draft Sim'!$F$21)</f>
        <v>-1.2387159780057757</v>
      </c>
      <c r="AQ326" cm="1">
        <f t="array" ref="AQ326">INDEX(_x_scores_!C$2:C$474,MATCH($AO326,_x_scores_!$A$2:$A$474,0),0) + INDEX(_hidden_info_draft_!Z$43:AK$43,'Draft Sim'!$F$21)</f>
        <v>-0.84611639567251451</v>
      </c>
      <c r="AR326" cm="1">
        <f t="array" ref="AR326">INDEX(_x_scores_!D$2:D$474,MATCH($AO326,_x_scores_!$A$2:$A$474,0),0) +INDEX(_hidden_info_draft_!Z$44:AK$44,'Draft Sim'!$F$21)</f>
        <v>-0.83846507403843118</v>
      </c>
      <c r="AS326" cm="1">
        <f t="array" ref="AS326">INDEX(_x_scores_!E$2:E$474,MATCH($AO326,_x_scores_!$A$2:$A$474,0),0) + INDEX(_hidden_info_draft_!Z$45:AK$45,'Draft Sim'!$F$21)</f>
        <v>-0.8128493115445139</v>
      </c>
      <c r="AT326" cm="1">
        <f t="array" ref="AT326">INDEX(_x_scores_!F$2:F$474,MATCH($AO326,_x_scores_!$A$2:$A$474,0),0) + INDEX(_hidden_info_draft_!Z$46:AK$46,'Draft Sim'!$F$21)</f>
        <v>-1.1576441505015014</v>
      </c>
      <c r="AU326" cm="1">
        <f t="array" ref="AU326">INDEX(_x_scores_!G$2:G$474,MATCH($AO326,_x_scores_!$A$2:$A$474,0),0) + INDEX(_hidden_info_draft_!Z$47:AK$47,'Draft Sim'!$F$21)</f>
        <v>-0.69622295667757061</v>
      </c>
      <c r="AV326" cm="1">
        <f t="array" ref="AV326">INDEX(_x_scores_!H$2:H$474,MATCH($AO326,_x_scores_!$A$2:$A$474,0),0) + INDEX(_hidden_info_draft_!Z$48:AK$48,'Draft Sim'!$F$21)</f>
        <v>0.90894155262977094</v>
      </c>
      <c r="AW326" cm="1">
        <f t="array" ref="AW326">INDEX(_x_scores_!I$2:I$474,MATCH($AO326,_x_scores_!$A$2:$A$474,0),0) + INDEX(_hidden_info_draft_!Z$49:AK$49,'Draft Sim'!$F$21)</f>
        <v>-1.7669266925912546</v>
      </c>
      <c r="AX326" cm="1">
        <f t="array" ref="AX326">INDEX(_x_scores_!J$2:J$474,MATCH($AO326,_x_scores_!$A$2:$A$474,0),0) + INDEX(_hidden_info_draft_!Z$50:AK$50,'Draft Sim'!$F$21)</f>
        <v>5.6262429622189025E-2</v>
      </c>
      <c r="AZ326">
        <f t="shared" si="67"/>
        <v>0.40860697381768207</v>
      </c>
      <c r="BA326">
        <f t="shared" si="68"/>
        <v>0.4420165331407897</v>
      </c>
      <c r="BB326">
        <f t="shared" si="69"/>
        <v>0.44389768889810299</v>
      </c>
      <c r="BC326">
        <f t="shared" si="70"/>
        <v>0.43853051878426119</v>
      </c>
      <c r="BD326">
        <f t="shared" si="71"/>
        <v>0.4197994775844115</v>
      </c>
      <c r="BE326">
        <f t="shared" si="72"/>
        <v>0.45207957506214558</v>
      </c>
      <c r="BF326">
        <f t="shared" si="73"/>
        <v>0.56632037954011516</v>
      </c>
      <c r="BG326">
        <f t="shared" si="74"/>
        <v>0.37131244209763081</v>
      </c>
      <c r="BH326">
        <f t="shared" si="75"/>
        <v>0.50413872072617061</v>
      </c>
      <c r="BL326">
        <f ca="1"/>
        <v>0</v>
      </c>
      <c r="BN326">
        <f t="shared" si="76"/>
        <v>0.44963358996125663</v>
      </c>
      <c r="BO326" cm="1">
        <f t="array" aca="1" ref="BO326" ca="1">SUM(IF(MOD(_xlfn.FLOOR.MATH(ROW(INDIRECT("1:512"))/1),2)=1,AZ326,1-AZ326) * IF(MOD(_xlfn.FLOOR.MATH(ROW(INDIRECT("1:512"))/2),2)=1,BA326,1-BA326) *  IF(MOD(_xlfn.FLOOR.MATH(ROW(INDIRECT("1:512"))/4),2)=1,BB326,1-BB326) *IF(MOD(_xlfn.FLOOR.MATH(ROW(INDIRECT("1:512"))/8),2)=1,BC326,1-BC326) * IF(MOD(_xlfn.FLOOR.MATH(ROW(INDIRECT("1:512"))/16),2)=1,BD326,1-BD326) * IF(MOD(_xlfn.FLOOR.MATH(ROW(INDIRECT("1:512"))/32),2)=1,BE326,1-BE326) *  IF(MOD(_xlfn.FLOOR.MATH(ROW(INDIRECT("1:512"))/64),2)=1,BF326,1-BF326) * IF(MOD(_xlfn.FLOOR.MATH(ROW(INDIRECT("1:512"))/128),2)=1,BG326,1-BG326) * IF(MOD(_xlfn.FLOOR.MATH(ROW(INDIRECT("1:512"))/256),2)=1,BH326,1-BH326)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0.37697350064414398</v>
      </c>
      <c r="BP326">
        <f ca="1">IF('Draft Sim'!$C$2 = "Most Categories",BO326,BN326)</f>
        <v>0.37697350064414398</v>
      </c>
      <c r="BR326" t="str">
        <f ca="1"/>
        <v>Oshae Brissett</v>
      </c>
      <c r="BT326" s="6" t="str">
        <f t="shared" ca="1" si="77"/>
        <v>Oshae Brissett</v>
      </c>
      <c r="BV326" t="str">
        <f ca="1"/>
        <v>R.J. Hampton</v>
      </c>
    </row>
    <row r="327" spans="6:74">
      <c r="F327" t="str">
        <v>Evan Fournier</v>
      </c>
      <c r="I327" s="6" t="str">
        <f t="shared" si="65"/>
        <v>Evan Fournier</v>
      </c>
      <c r="L327" t="str">
        <v>Ryan Arcidiacono</v>
      </c>
      <c r="O327">
        <v>-1.0106318412831337</v>
      </c>
      <c r="P327">
        <v>-0.83838832326969881</v>
      </c>
      <c r="Q327">
        <v>-0.91756553018500775</v>
      </c>
      <c r="R327">
        <v>-0.52345927161873507</v>
      </c>
      <c r="S327">
        <v>-0.5408211722769003</v>
      </c>
      <c r="T327">
        <v>-0.61441480954437244</v>
      </c>
      <c r="U327">
        <v>0.782234633003146</v>
      </c>
      <c r="V327">
        <v>-0.13425268549733205</v>
      </c>
      <c r="W327">
        <v>-0.21761795483605417</v>
      </c>
      <c r="AO327" t="str">
        <f t="shared" si="66"/>
        <v>Evan Fournier</v>
      </c>
      <c r="AP327" cm="1">
        <f t="array" ref="AP327">INDEX(_x_scores_!B$2:B$474,MATCH($AO327,_x_scores_!$A$2:$A$474,0),0) + INDEX(_hidden_info_draft_!Z$42:AK$42,'Draft Sim'!$F$21)</f>
        <v>-1.1463990140869909</v>
      </c>
      <c r="AQ327" cm="1">
        <f t="array" ref="AQ327">INDEX(_x_scores_!C$2:C$474,MATCH($AO327,_x_scores_!$A$2:$A$474,0),0) + INDEX(_hidden_info_draft_!Z$43:AK$43,'Draft Sim'!$F$21)</f>
        <v>-0.92052190727049965</v>
      </c>
      <c r="AR327" cm="1">
        <f t="array" ref="AR327">INDEX(_x_scores_!D$2:D$474,MATCH($AO327,_x_scores_!$A$2:$A$474,0),0) +INDEX(_hidden_info_draft_!Z$44:AK$44,'Draft Sim'!$F$21)</f>
        <v>-0.818483766735288</v>
      </c>
      <c r="AS327" cm="1">
        <f t="array" ref="AS327">INDEX(_x_scores_!E$2:E$474,MATCH($AO327,_x_scores_!$A$2:$A$474,0),0) + INDEX(_hidden_info_draft_!Z$45:AK$45,'Draft Sim'!$F$21)</f>
        <v>-0.60693869083593033</v>
      </c>
      <c r="AT327" cm="1">
        <f t="array" ref="AT327">INDEX(_x_scores_!F$2:F$474,MATCH($AO327,_x_scores_!$A$2:$A$474,0),0) + INDEX(_hidden_info_draft_!Z$46:AK$46,'Draft Sim'!$F$21)</f>
        <v>-1.2847053077064354</v>
      </c>
      <c r="AU327" cm="1">
        <f t="array" ref="AU327">INDEX(_x_scores_!G$2:G$474,MATCH($AO327,_x_scores_!$A$2:$A$474,0),0) + INDEX(_hidden_info_draft_!Z$47:AK$47,'Draft Sim'!$F$21)</f>
        <v>-0.41886022418905805</v>
      </c>
      <c r="AV327" cm="1">
        <f t="array" ref="AV327">INDEX(_x_scores_!H$2:H$474,MATCH($AO327,_x_scores_!$A$2:$A$474,0),0) + INDEX(_hidden_info_draft_!Z$48:AK$48,'Draft Sim'!$F$21)</f>
        <v>0.73457358236724646</v>
      </c>
      <c r="AW327" cm="1">
        <f t="array" ref="AW327">INDEX(_x_scores_!I$2:I$474,MATCH($AO327,_x_scores_!$A$2:$A$474,0),0) + INDEX(_hidden_info_draft_!Z$49:AK$49,'Draft Sim'!$F$21)</f>
        <v>-1.7734165894538425</v>
      </c>
      <c r="AX327" cm="1">
        <f t="array" ref="AX327">INDEX(_x_scores_!J$2:J$474,MATCH($AO327,_x_scores_!$A$2:$A$474,0),0) + INDEX(_hidden_info_draft_!Z$50:AK$50,'Draft Sim'!$F$21)</f>
        <v>-0.16343108613063353</v>
      </c>
      <c r="AZ327">
        <f t="shared" si="67"/>
        <v>0.41531074086127584</v>
      </c>
      <c r="BA327">
        <f t="shared" si="68"/>
        <v>0.43695853024701381</v>
      </c>
      <c r="BB327">
        <f t="shared" si="69"/>
        <v>0.44522611696452308</v>
      </c>
      <c r="BC327">
        <f t="shared" si="70"/>
        <v>0.45402107032148553</v>
      </c>
      <c r="BD327">
        <f t="shared" si="71"/>
        <v>0.41113655754615008</v>
      </c>
      <c r="BE327">
        <f t="shared" si="72"/>
        <v>0.47112578723245513</v>
      </c>
      <c r="BF327">
        <f t="shared" si="73"/>
        <v>0.55368395893233324</v>
      </c>
      <c r="BG327">
        <f t="shared" si="74"/>
        <v>0.37085661160261341</v>
      </c>
      <c r="BH327">
        <f t="shared" si="75"/>
        <v>0.48797944925776937</v>
      </c>
      <c r="BL327">
        <f ca="1"/>
        <v>0</v>
      </c>
      <c r="BN327">
        <f t="shared" si="76"/>
        <v>0.44958875810729104</v>
      </c>
      <c r="BO327" cm="1">
        <f t="array" aca="1" ref="BO327" ca="1">SUM(IF(MOD(_xlfn.FLOOR.MATH(ROW(INDIRECT("1:512"))/1),2)=1,AZ327,1-AZ327) * IF(MOD(_xlfn.FLOOR.MATH(ROW(INDIRECT("1:512"))/2),2)=1,BA327,1-BA327) *  IF(MOD(_xlfn.FLOOR.MATH(ROW(INDIRECT("1:512"))/4),2)=1,BB327,1-BB327) *IF(MOD(_xlfn.FLOOR.MATH(ROW(INDIRECT("1:512"))/8),2)=1,BC327,1-BC327) * IF(MOD(_xlfn.FLOOR.MATH(ROW(INDIRECT("1:512"))/16),2)=1,BD327,1-BD327) * IF(MOD(_xlfn.FLOOR.MATH(ROW(INDIRECT("1:512"))/32),2)=1,BE327,1-BE327) *  IF(MOD(_xlfn.FLOOR.MATH(ROW(INDIRECT("1:512"))/64),2)=1,BF327,1-BF327) * IF(MOD(_xlfn.FLOOR.MATH(ROW(INDIRECT("1:512"))/128),2)=1,BG327,1-BG327) * IF(MOD(_xlfn.FLOOR.MATH(ROW(INDIRECT("1:512"))/256),2)=1,BH327,1-BH327)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0.37699305888776391</v>
      </c>
      <c r="BP327">
        <f ca="1">IF('Draft Sim'!$C$2 = "Most Categories",BO327,BN327)</f>
        <v>0.37699305888776391</v>
      </c>
      <c r="BR327" t="str">
        <f ca="1"/>
        <v>Bruno Fernando</v>
      </c>
      <c r="BT327" s="6" t="str">
        <f t="shared" ca="1" si="77"/>
        <v>Bruno Fernando</v>
      </c>
      <c r="BV327" t="str">
        <f ca="1"/>
        <v>Ryan Arcidiacono</v>
      </c>
    </row>
    <row r="328" spans="6:74">
      <c r="F328" t="str">
        <v>Oshae Brissett</v>
      </c>
      <c r="I328" s="6" t="str">
        <f t="shared" si="65"/>
        <v>Oshae Brissett</v>
      </c>
      <c r="L328" t="str">
        <v>Patrick Baldwin Jr.</v>
      </c>
      <c r="O328">
        <v>-1.0742571853729805</v>
      </c>
      <c r="P328">
        <v>-0.81842297380993456</v>
      </c>
      <c r="Q328">
        <v>-0.96221056030329566</v>
      </c>
      <c r="R328">
        <v>-0.44869295342421656</v>
      </c>
      <c r="S328">
        <v>-0.58847646635192208</v>
      </c>
      <c r="T328">
        <v>-0.83410240115180678</v>
      </c>
      <c r="U328">
        <v>0.81292257188311212</v>
      </c>
      <c r="V328">
        <v>-0.12041245661518023</v>
      </c>
      <c r="W328">
        <v>-0.11747349981167199</v>
      </c>
      <c r="AO328" t="str">
        <f t="shared" si="66"/>
        <v>Oshae Brissett</v>
      </c>
      <c r="AP328" cm="1">
        <f t="array" ref="AP328">INDEX(_x_scores_!B$2:B$474,MATCH($AO328,_x_scores_!$A$2:$A$474,0),0) + INDEX(_hidden_info_draft_!Z$42:AK$42,'Draft Sim'!$F$21)</f>
        <v>-1.136679687626859</v>
      </c>
      <c r="AQ328" cm="1">
        <f t="array" ref="AQ328">INDEX(_x_scores_!C$2:C$474,MATCH($AO328,_x_scores_!$A$2:$A$474,0),0) + INDEX(_hidden_info_draft_!Z$43:AK$43,'Draft Sim'!$F$21)</f>
        <v>-0.53059621058814121</v>
      </c>
      <c r="AR328" cm="1">
        <f t="array" ref="AR328">INDEX(_x_scores_!D$2:D$474,MATCH($AO328,_x_scores_!$A$2:$A$474,0),0) +INDEX(_hidden_info_draft_!Z$44:AK$44,'Draft Sim'!$F$21)</f>
        <v>-1.005949244523791</v>
      </c>
      <c r="AS328" cm="1">
        <f t="array" ref="AS328">INDEX(_x_scores_!E$2:E$474,MATCH($AO328,_x_scores_!$A$2:$A$474,0),0) + INDEX(_hidden_info_draft_!Z$45:AK$45,'Draft Sim'!$F$21)</f>
        <v>-0.77970733558782235</v>
      </c>
      <c r="AT328" cm="1">
        <f t="array" ref="AT328">INDEX(_x_scores_!F$2:F$474,MATCH($AO328,_x_scores_!$A$2:$A$474,0),0) + INDEX(_hidden_info_draft_!Z$46:AK$46,'Draft Sim'!$F$21)</f>
        <v>-1.18011024479202</v>
      </c>
      <c r="AU328" cm="1">
        <f t="array" ref="AU328">INDEX(_x_scores_!G$2:G$474,MATCH($AO328,_x_scores_!$A$2:$A$474,0),0) + INDEX(_hidden_info_draft_!Z$47:AK$47,'Draft Sim'!$F$21)</f>
        <v>-0.67809725304031798</v>
      </c>
      <c r="AV328" cm="1">
        <f t="array" ref="AV328">INDEX(_x_scores_!H$2:H$474,MATCH($AO328,_x_scores_!$A$2:$A$474,0),0) + INDEX(_hidden_info_draft_!Z$48:AK$48,'Draft Sim'!$F$21)</f>
        <v>0.86674046841967889</v>
      </c>
      <c r="AW328" cm="1">
        <f t="array" ref="AW328">INDEX(_x_scores_!I$2:I$474,MATCH($AO328,_x_scores_!$A$2:$A$474,0),0) + INDEX(_hidden_info_draft_!Z$49:AK$49,'Draft Sim'!$F$21)</f>
        <v>-1.8165808415162696</v>
      </c>
      <c r="AX328" cm="1">
        <f t="array" ref="AX328">INDEX(_x_scores_!J$2:J$474,MATCH($AO328,_x_scores_!$A$2:$A$474,0),0) + INDEX(_hidden_info_draft_!Z$50:AK$50,'Draft Sim'!$F$21)</f>
        <v>-0.11754491703153774</v>
      </c>
      <c r="AZ328">
        <f t="shared" si="67"/>
        <v>0.41601800049839421</v>
      </c>
      <c r="BA328">
        <f t="shared" si="68"/>
        <v>0.46356064247248252</v>
      </c>
      <c r="BB328">
        <f t="shared" si="69"/>
        <v>0.43278894237025611</v>
      </c>
      <c r="BC328">
        <f t="shared" si="70"/>
        <v>0.44101805728813726</v>
      </c>
      <c r="BD328">
        <f t="shared" si="71"/>
        <v>0.41826480027522561</v>
      </c>
      <c r="BE328">
        <f t="shared" si="72"/>
        <v>0.45332136629190278</v>
      </c>
      <c r="BF328">
        <f t="shared" si="73"/>
        <v>0.56326778031873759</v>
      </c>
      <c r="BG328">
        <f t="shared" si="74"/>
        <v>0.36782952439749983</v>
      </c>
      <c r="BH328">
        <f t="shared" si="75"/>
        <v>0.49135379993822026</v>
      </c>
      <c r="BL328">
        <f ca="1"/>
        <v>0</v>
      </c>
      <c r="BN328">
        <f t="shared" si="76"/>
        <v>0.4497136570945397</v>
      </c>
      <c r="BO328" cm="1">
        <f t="array" aca="1" ref="BO328" ca="1">SUM(IF(MOD(_xlfn.FLOOR.MATH(ROW(INDIRECT("1:512"))/1),2)=1,AZ328,1-AZ328) * IF(MOD(_xlfn.FLOOR.MATH(ROW(INDIRECT("1:512"))/2),2)=1,BA328,1-BA328) *  IF(MOD(_xlfn.FLOOR.MATH(ROW(INDIRECT("1:512"))/4),2)=1,BB328,1-BB328) *IF(MOD(_xlfn.FLOOR.MATH(ROW(INDIRECT("1:512"))/8),2)=1,BC328,1-BC328) * IF(MOD(_xlfn.FLOOR.MATH(ROW(INDIRECT("1:512"))/16),2)=1,BD328,1-BD328) * IF(MOD(_xlfn.FLOOR.MATH(ROW(INDIRECT("1:512"))/32),2)=1,BE328,1-BE328) *  IF(MOD(_xlfn.FLOOR.MATH(ROW(INDIRECT("1:512"))/64),2)=1,BF328,1-BF328) * IF(MOD(_xlfn.FLOOR.MATH(ROW(INDIRECT("1:512"))/128),2)=1,BG328,1-BG328) * IF(MOD(_xlfn.FLOOR.MATH(ROW(INDIRECT("1:512"))/256),2)=1,BH328,1-BH328)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0.37721621599569999</v>
      </c>
      <c r="BP328">
        <f ca="1">IF('Draft Sim'!$C$2 = "Most Categories",BO328,BN328)</f>
        <v>0.37721621599569999</v>
      </c>
      <c r="BR328" t="str">
        <f ca="1"/>
        <v>Evan Fournier</v>
      </c>
      <c r="BT328" s="6" t="str">
        <f t="shared" ca="1" si="77"/>
        <v>Evan Fournier</v>
      </c>
      <c r="BV328" t="str">
        <f ca="1"/>
        <v>Patrick Baldwin Jr.</v>
      </c>
    </row>
    <row r="329" spans="6:74">
      <c r="F329" t="str">
        <v>Bruno Fernando</v>
      </c>
      <c r="I329" s="6" t="str">
        <f t="shared" si="65"/>
        <v>Bruno Fernando</v>
      </c>
      <c r="L329" t="str">
        <v>Buddy Boeheim</v>
      </c>
      <c r="O329">
        <v>-1.0448428244083887</v>
      </c>
      <c r="P329">
        <v>-0.77476382571484759</v>
      </c>
      <c r="Q329">
        <v>-1.1554082477572962</v>
      </c>
      <c r="R329">
        <v>-0.546731808642411</v>
      </c>
      <c r="S329">
        <v>-0.60833877705896944</v>
      </c>
      <c r="T329">
        <v>-0.61016383374007988</v>
      </c>
      <c r="U329">
        <v>0.93740478156482165</v>
      </c>
      <c r="V329">
        <v>-7.2642139147430243E-2</v>
      </c>
      <c r="W329">
        <v>-0.21738875643769448</v>
      </c>
      <c r="AO329" t="str">
        <f t="shared" si="66"/>
        <v>Bruno Fernando</v>
      </c>
      <c r="AP329" cm="1">
        <f t="array" ref="AP329">INDEX(_x_scores_!B$2:B$474,MATCH($AO329,_x_scores_!$A$2:$A$474,0),0) + INDEX(_hidden_info_draft_!Z$42:AK$42,'Draft Sim'!$F$21)</f>
        <v>-1.2507140661490084</v>
      </c>
      <c r="AQ329" cm="1">
        <f t="array" ref="AQ329">INDEX(_x_scores_!C$2:C$474,MATCH($AO329,_x_scores_!$A$2:$A$474,0),0) + INDEX(_hidden_info_draft_!Z$43:AK$43,'Draft Sim'!$F$21)</f>
        <v>-0.4505500862587084</v>
      </c>
      <c r="AR329" cm="1">
        <f t="array" ref="AR329">INDEX(_x_scores_!D$2:D$474,MATCH($AO329,_x_scores_!$A$2:$A$474,0),0) +INDEX(_hidden_info_draft_!Z$44:AK$44,'Draft Sim'!$F$21)</f>
        <v>-0.96402729923884345</v>
      </c>
      <c r="AS329" cm="1">
        <f t="array" ref="AS329">INDEX(_x_scores_!E$2:E$474,MATCH($AO329,_x_scores_!$A$2:$A$474,0),0) + INDEX(_hidden_info_draft_!Z$45:AK$45,'Draft Sim'!$F$21)</f>
        <v>-0.97806743494210369</v>
      </c>
      <c r="AT329" cm="1">
        <f t="array" ref="AT329">INDEX(_x_scores_!F$2:F$474,MATCH($AO329,_x_scores_!$A$2:$A$474,0),0) + INDEX(_hidden_info_draft_!Z$46:AK$46,'Draft Sim'!$F$21)</f>
        <v>-0.72894591887364191</v>
      </c>
      <c r="AU329" cm="1">
        <f t="array" ref="AU329">INDEX(_x_scores_!G$2:G$474,MATCH($AO329,_x_scores_!$A$2:$A$474,0),0) + INDEX(_hidden_info_draft_!Z$47:AK$47,'Draft Sim'!$F$21)</f>
        <v>-1.1413413897465388</v>
      </c>
      <c r="AV329" cm="1">
        <f t="array" ref="AV329">INDEX(_x_scores_!H$2:H$474,MATCH($AO329,_x_scores_!$A$2:$A$474,0),0) + INDEX(_hidden_info_draft_!Z$48:AK$48,'Draft Sim'!$F$21)</f>
        <v>0.80474256773063391</v>
      </c>
      <c r="AW329" cm="1">
        <f t="array" ref="AW329">INDEX(_x_scores_!I$2:I$474,MATCH($AO329,_x_scores_!$A$2:$A$474,0),0) + INDEX(_hidden_info_draft_!Z$49:AK$49,'Draft Sim'!$F$21)</f>
        <v>-1.847900407646202</v>
      </c>
      <c r="AX329" cm="1">
        <f t="array" ref="AX329">INDEX(_x_scores_!J$2:J$474,MATCH($AO329,_x_scores_!$A$2:$A$474,0),0) + INDEX(_hidden_info_draft_!Z$50:AK$50,'Draft Sim'!$F$21)</f>
        <v>0.17540731976225704</v>
      </c>
      <c r="AZ329">
        <f t="shared" si="67"/>
        <v>0.40773762629433297</v>
      </c>
      <c r="BA329">
        <f t="shared" si="68"/>
        <v>0.4690458834316179</v>
      </c>
      <c r="BB329">
        <f t="shared" si="69"/>
        <v>0.43556487942798316</v>
      </c>
      <c r="BC329">
        <f t="shared" si="70"/>
        <v>0.42616783358015298</v>
      </c>
      <c r="BD329">
        <f t="shared" si="71"/>
        <v>0.44929156244233881</v>
      </c>
      <c r="BE329">
        <f t="shared" si="72"/>
        <v>0.42176098421299191</v>
      </c>
      <c r="BF329">
        <f t="shared" si="73"/>
        <v>0.55877639542686652</v>
      </c>
      <c r="BG329">
        <f t="shared" si="74"/>
        <v>0.36563821457756929</v>
      </c>
      <c r="BH329">
        <f t="shared" si="75"/>
        <v>0.51290112032937707</v>
      </c>
      <c r="BL329">
        <f ca="1"/>
        <v>0</v>
      </c>
      <c r="BN329">
        <f t="shared" si="76"/>
        <v>0.44965383330258113</v>
      </c>
      <c r="BO329" cm="1">
        <f t="array" aca="1" ref="BO329" ca="1">SUM(IF(MOD(_xlfn.FLOOR.MATH(ROW(INDIRECT("1:512"))/1),2)=1,AZ329,1-AZ329) * IF(MOD(_xlfn.FLOOR.MATH(ROW(INDIRECT("1:512"))/2),2)=1,BA329,1-BA329) *  IF(MOD(_xlfn.FLOOR.MATH(ROW(INDIRECT("1:512"))/4),2)=1,BB329,1-BB329) *IF(MOD(_xlfn.FLOOR.MATH(ROW(INDIRECT("1:512"))/8),2)=1,BC329,1-BC329) * IF(MOD(_xlfn.FLOOR.MATH(ROW(INDIRECT("1:512"))/16),2)=1,BD329,1-BD329) * IF(MOD(_xlfn.FLOOR.MATH(ROW(INDIRECT("1:512"))/32),2)=1,BE329,1-BE329) *  IF(MOD(_xlfn.FLOOR.MATH(ROW(INDIRECT("1:512"))/64),2)=1,BF329,1-BF329) * IF(MOD(_xlfn.FLOOR.MATH(ROW(INDIRECT("1:512"))/128),2)=1,BG329,1-BG329) * IF(MOD(_xlfn.FLOOR.MATH(ROW(INDIRECT("1:512"))/256),2)=1,BH329,1-BH329)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0.37700560601068006</v>
      </c>
      <c r="BP329">
        <f ca="1">IF('Draft Sim'!$C$2 = "Most Categories",BO329,BN329)</f>
        <v>0.37700560601068006</v>
      </c>
      <c r="BR329" t="str">
        <f ca="1"/>
        <v>Jordan Schakel</v>
      </c>
      <c r="BT329" s="6" t="str">
        <f t="shared" ca="1" si="77"/>
        <v>Jordan Schakel</v>
      </c>
      <c r="BV329" t="str">
        <f ca="1"/>
        <v>Romeo Langford</v>
      </c>
    </row>
    <row r="330" spans="6:74">
      <c r="F330" t="str">
        <v>Miles McBride</v>
      </c>
      <c r="I330" s="6" t="str">
        <f t="shared" si="65"/>
        <v>Miles McBride</v>
      </c>
      <c r="L330" t="str">
        <v>Romeo Langford</v>
      </c>
      <c r="O330">
        <v>-1.1544270444018021</v>
      </c>
      <c r="P330">
        <v>-0.73525620161273231</v>
      </c>
      <c r="Q330">
        <v>-1.017265344836046</v>
      </c>
      <c r="R330">
        <v>-0.59981116628697007</v>
      </c>
      <c r="S330">
        <v>-0.27587792815338147</v>
      </c>
      <c r="T330">
        <v>-1.0063526362360209</v>
      </c>
      <c r="U330">
        <v>0.8672730623042515</v>
      </c>
      <c r="V330">
        <v>-0.15311009083189758</v>
      </c>
      <c r="W330">
        <v>9.2981537122761356E-3</v>
      </c>
      <c r="AO330" t="str">
        <f t="shared" si="66"/>
        <v>Miles McBride</v>
      </c>
      <c r="AP330" cm="1">
        <f t="array" ref="AP330">INDEX(_x_scores_!B$2:B$474,MATCH($AO330,_x_scores_!$A$2:$A$474,0),0) + INDEX(_hidden_info_draft_!Z$42:AK$42,'Draft Sim'!$F$21)</f>
        <v>-1.2230140412567867</v>
      </c>
      <c r="AQ330" cm="1">
        <f t="array" ref="AQ330">INDEX(_x_scores_!C$2:C$474,MATCH($AO330,_x_scores_!$A$2:$A$474,0),0) + INDEX(_hidden_info_draft_!Z$43:AK$43,'Draft Sim'!$F$21)</f>
        <v>-1.0078017229444294</v>
      </c>
      <c r="AR330" cm="1">
        <f t="array" ref="AR330">INDEX(_x_scores_!D$2:D$474,MATCH($AO330,_x_scores_!$A$2:$A$474,0),0) +INDEX(_hidden_info_draft_!Z$44:AK$44,'Draft Sim'!$F$21)</f>
        <v>-0.61669823591076101</v>
      </c>
      <c r="AS330" cm="1">
        <f t="array" ref="AS330">INDEX(_x_scores_!E$2:E$474,MATCH($AO330,_x_scores_!$A$2:$A$474,0),0) + INDEX(_hidden_info_draft_!Z$45:AK$45,'Draft Sim'!$F$21)</f>
        <v>-0.64146737514052798</v>
      </c>
      <c r="AT330" cm="1">
        <f t="array" ref="AT330">INDEX(_x_scores_!F$2:F$474,MATCH($AO330,_x_scores_!$A$2:$A$474,0),0) + INDEX(_hidden_info_draft_!Z$46:AK$46,'Draft Sim'!$F$21)</f>
        <v>-1.3015822000743951</v>
      </c>
      <c r="AU330" cm="1">
        <f t="array" ref="AU330">INDEX(_x_scores_!G$2:G$474,MATCH($AO330,_x_scores_!$A$2:$A$474,0),0) + INDEX(_hidden_info_draft_!Z$47:AK$47,'Draft Sim'!$F$21)</f>
        <v>-0.46955549418347181</v>
      </c>
      <c r="AV330" cm="1">
        <f t="array" ref="AV330">INDEX(_x_scores_!H$2:H$474,MATCH($AO330,_x_scores_!$A$2:$A$474,0),0) + INDEX(_hidden_info_draft_!Z$48:AK$48,'Draft Sim'!$F$21)</f>
        <v>0.78591960118538717</v>
      </c>
      <c r="AW330" cm="1">
        <f t="array" ref="AW330">INDEX(_x_scores_!I$2:I$474,MATCH($AO330,_x_scores_!$A$2:$A$474,0),0) + INDEX(_hidden_info_draft_!Z$49:AK$49,'Draft Sim'!$F$21)</f>
        <v>-1.8160976969562388</v>
      </c>
      <c r="AX330" cm="1">
        <f t="array" ref="AX330">INDEX(_x_scores_!J$2:J$474,MATCH($AO330,_x_scores_!$A$2:$A$474,0),0) + INDEX(_hidden_info_draft_!Z$50:AK$50,'Draft Sim'!$F$21)</f>
        <v>-0.10396222266109695</v>
      </c>
      <c r="AZ330">
        <f t="shared" si="67"/>
        <v>0.40974537082205587</v>
      </c>
      <c r="BA330">
        <f t="shared" si="68"/>
        <v>0.43103851356573863</v>
      </c>
      <c r="BB330">
        <f t="shared" si="69"/>
        <v>0.45867350528380346</v>
      </c>
      <c r="BC330">
        <f t="shared" si="70"/>
        <v>0.45141795272925722</v>
      </c>
      <c r="BD330">
        <f t="shared" si="71"/>
        <v>0.40998906164121551</v>
      </c>
      <c r="BE330">
        <f t="shared" si="72"/>
        <v>0.46763835961790223</v>
      </c>
      <c r="BF330">
        <f t="shared" si="73"/>
        <v>0.55741125706554207</v>
      </c>
      <c r="BG330">
        <f t="shared" si="74"/>
        <v>0.36786336209638792</v>
      </c>
      <c r="BH330">
        <f t="shared" si="75"/>
        <v>0.49235276587497923</v>
      </c>
      <c r="BL330">
        <f ca="1"/>
        <v>1</v>
      </c>
      <c r="BN330">
        <f t="shared" si="76"/>
        <v>0.44957001652187578</v>
      </c>
      <c r="BO330" cm="1">
        <f t="array" aca="1" ref="BO330" ca="1">SUM(IF(MOD(_xlfn.FLOOR.MATH(ROW(INDIRECT("1:512"))/1),2)=1,AZ330,1-AZ330) * IF(MOD(_xlfn.FLOOR.MATH(ROW(INDIRECT("1:512"))/2),2)=1,BA330,1-BA330) *  IF(MOD(_xlfn.FLOOR.MATH(ROW(INDIRECT("1:512"))/4),2)=1,BB330,1-BB330) *IF(MOD(_xlfn.FLOOR.MATH(ROW(INDIRECT("1:512"))/8),2)=1,BC330,1-BC330) * IF(MOD(_xlfn.FLOOR.MATH(ROW(INDIRECT("1:512"))/16),2)=1,BD330,1-BD330) * IF(MOD(_xlfn.FLOOR.MATH(ROW(INDIRECT("1:512"))/32),2)=1,BE330,1-BE330) *  IF(MOD(_xlfn.FLOOR.MATH(ROW(INDIRECT("1:512"))/64),2)=1,BF330,1-BF330) * IF(MOD(_xlfn.FLOOR.MATH(ROW(INDIRECT("1:512"))/128),2)=1,BG330,1-BG330) * IF(MOD(_xlfn.FLOOR.MATH(ROW(INDIRECT("1:512"))/256),2)=1,BH330,1-BH330)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0.3768859950108448</v>
      </c>
      <c r="BP330">
        <f ca="1">IF('Draft Sim'!$C$2 = "Most Categories",BO330,BN330)</f>
        <v>0.3768859950108448</v>
      </c>
      <c r="BR330" t="str">
        <f ca="1"/>
        <v>Miles McBride</v>
      </c>
      <c r="BT330" s="6" t="str">
        <f t="shared" ca="1" si="77"/>
        <v>Miles McBride</v>
      </c>
      <c r="BV330" t="str">
        <f ca="1"/>
        <v>Edmond Sumner</v>
      </c>
    </row>
    <row r="331" spans="6:74">
      <c r="F331" t="str">
        <v>Jaxson Hayes</v>
      </c>
      <c r="I331" s="6" t="str">
        <f t="shared" si="65"/>
        <v>Jaxson Hayes</v>
      </c>
      <c r="L331" t="str">
        <v>Thaddeus Young</v>
      </c>
      <c r="O331">
        <v>-1.1296716791042873</v>
      </c>
      <c r="P331">
        <v>-1.0666574035879863</v>
      </c>
      <c r="Q331">
        <v>-1.1051123319433256</v>
      </c>
      <c r="R331">
        <v>-0.54928808505736726</v>
      </c>
      <c r="S331">
        <v>-0.57868452793851599</v>
      </c>
      <c r="T331">
        <v>-0.52969218056670908</v>
      </c>
      <c r="U331">
        <v>0.99101754105922613</v>
      </c>
      <c r="V331">
        <v>-3.6154442319116034E-2</v>
      </c>
      <c r="W331">
        <v>-0.14567371732378351</v>
      </c>
      <c r="AO331" t="str">
        <f t="shared" si="66"/>
        <v>Jaxson Hayes</v>
      </c>
      <c r="AP331" cm="1">
        <f t="array" ref="AP331">INDEX(_x_scores_!B$2:B$474,MATCH($AO331,_x_scores_!$A$2:$A$474,0),0) + INDEX(_hidden_info_draft_!Z$42:AK$42,'Draft Sim'!$F$21)</f>
        <v>-1.2381832475989041</v>
      </c>
      <c r="AQ331" cm="1">
        <f t="array" ref="AQ331">INDEX(_x_scores_!C$2:C$474,MATCH($AO331,_x_scores_!$A$2:$A$474,0),0) + INDEX(_hidden_info_draft_!Z$43:AK$43,'Draft Sim'!$F$21)</f>
        <v>-0.45720750082452144</v>
      </c>
      <c r="AR331" cm="1">
        <f t="array" ref="AR331">INDEX(_x_scores_!D$2:D$474,MATCH($AO331,_x_scores_!$A$2:$A$474,0),0) +INDEX(_hidden_info_draft_!Z$44:AK$44,'Draft Sim'!$F$21)</f>
        <v>-1.0154947654108502</v>
      </c>
      <c r="AS331" cm="1">
        <f t="array" ref="AS331">INDEX(_x_scores_!E$2:E$474,MATCH($AO331,_x_scores_!$A$2:$A$474,0),0) + INDEX(_hidden_info_draft_!Z$45:AK$45,'Draft Sim'!$F$21)</f>
        <v>-0.90314519296983065</v>
      </c>
      <c r="AT331" cm="1">
        <f t="array" ref="AT331">INDEX(_x_scores_!F$2:F$474,MATCH($AO331,_x_scores_!$A$2:$A$474,0),0) + INDEX(_hidden_info_draft_!Z$46:AK$46,'Draft Sim'!$F$21)</f>
        <v>-0.77920737790105399</v>
      </c>
      <c r="AU331" cm="1">
        <f t="array" ref="AU331">INDEX(_x_scores_!G$2:G$474,MATCH($AO331,_x_scores_!$A$2:$A$474,0),0) + INDEX(_hidden_info_draft_!Z$47:AK$47,'Draft Sim'!$F$21)</f>
        <v>-1.1630622672963682</v>
      </c>
      <c r="AV331" cm="1">
        <f t="array" ref="AV331">INDEX(_x_scores_!H$2:H$474,MATCH($AO331,_x_scores_!$A$2:$A$474,0),0) + INDEX(_hidden_info_draft_!Z$48:AK$48,'Draft Sim'!$F$21)</f>
        <v>0.79916253056535191</v>
      </c>
      <c r="AW331" cm="1">
        <f t="array" ref="AW331">INDEX(_x_scores_!I$2:I$474,MATCH($AO331,_x_scores_!$A$2:$A$474,0),0) + INDEX(_hidden_info_draft_!Z$49:AK$49,'Draft Sim'!$F$21)</f>
        <v>-1.9426612330366893</v>
      </c>
      <c r="AX331" cm="1">
        <f t="array" ref="AX331">INDEX(_x_scores_!J$2:J$474,MATCH($AO331,_x_scores_!$A$2:$A$474,0),0) + INDEX(_hidden_info_draft_!Z$50:AK$50,'Draft Sim'!$F$21)</f>
        <v>0.29836647626077317</v>
      </c>
      <c r="AZ331">
        <f t="shared" si="67"/>
        <v>0.40864558441885313</v>
      </c>
      <c r="BA331">
        <f t="shared" si="68"/>
        <v>0.46858943887335791</v>
      </c>
      <c r="BB331">
        <f t="shared" si="69"/>
        <v>0.43215732675800034</v>
      </c>
      <c r="BC331">
        <f t="shared" si="70"/>
        <v>0.43176576720501592</v>
      </c>
      <c r="BD331">
        <f t="shared" si="71"/>
        <v>0.44581605340259411</v>
      </c>
      <c r="BE331">
        <f t="shared" si="72"/>
        <v>0.42029180301308511</v>
      </c>
      <c r="BF331">
        <f t="shared" si="73"/>
        <v>0.5583717744952188</v>
      </c>
      <c r="BG331">
        <f t="shared" si="74"/>
        <v>0.35903508073445201</v>
      </c>
      <c r="BH331">
        <f t="shared" si="75"/>
        <v>0.5219374633585363</v>
      </c>
      <c r="BL331">
        <f ca="1"/>
        <v>0</v>
      </c>
      <c r="BN331">
        <f t="shared" si="76"/>
        <v>0.44962336580656825</v>
      </c>
      <c r="BO331" cm="1">
        <f t="array" aca="1" ref="BO331" ca="1">SUM(IF(MOD(_xlfn.FLOOR.MATH(ROW(INDIRECT("1:512"))/1),2)=1,AZ331,1-AZ331) * IF(MOD(_xlfn.FLOOR.MATH(ROW(INDIRECT("1:512"))/2),2)=1,BA331,1-BA331) *  IF(MOD(_xlfn.FLOOR.MATH(ROW(INDIRECT("1:512"))/4),2)=1,BB331,1-BB331) *IF(MOD(_xlfn.FLOOR.MATH(ROW(INDIRECT("1:512"))/8),2)=1,BC331,1-BC331) * IF(MOD(_xlfn.FLOOR.MATH(ROW(INDIRECT("1:512"))/16),2)=1,BD331,1-BD331) * IF(MOD(_xlfn.FLOOR.MATH(ROW(INDIRECT("1:512"))/32),2)=1,BE331,1-BE331) *  IF(MOD(_xlfn.FLOOR.MATH(ROW(INDIRECT("1:512"))/64),2)=1,BF331,1-BF331) * IF(MOD(_xlfn.FLOOR.MATH(ROW(INDIRECT("1:512"))/128),2)=1,BG331,1-BG331) * IF(MOD(_xlfn.FLOOR.MATH(ROW(INDIRECT("1:512"))/256),2)=1,BH331,1-BH331)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0.37687586822649599</v>
      </c>
      <c r="BP331">
        <f ca="1">IF('Draft Sim'!$C$2 = "Most Categories",BO331,BN331)</f>
        <v>0.37687586822649599</v>
      </c>
      <c r="BR331" t="str">
        <f ca="1"/>
        <v>Jaxson Hayes</v>
      </c>
      <c r="BT331" s="6" t="str">
        <f t="shared" ca="1" si="77"/>
        <v>Jaxson Hayes</v>
      </c>
      <c r="BV331" t="str">
        <f ca="1"/>
        <v>Buddy Boeheim</v>
      </c>
    </row>
    <row r="332" spans="6:74">
      <c r="F332" t="str">
        <v>Jarrett Culver</v>
      </c>
      <c r="I332" s="6" t="str">
        <f t="shared" si="65"/>
        <v>Jarrett Culver</v>
      </c>
      <c r="L332" t="str">
        <v>R.J. Hampton</v>
      </c>
      <c r="O332">
        <v>-1.2183602056178395</v>
      </c>
      <c r="P332">
        <v>-0.71547477274430538</v>
      </c>
      <c r="Q332">
        <v>-1.1737197802981196</v>
      </c>
      <c r="R332">
        <v>-0.75845887852294946</v>
      </c>
      <c r="S332">
        <v>-0.32407965438452757</v>
      </c>
      <c r="T332">
        <v>-0.89587364470246278</v>
      </c>
      <c r="U332">
        <v>0.95640356457690145</v>
      </c>
      <c r="V332">
        <v>-8.9837070816471701E-2</v>
      </c>
      <c r="W332">
        <v>0.15963063899144109</v>
      </c>
      <c r="AO332" t="str">
        <f t="shared" si="66"/>
        <v>Jarrett Culver</v>
      </c>
      <c r="AP332" cm="1">
        <f t="array" ref="AP332">INDEX(_x_scores_!B$2:B$474,MATCH($AO332,_x_scores_!$A$2:$A$474,0),0) + INDEX(_hidden_info_draft_!Z$42:AK$42,'Draft Sim'!$F$21)</f>
        <v>-1.1660940485914508</v>
      </c>
      <c r="AQ332" cm="1">
        <f t="array" ref="AQ332">INDEX(_x_scores_!C$2:C$474,MATCH($AO332,_x_scores_!$A$2:$A$474,0),0) + INDEX(_hidden_info_draft_!Z$43:AK$43,'Draft Sim'!$F$21)</f>
        <v>-0.57425535868322819</v>
      </c>
      <c r="AR332" cm="1">
        <f t="array" ref="AR332">INDEX(_x_scores_!D$2:D$474,MATCH($AO332,_x_scores_!$A$2:$A$474,0),0) +INDEX(_hidden_info_draft_!Z$44:AK$44,'Draft Sim'!$F$21)</f>
        <v>-0.81275155706979041</v>
      </c>
      <c r="AS332" cm="1">
        <f t="array" ref="AS332">INDEX(_x_scores_!E$2:E$474,MATCH($AO332,_x_scores_!$A$2:$A$474,0),0) + INDEX(_hidden_info_draft_!Z$45:AK$45,'Draft Sim'!$F$21)</f>
        <v>-0.68166848036962779</v>
      </c>
      <c r="AT332" cm="1">
        <f t="array" ref="AT332">INDEX(_x_scores_!F$2:F$474,MATCH($AO332,_x_scores_!$A$2:$A$474,0),0) + INDEX(_hidden_info_draft_!Z$46:AK$46,'Draft Sim'!$F$21)</f>
        <v>-1.1602479340849725</v>
      </c>
      <c r="AU332" cm="1">
        <f t="array" ref="AU332">INDEX(_x_scores_!G$2:G$474,MATCH($AO332,_x_scores_!$A$2:$A$474,0),0) + INDEX(_hidden_info_draft_!Z$47:AK$47,'Draft Sim'!$F$21)</f>
        <v>-0.90203582045204489</v>
      </c>
      <c r="AV332" cm="1">
        <f t="array" ref="AV332">INDEX(_x_scores_!H$2:H$474,MATCH($AO332,_x_scores_!$A$2:$A$474,0),0) + INDEX(_hidden_info_draft_!Z$48:AK$48,'Draft Sim'!$F$21)</f>
        <v>0.74225825873796936</v>
      </c>
      <c r="AW332" cm="1">
        <f t="array" ref="AW332">INDEX(_x_scores_!I$2:I$474,MATCH($AO332,_x_scores_!$A$2:$A$474,0),0) + INDEX(_hidden_info_draft_!Z$49:AK$49,'Draft Sim'!$F$21)</f>
        <v>-1.8643511589840196</v>
      </c>
      <c r="AX332" cm="1">
        <f t="array" ref="AX332">INDEX(_x_scores_!J$2:J$474,MATCH($AO332,_x_scores_!$A$2:$A$474,0),0) + INDEX(_hidden_info_draft_!Z$50:AK$50,'Draft Sim'!$F$21)</f>
        <v>-1.7629660405515252E-2</v>
      </c>
      <c r="AZ332">
        <f t="shared" si="67"/>
        <v>0.41387840854353841</v>
      </c>
      <c r="BA332">
        <f t="shared" si="68"/>
        <v>0.46057170541282444</v>
      </c>
      <c r="BB332">
        <f t="shared" si="69"/>
        <v>0.44560732879512921</v>
      </c>
      <c r="BC332">
        <f t="shared" si="70"/>
        <v>0.44838982891872037</v>
      </c>
      <c r="BD332">
        <f t="shared" si="71"/>
        <v>0.41962154802400198</v>
      </c>
      <c r="BE332">
        <f t="shared" si="72"/>
        <v>0.43801511594215747</v>
      </c>
      <c r="BF332">
        <f t="shared" si="73"/>
        <v>0.55424211331922812</v>
      </c>
      <c r="BG332">
        <f t="shared" si="74"/>
        <v>0.36448896742087511</v>
      </c>
      <c r="BH332">
        <f t="shared" si="75"/>
        <v>0.49870312352780388</v>
      </c>
      <c r="BL332">
        <f ca="1"/>
        <v>0</v>
      </c>
      <c r="BN332">
        <f t="shared" si="76"/>
        <v>0.44927979332269768</v>
      </c>
      <c r="BO332" cm="1">
        <f t="array" aca="1" ref="BO332" ca="1">SUM(IF(MOD(_xlfn.FLOOR.MATH(ROW(INDIRECT("1:512"))/1),2)=1,AZ332,1-AZ332) * IF(MOD(_xlfn.FLOOR.MATH(ROW(INDIRECT("1:512"))/2),2)=1,BA332,1-BA332) *  IF(MOD(_xlfn.FLOOR.MATH(ROW(INDIRECT("1:512"))/4),2)=1,BB332,1-BB332) *IF(MOD(_xlfn.FLOOR.MATH(ROW(INDIRECT("1:512"))/8),2)=1,BC332,1-BC332) * IF(MOD(_xlfn.FLOOR.MATH(ROW(INDIRECT("1:512"))/16),2)=1,BD332,1-BD332) * IF(MOD(_xlfn.FLOOR.MATH(ROW(INDIRECT("1:512"))/32),2)=1,BE332,1-BE332) *  IF(MOD(_xlfn.FLOOR.MATH(ROW(INDIRECT("1:512"))/64),2)=1,BF332,1-BF332) * IF(MOD(_xlfn.FLOOR.MATH(ROW(INDIRECT("1:512"))/128),2)=1,BG332,1-BG332) * IF(MOD(_xlfn.FLOOR.MATH(ROW(INDIRECT("1:512"))/256),2)=1,BH332,1-BH332)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0.37622727281503909</v>
      </c>
      <c r="BP332">
        <f ca="1">IF('Draft Sim'!$C$2 = "Most Categories",BO332,BN332)</f>
        <v>0.37622727281503909</v>
      </c>
      <c r="BR332" t="str">
        <f ca="1"/>
        <v>Lamar Stevens</v>
      </c>
      <c r="BT332" s="6" t="str">
        <f t="shared" ca="1" si="77"/>
        <v>Lamar Stevens</v>
      </c>
      <c r="BV332" t="str">
        <f ca="1"/>
        <v>Frank Ntilikina</v>
      </c>
    </row>
    <row r="333" spans="6:74">
      <c r="F333" t="str">
        <v>Aaron Holiday</v>
      </c>
      <c r="I333" s="6" t="str">
        <f t="shared" si="65"/>
        <v>Aaron Holiday</v>
      </c>
      <c r="L333" t="str">
        <v>Dru Smith</v>
      </c>
      <c r="O333">
        <v>-1.1087160677008887</v>
      </c>
      <c r="P333">
        <v>-1.0525357690728574</v>
      </c>
      <c r="Q333">
        <v>-0.77050501954010508</v>
      </c>
      <c r="R333">
        <v>-0.50416135779916715</v>
      </c>
      <c r="S333">
        <v>-0.51696839263733807</v>
      </c>
      <c r="T333">
        <v>-0.73051135414517687</v>
      </c>
      <c r="U333">
        <v>0.75586764982986687</v>
      </c>
      <c r="V333">
        <v>-5.6107985876820268E-2</v>
      </c>
      <c r="W333">
        <v>-0.1414495693910644</v>
      </c>
      <c r="AO333" t="str">
        <f t="shared" si="66"/>
        <v>Aaron Holiday</v>
      </c>
      <c r="AP333" cm="1">
        <f t="array" ref="AP333">INDEX(_x_scores_!B$2:B$474,MATCH($AO333,_x_scores_!$A$2:$A$474,0),0) + INDEX(_hidden_info_draft_!Z$42:AK$42,'Draft Sim'!$F$21)</f>
        <v>-1.2256467588706033</v>
      </c>
      <c r="AQ333" cm="1">
        <f t="array" ref="AQ333">INDEX(_x_scores_!C$2:C$474,MATCH($AO333,_x_scores_!$A$2:$A$474,0),0) + INDEX(_hidden_info_draft_!Z$43:AK$43,'Draft Sim'!$F$21)</f>
        <v>-0.98427270358444174</v>
      </c>
      <c r="AR333" cm="1">
        <f t="array" ref="AR333">INDEX(_x_scores_!D$2:D$474,MATCH($AO333,_x_scores_!$A$2:$A$474,0),0) +INDEX(_hidden_info_draft_!Z$44:AK$44,'Draft Sim'!$F$21)</f>
        <v>-0.53764597879246134</v>
      </c>
      <c r="AS333" cm="1">
        <f t="array" ref="AS333">INDEX(_x_scores_!E$2:E$474,MATCH($AO333,_x_scores_!$A$2:$A$474,0),0) + INDEX(_hidden_info_draft_!Z$45:AK$45,'Draft Sim'!$F$21)</f>
        <v>-0.58382689315822534</v>
      </c>
      <c r="AT333" cm="1">
        <f t="array" ref="AT333">INDEX(_x_scores_!F$2:F$474,MATCH($AO333,_x_scores_!$A$2:$A$474,0),0) + INDEX(_hidden_info_draft_!Z$46:AK$46,'Draft Sim'!$F$21)</f>
        <v>-1.2679237317724432</v>
      </c>
      <c r="AU333" cm="1">
        <f t="array" ref="AU333">INDEX(_x_scores_!G$2:G$474,MATCH($AO333,_x_scores_!$A$2:$A$474,0),0) + INDEX(_hidden_info_draft_!Z$47:AK$47,'Draft Sim'!$F$21)</f>
        <v>-0.70932038392819385</v>
      </c>
      <c r="AV333" cm="1">
        <f t="array" ref="AV333">INDEX(_x_scores_!H$2:H$474,MATCH($AO333,_x_scores_!$A$2:$A$474,0),0) + INDEX(_hidden_info_draft_!Z$48:AK$48,'Draft Sim'!$F$21)</f>
        <v>0.71270658552073007</v>
      </c>
      <c r="AW333" cm="1">
        <f t="array" ref="AW333">INDEX(_x_scores_!I$2:I$474,MATCH($AO333,_x_scores_!$A$2:$A$474,0),0) + INDEX(_hidden_info_draft_!Z$49:AK$49,'Draft Sim'!$F$21)</f>
        <v>-1.7231707226031683</v>
      </c>
      <c r="AX333" cm="1">
        <f t="array" ref="AX333">INDEX(_x_scores_!J$2:J$474,MATCH($AO333,_x_scores_!$A$2:$A$474,0),0) + INDEX(_hidden_info_draft_!Z$50:AK$50,'Draft Sim'!$F$21)</f>
        <v>-0.10203781604531822</v>
      </c>
      <c r="AZ333">
        <f t="shared" si="67"/>
        <v>0.40955444431221433</v>
      </c>
      <c r="BA333">
        <f t="shared" si="68"/>
        <v>0.43263297286554248</v>
      </c>
      <c r="BB333">
        <f t="shared" si="69"/>
        <v>0.46395549473788589</v>
      </c>
      <c r="BC333">
        <f t="shared" si="70"/>
        <v>0.45576457994782504</v>
      </c>
      <c r="BD333">
        <f t="shared" si="71"/>
        <v>0.4122783271010525</v>
      </c>
      <c r="BE333">
        <f t="shared" si="72"/>
        <v>0.45118256181204708</v>
      </c>
      <c r="BF333">
        <f t="shared" si="73"/>
        <v>0.55209513405353894</v>
      </c>
      <c r="BG333">
        <f t="shared" si="74"/>
        <v>0.37439041084537472</v>
      </c>
      <c r="BH333">
        <f t="shared" si="75"/>
        <v>0.49249430416359774</v>
      </c>
      <c r="BL333">
        <f ca="1"/>
        <v>0</v>
      </c>
      <c r="BN333">
        <f t="shared" si="76"/>
        <v>0.44937202553767541</v>
      </c>
      <c r="BO333" cm="1">
        <f t="array" aca="1" ref="BO333" ca="1">SUM(IF(MOD(_xlfn.FLOOR.MATH(ROW(INDIRECT("1:512"))/1),2)=1,AZ333,1-AZ333) * IF(MOD(_xlfn.FLOOR.MATH(ROW(INDIRECT("1:512"))/2),2)=1,BA333,1-BA333) *  IF(MOD(_xlfn.FLOOR.MATH(ROW(INDIRECT("1:512"))/4),2)=1,BB333,1-BB333) *IF(MOD(_xlfn.FLOOR.MATH(ROW(INDIRECT("1:512"))/8),2)=1,BC333,1-BC333) * IF(MOD(_xlfn.FLOOR.MATH(ROW(INDIRECT("1:512"))/16),2)=1,BD333,1-BD333) * IF(MOD(_xlfn.FLOOR.MATH(ROW(INDIRECT("1:512"))/32),2)=1,BE333,1-BE333) *  IF(MOD(_xlfn.FLOOR.MATH(ROW(INDIRECT("1:512"))/64),2)=1,BF333,1-BF333) * IF(MOD(_xlfn.FLOOR.MATH(ROW(INDIRECT("1:512"))/128),2)=1,BG333,1-BG333) * IF(MOD(_xlfn.FLOOR.MATH(ROW(INDIRECT("1:512"))/256),2)=1,BH333,1-BH333)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0.37648558040983837</v>
      </c>
      <c r="BP333">
        <f ca="1">IF('Draft Sim'!$C$2 = "Most Categories",BO333,BN333)</f>
        <v>0.37648558040983837</v>
      </c>
      <c r="BR333" t="str">
        <f ca="1"/>
        <v>Aaron Holiday</v>
      </c>
      <c r="BT333" s="6" t="str">
        <f t="shared" ca="1" si="77"/>
        <v>Aaron Holiday</v>
      </c>
      <c r="BV333" t="str">
        <f ca="1"/>
        <v>Matt Ryan</v>
      </c>
    </row>
    <row r="334" spans="6:74">
      <c r="F334" t="str">
        <v>Dalano Banton</v>
      </c>
      <c r="I334" s="6" t="str">
        <f t="shared" si="65"/>
        <v>Dalano Banton</v>
      </c>
      <c r="L334" t="str">
        <v>Matt Ryan</v>
      </c>
      <c r="O334">
        <v>-1.1212545444996038</v>
      </c>
      <c r="P334">
        <v>-0.79181653868373536</v>
      </c>
      <c r="Q334">
        <v>-1.1629008223094857</v>
      </c>
      <c r="R334">
        <v>-0.72482661037765128</v>
      </c>
      <c r="S334">
        <v>-0.33675057552569443</v>
      </c>
      <c r="T334">
        <v>-1.1277573226193252</v>
      </c>
      <c r="U334">
        <v>0.95634560193942597</v>
      </c>
      <c r="V334">
        <v>-0.18796317298088525</v>
      </c>
      <c r="W334">
        <v>0.33767067155723812</v>
      </c>
      <c r="AO334" t="str">
        <f t="shared" si="66"/>
        <v>Dalano Banton</v>
      </c>
      <c r="AP334" cm="1">
        <f t="array" ref="AP334">INDEX(_x_scores_!B$2:B$474,MATCH($AO334,_x_scores_!$A$2:$A$474,0),0) + INDEX(_hidden_info_draft_!Z$42:AK$42,'Draft Sim'!$F$21)</f>
        <v>-1.200552930919359</v>
      </c>
      <c r="AQ334" cm="1">
        <f t="array" ref="AQ334">INDEX(_x_scores_!C$2:C$474,MATCH($AO334,_x_scores_!$A$2:$A$474,0),0) + INDEX(_hidden_info_draft_!Z$43:AK$43,'Draft Sim'!$F$21)</f>
        <v>-0.80836815394615102</v>
      </c>
      <c r="AR334" cm="1">
        <f t="array" ref="AR334">INDEX(_x_scores_!D$2:D$474,MATCH($AO334,_x_scores_!$A$2:$A$474,0),0) +INDEX(_hidden_info_draft_!Z$44:AK$44,'Draft Sim'!$F$21)</f>
        <v>-0.62104601630659984</v>
      </c>
      <c r="AS334" cm="1">
        <f t="array" ref="AS334">INDEX(_x_scores_!E$2:E$474,MATCH($AO334,_x_scores_!$A$2:$A$474,0),0) + INDEX(_hidden_info_draft_!Z$45:AK$45,'Draft Sim'!$F$21)</f>
        <v>-0.7371368847445785</v>
      </c>
      <c r="AT334" cm="1">
        <f t="array" ref="AT334">INDEX(_x_scores_!F$2:F$474,MATCH($AO334,_x_scores_!$A$2:$A$474,0),0) + INDEX(_hidden_info_draft_!Z$46:AK$46,'Draft Sim'!$F$21)</f>
        <v>-1.0887398603703886</v>
      </c>
      <c r="AU334" cm="1">
        <f t="array" ref="AU334">INDEX(_x_scores_!G$2:G$474,MATCH($AO334,_x_scores_!$A$2:$A$474,0),0) + INDEX(_hidden_info_draft_!Z$47:AK$47,'Draft Sim'!$F$21)</f>
        <v>-0.79844477344541498</v>
      </c>
      <c r="AV334" cm="1">
        <f t="array" ref="AV334">INDEX(_x_scores_!H$2:H$474,MATCH($AO334,_x_scores_!$A$2:$A$474,0),0) + INDEX(_hidden_info_draft_!Z$48:AK$48,'Draft Sim'!$F$21)</f>
        <v>0.68520333668472411</v>
      </c>
      <c r="AW334" cm="1">
        <f t="array" ref="AW334">INDEX(_x_scores_!I$2:I$474,MATCH($AO334,_x_scores_!$A$2:$A$474,0),0) + INDEX(_hidden_info_draft_!Z$49:AK$49,'Draft Sim'!$F$21)</f>
        <v>-1.8000466882456596</v>
      </c>
      <c r="AX334" cm="1">
        <f t="array" ref="AX334">INDEX(_x_scores_!J$2:J$474,MATCH($AO334,_x_scores_!$A$2:$A$474,0),0) + INDEX(_hidden_info_draft_!Z$50:AK$50,'Draft Sim'!$F$21)</f>
        <v>-4.1605729984907663E-2</v>
      </c>
      <c r="AZ334">
        <f t="shared" si="67"/>
        <v>0.41137513195268682</v>
      </c>
      <c r="BA334">
        <f t="shared" si="68"/>
        <v>0.44458628883069062</v>
      </c>
      <c r="BB334">
        <f t="shared" si="69"/>
        <v>0.45838320508294372</v>
      </c>
      <c r="BC334">
        <f t="shared" si="70"/>
        <v>0.44421667318860547</v>
      </c>
      <c r="BD334">
        <f t="shared" si="71"/>
        <v>0.42451390131554778</v>
      </c>
      <c r="BE334">
        <f t="shared" si="72"/>
        <v>0.44508548393896863</v>
      </c>
      <c r="BF334">
        <f t="shared" si="73"/>
        <v>0.55009560289488224</v>
      </c>
      <c r="BG334">
        <f t="shared" si="74"/>
        <v>0.36898809821995759</v>
      </c>
      <c r="BH334">
        <f t="shared" si="75"/>
        <v>0.49693941591454616</v>
      </c>
      <c r="BL334">
        <f ca="1"/>
        <v>1</v>
      </c>
      <c r="BN334">
        <f t="shared" si="76"/>
        <v>0.44935375570431429</v>
      </c>
      <c r="BO334" cm="1">
        <f t="array" aca="1" ref="BO334" ca="1">SUM(IF(MOD(_xlfn.FLOOR.MATH(ROW(INDIRECT("1:512"))/1),2)=1,AZ334,1-AZ334) * IF(MOD(_xlfn.FLOOR.MATH(ROW(INDIRECT("1:512"))/2),2)=1,BA334,1-BA334) *  IF(MOD(_xlfn.FLOOR.MATH(ROW(INDIRECT("1:512"))/4),2)=1,BB334,1-BB334) *IF(MOD(_xlfn.FLOOR.MATH(ROW(INDIRECT("1:512"))/8),2)=1,BC334,1-BC334) * IF(MOD(_xlfn.FLOOR.MATH(ROW(INDIRECT("1:512"))/16),2)=1,BD334,1-BD334) * IF(MOD(_xlfn.FLOOR.MATH(ROW(INDIRECT("1:512"))/32),2)=1,BE334,1-BE334) *  IF(MOD(_xlfn.FLOOR.MATH(ROW(INDIRECT("1:512"))/64),2)=1,BF334,1-BF334) * IF(MOD(_xlfn.FLOOR.MATH(ROW(INDIRECT("1:512"))/128),2)=1,BG334,1-BG334) * IF(MOD(_xlfn.FLOOR.MATH(ROW(INDIRECT("1:512"))/256),2)=1,BH334,1-BH334)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0.37645868192682908</v>
      </c>
      <c r="BP334">
        <f ca="1">IF('Draft Sim'!$C$2 = "Most Categories",BO334,BN334)</f>
        <v>0.37645868192682908</v>
      </c>
      <c r="BR334" t="str">
        <f ca="1"/>
        <v>Dalano Banton</v>
      </c>
      <c r="BT334" s="6" t="str">
        <f t="shared" ca="1" si="77"/>
        <v>Dalano Banton</v>
      </c>
      <c r="BV334" t="str">
        <f ca="1"/>
        <v>Caleb Houstan</v>
      </c>
    </row>
    <row r="335" spans="6:74">
      <c r="F335" t="str">
        <v>Lamar Stevens</v>
      </c>
      <c r="I335" s="6" t="str">
        <f t="shared" si="65"/>
        <v>Lamar Stevens</v>
      </c>
      <c r="L335" t="str">
        <v>Frank Ntilikina</v>
      </c>
      <c r="O335">
        <v>-1.1463463843804338</v>
      </c>
      <c r="P335">
        <v>-0.70137511595122781</v>
      </c>
      <c r="Q335">
        <v>-1.1649537686443554</v>
      </c>
      <c r="R335">
        <v>-0.6701696660244193</v>
      </c>
      <c r="S335">
        <v>-0.20743591016800342</v>
      </c>
      <c r="T335">
        <v>-1.0951288479961301</v>
      </c>
      <c r="U335">
        <v>0.86982684371049468</v>
      </c>
      <c r="V335">
        <v>-0.19872253066784992</v>
      </c>
      <c r="W335">
        <v>0.19852263685461644</v>
      </c>
      <c r="AO335" t="str">
        <f t="shared" si="66"/>
        <v>Lamar Stevens</v>
      </c>
      <c r="AP335" cm="1">
        <f t="array" ref="AP335">INDEX(_x_scores_!B$2:B$474,MATCH($AO335,_x_scores_!$A$2:$A$474,0),0) + INDEX(_hidden_info_draft_!Z$42:AK$42,'Draft Sim'!$F$21)</f>
        <v>-1.2453289219635906</v>
      </c>
      <c r="AQ335" cm="1">
        <f t="array" ref="AQ335">INDEX(_x_scores_!C$2:C$474,MATCH($AO335,_x_scores_!$A$2:$A$474,0),0) + INDEX(_hidden_info_draft_!Z$43:AK$43,'Draft Sim'!$F$21)</f>
        <v>-0.4055820433580174</v>
      </c>
      <c r="AR335" cm="1">
        <f t="array" ref="AR335">INDEX(_x_scores_!D$2:D$474,MATCH($AO335,_x_scores_!$A$2:$A$474,0),0) +INDEX(_hidden_info_draft_!Z$44:AK$44,'Draft Sim'!$F$21)</f>
        <v>-1.0714013988458169</v>
      </c>
      <c r="AS335" cm="1">
        <f t="array" ref="AS335">INDEX(_x_scores_!E$2:E$474,MATCH($AO335,_x_scores_!$A$2:$A$474,0),0) + INDEX(_hidden_info_draft_!Z$45:AK$45,'Draft Sim'!$F$21)</f>
        <v>-0.85944725280446765</v>
      </c>
      <c r="AT335" cm="1">
        <f t="array" ref="AT335">INDEX(_x_scores_!F$2:F$474,MATCH($AO335,_x_scores_!$A$2:$A$474,0),0) + INDEX(_hidden_info_draft_!Z$46:AK$46,'Draft Sim'!$F$21)</f>
        <v>-1.0612031445780381</v>
      </c>
      <c r="AU335" cm="1">
        <f t="array" ref="AU335">INDEX(_x_scores_!G$2:G$474,MATCH($AO335,_x_scores_!$A$2:$A$474,0),0) + INDEX(_hidden_info_draft_!Z$47:AK$47,'Draft Sim'!$F$21)</f>
        <v>-0.86762375363669897</v>
      </c>
      <c r="AV335" cm="1">
        <f t="array" ref="AV335">INDEX(_x_scores_!H$2:H$474,MATCH($AO335,_x_scores_!$A$2:$A$474,0),0) + INDEX(_hidden_info_draft_!Z$48:AK$48,'Draft Sim'!$F$21)</f>
        <v>0.95062727241837863</v>
      </c>
      <c r="AW335" cm="1">
        <f t="array" ref="AW335">INDEX(_x_scores_!I$2:I$474,MATCH($AO335,_x_scores_!$A$2:$A$474,0),0) + INDEX(_hidden_info_draft_!Z$49:AK$49,'Draft Sim'!$F$21)</f>
        <v>-1.8444548859689871</v>
      </c>
      <c r="AX335" cm="1">
        <f t="array" ref="AX335">INDEX(_x_scores_!J$2:J$474,MATCH($AO335,_x_scores_!$A$2:$A$474,0),0) + INDEX(_hidden_info_draft_!Z$50:AK$50,'Draft Sim'!$F$21)</f>
        <v>-8.1590949720958261E-3</v>
      </c>
      <c r="AZ335">
        <f t="shared" si="67"/>
        <v>0.4081277626893014</v>
      </c>
      <c r="BA335">
        <f t="shared" si="68"/>
        <v>0.47213001051111825</v>
      </c>
      <c r="BB335">
        <f t="shared" si="69"/>
        <v>0.42846158435697257</v>
      </c>
      <c r="BC335">
        <f t="shared" si="70"/>
        <v>0.4350371408249768</v>
      </c>
      <c r="BD335">
        <f t="shared" si="71"/>
        <v>0.42640102447594608</v>
      </c>
      <c r="BE335">
        <f t="shared" si="72"/>
        <v>0.44036175240423292</v>
      </c>
      <c r="BF335">
        <f t="shared" si="73"/>
        <v>0.56933182212152778</v>
      </c>
      <c r="BG335">
        <f t="shared" si="74"/>
        <v>0.36587907146330778</v>
      </c>
      <c r="BH335">
        <f t="shared" si="75"/>
        <v>0.49939979825446268</v>
      </c>
      <c r="BL335">
        <f ca="1"/>
        <v>0</v>
      </c>
      <c r="BN335">
        <f t="shared" si="76"/>
        <v>0.44945888523353844</v>
      </c>
      <c r="BO335" cm="1">
        <f t="array" aca="1" ref="BO335" ca="1">SUM(IF(MOD(_xlfn.FLOOR.MATH(ROW(INDIRECT("1:512"))/1),2)=1,AZ335,1-AZ335) * IF(MOD(_xlfn.FLOOR.MATH(ROW(INDIRECT("1:512"))/2),2)=1,BA335,1-BA335) *  IF(MOD(_xlfn.FLOOR.MATH(ROW(INDIRECT("1:512"))/4),2)=1,BB335,1-BB335) *IF(MOD(_xlfn.FLOOR.MATH(ROW(INDIRECT("1:512"))/8),2)=1,BC335,1-BC335) * IF(MOD(_xlfn.FLOOR.MATH(ROW(INDIRECT("1:512"))/16),2)=1,BD335,1-BD335) * IF(MOD(_xlfn.FLOOR.MATH(ROW(INDIRECT("1:512"))/32),2)=1,BE335,1-BE335) *  IF(MOD(_xlfn.FLOOR.MATH(ROW(INDIRECT("1:512"))/64),2)=1,BF335,1-BF335) * IF(MOD(_xlfn.FLOOR.MATH(ROW(INDIRECT("1:512"))/128),2)=1,BG335,1-BG335) * IF(MOD(_xlfn.FLOOR.MATH(ROW(INDIRECT("1:512"))/256),2)=1,BH335,1-BH335)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0.37650909805450861</v>
      </c>
      <c r="BP335">
        <f ca="1">IF('Draft Sim'!$C$2 = "Most Categories",BO335,BN335)</f>
        <v>0.37650909805450861</v>
      </c>
      <c r="BR335" t="str">
        <f ca="1"/>
        <v>A.J. Green</v>
      </c>
      <c r="BT335" s="6" t="str">
        <f t="shared" ca="1" si="77"/>
        <v>A.J. Green</v>
      </c>
      <c r="BV335" t="str">
        <f ca="1"/>
        <v>KZ Okpala</v>
      </c>
    </row>
    <row r="336" spans="6:74">
      <c r="F336" t="str">
        <v>A.J. Green</v>
      </c>
      <c r="I336" s="6" t="str">
        <f t="shared" si="65"/>
        <v>A.J. Green</v>
      </c>
      <c r="L336" t="str">
        <v>KZ Okpala</v>
      </c>
      <c r="O336">
        <v>-1.0513542487612164</v>
      </c>
      <c r="P336">
        <v>-1.1477240855890216</v>
      </c>
      <c r="Q336">
        <v>-0.54763615528100562</v>
      </c>
      <c r="R336">
        <v>-0.33460849336929677</v>
      </c>
      <c r="S336">
        <v>-0.75782779442976389</v>
      </c>
      <c r="T336">
        <v>-0.79031216061606002</v>
      </c>
      <c r="U336">
        <v>0.71468283939147403</v>
      </c>
      <c r="V336">
        <v>-7.326973368893569E-2</v>
      </c>
      <c r="W336">
        <v>-0.22849874354024111</v>
      </c>
      <c r="AO336" t="str">
        <f t="shared" si="66"/>
        <v>A.J. Green</v>
      </c>
      <c r="AP336" cm="1">
        <f t="array" ref="AP336">INDEX(_x_scores_!B$2:B$474,MATCH($AO336,_x_scores_!$A$2:$A$474,0),0) + INDEX(_hidden_info_draft_!Z$42:AK$42,'Draft Sim'!$F$21)</f>
        <v>-1.2278562134267907</v>
      </c>
      <c r="AQ336" cm="1">
        <f t="array" ref="AQ336">INDEX(_x_scores_!C$2:C$474,MATCH($AO336,_x_scores_!$A$2:$A$474,0),0) + INDEX(_hidden_info_draft_!Z$43:AK$43,'Draft Sim'!$F$21)</f>
        <v>-0.94051429036092948</v>
      </c>
      <c r="AR336" cm="1">
        <f t="array" ref="AR336">INDEX(_x_scores_!D$2:D$474,MATCH($AO336,_x_scores_!$A$2:$A$474,0),0) +INDEX(_hidden_info_draft_!Z$44:AK$44,'Draft Sim'!$F$21)</f>
        <v>-0.886111990134826</v>
      </c>
      <c r="AS336" cm="1">
        <f t="array" ref="AS336">INDEX(_x_scores_!E$2:E$474,MATCH($AO336,_x_scores_!$A$2:$A$474,0),0) + INDEX(_hidden_info_draft_!Z$45:AK$45,'Draft Sim'!$F$21)</f>
        <v>-0.91654299317932941</v>
      </c>
      <c r="AT336" cm="1">
        <f t="array" ref="AT336">INDEX(_x_scores_!F$2:F$474,MATCH($AO336,_x_scores_!$A$2:$A$474,0),0) + INDEX(_hidden_info_draft_!Z$46:AK$46,'Draft Sim'!$F$21)</f>
        <v>-1.2875491050016459</v>
      </c>
      <c r="AU336" cm="1">
        <f t="array" ref="AU336">INDEX(_x_scores_!G$2:G$474,MATCH($AO336,_x_scores_!$A$2:$A$474,0),0) + INDEX(_hidden_info_draft_!Z$47:AK$47,'Draft Sim'!$F$21)</f>
        <v>-0.30206320845667695</v>
      </c>
      <c r="AV336" cm="1">
        <f t="array" ref="AV336">INDEX(_x_scores_!H$2:H$474,MATCH($AO336,_x_scores_!$A$2:$A$474,0),0) + INDEX(_hidden_info_draft_!Z$48:AK$48,'Draft Sim'!$F$21)</f>
        <v>0.90033014701330238</v>
      </c>
      <c r="AW336" cm="1">
        <f t="array" ref="AW336">INDEX(_x_scores_!I$2:I$474,MATCH($AO336,_x_scores_!$A$2:$A$474,0),0) + INDEX(_hidden_info_draft_!Z$49:AK$49,'Draft Sim'!$F$21)</f>
        <v>-1.7376958812904058</v>
      </c>
      <c r="AX336" cm="1">
        <f t="array" ref="AX336">INDEX(_x_scores_!J$2:J$474,MATCH($AO336,_x_scores_!$A$2:$A$474,0),0) + INDEX(_hidden_info_draft_!Z$50:AK$50,'Draft Sim'!$F$21)</f>
        <v>-1.6870558875527117E-2</v>
      </c>
      <c r="AZ336">
        <f t="shared" si="67"/>
        <v>0.40939422968409023</v>
      </c>
      <c r="BA336">
        <f t="shared" si="68"/>
        <v>0.4356011898153086</v>
      </c>
      <c r="BB336">
        <f t="shared" si="69"/>
        <v>0.4407325231749406</v>
      </c>
      <c r="BC336">
        <f t="shared" si="70"/>
        <v>0.43076368898192474</v>
      </c>
      <c r="BD336">
        <f t="shared" si="71"/>
        <v>0.41094314814429933</v>
      </c>
      <c r="BE336">
        <f t="shared" si="72"/>
        <v>0.4791684751595473</v>
      </c>
      <c r="BF336">
        <f t="shared" si="73"/>
        <v>0.56569779184315694</v>
      </c>
      <c r="BG336">
        <f t="shared" si="74"/>
        <v>0.37336775453653082</v>
      </c>
      <c r="BH336">
        <f t="shared" si="75"/>
        <v>0.4987589645164876</v>
      </c>
      <c r="BL336">
        <f ca="1"/>
        <v>1</v>
      </c>
      <c r="BN336">
        <f t="shared" si="76"/>
        <v>0.44938086287292073</v>
      </c>
      <c r="BO336" cm="1">
        <f t="array" aca="1" ref="BO336" ca="1">SUM(IF(MOD(_xlfn.FLOOR.MATH(ROW(INDIRECT("1:512"))/1),2)=1,AZ336,1-AZ336) * IF(MOD(_xlfn.FLOOR.MATH(ROW(INDIRECT("1:512"))/2),2)=1,BA336,1-BA336) *  IF(MOD(_xlfn.FLOOR.MATH(ROW(INDIRECT("1:512"))/4),2)=1,BB336,1-BB336) *IF(MOD(_xlfn.FLOOR.MATH(ROW(INDIRECT("1:512"))/8),2)=1,BC336,1-BC336) * IF(MOD(_xlfn.FLOOR.MATH(ROW(INDIRECT("1:512"))/16),2)=1,BD336,1-BD336) * IF(MOD(_xlfn.FLOOR.MATH(ROW(INDIRECT("1:512"))/32),2)=1,BE336,1-BE336) *  IF(MOD(_xlfn.FLOOR.MATH(ROW(INDIRECT("1:512"))/64),2)=1,BF336,1-BF336) * IF(MOD(_xlfn.FLOOR.MATH(ROW(INDIRECT("1:512"))/128),2)=1,BG336,1-BG336) * IF(MOD(_xlfn.FLOOR.MATH(ROW(INDIRECT("1:512"))/256),2)=1,BH336,1-BH336)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0.37635207159157319</v>
      </c>
      <c r="BP336">
        <f ca="1">IF('Draft Sim'!$C$2 = "Most Categories",BO336,BN336)</f>
        <v>0.37635207159157319</v>
      </c>
      <c r="BR336" t="str">
        <f ca="1"/>
        <v>Blake Griffin</v>
      </c>
      <c r="BT336" s="6" t="str">
        <f t="shared" ca="1" si="77"/>
        <v>Blake Griffin</v>
      </c>
      <c r="BV336" t="str">
        <f ca="1"/>
        <v>Dru Smith</v>
      </c>
    </row>
    <row r="337" spans="6:74">
      <c r="F337" t="str">
        <v>Yuta Watanabe</v>
      </c>
      <c r="I337" s="6" t="str">
        <f t="shared" si="65"/>
        <v>Yuta Watanabe</v>
      </c>
      <c r="L337" t="str">
        <v>Caleb Houstan</v>
      </c>
      <c r="O337">
        <v>-1.1534920587451203</v>
      </c>
      <c r="P337">
        <v>-0.64974965848472377</v>
      </c>
      <c r="Q337">
        <v>-1.2208604020793221</v>
      </c>
      <c r="R337">
        <v>-0.62647172585905631</v>
      </c>
      <c r="S337">
        <v>-0.48943167684498762</v>
      </c>
      <c r="T337">
        <v>-0.79969033433646086</v>
      </c>
      <c r="U337">
        <v>1.0212915855635214</v>
      </c>
      <c r="V337">
        <v>-0.1005161836001478</v>
      </c>
      <c r="W337">
        <v>-0.10800293437825256</v>
      </c>
      <c r="AO337" t="str">
        <f t="shared" si="66"/>
        <v>Yuta Watanabe</v>
      </c>
      <c r="AP337" cm="1">
        <f t="array" ref="AP337">INDEX(_x_scores_!B$2:B$474,MATCH($AO337,_x_scores_!$A$2:$A$474,0),0) + INDEX(_hidden_info_draft_!Z$42:AK$42,'Draft Sim'!$F$21)</f>
        <v>-1.2215085423227576</v>
      </c>
      <c r="AQ337" cm="1">
        <f t="array" ref="AQ337">INDEX(_x_scores_!C$2:C$474,MATCH($AO337,_x_scores_!$A$2:$A$474,0),0) + INDEX(_hidden_info_draft_!Z$43:AK$43,'Draft Sim'!$F$21)</f>
        <v>-0.82248978846127996</v>
      </c>
      <c r="AR337" cm="1">
        <f t="array" ref="AR337">INDEX(_x_scores_!D$2:D$474,MATCH($AO337,_x_scores_!$A$2:$A$474,0),0) +INDEX(_hidden_info_draft_!Z$44:AK$44,'Draft Sim'!$F$21)</f>
        <v>-0.95565332870982034</v>
      </c>
      <c r="AS337" cm="1">
        <f t="array" ref="AS337">INDEX(_x_scores_!E$2:E$474,MATCH($AO337,_x_scores_!$A$2:$A$474,0),0) + INDEX(_hidden_info_draft_!Z$45:AK$45,'Draft Sim'!$F$21)</f>
        <v>-0.78226361200277861</v>
      </c>
      <c r="AT337" cm="1">
        <f t="array" ref="AT337">INDEX(_x_scores_!F$2:F$474,MATCH($AO337,_x_scores_!$A$2:$A$474,0),0) + INDEX(_hidden_info_draft_!Z$46:AK$46,'Draft Sim'!$F$21)</f>
        <v>-1.1504559956715665</v>
      </c>
      <c r="AU337" cm="1">
        <f t="array" ref="AU337">INDEX(_x_scores_!G$2:G$474,MATCH($AO337,_x_scores_!$A$2:$A$474,0),0) + INDEX(_hidden_info_draft_!Z$47:AK$47,'Draft Sim'!$F$21)</f>
        <v>-0.59762559986694719</v>
      </c>
      <c r="AV337" cm="1">
        <f t="array" ref="AV337">INDEX(_x_scores_!H$2:H$474,MATCH($AO337,_x_scores_!$A$2:$A$474,0),0) + INDEX(_hidden_info_draft_!Z$48:AK$48,'Draft Sim'!$F$21)</f>
        <v>0.92035322791408336</v>
      </c>
      <c r="AW337" cm="1">
        <f t="array" ref="AW337">INDEX(_x_scores_!I$2:I$474,MATCH($AO337,_x_scores_!$A$2:$A$474,0),0) + INDEX(_hidden_info_draft_!Z$49:AK$49,'Draft Sim'!$F$21)</f>
        <v>-1.7800931446879553</v>
      </c>
      <c r="AX337" cm="1">
        <f t="array" ref="AX337">INDEX(_x_scores_!J$2:J$474,MATCH($AO337,_x_scores_!$A$2:$A$474,0),0) + INDEX(_hidden_info_draft_!Z$50:AK$50,'Draft Sim'!$F$21)</f>
        <v>-4.5829877917626771E-2</v>
      </c>
      <c r="AZ337">
        <f t="shared" si="67"/>
        <v>0.4098545602726017</v>
      </c>
      <c r="BA337">
        <f t="shared" si="68"/>
        <v>0.44362466339229978</v>
      </c>
      <c r="BB337">
        <f t="shared" si="69"/>
        <v>0.4361197621404127</v>
      </c>
      <c r="BC337">
        <f t="shared" si="70"/>
        <v>0.44082610661751298</v>
      </c>
      <c r="BD337">
        <f t="shared" si="71"/>
        <v>0.42029076517488861</v>
      </c>
      <c r="BE337">
        <f t="shared" si="72"/>
        <v>0.45883982264051948</v>
      </c>
      <c r="BF337">
        <f t="shared" si="73"/>
        <v>0.5671451675287309</v>
      </c>
      <c r="BG337">
        <f t="shared" si="74"/>
        <v>0.3703878598589887</v>
      </c>
      <c r="BH337">
        <f t="shared" si="75"/>
        <v>0.49662868788815562</v>
      </c>
      <c r="BL337">
        <f ca="1"/>
        <v>1</v>
      </c>
      <c r="BN337">
        <f t="shared" si="76"/>
        <v>0.44930193283490116</v>
      </c>
      <c r="BO337" cm="1">
        <f t="array" aca="1" ref="BO337" ca="1">SUM(IF(MOD(_xlfn.FLOOR.MATH(ROW(INDIRECT("1:512"))/1),2)=1,AZ337,1-AZ337) * IF(MOD(_xlfn.FLOOR.MATH(ROW(INDIRECT("1:512"))/2),2)=1,BA337,1-BA337) *  IF(MOD(_xlfn.FLOOR.MATH(ROW(INDIRECT("1:512"))/4),2)=1,BB337,1-BB337) *IF(MOD(_xlfn.FLOOR.MATH(ROW(INDIRECT("1:512"))/8),2)=1,BC337,1-BC337) * IF(MOD(_xlfn.FLOOR.MATH(ROW(INDIRECT("1:512"))/16),2)=1,BD337,1-BD337) * IF(MOD(_xlfn.FLOOR.MATH(ROW(INDIRECT("1:512"))/32),2)=1,BE337,1-BE337) *  IF(MOD(_xlfn.FLOOR.MATH(ROW(INDIRECT("1:512"))/64),2)=1,BF337,1-BF337) * IF(MOD(_xlfn.FLOOR.MATH(ROW(INDIRECT("1:512"))/128),2)=1,BG337,1-BG337) * IF(MOD(_xlfn.FLOOR.MATH(ROW(INDIRECT("1:512"))/256),2)=1,BH337,1-BH337)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0.37619744809064198</v>
      </c>
      <c r="BP337">
        <f ca="1">IF('Draft Sim'!$C$2 = "Most Categories",BO337,BN337)</f>
        <v>0.37619744809064198</v>
      </c>
      <c r="BR337" t="str">
        <f ca="1"/>
        <v>Jarrett Culver</v>
      </c>
      <c r="BT337" s="6" t="str">
        <f t="shared" ca="1" si="77"/>
        <v>Jarrett Culver</v>
      </c>
      <c r="BV337" t="str">
        <f ca="1"/>
        <v>George Hill</v>
      </c>
    </row>
    <row r="338" spans="6:74">
      <c r="F338" t="str">
        <v>Montrezl Harrell</v>
      </c>
      <c r="I338" s="6" t="str">
        <f t="shared" si="65"/>
        <v>Montrezl Harrell</v>
      </c>
      <c r="L338" t="str">
        <v>George Hill</v>
      </c>
      <c r="O338">
        <v>-1.150733041603061</v>
      </c>
      <c r="P338">
        <v>-1.0892649534006553</v>
      </c>
      <c r="Q338">
        <v>-0.93825287293301074</v>
      </c>
      <c r="R338">
        <v>-0.55089257561854388</v>
      </c>
      <c r="S338">
        <v>-0.60105734808860323</v>
      </c>
      <c r="T338">
        <v>-0.68755569617577439</v>
      </c>
      <c r="U338">
        <v>0.90869232631582764</v>
      </c>
      <c r="V338">
        <v>-5.4980138946966271E-3</v>
      </c>
      <c r="W338">
        <v>-8.3395900442962537E-2</v>
      </c>
      <c r="AO338" t="str">
        <f t="shared" si="66"/>
        <v>Montrezl Harrell</v>
      </c>
      <c r="AP338" cm="1">
        <f t="array" ref="AP338">INDEX(_x_scores_!B$2:B$474,MATCH($AO338,_x_scores_!$A$2:$A$474,0),0) + INDEX(_hidden_info_draft_!Z$42:AK$42,'Draft Sim'!$F$21)</f>
        <v>-1.2130914077180741</v>
      </c>
      <c r="AQ338" cm="1">
        <f t="array" ref="AQ338">INDEX(_x_scores_!C$2:C$474,MATCH($AO338,_x_scores_!$A$2:$A$474,0),0) + INDEX(_hidden_info_draft_!Z$43:AK$43,'Draft Sim'!$F$21)</f>
        <v>-0.54764892355702899</v>
      </c>
      <c r="AR338" cm="1">
        <f t="array" ref="AR338">INDEX(_x_scores_!D$2:D$474,MATCH($AO338,_x_scores_!$A$2:$A$474,0),0) +INDEX(_hidden_info_draft_!Z$44:AK$44,'Draft Sim'!$F$21)</f>
        <v>-1.0134418190759804</v>
      </c>
      <c r="AS338" cm="1">
        <f t="array" ref="AS338">INDEX(_x_scores_!E$2:E$474,MATCH($AO338,_x_scores_!$A$2:$A$474,0),0) + INDEX(_hidden_info_draft_!Z$45:AK$45,'Draft Sim'!$F$21)</f>
        <v>-0.95780213732306252</v>
      </c>
      <c r="AT338" cm="1">
        <f t="array" ref="AT338">INDEX(_x_scores_!F$2:F$474,MATCH($AO338,_x_scores_!$A$2:$A$474,0),0) + INDEX(_hidden_info_draft_!Z$46:AK$46,'Draft Sim'!$F$21)</f>
        <v>-0.90852204325874497</v>
      </c>
      <c r="AU338" cm="1">
        <f t="array" ref="AU338">INDEX(_x_scores_!G$2:G$474,MATCH($AO338,_x_scores_!$A$2:$A$474,0),0) + INDEX(_hidden_info_draft_!Z$47:AK$47,'Draft Sim'!$F$21)</f>
        <v>-1.1956907419195633</v>
      </c>
      <c r="AV338" cm="1">
        <f t="array" ref="AV338">INDEX(_x_scores_!H$2:H$474,MATCH($AO338,_x_scores_!$A$2:$A$474,0),0) + INDEX(_hidden_info_draft_!Z$48:AK$48,'Draft Sim'!$F$21)</f>
        <v>0.88568128879428321</v>
      </c>
      <c r="AW338" cm="1">
        <f t="array" ref="AW338">INDEX(_x_scores_!I$2:I$474,MATCH($AO338,_x_scores_!$A$2:$A$474,0),0) + INDEX(_hidden_info_draft_!Z$49:AK$49,'Draft Sim'!$F$21)</f>
        <v>-1.9319018753497246</v>
      </c>
      <c r="AX338" cm="1">
        <f t="array" ref="AX338">INDEX(_x_scores_!J$2:J$474,MATCH($AO338,_x_scores_!$A$2:$A$474,0),0) + INDEX(_hidden_info_draft_!Z$50:AK$50,'Draft Sim'!$F$21)</f>
        <v>0.43751451096339489</v>
      </c>
      <c r="AZ338">
        <f t="shared" si="67"/>
        <v>0.41046515909418213</v>
      </c>
      <c r="BA338">
        <f t="shared" si="68"/>
        <v>0.46239294709964329</v>
      </c>
      <c r="BB338">
        <f t="shared" si="69"/>
        <v>0.43229315316486905</v>
      </c>
      <c r="BC338">
        <f t="shared" si="70"/>
        <v>0.42768056927526632</v>
      </c>
      <c r="BD338">
        <f t="shared" si="71"/>
        <v>0.43689387286783954</v>
      </c>
      <c r="BE338">
        <f t="shared" si="72"/>
        <v>0.418086933259051</v>
      </c>
      <c r="BF338">
        <f t="shared" si="73"/>
        <v>0.56463833454600176</v>
      </c>
      <c r="BG338">
        <f t="shared" si="74"/>
        <v>0.35978274248768727</v>
      </c>
      <c r="BH338">
        <f t="shared" si="75"/>
        <v>0.53214970560892638</v>
      </c>
      <c r="BL338">
        <f ca="1"/>
        <v>1</v>
      </c>
      <c r="BN338">
        <f t="shared" si="76"/>
        <v>0.44937593526705188</v>
      </c>
      <c r="BO338" cm="1">
        <f t="array" aca="1" ref="BO338" ca="1">SUM(IF(MOD(_xlfn.FLOOR.MATH(ROW(INDIRECT("1:512"))/1),2)=1,AZ338,1-AZ338) * IF(MOD(_xlfn.FLOOR.MATH(ROW(INDIRECT("1:512"))/2),2)=1,BA338,1-BA338) *  IF(MOD(_xlfn.FLOOR.MATH(ROW(INDIRECT("1:512"))/4),2)=1,BB338,1-BB338) *IF(MOD(_xlfn.FLOOR.MATH(ROW(INDIRECT("1:512"))/8),2)=1,BC338,1-BC338) * IF(MOD(_xlfn.FLOOR.MATH(ROW(INDIRECT("1:512"))/16),2)=1,BD338,1-BD338) * IF(MOD(_xlfn.FLOOR.MATH(ROW(INDIRECT("1:512"))/32),2)=1,BE338,1-BE338) *  IF(MOD(_xlfn.FLOOR.MATH(ROW(INDIRECT("1:512"))/64),2)=1,BF338,1-BF338) * IF(MOD(_xlfn.FLOOR.MATH(ROW(INDIRECT("1:512"))/128),2)=1,BG338,1-BG338) * IF(MOD(_xlfn.FLOOR.MATH(ROW(INDIRECT("1:512"))/256),2)=1,BH338,1-BH338)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0.3761861705604993</v>
      </c>
      <c r="BP338">
        <f ca="1">IF('Draft Sim'!$C$2 = "Most Categories",BO338,BN338)</f>
        <v>0.3761861705604993</v>
      </c>
      <c r="BR338" t="str">
        <f ca="1"/>
        <v>Yuta Watanabe</v>
      </c>
      <c r="BT338" s="6" t="str">
        <f t="shared" ca="1" si="77"/>
        <v>Yuta Watanabe</v>
      </c>
      <c r="BV338" t="str">
        <f ca="1"/>
        <v>Thaddeus Young</v>
      </c>
    </row>
    <row r="339" spans="6:74">
      <c r="F339" t="str">
        <v>Austin Rivers</v>
      </c>
      <c r="I339" s="6" t="str">
        <f t="shared" si="65"/>
        <v>Austin Rivers</v>
      </c>
      <c r="L339" t="str">
        <v>A.J. Lawson</v>
      </c>
      <c r="O339">
        <v>-1.1852193630419976</v>
      </c>
      <c r="P339">
        <v>-1.1288238438499807</v>
      </c>
      <c r="Q339">
        <v>-0.68382319888515009</v>
      </c>
      <c r="R339">
        <v>-0.49166033477280197</v>
      </c>
      <c r="S339">
        <v>-0.70312732606235695</v>
      </c>
      <c r="T339">
        <v>-0.70121909634482649</v>
      </c>
      <c r="U339">
        <v>0.81130552957133328</v>
      </c>
      <c r="V339">
        <v>-2.0716930281311677E-2</v>
      </c>
      <c r="W339">
        <v>-8.9512892460630655E-2</v>
      </c>
      <c r="AO339" t="str">
        <f t="shared" si="66"/>
        <v>Austin Rivers</v>
      </c>
      <c r="AP339" cm="1">
        <f t="array" ref="AP339">INDEX(_x_scores_!B$2:B$474,MATCH($AO339,_x_scores_!$A$2:$A$474,0),0) + INDEX(_hidden_info_draft_!Z$42:AK$42,'Draft Sim'!$F$21)</f>
        <v>-1.2378055781508228</v>
      </c>
      <c r="AQ339" cm="1">
        <f t="array" ref="AQ339">INDEX(_x_scores_!C$2:C$474,MATCH($AO339,_x_scores_!$A$2:$A$474,0),0) + INDEX(_hidden_info_draft_!Z$43:AK$43,'Draft Sim'!$F$21)</f>
        <v>-0.91469328329442512</v>
      </c>
      <c r="AR339" cm="1">
        <f t="array" ref="AR339">INDEX(_x_scores_!D$2:D$474,MATCH($AO339,_x_scores_!$A$2:$A$474,0),0) +INDEX(_hidden_info_draft_!Z$44:AK$44,'Draft Sim'!$F$21)</f>
        <v>-0.76295107714422761</v>
      </c>
      <c r="AS339" cm="1">
        <f t="array" ref="AS339">INDEX(_x_scores_!E$2:E$474,MATCH($AO339,_x_scores_!$A$2:$A$474,0),0) + INDEX(_hidden_info_draft_!Z$45:AK$45,'Draft Sim'!$F$21)</f>
        <v>-0.7139836775624997</v>
      </c>
      <c r="AT339" cm="1">
        <f t="array" ref="AT339">INDEX(_x_scores_!F$2:F$474,MATCH($AO339,_x_scores_!$A$2:$A$474,0),0) + INDEX(_hidden_info_draft_!Z$46:AK$46,'Draft Sim'!$F$21)</f>
        <v>-1.3382899398462427</v>
      </c>
      <c r="AU339" cm="1">
        <f t="array" ref="AU339">INDEX(_x_scores_!G$2:G$474,MATCH($AO339,_x_scores_!$A$2:$A$474,0),0) + INDEX(_hidden_info_draft_!Z$47:AK$47,'Draft Sim'!$F$21)</f>
        <v>-0.57727087290623824</v>
      </c>
      <c r="AV339" cm="1">
        <f t="array" ref="AV339">INDEX(_x_scores_!H$2:H$474,MATCH($AO339,_x_scores_!$A$2:$A$474,0),0) + INDEX(_hidden_info_draft_!Z$48:AK$48,'Draft Sim'!$F$21)</f>
        <v>0.90930546095455411</v>
      </c>
      <c r="AW339" cm="1">
        <f t="array" ref="AW339">INDEX(_x_scores_!I$2:I$474,MATCH($AO339,_x_scores_!$A$2:$A$474,0),0) + INDEX(_hidden_info_draft_!Z$49:AK$49,'Draft Sim'!$F$21)</f>
        <v>-1.7652531516771373</v>
      </c>
      <c r="AX339" cm="1">
        <f t="array" ref="AX339">INDEX(_x_scores_!J$2:J$474,MATCH($AO339,_x_scores_!$A$2:$A$474,0),0) + INDEX(_hidden_info_draft_!Z$50:AK$50,'Draft Sim'!$F$21)</f>
        <v>-4.3231787203103111E-2</v>
      </c>
      <c r="AZ339">
        <f t="shared" si="67"/>
        <v>0.40867295723331587</v>
      </c>
      <c r="BA339">
        <f t="shared" si="68"/>
        <v>0.437354392798457</v>
      </c>
      <c r="BB339">
        <f t="shared" si="69"/>
        <v>0.44892131249081724</v>
      </c>
      <c r="BC339">
        <f t="shared" si="70"/>
        <v>0.44595787600186942</v>
      </c>
      <c r="BD339">
        <f t="shared" si="71"/>
        <v>0.40749589673349451</v>
      </c>
      <c r="BE339">
        <f t="shared" si="72"/>
        <v>0.46023697707681954</v>
      </c>
      <c r="BF339">
        <f t="shared" si="73"/>
        <v>0.56634668578440417</v>
      </c>
      <c r="BG339">
        <f t="shared" si="74"/>
        <v>0.37143001580001811</v>
      </c>
      <c r="BH339">
        <f t="shared" si="75"/>
        <v>0.49681980302923057</v>
      </c>
      <c r="BL339">
        <f ca="1"/>
        <v>0</v>
      </c>
      <c r="BN339">
        <f t="shared" si="76"/>
        <v>0.44924843521649177</v>
      </c>
      <c r="BO339" cm="1">
        <f t="array" aca="1" ref="BO339" ca="1">SUM(IF(MOD(_xlfn.FLOOR.MATH(ROW(INDIRECT("1:512"))/1),2)=1,AZ339,1-AZ339) * IF(MOD(_xlfn.FLOOR.MATH(ROW(INDIRECT("1:512"))/2),2)=1,BA339,1-BA339) *  IF(MOD(_xlfn.FLOOR.MATH(ROW(INDIRECT("1:512"))/4),2)=1,BB339,1-BB339) *IF(MOD(_xlfn.FLOOR.MATH(ROW(INDIRECT("1:512"))/8),2)=1,BC339,1-BC339) * IF(MOD(_xlfn.FLOOR.MATH(ROW(INDIRECT("1:512"))/16),2)=1,BD339,1-BD339) * IF(MOD(_xlfn.FLOOR.MATH(ROW(INDIRECT("1:512"))/32),2)=1,BE339,1-BE339) *  IF(MOD(_xlfn.FLOOR.MATH(ROW(INDIRECT("1:512"))/64),2)=1,BF339,1-BF339) * IF(MOD(_xlfn.FLOOR.MATH(ROW(INDIRECT("1:512"))/128),2)=1,BG339,1-BG339) * IF(MOD(_xlfn.FLOOR.MATH(ROW(INDIRECT("1:512"))/256),2)=1,BH339,1-BH339)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0.37605752375228285</v>
      </c>
      <c r="BP339">
        <f ca="1">IF('Draft Sim'!$C$2 = "Most Categories",BO339,BN339)</f>
        <v>0.37605752375228285</v>
      </c>
      <c r="BR339" t="str">
        <f ca="1"/>
        <v>Montrezl Harrell</v>
      </c>
      <c r="BT339" s="6" t="str">
        <f t="shared" ca="1" si="77"/>
        <v>Montrezl Harrell</v>
      </c>
      <c r="BV339" t="str">
        <f ca="1"/>
        <v>A.J. Lawson</v>
      </c>
    </row>
    <row r="340" spans="6:74">
      <c r="F340" t="str">
        <v>Blake Griffin</v>
      </c>
      <c r="I340" s="6" t="str">
        <f t="shared" si="65"/>
        <v>Blake Griffin</v>
      </c>
      <c r="L340" t="str">
        <v>Saben Lee</v>
      </c>
      <c r="O340">
        <v>-1.1360193502083205</v>
      </c>
      <c r="P340">
        <v>-1.1846819054876359</v>
      </c>
      <c r="Q340">
        <v>-1.0355709933683312</v>
      </c>
      <c r="R340">
        <v>-0.68356746623391818</v>
      </c>
      <c r="S340">
        <v>-0.71577763726859545</v>
      </c>
      <c r="T340">
        <v>-0.23412978915643884</v>
      </c>
      <c r="U340">
        <v>0.97099446015844515</v>
      </c>
      <c r="V340">
        <v>6.2428210784336545E-3</v>
      </c>
      <c r="W340">
        <v>-0.11671439828168385</v>
      </c>
      <c r="AO340" t="str">
        <f t="shared" si="66"/>
        <v>Blake Griffin</v>
      </c>
      <c r="AP340" cm="1">
        <f t="array" ref="AP340">INDEX(_x_scores_!B$2:B$474,MATCH($AO340,_x_scores_!$A$2:$A$474,0),0) + INDEX(_hidden_info_draft_!Z$42:AK$42,'Draft Sim'!$F$21)</f>
        <v>-1.3408649168053937</v>
      </c>
      <c r="AQ340" cm="1">
        <f t="array" ref="AQ340">INDEX(_x_scores_!C$2:C$474,MATCH($AO340,_x_scores_!$A$2:$A$474,0),0) + INDEX(_hidden_info_draft_!Z$43:AK$43,'Draft Sim'!$F$21)</f>
        <v>-0.51841767237093239</v>
      </c>
      <c r="AR340" cm="1">
        <f t="array" ref="AR340">INDEX(_x_scores_!D$2:D$474,MATCH($AO340,_x_scores_!$A$2:$A$474,0),0) +INDEX(_hidden_info_draft_!Z$44:AK$44,'Draft Sim'!$F$21)</f>
        <v>-0.85545356056954569</v>
      </c>
      <c r="AS340" cm="1">
        <f t="array" ref="AS340">INDEX(_x_scores_!E$2:E$474,MATCH($AO340,_x_scores_!$A$2:$A$474,0),0) + INDEX(_hidden_info_draft_!Z$45:AK$45,'Draft Sim'!$F$21)</f>
        <v>-1.0008336720537343</v>
      </c>
      <c r="AT340" cm="1">
        <f t="array" ref="AT340">INDEX(_x_scores_!F$2:F$474,MATCH($AO340,_x_scores_!$A$2:$A$474,0),0) + INDEX(_hidden_info_draft_!Z$46:AK$46,'Draft Sim'!$F$21)</f>
        <v>-1.0777596338533071</v>
      </c>
      <c r="AU340" cm="1">
        <f t="array" ref="AU340">INDEX(_x_scores_!G$2:G$474,MATCH($AO340,_x_scores_!$A$2:$A$474,0),0) + INDEX(_hidden_info_draft_!Z$47:AK$47,'Draft Sim'!$F$21)</f>
        <v>-0.81184405729080467</v>
      </c>
      <c r="AV340" cm="1">
        <f t="array" ref="AV340">INDEX(_x_scores_!H$2:H$474,MATCH($AO340,_x_scores_!$A$2:$A$474,0),0) + INDEX(_hidden_info_draft_!Z$48:AK$48,'Draft Sim'!$F$21)</f>
        <v>0.92458141454739928</v>
      </c>
      <c r="AW340" cm="1">
        <f t="array" ref="AW340">INDEX(_x_scores_!I$2:I$474,MATCH($AO340,_x_scores_!$A$2:$A$474,0),0) + INDEX(_hidden_info_draft_!Z$49:AK$49,'Draft Sim'!$F$21)</f>
        <v>-1.7733851477567095</v>
      </c>
      <c r="AX340" cm="1">
        <f t="array" ref="AX340">INDEX(_x_scores_!J$2:J$474,MATCH($AO340,_x_scores_!$A$2:$A$474,0),0) + INDEX(_hidden_info_draft_!Z$50:AK$50,'Draft Sim'!$F$21)</f>
        <v>5.0495865619664737E-2</v>
      </c>
      <c r="AZ340">
        <f t="shared" si="67"/>
        <v>0.40122035923324439</v>
      </c>
      <c r="BA340">
        <f t="shared" si="68"/>
        <v>0.46439476842028404</v>
      </c>
      <c r="BB340">
        <f t="shared" si="69"/>
        <v>0.44276872916053645</v>
      </c>
      <c r="BC340">
        <f t="shared" si="70"/>
        <v>0.42446970712036936</v>
      </c>
      <c r="BD340">
        <f t="shared" si="71"/>
        <v>0.42526618413163619</v>
      </c>
      <c r="BE340">
        <f t="shared" si="72"/>
        <v>0.44416991336787726</v>
      </c>
      <c r="BF340">
        <f t="shared" si="73"/>
        <v>0.5674506890544937</v>
      </c>
      <c r="BG340">
        <f t="shared" si="74"/>
        <v>0.37085881953495226</v>
      </c>
      <c r="BH340">
        <f t="shared" si="75"/>
        <v>0.50371453945571876</v>
      </c>
      <c r="BL340">
        <f ca="1"/>
        <v>0</v>
      </c>
      <c r="BN340">
        <f t="shared" si="76"/>
        <v>0.44936818994212363</v>
      </c>
      <c r="BO340" cm="1">
        <f t="array" aca="1" ref="BO340" ca="1">SUM(IF(MOD(_xlfn.FLOOR.MATH(ROW(INDIRECT("1:512"))/1),2)=1,AZ340,1-AZ340) * IF(MOD(_xlfn.FLOOR.MATH(ROW(INDIRECT("1:512"))/2),2)=1,BA340,1-BA340) *  IF(MOD(_xlfn.FLOOR.MATH(ROW(INDIRECT("1:512"))/4),2)=1,BB340,1-BB340) *IF(MOD(_xlfn.FLOOR.MATH(ROW(INDIRECT("1:512"))/8),2)=1,BC340,1-BC340) * IF(MOD(_xlfn.FLOOR.MATH(ROW(INDIRECT("1:512"))/16),2)=1,BD340,1-BD340) * IF(MOD(_xlfn.FLOOR.MATH(ROW(INDIRECT("1:512"))/32),2)=1,BE340,1-BE340) *  IF(MOD(_xlfn.FLOOR.MATH(ROW(INDIRECT("1:512"))/64),2)=1,BF340,1-BF340) * IF(MOD(_xlfn.FLOOR.MATH(ROW(INDIRECT("1:512"))/128),2)=1,BG340,1-BG340) * IF(MOD(_xlfn.FLOOR.MATH(ROW(INDIRECT("1:512"))/256),2)=1,BH340,1-BH340)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0.37630556278221816</v>
      </c>
      <c r="BP340">
        <f ca="1">IF('Draft Sim'!$C$2 = "Most Categories",BO340,BN340)</f>
        <v>0.37630556278221816</v>
      </c>
      <c r="BR340" t="str">
        <f ca="1"/>
        <v>Austin Rivers</v>
      </c>
      <c r="BT340" s="6" t="str">
        <f t="shared" ca="1" si="77"/>
        <v>Austin Rivers</v>
      </c>
      <c r="BV340" t="str">
        <f ca="1"/>
        <v>Luke Kornet</v>
      </c>
    </row>
    <row r="341" spans="6:74">
      <c r="F341" t="str">
        <v>Edmond Sumner</v>
      </c>
      <c r="I341" s="6" t="str">
        <f t="shared" si="65"/>
        <v>Edmond Sumner</v>
      </c>
      <c r="L341" t="str">
        <v>Jordan Hall</v>
      </c>
      <c r="O341">
        <v>-1.3051082606142168</v>
      </c>
      <c r="P341">
        <v>-0.51434524670994108</v>
      </c>
      <c r="Q341">
        <v>-1.1586033548029584</v>
      </c>
      <c r="R341">
        <v>-0.75906815030121466</v>
      </c>
      <c r="S341">
        <v>0.38585811684321819</v>
      </c>
      <c r="T341">
        <v>-1.1538320037257572</v>
      </c>
      <c r="U341">
        <v>0.82558502745272788</v>
      </c>
      <c r="V341">
        <v>-0.4364885412173552</v>
      </c>
      <c r="W341">
        <v>0.18556773532643003</v>
      </c>
      <c r="AO341" t="str">
        <f t="shared" si="66"/>
        <v>Edmond Sumner</v>
      </c>
      <c r="AP341" cm="1">
        <f t="array" ref="AP341">INDEX(_x_scores_!B$2:B$474,MATCH($AO341,_x_scores_!$A$2:$A$474,0),0) + INDEX(_hidden_info_draft_!Z$42:AK$42,'Draft Sim'!$F$21)</f>
        <v>-1.1124110087574739</v>
      </c>
      <c r="AQ341" cm="1">
        <f t="array" ref="AQ341">INDEX(_x_scores_!C$2:C$474,MATCH($AO341,_x_scores_!$A$2:$A$474,0),0) + INDEX(_hidden_info_draft_!Z$43:AK$43,'Draft Sim'!$F$21)</f>
        <v>-0.91562179777307884</v>
      </c>
      <c r="AR341" cm="1">
        <f t="array" ref="AR341">INDEX(_x_scores_!D$2:D$474,MATCH($AO341,_x_scores_!$A$2:$A$474,0),0) +INDEX(_hidden_info_draft_!Z$44:AK$44,'Draft Sim'!$F$21)</f>
        <v>-0.83065686736341027</v>
      </c>
      <c r="AS341" cm="1">
        <f t="array" ref="AS341">INDEX(_x_scores_!E$2:E$474,MATCH($AO341,_x_scores_!$A$2:$A$474,0),0) + INDEX(_hidden_info_draft_!Z$45:AK$45,'Draft Sim'!$F$21)</f>
        <v>-0.64620114387046879</v>
      </c>
      <c r="AT341" cm="1">
        <f t="array" ref="AT341">INDEX(_x_scores_!F$2:F$474,MATCH($AO341,_x_scores_!$A$2:$A$474,0),0) + INDEX(_hidden_info_draft_!Z$46:AK$46,'Draft Sim'!$F$21)</f>
        <v>-1.2319659910800278</v>
      </c>
      <c r="AU341" cm="1">
        <f t="array" ref="AU341">INDEX(_x_scores_!G$2:G$474,MATCH($AO341,_x_scores_!$A$2:$A$474,0),0) + INDEX(_hidden_info_draft_!Z$47:AK$47,'Draft Sim'!$F$21)</f>
        <v>-0.77174100956184344</v>
      </c>
      <c r="AV341" cm="1">
        <f t="array" ref="AV341">INDEX(_x_scores_!H$2:H$474,MATCH($AO341,_x_scores_!$A$2:$A$474,0),0) + INDEX(_hidden_info_draft_!Z$48:AK$48,'Draft Sim'!$F$21)</f>
        <v>0.68380878267132383</v>
      </c>
      <c r="AW341" cm="1">
        <f t="array" ref="AW341">INDEX(_x_scores_!I$2:I$474,MATCH($AO341,_x_scores_!$A$2:$A$474,0),0) + INDEX(_hidden_info_draft_!Z$49:AK$49,'Draft Sim'!$F$21)</f>
        <v>-1.6472820068058889</v>
      </c>
      <c r="AX341" cm="1">
        <f t="array" ref="AX341">INDEX(_x_scores_!J$2:J$474,MATCH($AO341,_x_scores_!$A$2:$A$474,0),0) + INDEX(_hidden_info_draft_!Z$50:AK$50,'Draft Sim'!$F$21)</f>
        <v>-6.1345274549872847E-3</v>
      </c>
      <c r="AZ341">
        <f t="shared" si="67"/>
        <v>0.41778517597574327</v>
      </c>
      <c r="BA341">
        <f t="shared" si="68"/>
        <v>0.43729132668688897</v>
      </c>
      <c r="BB341">
        <f t="shared" si="69"/>
        <v>0.44441673193902631</v>
      </c>
      <c r="BC341">
        <f t="shared" si="70"/>
        <v>0.45106123411844579</v>
      </c>
      <c r="BD341">
        <f t="shared" si="71"/>
        <v>0.41472727641284979</v>
      </c>
      <c r="BE341">
        <f t="shared" si="72"/>
        <v>0.44691101629872598</v>
      </c>
      <c r="BF341">
        <f t="shared" si="73"/>
        <v>0.54999418221392937</v>
      </c>
      <c r="BG341">
        <f t="shared" si="74"/>
        <v>0.37974764955379614</v>
      </c>
      <c r="BH341">
        <f t="shared" si="75"/>
        <v>0.49954873001197786</v>
      </c>
      <c r="BL341">
        <f ca="1"/>
        <v>0</v>
      </c>
      <c r="BN341">
        <f t="shared" si="76"/>
        <v>0.44905370257904248</v>
      </c>
      <c r="BO341" cm="1">
        <f t="array" aca="1" ref="BO341" ca="1">SUM(IF(MOD(_xlfn.FLOOR.MATH(ROW(INDIRECT("1:512"))/1),2)=1,AZ341,1-AZ341) * IF(MOD(_xlfn.FLOOR.MATH(ROW(INDIRECT("1:512"))/2),2)=1,BA341,1-BA341) *  IF(MOD(_xlfn.FLOOR.MATH(ROW(INDIRECT("1:512"))/4),2)=1,BB341,1-BB341) *IF(MOD(_xlfn.FLOOR.MATH(ROW(INDIRECT("1:512"))/8),2)=1,BC341,1-BC341) * IF(MOD(_xlfn.FLOOR.MATH(ROW(INDIRECT("1:512"))/16),2)=1,BD341,1-BD341) * IF(MOD(_xlfn.FLOOR.MATH(ROW(INDIRECT("1:512"))/32),2)=1,BE341,1-BE341) *  IF(MOD(_xlfn.FLOOR.MATH(ROW(INDIRECT("1:512"))/64),2)=1,BF341,1-BF341) * IF(MOD(_xlfn.FLOOR.MATH(ROW(INDIRECT("1:512"))/128),2)=1,BG341,1-BG341) * IF(MOD(_xlfn.FLOOR.MATH(ROW(INDIRECT("1:512"))/256),2)=1,BH341,1-BH341)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0.37577012302236301</v>
      </c>
      <c r="BP341">
        <f ca="1">IF('Draft Sim'!$C$2 = "Most Categories",BO341,BN341)</f>
        <v>0.37577012302236301</v>
      </c>
      <c r="BR341" t="str">
        <f ca="1"/>
        <v>R.J. Hampton</v>
      </c>
      <c r="BT341" s="6" t="str">
        <f t="shared" ca="1" si="77"/>
        <v>R.J. Hampton</v>
      </c>
      <c r="BV341" t="str">
        <f ca="1"/>
        <v>Saben Lee</v>
      </c>
    </row>
    <row r="342" spans="6:74">
      <c r="F342" t="str">
        <v>Ryan Arcidiacono</v>
      </c>
      <c r="I342" s="6" t="str">
        <f t="shared" si="65"/>
        <v>Ryan Arcidiacono</v>
      </c>
      <c r="L342" t="str">
        <v>Luke Kornet</v>
      </c>
      <c r="O342">
        <v>-1.1588772029305381</v>
      </c>
      <c r="P342">
        <v>-0.69471770138541478</v>
      </c>
      <c r="Q342">
        <v>-1.1134863024723487</v>
      </c>
      <c r="R342">
        <v>-0.74509190799669245</v>
      </c>
      <c r="S342">
        <v>-0.15717445114059136</v>
      </c>
      <c r="T342">
        <v>-1.0734079704463007</v>
      </c>
      <c r="U342">
        <v>0.87540688087577667</v>
      </c>
      <c r="V342">
        <v>-0.10396170527736269</v>
      </c>
      <c r="W342">
        <v>7.5563480356100304E-2</v>
      </c>
      <c r="AO342" t="str">
        <f t="shared" si="66"/>
        <v>Ryan Arcidiacono</v>
      </c>
      <c r="AP342" cm="1">
        <f t="array" ref="AP342">INDEX(_x_scores_!B$2:B$474,MATCH($AO342,_x_scores_!$A$2:$A$474,0),0) + INDEX(_hidden_info_draft_!Z$42:AK$42,'Draft Sim'!$F$21)</f>
        <v>-1.2026478257642781</v>
      </c>
      <c r="AQ342" cm="1">
        <f t="array" ref="AQ342">INDEX(_x_scores_!C$2:C$474,MATCH($AO342,_x_scores_!$A$2:$A$474,0),0) + INDEX(_hidden_info_draft_!Z$43:AK$43,'Draft Sim'!$F$21)</f>
        <v>-0.8075514526208466</v>
      </c>
      <c r="AR342" cm="1">
        <f t="array" ref="AR342">INDEX(_x_scores_!D$2:D$474,MATCH($AO342,_x_scores_!$A$2:$A$474,0),0) +INDEX(_hidden_info_draft_!Z$44:AK$44,'Draft Sim'!$F$21)</f>
        <v>-0.63383272105061084</v>
      </c>
      <c r="AS342" cm="1">
        <f t="array" ref="AS342">INDEX(_x_scores_!E$2:E$474,MATCH($AO342,_x_scores_!$A$2:$A$474,0),0) + INDEX(_hidden_info_draft_!Z$45:AK$45,'Draft Sim'!$F$21)</f>
        <v>-0.84928211626636929</v>
      </c>
      <c r="AT342" cm="1">
        <f t="array" ref="AT342">INDEX(_x_scores_!F$2:F$474,MATCH($AO342,_x_scores_!$A$2:$A$474,0),0) + INDEX(_hidden_info_draft_!Z$46:AK$46,'Draft Sim'!$F$21)</f>
        <v>-1.2187753256844085</v>
      </c>
      <c r="AU342" cm="1">
        <f t="array" ref="AU342">INDEX(_x_scores_!G$2:G$474,MATCH($AO342,_x_scores_!$A$2:$A$474,0),0) + INDEX(_hidden_info_draft_!Z$47:AK$47,'Draft Sim'!$F$21)</f>
        <v>-0.74220327615770354</v>
      </c>
      <c r="AV342" cm="1">
        <f t="array" ref="AV342">INDEX(_x_scores_!H$2:H$474,MATCH($AO342,_x_scores_!$A$2:$A$474,0),0) + INDEX(_hidden_info_draft_!Z$48:AK$48,'Draft Sim'!$F$21)</f>
        <v>0.72683487434660821</v>
      </c>
      <c r="AW342" cm="1">
        <f t="array" ref="AW342">INDEX(_x_scores_!I$2:I$474,MATCH($AO342,_x_scores_!$A$2:$A$474,0),0) + INDEX(_hidden_info_draft_!Z$49:AK$49,'Draft Sim'!$F$21)</f>
        <v>-1.7557438988245646</v>
      </c>
      <c r="AX342" cm="1">
        <f t="array" ref="AX342">INDEX(_x_scores_!J$2:J$474,MATCH($AO342,_x_scores_!$A$2:$A$474,0),0) + INDEX(_hidden_info_draft_!Z$50:AK$50,'Draft Sim'!$F$21)</f>
        <v>4.7524040024339555E-2</v>
      </c>
      <c r="AZ342">
        <f t="shared" si="67"/>
        <v>0.41122306282503152</v>
      </c>
      <c r="BA342">
        <f t="shared" si="68"/>
        <v>0.44464191287797661</v>
      </c>
      <c r="BB342">
        <f t="shared" si="69"/>
        <v>0.4575295692353194</v>
      </c>
      <c r="BC342">
        <f t="shared" si="70"/>
        <v>0.43579878335047917</v>
      </c>
      <c r="BD342">
        <f t="shared" si="71"/>
        <v>0.41562648095100829</v>
      </c>
      <c r="BE342">
        <f t="shared" si="72"/>
        <v>0.44893159506422464</v>
      </c>
      <c r="BF342">
        <f t="shared" si="73"/>
        <v>0.55312177260262507</v>
      </c>
      <c r="BG342">
        <f t="shared" si="74"/>
        <v>0.37209831062537047</v>
      </c>
      <c r="BH342">
        <f t="shared" si="75"/>
        <v>0.50349593399380832</v>
      </c>
      <c r="BL342">
        <f ca="1"/>
        <v>1</v>
      </c>
      <c r="BN342">
        <f t="shared" si="76"/>
        <v>0.44916304683620489</v>
      </c>
      <c r="BO342" cm="1">
        <f t="array" aca="1" ref="BO342" ca="1">SUM(IF(MOD(_xlfn.FLOOR.MATH(ROW(INDIRECT("1:512"))/1),2)=1,AZ342,1-AZ342) * IF(MOD(_xlfn.FLOOR.MATH(ROW(INDIRECT("1:512"))/2),2)=1,BA342,1-BA342) *  IF(MOD(_xlfn.FLOOR.MATH(ROW(INDIRECT("1:512"))/4),2)=1,BB342,1-BB342) *IF(MOD(_xlfn.FLOOR.MATH(ROW(INDIRECT("1:512"))/8),2)=1,BC342,1-BC342) * IF(MOD(_xlfn.FLOOR.MATH(ROW(INDIRECT("1:512"))/16),2)=1,BD342,1-BD342) * IF(MOD(_xlfn.FLOOR.MATH(ROW(INDIRECT("1:512"))/32),2)=1,BE342,1-BE342) *  IF(MOD(_xlfn.FLOOR.MATH(ROW(INDIRECT("1:512"))/64),2)=1,BF342,1-BF342) * IF(MOD(_xlfn.FLOOR.MATH(ROW(INDIRECT("1:512"))/128),2)=1,BG342,1-BG342) * IF(MOD(_xlfn.FLOOR.MATH(ROW(INDIRECT("1:512"))/256),2)=1,BH342,1-BH342)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0.37595771385815646</v>
      </c>
      <c r="BP342">
        <f ca="1">IF('Draft Sim'!$C$2 = "Most Categories",BO342,BN342)</f>
        <v>0.37595771385815646</v>
      </c>
      <c r="BR342" t="str">
        <f ca="1"/>
        <v>Ryan Arcidiacono</v>
      </c>
      <c r="BT342" s="6" t="str">
        <f t="shared" ca="1" si="77"/>
        <v>Ryan Arcidiacono</v>
      </c>
      <c r="BV342" t="str">
        <f ca="1"/>
        <v>JT Thor</v>
      </c>
    </row>
    <row r="343" spans="6:74">
      <c r="F343" t="str">
        <v>Patrick Baldwin Jr.</v>
      </c>
      <c r="I343" s="6" t="str">
        <f t="shared" si="65"/>
        <v>Patrick Baldwin Jr.</v>
      </c>
      <c r="L343" t="str">
        <v>Greg Brown III</v>
      </c>
      <c r="O343">
        <v>-1.0105035299961638</v>
      </c>
      <c r="P343">
        <v>-1.0571623608171008</v>
      </c>
      <c r="Q343">
        <v>-0.6897380679384163</v>
      </c>
      <c r="R343">
        <v>-0.40453851436472793</v>
      </c>
      <c r="S343">
        <v>-0.67085678685881178</v>
      </c>
      <c r="T343">
        <v>-0.54780875849393684</v>
      </c>
      <c r="U343">
        <v>0.55126770810766235</v>
      </c>
      <c r="V343">
        <v>-9.5592411766531729E-2</v>
      </c>
      <c r="W343">
        <v>-0.22687546607222647</v>
      </c>
      <c r="AO343" t="str">
        <f t="shared" si="66"/>
        <v>Patrick Baldwin Jr.</v>
      </c>
      <c r="AP343" cm="1">
        <f t="array" ref="AP343">INDEX(_x_scores_!B$2:B$474,MATCH($AO343,_x_scores_!$A$2:$A$474,0),0) + INDEX(_hidden_info_draft_!Z$42:AK$42,'Draft Sim'!$F$21)</f>
        <v>-1.2026328577875964</v>
      </c>
      <c r="AQ343" cm="1">
        <f t="array" ref="AQ343">INDEX(_x_scores_!C$2:C$474,MATCH($AO343,_x_scores_!$A$2:$A$474,0),0) + INDEX(_hidden_info_draft_!Z$43:AK$43,'Draft Sim'!$F$21)</f>
        <v>-0.69661456462976312</v>
      </c>
      <c r="AR343" cm="1">
        <f t="array" ref="AR343">INDEX(_x_scores_!D$2:D$474,MATCH($AO343,_x_scores_!$A$2:$A$474,0),0) +INDEX(_hidden_info_draft_!Z$44:AK$44,'Draft Sim'!$F$21)</f>
        <v>-0.98955569443725921</v>
      </c>
      <c r="AS343" cm="1">
        <f t="array" ref="AS343">INDEX(_x_scores_!E$2:E$474,MATCH($AO343,_x_scores_!$A$2:$A$474,0),0) + INDEX(_hidden_info_draft_!Z$45:AK$45,'Draft Sim'!$F$21)</f>
        <v>-0.86778753860217495</v>
      </c>
      <c r="AT343" cm="1">
        <f t="array" ref="AT343">INDEX(_x_scores_!F$2:F$474,MATCH($AO343,_x_scores_!$A$2:$A$474,0),0) + INDEX(_hidden_info_draft_!Z$46:AK$46,'Draft Sim'!$F$21)</f>
        <v>-1.112543158596859</v>
      </c>
      <c r="AU343" cm="1">
        <f t="array" ref="AU343">INDEX(_x_scores_!G$2:G$474,MATCH($AO343,_x_scores_!$A$2:$A$474,0),0) + INDEX(_hidden_info_draft_!Z$47:AK$47,'Draft Sim'!$F$21)</f>
        <v>-0.52382305044048105</v>
      </c>
      <c r="AV343" cm="1">
        <f t="array" ref="AV343">INDEX(_x_scores_!H$2:H$474,MATCH($AO343,_x_scores_!$A$2:$A$474,0),0) + INDEX(_hidden_info_draft_!Z$48:AK$48,'Draft Sim'!$F$21)</f>
        <v>0.82608728515837415</v>
      </c>
      <c r="AW343" cm="1">
        <f t="array" ref="AW343">INDEX(_x_scores_!I$2:I$474,MATCH($AO343,_x_scores_!$A$2:$A$474,0),0) + INDEX(_hidden_info_draft_!Z$49:AK$49,'Draft Sim'!$F$21)</f>
        <v>-1.7910239056520207</v>
      </c>
      <c r="AX343" cm="1">
        <f t="array" ref="AX343">INDEX(_x_scores_!J$2:J$474,MATCH($AO343,_x_scores_!$A$2:$A$474,0),0) + INDEX(_hidden_info_draft_!Z$50:AK$50,'Draft Sim'!$F$21)</f>
        <v>-8.5089999319456988E-2</v>
      </c>
      <c r="AZ343">
        <f t="shared" si="67"/>
        <v>0.41122414930825479</v>
      </c>
      <c r="BA343">
        <f t="shared" si="68"/>
        <v>0.45220730254453101</v>
      </c>
      <c r="BB343">
        <f t="shared" si="69"/>
        <v>0.43387408374413527</v>
      </c>
      <c r="BC343">
        <f t="shared" si="70"/>
        <v>0.43441240860850161</v>
      </c>
      <c r="BD343">
        <f t="shared" si="71"/>
        <v>0.42288402514355528</v>
      </c>
      <c r="BE343">
        <f t="shared" si="72"/>
        <v>0.4639079449550414</v>
      </c>
      <c r="BF343">
        <f t="shared" si="73"/>
        <v>0.56032357876391403</v>
      </c>
      <c r="BG343">
        <f t="shared" si="74"/>
        <v>0.36962084179693044</v>
      </c>
      <c r="BH343">
        <f t="shared" si="75"/>
        <v>0.49374083887844589</v>
      </c>
      <c r="BL343">
        <f ca="1"/>
        <v>0</v>
      </c>
      <c r="BN343">
        <f t="shared" si="76"/>
        <v>0.44913279708259002</v>
      </c>
      <c r="BO343" cm="1">
        <f t="array" aca="1" ref="BO343" ca="1">SUM(IF(MOD(_xlfn.FLOOR.MATH(ROW(INDIRECT("1:512"))/1),2)=1,AZ343,1-AZ343) * IF(MOD(_xlfn.FLOOR.MATH(ROW(INDIRECT("1:512"))/2),2)=1,BA343,1-BA343) *  IF(MOD(_xlfn.FLOOR.MATH(ROW(INDIRECT("1:512"))/4),2)=1,BB343,1-BB343) *IF(MOD(_xlfn.FLOOR.MATH(ROW(INDIRECT("1:512"))/8),2)=1,BC343,1-BC343) * IF(MOD(_xlfn.FLOOR.MATH(ROW(INDIRECT("1:512"))/16),2)=1,BD343,1-BD343) * IF(MOD(_xlfn.FLOOR.MATH(ROW(INDIRECT("1:512"))/32),2)=1,BE343,1-BE343) *  IF(MOD(_xlfn.FLOOR.MATH(ROW(INDIRECT("1:512"))/64),2)=1,BF343,1-BF343) * IF(MOD(_xlfn.FLOOR.MATH(ROW(INDIRECT("1:512"))/128),2)=1,BG343,1-BG343) * IF(MOD(_xlfn.FLOOR.MATH(ROW(INDIRECT("1:512"))/256),2)=1,BH343,1-BH343)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0.37585355431657241</v>
      </c>
      <c r="BP343">
        <f ca="1">IF('Draft Sim'!$C$2 = "Most Categories",BO343,BN343)</f>
        <v>0.37585355431657241</v>
      </c>
      <c r="BR343" t="str">
        <f ca="1"/>
        <v>Patrick Baldwin Jr.</v>
      </c>
      <c r="BT343" s="6" t="str">
        <f t="shared" ca="1" si="77"/>
        <v>Patrick Baldwin Jr.</v>
      </c>
      <c r="BV343" t="str">
        <f ca="1"/>
        <v>Jordan Hall</v>
      </c>
    </row>
    <row r="344" spans="6:74">
      <c r="F344" t="str">
        <v>Buddy Boeheim</v>
      </c>
      <c r="I344" s="6" t="str">
        <f t="shared" si="65"/>
        <v>Buddy Boeheim</v>
      </c>
      <c r="L344" t="str">
        <v>JT Thor</v>
      </c>
      <c r="O344">
        <v>-1.0967964107559474</v>
      </c>
      <c r="P344">
        <v>-1.0768765433827954</v>
      </c>
      <c r="Q344">
        <v>-0.82070139565041211</v>
      </c>
      <c r="R344">
        <v>-0.60166756670887322</v>
      </c>
      <c r="S344">
        <v>-0.62918205409586825</v>
      </c>
      <c r="T344">
        <v>-0.67704514640947489</v>
      </c>
      <c r="U344">
        <v>0.80540094073559321</v>
      </c>
      <c r="V344">
        <v>-3.234876651468471E-3</v>
      </c>
      <c r="W344">
        <v>-6.9228611511297583E-2</v>
      </c>
      <c r="AO344" t="str">
        <f t="shared" si="66"/>
        <v>Buddy Boeheim</v>
      </c>
      <c r="AP344" cm="1">
        <f t="array" ref="AP344">INDEX(_x_scores_!B$2:B$474,MATCH($AO344,_x_scores_!$A$2:$A$474,0),0) + INDEX(_hidden_info_draft_!Z$42:AK$42,'Draft Sim'!$F$21)</f>
        <v>-1.1886332739744176</v>
      </c>
      <c r="AQ344" cm="1">
        <f t="array" ref="AQ344">INDEX(_x_scores_!C$2:C$474,MATCH($AO344,_x_scores_!$A$2:$A$474,0),0) + INDEX(_hidden_info_draft_!Z$43:AK$43,'Draft Sim'!$F$21)</f>
        <v>-0.832708928256089</v>
      </c>
      <c r="AR344" cm="1">
        <f t="array" ref="AR344">INDEX(_x_scores_!D$2:D$474,MATCH($AO344,_x_scores_!$A$2:$A$474,0),0) +INDEX(_hidden_info_draft_!Z$44:AK$44,'Draft Sim'!$F$21)</f>
        <v>-0.67124239241690686</v>
      </c>
      <c r="AS344" cm="1">
        <f t="array" ref="AS344">INDEX(_x_scores_!E$2:E$474,MATCH($AO344,_x_scores_!$A$2:$A$474,0),0) + INDEX(_hidden_info_draft_!Z$45:AK$45,'Draft Sim'!$F$21)</f>
        <v>-0.83464309365428457</v>
      </c>
      <c r="AT344" cm="1">
        <f t="array" ref="AT344">INDEX(_x_scores_!F$2:F$474,MATCH($AO344,_x_scores_!$A$2:$A$474,0),0) + INDEX(_hidden_info_draft_!Z$46:AK$46,'Draft Sim'!$F$21)</f>
        <v>-1.2009535218289189</v>
      </c>
      <c r="AU344" cm="1">
        <f t="array" ref="AU344">INDEX(_x_scores_!G$2:G$474,MATCH($AO344,_x_scores_!$A$2:$A$474,0),0) + INDEX(_hidden_info_draft_!Z$47:AK$47,'Draft Sim'!$F$21)</f>
        <v>-0.74497856570971299</v>
      </c>
      <c r="AV344" cm="1">
        <f t="array" ref="AV344">INDEX(_x_scores_!H$2:H$474,MATCH($AO344,_x_scores_!$A$2:$A$474,0),0) + INDEX(_hidden_info_draft_!Z$48:AK$48,'Draft Sim'!$F$21)</f>
        <v>0.73473662759045044</v>
      </c>
      <c r="AW344" cm="1">
        <f t="array" ref="AW344">INDEX(_x_scores_!I$2:I$474,MATCH($AO344,_x_scores_!$A$2:$A$474,0),0) + INDEX(_hidden_info_draft_!Z$49:AK$49,'Draft Sim'!$F$21)</f>
        <v>-1.7471735790203078</v>
      </c>
      <c r="AX344" cm="1">
        <f t="array" ref="AX344">INDEX(_x_scores_!J$2:J$474,MATCH($AO344,_x_scores_!$A$2:$A$474,0),0) + INDEX(_hidden_info_draft_!Z$50:AK$50,'Draft Sim'!$F$21)</f>
        <v>3.0615227894859154E-2</v>
      </c>
      <c r="AZ344">
        <f t="shared" si="67"/>
        <v>0.41224063666965349</v>
      </c>
      <c r="BA344">
        <f t="shared" si="68"/>
        <v>0.44292898849657092</v>
      </c>
      <c r="BB344">
        <f t="shared" si="69"/>
        <v>0.4550332522140248</v>
      </c>
      <c r="BC344">
        <f t="shared" si="70"/>
        <v>0.43689605823779964</v>
      </c>
      <c r="BD344">
        <f t="shared" si="71"/>
        <v>0.41684209031981723</v>
      </c>
      <c r="BE344">
        <f t="shared" si="72"/>
        <v>0.44874168945466797</v>
      </c>
      <c r="BF344">
        <f t="shared" si="73"/>
        <v>0.55369580236214389</v>
      </c>
      <c r="BG344">
        <f t="shared" si="74"/>
        <v>0.37270094909223617</v>
      </c>
      <c r="BH344">
        <f t="shared" si="75"/>
        <v>0.50225211529194347</v>
      </c>
      <c r="BL344">
        <f ca="1"/>
        <v>1</v>
      </c>
      <c r="BN344">
        <f t="shared" si="76"/>
        <v>0.44903684245987308</v>
      </c>
      <c r="BO344" cm="1">
        <f t="array" aca="1" ref="BO344" ca="1">SUM(IF(MOD(_xlfn.FLOOR.MATH(ROW(INDIRECT("1:512"))/1),2)=1,AZ344,1-AZ344) * IF(MOD(_xlfn.FLOOR.MATH(ROW(INDIRECT("1:512"))/2),2)=1,BA344,1-BA344) *  IF(MOD(_xlfn.FLOOR.MATH(ROW(INDIRECT("1:512"))/4),2)=1,BB344,1-BB344) *IF(MOD(_xlfn.FLOOR.MATH(ROW(INDIRECT("1:512"))/8),2)=1,BC344,1-BC344) * IF(MOD(_xlfn.FLOOR.MATH(ROW(INDIRECT("1:512"))/16),2)=1,BD344,1-BD344) * IF(MOD(_xlfn.FLOOR.MATH(ROW(INDIRECT("1:512"))/32),2)=1,BE344,1-BE344) *  IF(MOD(_xlfn.FLOOR.MATH(ROW(INDIRECT("1:512"))/64),2)=1,BF344,1-BF344) * IF(MOD(_xlfn.FLOOR.MATH(ROW(INDIRECT("1:512"))/128),2)=1,BG344,1-BG344) * IF(MOD(_xlfn.FLOOR.MATH(ROW(INDIRECT("1:512"))/256),2)=1,BH344,1-BH344)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0.37566523870852037</v>
      </c>
      <c r="BP344">
        <f ca="1">IF('Draft Sim'!$C$2 = "Most Categories",BO344,BN344)</f>
        <v>0.37566523870852037</v>
      </c>
      <c r="BR344" t="str">
        <f ca="1"/>
        <v>Romeo Langford</v>
      </c>
      <c r="BT344" s="6" t="str">
        <f t="shared" ca="1" si="77"/>
        <v>Romeo Langford</v>
      </c>
      <c r="BV344" t="str">
        <f ca="1"/>
        <v>Keon Johnson</v>
      </c>
    </row>
    <row r="345" spans="6:74">
      <c r="F345" t="str">
        <v>Romeo Langford</v>
      </c>
      <c r="I345" s="6" t="str">
        <f t="shared" si="65"/>
        <v>Romeo Langford</v>
      </c>
      <c r="L345" t="str">
        <v>Davon Reed</v>
      </c>
      <c r="O345">
        <v>-1.1108109625458078</v>
      </c>
      <c r="P345">
        <v>-1.051719067747553</v>
      </c>
      <c r="Q345">
        <v>-0.78329172428411609</v>
      </c>
      <c r="R345">
        <v>-0.61630658932095805</v>
      </c>
      <c r="S345">
        <v>-0.64700385795135795</v>
      </c>
      <c r="T345">
        <v>-0.67426985685746543</v>
      </c>
      <c r="U345">
        <v>0.79749918749175097</v>
      </c>
      <c r="V345">
        <v>-1.1805196455725326E-2</v>
      </c>
      <c r="W345">
        <v>-5.2319799381817182E-2</v>
      </c>
      <c r="AO345" t="str">
        <f t="shared" si="66"/>
        <v>Romeo Langford</v>
      </c>
      <c r="AP345" cm="1">
        <f t="array" ref="AP345">INDEX(_x_scores_!B$2:B$474,MATCH($AO345,_x_scores_!$A$2:$A$474,0),0) + INDEX(_hidden_info_draft_!Z$42:AK$42,'Draft Sim'!$F$21)</f>
        <v>-1.1273619582316163</v>
      </c>
      <c r="AQ345" cm="1">
        <f t="array" ref="AQ345">INDEX(_x_scores_!C$2:C$474,MATCH($AO345,_x_scores_!$A$2:$A$474,0),0) + INDEX(_hidden_info_draft_!Z$43:AK$43,'Draft Sim'!$F$21)</f>
        <v>-0.64775742414680548</v>
      </c>
      <c r="AR345" cm="1">
        <f t="array" ref="AR345">INDEX(_x_scores_!D$2:D$474,MATCH($AO345,_x_scores_!$A$2:$A$474,0),0) +INDEX(_hidden_info_draft_!Z$44:AK$44,'Draft Sim'!$F$21)</f>
        <v>-0.86724700937171662</v>
      </c>
      <c r="AS345" cm="1">
        <f t="array" ref="AS345">INDEX(_x_scores_!E$2:E$474,MATCH($AO345,_x_scores_!$A$2:$A$474,0),0) + INDEX(_hidden_info_draft_!Z$45:AK$45,'Draft Sim'!$F$21)</f>
        <v>-0.81567169675003481</v>
      </c>
      <c r="AT345" cm="1">
        <f t="array" ref="AT345">INDEX(_x_scores_!F$2:F$474,MATCH($AO345,_x_scores_!$A$2:$A$474,0),0) + INDEX(_hidden_info_draft_!Z$46:AK$46,'Draft Sim'!$F$21)</f>
        <v>-1.0592665308645997</v>
      </c>
      <c r="AU345" cm="1">
        <f t="array" ref="AU345">INDEX(_x_scores_!G$2:G$474,MATCH($AO345,_x_scores_!$A$2:$A$474,0),0) + INDEX(_hidden_info_draft_!Z$47:AK$47,'Draft Sim'!$F$21)</f>
        <v>-0.80331517370359462</v>
      </c>
      <c r="AV345" cm="1">
        <f t="array" ref="AV345">INDEX(_x_scores_!H$2:H$474,MATCH($AO345,_x_scores_!$A$2:$A$474,0),0) + INDEX(_hidden_info_draft_!Z$48:AK$48,'Draft Sim'!$F$21)</f>
        <v>0.78261349436027738</v>
      </c>
      <c r="AW345" cm="1">
        <f t="array" ref="AW345">INDEX(_x_scores_!I$2:I$474,MATCH($AO345,_x_scores_!$A$2:$A$474,0),0) + INDEX(_hidden_info_draft_!Z$49:AK$49,'Draft Sim'!$F$21)</f>
        <v>-1.8554950165561077</v>
      </c>
      <c r="AX345" cm="1">
        <f t="array" ref="AX345">INDEX(_x_scores_!J$2:J$474,MATCH($AO345,_x_scores_!$A$2:$A$474,0),0) + INDEX(_hidden_info_draft_!Z$50:AK$50,'Draft Sim'!$F$21)</f>
        <v>-5.5237315681443078E-2</v>
      </c>
      <c r="AZ345">
        <f t="shared" si="67"/>
        <v>0.41669629205052128</v>
      </c>
      <c r="BA345">
        <f t="shared" si="68"/>
        <v>0.45554481519035028</v>
      </c>
      <c r="BB345">
        <f t="shared" si="69"/>
        <v>0.4419852751707547</v>
      </c>
      <c r="BC345">
        <f t="shared" si="70"/>
        <v>0.43831878964872439</v>
      </c>
      <c r="BD345">
        <f t="shared" si="71"/>
        <v>0.42653380683666597</v>
      </c>
      <c r="BE345">
        <f t="shared" si="72"/>
        <v>0.4447526562443973</v>
      </c>
      <c r="BF345">
        <f t="shared" si="73"/>
        <v>0.55717141032409878</v>
      </c>
      <c r="BG345">
        <f t="shared" si="74"/>
        <v>0.36510750567517891</v>
      </c>
      <c r="BH345">
        <f t="shared" si="75"/>
        <v>0.4959366850511473</v>
      </c>
      <c r="BL345">
        <f ca="1"/>
        <v>1</v>
      </c>
      <c r="BN345">
        <f t="shared" si="76"/>
        <v>0.44911635957687107</v>
      </c>
      <c r="BO345" cm="1">
        <f t="array" aca="1" ref="BO345" ca="1">SUM(IF(MOD(_xlfn.FLOOR.MATH(ROW(INDIRECT("1:512"))/1),2)=1,AZ345,1-AZ345) * IF(MOD(_xlfn.FLOOR.MATH(ROW(INDIRECT("1:512"))/2),2)=1,BA345,1-BA345) *  IF(MOD(_xlfn.FLOOR.MATH(ROW(INDIRECT("1:512"))/4),2)=1,BB345,1-BB345) *IF(MOD(_xlfn.FLOOR.MATH(ROW(INDIRECT("1:512"))/8),2)=1,BC345,1-BC345) * IF(MOD(_xlfn.FLOOR.MATH(ROW(INDIRECT("1:512"))/16),2)=1,BD345,1-BD345) * IF(MOD(_xlfn.FLOOR.MATH(ROW(INDIRECT("1:512"))/32),2)=1,BE345,1-BE345) *  IF(MOD(_xlfn.FLOOR.MATH(ROW(INDIRECT("1:512"))/64),2)=1,BF345,1-BF345) * IF(MOD(_xlfn.FLOOR.MATH(ROW(INDIRECT("1:512"))/128),2)=1,BG345,1-BG345) * IF(MOD(_xlfn.FLOOR.MATH(ROW(INDIRECT("1:512"))/256),2)=1,BH345,1-BH345)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0.37584303941107539</v>
      </c>
      <c r="BP345">
        <f ca="1">IF('Draft Sim'!$C$2 = "Most Categories",BO345,BN345)</f>
        <v>0.37584303941107539</v>
      </c>
      <c r="BR345" t="str">
        <f ca="1"/>
        <v>Edmond Sumner</v>
      </c>
      <c r="BT345" s="6" t="str">
        <f t="shared" ca="1" si="77"/>
        <v>Edmond Sumner</v>
      </c>
      <c r="BV345" t="str">
        <f ca="1"/>
        <v>Doug McDermott</v>
      </c>
    </row>
    <row r="346" spans="6:74">
      <c r="F346" t="str">
        <v>Thaddeus Young</v>
      </c>
      <c r="I346" s="6" t="str">
        <f t="shared" si="65"/>
        <v>Thaddeus Young</v>
      </c>
      <c r="L346" t="str">
        <v>Michael Foster Jr.</v>
      </c>
      <c r="O346">
        <v>-1.035525095013146</v>
      </c>
      <c r="P346">
        <v>-0.89192503927351185</v>
      </c>
      <c r="Q346">
        <v>-1.0167060126052219</v>
      </c>
      <c r="R346">
        <v>-0.58269616980462347</v>
      </c>
      <c r="S346">
        <v>-0.48749506313154917</v>
      </c>
      <c r="T346">
        <v>-0.73538175440335651</v>
      </c>
      <c r="U346">
        <v>0.85327780750542015</v>
      </c>
      <c r="V346">
        <v>-0.11155631418726847</v>
      </c>
      <c r="W346">
        <v>-0.15508115508759981</v>
      </c>
      <c r="AO346" t="str">
        <f t="shared" si="66"/>
        <v>Thaddeus Young</v>
      </c>
      <c r="AP346" cm="1">
        <f t="array" ref="AP346">INDEX(_x_scores_!B$2:B$474,MATCH($AO346,_x_scores_!$A$2:$A$474,0),0) + INDEX(_hidden_info_draft_!Z$42:AK$42,'Draft Sim'!$F$21)</f>
        <v>-1.3289537563676597</v>
      </c>
      <c r="AQ346" cm="1">
        <f t="array" ref="AQ346">INDEX(_x_scores_!C$2:C$474,MATCH($AO346,_x_scores_!$A$2:$A$474,0),0) + INDEX(_hidden_info_draft_!Z$43:AK$43,'Draft Sim'!$F$21)</f>
        <v>-0.65790128587473229</v>
      </c>
      <c r="AR346" cm="1">
        <f t="array" ref="AR346">INDEX(_x_scores_!D$2:D$474,MATCH($AO346,_x_scores_!$A$2:$A$474,0),0) +INDEX(_hidden_info_draft_!Z$44:AK$44,'Draft Sim'!$F$21)</f>
        <v>-0.81097159411447206</v>
      </c>
      <c r="AS346" cm="1">
        <f t="array" ref="AS346">INDEX(_x_scores_!E$2:E$474,MATCH($AO346,_x_scores_!$A$2:$A$474,0),0) + INDEX(_hidden_info_draft_!Z$45:AK$45,'Draft Sim'!$F$21)</f>
        <v>-0.46937961333248812</v>
      </c>
      <c r="AT346" cm="1">
        <f t="array" ref="AT346">INDEX(_x_scores_!F$2:F$474,MATCH($AO346,_x_scores_!$A$2:$A$474,0),0) + INDEX(_hidden_info_draft_!Z$46:AK$46,'Draft Sim'!$F$21)</f>
        <v>-1.2533581900715889</v>
      </c>
      <c r="AU346" cm="1">
        <f t="array" ref="AU346">INDEX(_x_scores_!G$2:G$474,MATCH($AO346,_x_scores_!$A$2:$A$474,0),0) + INDEX(_hidden_info_draft_!Z$47:AK$47,'Draft Sim'!$F$21)</f>
        <v>-1.0265099624664136</v>
      </c>
      <c r="AV346" cm="1">
        <f t="array" ref="AV346">INDEX(_x_scores_!H$2:H$474,MATCH($AO346,_x_scores_!$A$2:$A$474,0),0) + INDEX(_hidden_info_draft_!Z$48:AK$48,'Draft Sim'!$F$21)</f>
        <v>0.76460701756465288</v>
      </c>
      <c r="AW346" cm="1">
        <f t="array" ref="AW346">INDEX(_x_scores_!I$2:I$474,MATCH($AO346,_x_scores_!$A$2:$A$474,0),0) + INDEX(_hidden_info_draft_!Z$49:AK$49,'Draft Sim'!$F$21)</f>
        <v>-1.8626879256694877</v>
      </c>
      <c r="AX346" cm="1">
        <f t="array" ref="AX346">INDEX(_x_scores_!J$2:J$474,MATCH($AO346,_x_scores_!$A$2:$A$474,0),0) + INDEX(_hidden_info_draft_!Z$50:AK$50,'Draft Sim'!$F$21)</f>
        <v>0.12438760875974118</v>
      </c>
      <c r="AZ346">
        <f t="shared" si="67"/>
        <v>0.40207991979186541</v>
      </c>
      <c r="BA346">
        <f t="shared" si="68"/>
        <v>0.45485160504290056</v>
      </c>
      <c r="BB346">
        <f t="shared" si="69"/>
        <v>0.44572571275706263</v>
      </c>
      <c r="BC346">
        <f t="shared" si="70"/>
        <v>0.46441017469980461</v>
      </c>
      <c r="BD346">
        <f t="shared" si="71"/>
        <v>0.41326992671845064</v>
      </c>
      <c r="BE346">
        <f t="shared" si="72"/>
        <v>0.42954571732056157</v>
      </c>
      <c r="BF346">
        <f t="shared" si="73"/>
        <v>0.55586473644810663</v>
      </c>
      <c r="BG346">
        <f t="shared" si="74"/>
        <v>0.36460510553060554</v>
      </c>
      <c r="BH346">
        <f t="shared" si="75"/>
        <v>0.50914943911716315</v>
      </c>
      <c r="BL346">
        <f ca="1"/>
        <v>1</v>
      </c>
      <c r="BN346">
        <f t="shared" si="76"/>
        <v>0.44883359304739123</v>
      </c>
      <c r="BO346" cm="1">
        <f t="array" aca="1" ref="BO346" ca="1">SUM(IF(MOD(_xlfn.FLOOR.MATH(ROW(INDIRECT("1:512"))/1),2)=1,AZ346,1-AZ346) * IF(MOD(_xlfn.FLOOR.MATH(ROW(INDIRECT("1:512"))/2),2)=1,BA346,1-BA346) *  IF(MOD(_xlfn.FLOOR.MATH(ROW(INDIRECT("1:512"))/4),2)=1,BB346,1-BB346) *IF(MOD(_xlfn.FLOOR.MATH(ROW(INDIRECT("1:512"))/8),2)=1,BC346,1-BC346) * IF(MOD(_xlfn.FLOOR.MATH(ROW(INDIRECT("1:512"))/16),2)=1,BD346,1-BD346) * IF(MOD(_xlfn.FLOOR.MATH(ROW(INDIRECT("1:512"))/32),2)=1,BE346,1-BE346) *  IF(MOD(_xlfn.FLOOR.MATH(ROW(INDIRECT("1:512"))/64),2)=1,BF346,1-BF346) * IF(MOD(_xlfn.FLOOR.MATH(ROW(INDIRECT("1:512"))/128),2)=1,BG346,1-BG346) * IF(MOD(_xlfn.FLOOR.MATH(ROW(INDIRECT("1:512"))/256),2)=1,BH346,1-BH346)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0.37507465395238171</v>
      </c>
      <c r="BP346">
        <f ca="1">IF('Draft Sim'!$C$2 = "Most Categories",BO346,BN346)</f>
        <v>0.37507465395238171</v>
      </c>
      <c r="BR346" t="str">
        <f ca="1"/>
        <v>Buddy Boeheim</v>
      </c>
      <c r="BT346" s="6" t="str">
        <f t="shared" ca="1" si="77"/>
        <v>Buddy Boeheim</v>
      </c>
      <c r="BV346" t="str">
        <f ca="1"/>
        <v>Serge Ibaka</v>
      </c>
    </row>
    <row r="347" spans="6:74">
      <c r="F347" t="str">
        <v>R.J. Hampton</v>
      </c>
      <c r="I347" s="6" t="str">
        <f t="shared" si="65"/>
        <v>R.J. Hampton</v>
      </c>
      <c r="L347" t="str">
        <v>Keon Johnson</v>
      </c>
      <c r="O347">
        <v>-1.1379625858002422</v>
      </c>
      <c r="P347">
        <v>-0.8935108998736887</v>
      </c>
      <c r="Q347">
        <v>-1.0790248022128717</v>
      </c>
      <c r="R347">
        <v>-0.55779658629372786</v>
      </c>
      <c r="S347">
        <v>-0.48759963785425336</v>
      </c>
      <c r="T347">
        <v>-0.8748347104744485</v>
      </c>
      <c r="U347">
        <v>0.85852223579346876</v>
      </c>
      <c r="V347">
        <v>-5.0237552112348351E-2</v>
      </c>
      <c r="W347">
        <v>-3.0456486836531974E-2</v>
      </c>
      <c r="AO347" t="str">
        <f t="shared" si="66"/>
        <v>R.J. Hampton</v>
      </c>
      <c r="AP347" cm="1">
        <f t="array" ref="AP347">INDEX(_x_scores_!B$2:B$474,MATCH($AO347,_x_scores_!$A$2:$A$474,0),0) + INDEX(_hidden_info_draft_!Z$42:AK$42,'Draft Sim'!$F$21)</f>
        <v>-1.1023403932146341</v>
      </c>
      <c r="AQ347" cm="1">
        <f t="array" ref="AQ347">INDEX(_x_scores_!C$2:C$474,MATCH($AO347,_x_scores_!$A$2:$A$474,0),0) + INDEX(_hidden_info_draft_!Z$43:AK$43,'Draft Sim'!$F$21)</f>
        <v>-0.81299474569039443</v>
      </c>
      <c r="AR347" cm="1">
        <f t="array" ref="AR347">INDEX(_x_scores_!D$2:D$474,MATCH($AO347,_x_scores_!$A$2:$A$474,0),0) +INDEX(_hidden_info_draft_!Z$44:AK$44,'Draft Sim'!$F$21)</f>
        <v>-0.54027906470491105</v>
      </c>
      <c r="AS347" cm="1">
        <f t="array" ref="AS347">INDEX(_x_scores_!E$2:E$474,MATCH($AO347,_x_scores_!$A$2:$A$474,0),0) + INDEX(_hidden_info_draft_!Z$45:AK$45,'Draft Sim'!$F$21)</f>
        <v>-0.63751404131013922</v>
      </c>
      <c r="AT347" cm="1">
        <f t="array" ref="AT347">INDEX(_x_scores_!F$2:F$474,MATCH($AO347,_x_scores_!$A$2:$A$474,0),0) + INDEX(_hidden_info_draft_!Z$46:AK$46,'Draft Sim'!$F$21)</f>
        <v>-1.2426282545918623</v>
      </c>
      <c r="AU347" cm="1">
        <f t="array" ref="AU347">INDEX(_x_scores_!G$2:G$474,MATCH($AO347,_x_scores_!$A$2:$A$474,0),0) + INDEX(_hidden_info_draft_!Z$47:AK$47,'Draft Sim'!$F$21)</f>
        <v>-0.61574217779417495</v>
      </c>
      <c r="AV347" cm="1">
        <f t="array" ref="AV347">INDEX(_x_scores_!H$2:H$474,MATCH($AO347,_x_scores_!$A$2:$A$474,0),0) + INDEX(_hidden_info_draft_!Z$48:AK$48,'Draft Sim'!$F$21)</f>
        <v>0.48060339496251958</v>
      </c>
      <c r="AW347" cm="1">
        <f t="array" ref="AW347">INDEX(_x_scores_!I$2:I$474,MATCH($AO347,_x_scores_!$A$2:$A$474,0),0) + INDEX(_hidden_info_draft_!Z$49:AK$49,'Draft Sim'!$F$21)</f>
        <v>-1.839531114135371</v>
      </c>
      <c r="AX347" cm="1">
        <f t="array" ref="AX347">INDEX(_x_scores_!J$2:J$474,MATCH($AO347,_x_scores_!$A$2:$A$474,0),0) + INDEX(_hidden_info_draft_!Z$50:AK$50,'Draft Sim'!$F$21)</f>
        <v>-0.12703162666606974</v>
      </c>
      <c r="AZ347">
        <f t="shared" si="67"/>
        <v>0.41851897910787783</v>
      </c>
      <c r="BA347">
        <f t="shared" si="68"/>
        <v>0.44427120068435966</v>
      </c>
      <c r="BB347">
        <f t="shared" si="69"/>
        <v>0.46377945379358054</v>
      </c>
      <c r="BC347">
        <f t="shared" si="70"/>
        <v>0.45171589084385777</v>
      </c>
      <c r="BD347">
        <f t="shared" si="71"/>
        <v>0.41400075861392638</v>
      </c>
      <c r="BE347">
        <f t="shared" si="72"/>
        <v>0.4575967223805486</v>
      </c>
      <c r="BF347">
        <f t="shared" si="73"/>
        <v>0.53518430356520152</v>
      </c>
      <c r="BG347">
        <f t="shared" si="74"/>
        <v>0.36622335618270219</v>
      </c>
      <c r="BH347">
        <f t="shared" si="75"/>
        <v>0.49065611303477841</v>
      </c>
      <c r="BL347">
        <f ca="1"/>
        <v>0</v>
      </c>
      <c r="BN347">
        <f t="shared" si="76"/>
        <v>0.44910519757853706</v>
      </c>
      <c r="BO347" cm="1">
        <f t="array" aca="1" ref="BO347" ca="1">SUM(IF(MOD(_xlfn.FLOOR.MATH(ROW(INDIRECT("1:512"))/1),2)=1,AZ347,1-AZ347) * IF(MOD(_xlfn.FLOOR.MATH(ROW(INDIRECT("1:512"))/2),2)=1,BA347,1-BA347) *  IF(MOD(_xlfn.FLOOR.MATH(ROW(INDIRECT("1:512"))/4),2)=1,BB347,1-BB347) *IF(MOD(_xlfn.FLOOR.MATH(ROW(INDIRECT("1:512"))/8),2)=1,BC347,1-BC347) * IF(MOD(_xlfn.FLOOR.MATH(ROW(INDIRECT("1:512"))/16),2)=1,BD347,1-BD347) * IF(MOD(_xlfn.FLOOR.MATH(ROW(INDIRECT("1:512"))/32),2)=1,BE347,1-BE347) *  IF(MOD(_xlfn.FLOOR.MATH(ROW(INDIRECT("1:512"))/64),2)=1,BF347,1-BF347) * IF(MOD(_xlfn.FLOOR.MATH(ROW(INDIRECT("1:512"))/128),2)=1,BG347,1-BG347) * IF(MOD(_xlfn.FLOOR.MATH(ROW(INDIRECT("1:512"))/256),2)=1,BH347,1-BH347)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0.37596159408038204</v>
      </c>
      <c r="BP347">
        <f ca="1">IF('Draft Sim'!$C$2 = "Most Categories",BO347,BN347)</f>
        <v>0.37596159408038204</v>
      </c>
      <c r="BR347" t="str">
        <f ca="1"/>
        <v>Frank Ntilikina</v>
      </c>
      <c r="BT347" s="6" t="str">
        <f t="shared" ca="1" si="77"/>
        <v>Frank Ntilikina</v>
      </c>
      <c r="BV347" t="str">
        <f ca="1"/>
        <v>Michael Foster Jr.</v>
      </c>
    </row>
    <row r="348" spans="6:74">
      <c r="F348" t="str">
        <v>Dru Smith</v>
      </c>
      <c r="I348" s="6" t="str">
        <f t="shared" si="65"/>
        <v>Dru Smith</v>
      </c>
      <c r="L348" t="str">
        <v>Serge Ibaka</v>
      </c>
      <c r="O348">
        <v>-1.1325785679708007</v>
      </c>
      <c r="P348">
        <v>-1.0323478902957772</v>
      </c>
      <c r="Q348">
        <v>-1.0457741247790753</v>
      </c>
      <c r="R348">
        <v>-0.61782589819355727</v>
      </c>
      <c r="S348">
        <v>-0.68780738391419316</v>
      </c>
      <c r="T348">
        <v>-0.52065117801246286</v>
      </c>
      <c r="U348">
        <v>0.88289375929821223</v>
      </c>
      <c r="V348">
        <v>-3.7151136788543308E-2</v>
      </c>
      <c r="W348">
        <v>-2.0295404054513976E-2</v>
      </c>
      <c r="AO348" t="str">
        <f t="shared" si="66"/>
        <v>Dru Smith</v>
      </c>
      <c r="AP348" cm="1">
        <f t="array" ref="AP348">INDEX(_x_scores_!B$2:B$474,MATCH($AO348,_x_scores_!$A$2:$A$474,0),0) + INDEX(_hidden_info_draft_!Z$42:AK$42,'Draft Sim'!$F$21)</f>
        <v>-1.2425699048215313</v>
      </c>
      <c r="AQ348" cm="1">
        <f t="array" ref="AQ348">INDEX(_x_scores_!C$2:C$474,MATCH($AO348,_x_scores_!$A$2:$A$474,0),0) + INDEX(_hidden_info_draft_!Z$43:AK$43,'Draft Sim'!$F$21)</f>
        <v>-0.84509733827394895</v>
      </c>
      <c r="AR348" cm="1">
        <f t="array" ref="AR348">INDEX(_x_scores_!D$2:D$474,MATCH($AO348,_x_scores_!$A$2:$A$474,0),0) +INDEX(_hidden_info_draft_!Z$44:AK$44,'Draft Sim'!$F$21)</f>
        <v>-0.78879386969950549</v>
      </c>
      <c r="AS348" cm="1">
        <f t="array" ref="AS348">INDEX(_x_scores_!E$2:E$474,MATCH($AO348,_x_scores_!$A$2:$A$474,0),0) + INDEX(_hidden_info_draft_!Z$45:AK$45,'Draft Sim'!$F$21)</f>
        <v>-0.78386810256395512</v>
      </c>
      <c r="AT348" cm="1">
        <f t="array" ref="AT348">INDEX(_x_scores_!F$2:F$474,MATCH($AO348,_x_scores_!$A$2:$A$474,0),0) + INDEX(_hidden_info_draft_!Z$46:AK$46,'Draft Sim'!$F$21)</f>
        <v>-1.1728288158216538</v>
      </c>
      <c r="AU348" cm="1">
        <f t="array" ref="AU348">INDEX(_x_scores_!G$2:G$474,MATCH($AO348,_x_scores_!$A$2:$A$474,0),0) + INDEX(_hidden_info_draft_!Z$47:AK$47,'Draft Sim'!$F$21)</f>
        <v>-0.7554891154760125</v>
      </c>
      <c r="AV348" cm="1">
        <f t="array" ref="AV348">INDEX(_x_scores_!H$2:H$474,MATCH($AO348,_x_scores_!$A$2:$A$474,0),0) + INDEX(_hidden_info_draft_!Z$48:AK$48,'Draft Sim'!$F$21)</f>
        <v>0.83802801317068487</v>
      </c>
      <c r="AW348" cm="1">
        <f t="array" ref="AW348">INDEX(_x_scores_!I$2:I$474,MATCH($AO348,_x_scores_!$A$2:$A$474,0),0) + INDEX(_hidden_info_draft_!Z$49:AK$49,'Draft Sim'!$F$21)</f>
        <v>-1.749436716263536</v>
      </c>
      <c r="AX348" cm="1">
        <f t="array" ref="AX348">INDEX(_x_scores_!J$2:J$474,MATCH($AO348,_x_scores_!$A$2:$A$474,0),0) + INDEX(_hidden_info_draft_!Z$50:AK$50,'Draft Sim'!$F$21)</f>
        <v>1.64479389631942E-2</v>
      </c>
      <c r="AZ348">
        <f t="shared" si="67"/>
        <v>0.40832767993397945</v>
      </c>
      <c r="BA348">
        <f t="shared" si="68"/>
        <v>0.44208587512476905</v>
      </c>
      <c r="BB348">
        <f t="shared" si="69"/>
        <v>0.44720113851363918</v>
      </c>
      <c r="BC348">
        <f t="shared" si="70"/>
        <v>0.44070563259844553</v>
      </c>
      <c r="BD348">
        <f t="shared" si="71"/>
        <v>0.41876206556621687</v>
      </c>
      <c r="BE348">
        <f t="shared" si="72"/>
        <v>0.44802258758287494</v>
      </c>
      <c r="BF348">
        <f t="shared" si="73"/>
        <v>0.5611887087143097</v>
      </c>
      <c r="BG348">
        <f t="shared" si="74"/>
        <v>0.37254178190963838</v>
      </c>
      <c r="BH348">
        <f t="shared" si="75"/>
        <v>0.50120994672810681</v>
      </c>
      <c r="BL348">
        <f ca="1"/>
        <v>1</v>
      </c>
      <c r="BN348">
        <f t="shared" si="76"/>
        <v>0.44889393518577564</v>
      </c>
      <c r="BO348" cm="1">
        <f t="array" aca="1" ref="BO348" ca="1">SUM(IF(MOD(_xlfn.FLOOR.MATH(ROW(INDIRECT("1:512"))/1),2)=1,AZ348,1-AZ348) * IF(MOD(_xlfn.FLOOR.MATH(ROW(INDIRECT("1:512"))/2),2)=1,BA348,1-BA348) *  IF(MOD(_xlfn.FLOOR.MATH(ROW(INDIRECT("1:512"))/4),2)=1,BB348,1-BB348) *IF(MOD(_xlfn.FLOOR.MATH(ROW(INDIRECT("1:512"))/8),2)=1,BC348,1-BC348) * IF(MOD(_xlfn.FLOOR.MATH(ROW(INDIRECT("1:512"))/16),2)=1,BD348,1-BD348) * IF(MOD(_xlfn.FLOOR.MATH(ROW(INDIRECT("1:512"))/32),2)=1,BE348,1-BE348) *  IF(MOD(_xlfn.FLOOR.MATH(ROW(INDIRECT("1:512"))/64),2)=1,BF348,1-BF348) * IF(MOD(_xlfn.FLOOR.MATH(ROW(INDIRECT("1:512"))/128),2)=1,BG348,1-BG348) * IF(MOD(_xlfn.FLOOR.MATH(ROW(INDIRECT("1:512"))/256),2)=1,BH348,1-BH348)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0.37527053218125822</v>
      </c>
      <c r="BP348">
        <f ca="1">IF('Draft Sim'!$C$2 = "Most Categories",BO348,BN348)</f>
        <v>0.37527053218125822</v>
      </c>
      <c r="BR348" t="str">
        <f ca="1"/>
        <v>Matt Ryan</v>
      </c>
      <c r="BT348" s="6" t="str">
        <f t="shared" ca="1" si="77"/>
        <v>Matt Ryan</v>
      </c>
      <c r="BV348" t="str">
        <f ca="1"/>
        <v>Greg Brown III</v>
      </c>
    </row>
    <row r="349" spans="6:74">
      <c r="F349" t="str">
        <v>Matt Ryan</v>
      </c>
      <c r="I349" s="6" t="str">
        <f t="shared" si="65"/>
        <v>Matt Ryan</v>
      </c>
      <c r="L349" t="str">
        <v>Peyton Watson</v>
      </c>
      <c r="O349">
        <v>-1.0398972225024556</v>
      </c>
      <c r="P349">
        <v>-0.94083629131516333</v>
      </c>
      <c r="Q349">
        <v>-0.30394121924458017</v>
      </c>
      <c r="R349">
        <v>-0.67703433348211994</v>
      </c>
      <c r="S349">
        <v>-0.51853445566527201</v>
      </c>
      <c r="T349">
        <v>-0.58025971129706666</v>
      </c>
      <c r="U349">
        <v>0.38934072801408059</v>
      </c>
      <c r="V349">
        <v>-9.8858746075352139E-2</v>
      </c>
      <c r="W349">
        <v>-0.12479630738474529</v>
      </c>
      <c r="AO349" t="str">
        <f t="shared" si="66"/>
        <v>Matt Ryan</v>
      </c>
      <c r="AP349" cm="1">
        <f t="array" ref="AP349">INDEX(_x_scores_!B$2:B$474,MATCH($AO349,_x_scores_!$A$2:$A$474,0),0) + INDEX(_hidden_info_draft_!Z$42:AK$42,'Draft Sim'!$F$21)</f>
        <v>-1.223207209330379</v>
      </c>
      <c r="AQ349" cm="1">
        <f t="array" ref="AQ349">INDEX(_x_scores_!C$2:C$474,MATCH($AO349,_x_scores_!$A$2:$A$474,0),0) + INDEX(_hidden_info_draft_!Z$43:AK$43,'Draft Sim'!$F$21)</f>
        <v>-0.85954044057970214</v>
      </c>
      <c r="AR349" cm="1">
        <f t="array" ref="AR349">INDEX(_x_scores_!D$2:D$474,MATCH($AO349,_x_scores_!$A$2:$A$474,0),0) +INDEX(_hidden_info_draft_!Z$44:AK$44,'Draft Sim'!$F$21)</f>
        <v>-0.95256390924470002</v>
      </c>
      <c r="AS349" cm="1">
        <f t="array" ref="AS349">INDEX(_x_scores_!E$2:E$474,MATCH($AO349,_x_scores_!$A$2:$A$474,0),0) + INDEX(_hidden_info_draft_!Z$45:AK$45,'Draft Sim'!$F$21)</f>
        <v>-0.94604071482964303</v>
      </c>
      <c r="AT349" cm="1">
        <f t="array" ref="AT349">INDEX(_x_scores_!F$2:F$474,MATCH($AO349,_x_scores_!$A$2:$A$474,0),0) + INDEX(_hidden_info_draft_!Z$46:AK$46,'Draft Sim'!$F$21)</f>
        <v>-1.2239921081680634</v>
      </c>
      <c r="AU349" cm="1">
        <f t="array" ref="AU349">INDEX(_x_scores_!G$2:G$474,MATCH($AO349,_x_scores_!$A$2:$A$474,0),0) + INDEX(_hidden_info_draft_!Z$47:AK$47,'Draft Sim'!$F$21)</f>
        <v>-0.3781153497507263</v>
      </c>
      <c r="AV349" cm="1">
        <f t="array" ref="AV349">INDEX(_x_scores_!H$2:H$474,MATCH($AO349,_x_scores_!$A$2:$A$474,0),0) + INDEX(_hidden_info_draft_!Z$48:AK$48,'Draft Sim'!$F$21)</f>
        <v>0.87666544328822738</v>
      </c>
      <c r="AW349" cm="1">
        <f t="array" ref="AW349">INDEX(_x_scores_!I$2:I$474,MATCH($AO349,_x_scores_!$A$2:$A$474,0),0) + INDEX(_hidden_info_draft_!Z$49:AK$49,'Draft Sim'!$F$21)</f>
        <v>-1.7523043027936491</v>
      </c>
      <c r="AX349" cm="1">
        <f t="array" ref="AX349">INDEX(_x_scores_!J$2:J$474,MATCH($AO349,_x_scores_!$A$2:$A$474,0),0) + INDEX(_hidden_info_draft_!Z$50:AK$50,'Draft Sim'!$F$21)</f>
        <v>-4.8789924364497361E-3</v>
      </c>
      <c r="AZ349">
        <f t="shared" si="67"/>
        <v>0.40973136141105349</v>
      </c>
      <c r="BA349">
        <f t="shared" si="68"/>
        <v>0.44110325771592107</v>
      </c>
      <c r="BB349">
        <f t="shared" si="69"/>
        <v>0.43632450752969243</v>
      </c>
      <c r="BC349">
        <f t="shared" si="70"/>
        <v>0.42855900883291764</v>
      </c>
      <c r="BD349">
        <f t="shared" si="71"/>
        <v>0.41527080102980785</v>
      </c>
      <c r="BE349">
        <f t="shared" si="72"/>
        <v>0.47393032615737885</v>
      </c>
      <c r="BF349">
        <f t="shared" si="73"/>
        <v>0.56398604543726849</v>
      </c>
      <c r="BG349">
        <f t="shared" si="74"/>
        <v>0.37234013487433049</v>
      </c>
      <c r="BH349">
        <f t="shared" si="75"/>
        <v>0.49964109003553392</v>
      </c>
      <c r="BL349">
        <f ca="1"/>
        <v>1</v>
      </c>
      <c r="BN349">
        <f t="shared" si="76"/>
        <v>0.44898739255821152</v>
      </c>
      <c r="BO349" cm="1">
        <f t="array" aca="1" ref="BO349" ca="1">SUM(IF(MOD(_xlfn.FLOOR.MATH(ROW(INDIRECT("1:512"))/1),2)=1,AZ349,1-AZ349) * IF(MOD(_xlfn.FLOOR.MATH(ROW(INDIRECT("1:512"))/2),2)=1,BA349,1-BA349) *  IF(MOD(_xlfn.FLOOR.MATH(ROW(INDIRECT("1:512"))/4),2)=1,BB349,1-BB349) *IF(MOD(_xlfn.FLOOR.MATH(ROW(INDIRECT("1:512"))/8),2)=1,BC349,1-BC349) * IF(MOD(_xlfn.FLOOR.MATH(ROW(INDIRECT("1:512"))/16),2)=1,BD349,1-BD349) * IF(MOD(_xlfn.FLOOR.MATH(ROW(INDIRECT("1:512"))/32),2)=1,BE349,1-BE349) *  IF(MOD(_xlfn.FLOOR.MATH(ROW(INDIRECT("1:512"))/64),2)=1,BF349,1-BF349) * IF(MOD(_xlfn.FLOOR.MATH(ROW(INDIRECT("1:512"))/128),2)=1,BG349,1-BG349) * IF(MOD(_xlfn.FLOOR.MATH(ROW(INDIRECT("1:512"))/256),2)=1,BH349,1-BH349)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0.37543981947580085</v>
      </c>
      <c r="BP349">
        <f ca="1">IF('Draft Sim'!$C$2 = "Most Categories",BO349,BN349)</f>
        <v>0.37543981947580085</v>
      </c>
      <c r="BR349" t="str">
        <f ca="1"/>
        <v>Caleb Houstan</v>
      </c>
      <c r="BT349" s="6" t="str">
        <f t="shared" ca="1" si="77"/>
        <v>Caleb Houstan</v>
      </c>
      <c r="BV349" t="str">
        <f ca="1"/>
        <v>Davon Reed</v>
      </c>
    </row>
    <row r="350" spans="6:74">
      <c r="F350" t="str">
        <v>Frank Ntilikina</v>
      </c>
      <c r="I350" s="6" t="str">
        <f t="shared" si="65"/>
        <v>Frank Ntilikina</v>
      </c>
      <c r="L350" t="str">
        <v>Cole Swider</v>
      </c>
      <c r="O350">
        <v>-1.1461553929282309</v>
      </c>
      <c r="P350">
        <v>-0.98458519633012453</v>
      </c>
      <c r="Q350">
        <v>-1.1700644049353361</v>
      </c>
      <c r="R350">
        <v>-0.84089168670061731</v>
      </c>
      <c r="S350">
        <v>-0.46058937064818561</v>
      </c>
      <c r="T350">
        <v>-0.43030060612193655</v>
      </c>
      <c r="U350">
        <v>1.0924879355023898</v>
      </c>
      <c r="V350">
        <v>-1.7788465278723135E-2</v>
      </c>
      <c r="W350">
        <v>-9.7987128423556336E-2</v>
      </c>
      <c r="AO350" t="str">
        <f t="shared" si="66"/>
        <v>Frank Ntilikina</v>
      </c>
      <c r="AP350" cm="1">
        <f t="array" ref="AP350">INDEX(_x_scores_!B$2:B$474,MATCH($AO350,_x_scores_!$A$2:$A$474,0),0) + INDEX(_hidden_info_draft_!Z$42:AK$42,'Draft Sim'!$F$21)</f>
        <v>-1.2504850311939357</v>
      </c>
      <c r="AQ350" cm="1">
        <f t="array" ref="AQ350">INDEX(_x_scores_!C$2:C$474,MATCH($AO350,_x_scores_!$A$2:$A$474,0),0) + INDEX(_hidden_info_draft_!Z$43:AK$43,'Draft Sim'!$F$21)</f>
        <v>-0.88708983554693355</v>
      </c>
      <c r="AR350" cm="1">
        <f t="array" ref="AR350">INDEX(_x_scores_!D$2:D$474,MATCH($AO350,_x_scores_!$A$2:$A$474,0),0) +INDEX(_hidden_info_draft_!Z$44:AK$44,'Draft Sim'!$F$21)</f>
        <v>-0.37314087721214884</v>
      </c>
      <c r="AS350" cm="1">
        <f t="array" ref="AS350">INDEX(_x_scores_!E$2:E$474,MATCH($AO350,_x_scores_!$A$2:$A$474,0),0) + INDEX(_hidden_info_draft_!Z$45:AK$45,'Draft Sim'!$F$21)</f>
        <v>-0.75928658288462048</v>
      </c>
      <c r="AT350" cm="1">
        <f t="array" ref="AT350">INDEX(_x_scores_!F$2:F$474,MATCH($AO350,_x_scores_!$A$2:$A$474,0),0) + INDEX(_hidden_info_draft_!Z$46:AK$46,'Draft Sim'!$F$21)</f>
        <v>-1.2527979892970253</v>
      </c>
      <c r="AU350" cm="1">
        <f t="array" ref="AU350">INDEX(_x_scores_!G$2:G$474,MATCH($AO350,_x_scores_!$A$2:$A$474,0),0) + INDEX(_hidden_info_draft_!Z$47:AK$47,'Draft Sim'!$F$21)</f>
        <v>-0.79304591670644087</v>
      </c>
      <c r="AV350" cm="1">
        <f t="array" ref="AV350">INDEX(_x_scores_!H$2:H$474,MATCH($AO350,_x_scores_!$A$2:$A$474,0),0) + INDEX(_hidden_info_draft_!Z$48:AK$48,'Draft Sim'!$F$21)</f>
        <v>0.70940507907859462</v>
      </c>
      <c r="AW350" cm="1">
        <f t="array" ref="AW350">INDEX(_x_scores_!I$2:I$474,MATCH($AO350,_x_scores_!$A$2:$A$474,0),0) + INDEX(_hidden_info_draft_!Z$49:AK$49,'Draft Sim'!$F$21)</f>
        <v>-1.7694857183433388</v>
      </c>
      <c r="AX350" cm="1">
        <f t="array" ref="AX350">INDEX(_x_scores_!J$2:J$474,MATCH($AO350,_x_scores_!$A$2:$A$474,0),0) + INDEX(_hidden_info_draft_!Z$50:AK$50,'Draft Sim'!$F$21)</f>
        <v>-7.2944757382984254E-2</v>
      </c>
      <c r="AZ350">
        <f t="shared" si="67"/>
        <v>0.40775421728115779</v>
      </c>
      <c r="BA350">
        <f t="shared" si="68"/>
        <v>0.43922998097443544</v>
      </c>
      <c r="BB350">
        <f t="shared" si="69"/>
        <v>0.47496645547806171</v>
      </c>
      <c r="BC350">
        <f t="shared" si="70"/>
        <v>0.44255194440019907</v>
      </c>
      <c r="BD350">
        <f t="shared" si="71"/>
        <v>0.41330807541688785</v>
      </c>
      <c r="BE350">
        <f t="shared" si="72"/>
        <v>0.44545446990587068</v>
      </c>
      <c r="BF350">
        <f t="shared" si="73"/>
        <v>0.55185517801469341</v>
      </c>
      <c r="BG350">
        <f t="shared" si="74"/>
        <v>0.37113268236374797</v>
      </c>
      <c r="BH350">
        <f t="shared" si="75"/>
        <v>0.4946341760607571</v>
      </c>
      <c r="BL350">
        <f ca="1"/>
        <v>1</v>
      </c>
      <c r="BN350">
        <f t="shared" si="76"/>
        <v>0.44898746443286797</v>
      </c>
      <c r="BO350" cm="1">
        <f t="array" aca="1" ref="BO350" ca="1">SUM(IF(MOD(_xlfn.FLOOR.MATH(ROW(INDIRECT("1:512"))/1),2)=1,AZ350,1-AZ350) * IF(MOD(_xlfn.FLOOR.MATH(ROW(INDIRECT("1:512"))/2),2)=1,BA350,1-BA350) *  IF(MOD(_xlfn.FLOOR.MATH(ROW(INDIRECT("1:512"))/4),2)=1,BB350,1-BB350) *IF(MOD(_xlfn.FLOOR.MATH(ROW(INDIRECT("1:512"))/8),2)=1,BC350,1-BC350) * IF(MOD(_xlfn.FLOOR.MATH(ROW(INDIRECT("1:512"))/16),2)=1,BD350,1-BD350) * IF(MOD(_xlfn.FLOOR.MATH(ROW(INDIRECT("1:512"))/32),2)=1,BE350,1-BE350) *  IF(MOD(_xlfn.FLOOR.MATH(ROW(INDIRECT("1:512"))/64),2)=1,BF350,1-BF350) * IF(MOD(_xlfn.FLOOR.MATH(ROW(INDIRECT("1:512"))/128),2)=1,BG350,1-BG350) * IF(MOD(_xlfn.FLOOR.MATH(ROW(INDIRECT("1:512"))/256),2)=1,BH350,1-BH350)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0.37554711673131402</v>
      </c>
      <c r="BP350">
        <f ca="1">IF('Draft Sim'!$C$2 = "Most Categories",BO350,BN350)</f>
        <v>0.37554711673131402</v>
      </c>
      <c r="BR350" t="str">
        <f ca="1"/>
        <v>KZ Okpala</v>
      </c>
      <c r="BT350" s="6" t="str">
        <f t="shared" ca="1" si="77"/>
        <v>KZ Okpala</v>
      </c>
      <c r="BV350" t="str">
        <f ca="1"/>
        <v>Peyton Watson</v>
      </c>
    </row>
    <row r="351" spans="6:74">
      <c r="F351" t="str">
        <v>KZ Okpala</v>
      </c>
      <c r="I351" s="6" t="str">
        <f t="shared" si="65"/>
        <v>KZ Okpala</v>
      </c>
      <c r="L351" t="str">
        <v>Haywood Highsmith</v>
      </c>
      <c r="O351">
        <v>-1.194984606309065</v>
      </c>
      <c r="P351">
        <v>-0.93161928544310413</v>
      </c>
      <c r="Q351">
        <v>-1.0634825891134709</v>
      </c>
      <c r="R351">
        <v>-0.64214659105595484</v>
      </c>
      <c r="S351">
        <v>-0.48362628656380169</v>
      </c>
      <c r="T351">
        <v>-0.74657097938074191</v>
      </c>
      <c r="U351">
        <v>0.93576578619969342</v>
      </c>
      <c r="V351">
        <v>-3.4851662438197803E-2</v>
      </c>
      <c r="W351">
        <v>-2.8230390201099662E-2</v>
      </c>
      <c r="AO351" t="str">
        <f t="shared" si="66"/>
        <v>KZ Okpala</v>
      </c>
      <c r="AP351" cm="1">
        <f t="array" ref="AP351">INDEX(_x_scores_!B$2:B$474,MATCH($AO351,_x_scores_!$A$2:$A$474,0),0) + INDEX(_hidden_info_draft_!Z$42:AK$42,'Draft Sim'!$F$21)</f>
        <v>-1.2868214695275353</v>
      </c>
      <c r="AQ351" cm="1">
        <f t="array" ref="AQ351">INDEX(_x_scores_!C$2:C$474,MATCH($AO351,_x_scores_!$A$2:$A$474,0),0) + INDEX(_hidden_info_draft_!Z$43:AK$43,'Draft Sim'!$F$21)</f>
        <v>-0.68745167031639776</v>
      </c>
      <c r="AR351" cm="1">
        <f t="array" ref="AR351">INDEX(_x_scores_!D$2:D$474,MATCH($AO351,_x_scores_!$A$2:$A$474,0),0) +INDEX(_hidden_info_draft_!Z$44:AK$44,'Draft Sim'!$F$21)</f>
        <v>-0.91402358587996568</v>
      </c>
      <c r="AS351" cm="1">
        <f t="array" ref="AS351">INDEX(_x_scores_!E$2:E$474,MATCH($AO351,_x_scores_!$A$2:$A$474,0),0) + INDEX(_hidden_info_draft_!Z$45:AK$45,'Draft Sim'!$F$21)</f>
        <v>-0.87512211800136619</v>
      </c>
      <c r="AT351" cm="1">
        <f t="array" ref="AT351">INDEX(_x_scores_!F$2:F$474,MATCH($AO351,_x_scores_!$A$2:$A$474,0),0) + INDEX(_hidden_info_draft_!Z$46:AK$46,'Draft Sim'!$F$21)</f>
        <v>-1.0553977542968522</v>
      </c>
      <c r="AU351" cm="1">
        <f t="array" ref="AU351">INDEX(_x_scores_!G$2:G$474,MATCH($AO351,_x_scores_!$A$2:$A$474,0),0) + INDEX(_hidden_info_draft_!Z$47:AK$47,'Draft Sim'!$F$21)</f>
        <v>-0.81450439868098001</v>
      </c>
      <c r="AV351" cm="1">
        <f t="array" ref="AV351">INDEX(_x_scores_!H$2:H$474,MATCH($AO351,_x_scores_!$A$2:$A$474,0),0) + INDEX(_hidden_info_draft_!Z$48:AK$48,'Draft Sim'!$F$21)</f>
        <v>0.86510147305455065</v>
      </c>
      <c r="AW351" cm="1">
        <f t="array" ref="AW351">INDEX(_x_scores_!I$2:I$474,MATCH($AO351,_x_scores_!$A$2:$A$474,0),0) + INDEX(_hidden_info_draft_!Z$49:AK$49,'Draft Sim'!$F$21)</f>
        <v>-1.7787903648070371</v>
      </c>
      <c r="AX351" cm="1">
        <f t="array" ref="AX351">INDEX(_x_scores_!J$2:J$474,MATCH($AO351,_x_scores_!$A$2:$A$474,0),0) + INDEX(_hidden_info_draft_!Z$50:AK$50,'Draft Sim'!$F$21)</f>
        <v>7.1613449205057078E-2</v>
      </c>
      <c r="AZ351">
        <f t="shared" si="67"/>
        <v>0.4051241420173588</v>
      </c>
      <c r="BA351">
        <f t="shared" si="68"/>
        <v>0.45283298511267267</v>
      </c>
      <c r="BB351">
        <f t="shared" si="69"/>
        <v>0.43888011081704748</v>
      </c>
      <c r="BC351">
        <f t="shared" si="70"/>
        <v>0.43386314447200369</v>
      </c>
      <c r="BD351">
        <f t="shared" si="71"/>
        <v>0.42679909130777882</v>
      </c>
      <c r="BE351">
        <f t="shared" si="72"/>
        <v>0.44398816802126073</v>
      </c>
      <c r="BF351">
        <f t="shared" si="73"/>
        <v>0.56314914696697249</v>
      </c>
      <c r="BG351">
        <f t="shared" si="74"/>
        <v>0.37047931115245369</v>
      </c>
      <c r="BH351">
        <f t="shared" si="75"/>
        <v>0.50526789851618958</v>
      </c>
      <c r="BL351">
        <f ca="1"/>
        <v>1</v>
      </c>
      <c r="BN351">
        <f t="shared" si="76"/>
        <v>0.44893155537597096</v>
      </c>
      <c r="BO351" cm="1">
        <f t="array" aca="1" ref="BO351" ca="1">SUM(IF(MOD(_xlfn.FLOOR.MATH(ROW(INDIRECT("1:512"))/1),2)=1,AZ351,1-AZ351) * IF(MOD(_xlfn.FLOOR.MATH(ROW(INDIRECT("1:512"))/2),2)=1,BA351,1-BA351) *  IF(MOD(_xlfn.FLOOR.MATH(ROW(INDIRECT("1:512"))/4),2)=1,BB351,1-BB351) *IF(MOD(_xlfn.FLOOR.MATH(ROW(INDIRECT("1:512"))/8),2)=1,BC351,1-BC351) * IF(MOD(_xlfn.FLOOR.MATH(ROW(INDIRECT("1:512"))/16),2)=1,BD351,1-BD351) * IF(MOD(_xlfn.FLOOR.MATH(ROW(INDIRECT("1:512"))/32),2)=1,BE351,1-BE351) *  IF(MOD(_xlfn.FLOOR.MATH(ROW(INDIRECT("1:512"))/64),2)=1,BF351,1-BF351) * IF(MOD(_xlfn.FLOOR.MATH(ROW(INDIRECT("1:512"))/128),2)=1,BG351,1-BG351) * IF(MOD(_xlfn.FLOOR.MATH(ROW(INDIRECT("1:512"))/256),2)=1,BH351,1-BH351)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0.37532088313122441</v>
      </c>
      <c r="BP351">
        <f ca="1">IF('Draft Sim'!$C$2 = "Most Categories",BO351,BN351)</f>
        <v>0.37532088313122441</v>
      </c>
      <c r="BR351" t="str">
        <f ca="1"/>
        <v>Dru Smith</v>
      </c>
      <c r="BT351" s="6" t="str">
        <f t="shared" ca="1" si="77"/>
        <v>Dru Smith</v>
      </c>
      <c r="BV351" t="str">
        <f ca="1"/>
        <v>Haywood Highsmith</v>
      </c>
    </row>
    <row r="352" spans="6:74">
      <c r="F352" t="str">
        <v>Caleb Houstan</v>
      </c>
      <c r="I352" s="6" t="str">
        <f t="shared" si="65"/>
        <v>Caleb Houstan</v>
      </c>
      <c r="L352" t="str">
        <v>Max Christie</v>
      </c>
      <c r="O352">
        <v>-1.160938921626401</v>
      </c>
      <c r="P352">
        <v>-1.063961956043677</v>
      </c>
      <c r="Q352">
        <v>-1.0170443518979928</v>
      </c>
      <c r="R352">
        <v>-0.55673676636451963</v>
      </c>
      <c r="S352">
        <v>-0.62824437223313245</v>
      </c>
      <c r="T352">
        <v>-0.6207909349593953</v>
      </c>
      <c r="U352">
        <v>0.91885162756537353</v>
      </c>
      <c r="V352">
        <v>-3.1768321706541584E-2</v>
      </c>
      <c r="W352">
        <v>-8.8013034278590183E-2</v>
      </c>
      <c r="AO352" t="str">
        <f t="shared" si="66"/>
        <v>Caleb Houstan</v>
      </c>
      <c r="AP352" cm="1">
        <f t="array" ref="AP352">INDEX(_x_scores_!B$2:B$474,MATCH($AO352,_x_scores_!$A$2:$A$474,0),0) + INDEX(_hidden_info_draft_!Z$42:AK$42,'Draft Sim'!$F$21)</f>
        <v>-1.2534867449970533</v>
      </c>
      <c r="AQ352" cm="1">
        <f t="array" ref="AQ352">INDEX(_x_scores_!C$2:C$474,MATCH($AO352,_x_scores_!$A$2:$A$474,0),0) + INDEX(_hidden_info_draft_!Z$43:AK$43,'Draft Sim'!$F$21)</f>
        <v>-0.85237457462783961</v>
      </c>
      <c r="AR352" cm="1">
        <f t="array" ref="AR352">INDEX(_x_scores_!D$2:D$474,MATCH($AO352,_x_scores_!$A$2:$A$474,0),0) +INDEX(_hidden_info_draft_!Z$44:AK$44,'Draft Sim'!$F$21)</f>
        <v>-0.98348930931338496</v>
      </c>
      <c r="AS352" cm="1">
        <f t="array" ref="AS352">INDEX(_x_scores_!E$2:E$474,MATCH($AO352,_x_scores_!$A$2:$A$474,0),0) + INDEX(_hidden_info_draft_!Z$45:AK$45,'Draft Sim'!$F$21)</f>
        <v>-0.85866085085832355</v>
      </c>
      <c r="AT352" cm="1">
        <f t="array" ref="AT352">INDEX(_x_scores_!F$2:F$474,MATCH($AO352,_x_scores_!$A$2:$A$474,0),0) + INDEX(_hidden_info_draft_!Z$46:AK$46,'Draft Sim'!$F$21)</f>
        <v>-1.173603935404854</v>
      </c>
      <c r="AU352" cm="1">
        <f t="array" ref="AU352">INDEX(_x_scores_!G$2:G$474,MATCH($AO352,_x_scores_!$A$2:$A$474,0),0) + INDEX(_hidden_info_draft_!Z$47:AK$47,'Draft Sim'!$F$21)</f>
        <v>-0.43109243994539659</v>
      </c>
      <c r="AV352" cm="1">
        <f t="array" ref="AV352">INDEX(_x_scores_!H$2:H$474,MATCH($AO352,_x_scores_!$A$2:$A$474,0),0) + INDEX(_hidden_info_draft_!Z$48:AK$48,'Draft Sim'!$F$21)</f>
        <v>0.92602871068836123</v>
      </c>
      <c r="AW352" cm="1">
        <f t="array" ref="AW352">INDEX(_x_scores_!I$2:I$474,MATCH($AO352,_x_scores_!$A$2:$A$474,0),0) + INDEX(_hidden_info_draft_!Z$49:AK$49,'Draft Sim'!$F$21)</f>
        <v>-1.7536823322342452</v>
      </c>
      <c r="AX352" cm="1">
        <f t="array" ref="AX352">INDEX(_x_scores_!J$2:J$474,MATCH($AO352,_x_scores_!$A$2:$A$474,0),0) + INDEX(_hidden_info_draft_!Z$50:AK$50,'Draft Sim'!$F$21)</f>
        <v>-8.9906973798424633E-2</v>
      </c>
      <c r="AZ352">
        <f t="shared" si="67"/>
        <v>0.40753679026921841</v>
      </c>
      <c r="BA352">
        <f t="shared" si="68"/>
        <v>0.4415907330203912</v>
      </c>
      <c r="BB352">
        <f t="shared" si="69"/>
        <v>0.43427576394364609</v>
      </c>
      <c r="BC352">
        <f t="shared" si="70"/>
        <v>0.43509605494836445</v>
      </c>
      <c r="BD352">
        <f t="shared" si="71"/>
        <v>0.41870912470421073</v>
      </c>
      <c r="BE352">
        <f t="shared" si="72"/>
        <v>0.47028409607516974</v>
      </c>
      <c r="BF352">
        <f t="shared" si="73"/>
        <v>0.56755525894098036</v>
      </c>
      <c r="BG352">
        <f t="shared" si="74"/>
        <v>0.37224324508247975</v>
      </c>
      <c r="BH352">
        <f t="shared" si="75"/>
        <v>0.49338653717941106</v>
      </c>
      <c r="BL352">
        <f ca="1"/>
        <v>1</v>
      </c>
      <c r="BN352">
        <f t="shared" si="76"/>
        <v>0.44896417824043017</v>
      </c>
      <c r="BO352" cm="1">
        <f t="array" aca="1" ref="BO352" ca="1">SUM(IF(MOD(_xlfn.FLOOR.MATH(ROW(INDIRECT("1:512"))/1),2)=1,AZ352,1-AZ352) * IF(MOD(_xlfn.FLOOR.MATH(ROW(INDIRECT("1:512"))/2),2)=1,BA352,1-BA352) *  IF(MOD(_xlfn.FLOOR.MATH(ROW(INDIRECT("1:512"))/4),2)=1,BB352,1-BB352) *IF(MOD(_xlfn.FLOOR.MATH(ROW(INDIRECT("1:512"))/8),2)=1,BC352,1-BC352) * IF(MOD(_xlfn.FLOOR.MATH(ROW(INDIRECT("1:512"))/16),2)=1,BD352,1-BD352) * IF(MOD(_xlfn.FLOOR.MATH(ROW(INDIRECT("1:512"))/32),2)=1,BE352,1-BE352) *  IF(MOD(_xlfn.FLOOR.MATH(ROW(INDIRECT("1:512"))/64),2)=1,BF352,1-BF352) * IF(MOD(_xlfn.FLOOR.MATH(ROW(INDIRECT("1:512"))/128),2)=1,BG352,1-BG352) * IF(MOD(_xlfn.FLOOR.MATH(ROW(INDIRECT("1:512"))/256),2)=1,BH352,1-BH352)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0.3753841224232593</v>
      </c>
      <c r="BP352">
        <f ca="1">IF('Draft Sim'!$C$2 = "Most Categories",BO352,BN352)</f>
        <v>0.3753841224232593</v>
      </c>
      <c r="BR352" t="str">
        <f ca="1"/>
        <v>George Hill</v>
      </c>
      <c r="BT352" s="6" t="str">
        <f t="shared" ca="1" si="77"/>
        <v>George Hill</v>
      </c>
      <c r="BV352" t="str">
        <f ca="1"/>
        <v>Orlando Robinson</v>
      </c>
    </row>
    <row r="353" spans="6:74">
      <c r="F353" t="str">
        <v>George Hill</v>
      </c>
      <c r="I353" s="6" t="str">
        <f t="shared" si="65"/>
        <v>George Hill</v>
      </c>
      <c r="L353" t="str">
        <v>Orlando Robinson</v>
      </c>
      <c r="O353">
        <v>-1.1107959945691261</v>
      </c>
      <c r="P353">
        <v>-0.94078217975646949</v>
      </c>
      <c r="Q353">
        <v>-1.1390146976707645</v>
      </c>
      <c r="R353">
        <v>-0.6348120116567636</v>
      </c>
      <c r="S353">
        <v>-0.5407716908638085</v>
      </c>
      <c r="T353">
        <v>-0.45588963114024295</v>
      </c>
      <c r="U353">
        <v>0.89675159830351692</v>
      </c>
      <c r="V353">
        <v>-4.7085203283181443E-2</v>
      </c>
      <c r="W353">
        <v>-0.18493383872561373</v>
      </c>
      <c r="AO353" t="str">
        <f t="shared" si="66"/>
        <v>George Hill</v>
      </c>
      <c r="AP353" cm="1">
        <f t="array" ref="AP353">INDEX(_x_scores_!B$2:B$474,MATCH($AO353,_x_scores_!$A$2:$A$474,0),0) + INDEX(_hidden_info_draft_!Z$42:AK$42,'Draft Sim'!$F$21)</f>
        <v>-1.2770562262604679</v>
      </c>
      <c r="AQ353" cm="1">
        <f t="array" ref="AQ353">INDEX(_x_scores_!C$2:C$474,MATCH($AO353,_x_scores_!$A$2:$A$474,0),0) + INDEX(_hidden_info_draft_!Z$43:AK$43,'Draft Sim'!$F$21)</f>
        <v>-0.88465622872327432</v>
      </c>
      <c r="AR353" cm="1">
        <f t="array" ref="AR353">INDEX(_x_scores_!D$2:D$474,MATCH($AO353,_x_scores_!$A$2:$A$474,0),0) +INDEX(_hidden_info_draft_!Z$44:AK$44,'Draft Sim'!$F$21)</f>
        <v>-0.53436419565164484</v>
      </c>
      <c r="AS353" cm="1">
        <f t="array" ref="AS353">INDEX(_x_scores_!E$2:E$474,MATCH($AO353,_x_scores_!$A$2:$A$474,0),0) + INDEX(_hidden_info_draft_!Z$45:AK$45,'Draft Sim'!$F$21)</f>
        <v>-0.72463586171821326</v>
      </c>
      <c r="AT353" cm="1">
        <f t="array" ref="AT353">INDEX(_x_scores_!F$2:F$474,MATCH($AO353,_x_scores_!$A$2:$A$474,0),0) + INDEX(_hidden_info_draft_!Z$46:AK$46,'Draft Sim'!$F$21)</f>
        <v>-1.2748987937954075</v>
      </c>
      <c r="AU353" cm="1">
        <f t="array" ref="AU353">INDEX(_x_scores_!G$2:G$474,MATCH($AO353,_x_scores_!$A$2:$A$474,0),0) + INDEX(_hidden_info_draft_!Z$47:AK$47,'Draft Sim'!$F$21)</f>
        <v>-0.76915251564506459</v>
      </c>
      <c r="AV353" cm="1">
        <f t="array" ref="AV353">INDEX(_x_scores_!H$2:H$474,MATCH($AO353,_x_scores_!$A$2:$A$474,0),0) + INDEX(_hidden_info_draft_!Z$48:AK$48,'Draft Sim'!$F$21)</f>
        <v>0.74064121642619052</v>
      </c>
      <c r="AW353" cm="1">
        <f t="array" ref="AW353">INDEX(_x_scores_!I$2:I$474,MATCH($AO353,_x_scores_!$A$2:$A$474,0),0) + INDEX(_hidden_info_draft_!Z$49:AK$49,'Draft Sim'!$F$21)</f>
        <v>-1.764655632650151</v>
      </c>
      <c r="AX353" cm="1">
        <f t="array" ref="AX353">INDEX(_x_scores_!J$2:J$474,MATCH($AO353,_x_scores_!$A$2:$A$474,0),0) + INDEX(_hidden_info_draft_!Z$50:AK$50,'Draft Sim'!$F$21)</f>
        <v>1.0330946945526082E-2</v>
      </c>
      <c r="AZ353">
        <f t="shared" si="67"/>
        <v>0.40583054648335404</v>
      </c>
      <c r="BA353">
        <f t="shared" si="68"/>
        <v>0.43939540482638595</v>
      </c>
      <c r="BB353">
        <f t="shared" si="69"/>
        <v>0.46417491568544378</v>
      </c>
      <c r="BC353">
        <f t="shared" si="70"/>
        <v>0.44515666266678378</v>
      </c>
      <c r="BD353">
        <f t="shared" si="71"/>
        <v>0.41180367343650337</v>
      </c>
      <c r="BE353">
        <f t="shared" si="72"/>
        <v>0.44708803231078509</v>
      </c>
      <c r="BF353">
        <f t="shared" si="73"/>
        <v>0.55412467298938384</v>
      </c>
      <c r="BG353">
        <f t="shared" si="74"/>
        <v>0.37147199707974532</v>
      </c>
      <c r="BH353">
        <f t="shared" si="75"/>
        <v>0.50075996798663414</v>
      </c>
      <c r="BL353">
        <f ca="1"/>
        <v>1</v>
      </c>
      <c r="BN353">
        <f t="shared" si="76"/>
        <v>0.44886731927389106</v>
      </c>
      <c r="BO353" cm="1">
        <f t="array" aca="1" ref="BO353" ca="1">SUM(IF(MOD(_xlfn.FLOOR.MATH(ROW(INDIRECT("1:512"))/1),2)=1,AZ353,1-AZ353) * IF(MOD(_xlfn.FLOOR.MATH(ROW(INDIRECT("1:512"))/2),2)=1,BA353,1-BA353) *  IF(MOD(_xlfn.FLOOR.MATH(ROW(INDIRECT("1:512"))/4),2)=1,BB353,1-BB353) *IF(MOD(_xlfn.FLOOR.MATH(ROW(INDIRECT("1:512"))/8),2)=1,BC353,1-BC353) * IF(MOD(_xlfn.FLOOR.MATH(ROW(INDIRECT("1:512"))/16),2)=1,BD353,1-BD353) * IF(MOD(_xlfn.FLOOR.MATH(ROW(INDIRECT("1:512"))/32),2)=1,BE353,1-BE353) *  IF(MOD(_xlfn.FLOOR.MATH(ROW(INDIRECT("1:512"))/64),2)=1,BF353,1-BF353) * IF(MOD(_xlfn.FLOOR.MATH(ROW(INDIRECT("1:512"))/128),2)=1,BG353,1-BG353) * IF(MOD(_xlfn.FLOOR.MATH(ROW(INDIRECT("1:512"))/256),2)=1,BH353,1-BH353)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0.375235467041519</v>
      </c>
      <c r="BP353">
        <f ca="1">IF('Draft Sim'!$C$2 = "Most Categories",BO353,BN353)</f>
        <v>0.375235467041519</v>
      </c>
      <c r="BR353" t="str">
        <f ca="1"/>
        <v>Thaddeus Young</v>
      </c>
      <c r="BT353" s="6" t="str">
        <f t="shared" ca="1" si="77"/>
        <v>Thaddeus Young</v>
      </c>
      <c r="BV353" t="str">
        <f ca="1"/>
        <v>Duncan Robinson</v>
      </c>
    </row>
    <row r="354" spans="6:74">
      <c r="F354" t="str">
        <v>A.J. Lawson</v>
      </c>
      <c r="I354" s="6" t="str">
        <f t="shared" si="65"/>
        <v>A.J. Lawson</v>
      </c>
      <c r="L354" t="str">
        <v>Malachi Flynn</v>
      </c>
      <c r="O354">
        <v>-1.161649881778583</v>
      </c>
      <c r="P354">
        <v>-1.096542189754546</v>
      </c>
      <c r="Q354">
        <v>-1.1329483125468902</v>
      </c>
      <c r="R354">
        <v>-0.62568532391291221</v>
      </c>
      <c r="S354">
        <v>-0.60183246767180343</v>
      </c>
      <c r="T354">
        <v>-0.36315902064515848</v>
      </c>
      <c r="U354">
        <v>0.996693023833504</v>
      </c>
      <c r="V354">
        <v>-9.7436298654059554E-3</v>
      </c>
      <c r="W354">
        <v>-0.18975081320458137</v>
      </c>
      <c r="AO354" t="str">
        <f t="shared" si="66"/>
        <v>A.J. Lawson</v>
      </c>
      <c r="AP354" cm="1">
        <f t="array" ref="AP354">INDEX(_x_scores_!B$2:B$474,MATCH($AO354,_x_scores_!$A$2:$A$474,0),0) + INDEX(_hidden_info_draft_!Z$42:AK$42,'Draft Sim'!$F$21)</f>
        <v>-1.224415431189271</v>
      </c>
      <c r="AQ354" cm="1">
        <f t="array" ref="AQ354">INDEX(_x_scores_!C$2:C$474,MATCH($AO354,_x_scores_!$A$2:$A$474,0),0) + INDEX(_hidden_info_draft_!Z$43:AK$43,'Draft Sim'!$F$21)</f>
        <v>-0.78818027516907085</v>
      </c>
      <c r="AR354" cm="1">
        <f t="array" ref="AR354">INDEX(_x_scores_!D$2:D$474,MATCH($AO354,_x_scores_!$A$2:$A$474,0),0) +INDEX(_hidden_info_draft_!Z$44:AK$44,'Draft Sim'!$F$21)</f>
        <v>-0.89631512154557003</v>
      </c>
      <c r="AS354" cm="1">
        <f t="array" ref="AS354">INDEX(_x_scores_!E$2:E$474,MATCH($AO354,_x_scores_!$A$2:$A$474,0),0) + INDEX(_hidden_info_draft_!Z$45:AK$45,'Draft Sim'!$F$21)</f>
        <v>-0.85080142513896861</v>
      </c>
      <c r="AT354" cm="1">
        <f t="array" ref="AT354">INDEX(_x_scores_!F$2:F$474,MATCH($AO354,_x_scores_!$A$2:$A$474,0),0) + INDEX(_hidden_info_draft_!Z$46:AK$46,'Draft Sim'!$F$21)</f>
        <v>-1.2595788516472437</v>
      </c>
      <c r="AU354" cm="1">
        <f t="array" ref="AU354">INDEX(_x_scores_!G$2:G$474,MATCH($AO354,_x_scores_!$A$2:$A$474,0),0) + INDEX(_hidden_info_draft_!Z$47:AK$47,'Draft Sim'!$F$21)</f>
        <v>-0.58858459731270096</v>
      </c>
      <c r="AV354" cm="1">
        <f t="array" ref="AV354">INDEX(_x_scores_!H$2:H$474,MATCH($AO354,_x_scores_!$A$2:$A$474,0),0) + INDEX(_hidden_info_draft_!Z$48:AK$48,'Draft Sim'!$F$21)</f>
        <v>0.81222944615306947</v>
      </c>
      <c r="AW354" cm="1">
        <f t="array" ref="AW354">INDEX(_x_scores_!I$2:I$474,MATCH($AO354,_x_scores_!$A$2:$A$474,0),0) + INDEX(_hidden_info_draft_!Z$49:AK$49,'Draft Sim'!$F$21)</f>
        <v>-1.7810898391573826</v>
      </c>
      <c r="AX354" cm="1">
        <f t="array" ref="AX354">INDEX(_x_scores_!J$2:J$474,MATCH($AO354,_x_scores_!$A$2:$A$474,0),0) + INDEX(_hidden_info_draft_!Z$50:AK$50,'Draft Sim'!$F$21)</f>
        <v>7.9548435351642757E-2</v>
      </c>
      <c r="AZ354">
        <f t="shared" si="67"/>
        <v>0.40964373838374013</v>
      </c>
      <c r="BA354">
        <f t="shared" si="68"/>
        <v>0.44596156586036018</v>
      </c>
      <c r="BB354">
        <f t="shared" si="69"/>
        <v>0.44005521807330794</v>
      </c>
      <c r="BC354">
        <f t="shared" si="70"/>
        <v>0.43568493098586814</v>
      </c>
      <c r="BD354">
        <f t="shared" si="71"/>
        <v>0.4128463655927298</v>
      </c>
      <c r="BE354">
        <f t="shared" si="72"/>
        <v>0.45946033798909092</v>
      </c>
      <c r="BF354">
        <f t="shared" si="73"/>
        <v>0.55931918923031776</v>
      </c>
      <c r="BG354">
        <f t="shared" si="74"/>
        <v>0.37031789980123064</v>
      </c>
      <c r="BH354">
        <f t="shared" si="75"/>
        <v>0.50585155778580115</v>
      </c>
      <c r="BL354">
        <f ca="1"/>
        <v>1</v>
      </c>
      <c r="BN354">
        <f t="shared" si="76"/>
        <v>0.44879342263360528</v>
      </c>
      <c r="BO354" cm="1">
        <f t="array" aca="1" ref="BO354" ca="1">SUM(IF(MOD(_xlfn.FLOOR.MATH(ROW(INDIRECT("1:512"))/1),2)=1,AZ354,1-AZ354) * IF(MOD(_xlfn.FLOOR.MATH(ROW(INDIRECT("1:512"))/2),2)=1,BA354,1-BA354) *  IF(MOD(_xlfn.FLOOR.MATH(ROW(INDIRECT("1:512"))/4),2)=1,BB354,1-BB354) *IF(MOD(_xlfn.FLOOR.MATH(ROW(INDIRECT("1:512"))/8),2)=1,BC354,1-BC354) * IF(MOD(_xlfn.FLOOR.MATH(ROW(INDIRECT("1:512"))/16),2)=1,BD354,1-BD354) * IF(MOD(_xlfn.FLOOR.MATH(ROW(INDIRECT("1:512"))/32),2)=1,BE354,1-BE354) *  IF(MOD(_xlfn.FLOOR.MATH(ROW(INDIRECT("1:512"))/64),2)=1,BF354,1-BF354) * IF(MOD(_xlfn.FLOOR.MATH(ROW(INDIRECT("1:512"))/128),2)=1,BG354,1-BG354) * IF(MOD(_xlfn.FLOOR.MATH(ROW(INDIRECT("1:512"))/256),2)=1,BH354,1-BH354)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0.3750085444726653</v>
      </c>
      <c r="BP354">
        <f ca="1">IF('Draft Sim'!$C$2 = "Most Categories",BO354,BN354)</f>
        <v>0.3750085444726653</v>
      </c>
      <c r="BR354" t="str">
        <f ca="1"/>
        <v>A.J. Lawson</v>
      </c>
      <c r="BT354" s="6" t="str">
        <f t="shared" ca="1" si="77"/>
        <v>A.J. Lawson</v>
      </c>
      <c r="BV354" t="str">
        <f ca="1"/>
        <v>Malachi Flynn</v>
      </c>
    </row>
    <row r="355" spans="6:74">
      <c r="F355" t="str">
        <v>Saben Lee</v>
      </c>
      <c r="I355" s="6" t="str">
        <f t="shared" si="65"/>
        <v>Saben Lee</v>
      </c>
      <c r="L355" t="str">
        <v>Doug McDermott</v>
      </c>
      <c r="O355">
        <v>-1.1586481679754654</v>
      </c>
      <c r="P355">
        <v>-1.1312574506736399</v>
      </c>
      <c r="Q355">
        <v>-0.52259988044565409</v>
      </c>
      <c r="R355">
        <v>-0.52631105593920913</v>
      </c>
      <c r="S355">
        <v>-0.68102652156397481</v>
      </c>
      <c r="T355">
        <v>-0.72511249740620276</v>
      </c>
      <c r="U355">
        <v>0.78006939222373739</v>
      </c>
      <c r="V355">
        <v>-2.5547015974499411E-2</v>
      </c>
      <c r="W355">
        <v>-0.17278859678914099</v>
      </c>
      <c r="AO355" t="str">
        <f t="shared" si="66"/>
        <v>Saben Lee</v>
      </c>
      <c r="AP355" cm="1">
        <f t="array" ref="AP355">INDEX(_x_scores_!B$2:B$474,MATCH($AO355,_x_scores_!$A$2:$A$474,0),0) + INDEX(_hidden_info_draft_!Z$42:AK$42,'Draft Sim'!$F$21)</f>
        <v>-1.1431911119796867</v>
      </c>
      <c r="AQ355" cm="1">
        <f t="array" ref="AQ355">INDEX(_x_scores_!C$2:C$474,MATCH($AO355,_x_scores_!$A$2:$A$474,0),0) + INDEX(_hidden_info_draft_!Z$43:AK$43,'Draft Sim'!$F$21)</f>
        <v>-0.90355647046231524</v>
      </c>
      <c r="AR355" cm="1">
        <f t="array" ref="AR355">INDEX(_x_scores_!D$2:D$474,MATCH($AO355,_x_scores_!$A$2:$A$474,0),0) +INDEX(_hidden_info_draft_!Z$44:AK$44,'Draft Sim'!$F$21)</f>
        <v>-0.39817715204750037</v>
      </c>
      <c r="AS355" cm="1">
        <f t="array" ref="AS355">INDEX(_x_scores_!E$2:E$474,MATCH($AO355,_x_scores_!$A$2:$A$474,0),0) + INDEX(_hidden_info_draft_!Z$45:AK$45,'Draft Sim'!$F$21)</f>
        <v>-0.567584020314708</v>
      </c>
      <c r="AT355" cm="1">
        <f t="array" ref="AT355">INDEX(_x_scores_!F$2:F$474,MATCH($AO355,_x_scores_!$A$2:$A$474,0),0) + INDEX(_hidden_info_draft_!Z$46:AK$46,'Draft Sim'!$F$21)</f>
        <v>-1.3295992621628145</v>
      </c>
      <c r="AU355" cm="1">
        <f t="array" ref="AU355">INDEX(_x_scores_!G$2:G$474,MATCH($AO355,_x_scores_!$A$2:$A$474,0),0) + INDEX(_hidden_info_draft_!Z$47:AK$47,'Draft Sim'!$F$21)</f>
        <v>-0.85824557991629813</v>
      </c>
      <c r="AV355" cm="1">
        <f t="array" ref="AV355">INDEX(_x_scores_!H$2:H$474,MATCH($AO355,_x_scores_!$A$2:$A$474,0),0) + INDEX(_hidden_info_draft_!Z$48:AK$48,'Draft Sim'!$F$21)</f>
        <v>0.64401852624633127</v>
      </c>
      <c r="AW355" cm="1">
        <f t="array" ref="AW355">INDEX(_x_scores_!I$2:I$474,MATCH($AO355,_x_scores_!$A$2:$A$474,0),0) + INDEX(_hidden_info_draft_!Z$49:AK$49,'Draft Sim'!$F$21)</f>
        <v>-1.8172084360577749</v>
      </c>
      <c r="AX355" cm="1">
        <f t="array" ref="AX355">INDEX(_x_scores_!J$2:J$474,MATCH($AO355,_x_scores_!$A$2:$A$474,0),0) + INDEX(_hidden_info_draft_!Z$50:AK$50,'Draft Sim'!$F$21)</f>
        <v>-0.12865490413408437</v>
      </c>
      <c r="AZ355">
        <f t="shared" si="67"/>
        <v>0.4155441444812441</v>
      </c>
      <c r="BA355">
        <f t="shared" si="68"/>
        <v>0.43811094560596819</v>
      </c>
      <c r="BB355">
        <f t="shared" si="69"/>
        <v>0.47328923691865277</v>
      </c>
      <c r="BC355">
        <f t="shared" si="70"/>
        <v>0.45699042302628967</v>
      </c>
      <c r="BD355">
        <f t="shared" si="71"/>
        <v>0.40808582727521159</v>
      </c>
      <c r="BE355">
        <f t="shared" si="72"/>
        <v>0.44100163817849347</v>
      </c>
      <c r="BF355">
        <f t="shared" si="73"/>
        <v>0.54709903573974394</v>
      </c>
      <c r="BG355">
        <f t="shared" si="74"/>
        <v>0.36778557147559898</v>
      </c>
      <c r="BH355">
        <f t="shared" si="75"/>
        <v>0.49053673414984122</v>
      </c>
      <c r="BL355">
        <f ca="1"/>
        <v>0</v>
      </c>
      <c r="BN355">
        <f t="shared" si="76"/>
        <v>0.44871595076122717</v>
      </c>
      <c r="BO355" cm="1">
        <f t="array" aca="1" ref="BO355" ca="1">SUM(IF(MOD(_xlfn.FLOOR.MATH(ROW(INDIRECT("1:512"))/1),2)=1,AZ355,1-AZ355) * IF(MOD(_xlfn.FLOOR.MATH(ROW(INDIRECT("1:512"))/2),2)=1,BA355,1-BA355) *  IF(MOD(_xlfn.FLOOR.MATH(ROW(INDIRECT("1:512"))/4),2)=1,BB355,1-BB355) *IF(MOD(_xlfn.FLOOR.MATH(ROW(INDIRECT("1:512"))/8),2)=1,BC355,1-BC355) * IF(MOD(_xlfn.FLOOR.MATH(ROW(INDIRECT("1:512"))/16),2)=1,BD355,1-BD355) * IF(MOD(_xlfn.FLOOR.MATH(ROW(INDIRECT("1:512"))/32),2)=1,BE355,1-BE355) *  IF(MOD(_xlfn.FLOOR.MATH(ROW(INDIRECT("1:512"))/64),2)=1,BF355,1-BF355) * IF(MOD(_xlfn.FLOOR.MATH(ROW(INDIRECT("1:512"))/128),2)=1,BG355,1-BG355) * IF(MOD(_xlfn.FLOOR.MATH(ROW(INDIRECT("1:512"))/256),2)=1,BH355,1-BH355)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0.37493930381823087</v>
      </c>
      <c r="BP355">
        <f ca="1">IF('Draft Sim'!$C$2 = "Most Categories",BO355,BN355)</f>
        <v>0.37493930381823087</v>
      </c>
      <c r="BR355" t="str">
        <f ca="1"/>
        <v>Luke Kornet</v>
      </c>
      <c r="BT355" s="6" t="str">
        <f t="shared" ca="1" si="77"/>
        <v>Luke Kornet</v>
      </c>
      <c r="BV355" t="str">
        <f ca="1"/>
        <v>Cole Swider</v>
      </c>
    </row>
    <row r="356" spans="6:74">
      <c r="F356" t="str">
        <v>Jordan Hall</v>
      </c>
      <c r="I356" s="6" t="str">
        <f t="shared" si="65"/>
        <v>Jordan Hall</v>
      </c>
      <c r="L356" t="str">
        <v>Duncan Robinson</v>
      </c>
      <c r="O356">
        <v>-1.1826551157827303</v>
      </c>
      <c r="P356">
        <v>-0.80459716491362088</v>
      </c>
      <c r="Q356">
        <v>-1.1271179147478507</v>
      </c>
      <c r="R356">
        <v>-0.44601018221612349</v>
      </c>
      <c r="S356">
        <v>-0.60376054254718747</v>
      </c>
      <c r="T356">
        <v>-0.66148634030422904</v>
      </c>
      <c r="U356">
        <v>0.88589946243274353</v>
      </c>
      <c r="V356">
        <v>-0.20677474696556691</v>
      </c>
      <c r="W356">
        <v>-0.11393538954060266</v>
      </c>
      <c r="AO356" t="str">
        <f t="shared" si="66"/>
        <v>Jordan Hall</v>
      </c>
      <c r="AP356" cm="1">
        <f t="array" ref="AP356">INDEX(_x_scores_!B$2:B$474,MATCH($AO356,_x_scores_!$A$2:$A$474,0),0) + INDEX(_hidden_info_draft_!Z$42:AK$42,'Draft Sim'!$F$21)</f>
        <v>-1.165833666156985</v>
      </c>
      <c r="AQ356" cm="1">
        <f t="array" ref="AQ356">INDEX(_x_scores_!C$2:C$474,MATCH($AO356,_x_scores_!$A$2:$A$474,0),0) + INDEX(_hidden_info_draft_!Z$43:AK$43,'Draft Sim'!$F$21)</f>
        <v>-0.73088223602755287</v>
      </c>
      <c r="AR356" cm="1">
        <f t="array" ref="AR356">INDEX(_x_scores_!D$2:D$474,MATCH($AO356,_x_scores_!$A$2:$A$474,0),0) +INDEX(_hidden_info_draft_!Z$44:AK$44,'Draft Sim'!$F$21)</f>
        <v>-0.75831042050304587</v>
      </c>
      <c r="AS356" cm="1">
        <f t="array" ref="AS356">INDEX(_x_scores_!E$2:E$474,MATCH($AO356,_x_scores_!$A$2:$A$474,0),0) + INDEX(_hidden_info_draft_!Z$45:AK$45,'Draft Sim'!$F$21)</f>
        <v>-0.85742329062182332</v>
      </c>
      <c r="AT356" cm="1">
        <f t="array" ref="AT356">INDEX(_x_scores_!F$2:F$474,MATCH($AO356,_x_scores_!$A$2:$A$474,0),0) + INDEX(_hidden_info_draft_!Z$46:AK$46,'Draft Sim'!$F$21)</f>
        <v>-1.1886740806540628</v>
      </c>
      <c r="AU356" cm="1">
        <f t="array" ref="AU356">INDEX(_x_scores_!G$2:G$474,MATCH($AO356,_x_scores_!$A$2:$A$474,0),0) + INDEX(_hidden_info_draft_!Z$47:AK$47,'Draft Sim'!$F$21)</f>
        <v>-0.76540999642154295</v>
      </c>
      <c r="AV356" cm="1">
        <f t="array" ref="AV356">INDEX(_x_scores_!H$2:H$474,MATCH($AO356,_x_scores_!$A$2:$A$474,0),0) + INDEX(_hidden_info_draft_!Z$48:AK$48,'Draft Sim'!$F$21)</f>
        <v>0.71659980568580783</v>
      </c>
      <c r="AW356" cm="1">
        <f t="array" ref="AW356">INDEX(_x_scores_!I$2:I$474,MATCH($AO356,_x_scores_!$A$2:$A$474,0),0) + INDEX(_hidden_info_draft_!Z$49:AK$49,'Draft Sim'!$F$21)</f>
        <v>-1.7788951758209217</v>
      </c>
      <c r="AX356" cm="1">
        <f t="array" ref="AX356">INDEX(_x_scores_!J$2:J$474,MATCH($AO356,_x_scores_!$A$2:$A$474,0),0) + INDEX(_hidden_info_draft_!Z$50:AK$50,'Draft Sim'!$F$21)</f>
        <v>2.5570770299832332E-2</v>
      </c>
      <c r="AZ356">
        <f t="shared" si="67"/>
        <v>0.41389733757374336</v>
      </c>
      <c r="BA356">
        <f t="shared" si="68"/>
        <v>0.4498684200371369</v>
      </c>
      <c r="BB356">
        <f t="shared" si="69"/>
        <v>0.44923031122255008</v>
      </c>
      <c r="BC356">
        <f t="shared" si="70"/>
        <v>0.43518877098387665</v>
      </c>
      <c r="BD356">
        <f t="shared" si="71"/>
        <v>0.41768012370577223</v>
      </c>
      <c r="BE356">
        <f t="shared" si="72"/>
        <v>0.44734398580041213</v>
      </c>
      <c r="BF356">
        <f t="shared" si="73"/>
        <v>0.55237807180342524</v>
      </c>
      <c r="BG356">
        <f t="shared" si="74"/>
        <v>0.37047195345852246</v>
      </c>
      <c r="BH356">
        <f t="shared" si="75"/>
        <v>0.50188103826994734</v>
      </c>
      <c r="BL356">
        <f ca="1"/>
        <v>0</v>
      </c>
      <c r="BN356">
        <f t="shared" si="76"/>
        <v>0.44866000142837631</v>
      </c>
      <c r="BO356" cm="1">
        <f t="array" aca="1" ref="BO356" ca="1">SUM(IF(MOD(_xlfn.FLOOR.MATH(ROW(INDIRECT("1:512"))/1),2)=1,AZ356,1-AZ356) * IF(MOD(_xlfn.FLOOR.MATH(ROW(INDIRECT("1:512"))/2),2)=1,BA356,1-BA356) *  IF(MOD(_xlfn.FLOOR.MATH(ROW(INDIRECT("1:512"))/4),2)=1,BB356,1-BB356) *IF(MOD(_xlfn.FLOOR.MATH(ROW(INDIRECT("1:512"))/8),2)=1,BC356,1-BC356) * IF(MOD(_xlfn.FLOOR.MATH(ROW(INDIRECT("1:512"))/16),2)=1,BD356,1-BD356) * IF(MOD(_xlfn.FLOOR.MATH(ROW(INDIRECT("1:512"))/32),2)=1,BE356,1-BE356) *  IF(MOD(_xlfn.FLOOR.MATH(ROW(INDIRECT("1:512"))/64),2)=1,BF356,1-BF356) * IF(MOD(_xlfn.FLOOR.MATH(ROW(INDIRECT("1:512"))/128),2)=1,BG356,1-BG356) * IF(MOD(_xlfn.FLOOR.MATH(ROW(INDIRECT("1:512"))/256),2)=1,BH356,1-BH356)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0.37477907978012143</v>
      </c>
      <c r="BP356">
        <f ca="1">IF('Draft Sim'!$C$2 = "Most Categories",BO356,BN356)</f>
        <v>0.37477907978012143</v>
      </c>
      <c r="BR356" t="str">
        <f ca="1"/>
        <v>Saben Lee</v>
      </c>
      <c r="BT356" s="6" t="str">
        <f t="shared" ca="1" si="77"/>
        <v>Saben Lee</v>
      </c>
      <c r="BV356" t="str">
        <f ca="1"/>
        <v>Zeke Nnaji</v>
      </c>
    </row>
    <row r="357" spans="6:74">
      <c r="F357" t="str">
        <v>Luke Kornet</v>
      </c>
      <c r="I357" s="6" t="str">
        <f t="shared" si="65"/>
        <v>Luke Kornet</v>
      </c>
      <c r="L357" t="str">
        <v>Chimezie Metu</v>
      </c>
      <c r="O357">
        <v>-1.0809586655228998</v>
      </c>
      <c r="P357">
        <v>-1.1445805243624205</v>
      </c>
      <c r="Q357">
        <v>-0.85746501231861905</v>
      </c>
      <c r="R357">
        <v>-0.45834698304038601</v>
      </c>
      <c r="S357">
        <v>-0.66031388329701979</v>
      </c>
      <c r="T357">
        <v>-0.46009373489134126</v>
      </c>
      <c r="U357">
        <v>0.68818602706559007</v>
      </c>
      <c r="V357">
        <v>-6.5082746134207115E-2</v>
      </c>
      <c r="W357">
        <v>-0.18967495125607287</v>
      </c>
      <c r="AO357" t="str">
        <f t="shared" si="66"/>
        <v>Luke Kornet</v>
      </c>
      <c r="AP357" cm="1">
        <f t="array" ref="AP357">INDEX(_x_scores_!B$2:B$474,MATCH($AO357,_x_scores_!$A$2:$A$474,0),0) + INDEX(_hidden_info_draft_!Z$42:AK$42,'Draft Sim'!$F$21)</f>
        <v>-1.3736928790915466</v>
      </c>
      <c r="AQ357" cm="1">
        <f t="array" ref="AQ357">INDEX(_x_scores_!C$2:C$474,MATCH($AO357,_x_scores_!$A$2:$A$474,0),0) + INDEX(_hidden_info_draft_!Z$43:AK$43,'Draft Sim'!$F$21)</f>
        <v>-0.55671696760599976</v>
      </c>
      <c r="AR357" cm="1">
        <f t="array" ref="AR357">INDEX(_x_scores_!D$2:D$474,MATCH($AO357,_x_scores_!$A$2:$A$474,0),0) +INDEX(_hidden_info_draft_!Z$44:AK$44,'Draft Sim'!$F$21)</f>
        <v>-1.0240086764925078</v>
      </c>
      <c r="AS357" cm="1">
        <f t="array" ref="AS357">INDEX(_x_scores_!E$2:E$474,MATCH($AO357,_x_scores_!$A$2:$A$474,0),0) + INDEX(_hidden_info_draft_!Z$45:AK$45,'Draft Sim'!$F$21)</f>
        <v>-1.1328506906475981</v>
      </c>
      <c r="AT357" cm="1">
        <f t="array" ref="AT357">INDEX(_x_scores_!F$2:F$474,MATCH($AO357,_x_scores_!$A$2:$A$474,0),0) + INDEX(_hidden_info_draft_!Z$46:AK$46,'Draft Sim'!$F$21)</f>
        <v>-0.71984393284489046</v>
      </c>
      <c r="AU357" cm="1">
        <f t="array" ref="AU357">INDEX(_x_scores_!G$2:G$474,MATCH($AO357,_x_scores_!$A$2:$A$474,0),0) + INDEX(_hidden_info_draft_!Z$47:AK$47,'Draft Sim'!$F$21)</f>
        <v>-1.1550891732449948</v>
      </c>
      <c r="AV357" cm="1">
        <f t="array" ref="AV357">INDEX(_x_scores_!H$2:H$474,MATCH($AO357,_x_scores_!$A$2:$A$474,0),0) + INDEX(_hidden_info_draft_!Z$48:AK$48,'Draft Sim'!$F$21)</f>
        <v>1.0317080478872198</v>
      </c>
      <c r="AW357" cm="1">
        <f t="array" ref="AW357">INDEX(_x_scores_!I$2:I$474,MATCH($AO357,_x_scores_!$A$2:$A$474,0),0) + INDEX(_hidden_info_draft_!Z$49:AK$49,'Draft Sim'!$F$21)</f>
        <v>-1.786179856435606</v>
      </c>
      <c r="AX357" cm="1">
        <f t="array" ref="AX357">INDEX(_x_scores_!J$2:J$474,MATCH($AO357,_x_scores_!$A$2:$A$474,0),0) + INDEX(_hidden_info_draft_!Z$50:AK$50,'Draft Sim'!$F$21)</f>
        <v>0.23319927875628271</v>
      </c>
      <c r="AZ357">
        <f t="shared" si="67"/>
        <v>0.39885383752941728</v>
      </c>
      <c r="BA357">
        <f t="shared" si="68"/>
        <v>0.46177213833948527</v>
      </c>
      <c r="BB357">
        <f t="shared" si="69"/>
        <v>0.43159411773458833</v>
      </c>
      <c r="BC357">
        <f t="shared" si="70"/>
        <v>0.41465117748316427</v>
      </c>
      <c r="BD357">
        <f t="shared" si="71"/>
        <v>0.44992137618587602</v>
      </c>
      <c r="BE357">
        <f t="shared" si="72"/>
        <v>0.42083096827865674</v>
      </c>
      <c r="BF357">
        <f t="shared" si="73"/>
        <v>0.57517753993066423</v>
      </c>
      <c r="BG357">
        <f t="shared" si="74"/>
        <v>0.36996068783558111</v>
      </c>
      <c r="BH357">
        <f t="shared" si="75"/>
        <v>0.51714939531048032</v>
      </c>
      <c r="BL357">
        <f ca="1"/>
        <v>0</v>
      </c>
      <c r="BN357">
        <f t="shared" si="76"/>
        <v>0.44887902651421263</v>
      </c>
      <c r="BO357" cm="1">
        <f t="array" aca="1" ref="BO357" ca="1">SUM(IF(MOD(_xlfn.FLOOR.MATH(ROW(INDIRECT("1:512"))/1),2)=1,AZ357,1-AZ357) * IF(MOD(_xlfn.FLOOR.MATH(ROW(INDIRECT("1:512"))/2),2)=1,BA357,1-BA357) *  IF(MOD(_xlfn.FLOOR.MATH(ROW(INDIRECT("1:512"))/4),2)=1,BB357,1-BB357) *IF(MOD(_xlfn.FLOOR.MATH(ROW(INDIRECT("1:512"))/8),2)=1,BC357,1-BC357) * IF(MOD(_xlfn.FLOOR.MATH(ROW(INDIRECT("1:512"))/16),2)=1,BD357,1-BD357) * IF(MOD(_xlfn.FLOOR.MATH(ROW(INDIRECT("1:512"))/32),2)=1,BE357,1-BE357) *  IF(MOD(_xlfn.FLOOR.MATH(ROW(INDIRECT("1:512"))/64),2)=1,BF357,1-BF357) * IF(MOD(_xlfn.FLOOR.MATH(ROW(INDIRECT("1:512"))/128),2)=1,BG357,1-BG357) * IF(MOD(_xlfn.FLOOR.MATH(ROW(INDIRECT("1:512"))/256),2)=1,BH357,1-BH357)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0.37498785364562981</v>
      </c>
      <c r="BP357">
        <f ca="1">IF('Draft Sim'!$C$2 = "Most Categories",BO357,BN357)</f>
        <v>0.37498785364562981</v>
      </c>
      <c r="BR357" t="str">
        <f ca="1"/>
        <v>JT Thor</v>
      </c>
      <c r="BT357" s="6" t="str">
        <f t="shared" ca="1" si="77"/>
        <v>JT Thor</v>
      </c>
      <c r="BV357" t="str">
        <f ca="1"/>
        <v>Max Christie</v>
      </c>
    </row>
    <row r="358" spans="6:74">
      <c r="F358" t="str">
        <v>Greg Brown III</v>
      </c>
      <c r="I358" s="6" t="str">
        <f t="shared" si="65"/>
        <v>Greg Brown III</v>
      </c>
      <c r="L358" t="str">
        <v>Marko Simonovic</v>
      </c>
      <c r="O358">
        <v>-1.1745295201248478</v>
      </c>
      <c r="P358">
        <v>-1.0070028226366472</v>
      </c>
      <c r="Q358">
        <v>-1.088009497066259</v>
      </c>
      <c r="R358">
        <v>-0.52547466710767754</v>
      </c>
      <c r="S358">
        <v>-0.58739833584751378</v>
      </c>
      <c r="T358">
        <v>-0.71772168901839783</v>
      </c>
      <c r="U358">
        <v>0.95236054650343016</v>
      </c>
      <c r="V358">
        <v>-2.5379691285579566E-2</v>
      </c>
      <c r="W358">
        <v>-0.13596540894365017</v>
      </c>
      <c r="AO358" t="str">
        <f t="shared" si="66"/>
        <v>Greg Brown III</v>
      </c>
      <c r="AP358" cm="1">
        <f t="array" ref="AP358">INDEX(_x_scores_!B$2:B$474,MATCH($AO358,_x_scores_!$A$2:$A$474,0),0) + INDEX(_hidden_info_draft_!Z$42:AK$42,'Draft Sim'!$F$21)</f>
        <v>-1.2297994490187125</v>
      </c>
      <c r="AQ358" cm="1">
        <f t="array" ref="AQ358">INDEX(_x_scores_!C$2:C$474,MATCH($AO358,_x_scores_!$A$2:$A$474,0),0) + INDEX(_hidden_info_draft_!Z$43:AK$43,'Draft Sim'!$F$21)</f>
        <v>-0.64934328474698233</v>
      </c>
      <c r="AR358" cm="1">
        <f t="array" ref="AR358">INDEX(_x_scores_!D$2:D$474,MATCH($AO358,_x_scores_!$A$2:$A$474,0),0) +INDEX(_hidden_info_draft_!Z$44:AK$44,'Draft Sim'!$F$21)</f>
        <v>-0.92956579897936642</v>
      </c>
      <c r="AS358" cm="1">
        <f t="array" ref="AS358">INDEX(_x_scores_!E$2:E$474,MATCH($AO358,_x_scores_!$A$2:$A$474,0),0) + INDEX(_hidden_info_draft_!Z$45:AK$45,'Draft Sim'!$F$21)</f>
        <v>-0.79077211323913921</v>
      </c>
      <c r="AT358" cm="1">
        <f t="array" ref="AT358">INDEX(_x_scores_!F$2:F$474,MATCH($AO358,_x_scores_!$A$2:$A$474,0),0) + INDEX(_hidden_info_draft_!Z$46:AK$46,'Draft Sim'!$F$21)</f>
        <v>-1.0593711055873039</v>
      </c>
      <c r="AU358" cm="1">
        <f t="array" ref="AU358">INDEX(_x_scores_!G$2:G$474,MATCH($AO358,_x_scores_!$A$2:$A$474,0),0) + INDEX(_hidden_info_draft_!Z$47:AK$47,'Draft Sim'!$F$21)</f>
        <v>-0.9427681297746866</v>
      </c>
      <c r="AV358" cm="1">
        <f t="array" ref="AV358">INDEX(_x_scores_!H$2:H$474,MATCH($AO358,_x_scores_!$A$2:$A$474,0),0) + INDEX(_hidden_info_draft_!Z$48:AK$48,'Draft Sim'!$F$21)</f>
        <v>0.78785792264832599</v>
      </c>
      <c r="AW358" cm="1">
        <f t="array" ref="AW358">INDEX(_x_scores_!I$2:I$474,MATCH($AO358,_x_scores_!$A$2:$A$474,0),0) + INDEX(_hidden_info_draft_!Z$49:AK$49,'Draft Sim'!$F$21)</f>
        <v>-1.7941762544811877</v>
      </c>
      <c r="AX358" cm="1">
        <f t="array" ref="AX358">INDEX(_x_scores_!J$2:J$474,MATCH($AO358,_x_scores_!$A$2:$A$474,0),0) + INDEX(_hidden_info_draft_!Z$50:AK$50,'Draft Sim'!$F$21)</f>
        <v>6.9387352569624763E-2</v>
      </c>
      <c r="AZ358">
        <f t="shared" si="67"/>
        <v>0.40925333195162461</v>
      </c>
      <c r="BA358">
        <f t="shared" si="68"/>
        <v>0.45543643183610971</v>
      </c>
      <c r="BB358">
        <f t="shared" si="69"/>
        <v>0.43784919611418438</v>
      </c>
      <c r="BC358">
        <f t="shared" si="70"/>
        <v>0.44018730406878182</v>
      </c>
      <c r="BD358">
        <f t="shared" si="71"/>
        <v>0.4265266365421414</v>
      </c>
      <c r="BE358">
        <f t="shared" si="72"/>
        <v>0.43524030867474084</v>
      </c>
      <c r="BF358">
        <f t="shared" si="73"/>
        <v>0.55755186587941696</v>
      </c>
      <c r="BG358">
        <f t="shared" si="74"/>
        <v>0.36939973578458141</v>
      </c>
      <c r="BH358">
        <f t="shared" si="75"/>
        <v>0.50510415551619281</v>
      </c>
      <c r="BL358">
        <f ca="1"/>
        <v>1</v>
      </c>
      <c r="BN358">
        <f t="shared" si="76"/>
        <v>0.44850544070753046</v>
      </c>
      <c r="BO358" cm="1">
        <f t="array" aca="1" ref="BO358" ca="1">SUM(IF(MOD(_xlfn.FLOOR.MATH(ROW(INDIRECT("1:512"))/1),2)=1,AZ358,1-AZ358) * IF(MOD(_xlfn.FLOOR.MATH(ROW(INDIRECT("1:512"))/2),2)=1,BA358,1-BA358) *  IF(MOD(_xlfn.FLOOR.MATH(ROW(INDIRECT("1:512"))/4),2)=1,BB358,1-BB358) *IF(MOD(_xlfn.FLOOR.MATH(ROW(INDIRECT("1:512"))/8),2)=1,BC358,1-BC358) * IF(MOD(_xlfn.FLOOR.MATH(ROW(INDIRECT("1:512"))/16),2)=1,BD358,1-BD358) * IF(MOD(_xlfn.FLOOR.MATH(ROW(INDIRECT("1:512"))/32),2)=1,BE358,1-BE358) *  IF(MOD(_xlfn.FLOOR.MATH(ROW(INDIRECT("1:512"))/64),2)=1,BF358,1-BF358) * IF(MOD(_xlfn.FLOOR.MATH(ROW(INDIRECT("1:512"))/128),2)=1,BG358,1-BG358) * IF(MOD(_xlfn.FLOOR.MATH(ROW(INDIRECT("1:512"))/256),2)=1,BH358,1-BH358)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0.37435632480075132</v>
      </c>
      <c r="BP358">
        <f ca="1">IF('Draft Sim'!$C$2 = "Most Categories",BO358,BN358)</f>
        <v>0.37435632480075132</v>
      </c>
      <c r="BR358" t="str">
        <f ca="1"/>
        <v>Jordan Hall</v>
      </c>
      <c r="BT358" s="6" t="str">
        <f t="shared" ca="1" si="77"/>
        <v>Jordan Hall</v>
      </c>
      <c r="BV358" t="str">
        <f ca="1"/>
        <v>Chimezie Metu</v>
      </c>
    </row>
    <row r="359" spans="6:74">
      <c r="F359" t="str">
        <v>JT Thor</v>
      </c>
      <c r="I359" s="6" t="str">
        <f t="shared" si="65"/>
        <v>JT Thor</v>
      </c>
      <c r="L359" t="str">
        <v>Zeke Nnaji</v>
      </c>
      <c r="O359">
        <v>-1.1313703461119087</v>
      </c>
      <c r="P359">
        <v>-1.1037080557064085</v>
      </c>
      <c r="Q359">
        <v>-1.1020229124782053</v>
      </c>
      <c r="R359">
        <v>-0.71306518788423179</v>
      </c>
      <c r="S359">
        <v>-0.65222064043501282</v>
      </c>
      <c r="T359">
        <v>-0.3101819304504882</v>
      </c>
      <c r="U359">
        <v>0.94732975643337014</v>
      </c>
      <c r="V359">
        <v>-8.3656004248097802E-3</v>
      </c>
      <c r="W359">
        <v>-0.10472283184260647</v>
      </c>
      <c r="AO359" t="str">
        <f t="shared" si="66"/>
        <v>JT Thor</v>
      </c>
      <c r="AP359" cm="1">
        <f t="array" ref="AP359">INDEX(_x_scores_!B$2:B$474,MATCH($AO359,_x_scores_!$A$2:$A$474,0),0) + INDEX(_hidden_info_draft_!Z$42:AK$42,'Draft Sim'!$F$21)</f>
        <v>-1.2592055102821371</v>
      </c>
      <c r="AQ359" cm="1">
        <f t="array" ref="AQ359">INDEX(_x_scores_!C$2:C$474,MATCH($AO359,_x_scores_!$A$2:$A$474,0),0) + INDEX(_hidden_info_draft_!Z$43:AK$43,'Draft Sim'!$F$21)</f>
        <v>-0.57919725309303105</v>
      </c>
      <c r="AR359" cm="1">
        <f t="array" ref="AR359">INDEX(_x_scores_!D$2:D$474,MATCH($AO359,_x_scores_!$A$2:$A$474,0),0) +INDEX(_hidden_info_draft_!Z$44:AK$44,'Draft Sim'!$F$21)</f>
        <v>-1.0236530900887193</v>
      </c>
      <c r="AS359" cm="1">
        <f t="array" ref="AS359">INDEX(_x_scores_!E$2:E$474,MATCH($AO359,_x_scores_!$A$2:$A$474,0),0) + INDEX(_hidden_info_draft_!Z$45:AK$45,'Draft Sim'!$F$21)</f>
        <v>-0.81600225488971967</v>
      </c>
      <c r="AT359" cm="1">
        <f t="array" ref="AT359">INDEX(_x_scores_!F$2:F$474,MATCH($AO359,_x_scores_!$A$2:$A$474,0),0) + INDEX(_hidden_info_draft_!Z$46:AK$46,'Draft Sim'!$F$21)</f>
        <v>-0.91814045405198741</v>
      </c>
      <c r="AU359" cm="1">
        <f t="array" ref="AU359">INDEX(_x_scores_!G$2:G$474,MATCH($AO359,_x_scores_!$A$2:$A$474,0),0) + INDEX(_hidden_info_draft_!Z$47:AK$47,'Draft Sim'!$F$21)</f>
        <v>-0.78505288260218076</v>
      </c>
      <c r="AV359" cm="1">
        <f t="array" ref="AV359">INDEX(_x_scores_!H$2:H$474,MATCH($AO359,_x_scores_!$A$2:$A$474,0),0) + INDEX(_hidden_info_draft_!Z$48:AK$48,'Draft Sim'!$F$21)</f>
        <v>0.77794998487633515</v>
      </c>
      <c r="AW359" cm="1">
        <f t="array" ref="AW359">INDEX(_x_scores_!I$2:I$474,MATCH($AO359,_x_scores_!$A$2:$A$474,0),0) + INDEX(_hidden_info_draft_!Z$49:AK$49,'Draft Sim'!$F$21)</f>
        <v>-1.8734861621268504</v>
      </c>
      <c r="AX359" cm="1">
        <f t="array" ref="AX359">INDEX(_x_scores_!J$2:J$474,MATCH($AO359,_x_scores_!$A$2:$A$474,0),0) + INDEX(_hidden_info_draft_!Z$50:AK$50,'Draft Sim'!$F$21)</f>
        <v>-2.3204666657767839E-2</v>
      </c>
      <c r="AZ359">
        <f t="shared" si="67"/>
        <v>0.40712263442905072</v>
      </c>
      <c r="BA359">
        <f t="shared" si="68"/>
        <v>0.46023351685085157</v>
      </c>
      <c r="BB359">
        <f t="shared" si="69"/>
        <v>0.43161763757758465</v>
      </c>
      <c r="BC359">
        <f t="shared" si="70"/>
        <v>0.43829399305725536</v>
      </c>
      <c r="BD359">
        <f t="shared" si="71"/>
        <v>0.43623146536728141</v>
      </c>
      <c r="BE359">
        <f t="shared" si="72"/>
        <v>0.44600084213387914</v>
      </c>
      <c r="BF359">
        <f t="shared" si="73"/>
        <v>0.55683305305954878</v>
      </c>
      <c r="BG359">
        <f t="shared" si="74"/>
        <v>0.36385132222365768</v>
      </c>
      <c r="BH359">
        <f t="shared" si="75"/>
        <v>0.49829301604688103</v>
      </c>
      <c r="BL359">
        <f ca="1"/>
        <v>0</v>
      </c>
      <c r="BN359">
        <f t="shared" si="76"/>
        <v>0.44871972008288785</v>
      </c>
      <c r="BO359" cm="1">
        <f t="array" aca="1" ref="BO359" ca="1">SUM(IF(MOD(_xlfn.FLOOR.MATH(ROW(INDIRECT("1:512"))/1),2)=1,AZ359,1-AZ359) * IF(MOD(_xlfn.FLOOR.MATH(ROW(INDIRECT("1:512"))/2),2)=1,BA359,1-BA359) *  IF(MOD(_xlfn.FLOOR.MATH(ROW(INDIRECT("1:512"))/4),2)=1,BB359,1-BB359) *IF(MOD(_xlfn.FLOOR.MATH(ROW(INDIRECT("1:512"))/8),2)=1,BC359,1-BC359) * IF(MOD(_xlfn.FLOOR.MATH(ROW(INDIRECT("1:512"))/16),2)=1,BD359,1-BD359) * IF(MOD(_xlfn.FLOOR.MATH(ROW(INDIRECT("1:512"))/32),2)=1,BE359,1-BE359) *  IF(MOD(_xlfn.FLOOR.MATH(ROW(INDIRECT("1:512"))/64),2)=1,BF359,1-BF359) * IF(MOD(_xlfn.FLOOR.MATH(ROW(INDIRECT("1:512"))/128),2)=1,BG359,1-BG359) * IF(MOD(_xlfn.FLOOR.MATH(ROW(INDIRECT("1:512"))/256),2)=1,BH359,1-BH359)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0.37487466655009943</v>
      </c>
      <c r="BP359">
        <f ca="1">IF('Draft Sim'!$C$2 = "Most Categories",BO359,BN359)</f>
        <v>0.37487466655009943</v>
      </c>
      <c r="BR359" t="str">
        <f ca="1"/>
        <v>Keon Johnson</v>
      </c>
      <c r="BT359" s="6" t="str">
        <f t="shared" ca="1" si="77"/>
        <v>Keon Johnson</v>
      </c>
      <c r="BV359" t="str">
        <f ca="1"/>
        <v>Marko Simonovic</v>
      </c>
    </row>
    <row r="360" spans="6:74">
      <c r="F360" t="str">
        <v>Davon Reed</v>
      </c>
      <c r="I360" s="6" t="str">
        <f t="shared" si="65"/>
        <v>Davon Reed</v>
      </c>
      <c r="L360" t="str">
        <v>Kessler Edwards</v>
      </c>
      <c r="O360">
        <v>-1.2490280535869234</v>
      </c>
      <c r="P360">
        <v>-0.76258528749763876</v>
      </c>
      <c r="Q360">
        <v>-1.0049125638030509</v>
      </c>
      <c r="R360">
        <v>-0.76785814510832306</v>
      </c>
      <c r="S360">
        <v>-0.50598816612025654</v>
      </c>
      <c r="T360">
        <v>-0.74391063799056656</v>
      </c>
      <c r="U360">
        <v>0.99524572769254205</v>
      </c>
      <c r="V360">
        <v>-2.9446445387870175E-2</v>
      </c>
      <c r="W360">
        <v>-4.9347973786492E-2</v>
      </c>
      <c r="AO360" t="str">
        <f t="shared" si="66"/>
        <v>Davon Reed</v>
      </c>
      <c r="AP360" cm="1">
        <f t="array" ref="AP360">INDEX(_x_scores_!B$2:B$474,MATCH($AO360,_x_scores_!$A$2:$A$474,0),0) + INDEX(_hidden_info_draft_!Z$42:AK$42,'Draft Sim'!$F$21)</f>
        <v>-1.2527757848448713</v>
      </c>
      <c r="AQ360" cm="1">
        <f t="array" ref="AQ360">INDEX(_x_scores_!C$2:C$474,MATCH($AO360,_x_scores_!$A$2:$A$474,0),0) + INDEX(_hidden_info_draft_!Z$43:AK$43,'Draft Sim'!$F$21)</f>
        <v>-0.81979434091697068</v>
      </c>
      <c r="AR360" cm="1">
        <f t="array" ref="AR360">INDEX(_x_scores_!D$2:D$474,MATCH($AO360,_x_scores_!$A$2:$A$474,0),0) +INDEX(_hidden_info_draft_!Z$44:AK$44,'Draft Sim'!$F$21)</f>
        <v>-0.86758534866448755</v>
      </c>
      <c r="AS360" cm="1">
        <f t="array" ref="AS360">INDEX(_x_scores_!E$2:E$474,MATCH($AO360,_x_scores_!$A$2:$A$474,0),0) + INDEX(_hidden_info_draft_!Z$45:AK$45,'Draft Sim'!$F$21)</f>
        <v>-0.78971229330993098</v>
      </c>
      <c r="AT360" cm="1">
        <f t="array" ref="AT360">INDEX(_x_scores_!F$2:F$474,MATCH($AO360,_x_scores_!$A$2:$A$474,0),0) + INDEX(_hidden_info_draft_!Z$46:AK$46,'Draft Sim'!$F$21)</f>
        <v>-1.2000158399661829</v>
      </c>
      <c r="AU360" cm="1">
        <f t="array" ref="AU360">INDEX(_x_scores_!G$2:G$474,MATCH($AO360,_x_scores_!$A$2:$A$474,0),0) + INDEX(_hidden_info_draft_!Z$47:AK$47,'Draft Sim'!$F$21)</f>
        <v>-0.68872435425963341</v>
      </c>
      <c r="AV360" cm="1">
        <f t="array" ref="AV360">INDEX(_x_scores_!H$2:H$474,MATCH($AO360,_x_scores_!$A$2:$A$474,0),0) + INDEX(_hidden_info_draft_!Z$48:AK$48,'Draft Sim'!$F$21)</f>
        <v>0.84818731442023076</v>
      </c>
      <c r="AW360" cm="1">
        <f t="array" ref="AW360">INDEX(_x_scores_!I$2:I$474,MATCH($AO360,_x_scores_!$A$2:$A$474,0),0) + INDEX(_hidden_info_draft_!Z$49:AK$49,'Draft Sim'!$F$21)</f>
        <v>-1.7757070240753809</v>
      </c>
      <c r="AX360" cm="1">
        <f t="array" ref="AX360">INDEX(_x_scores_!J$2:J$474,MATCH($AO360,_x_scores_!$A$2:$A$474,0),0) + INDEX(_hidden_info_draft_!Z$50:AK$50,'Draft Sim'!$F$21)</f>
        <v>1.1830805127566554E-2</v>
      </c>
      <c r="AZ360">
        <f t="shared" si="67"/>
        <v>0.40758828559243332</v>
      </c>
      <c r="BA360">
        <f t="shared" si="68"/>
        <v>0.44380818686889412</v>
      </c>
      <c r="BB360">
        <f t="shared" si="69"/>
        <v>0.44196280218916795</v>
      </c>
      <c r="BC360">
        <f t="shared" si="70"/>
        <v>0.44026686493737788</v>
      </c>
      <c r="BD360">
        <f t="shared" si="71"/>
        <v>0.41690607089534892</v>
      </c>
      <c r="BE360">
        <f t="shared" si="72"/>
        <v>0.4525932478667597</v>
      </c>
      <c r="BF360">
        <f t="shared" si="73"/>
        <v>0.56192454075523279</v>
      </c>
      <c r="BG360">
        <f t="shared" si="74"/>
        <v>0.37069578170534923</v>
      </c>
      <c r="BH360">
        <f t="shared" si="75"/>
        <v>0.50087030080658601</v>
      </c>
      <c r="BL360">
        <f ca="1"/>
        <v>1</v>
      </c>
      <c r="BN360">
        <f t="shared" si="76"/>
        <v>0.44851289795746108</v>
      </c>
      <c r="BO360" cm="1">
        <f t="array" aca="1" ref="BO360" ca="1">SUM(IF(MOD(_xlfn.FLOOR.MATH(ROW(INDIRECT("1:512"))/1),2)=1,AZ360,1-AZ360) * IF(MOD(_xlfn.FLOOR.MATH(ROW(INDIRECT("1:512"))/2),2)=1,BA360,1-BA360) *  IF(MOD(_xlfn.FLOOR.MATH(ROW(INDIRECT("1:512"))/4),2)=1,BB360,1-BB360) *IF(MOD(_xlfn.FLOOR.MATH(ROW(INDIRECT("1:512"))/8),2)=1,BC360,1-BC360) * IF(MOD(_xlfn.FLOOR.MATH(ROW(INDIRECT("1:512"))/16),2)=1,BD360,1-BD360) * IF(MOD(_xlfn.FLOOR.MATH(ROW(INDIRECT("1:512"))/32),2)=1,BE360,1-BE360) *  IF(MOD(_xlfn.FLOOR.MATH(ROW(INDIRECT("1:512"))/64),2)=1,BF360,1-BF360) * IF(MOD(_xlfn.FLOOR.MATH(ROW(INDIRECT("1:512"))/128),2)=1,BG360,1-BG360) * IF(MOD(_xlfn.FLOOR.MATH(ROW(INDIRECT("1:512"))/256),2)=1,BH360,1-BH360)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0.37434925279231757</v>
      </c>
      <c r="BP360">
        <f ca="1">IF('Draft Sim'!$C$2 = "Most Categories",BO360,BN360)</f>
        <v>0.37434925279231757</v>
      </c>
      <c r="BR360" t="str">
        <f ca="1"/>
        <v>Doug McDermott</v>
      </c>
      <c r="BT360" s="6" t="str">
        <f t="shared" ca="1" si="77"/>
        <v>Doug McDermott</v>
      </c>
      <c r="BV360" t="str">
        <f ca="1"/>
        <v>Rudy Gay</v>
      </c>
    </row>
    <row r="361" spans="6:74">
      <c r="F361" t="str">
        <v>Michael Foster Jr.</v>
      </c>
      <c r="I361" s="6" t="str">
        <f t="shared" si="65"/>
        <v>Michael Foster Jr.</v>
      </c>
      <c r="L361" t="str">
        <v>Rudy Gay</v>
      </c>
      <c r="O361">
        <v>-1.0739968029385147</v>
      </c>
      <c r="P361">
        <v>-0.97504985115425924</v>
      </c>
      <c r="Q361">
        <v>-0.90776942373655112</v>
      </c>
      <c r="R361">
        <v>-0.62444776367641197</v>
      </c>
      <c r="S361">
        <v>-0.61690261292101212</v>
      </c>
      <c r="T361">
        <v>-0.69747657712130484</v>
      </c>
      <c r="U361">
        <v>0.7872641188309506</v>
      </c>
      <c r="V361">
        <v>-3.4956473452082387E-2</v>
      </c>
      <c r="W361">
        <v>-7.4273069106324405E-2</v>
      </c>
      <c r="AO361" t="str">
        <f t="shared" si="66"/>
        <v>Michael Foster Jr.</v>
      </c>
      <c r="AP361" cm="1">
        <f t="array" ref="AP361">INDEX(_x_scores_!B$2:B$474,MATCH($AO361,_x_scores_!$A$2:$A$474,0),0) + INDEX(_hidden_info_draft_!Z$42:AK$42,'Draft Sim'!$F$21)</f>
        <v>-1.2044352466126078</v>
      </c>
      <c r="AQ361" cm="1">
        <f t="array" ref="AQ361">INDEX(_x_scores_!C$2:C$474,MATCH($AO361,_x_scores_!$A$2:$A$474,0),0) + INDEX(_hidden_info_draft_!Z$43:AK$43,'Draft Sim'!$F$21)</f>
        <v>-0.70705021047192229</v>
      </c>
      <c r="AR361" cm="1">
        <f t="array" ref="AR361">INDEX(_x_scores_!D$2:D$474,MATCH($AO361,_x_scores_!$A$2:$A$474,0),0) +INDEX(_hidden_info_draft_!Z$44:AK$44,'Draft Sim'!$F$21)</f>
        <v>-0.83512369508516404</v>
      </c>
      <c r="AS361" cm="1">
        <f t="array" ref="AS361">INDEX(_x_scores_!E$2:E$474,MATCH($AO361,_x_scores_!$A$2:$A$474,0),0) + INDEX(_hidden_info_draft_!Z$45:AK$45,'Draft Sim'!$F$21)</f>
        <v>-0.90635666525055414</v>
      </c>
      <c r="AT361" cm="1">
        <f t="array" ref="AT361">INDEX(_x_scores_!F$2:F$474,MATCH($AO361,_x_scores_!$A$2:$A$474,0),0) + INDEX(_hidden_info_draft_!Z$46:AK$46,'Draft Sim'!$F$21)</f>
        <v>-1.1379324852127386</v>
      </c>
      <c r="AU361" cm="1">
        <f t="array" ref="AU361">INDEX(_x_scores_!G$2:G$474,MATCH($AO361,_x_scores_!$A$2:$A$474,0),0) + INDEX(_hidden_info_draft_!Z$47:AK$47,'Draft Sim'!$F$21)</f>
        <v>-0.85589566736802469</v>
      </c>
      <c r="AV361" cm="1">
        <f t="array" ref="AV361">INDEX(_x_scores_!H$2:H$474,MATCH($AO361,_x_scores_!$A$2:$A$474,0),0) + INDEX(_hidden_info_draft_!Z$48:AK$48,'Draft Sim'!$F$21)</f>
        <v>0.82680588487925322</v>
      </c>
      <c r="AW361" cm="1">
        <f t="array" ref="AW361">INDEX(_x_scores_!I$2:I$474,MATCH($AO361,_x_scores_!$A$2:$A$474,0),0) + INDEX(_hidden_info_draft_!Z$49:AK$49,'Draft Sim'!$F$21)</f>
        <v>-1.7883107699397029</v>
      </c>
      <c r="AX361" cm="1">
        <f t="array" ref="AX361">INDEX(_x_scores_!J$2:J$474,MATCH($AO361,_x_scores_!$A$2:$A$474,0),0) + INDEX(_hidden_info_draft_!Z$50:AK$50,'Draft Sim'!$F$21)</f>
        <v>8.1886609374266547E-2</v>
      </c>
      <c r="AZ361">
        <f t="shared" si="67"/>
        <v>0.41109332388346076</v>
      </c>
      <c r="BA361">
        <f t="shared" si="68"/>
        <v>0.45149485555294988</v>
      </c>
      <c r="BB361">
        <f t="shared" si="69"/>
        <v>0.44411979212946573</v>
      </c>
      <c r="BC361">
        <f t="shared" si="70"/>
        <v>0.43152552732634208</v>
      </c>
      <c r="BD361">
        <f t="shared" si="71"/>
        <v>0.42114700369491298</v>
      </c>
      <c r="BE361">
        <f t="shared" si="72"/>
        <v>0.44116200016780316</v>
      </c>
      <c r="BF361">
        <f t="shared" si="73"/>
        <v>0.56037565096025399</v>
      </c>
      <c r="BG361">
        <f t="shared" si="74"/>
        <v>0.36981117589466694</v>
      </c>
      <c r="BH361">
        <f t="shared" si="75"/>
        <v>0.50602354024450535</v>
      </c>
      <c r="BL361">
        <f ca="1"/>
        <v>1</v>
      </c>
      <c r="BN361">
        <f t="shared" si="76"/>
        <v>0.44852809665048454</v>
      </c>
      <c r="BO361" cm="1">
        <f t="array" aca="1" ref="BO361" ca="1">SUM(IF(MOD(_xlfn.FLOOR.MATH(ROW(INDIRECT("1:512"))/1),2)=1,AZ361,1-AZ361) * IF(MOD(_xlfn.FLOOR.MATH(ROW(INDIRECT("1:512"))/2),2)=1,BA361,1-BA361) *  IF(MOD(_xlfn.FLOOR.MATH(ROW(INDIRECT("1:512"))/4),2)=1,BB361,1-BB361) *IF(MOD(_xlfn.FLOOR.MATH(ROW(INDIRECT("1:512"))/8),2)=1,BC361,1-BC361) * IF(MOD(_xlfn.FLOOR.MATH(ROW(INDIRECT("1:512"))/16),2)=1,BD361,1-BD361) * IF(MOD(_xlfn.FLOOR.MATH(ROW(INDIRECT("1:512"))/32),2)=1,BE361,1-BE361) *  IF(MOD(_xlfn.FLOOR.MATH(ROW(INDIRECT("1:512"))/64),2)=1,BF361,1-BF361) * IF(MOD(_xlfn.FLOOR.MATH(ROW(INDIRECT("1:512"))/128),2)=1,BG361,1-BG361) * IF(MOD(_xlfn.FLOOR.MATH(ROW(INDIRECT("1:512"))/256),2)=1,BH361,1-BH361)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0.37438396797241774</v>
      </c>
      <c r="BP361">
        <f ca="1">IF('Draft Sim'!$C$2 = "Most Categories",BO361,BN361)</f>
        <v>0.37438396797241774</v>
      </c>
      <c r="BR361" t="str">
        <f ca="1"/>
        <v>Serge Ibaka</v>
      </c>
      <c r="BT361" s="6" t="str">
        <f t="shared" ca="1" si="77"/>
        <v>Serge Ibaka</v>
      </c>
      <c r="BV361" t="str">
        <f ca="1"/>
        <v>Blake Wesley</v>
      </c>
    </row>
    <row r="362" spans="6:74">
      <c r="F362" t="str">
        <v>Keon Johnson</v>
      </c>
      <c r="I362" s="6" t="str">
        <f t="shared" si="65"/>
        <v>Keon Johnson</v>
      </c>
      <c r="L362" t="str">
        <v>Kevon Harris</v>
      </c>
      <c r="O362">
        <v>-1.1673686470636668</v>
      </c>
      <c r="P362">
        <v>-0.82336486821973742</v>
      </c>
      <c r="Q362">
        <v>-1.1731120933222245</v>
      </c>
      <c r="R362">
        <v>-0.58302672794430843</v>
      </c>
      <c r="S362">
        <v>-0.34636898631893687</v>
      </c>
      <c r="T362">
        <v>-0.71711946330194265</v>
      </c>
      <c r="U362">
        <v>0.84861429802147792</v>
      </c>
      <c r="V362">
        <v>-0.12954745975801107</v>
      </c>
      <c r="W362">
        <v>-0.12304850606392458</v>
      </c>
      <c r="AO362" t="str">
        <f t="shared" si="66"/>
        <v>Keon Johnson</v>
      </c>
      <c r="AP362" cm="1">
        <f t="array" ref="AP362">INDEX(_x_scores_!B$2:B$474,MATCH($AO362,_x_scores_!$A$2:$A$474,0),0) + INDEX(_hidden_info_draft_!Z$42:AK$42,'Draft Sim'!$F$21)</f>
        <v>-1.1727955287413701</v>
      </c>
      <c r="AQ362" cm="1">
        <f t="array" ref="AQ362">INDEX(_x_scores_!C$2:C$474,MATCH($AO362,_x_scores_!$A$2:$A$474,0),0) + INDEX(_hidden_info_draft_!Z$43:AK$43,'Draft Sim'!$F$21)</f>
        <v>-0.90041290923571415</v>
      </c>
      <c r="AR362" cm="1">
        <f t="array" ref="AR362">INDEX(_x_scores_!D$2:D$474,MATCH($AO362,_x_scores_!$A$2:$A$474,0),0) +INDEX(_hidden_info_draft_!Z$44:AK$44,'Draft Sim'!$F$21)</f>
        <v>-0.7080060090851138</v>
      </c>
      <c r="AS362" cm="1">
        <f t="array" ref="AS362">INDEX(_x_scores_!E$2:E$474,MATCH($AO362,_x_scores_!$A$2:$A$474,0),0) + INDEX(_hidden_info_draft_!Z$45:AK$45,'Draft Sim'!$F$21)</f>
        <v>-0.69132250998579736</v>
      </c>
      <c r="AT362" cm="1">
        <f t="array" ref="AT362">INDEX(_x_scores_!F$2:F$474,MATCH($AO362,_x_scores_!$A$2:$A$474,0),0) + INDEX(_hidden_info_draft_!Z$46:AK$46,'Draft Sim'!$F$21)</f>
        <v>-1.2320853510300704</v>
      </c>
      <c r="AU362" cm="1">
        <f t="array" ref="AU362">INDEX(_x_scores_!G$2:G$474,MATCH($AO362,_x_scores_!$A$2:$A$474,0),0) + INDEX(_hidden_info_draft_!Z$47:AK$47,'Draft Sim'!$F$21)</f>
        <v>-0.52802715419157931</v>
      </c>
      <c r="AV362" cm="1">
        <f t="array" ref="AV362">INDEX(_x_scores_!H$2:H$474,MATCH($AO362,_x_scores_!$A$2:$A$474,0),0) + INDEX(_hidden_info_draft_!Z$48:AK$48,'Draft Sim'!$F$21)</f>
        <v>0.6175217139204473</v>
      </c>
      <c r="AW362" cm="1">
        <f t="array" ref="AW362">INDEX(_x_scores_!I$2:I$474,MATCH($AO362,_x_scores_!$A$2:$A$474,0),0) + INDEX(_hidden_info_draft_!Z$49:AK$49,'Draft Sim'!$F$21)</f>
        <v>-1.8090214485030465</v>
      </c>
      <c r="AX362" cm="1">
        <f t="array" ref="AX362">INDEX(_x_scores_!J$2:J$474,MATCH($AO362,_x_scores_!$A$2:$A$474,0),0) + INDEX(_hidden_info_draft_!Z$50:AK$50,'Draft Sim'!$F$21)</f>
        <v>-8.9831111849916129E-2</v>
      </c>
      <c r="AZ362">
        <f t="shared" si="67"/>
        <v>0.41339129979310396</v>
      </c>
      <c r="BA362">
        <f t="shared" si="68"/>
        <v>0.43832453700330942</v>
      </c>
      <c r="BB362">
        <f t="shared" si="69"/>
        <v>0.45258177407143863</v>
      </c>
      <c r="BC362">
        <f t="shared" si="70"/>
        <v>0.44766308575811387</v>
      </c>
      <c r="BD362">
        <f t="shared" si="71"/>
        <v>0.41471914170529411</v>
      </c>
      <c r="BE362">
        <f t="shared" si="72"/>
        <v>0.46361907813339631</v>
      </c>
      <c r="BF362">
        <f t="shared" si="73"/>
        <v>0.54516972333991531</v>
      </c>
      <c r="BG362">
        <f t="shared" si="74"/>
        <v>0.36835907433994008</v>
      </c>
      <c r="BH362">
        <f t="shared" si="75"/>
        <v>0.49339211699431884</v>
      </c>
      <c r="BL362">
        <f ca="1"/>
        <v>1</v>
      </c>
      <c r="BN362">
        <f t="shared" si="76"/>
        <v>0.44857998123764786</v>
      </c>
      <c r="BO362" cm="1">
        <f t="array" aca="1" ref="BO362" ca="1">SUM(IF(MOD(_xlfn.FLOOR.MATH(ROW(INDIRECT("1:512"))/1),2)=1,AZ362,1-AZ362) * IF(MOD(_xlfn.FLOOR.MATH(ROW(INDIRECT("1:512"))/2),2)=1,BA362,1-BA362) *  IF(MOD(_xlfn.FLOOR.MATH(ROW(INDIRECT("1:512"))/4),2)=1,BB362,1-BB362) *IF(MOD(_xlfn.FLOOR.MATH(ROW(INDIRECT("1:512"))/8),2)=1,BC362,1-BC362) * IF(MOD(_xlfn.FLOOR.MATH(ROW(INDIRECT("1:512"))/16),2)=1,BD362,1-BD362) * IF(MOD(_xlfn.FLOOR.MATH(ROW(INDIRECT("1:512"))/32),2)=1,BE362,1-BE362) *  IF(MOD(_xlfn.FLOOR.MATH(ROW(INDIRECT("1:512"))/64),2)=1,BF362,1-BF362) * IF(MOD(_xlfn.FLOOR.MATH(ROW(INDIRECT("1:512"))/128),2)=1,BG362,1-BG362) * IF(MOD(_xlfn.FLOOR.MATH(ROW(INDIRECT("1:512"))/256),2)=1,BH362,1-BH362)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0.374647036114586</v>
      </c>
      <c r="BP362">
        <f ca="1">IF('Draft Sim'!$C$2 = "Most Categories",BO362,BN362)</f>
        <v>0.374647036114586</v>
      </c>
      <c r="BR362" t="str">
        <f ca="1"/>
        <v>Michael Foster Jr.</v>
      </c>
      <c r="BT362" s="6" t="str">
        <f t="shared" ca="1" si="77"/>
        <v>Michael Foster Jr.</v>
      </c>
      <c r="BV362" t="str">
        <f ca="1"/>
        <v>Kessler Edwards</v>
      </c>
    </row>
    <row r="363" spans="6:74">
      <c r="F363" t="str">
        <v>Serge Ibaka</v>
      </c>
      <c r="I363" s="6" t="str">
        <f t="shared" si="65"/>
        <v>Serge Ibaka</v>
      </c>
      <c r="L363" t="str">
        <v>Jeff Dowtin</v>
      </c>
      <c r="O363">
        <v>-1.1125983833941375</v>
      </c>
      <c r="P363">
        <v>-0.95121782559862866</v>
      </c>
      <c r="Q363">
        <v>-0.98458269831866929</v>
      </c>
      <c r="R363">
        <v>-0.67338113830514279</v>
      </c>
      <c r="S363">
        <v>-0.56616101747968817</v>
      </c>
      <c r="T363">
        <v>-0.78796224806778659</v>
      </c>
      <c r="U363">
        <v>0.89747019802439598</v>
      </c>
      <c r="V363">
        <v>-4.4372067570863719E-2</v>
      </c>
      <c r="W363">
        <v>-1.7957230031890193E-2</v>
      </c>
      <c r="AO363" t="str">
        <f t="shared" si="66"/>
        <v>Serge Ibaka</v>
      </c>
      <c r="AP363" cm="1">
        <f t="array" ref="AP363">INDEX(_x_scores_!B$2:B$474,MATCH($AO363,_x_scores_!$A$2:$A$474,0),0) + INDEX(_hidden_info_draft_!Z$42:AK$42,'Draft Sim'!$F$21)</f>
        <v>-1.2520077113410879</v>
      </c>
      <c r="AQ363" cm="1">
        <f t="array" ref="AQ363">INDEX(_x_scores_!C$2:C$474,MATCH($AO363,_x_scores_!$A$2:$A$474,0),0) + INDEX(_hidden_info_draft_!Z$43:AK$43,'Draft Sim'!$F$21)</f>
        <v>-0.7120078300133047</v>
      </c>
      <c r="AR363" cm="1">
        <f t="array" ref="AR363">INDEX(_x_scores_!D$2:D$474,MATCH($AO363,_x_scores_!$A$2:$A$474,0),0) +INDEX(_hidden_info_draft_!Z$44:AK$44,'Draft Sim'!$F$21)</f>
        <v>-0.94478562393858367</v>
      </c>
      <c r="AS363" cm="1">
        <f t="array" ref="AS363">INDEX(_x_scores_!E$2:E$474,MATCH($AO363,_x_scores_!$A$2:$A$474,0),0) + INDEX(_hidden_info_draft_!Z$45:AK$45,'Draft Sim'!$F$21)</f>
        <v>-1.006626754143727</v>
      </c>
      <c r="AT363" cm="1">
        <f t="array" ref="AT363">INDEX(_x_scores_!F$2:F$474,MATCH($AO363,_x_scores_!$A$2:$A$474,0),0) + INDEX(_hidden_info_draft_!Z$46:AK$46,'Draft Sim'!$F$21)</f>
        <v>-0.93390834990705307</v>
      </c>
      <c r="AU363" cm="1">
        <f t="array" ref="AU363">INDEX(_x_scores_!G$2:G$474,MATCH($AO363,_x_scores_!$A$2:$A$474,0),0) + INDEX(_hidden_info_draft_!Z$47:AK$47,'Draft Sim'!$F$21)</f>
        <v>-0.83434529609414532</v>
      </c>
      <c r="AV363" cm="1">
        <f t="array" ref="AV363">INDEX(_x_scores_!H$2:H$474,MATCH($AO363,_x_scores_!$A$2:$A$474,0),0) + INDEX(_hidden_info_draft_!Z$48:AK$48,'Draft Sim'!$F$21)</f>
        <v>0.8287682820674398</v>
      </c>
      <c r="AW363" cm="1">
        <f t="array" ref="AW363">INDEX(_x_scores_!I$2:I$474,MATCH($AO363,_x_scores_!$A$2:$A$474,0),0) + INDEX(_hidden_info_draft_!Z$49:AK$49,'Draft Sim'!$F$21)</f>
        <v>-1.7779347361670994</v>
      </c>
      <c r="AX363" cm="1">
        <f t="array" ref="AX363">INDEX(_x_scores_!J$2:J$474,MATCH($AO363,_x_scores_!$A$2:$A$474,0),0) + INDEX(_hidden_info_draft_!Z$50:AK$50,'Draft Sim'!$F$21)</f>
        <v>0.11830163193573229</v>
      </c>
      <c r="AZ363">
        <f t="shared" si="67"/>
        <v>0.40764391946860101</v>
      </c>
      <c r="BA363">
        <f t="shared" si="68"/>
        <v>0.45115645086700451</v>
      </c>
      <c r="BB363">
        <f t="shared" si="69"/>
        <v>0.43684007400861558</v>
      </c>
      <c r="BC363">
        <f t="shared" si="70"/>
        <v>0.42403782530944278</v>
      </c>
      <c r="BD363">
        <f t="shared" si="71"/>
        <v>0.43514593845672134</v>
      </c>
      <c r="BE363">
        <f t="shared" si="72"/>
        <v>0.44263308041754557</v>
      </c>
      <c r="BF363">
        <f t="shared" si="73"/>
        <v>0.56051784765624002</v>
      </c>
      <c r="BG363">
        <f t="shared" si="74"/>
        <v>0.37053937773454149</v>
      </c>
      <c r="BH363">
        <f t="shared" si="75"/>
        <v>0.50870185260902512</v>
      </c>
      <c r="BL363">
        <f ca="1"/>
        <v>0</v>
      </c>
      <c r="BN363">
        <f t="shared" si="76"/>
        <v>0.44857959628085975</v>
      </c>
      <c r="BO363" cm="1">
        <f t="array" aca="1" ref="BO363" ca="1">SUM(IF(MOD(_xlfn.FLOOR.MATH(ROW(INDIRECT("1:512"))/1),2)=1,AZ363,1-AZ363) * IF(MOD(_xlfn.FLOOR.MATH(ROW(INDIRECT("1:512"))/2),2)=1,BA363,1-BA363) *  IF(MOD(_xlfn.FLOOR.MATH(ROW(INDIRECT("1:512"))/4),2)=1,BB363,1-BB363) *IF(MOD(_xlfn.FLOOR.MATH(ROW(INDIRECT("1:512"))/8),2)=1,BC363,1-BC363) * IF(MOD(_xlfn.FLOOR.MATH(ROW(INDIRECT("1:512"))/16),2)=1,BD363,1-BD363) * IF(MOD(_xlfn.FLOOR.MATH(ROW(INDIRECT("1:512"))/32),2)=1,BE363,1-BE363) *  IF(MOD(_xlfn.FLOOR.MATH(ROW(INDIRECT("1:512"))/64),2)=1,BF363,1-BF363) * IF(MOD(_xlfn.FLOOR.MATH(ROW(INDIRECT("1:512"))/128),2)=1,BG363,1-BG363) * IF(MOD(_xlfn.FLOOR.MATH(ROW(INDIRECT("1:512"))/256),2)=1,BH363,1-BH363)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0.37449502038431776</v>
      </c>
      <c r="BP363">
        <f ca="1">IF('Draft Sim'!$C$2 = "Most Categories",BO363,BN363)</f>
        <v>0.37449502038431776</v>
      </c>
      <c r="BR363" t="str">
        <f ca="1"/>
        <v>Greg Brown III</v>
      </c>
      <c r="BT363" s="6" t="str">
        <f t="shared" ca="1" si="77"/>
        <v>Greg Brown III</v>
      </c>
      <c r="BV363" t="str">
        <f ca="1"/>
        <v>Jeff Dowtin</v>
      </c>
    </row>
    <row r="364" spans="6:74">
      <c r="F364" t="str">
        <v>Peyton Watson</v>
      </c>
      <c r="I364" s="6" t="str">
        <f t="shared" si="65"/>
        <v>Peyton Watson</v>
      </c>
      <c r="L364" t="str">
        <v>Scotty Pippen Jr.</v>
      </c>
      <c r="O364">
        <v>-1.129258572039197</v>
      </c>
      <c r="P364">
        <v>-1.0283356110284489</v>
      </c>
      <c r="Q364">
        <v>-1.0205434851655364</v>
      </c>
      <c r="R364">
        <v>-0.65407580698948753</v>
      </c>
      <c r="S364">
        <v>-0.57891406824917802</v>
      </c>
      <c r="T364">
        <v>-0.68648534276681872</v>
      </c>
      <c r="U364">
        <v>0.93677326912620174</v>
      </c>
      <c r="V364">
        <v>-2.0051949122398122E-2</v>
      </c>
      <c r="W364">
        <v>-7.9381464369578769E-2</v>
      </c>
      <c r="AO364" t="str">
        <f t="shared" si="66"/>
        <v>Peyton Watson</v>
      </c>
      <c r="AP364" cm="1">
        <f t="array" ref="AP364">INDEX(_x_scores_!B$2:B$474,MATCH($AO364,_x_scores_!$A$2:$A$474,0),0) + INDEX(_hidden_info_draft_!Z$42:AK$42,'Draft Sim'!$F$21)</f>
        <v>-1.2228559011711702</v>
      </c>
      <c r="AQ364" cm="1">
        <f t="array" ref="AQ364">INDEX(_x_scores_!C$2:C$474,MATCH($AO364,_x_scores_!$A$2:$A$474,0),0) + INDEX(_hidden_info_draft_!Z$43:AK$43,'Draft Sim'!$F$21)</f>
        <v>-0.73024434700294671</v>
      </c>
      <c r="AR364" cm="1">
        <f t="array" ref="AR364">INDEX(_x_scores_!D$2:D$474,MATCH($AO364,_x_scores_!$A$2:$A$474,0),0) +INDEX(_hidden_info_draft_!Z$44:AK$44,'Draft Sim'!$F$21)</f>
        <v>-0.93304205422774844</v>
      </c>
      <c r="AS364" cm="1">
        <f t="array" ref="AS364">INDEX(_x_scores_!E$2:E$474,MATCH($AO364,_x_scores_!$A$2:$A$474,0),0) + INDEX(_hidden_info_draft_!Z$45:AK$45,'Draft Sim'!$F$21)</f>
        <v>-0.91243793475824186</v>
      </c>
      <c r="AT364" cm="1">
        <f t="array" ref="AT364">INDEX(_x_scores_!F$2:F$474,MATCH($AO364,_x_scores_!$A$2:$A$474,0),0) + INDEX(_hidden_info_draft_!Z$46:AK$46,'Draft Sim'!$F$21)</f>
        <v>-0.92037396974132735</v>
      </c>
      <c r="AU364" cm="1">
        <f t="array" ref="AU364">INDEX(_x_scores_!G$2:G$474,MATCH($AO364,_x_scores_!$A$2:$A$474,0),0) + INDEX(_hidden_info_draft_!Z$47:AK$47,'Draft Sim'!$F$21)</f>
        <v>-0.87741045451374078</v>
      </c>
      <c r="AV364" cm="1">
        <f t="array" ref="AV364">INDEX(_x_scores_!H$2:H$474,MATCH($AO364,_x_scores_!$A$2:$A$474,0),0) + INDEX(_hidden_info_draft_!Z$48:AK$48,'Draft Sim'!$F$21)</f>
        <v>0.81594165512660821</v>
      </c>
      <c r="AW364" cm="1">
        <f t="array" ref="AW364">INDEX(_x_scores_!I$2:I$474,MATCH($AO364,_x_scores_!$A$2:$A$474,0),0) + INDEX(_hidden_info_draft_!Z$49:AK$49,'Draft Sim'!$F$21)</f>
        <v>-1.8262813221092671</v>
      </c>
      <c r="AX364" cm="1">
        <f t="array" ref="AX364">INDEX(_x_scores_!J$2:J$474,MATCH($AO364,_x_scores_!$A$2:$A$474,0),0) + INDEX(_hidden_info_draft_!Z$50:AK$50,'Draft Sim'!$F$21)</f>
        <v>7.4830550413535174E-2</v>
      </c>
      <c r="AZ364">
        <f t="shared" si="67"/>
        <v>0.40975683993278567</v>
      </c>
      <c r="BA364">
        <f t="shared" si="68"/>
        <v>0.4499119424383129</v>
      </c>
      <c r="BB364">
        <f t="shared" si="69"/>
        <v>0.43761867362955886</v>
      </c>
      <c r="BC364">
        <f t="shared" si="70"/>
        <v>0.43107067663288567</v>
      </c>
      <c r="BD364">
        <f t="shared" si="71"/>
        <v>0.43607767154725363</v>
      </c>
      <c r="BE364">
        <f t="shared" si="72"/>
        <v>0.43969415831578007</v>
      </c>
      <c r="BF364">
        <f t="shared" si="73"/>
        <v>0.55958828070034305</v>
      </c>
      <c r="BG364">
        <f t="shared" si="74"/>
        <v>0.36715035516576833</v>
      </c>
      <c r="BH364">
        <f t="shared" si="75"/>
        <v>0.50550453437817278</v>
      </c>
      <c r="BL364">
        <f ca="1"/>
        <v>1</v>
      </c>
      <c r="BN364">
        <f t="shared" si="76"/>
        <v>0.44848590363787344</v>
      </c>
      <c r="BO364" cm="1">
        <f t="array" aca="1" ref="BO364" ca="1">SUM(IF(MOD(_xlfn.FLOOR.MATH(ROW(INDIRECT("1:512"))/1),2)=1,AZ364,1-AZ364) * IF(MOD(_xlfn.FLOOR.MATH(ROW(INDIRECT("1:512"))/2),2)=1,BA364,1-BA364) *  IF(MOD(_xlfn.FLOOR.MATH(ROW(INDIRECT("1:512"))/4),2)=1,BB364,1-BB364) *IF(MOD(_xlfn.FLOOR.MATH(ROW(INDIRECT("1:512"))/8),2)=1,BC364,1-BC364) * IF(MOD(_xlfn.FLOOR.MATH(ROW(INDIRECT("1:512"))/16),2)=1,BD364,1-BD364) * IF(MOD(_xlfn.FLOOR.MATH(ROW(INDIRECT("1:512"))/32),2)=1,BE364,1-BE364) *  IF(MOD(_xlfn.FLOOR.MATH(ROW(INDIRECT("1:512"))/64),2)=1,BF364,1-BF364) * IF(MOD(_xlfn.FLOOR.MATH(ROW(INDIRECT("1:512"))/128),2)=1,BG364,1-BG364) * IF(MOD(_xlfn.FLOOR.MATH(ROW(INDIRECT("1:512"))/256),2)=1,BH364,1-BH364)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0.3742921174589483</v>
      </c>
      <c r="BP364">
        <f ca="1">IF('Draft Sim'!$C$2 = "Most Categories",BO364,BN364)</f>
        <v>0.3742921174589483</v>
      </c>
      <c r="BR364" t="str">
        <f ca="1"/>
        <v>Davon Reed</v>
      </c>
      <c r="BT364" s="6" t="str">
        <f t="shared" ca="1" si="77"/>
        <v>Davon Reed</v>
      </c>
      <c r="BV364" t="str">
        <f ca="1"/>
        <v>Scotty Pippen Jr.</v>
      </c>
    </row>
    <row r="365" spans="6:74">
      <c r="F365" t="str">
        <v>Cole Swider</v>
      </c>
      <c r="I365" s="6" t="str">
        <f t="shared" si="65"/>
        <v>Cole Swider</v>
      </c>
      <c r="L365" t="str">
        <v>Blake Wesley</v>
      </c>
      <c r="O365">
        <v>-1.0841358094530953</v>
      </c>
      <c r="P365">
        <v>-1.1770129920311199</v>
      </c>
      <c r="Q365">
        <v>-0.74952469698056357</v>
      </c>
      <c r="R365">
        <v>-0.56187229490193125</v>
      </c>
      <c r="S365">
        <v>-0.78533723026127045</v>
      </c>
      <c r="T365">
        <v>-0.5382843466714281</v>
      </c>
      <c r="U365">
        <v>0.91116313901165236</v>
      </c>
      <c r="V365">
        <v>1.6710117831320859E-2</v>
      </c>
      <c r="W365">
        <v>-0.28132775705594404</v>
      </c>
      <c r="AO365" t="str">
        <f t="shared" si="66"/>
        <v>Cole Swider</v>
      </c>
      <c r="AP365" cm="1">
        <f t="array" ref="AP365">INDEX(_x_scores_!B$2:B$474,MATCH($AO365,_x_scores_!$A$2:$A$474,0),0) + INDEX(_hidden_info_draft_!Z$42:AK$42,'Draft Sim'!$F$21)</f>
        <v>-1.2210954352576673</v>
      </c>
      <c r="AQ365" cm="1">
        <f t="array" ref="AQ365">INDEX(_x_scores_!C$2:C$474,MATCH($AO365,_x_scores_!$A$2:$A$474,0),0) + INDEX(_hidden_info_draft_!Z$43:AK$43,'Draft Sim'!$F$21)</f>
        <v>-0.78416799590174258</v>
      </c>
      <c r="AR365" cm="1">
        <f t="array" ref="AR365">INDEX(_x_scores_!D$2:D$474,MATCH($AO365,_x_scores_!$A$2:$A$474,0),0) +INDEX(_hidden_info_draft_!Z$44:AK$44,'Draft Sim'!$F$21)</f>
        <v>-0.87108448193203114</v>
      </c>
      <c r="AS365" cm="1">
        <f t="array" ref="AS365">INDEX(_x_scores_!E$2:E$474,MATCH($AO365,_x_scores_!$A$2:$A$474,0),0) + INDEX(_hidden_info_draft_!Z$45:AK$45,'Draft Sim'!$F$21)</f>
        <v>-0.88705133393489888</v>
      </c>
      <c r="AT365" cm="1">
        <f t="array" ref="AT365">INDEX(_x_scores_!F$2:F$474,MATCH($AO365,_x_scores_!$A$2:$A$474,0),0) + INDEX(_hidden_info_draft_!Z$46:AK$46,'Draft Sim'!$F$21)</f>
        <v>-1.1506855359822286</v>
      </c>
      <c r="AU365" cm="1">
        <f t="array" ref="AU365">INDEX(_x_scores_!G$2:G$474,MATCH($AO365,_x_scores_!$A$2:$A$474,0),0) + INDEX(_hidden_info_draft_!Z$47:AK$47,'Draft Sim'!$F$21)</f>
        <v>-0.75441876206705683</v>
      </c>
      <c r="AV365" cm="1">
        <f t="array" ref="AV365">INDEX(_x_scores_!H$2:H$474,MATCH($AO365,_x_scores_!$A$2:$A$474,0),0) + INDEX(_hidden_info_draft_!Z$48:AK$48,'Draft Sim'!$F$21)</f>
        <v>0.86610895598105897</v>
      </c>
      <c r="AW365" cm="1">
        <f t="array" ref="AW365">INDEX(_x_scores_!I$2:I$474,MATCH($AO365,_x_scores_!$A$2:$A$474,0),0) + INDEX(_hidden_info_draft_!Z$49:AK$49,'Draft Sim'!$F$21)</f>
        <v>-1.7639906514912373</v>
      </c>
      <c r="AX365" cm="1">
        <f t="array" ref="AX365">INDEX(_x_scores_!J$2:J$474,MATCH($AO365,_x_scores_!$A$2:$A$474,0),0) + INDEX(_hidden_info_draft_!Z$50:AK$50,'Draft Sim'!$F$21)</f>
        <v>2.0462375036577968E-2</v>
      </c>
      <c r="AZ365">
        <f t="shared" si="67"/>
        <v>0.40988452294690814</v>
      </c>
      <c r="BA365">
        <f t="shared" si="68"/>
        <v>0.44623497597484807</v>
      </c>
      <c r="BB365">
        <f t="shared" si="69"/>
        <v>0.44173039570257511</v>
      </c>
      <c r="BC365">
        <f t="shared" si="70"/>
        <v>0.43297007527361442</v>
      </c>
      <c r="BD365">
        <f t="shared" si="71"/>
        <v>0.42027507489855365</v>
      </c>
      <c r="BE365">
        <f t="shared" si="72"/>
        <v>0.44809581034321955</v>
      </c>
      <c r="BF365">
        <f t="shared" si="73"/>
        <v>0.56322207101689536</v>
      </c>
      <c r="BG365">
        <f t="shared" si="74"/>
        <v>0.37151872000049413</v>
      </c>
      <c r="BH365">
        <f t="shared" si="75"/>
        <v>0.50150525625072084</v>
      </c>
      <c r="BL365">
        <f ca="1"/>
        <v>1</v>
      </c>
      <c r="BN365">
        <f t="shared" si="76"/>
        <v>0.44838187804531437</v>
      </c>
      <c r="BO365" cm="1">
        <f t="array" aca="1" ref="BO365" ca="1">SUM(IF(MOD(_xlfn.FLOOR.MATH(ROW(INDIRECT("1:512"))/1),2)=1,AZ365,1-AZ365) * IF(MOD(_xlfn.FLOOR.MATH(ROW(INDIRECT("1:512"))/2),2)=1,BA365,1-BA365) *  IF(MOD(_xlfn.FLOOR.MATH(ROW(INDIRECT("1:512"))/4),2)=1,BB365,1-BB365) *IF(MOD(_xlfn.FLOOR.MATH(ROW(INDIRECT("1:512"))/8),2)=1,BC365,1-BC365) * IF(MOD(_xlfn.FLOOR.MATH(ROW(INDIRECT("1:512"))/16),2)=1,BD365,1-BD365) * IF(MOD(_xlfn.FLOOR.MATH(ROW(INDIRECT("1:512"))/32),2)=1,BE365,1-BE365) *  IF(MOD(_xlfn.FLOOR.MATH(ROW(INDIRECT("1:512"))/64),2)=1,BF365,1-BF365) * IF(MOD(_xlfn.FLOOR.MATH(ROW(INDIRECT("1:512"))/128),2)=1,BG365,1-BG365) * IF(MOD(_xlfn.FLOOR.MATH(ROW(INDIRECT("1:512"))/256),2)=1,BH365,1-BH365)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0.37403443732956876</v>
      </c>
      <c r="BP365">
        <f ca="1">IF('Draft Sim'!$C$2 = "Most Categories",BO365,BN365)</f>
        <v>0.37403443732956876</v>
      </c>
      <c r="BR365" t="str">
        <f ca="1"/>
        <v>Peyton Watson</v>
      </c>
      <c r="BT365" s="6" t="str">
        <f t="shared" ca="1" si="77"/>
        <v>Peyton Watson</v>
      </c>
      <c r="BV365" t="str">
        <f ca="1"/>
        <v>Kevon Harris</v>
      </c>
    </row>
    <row r="366" spans="6:74">
      <c r="F366" t="str">
        <v>Haywood Highsmith</v>
      </c>
      <c r="I366" s="6" t="str">
        <f t="shared" si="65"/>
        <v>Haywood Highsmith</v>
      </c>
      <c r="L366" t="str">
        <v>Richaun Holmes</v>
      </c>
      <c r="O366">
        <v>-1.1075373759934961</v>
      </c>
      <c r="P366">
        <v>-1.0501396994679295</v>
      </c>
      <c r="Q366">
        <v>-1.0356375710576791</v>
      </c>
      <c r="R366">
        <v>-0.62508006083565681</v>
      </c>
      <c r="S366">
        <v>-0.62556600823808717</v>
      </c>
      <c r="T366">
        <v>-0.57014584937462243</v>
      </c>
      <c r="U366">
        <v>0.91917615160714139</v>
      </c>
      <c r="V366">
        <v>-5.243193864306904E-2</v>
      </c>
      <c r="W366">
        <v>-0.11814568305377696</v>
      </c>
      <c r="AO366" t="str">
        <f t="shared" si="66"/>
        <v>Haywood Highsmith</v>
      </c>
      <c r="AP366" cm="1">
        <f t="array" ref="AP366">INDEX(_x_scores_!B$2:B$474,MATCH($AO366,_x_scores_!$A$2:$A$474,0),0) + INDEX(_hidden_info_draft_!Z$42:AK$42,'Draft Sim'!$F$21)</f>
        <v>-1.2744919790012006</v>
      </c>
      <c r="AQ366" cm="1">
        <f t="array" ref="AQ366">INDEX(_x_scores_!C$2:C$474,MATCH($AO366,_x_scores_!$A$2:$A$474,0),0) + INDEX(_hidden_info_draft_!Z$43:AK$43,'Draft Sim'!$F$21)</f>
        <v>-0.5604295497869145</v>
      </c>
      <c r="AR366" cm="1">
        <f t="array" ref="AR366">INDEX(_x_scores_!D$2:D$474,MATCH($AO366,_x_scores_!$A$2:$A$474,0),0) +INDEX(_hidden_info_draft_!Z$44:AK$44,'Draft Sim'!$F$21)</f>
        <v>-0.97765891151434547</v>
      </c>
      <c r="AS366" cm="1">
        <f t="array" ref="AS366">INDEX(_x_scores_!E$2:E$474,MATCH($AO366,_x_scores_!$A$2:$A$474,0),0) + INDEX(_hidden_info_draft_!Z$45:AK$45,'Draft Sim'!$F$21)</f>
        <v>-0.67898570916153478</v>
      </c>
      <c r="AT366" cm="1">
        <f t="array" ref="AT366">INDEX(_x_scores_!F$2:F$474,MATCH($AO366,_x_scores_!$A$2:$A$474,0),0) + INDEX(_hidden_info_draft_!Z$46:AK$46,'Draft Sim'!$F$21)</f>
        <v>-1.175532010280238</v>
      </c>
      <c r="AU366" cm="1">
        <f t="array" ref="AU366">INDEX(_x_scores_!G$2:G$474,MATCH($AO366,_x_scores_!$A$2:$A$474,0),0) + INDEX(_hidden_info_draft_!Z$47:AK$47,'Draft Sim'!$F$21)</f>
        <v>-0.72941975960446714</v>
      </c>
      <c r="AV366" cm="1">
        <f t="array" ref="AV366">INDEX(_x_scores_!H$2:H$474,MATCH($AO366,_x_scores_!$A$2:$A$474,0),0) + INDEX(_hidden_info_draft_!Z$48:AK$48,'Draft Sim'!$F$21)</f>
        <v>0.81523514928760077</v>
      </c>
      <c r="AW366" cm="1">
        <f t="array" ref="AW366">INDEX(_x_scores_!I$2:I$474,MATCH($AO366,_x_scores_!$A$2:$A$474,0),0) + INDEX(_hidden_info_draft_!Z$49:AK$49,'Draft Sim'!$F$21)</f>
        <v>-1.9507134493344063</v>
      </c>
      <c r="AX366" cm="1">
        <f t="array" ref="AX366">INDEX(_x_scores_!J$2:J$474,MATCH($AO366,_x_scores_!$A$2:$A$474,0),0) + INDEX(_hidden_info_draft_!Z$50:AK$50,'Draft Sim'!$F$21)</f>
        <v>-1.4091550134445921E-2</v>
      </c>
      <c r="AZ366">
        <f t="shared" si="67"/>
        <v>0.40601609159886309</v>
      </c>
      <c r="BA366">
        <f t="shared" si="68"/>
        <v>0.46151799746244759</v>
      </c>
      <c r="BB366">
        <f t="shared" si="69"/>
        <v>0.43466188242038384</v>
      </c>
      <c r="BC366">
        <f t="shared" si="70"/>
        <v>0.44859181541151183</v>
      </c>
      <c r="BD366">
        <f t="shared" si="71"/>
        <v>0.41857744309416867</v>
      </c>
      <c r="BE366">
        <f t="shared" si="72"/>
        <v>0.44980648716905902</v>
      </c>
      <c r="BF366">
        <f t="shared" si="73"/>
        <v>0.55953706945669668</v>
      </c>
      <c r="BG366">
        <f t="shared" si="74"/>
        <v>0.35847588958865662</v>
      </c>
      <c r="BH366">
        <f t="shared" si="75"/>
        <v>0.49896339401731182</v>
      </c>
      <c r="BL366">
        <f ca="1"/>
        <v>1</v>
      </c>
      <c r="BN366">
        <f t="shared" si="76"/>
        <v>0.44846089669101097</v>
      </c>
      <c r="BO366" cm="1">
        <f t="array" aca="1" ref="BO366" ca="1">SUM(IF(MOD(_xlfn.FLOOR.MATH(ROW(INDIRECT("1:512"))/1),2)=1,AZ366,1-AZ366) * IF(MOD(_xlfn.FLOOR.MATH(ROW(INDIRECT("1:512"))/2),2)=1,BA366,1-BA366) *  IF(MOD(_xlfn.FLOOR.MATH(ROW(INDIRECT("1:512"))/4),2)=1,BB366,1-BB366) *IF(MOD(_xlfn.FLOOR.MATH(ROW(INDIRECT("1:512"))/8),2)=1,BC366,1-BC366) * IF(MOD(_xlfn.FLOOR.MATH(ROW(INDIRECT("1:512"))/16),2)=1,BD366,1-BD366) * IF(MOD(_xlfn.FLOOR.MATH(ROW(INDIRECT("1:512"))/32),2)=1,BE366,1-BE366) *  IF(MOD(_xlfn.FLOOR.MATH(ROW(INDIRECT("1:512"))/64),2)=1,BF366,1-BF366) * IF(MOD(_xlfn.FLOOR.MATH(ROW(INDIRECT("1:512"))/128),2)=1,BG366,1-BG366) * IF(MOD(_xlfn.FLOOR.MATH(ROW(INDIRECT("1:512"))/256),2)=1,BH366,1-BH366)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0.37420006578348824</v>
      </c>
      <c r="BP366">
        <f ca="1">IF('Draft Sim'!$C$2 = "Most Categories",BO366,BN366)</f>
        <v>0.37420006578348824</v>
      </c>
      <c r="BR366" t="str">
        <f ca="1"/>
        <v>Haywood Highsmith</v>
      </c>
      <c r="BT366" s="6" t="str">
        <f t="shared" ca="1" si="77"/>
        <v>Haywood Highsmith</v>
      </c>
      <c r="BV366" t="str">
        <f ca="1"/>
        <v>Richaun Holmes</v>
      </c>
    </row>
    <row r="367" spans="6:74">
      <c r="F367" t="str">
        <v>Max Christie</v>
      </c>
      <c r="I367" s="6" t="str">
        <f t="shared" si="65"/>
        <v>Max Christie</v>
      </c>
      <c r="L367" t="str">
        <v>Micah Potter</v>
      </c>
      <c r="O367">
        <v>-1.1288546813247038</v>
      </c>
      <c r="P367">
        <v>-0.97383978323870912</v>
      </c>
      <c r="Q367">
        <v>-1.0797966704123616</v>
      </c>
      <c r="R367">
        <v>-0.54571513236381342</v>
      </c>
      <c r="S367">
        <v>-0.64530668599053309</v>
      </c>
      <c r="T367">
        <v>-0.68011757146114327</v>
      </c>
      <c r="U367">
        <v>0.85080572147340494</v>
      </c>
      <c r="V367">
        <v>-1.9841595669019964E-2</v>
      </c>
      <c r="W367">
        <v>-0.10800541329702555</v>
      </c>
      <c r="AO367" t="str">
        <f t="shared" si="66"/>
        <v>Max Christie</v>
      </c>
      <c r="AP367" cm="1">
        <f t="array" ref="AP367">INDEX(_x_scores_!B$2:B$474,MATCH($AO367,_x_scores_!$A$2:$A$474,0),0) + INDEX(_hidden_info_draft_!Z$42:AK$42,'Draft Sim'!$F$21)</f>
        <v>-1.1993742392119664</v>
      </c>
      <c r="AQ367" cm="1">
        <f t="array" ref="AQ367">INDEX(_x_scores_!C$2:C$474,MATCH($AO367,_x_scores_!$A$2:$A$474,0),0) + INDEX(_hidden_info_draft_!Z$43:AK$43,'Draft Sim'!$F$21)</f>
        <v>-0.80597208434122314</v>
      </c>
      <c r="AR367" cm="1">
        <f t="array" ref="AR367">INDEX(_x_scores_!D$2:D$474,MATCH($AO367,_x_scores_!$A$2:$A$474,0),0) +INDEX(_hidden_info_draft_!Z$44:AK$44,'Draft Sim'!$F$21)</f>
        <v>-0.88617856782417381</v>
      </c>
      <c r="AS367" cm="1">
        <f t="array" ref="AS367">INDEX(_x_scores_!E$2:E$474,MATCH($AO367,_x_scores_!$A$2:$A$474,0),0) + INDEX(_hidden_info_draft_!Z$45:AK$45,'Draft Sim'!$F$21)</f>
        <v>-0.85805558778106805</v>
      </c>
      <c r="AT367" cm="1">
        <f t="array" ref="AT367">INDEX(_x_scores_!F$2:F$474,MATCH($AO367,_x_scores_!$A$2:$A$474,0),0) + INDEX(_hidden_info_draft_!Z$46:AK$46,'Draft Sim'!$F$21)</f>
        <v>-1.1973374759711377</v>
      </c>
      <c r="AU367" cm="1">
        <f t="array" ref="AU367">INDEX(_x_scores_!G$2:G$474,MATCH($AO367,_x_scores_!$A$2:$A$474,0),0) + INDEX(_hidden_info_draft_!Z$47:AK$47,'Draft Sim'!$F$21)</f>
        <v>-0.63807926867486053</v>
      </c>
      <c r="AV367" cm="1">
        <f t="array" ref="AV367">INDEX(_x_scores_!H$2:H$474,MATCH($AO367,_x_scores_!$A$2:$A$474,0),0) + INDEX(_hidden_info_draft_!Z$48:AK$48,'Draft Sim'!$F$21)</f>
        <v>0.84851183846199862</v>
      </c>
      <c r="AW367" cm="1">
        <f t="array" ref="AW367">INDEX(_x_scores_!I$2:I$474,MATCH($AO367,_x_scores_!$A$2:$A$474,0),0) + INDEX(_hidden_info_draft_!Z$49:AK$49,'Draft Sim'!$F$21)</f>
        <v>-1.7963706410119082</v>
      </c>
      <c r="AX367" cm="1">
        <f t="array" ref="AX367">INDEX(_x_scores_!J$2:J$474,MATCH($AO367,_x_scores_!$A$2:$A$474,0),0) + INDEX(_hidden_info_draft_!Z$50:AK$50,'Draft Sim'!$F$21)</f>
        <v>-1.830184364762022E-2</v>
      </c>
      <c r="AZ367">
        <f t="shared" si="67"/>
        <v>0.41146069943895891</v>
      </c>
      <c r="BA367">
        <f t="shared" si="68"/>
        <v>0.44474948388114954</v>
      </c>
      <c r="BB367">
        <f t="shared" si="69"/>
        <v>0.44072810304508603</v>
      </c>
      <c r="BC367">
        <f t="shared" si="70"/>
        <v>0.43514139984548184</v>
      </c>
      <c r="BD367">
        <f t="shared" si="71"/>
        <v>0.41708883504770178</v>
      </c>
      <c r="BE367">
        <f t="shared" si="72"/>
        <v>0.45606459649271502</v>
      </c>
      <c r="BF367">
        <f t="shared" si="73"/>
        <v>0.56194804232060558</v>
      </c>
      <c r="BG367">
        <f t="shared" si="74"/>
        <v>0.3692458468206764</v>
      </c>
      <c r="BH367">
        <f t="shared" si="75"/>
        <v>0.49865367643903169</v>
      </c>
      <c r="BL367">
        <f ca="1"/>
        <v>1</v>
      </c>
      <c r="BN367">
        <f t="shared" si="76"/>
        <v>0.44834229814793414</v>
      </c>
      <c r="BO367" cm="1">
        <f t="array" aca="1" ref="BO367" ca="1">SUM(IF(MOD(_xlfn.FLOOR.MATH(ROW(INDIRECT("1:512"))/1),2)=1,AZ367,1-AZ367) * IF(MOD(_xlfn.FLOOR.MATH(ROW(INDIRECT("1:512"))/2),2)=1,BA367,1-BA367) *  IF(MOD(_xlfn.FLOOR.MATH(ROW(INDIRECT("1:512"))/4),2)=1,BB367,1-BB367) *IF(MOD(_xlfn.FLOOR.MATH(ROW(INDIRECT("1:512"))/8),2)=1,BC367,1-BC367) * IF(MOD(_xlfn.FLOOR.MATH(ROW(INDIRECT("1:512"))/16),2)=1,BD367,1-BD367) * IF(MOD(_xlfn.FLOOR.MATH(ROW(INDIRECT("1:512"))/32),2)=1,BE367,1-BE367) *  IF(MOD(_xlfn.FLOOR.MATH(ROW(INDIRECT("1:512"))/64),2)=1,BF367,1-BF367) * IF(MOD(_xlfn.FLOOR.MATH(ROW(INDIRECT("1:512"))/128),2)=1,BG367,1-BG367) * IF(MOD(_xlfn.FLOOR.MATH(ROW(INDIRECT("1:512"))/256),2)=1,BH367,1-BH367)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0.37394979328749206</v>
      </c>
      <c r="BP367">
        <f ca="1">IF('Draft Sim'!$C$2 = "Most Categories",BO367,BN367)</f>
        <v>0.37394979328749206</v>
      </c>
      <c r="BR367" t="str">
        <f ca="1"/>
        <v>Orlando Robinson</v>
      </c>
      <c r="BT367" s="6" t="str">
        <f t="shared" ca="1" si="77"/>
        <v>Orlando Robinson</v>
      </c>
      <c r="BV367" t="str">
        <f ca="1"/>
        <v>Micah Potter</v>
      </c>
    </row>
    <row r="368" spans="6:74">
      <c r="F368" t="str">
        <v>Orlando Robinson</v>
      </c>
      <c r="I368" s="6" t="str">
        <f t="shared" si="65"/>
        <v>Orlando Robinson</v>
      </c>
      <c r="L368" t="str">
        <v>Trevor Hudgins</v>
      </c>
      <c r="O368">
        <v>-1.1501301399335255</v>
      </c>
      <c r="P368">
        <v>-1.0896522179503516</v>
      </c>
      <c r="Q368">
        <v>-0.78595988777154868</v>
      </c>
      <c r="R368">
        <v>-0.52996278340212732</v>
      </c>
      <c r="S368">
        <v>-0.65866101707784364</v>
      </c>
      <c r="T368">
        <v>-0.80502758311331502</v>
      </c>
      <c r="U368">
        <v>0.8049131530529825</v>
      </c>
      <c r="V368">
        <v>-2.0351276846348913E-2</v>
      </c>
      <c r="W368">
        <v>-8.4185668225001412E-2</v>
      </c>
      <c r="AO368" t="str">
        <f t="shared" si="66"/>
        <v>Orlando Robinson</v>
      </c>
      <c r="AP368" cm="1">
        <f t="array" ref="AP368">INDEX(_x_scores_!B$2:B$474,MATCH($AO368,_x_scores_!$A$2:$A$474,0),0) + INDEX(_hidden_info_draft_!Z$42:AK$42,'Draft Sim'!$F$21)</f>
        <v>-1.3239888855660287</v>
      </c>
      <c r="AQ368" cm="1">
        <f t="array" ref="AQ368">INDEX(_x_scores_!C$2:C$474,MATCH($AO368,_x_scores_!$A$2:$A$474,0),0) + INDEX(_hidden_info_draft_!Z$43:AK$43,'Draft Sim'!$F$21)</f>
        <v>-0.41234912236006371</v>
      </c>
      <c r="AR368" cm="1">
        <f t="array" ref="AR368">INDEX(_x_scores_!D$2:D$474,MATCH($AO368,_x_scores_!$A$2:$A$474,0),0) +INDEX(_hidden_info_draft_!Z$44:AK$44,'Draft Sim'!$F$21)</f>
        <v>-0.92052671215120707</v>
      </c>
      <c r="AS368" cm="1">
        <f t="array" ref="AS368">INDEX(_x_scores_!E$2:E$474,MATCH($AO368,_x_scores_!$A$2:$A$474,0),0) + INDEX(_hidden_info_draft_!Z$45:AK$45,'Draft Sim'!$F$21)</f>
        <v>-0.89116371254378213</v>
      </c>
      <c r="AT368" cm="1">
        <f t="array" ref="AT368">INDEX(_x_scores_!F$2:F$474,MATCH($AO368,_x_scores_!$A$2:$A$474,0),0) + INDEX(_hidden_info_draft_!Z$46:AK$46,'Draft Sim'!$F$21)</f>
        <v>-0.90910759061113278</v>
      </c>
      <c r="AU368" cm="1">
        <f t="array" ref="AU368">INDEX(_x_scores_!G$2:G$474,MATCH($AO368,_x_scores_!$A$2:$A$474,0),0) + INDEX(_hidden_info_draft_!Z$47:AK$47,'Draft Sim'!$F$21)</f>
        <v>-1.1769024768249516</v>
      </c>
      <c r="AV368" cm="1">
        <f t="array" ref="AV368">INDEX(_x_scores_!H$2:H$474,MATCH($AO368,_x_scores_!$A$2:$A$474,0),0) + INDEX(_hidden_info_draft_!Z$48:AK$48,'Draft Sim'!$F$21)</f>
        <v>0.81444924156829601</v>
      </c>
      <c r="AW368" cm="1">
        <f t="array" ref="AW368">INDEX(_x_scores_!I$2:I$474,MATCH($AO368,_x_scores_!$A$2:$A$474,0),0) + INDEX(_hidden_info_draft_!Z$49:AK$49,'Draft Sim'!$F$21)</f>
        <v>-1.8685724882066217</v>
      </c>
      <c r="AX368" cm="1">
        <f t="array" ref="AX368">INDEX(_x_scores_!J$2:J$474,MATCH($AO368,_x_scores_!$A$2:$A$474,0),0) + INDEX(_hidden_info_draft_!Z$50:AK$50,'Draft Sim'!$F$21)</f>
        <v>0.1517190575146217</v>
      </c>
      <c r="AZ368">
        <f t="shared" si="67"/>
        <v>0.40243834636449183</v>
      </c>
      <c r="BA368">
        <f t="shared" si="68"/>
        <v>0.47166577992657055</v>
      </c>
      <c r="BB368">
        <f t="shared" si="69"/>
        <v>0.43844870770903166</v>
      </c>
      <c r="BC368">
        <f t="shared" si="70"/>
        <v>0.43266228512599514</v>
      </c>
      <c r="BD368">
        <f t="shared" si="71"/>
        <v>0.43685354190211467</v>
      </c>
      <c r="BE368">
        <f t="shared" si="72"/>
        <v>0.41935624088858048</v>
      </c>
      <c r="BF368">
        <f t="shared" si="73"/>
        <v>0.55948010157888595</v>
      </c>
      <c r="BG368">
        <f t="shared" si="74"/>
        <v>0.36419426175706093</v>
      </c>
      <c r="BH368">
        <f t="shared" si="75"/>
        <v>0.51115935049507111</v>
      </c>
      <c r="BL368">
        <f ca="1"/>
        <v>1</v>
      </c>
      <c r="BN368">
        <f t="shared" si="76"/>
        <v>0.44847317952753357</v>
      </c>
      <c r="BO368" cm="1">
        <f t="array" aca="1" ref="BO368" ca="1">SUM(IF(MOD(_xlfn.FLOOR.MATH(ROW(INDIRECT("1:512"))/1),2)=1,AZ368,1-AZ368) * IF(MOD(_xlfn.FLOOR.MATH(ROW(INDIRECT("1:512"))/2),2)=1,BA368,1-BA368) *  IF(MOD(_xlfn.FLOOR.MATH(ROW(INDIRECT("1:512"))/4),2)=1,BB368,1-BB368) *IF(MOD(_xlfn.FLOOR.MATH(ROW(INDIRECT("1:512"))/8),2)=1,BC368,1-BC368) * IF(MOD(_xlfn.FLOOR.MATH(ROW(INDIRECT("1:512"))/16),2)=1,BD368,1-BD368) * IF(MOD(_xlfn.FLOOR.MATH(ROW(INDIRECT("1:512"))/32),2)=1,BE368,1-BE368) *  IF(MOD(_xlfn.FLOOR.MATH(ROW(INDIRECT("1:512"))/64),2)=1,BF368,1-BF368) * IF(MOD(_xlfn.FLOOR.MATH(ROW(INDIRECT("1:512"))/128),2)=1,BG368,1-BG368) * IF(MOD(_xlfn.FLOOR.MATH(ROW(INDIRECT("1:512"))/256),2)=1,BH368,1-BH368)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0.37418149842649878</v>
      </c>
      <c r="BP368">
        <f ca="1">IF('Draft Sim'!$C$2 = "Most Categories",BO368,BN368)</f>
        <v>0.37418149842649878</v>
      </c>
      <c r="BR368" t="str">
        <f ca="1"/>
        <v>Duncan Robinson</v>
      </c>
      <c r="BT368" s="6" t="str">
        <f t="shared" ca="1" si="77"/>
        <v>Duncan Robinson</v>
      </c>
      <c r="BV368" t="str">
        <f ca="1"/>
        <v>Mamadi Diakite</v>
      </c>
    </row>
    <row r="369" spans="6:74">
      <c r="F369" t="str">
        <v>Malachi Flynn</v>
      </c>
      <c r="I369" s="6" t="str">
        <f t="shared" si="65"/>
        <v>Malachi Flynn</v>
      </c>
      <c r="L369" t="str">
        <v>Garrison Mathews</v>
      </c>
      <c r="O369">
        <v>-1.1579848061306135</v>
      </c>
      <c r="P369">
        <v>-0.75370586020254149</v>
      </c>
      <c r="Q369">
        <v>-1.1755526035473791</v>
      </c>
      <c r="R369">
        <v>-0.70699859559653166</v>
      </c>
      <c r="S369">
        <v>-0.44035992410556557</v>
      </c>
      <c r="T369">
        <v>-0.9981029809316162</v>
      </c>
      <c r="U369">
        <v>0.88742340786723517</v>
      </c>
      <c r="V369">
        <v>-0.11651882079609475</v>
      </c>
      <c r="W369">
        <v>0.18178143941491628</v>
      </c>
      <c r="AO369" t="str">
        <f t="shared" si="66"/>
        <v>Malachi Flynn</v>
      </c>
      <c r="AP369" cm="1">
        <f t="array" ref="AP369">INDEX(_x_scores_!B$2:B$474,MATCH($AO369,_x_scores_!$A$2:$A$474,0),0) + INDEX(_hidden_info_draft_!Z$42:AK$42,'Draft Sim'!$F$21)</f>
        <v>-1.1759726726715656</v>
      </c>
      <c r="AQ369" cm="1">
        <f t="array" ref="AQ369">INDEX(_x_scores_!C$2:C$474,MATCH($AO369,_x_scores_!$A$2:$A$474,0),0) + INDEX(_hidden_info_draft_!Z$43:AK$43,'Draft Sim'!$F$21)</f>
        <v>-0.93284537690441349</v>
      </c>
      <c r="AR369" cm="1">
        <f t="array" ref="AR369">INDEX(_x_scores_!D$2:D$474,MATCH($AO369,_x_scores_!$A$2:$A$474,0),0) +INDEX(_hidden_info_draft_!Z$44:AK$44,'Draft Sim'!$F$21)</f>
        <v>-0.60006569374705832</v>
      </c>
      <c r="AS369" cm="1">
        <f t="array" ref="AS369">INDEX(_x_scores_!E$2:E$474,MATCH($AO369,_x_scores_!$A$2:$A$474,0),0) + INDEX(_hidden_info_draft_!Z$45:AK$45,'Draft Sim'!$F$21)</f>
        <v>-0.79484782184734248</v>
      </c>
      <c r="AT369" cm="1">
        <f t="array" ref="AT369">INDEX(_x_scores_!F$2:F$474,MATCH($AO369,_x_scores_!$A$2:$A$474,0),0) + INDEX(_hidden_info_draft_!Z$46:AK$46,'Draft Sim'!$F$21)</f>
        <v>-1.357108697994321</v>
      </c>
      <c r="AU369" cm="1">
        <f t="array" ref="AU369">INDEX(_x_scores_!G$2:G$474,MATCH($AO369,_x_scores_!$A$2:$A$474,0),0) + INDEX(_hidden_info_draft_!Z$47:AK$47,'Draft Sim'!$F$21)</f>
        <v>-0.60621776597166621</v>
      </c>
      <c r="AV369" cm="1">
        <f t="array" ref="AV369">INDEX(_x_scores_!H$2:H$474,MATCH($AO369,_x_scores_!$A$2:$A$474,0),0) + INDEX(_hidden_info_draft_!Z$48:AK$48,'Draft Sim'!$F$21)</f>
        <v>0.84049882586650959</v>
      </c>
      <c r="AW369" cm="1">
        <f t="array" ref="AW369">INDEX(_x_scores_!I$2:I$474,MATCH($AO369,_x_scores_!$A$2:$A$474,0),0) + INDEX(_hidden_info_draft_!Z$49:AK$49,'Draft Sim'!$F$21)</f>
        <v>-1.7272285845375184</v>
      </c>
      <c r="AX369" cm="1">
        <f t="array" ref="AX369">INDEX(_x_scores_!J$2:J$474,MATCH($AO369,_x_scores_!$A$2:$A$474,0),0) + INDEX(_hidden_info_draft_!Z$50:AK$50,'Draft Sim'!$F$21)</f>
        <v>-0.1814839176497873</v>
      </c>
      <c r="AZ369">
        <f t="shared" si="67"/>
        <v>0.41316041007969595</v>
      </c>
      <c r="BA369">
        <f t="shared" si="68"/>
        <v>0.43612176563770255</v>
      </c>
      <c r="BB369">
        <f t="shared" si="69"/>
        <v>0.45978425804469569</v>
      </c>
      <c r="BC369">
        <f t="shared" si="70"/>
        <v>0.43988136243559195</v>
      </c>
      <c r="BD369">
        <f t="shared" si="71"/>
        <v>0.40621918397090728</v>
      </c>
      <c r="BE369">
        <f t="shared" si="72"/>
        <v>0.45825020540014028</v>
      </c>
      <c r="BF369">
        <f t="shared" si="73"/>
        <v>0.56136768774586132</v>
      </c>
      <c r="BG369">
        <f t="shared" si="74"/>
        <v>0.37410462426249047</v>
      </c>
      <c r="BH369">
        <f t="shared" si="75"/>
        <v>0.48665211296271715</v>
      </c>
      <c r="BL369">
        <f ca="1"/>
        <v>1</v>
      </c>
      <c r="BN369">
        <f t="shared" si="76"/>
        <v>0.44839351228220031</v>
      </c>
      <c r="BO369" cm="1">
        <f t="array" aca="1" ref="BO369" ca="1">SUM(IF(MOD(_xlfn.FLOOR.MATH(ROW(INDIRECT("1:512"))/1),2)=1,AZ369,1-AZ369) * IF(MOD(_xlfn.FLOOR.MATH(ROW(INDIRECT("1:512"))/2),2)=1,BA369,1-BA369) *  IF(MOD(_xlfn.FLOOR.MATH(ROW(INDIRECT("1:512"))/4),2)=1,BB369,1-BB369) *IF(MOD(_xlfn.FLOOR.MATH(ROW(INDIRECT("1:512"))/8),2)=1,BC369,1-BC369) * IF(MOD(_xlfn.FLOOR.MATH(ROW(INDIRECT("1:512"))/16),2)=1,BD369,1-BD369) * IF(MOD(_xlfn.FLOOR.MATH(ROW(INDIRECT("1:512"))/32),2)=1,BE369,1-BE369) *  IF(MOD(_xlfn.FLOOR.MATH(ROW(INDIRECT("1:512"))/64),2)=1,BF369,1-BF369) * IF(MOD(_xlfn.FLOOR.MATH(ROW(INDIRECT("1:512"))/128),2)=1,BG369,1-BG369) * IF(MOD(_xlfn.FLOOR.MATH(ROW(INDIRECT("1:512"))/256),2)=1,BH369,1-BH369)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0.37410434515601215</v>
      </c>
      <c r="BP369">
        <f ca="1">IF('Draft Sim'!$C$2 = "Most Categories",BO369,BN369)</f>
        <v>0.37410434515601215</v>
      </c>
      <c r="BR369" t="str">
        <f ca="1"/>
        <v>Malachi Flynn</v>
      </c>
      <c r="BT369" s="6" t="str">
        <f t="shared" ca="1" si="77"/>
        <v>Malachi Flynn</v>
      </c>
      <c r="BV369" t="str">
        <f ca="1"/>
        <v>Day'Ron Sharpe</v>
      </c>
    </row>
    <row r="370" spans="6:74">
      <c r="F370" t="str">
        <v>Doug McDermott</v>
      </c>
      <c r="I370" s="6" t="str">
        <f t="shared" si="65"/>
        <v>Doug McDermott</v>
      </c>
      <c r="L370" t="str">
        <v>Mamadi Diakite</v>
      </c>
      <c r="O370">
        <v>-1.1310190379526999</v>
      </c>
      <c r="P370">
        <v>-0.97441196212965309</v>
      </c>
      <c r="Q370">
        <v>-1.0825010574612537</v>
      </c>
      <c r="R370">
        <v>-0.67946240781283052</v>
      </c>
      <c r="S370">
        <v>-0.34860250200827675</v>
      </c>
      <c r="T370">
        <v>-0.80947703521350267</v>
      </c>
      <c r="U370">
        <v>0.88660596827175098</v>
      </c>
      <c r="V370">
        <v>-8.2342619740427739E-2</v>
      </c>
      <c r="W370">
        <v>-2.5013288992621566E-2</v>
      </c>
      <c r="AO370" t="str">
        <f t="shared" si="66"/>
        <v>Doug McDermott</v>
      </c>
      <c r="AP370" cm="1">
        <f t="array" ref="AP370">INDEX(_x_scores_!B$2:B$474,MATCH($AO370,_x_scores_!$A$2:$A$474,0),0) + INDEX(_hidden_info_draft_!Z$42:AK$42,'Draft Sim'!$F$21)</f>
        <v>-0.97595082311564585</v>
      </c>
      <c r="AQ370" cm="1">
        <f t="array" ref="AQ370">INDEX(_x_scores_!C$2:C$474,MATCH($AO370,_x_scores_!$A$2:$A$474,0),0) + INDEX(_hidden_info_draft_!Z$43:AK$43,'Draft Sim'!$F$21)</f>
        <v>-0.91218318974802914</v>
      </c>
      <c r="AR370" cm="1">
        <f t="array" ref="AR370">INDEX(_x_scores_!D$2:D$474,MATCH($AO370,_x_scores_!$A$2:$A$474,0),0) +INDEX(_hidden_info_draft_!Z$44:AK$44,'Draft Sim'!$F$21)</f>
        <v>-0.84369991386418086</v>
      </c>
      <c r="AS370" cm="1">
        <f t="array" ref="AS370">INDEX(_x_scores_!E$2:E$474,MATCH($AO370,_x_scores_!$A$2:$A$474,0),0) + INDEX(_hidden_info_draft_!Z$45:AK$45,'Draft Sim'!$F$21)</f>
        <v>-1.0630038225356349</v>
      </c>
      <c r="AT370" cm="1">
        <f t="array" ref="AT370">INDEX(_x_scores_!F$2:F$474,MATCH($AO370,_x_scores_!$A$2:$A$474,0),0) + INDEX(_hidden_info_draft_!Z$46:AK$46,'Draft Sim'!$F$21)</f>
        <v>-1.394736715633381</v>
      </c>
      <c r="AU370" cm="1">
        <f t="array" ref="AU370">INDEX(_x_scores_!G$2:G$474,MATCH($AO370,_x_scores_!$A$2:$A$474,0),0) + INDEX(_hidden_info_draft_!Z$47:AK$47,'Draft Sim'!$F$21)</f>
        <v>-0.23940019930369685</v>
      </c>
      <c r="AV370" cm="1">
        <f t="array" ref="AV370">INDEX(_x_scores_!H$2:H$474,MATCH($AO370,_x_scores_!$A$2:$A$474,0),0) + INDEX(_hidden_info_draft_!Z$48:AK$48,'Draft Sim'!$F$21)</f>
        <v>0.75799854550730394</v>
      </c>
      <c r="AW370" cm="1">
        <f t="array" ref="AW370">INDEX(_x_scores_!I$2:I$474,MATCH($AO370,_x_scores_!$A$2:$A$474,0),0) + INDEX(_hidden_info_draft_!Z$49:AK$49,'Draft Sim'!$F$21)</f>
        <v>-1.7532422331156707</v>
      </c>
      <c r="AX370" cm="1">
        <f t="array" ref="AX370">INDEX(_x_scores_!J$2:J$474,MATCH($AO370,_x_scores_!$A$2:$A$474,0),0) + INDEX(_hidden_info_draft_!Z$50:AK$50,'Draft Sim'!$F$21)</f>
        <v>-8.1754056906323092E-2</v>
      </c>
      <c r="AZ370">
        <f t="shared" si="67"/>
        <v>0.42775175676538268</v>
      </c>
      <c r="BA370">
        <f t="shared" si="68"/>
        <v>0.43752489012216422</v>
      </c>
      <c r="BB370">
        <f t="shared" si="69"/>
        <v>0.44354976176981986</v>
      </c>
      <c r="BC370">
        <f t="shared" si="70"/>
        <v>0.41983968108426628</v>
      </c>
      <c r="BD370">
        <f t="shared" si="71"/>
        <v>0.40366940377034655</v>
      </c>
      <c r="BE370">
        <f t="shared" si="72"/>
        <v>0.48348718280932634</v>
      </c>
      <c r="BF370">
        <f t="shared" si="73"/>
        <v>0.55538502709585291</v>
      </c>
      <c r="BG370">
        <f t="shared" si="74"/>
        <v>0.37227418774590104</v>
      </c>
      <c r="BH370">
        <f t="shared" si="75"/>
        <v>0.49398620951313932</v>
      </c>
      <c r="BL370">
        <f ca="1"/>
        <v>1</v>
      </c>
      <c r="BN370">
        <f t="shared" si="76"/>
        <v>0.44860756674179991</v>
      </c>
      <c r="BO370" cm="1">
        <f t="array" aca="1" ref="BO370" ca="1">SUM(IF(MOD(_xlfn.FLOOR.MATH(ROW(INDIRECT("1:512"))/1),2)=1,AZ370,1-AZ370) * IF(MOD(_xlfn.FLOOR.MATH(ROW(INDIRECT("1:512"))/2),2)=1,BA370,1-BA370) *  IF(MOD(_xlfn.FLOOR.MATH(ROW(INDIRECT("1:512"))/4),2)=1,BB370,1-BB370) *IF(MOD(_xlfn.FLOOR.MATH(ROW(INDIRECT("1:512"))/8),2)=1,BC370,1-BC370) * IF(MOD(_xlfn.FLOOR.MATH(ROW(INDIRECT("1:512"))/16),2)=1,BD370,1-BD370) * IF(MOD(_xlfn.FLOOR.MATH(ROW(INDIRECT("1:512"))/32),2)=1,BE370,1-BE370) *  IF(MOD(_xlfn.FLOOR.MATH(ROW(INDIRECT("1:512"))/64),2)=1,BF370,1-BF370) * IF(MOD(_xlfn.FLOOR.MATH(ROW(INDIRECT("1:512"))/128),2)=1,BG370,1-BG370) * IF(MOD(_xlfn.FLOOR.MATH(ROW(INDIRECT("1:512"))/256),2)=1,BH370,1-BH370)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0.37459965350137653</v>
      </c>
      <c r="BP370">
        <f ca="1">IF('Draft Sim'!$C$2 = "Most Categories",BO370,BN370)</f>
        <v>0.37459965350137653</v>
      </c>
      <c r="BR370" t="str">
        <f ca="1"/>
        <v>Cole Swider</v>
      </c>
      <c r="BT370" s="6" t="str">
        <f t="shared" ca="1" si="77"/>
        <v>Cole Swider</v>
      </c>
      <c r="BV370" t="str">
        <f ca="1"/>
        <v>Trevor Hudgins</v>
      </c>
    </row>
    <row r="371" spans="6:74">
      <c r="F371" t="str">
        <v>Duncan Robinson</v>
      </c>
      <c r="I371" s="6" t="str">
        <f t="shared" si="65"/>
        <v>Duncan Robinson</v>
      </c>
      <c r="L371" t="str">
        <v>Braxton Key</v>
      </c>
      <c r="O371">
        <v>-1.2321520223475584</v>
      </c>
      <c r="P371">
        <v>-0.65651673748677009</v>
      </c>
      <c r="Q371">
        <v>-1.0699857153847123</v>
      </c>
      <c r="R371">
        <v>-0.65818818559837089</v>
      </c>
      <c r="S371">
        <v>-0.33733612287808223</v>
      </c>
      <c r="T371">
        <v>-1.1089690575247135</v>
      </c>
      <c r="U371">
        <v>0.88511355471343878</v>
      </c>
      <c r="V371">
        <v>-0.1246337858377824</v>
      </c>
      <c r="W371">
        <v>5.187521810846496E-2</v>
      </c>
      <c r="AO371" t="str">
        <f t="shared" si="66"/>
        <v>Duncan Robinson</v>
      </c>
      <c r="AP371" cm="1">
        <f t="array" ref="AP371">INDEX(_x_scores_!B$2:B$474,MATCH($AO371,_x_scores_!$A$2:$A$474,0),0) + INDEX(_hidden_info_draft_!Z$42:AK$42,'Draft Sim'!$F$21)</f>
        <v>-1.2305558045418594</v>
      </c>
      <c r="AQ371" cm="1">
        <f t="array" ref="AQ371">INDEX(_x_scores_!C$2:C$474,MATCH($AO371,_x_scores_!$A$2:$A$474,0),0) + INDEX(_hidden_info_draft_!Z$43:AK$43,'Draft Sim'!$F$21)</f>
        <v>-0.92700118637097739</v>
      </c>
      <c r="AR371" cm="1">
        <f t="array" ref="AR371">INDEX(_x_scores_!D$2:D$474,MATCH($AO371,_x_scores_!$A$2:$A$474,0),0) +INDEX(_hidden_info_draft_!Z$44:AK$44,'Draft Sim'!$F$21)</f>
        <v>-0.96971829189457126</v>
      </c>
      <c r="AS371" cm="1">
        <f t="array" ref="AS371">INDEX(_x_scores_!E$2:E$474,MATCH($AO371,_x_scores_!$A$2:$A$474,0),0) + INDEX(_hidden_info_draft_!Z$45:AK$45,'Draft Sim'!$F$21)</f>
        <v>-0.98324085035041286</v>
      </c>
      <c r="AT371" cm="1">
        <f t="array" ref="AT371">INDEX(_x_scores_!F$2:F$474,MATCH($AO371,_x_scores_!$A$2:$A$474,0),0) + INDEX(_hidden_info_draft_!Z$46:AK$46,'Draft Sim'!$F$21)</f>
        <v>-1.3642845156444885</v>
      </c>
      <c r="AU371" cm="1">
        <f t="array" ref="AU371">INDEX(_x_scores_!G$2:G$474,MATCH($AO371,_x_scores_!$A$2:$A$474,0),0) + INDEX(_hidden_info_draft_!Z$47:AK$47,'Draft Sim'!$F$21)</f>
        <v>-0.14425358262710555</v>
      </c>
      <c r="AV371" cm="1">
        <f t="array" ref="AV371">INDEX(_x_scores_!H$2:H$474,MATCH($AO371,_x_scores_!$A$2:$A$474,0),0) + INDEX(_hidden_info_draft_!Z$48:AK$48,'Draft Sim'!$F$21)</f>
        <v>0.93453862642505348</v>
      </c>
      <c r="AW371" cm="1">
        <f t="array" ref="AW371">INDEX(_x_scores_!I$2:I$474,MATCH($AO371,_x_scores_!$A$2:$A$474,0),0) + INDEX(_hidden_info_draft_!Z$49:AK$49,'Draft Sim'!$F$21)</f>
        <v>-1.7339479099178574</v>
      </c>
      <c r="AX371" cm="1">
        <f t="array" ref="AX371">INDEX(_x_scores_!J$2:J$474,MATCH($AO371,_x_scores_!$A$2:$A$474,0),0) + INDEX(_hidden_info_draft_!Z$50:AK$50,'Draft Sim'!$F$21)</f>
        <v>-0.10807751379151923</v>
      </c>
      <c r="AZ371">
        <f t="shared" si="67"/>
        <v>0.40919849422538124</v>
      </c>
      <c r="BA371">
        <f t="shared" si="68"/>
        <v>0.43651855125337691</v>
      </c>
      <c r="BB371">
        <f t="shared" si="69"/>
        <v>0.4351878506555289</v>
      </c>
      <c r="BC371">
        <f t="shared" si="70"/>
        <v>0.42578182875411763</v>
      </c>
      <c r="BD371">
        <f t="shared" si="71"/>
        <v>0.40573261981414843</v>
      </c>
      <c r="BE371">
        <f t="shared" si="72"/>
        <v>0.49004818509121428</v>
      </c>
      <c r="BF371">
        <f t="shared" si="73"/>
        <v>0.56817002052553622</v>
      </c>
      <c r="BG371">
        <f t="shared" si="74"/>
        <v>0.37363154865133441</v>
      </c>
      <c r="BH371">
        <f t="shared" si="75"/>
        <v>0.4920500933536387</v>
      </c>
      <c r="BL371">
        <f ca="1"/>
        <v>0</v>
      </c>
      <c r="BN371">
        <f t="shared" si="76"/>
        <v>0.4484799102582529</v>
      </c>
      <c r="BO371" cm="1">
        <f t="array" aca="1" ref="BO371" ca="1">SUM(IF(MOD(_xlfn.FLOOR.MATH(ROW(INDIRECT("1:512"))/1),2)=1,AZ371,1-AZ371) * IF(MOD(_xlfn.FLOOR.MATH(ROW(INDIRECT("1:512"))/2),2)=1,BA371,1-BA371) *  IF(MOD(_xlfn.FLOOR.MATH(ROW(INDIRECT("1:512"))/4),2)=1,BB371,1-BB371) *IF(MOD(_xlfn.FLOOR.MATH(ROW(INDIRECT("1:512"))/8),2)=1,BC371,1-BC371) * IF(MOD(_xlfn.FLOOR.MATH(ROW(INDIRECT("1:512"))/16),2)=1,BD371,1-BD371) * IF(MOD(_xlfn.FLOOR.MATH(ROW(INDIRECT("1:512"))/32),2)=1,BE371,1-BE371) *  IF(MOD(_xlfn.FLOOR.MATH(ROW(INDIRECT("1:512"))/64),2)=1,BF371,1-BF371) * IF(MOD(_xlfn.FLOOR.MATH(ROW(INDIRECT("1:512"))/128),2)=1,BG371,1-BG371) * IF(MOD(_xlfn.FLOOR.MATH(ROW(INDIRECT("1:512"))/256),2)=1,BH371,1-BH371)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0.37416775978125733</v>
      </c>
      <c r="BP371">
        <f ca="1">IF('Draft Sim'!$C$2 = "Most Categories",BO371,BN371)</f>
        <v>0.37416775978125733</v>
      </c>
      <c r="BR371" t="str">
        <f ca="1"/>
        <v>Zeke Nnaji</v>
      </c>
      <c r="BT371" s="6" t="str">
        <f t="shared" ca="1" si="77"/>
        <v>Zeke Nnaji</v>
      </c>
      <c r="BV371" t="str">
        <f ca="1"/>
        <v>Garrison Mathews</v>
      </c>
    </row>
    <row r="372" spans="6:74">
      <c r="F372" t="str">
        <v>Chimezie Metu</v>
      </c>
      <c r="I372" s="6" t="str">
        <f t="shared" si="65"/>
        <v>Chimezie Metu</v>
      </c>
      <c r="L372" t="str">
        <v>Justin Champagnie</v>
      </c>
      <c r="O372">
        <v>-1.2238728126091754</v>
      </c>
      <c r="P372">
        <v>-1.2291070738244041</v>
      </c>
      <c r="Q372">
        <v>-0.68140927942394203</v>
      </c>
      <c r="R372">
        <v>-0.34783918493383664</v>
      </c>
      <c r="S372">
        <v>-0.78588200740963821</v>
      </c>
      <c r="T372">
        <v>-0.77547170765771845</v>
      </c>
      <c r="U372">
        <v>0.7478594265590679</v>
      </c>
      <c r="V372">
        <v>-5.6863786791262567E-3</v>
      </c>
      <c r="W372">
        <v>-0.1347556474349404</v>
      </c>
      <c r="AO372" t="str">
        <f t="shared" si="66"/>
        <v>Chimezie Metu</v>
      </c>
      <c r="AP372" cm="1">
        <f t="array" ref="AP372">INDEX(_x_scores_!B$2:B$474,MATCH($AO372,_x_scores_!$A$2:$A$474,0),0) + INDEX(_hidden_info_draft_!Z$42:AK$42,'Draft Sim'!$F$21)</f>
        <v>-1.2498216693490838</v>
      </c>
      <c r="AQ372" cm="1">
        <f t="array" ref="AQ372">INDEX(_x_scores_!C$2:C$474,MATCH($AO372,_x_scores_!$A$2:$A$474,0),0) + INDEX(_hidden_info_draft_!Z$43:AK$43,'Draft Sim'!$F$21)</f>
        <v>-0.50953824507583512</v>
      </c>
      <c r="AR372" cm="1">
        <f t="array" ref="AR372">INDEX(_x_scores_!D$2:D$474,MATCH($AO372,_x_scores_!$A$2:$A$474,0),0) +INDEX(_hidden_info_draft_!Z$44:AK$44,'Draft Sim'!$F$21)</f>
        <v>-1.0260936003138739</v>
      </c>
      <c r="AS372" cm="1">
        <f t="array" ref="AS372">INDEX(_x_scores_!E$2:E$474,MATCH($AO372,_x_scores_!$A$2:$A$474,0),0) + INDEX(_hidden_info_draft_!Z$45:AK$45,'Draft Sim'!$F$21)</f>
        <v>-0.9399741225419429</v>
      </c>
      <c r="AT372" cm="1">
        <f t="array" ref="AT372">INDEX(_x_scores_!F$2:F$474,MATCH($AO372,_x_scores_!$A$2:$A$474,0),0) + INDEX(_hidden_info_draft_!Z$46:AK$46,'Draft Sim'!$F$21)</f>
        <v>-1.0121313918386161</v>
      </c>
      <c r="AU372" cm="1">
        <f t="array" ref="AU372">INDEX(_x_scores_!G$2:G$474,MATCH($AO372,_x_scores_!$A$2:$A$474,0),0) + INDEX(_hidden_info_draft_!Z$47:AK$47,'Draft Sim'!$F$21)</f>
        <v>-1.0660364002318543</v>
      </c>
      <c r="AV372" cm="1">
        <f t="array" ref="AV372">INDEX(_x_scores_!H$2:H$474,MATCH($AO372,_x_scores_!$A$2:$A$474,0),0) + INDEX(_hidden_info_draft_!Z$48:AK$48,'Draft Sim'!$F$21)</f>
        <v>0.8167590947220924</v>
      </c>
      <c r="AW372" cm="1">
        <f t="array" ref="AW372">INDEX(_x_scores_!I$2:I$474,MATCH($AO372,_x_scores_!$A$2:$A$474,0),0) + INDEX(_hidden_info_draft_!Z$49:AK$49,'Draft Sim'!$F$21)</f>
        <v>-1.8604575231649341</v>
      </c>
      <c r="AX372" cm="1">
        <f t="array" ref="AX372">INDEX(_x_scores_!J$2:J$474,MATCH($AO372,_x_scores_!$A$2:$A$474,0),0) + INDEX(_hidden_info_draft_!Z$50:AK$50,'Draft Sim'!$F$21)</f>
        <v>0.28162527882107302</v>
      </c>
      <c r="AZ372">
        <f t="shared" si="67"/>
        <v>0.40780227126225133</v>
      </c>
      <c r="BA372">
        <f t="shared" si="68"/>
        <v>0.46500303228688877</v>
      </c>
      <c r="BB372">
        <f t="shared" si="69"/>
        <v>0.4314562177913922</v>
      </c>
      <c r="BC372">
        <f t="shared" si="70"/>
        <v>0.42901225042406077</v>
      </c>
      <c r="BD372">
        <f t="shared" si="71"/>
        <v>0.42976812220083338</v>
      </c>
      <c r="BE372">
        <f t="shared" si="72"/>
        <v>0.42686285953707281</v>
      </c>
      <c r="BF372">
        <f t="shared" si="73"/>
        <v>0.55964753175988979</v>
      </c>
      <c r="BG372">
        <f t="shared" si="74"/>
        <v>0.36476086670473262</v>
      </c>
      <c r="BH372">
        <f t="shared" si="75"/>
        <v>0.52070770193376115</v>
      </c>
      <c r="BL372">
        <f ca="1"/>
        <v>1</v>
      </c>
      <c r="BN372">
        <f t="shared" si="76"/>
        <v>0.44833565043343149</v>
      </c>
      <c r="BO372" cm="1">
        <f t="array" aca="1" ref="BO372" ca="1">SUM(IF(MOD(_xlfn.FLOOR.MATH(ROW(INDIRECT("1:512"))/1),2)=1,AZ372,1-AZ372) * IF(MOD(_xlfn.FLOOR.MATH(ROW(INDIRECT("1:512"))/2),2)=1,BA372,1-BA372) *  IF(MOD(_xlfn.FLOOR.MATH(ROW(INDIRECT("1:512"))/4),2)=1,BB372,1-BB372) *IF(MOD(_xlfn.FLOOR.MATH(ROW(INDIRECT("1:512"))/8),2)=1,BC372,1-BC372) * IF(MOD(_xlfn.FLOOR.MATH(ROW(INDIRECT("1:512"))/16),2)=1,BD372,1-BD372) * IF(MOD(_xlfn.FLOOR.MATH(ROW(INDIRECT("1:512"))/32),2)=1,BE372,1-BE372) *  IF(MOD(_xlfn.FLOOR.MATH(ROW(INDIRECT("1:512"))/64),2)=1,BF372,1-BF372) * IF(MOD(_xlfn.FLOOR.MATH(ROW(INDIRECT("1:512"))/128),2)=1,BG372,1-BG372) * IF(MOD(_xlfn.FLOOR.MATH(ROW(INDIRECT("1:512"))/256),2)=1,BH372,1-BH372)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0.37382841586824084</v>
      </c>
      <c r="BP372">
        <f ca="1">IF('Draft Sim'!$C$2 = "Most Categories",BO372,BN372)</f>
        <v>0.37382841586824084</v>
      </c>
      <c r="BR372" t="str">
        <f ca="1"/>
        <v>Max Christie</v>
      </c>
      <c r="BT372" s="6" t="str">
        <f t="shared" ca="1" si="77"/>
        <v>Max Christie</v>
      </c>
      <c r="BV372" t="str">
        <f ca="1"/>
        <v>Braxton Key</v>
      </c>
    </row>
    <row r="373" spans="6:74">
      <c r="F373" t="str">
        <v>Marko Simonovic</v>
      </c>
      <c r="I373" s="6" t="str">
        <f t="shared" si="65"/>
        <v>Marko Simonovic</v>
      </c>
      <c r="L373" t="str">
        <v>Isaiah Todd</v>
      </c>
      <c r="O373">
        <v>-1.1060197682920159</v>
      </c>
      <c r="P373">
        <v>-1.0773955955292878</v>
      </c>
      <c r="Q373">
        <v>-0.83610432669690138</v>
      </c>
      <c r="R373">
        <v>-0.56887426155497323</v>
      </c>
      <c r="S373">
        <v>-0.6469288446660818</v>
      </c>
      <c r="T373">
        <v>-0.77204192097790791</v>
      </c>
      <c r="U373">
        <v>0.77945189804393888</v>
      </c>
      <c r="V373">
        <v>-4.0590794290083748E-2</v>
      </c>
      <c r="W373">
        <v>-5.4665407238372508E-2</v>
      </c>
      <c r="AO373" t="str">
        <f t="shared" si="66"/>
        <v>Marko Simonovic</v>
      </c>
      <c r="AP373" cm="1">
        <f t="array" ref="AP373">INDEX(_x_scores_!B$2:B$474,MATCH($AO373,_x_scores_!$A$2:$A$474,0),0) + INDEX(_hidden_info_draft_!Z$42:AK$42,'Draft Sim'!$F$21)</f>
        <v>-1.2786055664135119</v>
      </c>
      <c r="AQ373" cm="1">
        <f t="array" ref="AQ373">INDEX(_x_scores_!C$2:C$474,MATCH($AO373,_x_scores_!$A$2:$A$474,0),0) + INDEX(_hidden_info_draft_!Z$43:AK$43,'Draft Sim'!$F$21)</f>
        <v>-0.73282659085081903</v>
      </c>
      <c r="AR373" cm="1">
        <f t="array" ref="AR373">INDEX(_x_scores_!D$2:D$474,MATCH($AO373,_x_scores_!$A$2:$A$474,0),0) +INDEX(_hidden_info_draft_!Z$44:AK$44,'Draft Sim'!$F$21)</f>
        <v>-0.96333122911046587</v>
      </c>
      <c r="AS373" cm="1">
        <f t="array" ref="AS373">INDEX(_x_scores_!E$2:E$474,MATCH($AO373,_x_scores_!$A$2:$A$474,0),0) + INDEX(_hidden_info_draft_!Z$45:AK$45,'Draft Sim'!$F$21)</f>
        <v>-0.94727147221257635</v>
      </c>
      <c r="AT373" cm="1">
        <f t="array" ref="AT373">INDEX(_x_scores_!F$2:F$474,MATCH($AO373,_x_scores_!$A$2:$A$474,0),0) + INDEX(_hidden_info_draft_!Z$46:AK$46,'Draft Sim'!$F$21)</f>
        <v>-0.92938641305264191</v>
      </c>
      <c r="AU373" cm="1">
        <f t="array" ref="AU373">INDEX(_x_scores_!G$2:G$474,MATCH($AO373,_x_scores_!$A$2:$A$474,0),0) + INDEX(_hidden_info_draft_!Z$47:AK$47,'Draft Sim'!$F$21)</f>
        <v>-0.89710271788356055</v>
      </c>
      <c r="AV373" cm="1">
        <f t="array" ref="AV373">INDEX(_x_scores_!H$2:H$474,MATCH($AO373,_x_scores_!$A$2:$A$474,0),0) + INDEX(_hidden_info_draft_!Z$48:AK$48,'Draft Sim'!$F$21)</f>
        <v>0.85611459124199751</v>
      </c>
      <c r="AW373" cm="1">
        <f t="array" ref="AW373">INDEX(_x_scores_!I$2:I$474,MATCH($AO373,_x_scores_!$A$2:$A$474,0),0) + INDEX(_hidden_info_draft_!Z$49:AK$49,'Draft Sim'!$F$21)</f>
        <v>-1.7783940554957696</v>
      </c>
      <c r="AX373" cm="1">
        <f t="array" ref="AX373">INDEX(_x_scores_!J$2:J$474,MATCH($AO373,_x_scores_!$A$2:$A$474,0),0) + INDEX(_hidden_info_draft_!Z$50:AK$50,'Draft Sim'!$F$21)</f>
        <v>0.10960555965411485</v>
      </c>
      <c r="AZ373">
        <f t="shared" si="67"/>
        <v>0.40571844878442764</v>
      </c>
      <c r="BA373">
        <f t="shared" si="68"/>
        <v>0.44973576276767546</v>
      </c>
      <c r="BB373">
        <f t="shared" si="69"/>
        <v>0.43561099816353632</v>
      </c>
      <c r="BC373">
        <f t="shared" si="70"/>
        <v>0.42846706910961907</v>
      </c>
      <c r="BD373">
        <f t="shared" si="71"/>
        <v>0.4354571976066437</v>
      </c>
      <c r="BE373">
        <f t="shared" si="72"/>
        <v>0.43835138351643976</v>
      </c>
      <c r="BF373">
        <f t="shared" si="73"/>
        <v>0.56249856007394206</v>
      </c>
      <c r="BG373">
        <f t="shared" si="74"/>
        <v>0.37050713234597143</v>
      </c>
      <c r="BH373">
        <f t="shared" si="75"/>
        <v>0.50806229061191865</v>
      </c>
      <c r="BL373">
        <f ca="1"/>
        <v>1</v>
      </c>
      <c r="BN373">
        <f t="shared" si="76"/>
        <v>0.44826764922001938</v>
      </c>
      <c r="BO373" cm="1">
        <f t="array" aca="1" ref="BO373" ca="1">SUM(IF(MOD(_xlfn.FLOOR.MATH(ROW(INDIRECT("1:512"))/1),2)=1,AZ373,1-AZ373) * IF(MOD(_xlfn.FLOOR.MATH(ROW(INDIRECT("1:512"))/2),2)=1,BA373,1-BA373) *  IF(MOD(_xlfn.FLOOR.MATH(ROW(INDIRECT("1:512"))/4),2)=1,BB373,1-BB373) *IF(MOD(_xlfn.FLOOR.MATH(ROW(INDIRECT("1:512"))/8),2)=1,BC373,1-BC373) * IF(MOD(_xlfn.FLOOR.MATH(ROW(INDIRECT("1:512"))/16),2)=1,BD373,1-BD373) * IF(MOD(_xlfn.FLOOR.MATH(ROW(INDIRECT("1:512"))/32),2)=1,BE373,1-BE373) *  IF(MOD(_xlfn.FLOOR.MATH(ROW(INDIRECT("1:512"))/64),2)=1,BF373,1-BF373) * IF(MOD(_xlfn.FLOOR.MATH(ROW(INDIRECT("1:512"))/128),2)=1,BG373,1-BG373) * IF(MOD(_xlfn.FLOOR.MATH(ROW(INDIRECT("1:512"))/256),2)=1,BH373,1-BH373)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0.37373998239840467</v>
      </c>
      <c r="BP373">
        <f ca="1">IF('Draft Sim'!$C$2 = "Most Categories",BO373,BN373)</f>
        <v>0.37373998239840467</v>
      </c>
      <c r="BR373" t="str">
        <f ca="1"/>
        <v>Chimezie Metu</v>
      </c>
      <c r="BT373" s="6" t="str">
        <f t="shared" ca="1" si="77"/>
        <v>Chimezie Metu</v>
      </c>
      <c r="BV373" t="str">
        <f ca="1"/>
        <v>Isaiah Todd</v>
      </c>
    </row>
    <row r="374" spans="6:74">
      <c r="F374" t="str">
        <v>Zeke Nnaji</v>
      </c>
      <c r="I374" s="6" t="str">
        <f t="shared" si="65"/>
        <v>Zeke Nnaji</v>
      </c>
      <c r="L374" t="str">
        <v>Danuel House Jr.</v>
      </c>
      <c r="O374">
        <v>-1.1867687031950416</v>
      </c>
      <c r="P374">
        <v>-0.9769942059775254</v>
      </c>
      <c r="Q374">
        <v>-1.1127902323439711</v>
      </c>
      <c r="R374">
        <v>-0.71429594526716511</v>
      </c>
      <c r="S374">
        <v>-0.35761494531959137</v>
      </c>
      <c r="T374">
        <v>-0.82916929858332244</v>
      </c>
      <c r="U374">
        <v>0.92677890438714028</v>
      </c>
      <c r="V374">
        <v>-3.4455353126930315E-2</v>
      </c>
      <c r="W374">
        <v>9.7617202479581174E-3</v>
      </c>
      <c r="AO374" t="str">
        <f t="shared" si="66"/>
        <v>Zeke Nnaji</v>
      </c>
      <c r="AP374" cm="1">
        <f t="array" ref="AP374">INDEX(_x_scores_!B$2:B$474,MATCH($AO374,_x_scores_!$A$2:$A$474,0),0) + INDEX(_hidden_info_draft_!Z$42:AK$42,'Draft Sim'!$F$21)</f>
        <v>-1.2145218660243724</v>
      </c>
      <c r="AQ374" cm="1">
        <f t="array" ref="AQ374">INDEX(_x_scores_!C$2:C$474,MATCH($AO374,_x_scores_!$A$2:$A$474,0),0) + INDEX(_hidden_info_draft_!Z$43:AK$43,'Draft Sim'!$F$21)</f>
        <v>-0.4261613951730856</v>
      </c>
      <c r="AR374" cm="1">
        <f t="array" ref="AR374">INDEX(_x_scores_!D$2:D$474,MATCH($AO374,_x_scores_!$A$2:$A$474,0),0) +INDEX(_hidden_info_draft_!Z$44:AK$44,'Draft Sim'!$F$21)</f>
        <v>-1.1490833293070104</v>
      </c>
      <c r="AS374" cm="1">
        <f t="array" ref="AS374">INDEX(_x_scores_!E$2:E$474,MATCH($AO374,_x_scores_!$A$2:$A$474,0),0) + INDEX(_hidden_info_draft_!Z$45:AK$45,'Draft Sim'!$F$21)</f>
        <v>-0.96418438136974327</v>
      </c>
      <c r="AT374" cm="1">
        <f t="array" ref="AT374">INDEX(_x_scores_!F$2:F$474,MATCH($AO374,_x_scores_!$A$2:$A$474,0),0) + INDEX(_hidden_info_draft_!Z$46:AK$46,'Draft Sim'!$F$21)</f>
        <v>-0.86768681775281298</v>
      </c>
      <c r="AU374" cm="1">
        <f t="array" ref="AU374">INDEX(_x_scores_!G$2:G$474,MATCH($AO374,_x_scores_!$A$2:$A$474,0),0) + INDEX(_hidden_info_draft_!Z$47:AK$47,'Draft Sim'!$F$21)</f>
        <v>-1.0249391648932935</v>
      </c>
      <c r="AV374" cm="1">
        <f t="array" ref="AV374">INDEX(_x_scores_!H$2:H$474,MATCH($AO374,_x_scores_!$A$2:$A$474,0),0) + INDEX(_hidden_info_draft_!Z$48:AK$48,'Draft Sim'!$F$21)</f>
        <v>0.78948545697050965</v>
      </c>
      <c r="AW374" cm="1">
        <f t="array" ref="AW374">INDEX(_x_scores_!I$2:I$474,MATCH($AO374,_x_scores_!$A$2:$A$474,0),0) + INDEX(_hidden_info_draft_!Z$49:AK$49,'Draft Sim'!$F$21)</f>
        <v>-1.9879002112938009</v>
      </c>
      <c r="AX374" cm="1">
        <f t="array" ref="AX374">INDEX(_x_scores_!J$2:J$474,MATCH($AO374,_x_scores_!$A$2:$A$474,0),0) + INDEX(_hidden_info_draft_!Z$50:AK$50,'Draft Sim'!$F$21)</f>
        <v>0.28790397198795392</v>
      </c>
      <c r="AZ374">
        <f t="shared" si="67"/>
        <v>0.41036137491873725</v>
      </c>
      <c r="BA374">
        <f t="shared" si="68"/>
        <v>0.47071835985751609</v>
      </c>
      <c r="BB374">
        <f t="shared" si="69"/>
        <v>0.42333683804993028</v>
      </c>
      <c r="BC374">
        <f t="shared" si="70"/>
        <v>0.42720404062356332</v>
      </c>
      <c r="BD374">
        <f t="shared" si="71"/>
        <v>0.4397080906271652</v>
      </c>
      <c r="BE374">
        <f t="shared" si="72"/>
        <v>0.42965240334872012</v>
      </c>
      <c r="BF374">
        <f t="shared" si="73"/>
        <v>0.55766992411870253</v>
      </c>
      <c r="BG374">
        <f t="shared" si="74"/>
        <v>0.3558973835112984</v>
      </c>
      <c r="BH374">
        <f t="shared" si="75"/>
        <v>0.521168940862345</v>
      </c>
      <c r="BL374">
        <f ca="1"/>
        <v>1</v>
      </c>
      <c r="BN374">
        <f t="shared" si="76"/>
        <v>0.44841303954644207</v>
      </c>
      <c r="BO374" cm="1">
        <f t="array" aca="1" ref="BO374" ca="1">SUM(IF(MOD(_xlfn.FLOOR.MATH(ROW(INDIRECT("1:512"))/1),2)=1,AZ374,1-AZ374) * IF(MOD(_xlfn.FLOOR.MATH(ROW(INDIRECT("1:512"))/2),2)=1,BA374,1-BA374) *  IF(MOD(_xlfn.FLOOR.MATH(ROW(INDIRECT("1:512"))/4),2)=1,BB374,1-BB374) *IF(MOD(_xlfn.FLOOR.MATH(ROW(INDIRECT("1:512"))/8),2)=1,BC374,1-BC374) * IF(MOD(_xlfn.FLOOR.MATH(ROW(INDIRECT("1:512"))/16),2)=1,BD374,1-BD374) * IF(MOD(_xlfn.FLOOR.MATH(ROW(INDIRECT("1:512"))/32),2)=1,BE374,1-BE374) *  IF(MOD(_xlfn.FLOOR.MATH(ROW(INDIRECT("1:512"))/64),2)=1,BF374,1-BF374) * IF(MOD(_xlfn.FLOOR.MATH(ROW(INDIRECT("1:512"))/128),2)=1,BG374,1-BG374) * IF(MOD(_xlfn.FLOOR.MATH(ROW(INDIRECT("1:512"))/256),2)=1,BH374,1-BH374)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0.37398993863978991</v>
      </c>
      <c r="BP374">
        <f ca="1">IF('Draft Sim'!$C$2 = "Most Categories",BO374,BN374)</f>
        <v>0.37398993863978991</v>
      </c>
      <c r="BR374" t="str">
        <f ca="1"/>
        <v>Marko Simonovic</v>
      </c>
      <c r="BT374" s="6" t="str">
        <f t="shared" ca="1" si="77"/>
        <v>Marko Simonovic</v>
      </c>
      <c r="BV374" t="str">
        <f ca="1"/>
        <v>Davis Bertans</v>
      </c>
    </row>
    <row r="375" spans="6:74">
      <c r="F375" t="str">
        <v>Kessler Edwards</v>
      </c>
      <c r="I375" s="6" t="str">
        <f t="shared" si="65"/>
        <v>Kessler Edwards</v>
      </c>
      <c r="L375" t="str">
        <v>Davis Bertans</v>
      </c>
      <c r="O375">
        <v>-1.0648808929331879</v>
      </c>
      <c r="P375">
        <v>-1.0629369224497518</v>
      </c>
      <c r="Q375">
        <v>-0.50824381316201317</v>
      </c>
      <c r="R375">
        <v>-0.30970427183954968</v>
      </c>
      <c r="S375">
        <v>-0.69521535504470877</v>
      </c>
      <c r="T375">
        <v>-0.64454817032770795</v>
      </c>
      <c r="U375">
        <v>0.37230936966038802</v>
      </c>
      <c r="V375">
        <v>-0.1077688849128968</v>
      </c>
      <c r="W375">
        <v>-0.26075278126394597</v>
      </c>
      <c r="AO375" t="str">
        <f t="shared" si="66"/>
        <v>Kessler Edwards</v>
      </c>
      <c r="AP375" cm="1">
        <f t="array" ref="AP375">INDEX(_x_scores_!B$2:B$474,MATCH($AO375,_x_scores_!$A$2:$A$474,0),0) + INDEX(_hidden_info_draft_!Z$42:AK$42,'Draft Sim'!$F$21)</f>
        <v>-1.2663663833433181</v>
      </c>
      <c r="AQ375" cm="1">
        <f t="array" ref="AQ375">INDEX(_x_scores_!C$2:C$474,MATCH($AO375,_x_scores_!$A$2:$A$474,0),0) + INDEX(_hidden_info_draft_!Z$43:AK$43,'Draft Sim'!$F$21)</f>
        <v>-0.76283520750994083</v>
      </c>
      <c r="AR375" cm="1">
        <f t="array" ref="AR375">INDEX(_x_scores_!D$2:D$474,MATCH($AO375,_x_scores_!$A$2:$A$474,0),0) +INDEX(_hidden_info_draft_!Z$44:AK$44,'Draft Sim'!$F$21)</f>
        <v>-0.9385504938327538</v>
      </c>
      <c r="AS375" cm="1">
        <f t="array" ref="AS375">INDEX(_x_scores_!E$2:E$474,MATCH($AO375,_x_scores_!$A$2:$A$474,0),0) + INDEX(_hidden_info_draft_!Z$45:AK$45,'Draft Sim'!$F$21)</f>
        <v>-0.75845019405308878</v>
      </c>
      <c r="AT375" cm="1">
        <f t="array" ref="AT375">INDEX(_x_scores_!F$2:F$474,MATCH($AO375,_x_scores_!$A$2:$A$474,0),0) + INDEX(_hidden_info_draft_!Z$46:AK$46,'Draft Sim'!$F$21)</f>
        <v>-1.1591698035805642</v>
      </c>
      <c r="AU375" cm="1">
        <f t="array" ref="AU375">INDEX(_x_scores_!G$2:G$474,MATCH($AO375,_x_scores_!$A$2:$A$474,0),0) + INDEX(_hidden_info_draft_!Z$47:AK$47,'Draft Sim'!$F$21)</f>
        <v>-0.78565510831863594</v>
      </c>
      <c r="AV375" cm="1">
        <f t="array" ref="AV375">INDEX(_x_scores_!H$2:H$474,MATCH($AO375,_x_scores_!$A$2:$A$474,0),0) + INDEX(_hidden_info_draft_!Z$48:AK$48,'Draft Sim'!$F$21)</f>
        <v>0.8816962333582874</v>
      </c>
      <c r="AW375" cm="1">
        <f t="array" ref="AW375">INDEX(_x_scores_!I$2:I$474,MATCH($AO375,_x_scores_!$A$2:$A$474,0),0) + INDEX(_hidden_info_draft_!Z$49:AK$49,'Draft Sim'!$F$21)</f>
        <v>-1.7693183936544188</v>
      </c>
      <c r="AX375" cm="1">
        <f t="array" ref="AX375">INDEX(_x_scores_!J$2:J$474,MATCH($AO375,_x_scores_!$A$2:$A$474,0),0) + INDEX(_hidden_info_draft_!Z$50:AK$50,'Draft Sim'!$F$21)</f>
        <v>-3.6121569537493431E-2</v>
      </c>
      <c r="AZ375">
        <f t="shared" si="67"/>
        <v>0.40660418686589184</v>
      </c>
      <c r="BA375">
        <f t="shared" si="68"/>
        <v>0.44768908965190835</v>
      </c>
      <c r="BB375">
        <f t="shared" si="69"/>
        <v>0.43725343337090039</v>
      </c>
      <c r="BC375">
        <f t="shared" si="70"/>
        <v>0.44261478754416772</v>
      </c>
      <c r="BD375">
        <f t="shared" si="71"/>
        <v>0.41969522008457871</v>
      </c>
      <c r="BE375">
        <f t="shared" si="72"/>
        <v>0.44595967277832382</v>
      </c>
      <c r="BF375">
        <f t="shared" si="73"/>
        <v>0.56435004059788541</v>
      </c>
      <c r="BG375">
        <f t="shared" si="74"/>
        <v>0.37114443529135588</v>
      </c>
      <c r="BH375">
        <f t="shared" si="75"/>
        <v>0.49734283311559224</v>
      </c>
      <c r="BL375">
        <f ca="1"/>
        <v>1</v>
      </c>
      <c r="BN375">
        <f t="shared" si="76"/>
        <v>0.44807263325562274</v>
      </c>
      <c r="BO375" cm="1">
        <f t="array" aca="1" ref="BO375" ca="1">SUM(IF(MOD(_xlfn.FLOOR.MATH(ROW(INDIRECT("1:512"))/1),2)=1,AZ375,1-AZ375) * IF(MOD(_xlfn.FLOOR.MATH(ROW(INDIRECT("1:512"))/2),2)=1,BA375,1-BA375) *  IF(MOD(_xlfn.FLOOR.MATH(ROW(INDIRECT("1:512"))/4),2)=1,BB375,1-BB375) *IF(MOD(_xlfn.FLOOR.MATH(ROW(INDIRECT("1:512"))/8),2)=1,BC375,1-BC375) * IF(MOD(_xlfn.FLOOR.MATH(ROW(INDIRECT("1:512"))/16),2)=1,BD375,1-BD375) * IF(MOD(_xlfn.FLOOR.MATH(ROW(INDIRECT("1:512"))/32),2)=1,BE375,1-BE375) *  IF(MOD(_xlfn.FLOOR.MATH(ROW(INDIRECT("1:512"))/64),2)=1,BF375,1-BF375) * IF(MOD(_xlfn.FLOOR.MATH(ROW(INDIRECT("1:512"))/128),2)=1,BG375,1-BG375) * IF(MOD(_xlfn.FLOOR.MATH(ROW(INDIRECT("1:512"))/256),2)=1,BH375,1-BH375)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0.3732995742642945</v>
      </c>
      <c r="BP375">
        <f ca="1">IF('Draft Sim'!$C$2 = "Most Categories",BO375,BN375)</f>
        <v>0.3732995742642945</v>
      </c>
      <c r="BR375" t="str">
        <f ca="1"/>
        <v>Rudy Gay</v>
      </c>
      <c r="BT375" s="6" t="str">
        <f t="shared" ca="1" si="77"/>
        <v>Rudy Gay</v>
      </c>
      <c r="BV375" t="str">
        <f ca="1"/>
        <v>Justin Champagnie</v>
      </c>
    </row>
    <row r="376" spans="6:74">
      <c r="F376" t="str">
        <v>Rudy Gay</v>
      </c>
      <c r="I376" s="6" t="str">
        <f t="shared" si="65"/>
        <v>Rudy Gay</v>
      </c>
      <c r="L376" t="str">
        <v>Day'Ron Sharpe</v>
      </c>
      <c r="O376">
        <v>-1.1601708481226176</v>
      </c>
      <c r="P376">
        <v>-0.95617544514001107</v>
      </c>
      <c r="Q376">
        <v>-1.0942446271720889</v>
      </c>
      <c r="R376">
        <v>-0.77365122719831569</v>
      </c>
      <c r="S376">
        <v>-0.36213688217400247</v>
      </c>
      <c r="T376">
        <v>-0.76641187679390721</v>
      </c>
      <c r="U376">
        <v>0.89943259521258256</v>
      </c>
      <c r="V376">
        <v>-3.3996033798260147E-2</v>
      </c>
      <c r="W376">
        <v>1.8457792529575554E-2</v>
      </c>
      <c r="AO376" t="str">
        <f t="shared" si="66"/>
        <v>Rudy Gay</v>
      </c>
      <c r="AP376" cm="1">
        <f t="array" ref="AP376">INDEX(_x_scores_!B$2:B$474,MATCH($AO376,_x_scores_!$A$2:$A$474,0),0) + INDEX(_hidden_info_draft_!Z$42:AK$42,'Draft Sim'!$F$21)</f>
        <v>-1.2462360779924051</v>
      </c>
      <c r="AQ376" cm="1">
        <f t="array" ref="AQ376">INDEX(_x_scores_!C$2:C$474,MATCH($AO376,_x_scores_!$A$2:$A$474,0),0) + INDEX(_hidden_info_draft_!Z$43:AK$43,'Draft Sim'!$F$21)</f>
        <v>-0.69683358320111988</v>
      </c>
      <c r="AR376" cm="1">
        <f t="array" ref="AR376">INDEX(_x_scores_!D$2:D$474,MATCH($AO376,_x_scores_!$A$2:$A$474,0),0) +INDEX(_hidden_info_draft_!Z$44:AK$44,'Draft Sim'!$F$21)</f>
        <v>-0.90763790129213096</v>
      </c>
      <c r="AS376" cm="1">
        <f t="array" ref="AS376">INDEX(_x_scores_!E$2:E$474,MATCH($AO376,_x_scores_!$A$2:$A$474,0),0) + INDEX(_hidden_info_draft_!Z$45:AK$45,'Draft Sim'!$F$21)</f>
        <v>-0.92838360803054121</v>
      </c>
      <c r="AT376" cm="1">
        <f t="array" ref="AT376">INDEX(_x_scores_!F$2:F$474,MATCH($AO376,_x_scores_!$A$2:$A$474,0),0) + INDEX(_hidden_info_draft_!Z$46:AK$46,'Draft Sim'!$F$21)</f>
        <v>-1.0754752367290477</v>
      </c>
      <c r="AU376" cm="1">
        <f t="array" ref="AU376">INDEX(_x_scores_!G$2:G$474,MATCH($AO376,_x_scores_!$A$2:$A$474,0),0) + INDEX(_hidden_info_draft_!Z$47:AK$47,'Draft Sim'!$F$21)</f>
        <v>-0.75489568259485507</v>
      </c>
      <c r="AV376" cm="1">
        <f t="array" ref="AV376">INDEX(_x_scores_!H$2:H$474,MATCH($AO376,_x_scores_!$A$2:$A$474,0),0) + INDEX(_hidden_info_draft_!Z$48:AK$48,'Draft Sim'!$F$21)</f>
        <v>0.88183947670429408</v>
      </c>
      <c r="AW376" cm="1">
        <f t="array" ref="AW376">INDEX(_x_scores_!I$2:I$474,MATCH($AO376,_x_scores_!$A$2:$A$474,0),0) + INDEX(_hidden_info_draft_!Z$49:AK$49,'Draft Sim'!$F$21)</f>
        <v>-1.7725285984892207</v>
      </c>
      <c r="AX376" cm="1">
        <f t="array" ref="AX376">INDEX(_x_scores_!J$2:J$474,MATCH($AO376,_x_scores_!$A$2:$A$474,0),0) + INDEX(_hidden_info_draft_!Z$50:AK$50,'Draft Sim'!$F$21)</f>
        <v>-6.8136790972177008E-2</v>
      </c>
      <c r="AZ376">
        <f t="shared" si="67"/>
        <v>0.40806203575879962</v>
      </c>
      <c r="BA376">
        <f t="shared" si="68"/>
        <v>0.45219234844296374</v>
      </c>
      <c r="BB376">
        <f t="shared" si="69"/>
        <v>0.43930379376823581</v>
      </c>
      <c r="BC376">
        <f t="shared" si="70"/>
        <v>0.42987844995322755</v>
      </c>
      <c r="BD376">
        <f t="shared" si="71"/>
        <v>0.42542272819433857</v>
      </c>
      <c r="BE376">
        <f t="shared" si="72"/>
        <v>0.44806318404316703</v>
      </c>
      <c r="BF376">
        <f t="shared" si="73"/>
        <v>0.56436040395557097</v>
      </c>
      <c r="BG376">
        <f t="shared" si="74"/>
        <v>0.37091897068533197</v>
      </c>
      <c r="BH376">
        <f t="shared" si="75"/>
        <v>0.49498783130419732</v>
      </c>
      <c r="BL376">
        <f ca="1"/>
        <v>1</v>
      </c>
      <c r="BN376">
        <f t="shared" si="76"/>
        <v>0.44813219401175913</v>
      </c>
      <c r="BO376" cm="1">
        <f t="array" aca="1" ref="BO376" ca="1">SUM(IF(MOD(_xlfn.FLOOR.MATH(ROW(INDIRECT("1:512"))/1),2)=1,AZ376,1-AZ376) * IF(MOD(_xlfn.FLOOR.MATH(ROW(INDIRECT("1:512"))/2),2)=1,BA376,1-BA376) *  IF(MOD(_xlfn.FLOOR.MATH(ROW(INDIRECT("1:512"))/4),2)=1,BB376,1-BB376) *IF(MOD(_xlfn.FLOOR.MATH(ROW(INDIRECT("1:512"))/8),2)=1,BC376,1-BC376) * IF(MOD(_xlfn.FLOOR.MATH(ROW(INDIRECT("1:512"))/16),2)=1,BD376,1-BD376) * IF(MOD(_xlfn.FLOOR.MATH(ROW(INDIRECT("1:512"))/32),2)=1,BE376,1-BE376) *  IF(MOD(_xlfn.FLOOR.MATH(ROW(INDIRECT("1:512"))/64),2)=1,BF376,1-BF376) * IF(MOD(_xlfn.FLOOR.MATH(ROW(INDIRECT("1:512"))/128),2)=1,BG376,1-BG376) * IF(MOD(_xlfn.FLOOR.MATH(ROW(INDIRECT("1:512"))/256),2)=1,BH376,1-BH376)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0.3734503200203691</v>
      </c>
      <c r="BP376">
        <f ca="1">IF('Draft Sim'!$C$2 = "Most Categories",BO376,BN376)</f>
        <v>0.3734503200203691</v>
      </c>
      <c r="BR376" t="str">
        <f ca="1"/>
        <v>Blake Wesley</v>
      </c>
      <c r="BT376" s="6" t="str">
        <f t="shared" ca="1" si="77"/>
        <v>Blake Wesley</v>
      </c>
      <c r="BV376" t="str">
        <f ca="1"/>
        <v>Duane Washington Jr.</v>
      </c>
    </row>
    <row r="377" spans="6:74">
      <c r="F377" t="str">
        <v>Kevon Harris</v>
      </c>
      <c r="I377" s="6" t="str">
        <f t="shared" si="65"/>
        <v>Kevon Harris</v>
      </c>
      <c r="L377" t="str">
        <v>Frank Kaminsky</v>
      </c>
      <c r="O377">
        <v>-1.1950045187573088</v>
      </c>
      <c r="P377">
        <v>-1.0897780040299165</v>
      </c>
      <c r="Q377">
        <v>-0.98394657532566498</v>
      </c>
      <c r="R377">
        <v>-0.41548034490948094</v>
      </c>
      <c r="S377">
        <v>-0.69421599138440815</v>
      </c>
      <c r="T377">
        <v>-0.86832815079649306</v>
      </c>
      <c r="U377">
        <v>0.89602572939120184</v>
      </c>
      <c r="V377">
        <v>-0.114608674380948</v>
      </c>
      <c r="W377">
        <v>-7.561323811959831E-3</v>
      </c>
      <c r="AO377" t="str">
        <f t="shared" si="66"/>
        <v>Kevon Harris</v>
      </c>
      <c r="AP377" cm="1">
        <f t="array" ref="AP377">INDEX(_x_scores_!B$2:B$474,MATCH($AO377,_x_scores_!$A$2:$A$474,0),0) + INDEX(_hidden_info_draft_!Z$42:AK$42,'Draft Sim'!$F$21)</f>
        <v>-1.2206915445431741</v>
      </c>
      <c r="AQ377" cm="1">
        <f t="array" ref="AQ377">INDEX(_x_scores_!C$2:C$474,MATCH($AO377,_x_scores_!$A$2:$A$474,0),0) + INDEX(_hidden_info_draft_!Z$43:AK$43,'Draft Sim'!$F$21)</f>
        <v>-0.72967216811200275</v>
      </c>
      <c r="AR377" cm="1">
        <f t="array" ref="AR377">INDEX(_x_scores_!D$2:D$474,MATCH($AO377,_x_scores_!$A$2:$A$474,0),0) +INDEX(_hidden_info_draft_!Z$44:AK$44,'Draft Sim'!$F$21)</f>
        <v>-0.93033766717885635</v>
      </c>
      <c r="AS377" cm="1">
        <f t="array" ref="AS377">INDEX(_x_scores_!E$2:E$474,MATCH($AO377,_x_scores_!$A$2:$A$474,0),0) + INDEX(_hidden_info_draft_!Z$45:AK$45,'Draft Sim'!$F$21)</f>
        <v>-0.77869065930922465</v>
      </c>
      <c r="AT377" cm="1">
        <f t="array" ref="AT377">INDEX(_x_scores_!F$2:F$474,MATCH($AO377,_x_scores_!$A$2:$A$474,0),0) + INDEX(_hidden_info_draft_!Z$46:AK$46,'Draft Sim'!$F$21)</f>
        <v>-1.2170781537235835</v>
      </c>
      <c r="AU377" cm="1">
        <f t="array" ref="AU377">INDEX(_x_scores_!G$2:G$474,MATCH($AO377,_x_scores_!$A$2:$A$474,0),0) + INDEX(_hidden_info_draft_!Z$47:AK$47,'Draft Sim'!$F$21)</f>
        <v>-0.74805099076138137</v>
      </c>
      <c r="AV377" cm="1">
        <f t="array" ref="AV377">INDEX(_x_scores_!H$2:H$474,MATCH($AO377,_x_scores_!$A$2:$A$474,0),0) + INDEX(_hidden_info_draft_!Z$48:AK$48,'Draft Sim'!$F$21)</f>
        <v>0.78014140832826218</v>
      </c>
      <c r="AW377" cm="1">
        <f t="array" ref="AW377">INDEX(_x_scores_!I$2:I$474,MATCH($AO377,_x_scores_!$A$2:$A$474,0),0) + INDEX(_hidden_info_draft_!Z$49:AK$49,'Draft Sim'!$F$21)</f>
        <v>-1.7637802980378592</v>
      </c>
      <c r="AX377" cm="1">
        <f t="array" ref="AX377">INDEX(_x_scores_!J$2:J$474,MATCH($AO377,_x_scores_!$A$2:$A$474,0),0) + INDEX(_hidden_info_draft_!Z$50:AK$50,'Draft Sim'!$F$21)</f>
        <v>-8.1615738908688146E-3</v>
      </c>
      <c r="AZ377">
        <f t="shared" si="67"/>
        <v>0.40991381766762425</v>
      </c>
      <c r="BA377">
        <f t="shared" si="68"/>
        <v>0.44995098202866246</v>
      </c>
      <c r="BB377">
        <f t="shared" si="69"/>
        <v>0.43779800904494959</v>
      </c>
      <c r="BC377">
        <f t="shared" si="70"/>
        <v>0.44109440331416239</v>
      </c>
      <c r="BD377">
        <f t="shared" si="71"/>
        <v>0.41574220895401504</v>
      </c>
      <c r="BE377">
        <f t="shared" si="72"/>
        <v>0.44853146535955757</v>
      </c>
      <c r="BF377">
        <f t="shared" si="73"/>
        <v>0.55699205524242434</v>
      </c>
      <c r="BG377">
        <f t="shared" si="74"/>
        <v>0.37153350025359666</v>
      </c>
      <c r="BH377">
        <f t="shared" si="75"/>
        <v>0.49939961589964799</v>
      </c>
      <c r="BL377">
        <f ca="1"/>
        <v>1</v>
      </c>
      <c r="BN377">
        <f t="shared" si="76"/>
        <v>0.44788400641829335</v>
      </c>
      <c r="BO377" cm="1">
        <f t="array" aca="1" ref="BO377" ca="1">SUM(IF(MOD(_xlfn.FLOOR.MATH(ROW(INDIRECT("1:512"))/1),2)=1,AZ377,1-AZ377) * IF(MOD(_xlfn.FLOOR.MATH(ROW(INDIRECT("1:512"))/2),2)=1,BA377,1-BA377) *  IF(MOD(_xlfn.FLOOR.MATH(ROW(INDIRECT("1:512"))/4),2)=1,BB377,1-BB377) *IF(MOD(_xlfn.FLOOR.MATH(ROW(INDIRECT("1:512"))/8),2)=1,BC377,1-BC377) * IF(MOD(_xlfn.FLOOR.MATH(ROW(INDIRECT("1:512"))/16),2)=1,BD377,1-BD377) * IF(MOD(_xlfn.FLOOR.MATH(ROW(INDIRECT("1:512"))/32),2)=1,BE377,1-BE377) *  IF(MOD(_xlfn.FLOOR.MATH(ROW(INDIRECT("1:512"))/64),2)=1,BF377,1-BF377) * IF(MOD(_xlfn.FLOOR.MATH(ROW(INDIRECT("1:512"))/128),2)=1,BG377,1-BG377) * IF(MOD(_xlfn.FLOOR.MATH(ROW(INDIRECT("1:512"))/256),2)=1,BH377,1-BH377)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0.3729062084291388</v>
      </c>
      <c r="BP377">
        <f ca="1">IF('Draft Sim'!$C$2 = "Most Categories",BO377,BN377)</f>
        <v>0.3729062084291388</v>
      </c>
      <c r="BR377" t="str">
        <f ca="1"/>
        <v>Kessler Edwards</v>
      </c>
      <c r="BT377" s="6" t="str">
        <f t="shared" ca="1" si="77"/>
        <v>Kessler Edwards</v>
      </c>
      <c r="BV377" t="str">
        <f ca="1"/>
        <v>Danuel House Jr.</v>
      </c>
    </row>
    <row r="378" spans="6:74">
      <c r="F378" t="str">
        <v>Jeff Dowtin</v>
      </c>
      <c r="I378" s="6" t="str">
        <f t="shared" si="65"/>
        <v>Jeff Dowtin</v>
      </c>
      <c r="L378" t="str">
        <v>Admiral Schofield</v>
      </c>
      <c r="O378">
        <v>-1.2818560158730763</v>
      </c>
      <c r="P378">
        <v>-0.80088458273270613</v>
      </c>
      <c r="Q378">
        <v>-1.1734676797260131</v>
      </c>
      <c r="R378">
        <v>-0.8998751637021869</v>
      </c>
      <c r="S378">
        <v>-0.14807246511183988</v>
      </c>
      <c r="T378">
        <v>-1.0871557539447567</v>
      </c>
      <c r="U378">
        <v>1.1023723610323626</v>
      </c>
      <c r="V378">
        <v>-4.2241154066766581E-2</v>
      </c>
      <c r="W378">
        <v>0.13335543935012598</v>
      </c>
      <c r="AO378" t="str">
        <f t="shared" si="66"/>
        <v>Jeff Dowtin</v>
      </c>
      <c r="AP378" cm="1">
        <f t="array" ref="AP378">INDEX(_x_scores_!B$2:B$474,MATCH($AO378,_x_scores_!$A$2:$A$474,0),0) + INDEX(_hidden_info_draft_!Z$42:AK$42,'Draft Sim'!$F$21)</f>
        <v>-1.2419670031519958</v>
      </c>
      <c r="AQ378" cm="1">
        <f t="array" ref="AQ378">INDEX(_x_scores_!C$2:C$474,MATCH($AO378,_x_scores_!$A$2:$A$474,0),0) + INDEX(_hidden_info_draft_!Z$43:AK$43,'Draft Sim'!$F$21)</f>
        <v>-0.84548460282364524</v>
      </c>
      <c r="AR378" cm="1">
        <f t="array" ref="AR378">INDEX(_x_scores_!D$2:D$474,MATCH($AO378,_x_scores_!$A$2:$A$474,0),0) +INDEX(_hidden_info_draft_!Z$44:AK$44,'Draft Sim'!$F$21)</f>
        <v>-0.63650088453804343</v>
      </c>
      <c r="AS378" cm="1">
        <f t="array" ref="AS378">INDEX(_x_scores_!E$2:E$474,MATCH($AO378,_x_scores_!$A$2:$A$474,0),0) + INDEX(_hidden_info_draft_!Z$45:AK$45,'Draft Sim'!$F$21)</f>
        <v>-0.76293831034753867</v>
      </c>
      <c r="AT378" cm="1">
        <f t="array" ref="AT378">INDEX(_x_scores_!F$2:F$474,MATCH($AO378,_x_scores_!$A$2:$A$474,0),0) + INDEX(_hidden_info_draft_!Z$46:AK$46,'Draft Sim'!$F$21)</f>
        <v>-1.2304324848108941</v>
      </c>
      <c r="AU378" cm="1">
        <f t="array" ref="AU378">INDEX(_x_scores_!G$2:G$474,MATCH($AO378,_x_scores_!$A$2:$A$474,0),0) + INDEX(_hidden_info_draft_!Z$47:AK$47,'Draft Sim'!$F$21)</f>
        <v>-0.87296100241355312</v>
      </c>
      <c r="AV378" cm="1">
        <f t="array" ref="AV378">INDEX(_x_scores_!H$2:H$474,MATCH($AO378,_x_scores_!$A$2:$A$474,0),0) + INDEX(_hidden_info_draft_!Z$48:AK$48,'Draft Sim'!$F$21)</f>
        <v>0.73424883990783973</v>
      </c>
      <c r="AW378" cm="1">
        <f t="array" ref="AW378">INDEX(_x_scores_!I$2:I$474,MATCH($AO378,_x_scores_!$A$2:$A$474,0),0) + INDEX(_hidden_info_draft_!Z$49:AK$49,'Draft Sim'!$F$21)</f>
        <v>-1.7642899792151883</v>
      </c>
      <c r="AX378" cm="1">
        <f t="array" ref="AX378">INDEX(_x_scores_!J$2:J$474,MATCH($AO378,_x_scores_!$A$2:$A$474,0),0) + INDEX(_hidden_info_draft_!Z$50:AK$50,'Draft Sim'!$F$21)</f>
        <v>1.5658171181155325E-2</v>
      </c>
      <c r="AZ378">
        <f t="shared" si="67"/>
        <v>0.4083713691191222</v>
      </c>
      <c r="BA378">
        <f t="shared" si="68"/>
        <v>0.44205952341445731</v>
      </c>
      <c r="BB378">
        <f t="shared" si="69"/>
        <v>0.45735146816491423</v>
      </c>
      <c r="BC378">
        <f t="shared" si="70"/>
        <v>0.44227758414243223</v>
      </c>
      <c r="BD378">
        <f t="shared" si="71"/>
        <v>0.41483179231753808</v>
      </c>
      <c r="BE378">
        <f t="shared" si="72"/>
        <v>0.43999765395235557</v>
      </c>
      <c r="BF378">
        <f t="shared" si="73"/>
        <v>0.55366036984636446</v>
      </c>
      <c r="BG378">
        <f t="shared" si="74"/>
        <v>0.3714976883950859</v>
      </c>
      <c r="BH378">
        <f t="shared" si="75"/>
        <v>0.50115184983075722</v>
      </c>
      <c r="BL378">
        <f ca="1"/>
        <v>1</v>
      </c>
      <c r="BN378">
        <f t="shared" si="76"/>
        <v>0.44791103324255854</v>
      </c>
      <c r="BO378" cm="1">
        <f t="array" aca="1" ref="BO378" ca="1">SUM(IF(MOD(_xlfn.FLOOR.MATH(ROW(INDIRECT("1:512"))/1),2)=1,AZ378,1-AZ378) * IF(MOD(_xlfn.FLOOR.MATH(ROW(INDIRECT("1:512"))/2),2)=1,BA378,1-BA378) *  IF(MOD(_xlfn.FLOOR.MATH(ROW(INDIRECT("1:512"))/4),2)=1,BB378,1-BB378) *IF(MOD(_xlfn.FLOOR.MATH(ROW(INDIRECT("1:512"))/8),2)=1,BC378,1-BC378) * IF(MOD(_xlfn.FLOOR.MATH(ROW(INDIRECT("1:512"))/16),2)=1,BD378,1-BD378) * IF(MOD(_xlfn.FLOOR.MATH(ROW(INDIRECT("1:512"))/32),2)=1,BE378,1-BE378) *  IF(MOD(_xlfn.FLOOR.MATH(ROW(INDIRECT("1:512"))/64),2)=1,BF378,1-BF378) * IF(MOD(_xlfn.FLOOR.MATH(ROW(INDIRECT("1:512"))/128),2)=1,BG378,1-BG378) * IF(MOD(_xlfn.FLOOR.MATH(ROW(INDIRECT("1:512"))/256),2)=1,BH378,1-BH378)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0.37298306946121035</v>
      </c>
      <c r="BP378">
        <f ca="1">IF('Draft Sim'!$C$2 = "Most Categories",BO378,BN378)</f>
        <v>0.37298306946121035</v>
      </c>
      <c r="BR378" t="str">
        <f ca="1"/>
        <v>Jeff Dowtin</v>
      </c>
      <c r="BT378" s="6" t="str">
        <f t="shared" ca="1" si="77"/>
        <v>Jeff Dowtin</v>
      </c>
      <c r="BV378" t="str">
        <f ca="1"/>
        <v>Admiral Schofield</v>
      </c>
    </row>
    <row r="379" spans="6:74">
      <c r="F379" t="str">
        <v>Scotty Pippen Jr.</v>
      </c>
      <c r="I379" s="6" t="str">
        <f t="shared" si="65"/>
        <v>Scotty Pippen Jr.</v>
      </c>
      <c r="L379" t="str">
        <v>Duane Washington Jr.</v>
      </c>
      <c r="O379">
        <v>-1.1376042566761404</v>
      </c>
      <c r="P379">
        <v>-1.0761338129229794</v>
      </c>
      <c r="Q379">
        <v>-1.0421552222532582</v>
      </c>
      <c r="R379">
        <v>-0.61186162970534097</v>
      </c>
      <c r="S379">
        <v>-0.60578175232252152</v>
      </c>
      <c r="T379">
        <v>-0.79599398332842008</v>
      </c>
      <c r="U379">
        <v>0.99298697659316537</v>
      </c>
      <c r="V379">
        <v>-2.3002553321599693E-2</v>
      </c>
      <c r="W379">
        <v>-7.50610785742436E-2</v>
      </c>
      <c r="AO379" t="str">
        <f t="shared" si="66"/>
        <v>Scotty Pippen Jr.</v>
      </c>
      <c r="AP379" cm="1">
        <f t="array" ref="AP379">INDEX(_x_scores_!B$2:B$474,MATCH($AO379,_x_scores_!$A$2:$A$474,0),0) + INDEX(_hidden_info_draft_!Z$42:AK$42,'Draft Sim'!$F$21)</f>
        <v>-1.1978566315104862</v>
      </c>
      <c r="AQ379" cm="1">
        <f t="array" ref="AQ379">INDEX(_x_scores_!C$2:C$474,MATCH($AO379,_x_scores_!$A$2:$A$474,0),0) + INDEX(_hidden_info_draft_!Z$43:AK$43,'Draft Sim'!$F$21)</f>
        <v>-0.83322798040258139</v>
      </c>
      <c r="AR379" cm="1">
        <f t="array" ref="AR379">INDEX(_x_scores_!D$2:D$474,MATCH($AO379,_x_scores_!$A$2:$A$474,0),0) +INDEX(_hidden_info_draft_!Z$44:AK$44,'Draft Sim'!$F$21)</f>
        <v>-0.68664532346339613</v>
      </c>
      <c r="AS379" cm="1">
        <f t="array" ref="AS379">INDEX(_x_scores_!E$2:E$474,MATCH($AO379,_x_scores_!$A$2:$A$474,0),0) + INDEX(_hidden_info_draft_!Z$45:AK$45,'Draft Sim'!$F$21)</f>
        <v>-0.80184978850038457</v>
      </c>
      <c r="AT379" cm="1">
        <f t="array" ref="AT379">INDEX(_x_scores_!F$2:F$474,MATCH($AO379,_x_scores_!$A$2:$A$474,0),0) + INDEX(_hidden_info_draft_!Z$46:AK$46,'Draft Sim'!$F$21)</f>
        <v>-1.2187003123991325</v>
      </c>
      <c r="AU379" cm="1">
        <f t="array" ref="AU379">INDEX(_x_scores_!G$2:G$474,MATCH($AO379,_x_scores_!$A$2:$A$474,0),0) + INDEX(_hidden_info_draft_!Z$47:AK$47,'Draft Sim'!$F$21)</f>
        <v>-0.83997534027814602</v>
      </c>
      <c r="AV379" cm="1">
        <f t="array" ref="AV379">INDEX(_x_scores_!H$2:H$474,MATCH($AO379,_x_scores_!$A$2:$A$474,0),0) + INDEX(_hidden_info_draft_!Z$48:AK$48,'Draft Sim'!$F$21)</f>
        <v>0.70878758489879612</v>
      </c>
      <c r="AW379" cm="1">
        <f t="array" ref="AW379">INDEX(_x_scores_!I$2:I$474,MATCH($AO379,_x_scores_!$A$2:$A$474,0),0) + INDEX(_hidden_info_draft_!Z$49:AK$49,'Draft Sim'!$F$21)</f>
        <v>-1.7845294966589231</v>
      </c>
      <c r="AX379" cm="1">
        <f t="array" ref="AX379">INDEX(_x_scores_!J$2:J$474,MATCH($AO379,_x_scores_!$A$2:$A$474,0),0) + INDEX(_hidden_info_draft_!Z$50:AK$50,'Draft Sim'!$F$21)</f>
        <v>4.5178432167784228E-2</v>
      </c>
      <c r="AZ379">
        <f t="shared" si="67"/>
        <v>0.41157087683740845</v>
      </c>
      <c r="BA379">
        <f t="shared" si="68"/>
        <v>0.44289365834465844</v>
      </c>
      <c r="BB379">
        <f t="shared" si="69"/>
        <v>0.45400593726164062</v>
      </c>
      <c r="BC379">
        <f t="shared" si="70"/>
        <v>0.43935584617702195</v>
      </c>
      <c r="BD379">
        <f t="shared" si="71"/>
        <v>0.41563159585727316</v>
      </c>
      <c r="BE379">
        <f t="shared" si="72"/>
        <v>0.44224868286323549</v>
      </c>
      <c r="BF379">
        <f t="shared" si="73"/>
        <v>0.55181029595163533</v>
      </c>
      <c r="BG379">
        <f t="shared" si="74"/>
        <v>0.37007649604548454</v>
      </c>
      <c r="BH379">
        <f t="shared" si="75"/>
        <v>0.50332339193672437</v>
      </c>
      <c r="BL379">
        <f ca="1"/>
        <v>1</v>
      </c>
      <c r="BN379">
        <f t="shared" si="76"/>
        <v>0.44787964236389816</v>
      </c>
      <c r="BO379" cm="1">
        <f t="array" aca="1" ref="BO379" ca="1">SUM(IF(MOD(_xlfn.FLOOR.MATH(ROW(INDIRECT("1:512"))/1),2)=1,AZ379,1-AZ379) * IF(MOD(_xlfn.FLOOR.MATH(ROW(INDIRECT("1:512"))/2),2)=1,BA379,1-BA379) *  IF(MOD(_xlfn.FLOOR.MATH(ROW(INDIRECT("1:512"))/4),2)=1,BB379,1-BB379) *IF(MOD(_xlfn.FLOOR.MATH(ROW(INDIRECT("1:512"))/8),2)=1,BC379,1-BC379) * IF(MOD(_xlfn.FLOOR.MATH(ROW(INDIRECT("1:512"))/16),2)=1,BD379,1-BD379) * IF(MOD(_xlfn.FLOOR.MATH(ROW(INDIRECT("1:512"))/32),2)=1,BE379,1-BE379) *  IF(MOD(_xlfn.FLOOR.MATH(ROW(INDIRECT("1:512"))/64),2)=1,BF379,1-BF379) * IF(MOD(_xlfn.FLOOR.MATH(ROW(INDIRECT("1:512"))/128),2)=1,BG379,1-BG379) * IF(MOD(_xlfn.FLOOR.MATH(ROW(INDIRECT("1:512"))/256),2)=1,BH379,1-BH379)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0.37291877559839054</v>
      </c>
      <c r="BP379">
        <f ca="1">IF('Draft Sim'!$C$2 = "Most Categories",BO379,BN379)</f>
        <v>0.37291877559839054</v>
      </c>
      <c r="BR379" t="str">
        <f ca="1"/>
        <v>Scotty Pippen Jr.</v>
      </c>
      <c r="BT379" s="6" t="str">
        <f t="shared" ca="1" si="77"/>
        <v>Scotty Pippen Jr.</v>
      </c>
      <c r="BV379" t="str">
        <f ca="1"/>
        <v>Frank Kaminsky</v>
      </c>
    </row>
    <row r="380" spans="6:74">
      <c r="F380" t="str">
        <v>Blake Wesley</v>
      </c>
      <c r="I380" s="6" t="str">
        <f t="shared" si="65"/>
        <v>Blake Wesley</v>
      </c>
      <c r="L380" t="str">
        <v>Keon Ellis</v>
      </c>
      <c r="O380">
        <v>-1.1226850028059021</v>
      </c>
      <c r="P380">
        <v>-0.67032901029979197</v>
      </c>
      <c r="Q380">
        <v>-1.2985423325405157</v>
      </c>
      <c r="R380">
        <v>-0.73120885442433192</v>
      </c>
      <c r="S380">
        <v>-0.29591535001976244</v>
      </c>
      <c r="T380">
        <v>-0.95700574559305551</v>
      </c>
      <c r="U380">
        <v>0.86014977011565241</v>
      </c>
      <c r="V380">
        <v>-0.24396150892496163</v>
      </c>
      <c r="W380">
        <v>0.18806013258179718</v>
      </c>
      <c r="AO380" t="str">
        <f t="shared" si="66"/>
        <v>Blake Wesley</v>
      </c>
      <c r="AP380" cm="1">
        <f t="array" ref="AP380">INDEX(_x_scores_!B$2:B$474,MATCH($AO380,_x_scores_!$A$2:$A$474,0),0) + INDEX(_hidden_info_draft_!Z$42:AK$42,'Draft Sim'!$F$21)</f>
        <v>-1.1567177561516582</v>
      </c>
      <c r="AQ380" cm="1">
        <f t="array" ref="AQ380">INDEX(_x_scores_!C$2:C$474,MATCH($AO380,_x_scores_!$A$2:$A$474,0),0) + INDEX(_hidden_info_draft_!Z$43:AK$43,'Draft Sim'!$F$21)</f>
        <v>-0.81876930732304543</v>
      </c>
      <c r="AR380" cm="1">
        <f t="array" ref="AR380">INDEX(_x_scores_!D$2:D$474,MATCH($AO380,_x_scores_!$A$2:$A$474,0),0) +INDEX(_hidden_info_draft_!Z$44:AK$44,'Draft Sim'!$F$21)</f>
        <v>-0.35878480992850792</v>
      </c>
      <c r="AS380" cm="1">
        <f t="array" ref="AS380">INDEX(_x_scores_!E$2:E$474,MATCH($AO380,_x_scores_!$A$2:$A$474,0),0) + INDEX(_hidden_info_draft_!Z$45:AK$45,'Draft Sim'!$F$21)</f>
        <v>-0.54267979878496098</v>
      </c>
      <c r="AT380" cm="1">
        <f t="array" ref="AT380">INDEX(_x_scores_!F$2:F$474,MATCH($AO380,_x_scores_!$A$2:$A$474,0),0) + INDEX(_hidden_info_draft_!Z$46:AK$46,'Draft Sim'!$F$21)</f>
        <v>-1.2669868227777594</v>
      </c>
      <c r="AU380" cm="1">
        <f t="array" ref="AU380">INDEX(_x_scores_!G$2:G$474,MATCH($AO380,_x_scores_!$A$2:$A$474,0),0) + INDEX(_hidden_info_draft_!Z$47:AK$47,'Draft Sim'!$F$21)</f>
        <v>-0.71248158962794605</v>
      </c>
      <c r="AV380" cm="1">
        <f t="array" ref="AV380">INDEX(_x_scores_!H$2:H$474,MATCH($AO380,_x_scores_!$A$2:$A$474,0),0) + INDEX(_hidden_info_draft_!Z$48:AK$48,'Draft Sim'!$F$21)</f>
        <v>0.30164505651524526</v>
      </c>
      <c r="AW380" cm="1">
        <f t="array" ref="AW380">INDEX(_x_scores_!I$2:I$474,MATCH($AO380,_x_scores_!$A$2:$A$474,0),0) + INDEX(_hidden_info_draft_!Z$49:AK$49,'Draft Sim'!$F$21)</f>
        <v>-1.8517075872817361</v>
      </c>
      <c r="AX380" cm="1">
        <f t="array" ref="AX380">INDEX(_x_scores_!J$2:J$474,MATCH($AO380,_x_scores_!$A$2:$A$474,0),0) + INDEX(_hidden_info_draft_!Z$50:AK$50,'Draft Sim'!$F$21)</f>
        <v>-0.16090894185778923</v>
      </c>
      <c r="AZ380">
        <f t="shared" si="67"/>
        <v>0.41456016297499665</v>
      </c>
      <c r="BA380">
        <f t="shared" si="68"/>
        <v>0.44387798094089781</v>
      </c>
      <c r="BB380">
        <f t="shared" si="69"/>
        <v>0.47592839258697195</v>
      </c>
      <c r="BC380">
        <f t="shared" si="70"/>
        <v>0.45887072565642018</v>
      </c>
      <c r="BD380">
        <f t="shared" si="71"/>
        <v>0.41234209364368357</v>
      </c>
      <c r="BE380">
        <f t="shared" si="72"/>
        <v>0.45096609512790242</v>
      </c>
      <c r="BF380">
        <f t="shared" si="73"/>
        <v>0.52210040316666739</v>
      </c>
      <c r="BG380">
        <f t="shared" si="74"/>
        <v>0.36537213782971345</v>
      </c>
      <c r="BH380">
        <f t="shared" si="75"/>
        <v>0.48816490111182831</v>
      </c>
      <c r="BL380">
        <f ca="1"/>
        <v>1</v>
      </c>
      <c r="BN380">
        <f t="shared" si="76"/>
        <v>0.44802032144878684</v>
      </c>
      <c r="BO380" cm="1">
        <f t="array" aca="1" ref="BO380" ca="1">SUM(IF(MOD(_xlfn.FLOOR.MATH(ROW(INDIRECT("1:512"))/1),2)=1,AZ380,1-AZ380) * IF(MOD(_xlfn.FLOOR.MATH(ROW(INDIRECT("1:512"))/2),2)=1,BA380,1-BA380) *  IF(MOD(_xlfn.FLOOR.MATH(ROW(INDIRECT("1:512"))/4),2)=1,BB380,1-BB380) *IF(MOD(_xlfn.FLOOR.MATH(ROW(INDIRECT("1:512"))/8),2)=1,BC380,1-BC380) * IF(MOD(_xlfn.FLOOR.MATH(ROW(INDIRECT("1:512"))/16),2)=1,BD380,1-BD380) * IF(MOD(_xlfn.FLOOR.MATH(ROW(INDIRECT("1:512"))/32),2)=1,BE380,1-BE380) *  IF(MOD(_xlfn.FLOOR.MATH(ROW(INDIRECT("1:512"))/64),2)=1,BF380,1-BF380) * IF(MOD(_xlfn.FLOOR.MATH(ROW(INDIRECT("1:512"))/128),2)=1,BG380,1-BG380) * IF(MOD(_xlfn.FLOOR.MATH(ROW(INDIRECT("1:512"))/256),2)=1,BH380,1-BH380)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0.37343795428016452</v>
      </c>
      <c r="BP380">
        <f ca="1">IF('Draft Sim'!$C$2 = "Most Categories",BO380,BN380)</f>
        <v>0.37343795428016452</v>
      </c>
      <c r="BR380" t="str">
        <f ca="1"/>
        <v>Kevon Harris</v>
      </c>
      <c r="BT380" s="6" t="str">
        <f t="shared" ca="1" si="77"/>
        <v>Kevon Harris</v>
      </c>
      <c r="BV380" t="str">
        <f ca="1"/>
        <v>Juancho Hernangomez</v>
      </c>
    </row>
    <row r="381" spans="6:74">
      <c r="F381" t="str">
        <v>Richaun Holmes</v>
      </c>
      <c r="I381" s="6" t="str">
        <f t="shared" si="65"/>
        <v>Richaun Holmes</v>
      </c>
      <c r="L381" t="str">
        <v>Juancho Hernangomez</v>
      </c>
      <c r="O381">
        <v>-1.1543992147739348</v>
      </c>
      <c r="P381">
        <v>-0.94100119832782625</v>
      </c>
      <c r="Q381">
        <v>-1.0570969045256362</v>
      </c>
      <c r="R381">
        <v>-0.69540808108512997</v>
      </c>
      <c r="S381">
        <v>-0.50370376899599711</v>
      </c>
      <c r="T381">
        <v>-0.68696226329461696</v>
      </c>
      <c r="U381">
        <v>0.95250378984943684</v>
      </c>
      <c r="V381">
        <v>-2.8589896120381368E-2</v>
      </c>
      <c r="W381">
        <v>-0.16798063037833375</v>
      </c>
      <c r="AO381" t="str">
        <f t="shared" si="66"/>
        <v>Richaun Holmes</v>
      </c>
      <c r="AP381" cm="1">
        <f t="array" ref="AP381">INDEX(_x_scores_!B$2:B$474,MATCH($AO381,_x_scores_!$A$2:$A$474,0),0) + INDEX(_hidden_info_draft_!Z$42:AK$42,'Draft Sim'!$F$21)</f>
        <v>-1.3222911533437884</v>
      </c>
      <c r="AQ381" cm="1">
        <f t="array" ref="AQ381">INDEX(_x_scores_!C$2:C$474,MATCH($AO381,_x_scores_!$A$2:$A$474,0),0) + INDEX(_hidden_info_draft_!Z$43:AK$43,'Draft Sim'!$F$21)</f>
        <v>-0.54929873154065023</v>
      </c>
      <c r="AR381" cm="1">
        <f t="array" ref="AR381">INDEX(_x_scores_!D$2:D$474,MATCH($AO381,_x_scores_!$A$2:$A$474,0),0) +INDEX(_hidden_info_draft_!Z$44:AK$44,'Draft Sim'!$F$21)</f>
        <v>-1.0412515900450274</v>
      </c>
      <c r="AS381" cm="1">
        <f t="array" ref="AS381">INDEX(_x_scores_!E$2:E$474,MATCH($AO381,_x_scores_!$A$2:$A$474,0),0) + INDEX(_hidden_info_draft_!Z$45:AK$45,'Draft Sim'!$F$21)</f>
        <v>-1.07070547172548</v>
      </c>
      <c r="AT381" cm="1">
        <f t="array" ref="AT381">INDEX(_x_scores_!F$2:F$474,MATCH($AO381,_x_scores_!$A$2:$A$474,0),0) + INDEX(_hidden_info_draft_!Z$46:AK$46,'Draft Sim'!$F$21)</f>
        <v>-1.0323842722328187</v>
      </c>
      <c r="AU381" cm="1">
        <f t="array" ref="AU381">INDEX(_x_scores_!G$2:G$474,MATCH($AO381,_x_scores_!$A$2:$A$474,0),0) + INDEX(_hidden_info_draft_!Z$47:AK$47,'Draft Sim'!$F$21)</f>
        <v>-0.98781506396836627</v>
      </c>
      <c r="AV381" cm="1">
        <f t="array" ref="AV381">INDEX(_x_scores_!H$2:H$474,MATCH($AO381,_x_scores_!$A$2:$A$474,0),0) + INDEX(_hidden_info_draft_!Z$48:AK$48,'Draft Sim'!$F$21)</f>
        <v>0.94831679725128737</v>
      </c>
      <c r="AW381" cm="1">
        <f t="array" ref="AW381">INDEX(_x_scores_!I$2:I$474,MATCH($AO381,_x_scores_!$A$2:$A$474,0),0) + INDEX(_hidden_info_draft_!Z$49:AK$49,'Draft Sim'!$F$21)</f>
        <v>-1.80908307399565</v>
      </c>
      <c r="AX381" cm="1">
        <f t="array" ref="AX381">INDEX(_x_scores_!J$2:J$474,MATCH($AO381,_x_scores_!$A$2:$A$474,0),0) + INDEX(_hidden_info_draft_!Z$50:AK$50,'Draft Sim'!$F$21)</f>
        <v>0.25815605558221133</v>
      </c>
      <c r="AZ381">
        <f t="shared" si="67"/>
        <v>0.4025609287819516</v>
      </c>
      <c r="BA381">
        <f t="shared" si="68"/>
        <v>0.46227999247866092</v>
      </c>
      <c r="BB381">
        <f t="shared" si="69"/>
        <v>0.43045389812260137</v>
      </c>
      <c r="BC381">
        <f t="shared" si="70"/>
        <v>0.4192668705811331</v>
      </c>
      <c r="BD381">
        <f t="shared" si="71"/>
        <v>0.4283778207992528</v>
      </c>
      <c r="BE381">
        <f t="shared" si="72"/>
        <v>0.43217529095461527</v>
      </c>
      <c r="BF381">
        <f t="shared" si="73"/>
        <v>0.56916501354857962</v>
      </c>
      <c r="BG381">
        <f t="shared" si="74"/>
        <v>0.36835475634358084</v>
      </c>
      <c r="BH381">
        <f t="shared" si="75"/>
        <v>0.51898338931053023</v>
      </c>
      <c r="BL381">
        <f ca="1"/>
        <v>1</v>
      </c>
      <c r="BN381">
        <f t="shared" si="76"/>
        <v>0.44795755121343395</v>
      </c>
      <c r="BO381" cm="1">
        <f t="array" aca="1" ref="BO381" ca="1">SUM(IF(MOD(_xlfn.FLOOR.MATH(ROW(INDIRECT("1:512"))/1),2)=1,AZ381,1-AZ381) * IF(MOD(_xlfn.FLOOR.MATH(ROW(INDIRECT("1:512"))/2),2)=1,BA381,1-BA381) *  IF(MOD(_xlfn.FLOOR.MATH(ROW(INDIRECT("1:512"))/4),2)=1,BB381,1-BB381) *IF(MOD(_xlfn.FLOOR.MATH(ROW(INDIRECT("1:512"))/8),2)=1,BC381,1-BC381) * IF(MOD(_xlfn.FLOOR.MATH(ROW(INDIRECT("1:512"))/16),2)=1,BD381,1-BD381) * IF(MOD(_xlfn.FLOOR.MATH(ROW(INDIRECT("1:512"))/32),2)=1,BE381,1-BE381) *  IF(MOD(_xlfn.FLOOR.MATH(ROW(INDIRECT("1:512"))/64),2)=1,BF381,1-BF381) * IF(MOD(_xlfn.FLOOR.MATH(ROW(INDIRECT("1:512"))/128),2)=1,BG381,1-BG381) * IF(MOD(_xlfn.FLOOR.MATH(ROW(INDIRECT("1:512"))/256),2)=1,BH381,1-BH381)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0.37285411632279314</v>
      </c>
      <c r="BP381">
        <f ca="1">IF('Draft Sim'!$C$2 = "Most Categories",BO381,BN381)</f>
        <v>0.37285411632279314</v>
      </c>
      <c r="BR381" t="str">
        <f ca="1"/>
        <v>Richaun Holmes</v>
      </c>
      <c r="BT381" s="6" t="str">
        <f t="shared" ca="1" si="77"/>
        <v>Richaun Holmes</v>
      </c>
      <c r="BV381" t="str">
        <f ca="1"/>
        <v>Keon Ellis</v>
      </c>
    </row>
    <row r="382" spans="6:74">
      <c r="F382" t="str">
        <v>Micah Potter</v>
      </c>
      <c r="I382" s="6" t="str">
        <f t="shared" si="65"/>
        <v>Micah Potter</v>
      </c>
      <c r="L382" t="str">
        <v>Facundo Campazzo</v>
      </c>
      <c r="O382">
        <v>-1.1387189413233891</v>
      </c>
      <c r="P382">
        <v>-1.1711688014976838</v>
      </c>
      <c r="Q382">
        <v>-1.1191772951280765</v>
      </c>
      <c r="R382">
        <v>-0.75026532340500152</v>
      </c>
      <c r="S382">
        <v>-0.79251304791143795</v>
      </c>
      <c r="T382">
        <v>-7.6320163326867446E-2</v>
      </c>
      <c r="U382">
        <v>1.0052029395701962</v>
      </c>
      <c r="V382">
        <v>9.9907924509818093E-3</v>
      </c>
      <c r="W382">
        <v>-0.20792135319767596</v>
      </c>
      <c r="AO382" t="str">
        <f t="shared" si="66"/>
        <v>Micah Potter</v>
      </c>
      <c r="AP382" cm="1">
        <f t="array" ref="AP382">INDEX(_x_scores_!B$2:B$474,MATCH($AO382,_x_scores_!$A$2:$A$474,0),0) + INDEX(_hidden_info_draft_!Z$42:AK$42,'Draft Sim'!$F$21)</f>
        <v>-1.2699450598074054</v>
      </c>
      <c r="AQ382" cm="1">
        <f t="array" ref="AQ382">INDEX(_x_scores_!C$2:C$474,MATCH($AO382,_x_scores_!$A$2:$A$474,0),0) + INDEX(_hidden_info_draft_!Z$43:AK$43,'Draft Sim'!$F$21)</f>
        <v>-0.63603093862037186</v>
      </c>
      <c r="AR382" cm="1">
        <f t="array" ref="AR382">INDEX(_x_scores_!D$2:D$474,MATCH($AO382,_x_scores_!$A$2:$A$474,0),0) +INDEX(_hidden_info_draft_!Z$44:AK$44,'Draft Sim'!$F$21)</f>
        <v>-0.94906782452783855</v>
      </c>
      <c r="AS382" cm="1">
        <f t="array" ref="AS382">INDEX(_x_scores_!E$2:E$474,MATCH($AO382,_x_scores_!$A$2:$A$474,0),0) + INDEX(_hidden_info_draft_!Z$45:AK$45,'Draft Sim'!$F$21)</f>
        <v>-0.9837476235390763</v>
      </c>
      <c r="AT382" cm="1">
        <f t="array" ref="AT382">INDEX(_x_scores_!F$2:F$474,MATCH($AO382,_x_scores_!$A$2:$A$474,0),0) + INDEX(_hidden_info_draft_!Z$46:AK$46,'Draft Sim'!$F$21)</f>
        <v>-1.1252294892097003</v>
      </c>
      <c r="AU382" cm="1">
        <f t="array" ref="AU382">INDEX(_x_scores_!G$2:G$474,MATCH($AO382,_x_scores_!$A$2:$A$474,0),0) + INDEX(_hidden_info_draft_!Z$47:AK$47,'Draft Sim'!$F$21)</f>
        <v>-0.86094114889499773</v>
      </c>
      <c r="AV382" cm="1">
        <f t="array" ref="AV382">INDEX(_x_scores_!H$2:H$474,MATCH($AO382,_x_scores_!$A$2:$A$474,0),0) + INDEX(_hidden_info_draft_!Z$48:AK$48,'Draft Sim'!$F$21)</f>
        <v>0.88954355791247963</v>
      </c>
      <c r="AW382" cm="1">
        <f t="array" ref="AW382">INDEX(_x_scores_!I$2:I$474,MATCH($AO382,_x_scores_!$A$2:$A$474,0),0) + INDEX(_hidden_info_draft_!Z$49:AK$49,'Draft Sim'!$F$21)</f>
        <v>-1.7897799552085292</v>
      </c>
      <c r="AX382" cm="1">
        <f t="array" ref="AX382">INDEX(_x_scores_!J$2:J$474,MATCH($AO382,_x_scores_!$A$2:$A$474,0),0) + INDEX(_hidden_info_draft_!Z$50:AK$50,'Draft Sim'!$F$21)</f>
        <v>0.11329705568248034</v>
      </c>
      <c r="AZ382">
        <f t="shared" si="67"/>
        <v>0.40634515178913599</v>
      </c>
      <c r="BA382">
        <f t="shared" si="68"/>
        <v>0.45634634707878285</v>
      </c>
      <c r="BB382">
        <f t="shared" si="69"/>
        <v>0.436556224460668</v>
      </c>
      <c r="BC382">
        <f t="shared" si="70"/>
        <v>0.42574402062774719</v>
      </c>
      <c r="BD382">
        <f t="shared" si="71"/>
        <v>0.4220158948736541</v>
      </c>
      <c r="BE382">
        <f t="shared" si="72"/>
        <v>0.44081769992610231</v>
      </c>
      <c r="BF382">
        <f t="shared" si="73"/>
        <v>0.56491771288923542</v>
      </c>
      <c r="BG382">
        <f t="shared" si="74"/>
        <v>0.36970810445500946</v>
      </c>
      <c r="BH382">
        <f t="shared" si="75"/>
        <v>0.50833378828829101</v>
      </c>
      <c r="BL382">
        <f ca="1"/>
        <v>1</v>
      </c>
      <c r="BN382">
        <f t="shared" si="76"/>
        <v>0.44786499382095851</v>
      </c>
      <c r="BO382" cm="1">
        <f t="array" aca="1" ref="BO382" ca="1">SUM(IF(MOD(_xlfn.FLOOR.MATH(ROW(INDIRECT("1:512"))/1),2)=1,AZ382,1-AZ382) * IF(MOD(_xlfn.FLOOR.MATH(ROW(INDIRECT("1:512"))/2),2)=1,BA382,1-BA382) *  IF(MOD(_xlfn.FLOOR.MATH(ROW(INDIRECT("1:512"))/4),2)=1,BB382,1-BB382) *IF(MOD(_xlfn.FLOOR.MATH(ROW(INDIRECT("1:512"))/8),2)=1,BC382,1-BC382) * IF(MOD(_xlfn.FLOOR.MATH(ROW(INDIRECT("1:512"))/16),2)=1,BD382,1-BD382) * IF(MOD(_xlfn.FLOOR.MATH(ROW(INDIRECT("1:512"))/32),2)=1,BE382,1-BE382) *  IF(MOD(_xlfn.FLOOR.MATH(ROW(INDIRECT("1:512"))/64),2)=1,BF382,1-BF382) * IF(MOD(_xlfn.FLOOR.MATH(ROW(INDIRECT("1:512"))/128),2)=1,BG382,1-BG382) * IF(MOD(_xlfn.FLOOR.MATH(ROW(INDIRECT("1:512"))/256),2)=1,BH382,1-BH382)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0.37274510045688991</v>
      </c>
      <c r="BP382">
        <f ca="1">IF('Draft Sim'!$C$2 = "Most Categories",BO382,BN382)</f>
        <v>0.37274510045688991</v>
      </c>
      <c r="BR382" t="str">
        <f ca="1"/>
        <v>Micah Potter</v>
      </c>
      <c r="BT382" s="6" t="str">
        <f t="shared" ca="1" si="77"/>
        <v>Micah Potter</v>
      </c>
      <c r="BV382" t="str">
        <f ca="1"/>
        <v>Alize Johnson</v>
      </c>
    </row>
    <row r="383" spans="6:74">
      <c r="F383" t="str">
        <v>Trevor Hudgins</v>
      </c>
      <c r="I383" s="6" t="str">
        <f t="shared" si="65"/>
        <v>Trevor Hudgins</v>
      </c>
      <c r="L383" t="str">
        <v>Alize Johnson</v>
      </c>
      <c r="O383">
        <v>-1.1393932604548387</v>
      </c>
      <c r="P383">
        <v>-1.1958274352395388</v>
      </c>
      <c r="Q383">
        <v>-1.1282687915029566</v>
      </c>
      <c r="R383">
        <v>-0.65316803025539005</v>
      </c>
      <c r="S383">
        <v>-0.73943244228728267</v>
      </c>
      <c r="T383">
        <v>-0.27826274344062291</v>
      </c>
      <c r="U383">
        <v>0.97038890988228832</v>
      </c>
      <c r="V383">
        <v>5.7831576062223979E-2</v>
      </c>
      <c r="W383">
        <v>-0.23294127547257856</v>
      </c>
      <c r="AO383" t="str">
        <f t="shared" si="66"/>
        <v>Trevor Hudgins</v>
      </c>
      <c r="AP383" cm="1">
        <f t="array" ref="AP383">INDEX(_x_scores_!B$2:B$474,MATCH($AO383,_x_scores_!$A$2:$A$474,0),0) + INDEX(_hidden_info_draft_!Z$42:AK$42,'Draft Sim'!$F$21)</f>
        <v>-1.2004809864030477</v>
      </c>
      <c r="AQ383" cm="1">
        <f t="array" ref="AQ383">INDEX(_x_scores_!C$2:C$474,MATCH($AO383,_x_scores_!$A$2:$A$474,0),0) + INDEX(_hidden_info_draft_!Z$43:AK$43,'Draft Sim'!$F$21)</f>
        <v>-0.84782960366149196</v>
      </c>
      <c r="AR383" cm="1">
        <f t="array" ref="AR383">INDEX(_x_scores_!D$2:D$474,MATCH($AO383,_x_scores_!$A$2:$A$474,0),0) +INDEX(_hidden_info_draft_!Z$44:AK$44,'Draft Sim'!$F$21)</f>
        <v>-0.67473469747915704</v>
      </c>
      <c r="AS383" cm="1">
        <f t="array" ref="AS383">INDEX(_x_scores_!E$2:E$474,MATCH($AO383,_x_scores_!$A$2:$A$474,0),0) + INDEX(_hidden_info_draft_!Z$45:AK$45,'Draft Sim'!$F$21)</f>
        <v>-0.84618374111445327</v>
      </c>
      <c r="AT383" cm="1">
        <f t="array" ref="AT383">INDEX(_x_scores_!F$2:F$474,MATCH($AO383,_x_scores_!$A$2:$A$474,0),0) + INDEX(_hidden_info_draft_!Z$46:AK$46,'Draft Sim'!$F$21)</f>
        <v>-1.2375319505975115</v>
      </c>
      <c r="AU383" cm="1">
        <f t="array" ref="AU383">INDEX(_x_scores_!G$2:G$474,MATCH($AO383,_x_scores_!$A$2:$A$474,0),0) + INDEX(_hidden_info_draft_!Z$47:AK$47,'Draft Sim'!$F$21)</f>
        <v>-0.76338027767520478</v>
      </c>
      <c r="AV383" cm="1">
        <f t="array" ref="AV383">INDEX(_x_scores_!H$2:H$474,MATCH($AO383,_x_scores_!$A$2:$A$474,0),0) + INDEX(_hidden_info_draft_!Z$48:AK$48,'Draft Sim'!$F$21)</f>
        <v>0.68014255854941896</v>
      </c>
      <c r="AW383" cm="1">
        <f t="array" ref="AW383">INDEX(_x_scores_!I$2:I$474,MATCH($AO383,_x_scores_!$A$2:$A$474,0),0) + INDEX(_hidden_info_draft_!Z$49:AK$49,'Draft Sim'!$F$21)</f>
        <v>-1.7479514865218524</v>
      </c>
      <c r="AX383" cm="1">
        <f t="array" ref="AX383">INDEX(_x_scores_!J$2:J$474,MATCH($AO383,_x_scores_!$A$2:$A$474,0),0) + INDEX(_hidden_info_draft_!Z$50:AK$50,'Draft Sim'!$F$21)</f>
        <v>1.7310223034532765E-2</v>
      </c>
      <c r="AZ383">
        <f t="shared" si="67"/>
        <v>0.41138035466617096</v>
      </c>
      <c r="BA383">
        <f t="shared" si="68"/>
        <v>0.44189996153317512</v>
      </c>
      <c r="BB383">
        <f t="shared" si="69"/>
        <v>0.45480030258029802</v>
      </c>
      <c r="BC383">
        <f t="shared" si="70"/>
        <v>0.43603098259734385</v>
      </c>
      <c r="BD383">
        <f t="shared" si="71"/>
        <v>0.41434797998813455</v>
      </c>
      <c r="BE383">
        <f t="shared" si="72"/>
        <v>0.44748280885460467</v>
      </c>
      <c r="BF383">
        <f t="shared" si="73"/>
        <v>0.54972753592982837</v>
      </c>
      <c r="BG383">
        <f t="shared" si="74"/>
        <v>0.37264623614995718</v>
      </c>
      <c r="BH383">
        <f t="shared" si="75"/>
        <v>0.50127337803936345</v>
      </c>
      <c r="BL383">
        <f ca="1"/>
        <v>1</v>
      </c>
      <c r="BN383">
        <f t="shared" si="76"/>
        <v>0.44773217114876407</v>
      </c>
      <c r="BO383" cm="1">
        <f t="array" aca="1" ref="BO383" ca="1">SUM(IF(MOD(_xlfn.FLOOR.MATH(ROW(INDIRECT("1:512"))/1),2)=1,AZ383,1-AZ383) * IF(MOD(_xlfn.FLOOR.MATH(ROW(INDIRECT("1:512"))/2),2)=1,BA383,1-BA383) *  IF(MOD(_xlfn.FLOOR.MATH(ROW(INDIRECT("1:512"))/4),2)=1,BB383,1-BB383) *IF(MOD(_xlfn.FLOOR.MATH(ROW(INDIRECT("1:512"))/8),2)=1,BC383,1-BC383) * IF(MOD(_xlfn.FLOOR.MATH(ROW(INDIRECT("1:512"))/16),2)=1,BD383,1-BD383) * IF(MOD(_xlfn.FLOOR.MATH(ROW(INDIRECT("1:512"))/32),2)=1,BE383,1-BE383) *  IF(MOD(_xlfn.FLOOR.MATH(ROW(INDIRECT("1:512"))/64),2)=1,BF383,1-BF383) * IF(MOD(_xlfn.FLOOR.MATH(ROW(INDIRECT("1:512"))/128),2)=1,BG383,1-BG383) * IF(MOD(_xlfn.FLOOR.MATH(ROW(INDIRECT("1:512"))/256),2)=1,BH383,1-BH383)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0.37259621980477542</v>
      </c>
      <c r="BP383">
        <f ca="1">IF('Draft Sim'!$C$2 = "Most Categories",BO383,BN383)</f>
        <v>0.37259621980477542</v>
      </c>
      <c r="BR383" t="str">
        <f ca="1"/>
        <v>Mamadi Diakite</v>
      </c>
      <c r="BT383" s="6" t="str">
        <f t="shared" ca="1" si="77"/>
        <v>Mamadi Diakite</v>
      </c>
      <c r="BV383" t="str">
        <f ca="1"/>
        <v>Facundo Campazzo</v>
      </c>
    </row>
    <row r="384" spans="6:74">
      <c r="F384" t="str">
        <v>Garrison Mathews</v>
      </c>
      <c r="I384" s="6" t="str">
        <f t="shared" si="65"/>
        <v>Garrison Mathews</v>
      </c>
      <c r="L384" t="str">
        <v>Ron Harper Jr.</v>
      </c>
      <c r="O384">
        <v>-1.1086441231845774</v>
      </c>
      <c r="P384">
        <v>-1.0919972187881983</v>
      </c>
      <c r="Q384">
        <v>-0.82419370071266229</v>
      </c>
      <c r="R384">
        <v>-0.61320821416904192</v>
      </c>
      <c r="S384">
        <v>-0.6657604828644611</v>
      </c>
      <c r="T384">
        <v>-0.69544685837496667</v>
      </c>
      <c r="U384">
        <v>0.75080687169456173</v>
      </c>
      <c r="V384">
        <v>-4.0127841530131561E-3</v>
      </c>
      <c r="W384">
        <v>-8.2533616371623972E-2</v>
      </c>
      <c r="AO384" t="str">
        <f t="shared" si="66"/>
        <v>Garrison Mathews</v>
      </c>
      <c r="AP384" cm="1">
        <f t="array" ref="AP384">INDEX(_x_scores_!B$2:B$474,MATCH($AO384,_x_scores_!$A$2:$A$474,0),0) + INDEX(_hidden_info_draft_!Z$42:AK$42,'Draft Sim'!$F$21)</f>
        <v>-1.231230123673309</v>
      </c>
      <c r="AQ384" cm="1">
        <f t="array" ref="AQ384">INDEX(_x_scores_!C$2:C$474,MATCH($AO384,_x_scores_!$A$2:$A$474,0),0) + INDEX(_hidden_info_draft_!Z$43:AK$43,'Draft Sim'!$F$21)</f>
        <v>-0.95165982011283246</v>
      </c>
      <c r="AR384" cm="1">
        <f t="array" ref="AR384">INDEX(_x_scores_!D$2:D$474,MATCH($AO384,_x_scores_!$A$2:$A$474,0),0) +INDEX(_hidden_info_draft_!Z$44:AK$44,'Draft Sim'!$F$21)</f>
        <v>-0.97880978826945131</v>
      </c>
      <c r="AS384" cm="1">
        <f t="array" ref="AS384">INDEX(_x_scores_!E$2:E$474,MATCH($AO384,_x_scores_!$A$2:$A$474,0),0) + INDEX(_hidden_info_draft_!Z$45:AK$45,'Draft Sim'!$F$21)</f>
        <v>-0.8861435572008014</v>
      </c>
      <c r="AT384" cm="1">
        <f t="array" ref="AT384">INDEX(_x_scores_!F$2:F$474,MATCH($AO384,_x_scores_!$A$2:$A$474,0),0) + INDEX(_hidden_info_draft_!Z$46:AK$46,'Draft Sim'!$F$21)</f>
        <v>-1.3112039100203332</v>
      </c>
      <c r="AU384" cm="1">
        <f t="array" ref="AU384">INDEX(_x_scores_!G$2:G$474,MATCH($AO384,_x_scores_!$A$2:$A$474,0),0) + INDEX(_hidden_info_draft_!Z$47:AK$47,'Draft Sim'!$F$21)</f>
        <v>-0.34619616274086101</v>
      </c>
      <c r="AV384" cm="1">
        <f t="array" ref="AV384">INDEX(_x_scores_!H$2:H$474,MATCH($AO384,_x_scores_!$A$2:$A$474,0),0) + INDEX(_hidden_info_draft_!Z$48:AK$48,'Draft Sim'!$F$21)</f>
        <v>0.89972459673714555</v>
      </c>
      <c r="AW384" cm="1">
        <f t="array" ref="AW384">INDEX(_x_scores_!I$2:I$474,MATCH($AO384,_x_scores_!$A$2:$A$474,0),0) + INDEX(_hidden_info_draft_!Z$49:AK$49,'Draft Sim'!$F$21)</f>
        <v>-1.6861071263066154</v>
      </c>
      <c r="AX384" cm="1">
        <f t="array" ref="AX384">INDEX(_x_scores_!J$2:J$474,MATCH($AO384,_x_scores_!$A$2:$A$474,0),0) + INDEX(_hidden_info_draft_!Z$50:AK$50,'Draft Sim'!$F$21)</f>
        <v>-0.13309743606642183</v>
      </c>
      <c r="AZ384">
        <f t="shared" si="67"/>
        <v>0.40914960584737381</v>
      </c>
      <c r="BA384">
        <f t="shared" si="68"/>
        <v>0.43484481589429125</v>
      </c>
      <c r="BB384">
        <f t="shared" si="69"/>
        <v>0.4345856605829842</v>
      </c>
      <c r="BC384">
        <f t="shared" si="70"/>
        <v>0.43303802312613848</v>
      </c>
      <c r="BD384">
        <f t="shared" si="71"/>
        <v>0.40933520522371591</v>
      </c>
      <c r="BE384">
        <f t="shared" si="72"/>
        <v>0.47612828799207363</v>
      </c>
      <c r="BF384">
        <f t="shared" si="73"/>
        <v>0.56565400559721724</v>
      </c>
      <c r="BG384">
        <f t="shared" si="74"/>
        <v>0.37700389741079376</v>
      </c>
      <c r="BH384">
        <f t="shared" si="75"/>
        <v>0.4902100263433451</v>
      </c>
      <c r="BL384">
        <f ca="1"/>
        <v>1</v>
      </c>
      <c r="BN384">
        <f t="shared" si="76"/>
        <v>0.44777216977977041</v>
      </c>
      <c r="BO384" cm="1">
        <f t="array" aca="1" ref="BO384" ca="1">SUM(IF(MOD(_xlfn.FLOOR.MATH(ROW(INDIRECT("1:512"))/1),2)=1,AZ384,1-AZ384) * IF(MOD(_xlfn.FLOOR.MATH(ROW(INDIRECT("1:512"))/2),2)=1,BA384,1-BA384) *  IF(MOD(_xlfn.FLOOR.MATH(ROW(INDIRECT("1:512"))/4),2)=1,BB384,1-BB384) *IF(MOD(_xlfn.FLOOR.MATH(ROW(INDIRECT("1:512"))/8),2)=1,BC384,1-BC384) * IF(MOD(_xlfn.FLOOR.MATH(ROW(INDIRECT("1:512"))/16),2)=1,BD384,1-BD384) * IF(MOD(_xlfn.FLOOR.MATH(ROW(INDIRECT("1:512"))/32),2)=1,BE384,1-BE384) *  IF(MOD(_xlfn.FLOOR.MATH(ROW(INDIRECT("1:512"))/64),2)=1,BF384,1-BF384) * IF(MOD(_xlfn.FLOOR.MATH(ROW(INDIRECT("1:512"))/128),2)=1,BG384,1-BG384) * IF(MOD(_xlfn.FLOOR.MATH(ROW(INDIRECT("1:512"))/256),2)=1,BH384,1-BH384)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0.37256846375767033</v>
      </c>
      <c r="BP384">
        <f ca="1">IF('Draft Sim'!$C$2 = "Most Categories",BO384,BN384)</f>
        <v>0.37256846375767033</v>
      </c>
      <c r="BR384" t="str">
        <f ca="1"/>
        <v>Day'Ron Sharpe</v>
      </c>
      <c r="BT384" s="6" t="str">
        <f t="shared" ca="1" si="77"/>
        <v>Day'Ron Sharpe</v>
      </c>
      <c r="BV384" t="str">
        <f ca="1"/>
        <v>Jason Preston</v>
      </c>
    </row>
    <row r="385" spans="6:74">
      <c r="F385" t="str">
        <v>Mamadi Diakite</v>
      </c>
      <c r="I385" s="6" t="str">
        <f t="shared" si="65"/>
        <v>Mamadi Diakite</v>
      </c>
      <c r="L385" t="str">
        <v>Terry Taylor</v>
      </c>
      <c r="O385">
        <v>-1.1819189756202029</v>
      </c>
      <c r="P385">
        <v>-1.012299255651413</v>
      </c>
      <c r="Q385">
        <v>-1.0555294646016153</v>
      </c>
      <c r="R385">
        <v>-0.62931886874283105</v>
      </c>
      <c r="S385">
        <v>-0.61784935940956964</v>
      </c>
      <c r="T385">
        <v>-0.70265539823622891</v>
      </c>
      <c r="U385">
        <v>0.94075150096623517</v>
      </c>
      <c r="V385">
        <v>-3.4183864640670837E-2</v>
      </c>
      <c r="W385">
        <v>-7.961487494627284E-2</v>
      </c>
      <c r="AO385" t="str">
        <f t="shared" si="66"/>
        <v>Mamadi Diakite</v>
      </c>
      <c r="AP385" cm="1">
        <f t="array" ref="AP385">INDEX(_x_scores_!B$2:B$474,MATCH($AO385,_x_scores_!$A$2:$A$474,0),0) + INDEX(_hidden_info_draft_!Z$42:AK$42,'Draft Sim'!$F$21)</f>
        <v>-1.2892325190682465</v>
      </c>
      <c r="AQ385" cm="1">
        <f t="array" ref="AQ385">INDEX(_x_scores_!C$2:C$474,MATCH($AO385,_x_scores_!$A$2:$A$474,0),0) + INDEX(_hidden_info_draft_!Z$43:AK$43,'Draft Sim'!$F$21)</f>
        <v>-0.63026288642398298</v>
      </c>
      <c r="AR385" cm="1">
        <f t="array" ref="AR385">INDEX(_x_scores_!D$2:D$474,MATCH($AO385,_x_scores_!$A$2:$A$474,0),0) +INDEX(_hidden_info_draft_!Z$44:AK$44,'Draft Sim'!$F$21)</f>
        <v>-0.96116970468766683</v>
      </c>
      <c r="AS385" cm="1">
        <f t="array" ref="AS385">INDEX(_x_scores_!E$2:E$474,MATCH($AO385,_x_scores_!$A$2:$A$474,0),0) + INDEX(_hidden_info_draft_!Z$45:AK$45,'Draft Sim'!$F$21)</f>
        <v>-0.98941731309297709</v>
      </c>
      <c r="AT385" cm="1">
        <f t="array" ref="AT385">INDEX(_x_scores_!F$2:F$474,MATCH($AO385,_x_scores_!$A$2:$A$474,0),0) + INDEX(_hidden_info_draft_!Z$46:AK$46,'Draft Sim'!$F$21)</f>
        <v>-0.91417798604235989</v>
      </c>
      <c r="AU385" cm="1">
        <f t="array" ref="AU385">INDEX(_x_scores_!G$2:G$474,MATCH($AO385,_x_scores_!$A$2:$A$474,0),0) + INDEX(_hidden_info_draft_!Z$47:AK$47,'Draft Sim'!$F$21)</f>
        <v>-0.9310199120435112</v>
      </c>
      <c r="AV385" cm="1">
        <f t="array" ref="AV385">INDEX(_x_scores_!H$2:H$474,MATCH($AO385,_x_scores_!$A$2:$A$474,0),0) + INDEX(_hidden_info_draft_!Z$48:AK$48,'Draft Sim'!$F$21)</f>
        <v>0.82335994672949864</v>
      </c>
      <c r="AW385" cm="1">
        <f t="array" ref="AW385">INDEX(_x_scores_!I$2:I$474,MATCH($AO385,_x_scores_!$A$2:$A$474,0),0) + INDEX(_hidden_info_draft_!Z$49:AK$49,'Draft Sim'!$F$21)</f>
        <v>-1.7967811668920692</v>
      </c>
      <c r="AX385" cm="1">
        <f t="array" ref="AX385">INDEX(_x_scores_!J$2:J$474,MATCH($AO385,_x_scores_!$A$2:$A$474,0),0) + INDEX(_hidden_info_draft_!Z$50:AK$50,'Draft Sim'!$F$21)</f>
        <v>7.4380342555050272E-2</v>
      </c>
      <c r="AZ385">
        <f t="shared" si="67"/>
        <v>0.40494977743644234</v>
      </c>
      <c r="BA385">
        <f t="shared" si="68"/>
        <v>0.45674067192344359</v>
      </c>
      <c r="BB385">
        <f t="shared" si="69"/>
        <v>0.43575421743509957</v>
      </c>
      <c r="BC385">
        <f t="shared" si="70"/>
        <v>0.42532107656288376</v>
      </c>
      <c r="BD385">
        <f t="shared" si="71"/>
        <v>0.43650433385616505</v>
      </c>
      <c r="BE385">
        <f t="shared" si="72"/>
        <v>0.43604031159609236</v>
      </c>
      <c r="BF385">
        <f t="shared" si="73"/>
        <v>0.56012593699291457</v>
      </c>
      <c r="BG385">
        <f t="shared" si="74"/>
        <v>0.36921705959562978</v>
      </c>
      <c r="BH385">
        <f t="shared" si="75"/>
        <v>0.50547141917635252</v>
      </c>
      <c r="BL385">
        <f ca="1"/>
        <v>1</v>
      </c>
      <c r="BN385">
        <f t="shared" si="76"/>
        <v>0.44779164495278034</v>
      </c>
      <c r="BO385" cm="1">
        <f t="array" aca="1" ref="BO385" ca="1">SUM(IF(MOD(_xlfn.FLOOR.MATH(ROW(INDIRECT("1:512"))/1),2)=1,AZ385,1-AZ385) * IF(MOD(_xlfn.FLOOR.MATH(ROW(INDIRECT("1:512"))/2),2)=1,BA385,1-BA385) *  IF(MOD(_xlfn.FLOOR.MATH(ROW(INDIRECT("1:512"))/4),2)=1,BB385,1-BB385) *IF(MOD(_xlfn.FLOOR.MATH(ROW(INDIRECT("1:512"))/8),2)=1,BC385,1-BC385) * IF(MOD(_xlfn.FLOOR.MATH(ROW(INDIRECT("1:512"))/16),2)=1,BD385,1-BD385) * IF(MOD(_xlfn.FLOOR.MATH(ROW(INDIRECT("1:512"))/32),2)=1,BE385,1-BE385) *  IF(MOD(_xlfn.FLOOR.MATH(ROW(INDIRECT("1:512"))/64),2)=1,BF385,1-BF385) * IF(MOD(_xlfn.FLOOR.MATH(ROW(INDIRECT("1:512"))/128),2)=1,BG385,1-BG385) * IF(MOD(_xlfn.FLOOR.MATH(ROW(INDIRECT("1:512"))/256),2)=1,BH385,1-BH385)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0.37262746251766721</v>
      </c>
      <c r="BP385">
        <f ca="1">IF('Draft Sim'!$C$2 = "Most Categories",BO385,BN385)</f>
        <v>0.37262746251766721</v>
      </c>
      <c r="BR385" t="str">
        <f ca="1"/>
        <v>Trevor Hudgins</v>
      </c>
      <c r="BT385" s="6" t="str">
        <f t="shared" ca="1" si="77"/>
        <v>Trevor Hudgins</v>
      </c>
      <c r="BV385" t="str">
        <f ca="1"/>
        <v>Ron Harper Jr.</v>
      </c>
    </row>
    <row r="386" spans="6:74">
      <c r="F386" t="str">
        <v>Braxton Key</v>
      </c>
      <c r="I386" s="6" t="str">
        <f t="shared" si="65"/>
        <v>Braxton Key</v>
      </c>
      <c r="L386" t="str">
        <v>Kendall Brown</v>
      </c>
      <c r="O386">
        <v>-1.1781081965889351</v>
      </c>
      <c r="P386">
        <v>-0.88019855374707823</v>
      </c>
      <c r="Q386">
        <v>-1.0985268277613438</v>
      </c>
      <c r="R386">
        <v>-0.75077209659366506</v>
      </c>
      <c r="S386">
        <v>-0.55345802147664991</v>
      </c>
      <c r="T386">
        <v>-0.79300772959475962</v>
      </c>
      <c r="U386">
        <v>0.9602078710576224</v>
      </c>
      <c r="V386">
        <v>-4.58412528396899E-2</v>
      </c>
      <c r="W386">
        <v>1.3453216276323607E-2</v>
      </c>
      <c r="AO386" t="str">
        <f t="shared" si="66"/>
        <v>Braxton Key</v>
      </c>
      <c r="AP386" cm="1">
        <f t="array" ref="AP386">INDEX(_x_scores_!B$2:B$474,MATCH($AO386,_x_scores_!$A$2:$A$474,0),0) + INDEX(_hidden_info_draft_!Z$42:AK$42,'Draft Sim'!$F$21)</f>
        <v>-1.3046709711975115</v>
      </c>
      <c r="AQ386" cm="1">
        <f t="array" ref="AQ386">INDEX(_x_scores_!C$2:C$474,MATCH($AO386,_x_scores_!$A$2:$A$474,0),0) + INDEX(_hidden_info_draft_!Z$43:AK$43,'Draft Sim'!$F$21)</f>
        <v>-0.72857861946201752</v>
      </c>
      <c r="AR386" cm="1">
        <f t="array" ref="AR386">INDEX(_x_scores_!D$2:D$474,MATCH($AO386,_x_scores_!$A$2:$A$474,0),0) +INDEX(_hidden_info_draft_!Z$44:AK$44,'Draft Sim'!$F$21)</f>
        <v>-0.9591398163488607</v>
      </c>
      <c r="AS386" cm="1">
        <f t="array" ref="AS386">INDEX(_x_scores_!E$2:E$474,MATCH($AO386,_x_scores_!$A$2:$A$474,0),0) + INDEX(_hidden_info_draft_!Z$45:AK$45,'Draft Sim'!$F$21)</f>
        <v>-0.94729075090337189</v>
      </c>
      <c r="AT386" cm="1">
        <f t="array" ref="AT386">INDEX(_x_scores_!F$2:F$474,MATCH($AO386,_x_scores_!$A$2:$A$474,0),0) + INDEX(_hidden_info_draft_!Z$46:AK$46,'Draft Sim'!$F$21)</f>
        <v>-1.0717015638304679</v>
      </c>
      <c r="AU386" cm="1">
        <f t="array" ref="AU386">INDEX(_x_scores_!G$2:G$474,MATCH($AO386,_x_scores_!$A$2:$A$474,0),0) + INDEX(_hidden_info_draft_!Z$47:AK$47,'Draft Sim'!$F$21)</f>
        <v>-0.8085262515597853</v>
      </c>
      <c r="AV386" cm="1">
        <f t="array" ref="AV386">INDEX(_x_scores_!H$2:H$474,MATCH($AO386,_x_scores_!$A$2:$A$474,0),0) + INDEX(_hidden_info_draft_!Z$48:AK$48,'Draft Sim'!$F$21)</f>
        <v>0.91437304722047996</v>
      </c>
      <c r="AW386" cm="1">
        <f t="array" ref="AW386">INDEX(_x_scores_!I$2:I$474,MATCH($AO386,_x_scores_!$A$2:$A$474,0),0) + INDEX(_hidden_info_draft_!Z$49:AK$49,'Draft Sim'!$F$21)</f>
        <v>-1.832854240229741</v>
      </c>
      <c r="AX386" cm="1">
        <f t="array" ref="AX386">INDEX(_x_scores_!J$2:J$474,MATCH($AO386,_x_scores_!$A$2:$A$474,0),0) + INDEX(_hidden_info_draft_!Z$50:AK$50,'Draft Sim'!$F$21)</f>
        <v>0.10936756843219067</v>
      </c>
      <c r="AZ386">
        <f t="shared" si="67"/>
        <v>0.40383373337215467</v>
      </c>
      <c r="BA386">
        <f t="shared" si="68"/>
        <v>0.45002559586502056</v>
      </c>
      <c r="BB386">
        <f t="shared" si="69"/>
        <v>0.43588872237524079</v>
      </c>
      <c r="BC386">
        <f t="shared" si="70"/>
        <v>0.42846562898865825</v>
      </c>
      <c r="BD386">
        <f t="shared" si="71"/>
        <v>0.42568135437072563</v>
      </c>
      <c r="BE386">
        <f t="shared" si="72"/>
        <v>0.44439659085801009</v>
      </c>
      <c r="BF386">
        <f t="shared" si="73"/>
        <v>0.56671298141459614</v>
      </c>
      <c r="BG386">
        <f t="shared" si="74"/>
        <v>0.3666903950281345</v>
      </c>
      <c r="BH386">
        <f t="shared" si="75"/>
        <v>0.50804478699243028</v>
      </c>
      <c r="BL386">
        <f ca="1"/>
        <v>1</v>
      </c>
      <c r="BN386">
        <f t="shared" si="76"/>
        <v>0.44774886547388565</v>
      </c>
      <c r="BO386" cm="1">
        <f t="array" aca="1" ref="BO386" ca="1">SUM(IF(MOD(_xlfn.FLOOR.MATH(ROW(INDIRECT("1:512"))/1),2)=1,AZ386,1-AZ386) * IF(MOD(_xlfn.FLOOR.MATH(ROW(INDIRECT("1:512"))/2),2)=1,BA386,1-BA386) *  IF(MOD(_xlfn.FLOOR.MATH(ROW(INDIRECT("1:512"))/4),2)=1,BB386,1-BB386) *IF(MOD(_xlfn.FLOOR.MATH(ROW(INDIRECT("1:512"))/8),2)=1,BC386,1-BC386) * IF(MOD(_xlfn.FLOOR.MATH(ROW(INDIRECT("1:512"))/16),2)=1,BD386,1-BD386) * IF(MOD(_xlfn.FLOOR.MATH(ROW(INDIRECT("1:512"))/32),2)=1,BE386,1-BE386) *  IF(MOD(_xlfn.FLOOR.MATH(ROW(INDIRECT("1:512"))/64),2)=1,BF386,1-BF386) * IF(MOD(_xlfn.FLOOR.MATH(ROW(INDIRECT("1:512"))/128),2)=1,BG386,1-BG386) * IF(MOD(_xlfn.FLOOR.MATH(ROW(INDIRECT("1:512"))/256),2)=1,BH386,1-BH386)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0.37244963896759187</v>
      </c>
      <c r="BP386">
        <f ca="1">IF('Draft Sim'!$C$2 = "Most Categories",BO386,BN386)</f>
        <v>0.37244963896759187</v>
      </c>
      <c r="BR386" t="str">
        <f ca="1"/>
        <v>Garrison Mathews</v>
      </c>
      <c r="BT386" s="6" t="str">
        <f t="shared" ca="1" si="77"/>
        <v>Garrison Mathews</v>
      </c>
      <c r="BV386" t="str">
        <f ca="1"/>
        <v>Terry Taylor</v>
      </c>
    </row>
    <row r="387" spans="6:74">
      <c r="F387" t="str">
        <v>Justin Champagnie</v>
      </c>
      <c r="I387" s="6" t="str">
        <f t="shared" si="65"/>
        <v>Justin Champagnie</v>
      </c>
      <c r="L387" t="str">
        <v>Isaiah Roby</v>
      </c>
      <c r="O387">
        <v>-1.1467942194837242</v>
      </c>
      <c r="P387">
        <v>-0.95999823687161856</v>
      </c>
      <c r="Q387">
        <v>-1.0094871152017237</v>
      </c>
      <c r="R387">
        <v>-0.66398901516608821</v>
      </c>
      <c r="S387">
        <v>-0.56288154812061786</v>
      </c>
      <c r="T387">
        <v>-0.78702135427760889</v>
      </c>
      <c r="U387">
        <v>0.8420289885256379</v>
      </c>
      <c r="V387">
        <v>-3.4790219598116699E-2</v>
      </c>
      <c r="W387">
        <v>-3.0236576530536997E-2</v>
      </c>
      <c r="AO387" t="str">
        <f t="shared" si="66"/>
        <v>Justin Champagnie</v>
      </c>
      <c r="AP387" cm="1">
        <f t="array" ref="AP387">INDEX(_x_scores_!B$2:B$474,MATCH($AO387,_x_scores_!$A$2:$A$474,0),0) + INDEX(_hidden_info_draft_!Z$42:AK$42,'Draft Sim'!$F$21)</f>
        <v>-1.2294411198946107</v>
      </c>
      <c r="AQ387" cm="1">
        <f t="array" ref="AQ387">INDEX(_x_scores_!C$2:C$474,MATCH($AO387,_x_scores_!$A$2:$A$474,0),0) + INDEX(_hidden_info_draft_!Z$43:AK$43,'Draft Sim'!$F$21)</f>
        <v>-0.83196619779627301</v>
      </c>
      <c r="AR387" cm="1">
        <f t="array" ref="AR387">INDEX(_x_scores_!D$2:D$474,MATCH($AO387,_x_scores_!$A$2:$A$474,0),0) +INDEX(_hidden_info_draft_!Z$44:AK$44,'Draft Sim'!$F$21)</f>
        <v>-0.89269621901975293</v>
      </c>
      <c r="AS387" cm="1">
        <f t="array" ref="AS387">INDEX(_x_scores_!E$2:E$474,MATCH($AO387,_x_scores_!$A$2:$A$474,0),0) + INDEX(_hidden_info_draft_!Z$45:AK$45,'Draft Sim'!$F$21)</f>
        <v>-0.84483715665075221</v>
      </c>
      <c r="AT387" cm="1">
        <f t="array" ref="AT387">INDEX(_x_scores_!F$2:F$474,MATCH($AO387,_x_scores_!$A$2:$A$474,0),0) + INDEX(_hidden_info_draft_!Z$46:AK$46,'Draft Sim'!$F$21)</f>
        <v>-1.1775532200555721</v>
      </c>
      <c r="AU387" cm="1">
        <f t="array" ref="AU387">INDEX(_x_scores_!G$2:G$474,MATCH($AO387,_x_scores_!$A$2:$A$474,0),0) + INDEX(_hidden_info_draft_!Z$47:AK$47,'Draft Sim'!$F$21)</f>
        <v>-0.86392740262865819</v>
      </c>
      <c r="AV387" cm="1">
        <f t="array" ref="AV387">INDEX(_x_scores_!H$2:H$474,MATCH($AO387,_x_scores_!$A$2:$A$474,0),0) + INDEX(_hidden_info_draft_!Z$48:AK$48,'Draft Sim'!$F$21)</f>
        <v>0.92232266344802261</v>
      </c>
      <c r="AW387" cm="1">
        <f t="array" ref="AW387">INDEX(_x_scores_!I$2:I$474,MATCH($AO387,_x_scores_!$A$2:$A$474,0),0) + INDEX(_hidden_info_draft_!Z$49:AK$49,'Draft Sim'!$F$21)</f>
        <v>-1.7669412556904389</v>
      </c>
      <c r="AX387" cm="1">
        <f t="array" ref="AX387">INDEX(_x_scores_!J$2:J$474,MATCH($AO387,_x_scores_!$A$2:$A$474,0),0) + INDEX(_hidden_info_draft_!Z$50:AK$50,'Draft Sim'!$F$21)</f>
        <v>2.4782760831913137E-2</v>
      </c>
      <c r="AZ387">
        <f t="shared" si="67"/>
        <v>0.40927931235736414</v>
      </c>
      <c r="BA387">
        <f t="shared" si="68"/>
        <v>0.44297954447593368</v>
      </c>
      <c r="BB387">
        <f t="shared" si="69"/>
        <v>0.44029542838639302</v>
      </c>
      <c r="BC387">
        <f t="shared" si="70"/>
        <v>0.4361319055637698</v>
      </c>
      <c r="BD387">
        <f t="shared" si="71"/>
        <v>0.41843941045122812</v>
      </c>
      <c r="BE387">
        <f t="shared" si="72"/>
        <v>0.44061394104979179</v>
      </c>
      <c r="BF387">
        <f t="shared" si="73"/>
        <v>0.56728748057323519</v>
      </c>
      <c r="BG387">
        <f t="shared" si="74"/>
        <v>0.37131141902774079</v>
      </c>
      <c r="BH387">
        <f t="shared" si="75"/>
        <v>0.50182307108840418</v>
      </c>
      <c r="BL387">
        <f ca="1"/>
        <v>0</v>
      </c>
      <c r="BN387">
        <f t="shared" si="76"/>
        <v>0.44757350144154007</v>
      </c>
      <c r="BO387" cm="1">
        <f t="array" aca="1" ref="BO387" ca="1">SUM(IF(MOD(_xlfn.FLOOR.MATH(ROW(INDIRECT("1:512"))/1),2)=1,AZ387,1-AZ387) * IF(MOD(_xlfn.FLOOR.MATH(ROW(INDIRECT("1:512"))/2),2)=1,BA387,1-BA387) *  IF(MOD(_xlfn.FLOOR.MATH(ROW(INDIRECT("1:512"))/4),2)=1,BB387,1-BB387) *IF(MOD(_xlfn.FLOOR.MATH(ROW(INDIRECT("1:512"))/8),2)=1,BC387,1-BC387) * IF(MOD(_xlfn.FLOOR.MATH(ROW(INDIRECT("1:512"))/16),2)=1,BD387,1-BD387) * IF(MOD(_xlfn.FLOOR.MATH(ROW(INDIRECT("1:512"))/32),2)=1,BE387,1-BE387) *  IF(MOD(_xlfn.FLOOR.MATH(ROW(INDIRECT("1:512"))/64),2)=1,BF387,1-BF387) * IF(MOD(_xlfn.FLOOR.MATH(ROW(INDIRECT("1:512"))/128),2)=1,BG387,1-BG387) * IF(MOD(_xlfn.FLOOR.MATH(ROW(INDIRECT("1:512"))/256),2)=1,BH387,1-BH387)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0.37207695074439728</v>
      </c>
      <c r="BP387">
        <f ca="1">IF('Draft Sim'!$C$2 = "Most Categories",BO387,BN387)</f>
        <v>0.37207695074439728</v>
      </c>
      <c r="BR387" t="str">
        <f ca="1"/>
        <v>Braxton Key</v>
      </c>
      <c r="BT387" s="6" t="str">
        <f t="shared" ca="1" si="77"/>
        <v>Braxton Key</v>
      </c>
      <c r="BV387" t="str">
        <f ca="1"/>
        <v>MarJon Beauchamp</v>
      </c>
    </row>
    <row r="388" spans="6:74">
      <c r="F388" t="str">
        <v>Isaiah Todd</v>
      </c>
      <c r="I388" s="6" t="str">
        <f t="shared" ref="I388:I451" si="78">IFERROR(MATCH(F388,$D$4:$D$502,0),F388)</f>
        <v>Isaiah Todd</v>
      </c>
      <c r="L388" t="str">
        <v>Jason Preston</v>
      </c>
      <c r="O388">
        <v>-1.1356428505095912</v>
      </c>
      <c r="P388">
        <v>-1.1098927211123149</v>
      </c>
      <c r="Q388">
        <v>-0.99065338363049515</v>
      </c>
      <c r="R388">
        <v>-0.60499141183550409</v>
      </c>
      <c r="S388">
        <v>-0.65961952165178328</v>
      </c>
      <c r="T388">
        <v>-0.71828616125752187</v>
      </c>
      <c r="U388">
        <v>0.90963505774432685</v>
      </c>
      <c r="V388">
        <v>-3.45382225660412E-2</v>
      </c>
      <c r="W388">
        <v>-7.0216557945008196E-2</v>
      </c>
      <c r="AO388" t="str">
        <f t="shared" ref="AO388:AO451" si="79">F388</f>
        <v>Isaiah Todd</v>
      </c>
      <c r="AP388" cm="1">
        <f t="array" ref="AP388">INDEX(_x_scores_!B$2:B$474,MATCH($AO388,_x_scores_!$A$2:$A$474,0),0) + INDEX(_hidden_info_draft_!Z$42:AK$42,'Draft Sim'!$F$21)</f>
        <v>-1.2386310827021945</v>
      </c>
      <c r="AQ388" cm="1">
        <f t="array" ref="AQ388">INDEX(_x_scores_!C$2:C$474,MATCH($AO388,_x_scores_!$A$2:$A$474,0),0) + INDEX(_hidden_info_draft_!Z$43:AK$43,'Draft Sim'!$F$21)</f>
        <v>-0.71583062174491219</v>
      </c>
      <c r="AR388" cm="1">
        <f t="array" ref="AR388">INDEX(_x_scores_!D$2:D$474,MATCH($AO388,_x_scores_!$A$2:$A$474,0),0) +INDEX(_hidden_info_draft_!Z$44:AK$44,'Draft Sim'!$F$21)</f>
        <v>-0.86002811196821849</v>
      </c>
      <c r="AS388" cm="1">
        <f t="array" ref="AS388">INDEX(_x_scores_!E$2:E$474,MATCH($AO388,_x_scores_!$A$2:$A$474,0),0) + INDEX(_hidden_info_draft_!Z$45:AK$45,'Draft Sim'!$F$21)</f>
        <v>-0.89696454211149956</v>
      </c>
      <c r="AT388" cm="1">
        <f t="array" ref="AT388">INDEX(_x_scores_!F$2:F$474,MATCH($AO388,_x_scores_!$A$2:$A$474,0),0) + INDEX(_hidden_info_draft_!Z$46:AK$46,'Draft Sim'!$F$21)</f>
        <v>-1.1346530158536683</v>
      </c>
      <c r="AU388" cm="1">
        <f t="array" ref="AU388">INDEX(_x_scores_!G$2:G$474,MATCH($AO388,_x_scores_!$A$2:$A$474,0),0) + INDEX(_hidden_info_draft_!Z$47:AK$47,'Draft Sim'!$F$21)</f>
        <v>-0.85495477357784699</v>
      </c>
      <c r="AV388" cm="1">
        <f t="array" ref="AV388">INDEX(_x_scores_!H$2:H$474,MATCH($AO388,_x_scores_!$A$2:$A$474,0),0) + INDEX(_hidden_info_draft_!Z$48:AK$48,'Draft Sim'!$F$21)</f>
        <v>0.77136467538049514</v>
      </c>
      <c r="AW388" cm="1">
        <f t="array" ref="AW388">INDEX(_x_scores_!I$2:I$474,MATCH($AO388,_x_scores_!$A$2:$A$474,0),0) + INDEX(_hidden_info_draft_!Z$49:AK$49,'Draft Sim'!$F$21)</f>
        <v>-1.778728921966956</v>
      </c>
      <c r="AX388" cm="1">
        <f t="array" ref="AX388">INDEX(_x_scores_!J$2:J$474,MATCH($AO388,_x_scores_!$A$2:$A$474,0),0) + INDEX(_hidden_info_draft_!Z$50:AK$50,'Draft Sim'!$F$21)</f>
        <v>6.9607262875619746E-2</v>
      </c>
      <c r="AZ388">
        <f t="shared" ref="AZ388:AZ451" si="80">1 - _xlfn.NORM.DIST(0,AP388,SQRT(Z$54),TRUE)</f>
        <v>0.40861312669917271</v>
      </c>
      <c r="BA388">
        <f t="shared" ref="BA388:BA451" si="81">1 - _xlfn.NORM.DIST(0,AQ388,SQRT(Z$55),TRUE)</f>
        <v>0.45089553319766695</v>
      </c>
      <c r="BB388">
        <f t="shared" ref="BB388:BB451" si="82">1 - _xlfn.NORM.DIST(0,AR388,SQRT(Z$56),TRUE)</f>
        <v>0.44246480907993457</v>
      </c>
      <c r="BC388">
        <f t="shared" ref="BC388:BC451" si="83">1 - _xlfn.NORM.DIST(0,AS388,SQRT(Z$57),TRUE)</f>
        <v>0.43222819270428314</v>
      </c>
      <c r="BD388">
        <f t="shared" ref="BD388:BD451" si="84">1 - _xlfn.NORM.DIST(0,AT388,SQRT(Z$58),TRUE)</f>
        <v>0.42137128441931426</v>
      </c>
      <c r="BE388">
        <f t="shared" ref="BE388:BE451" si="85">1 - _xlfn.NORM.DIST(0,AU388,SQRT(Z$59),TRUE)</f>
        <v>0.44122621105055915</v>
      </c>
      <c r="BF388">
        <f t="shared" ref="BF388:BF451" si="86">1 - _xlfn.NORM.DIST(0,AV388,SQRT(Z$60),TRUE)</f>
        <v>0.55635519057555183</v>
      </c>
      <c r="BG388">
        <f t="shared" ref="BG388:BG451" si="87">1 - _xlfn.NORM.DIST(0,AW388,SQRT(Z$61),TRUE)</f>
        <v>0.37048362443885074</v>
      </c>
      <c r="BH388">
        <f t="shared" ref="BH388:BH451" si="88">1 - _xlfn.NORM.DIST(0,AX388,SQRT(Z$62),TRUE)</f>
        <v>0.50512033130069289</v>
      </c>
      <c r="BL388">
        <f ca="1"/>
        <v>0</v>
      </c>
      <c r="BN388">
        <f t="shared" ref="BN388:BN451" si="89">AVERAGE(AZ388:BH388)</f>
        <v>0.44763981149622506</v>
      </c>
      <c r="BO388" cm="1">
        <f t="array" aca="1" ref="BO388" ca="1">SUM(IF(MOD(_xlfn.FLOOR.MATH(ROW(INDIRECT("1:512"))/1),2)=1,AZ388,1-AZ388) * IF(MOD(_xlfn.FLOOR.MATH(ROW(INDIRECT("1:512"))/2),2)=1,BA388,1-BA388) *  IF(MOD(_xlfn.FLOOR.MATH(ROW(INDIRECT("1:512"))/4),2)=1,BB388,1-BB388) *IF(MOD(_xlfn.FLOOR.MATH(ROW(INDIRECT("1:512"))/8),2)=1,BC388,1-BC388) * IF(MOD(_xlfn.FLOOR.MATH(ROW(INDIRECT("1:512"))/16),2)=1,BD388,1-BD388) * IF(MOD(_xlfn.FLOOR.MATH(ROW(INDIRECT("1:512"))/32),2)=1,BE388,1-BE388) *  IF(MOD(_xlfn.FLOOR.MATH(ROW(INDIRECT("1:512"))/64),2)=1,BF388,1-BF388) * IF(MOD(_xlfn.FLOOR.MATH(ROW(INDIRECT("1:512"))/128),2)=1,BG388,1-BG388) * IF(MOD(_xlfn.FLOOR.MATH(ROW(INDIRECT("1:512"))/256),2)=1,BH388,1-BH388)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0.37231011043256546</v>
      </c>
      <c r="BP388">
        <f ca="1">IF('Draft Sim'!$C$2 = "Most Categories",BO388,BN388)</f>
        <v>0.37231011043256546</v>
      </c>
      <c r="BR388" t="str">
        <f ca="1"/>
        <v>Isaiah Todd</v>
      </c>
      <c r="BT388" s="6" t="str">
        <f t="shared" ref="BT388:BT451" ca="1" si="90">IFERROR(MATCH(BR388,$D$4:$D$502,0),BR388)</f>
        <v>Isaiah Todd</v>
      </c>
      <c r="BV388" t="str">
        <f ca="1"/>
        <v>Isaiah Roby</v>
      </c>
    </row>
    <row r="389" spans="6:74">
      <c r="F389" t="str">
        <v>Danuel House Jr.</v>
      </c>
      <c r="I389" s="6" t="str">
        <f t="shared" si="78"/>
        <v>Danuel House Jr.</v>
      </c>
      <c r="L389" t="str">
        <v>MarJon Beauchamp</v>
      </c>
      <c r="O389">
        <v>-1.0737864327318472</v>
      </c>
      <c r="P389">
        <v>-1.0048992228115041</v>
      </c>
      <c r="Q389">
        <v>-1.1300285970781647</v>
      </c>
      <c r="R389">
        <v>-0.47151864841853303</v>
      </c>
      <c r="S389">
        <v>-0.7213119217664713</v>
      </c>
      <c r="T389">
        <v>-0.70793372510571584</v>
      </c>
      <c r="U389">
        <v>0.88154930128386855</v>
      </c>
      <c r="V389">
        <v>-9.8669477742133832E-2</v>
      </c>
      <c r="W389">
        <v>-0.15845255733304625</v>
      </c>
      <c r="AO389" t="str">
        <f t="shared" si="79"/>
        <v>Danuel House Jr.</v>
      </c>
      <c r="AP389" cm="1">
        <f t="array" ref="AP389">INDEX(_x_scores_!B$2:B$474,MATCH($AO389,_x_scores_!$A$2:$A$474,0),0) + INDEX(_hidden_info_draft_!Z$42:AK$42,'Draft Sim'!$F$21)</f>
        <v>-1.2737558388386732</v>
      </c>
      <c r="AQ389" cm="1">
        <f t="array" ref="AQ389">INDEX(_x_scores_!C$2:C$474,MATCH($AO389,_x_scores_!$A$2:$A$474,0),0) + INDEX(_hidden_info_draft_!Z$43:AK$43,'Draft Sim'!$F$21)</f>
        <v>-0.76813164052470662</v>
      </c>
      <c r="AR389" cm="1">
        <f t="array" ref="AR389">INDEX(_x_scores_!D$2:D$474,MATCH($AO389,_x_scores_!$A$2:$A$474,0),0) +INDEX(_hidden_info_draft_!Z$44:AK$44,'Draft Sim'!$F$21)</f>
        <v>-0.90607046136811009</v>
      </c>
      <c r="AS389" cm="1">
        <f t="array" ref="AS389">INDEX(_x_scores_!E$2:E$474,MATCH($AO389,_x_scores_!$A$2:$A$474,0),0) + INDEX(_hidden_info_draft_!Z$45:AK$45,'Draft Sim'!$F$21)</f>
        <v>-0.86229439568824229</v>
      </c>
      <c r="AT389" cm="1">
        <f t="array" ref="AT389">INDEX(_x_scores_!F$2:F$474,MATCH($AO389,_x_scores_!$A$2:$A$474,0),0) + INDEX(_hidden_info_draft_!Z$46:AK$46,'Draft Sim'!$F$21)</f>
        <v>-1.1896208271426203</v>
      </c>
      <c r="AU389" cm="1">
        <f t="array" ref="AU389">INDEX(_x_scores_!G$2:G$474,MATCH($AO389,_x_scores_!$A$2:$A$474,0),0) + INDEX(_hidden_info_draft_!Z$47:AK$47,'Draft Sim'!$F$21)</f>
        <v>-0.77058881753646702</v>
      </c>
      <c r="AV389" cm="1">
        <f t="array" ref="AV389">INDEX(_x_scores_!H$2:H$474,MATCH($AO389,_x_scores_!$A$2:$A$474,0),0) + INDEX(_hidden_info_draft_!Z$48:AK$48,'Draft Sim'!$F$21)</f>
        <v>0.8700871878210924</v>
      </c>
      <c r="AW389" cm="1">
        <f t="array" ref="AW389">INDEX(_x_scores_!I$2:I$474,MATCH($AO389,_x_scores_!$A$2:$A$474,0),0) + INDEX(_hidden_info_draft_!Z$49:AK$49,'Draft Sim'!$F$21)</f>
        <v>-1.7781225670095102</v>
      </c>
      <c r="AX389" cm="1">
        <f t="array" ref="AX389">INDEX(_x_scores_!J$2:J$474,MATCH($AO389,_x_scores_!$A$2:$A$474,0),0) + INDEX(_hidden_info_draft_!Z$50:AK$50,'Draft Sim'!$F$21)</f>
        <v>2.0228964459883897E-2</v>
      </c>
      <c r="AZ389">
        <f t="shared" si="80"/>
        <v>0.40606936150769823</v>
      </c>
      <c r="BA389">
        <f t="shared" si="81"/>
        <v>0.44732800080713608</v>
      </c>
      <c r="BB389">
        <f t="shared" si="82"/>
        <v>0.43940780228295484</v>
      </c>
      <c r="BC389">
        <f t="shared" si="83"/>
        <v>0.43482385621314257</v>
      </c>
      <c r="BD389">
        <f t="shared" si="84"/>
        <v>0.41761549787014551</v>
      </c>
      <c r="BE389">
        <f t="shared" si="85"/>
        <v>0.44698980847227365</v>
      </c>
      <c r="BF389">
        <f t="shared" si="86"/>
        <v>0.56351000404157947</v>
      </c>
      <c r="BG389">
        <f t="shared" si="87"/>
        <v>0.37052619142032639</v>
      </c>
      <c r="BH389">
        <f t="shared" si="88"/>
        <v>0.50148808614754103</v>
      </c>
      <c r="BL389">
        <f ca="1"/>
        <v>0</v>
      </c>
      <c r="BN389">
        <f t="shared" si="89"/>
        <v>0.44752873430697754</v>
      </c>
      <c r="BO389" cm="1">
        <f t="array" aca="1" ref="BO389" ca="1">SUM(IF(MOD(_xlfn.FLOOR.MATH(ROW(INDIRECT("1:512"))/1),2)=1,AZ389,1-AZ389) * IF(MOD(_xlfn.FLOOR.MATH(ROW(INDIRECT("1:512"))/2),2)=1,BA389,1-BA389) *  IF(MOD(_xlfn.FLOOR.MATH(ROW(INDIRECT("1:512"))/4),2)=1,BB389,1-BB389) *IF(MOD(_xlfn.FLOOR.MATH(ROW(INDIRECT("1:512"))/8),2)=1,BC389,1-BC389) * IF(MOD(_xlfn.FLOOR.MATH(ROW(INDIRECT("1:512"))/16),2)=1,BD389,1-BD389) * IF(MOD(_xlfn.FLOOR.MATH(ROW(INDIRECT("1:512"))/32),2)=1,BE389,1-BE389) *  IF(MOD(_xlfn.FLOOR.MATH(ROW(INDIRECT("1:512"))/64),2)=1,BF389,1-BF389) * IF(MOD(_xlfn.FLOOR.MATH(ROW(INDIRECT("1:512"))/128),2)=1,BG389,1-BG389) * IF(MOD(_xlfn.FLOOR.MATH(ROW(INDIRECT("1:512"))/256),2)=1,BH389,1-BH389)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0.37199426234953353</v>
      </c>
      <c r="BP389">
        <f ca="1">IF('Draft Sim'!$C$2 = "Most Categories",BO389,BN389)</f>
        <v>0.37199426234953353</v>
      </c>
      <c r="BR389" t="str">
        <f ca="1"/>
        <v>Davis Bertans</v>
      </c>
      <c r="BT389" s="6" t="str">
        <f t="shared" ca="1" si="90"/>
        <v>Davis Bertans</v>
      </c>
      <c r="BV389" t="str">
        <f ca="1"/>
        <v>Vernon Carey Jr.</v>
      </c>
    </row>
    <row r="390" spans="6:74">
      <c r="F390" t="str">
        <v>Davis Bertans</v>
      </c>
      <c r="I390" s="6" t="str">
        <f t="shared" si="78"/>
        <v>Davis Bertans</v>
      </c>
      <c r="L390" t="str">
        <v>Khem Birch</v>
      </c>
      <c r="O390">
        <v>-1.2128341079790412</v>
      </c>
      <c r="P390">
        <v>-0.97274623458872389</v>
      </c>
      <c r="Q390">
        <v>-1.1085988195823659</v>
      </c>
      <c r="R390">
        <v>-0.71431522395796065</v>
      </c>
      <c r="S390">
        <v>-0.49993009609741734</v>
      </c>
      <c r="T390">
        <v>-0.7405928322595472</v>
      </c>
      <c r="U390">
        <v>0.98503736036562273</v>
      </c>
      <c r="V390">
        <v>-8.8915537860901714E-2</v>
      </c>
      <c r="W390">
        <v>9.5237290260339266E-3</v>
      </c>
      <c r="AO390" t="str">
        <f t="shared" si="79"/>
        <v>Davis Bertans</v>
      </c>
      <c r="AP390" cm="1">
        <f t="array" ref="AP390">INDEX(_x_scores_!B$2:B$474,MATCH($AO390,_x_scores_!$A$2:$A$474,0),0) + INDEX(_hidden_info_draft_!Z$42:AK$42,'Draft Sim'!$F$21)</f>
        <v>-1.3736346904194243</v>
      </c>
      <c r="AQ390" cm="1">
        <f t="array" ref="AQ390">INDEX(_x_scores_!C$2:C$474,MATCH($AO390,_x_scores_!$A$2:$A$474,0),0) + INDEX(_hidden_info_draft_!Z$43:AK$43,'Draft Sim'!$F$21)</f>
        <v>-0.8852898584240102</v>
      </c>
      <c r="AR390" cm="1">
        <f t="array" ref="AR390">INDEX(_x_scores_!D$2:D$474,MATCH($AO390,_x_scores_!$A$2:$A$474,0),0) +INDEX(_hidden_info_draft_!Z$44:AK$44,'Draft Sim'!$F$21)</f>
        <v>-1.0630453024251467</v>
      </c>
      <c r="AS390" cm="1">
        <f t="array" ref="AS390">INDEX(_x_scores_!E$2:E$474,MATCH($AO390,_x_scores_!$A$2:$A$474,0),0) + INDEX(_hidden_info_draft_!Z$45:AK$45,'Draft Sim'!$F$21)</f>
        <v>-1.1000085999291676</v>
      </c>
      <c r="AT390" cm="1">
        <f t="array" ref="AT390">INDEX(_x_scores_!F$2:F$474,MATCH($AO390,_x_scores_!$A$2:$A$474,0),0) + INDEX(_hidden_info_draft_!Z$46:AK$46,'Draft Sim'!$F$21)</f>
        <v>-1.2285301841856056</v>
      </c>
      <c r="AU390" cm="1">
        <f t="array" ref="AU390">INDEX(_x_scores_!G$2:G$474,MATCH($AO390,_x_scores_!$A$2:$A$474,0),0) + INDEX(_hidden_info_draft_!Z$47:AK$47,'Draft Sim'!$F$21)</f>
        <v>-0.22434664528739673</v>
      </c>
      <c r="AV390" cm="1">
        <f t="array" ref="AV390">INDEX(_x_scores_!H$2:H$474,MATCH($AO390,_x_scores_!$A$2:$A$474,0),0) + INDEX(_hidden_info_draft_!Z$48:AK$48,'Draft Sim'!$F$21)</f>
        <v>1.0417103838224746</v>
      </c>
      <c r="AW390" cm="1">
        <f t="array" ref="AW390">INDEX(_x_scores_!I$2:I$474,MATCH($AO390,_x_scores_!$A$2:$A$474,0),0) + INDEX(_hidden_info_draft_!Z$49:AK$49,'Draft Sim'!$F$21)</f>
        <v>-1.7275318382564362</v>
      </c>
      <c r="AX390" cm="1">
        <f t="array" ref="AX390">INDEX(_x_scores_!J$2:J$474,MATCH($AO390,_x_scores_!$A$2:$A$474,0),0) + INDEX(_hidden_info_draft_!Z$50:AK$50,'Draft Sim'!$F$21)</f>
        <v>-5.6955246266957554E-2</v>
      </c>
      <c r="AZ390">
        <f t="shared" si="80"/>
        <v>0.39885802900910661</v>
      </c>
      <c r="BA390">
        <f t="shared" si="81"/>
        <v>0.4393523329761394</v>
      </c>
      <c r="BB390">
        <f t="shared" si="82"/>
        <v>0.42901357884955882</v>
      </c>
      <c r="BC390">
        <f t="shared" si="83"/>
        <v>0.41708902272925275</v>
      </c>
      <c r="BD390">
        <f t="shared" si="84"/>
        <v>0.41496145172711119</v>
      </c>
      <c r="BE390">
        <f t="shared" si="85"/>
        <v>0.4845249751276286</v>
      </c>
      <c r="BF390">
        <f t="shared" si="86"/>
        <v>0.57589756586564</v>
      </c>
      <c r="BG390">
        <f t="shared" si="87"/>
        <v>0.37408326952442361</v>
      </c>
      <c r="BH390">
        <f t="shared" si="88"/>
        <v>0.4958103168491792</v>
      </c>
      <c r="BL390">
        <f ca="1"/>
        <v>0</v>
      </c>
      <c r="BN390">
        <f t="shared" si="89"/>
        <v>0.44773228251756009</v>
      </c>
      <c r="BO390" cm="1">
        <f t="array" aca="1" ref="BO390" ca="1">SUM(IF(MOD(_xlfn.FLOOR.MATH(ROW(INDIRECT("1:512"))/1),2)=1,AZ390,1-AZ390) * IF(MOD(_xlfn.FLOOR.MATH(ROW(INDIRECT("1:512"))/2),2)=1,BA390,1-BA390) *  IF(MOD(_xlfn.FLOOR.MATH(ROW(INDIRECT("1:512"))/4),2)=1,BB390,1-BB390) *IF(MOD(_xlfn.FLOOR.MATH(ROW(INDIRECT("1:512"))/8),2)=1,BC390,1-BC390) * IF(MOD(_xlfn.FLOOR.MATH(ROW(INDIRECT("1:512"))/16),2)=1,BD390,1-BD390) * IF(MOD(_xlfn.FLOOR.MATH(ROW(INDIRECT("1:512"))/32),2)=1,BE390,1-BE390) *  IF(MOD(_xlfn.FLOOR.MATH(ROW(INDIRECT("1:512"))/64),2)=1,BF390,1-BF390) * IF(MOD(_xlfn.FLOOR.MATH(ROW(INDIRECT("1:512"))/128),2)=1,BG390,1-BG390) * IF(MOD(_xlfn.FLOOR.MATH(ROW(INDIRECT("1:512"))/256),2)=1,BH390,1-BH390)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0.37230602970558191</v>
      </c>
      <c r="BP390">
        <f ca="1">IF('Draft Sim'!$C$2 = "Most Categories",BO390,BN390)</f>
        <v>0.37230602970558191</v>
      </c>
      <c r="BR390" t="str">
        <f ca="1"/>
        <v>Justin Champagnie</v>
      </c>
      <c r="BT390" s="6" t="str">
        <f t="shared" ca="1" si="90"/>
        <v>Justin Champagnie</v>
      </c>
      <c r="BV390" t="str">
        <f ca="1"/>
        <v>Kendall Brown</v>
      </c>
    </row>
    <row r="391" spans="6:74">
      <c r="F391" t="str">
        <v>Day'Ron Sharpe</v>
      </c>
      <c r="I391" s="6" t="str">
        <f t="shared" si="78"/>
        <v>Day'Ron Sharpe</v>
      </c>
      <c r="L391" t="str">
        <v>Vernon Carey Jr.</v>
      </c>
      <c r="O391">
        <v>-1.2304542901253182</v>
      </c>
      <c r="P391">
        <v>-0.7934663466673566</v>
      </c>
      <c r="Q391">
        <v>-1.1907105932785327</v>
      </c>
      <c r="R391">
        <v>-0.83772994478006868</v>
      </c>
      <c r="S391">
        <v>-0.4606128044997681</v>
      </c>
      <c r="T391">
        <v>-0.91988164466812816</v>
      </c>
      <c r="U391">
        <v>1.0189811103964301</v>
      </c>
      <c r="V391">
        <v>-6.5144371626810846E-2</v>
      </c>
      <c r="W391">
        <v>0.15831221617605457</v>
      </c>
      <c r="AO391" t="str">
        <f t="shared" si="79"/>
        <v>Day'Ron Sharpe</v>
      </c>
      <c r="AP391" cm="1">
        <f t="array" ref="AP391">INDEX(_x_scores_!B$2:B$474,MATCH($AO391,_x_scores_!$A$2:$A$474,0),0) + INDEX(_hidden_info_draft_!Z$42:AK$42,'Draft Sim'!$F$21)</f>
        <v>-1.2320651788935491</v>
      </c>
      <c r="AQ391" cm="1">
        <f t="array" ref="AQ391">INDEX(_x_scores_!C$2:C$474,MATCH($AO391,_x_scores_!$A$2:$A$474,0),0) + INDEX(_hidden_info_draft_!Z$43:AK$43,'Draft Sim'!$F$21)</f>
        <v>-0.34443603404482703</v>
      </c>
      <c r="AR391" cm="1">
        <f t="array" ref="AR391">INDEX(_x_scores_!D$2:D$474,MATCH($AO391,_x_scores_!$A$2:$A$474,0),0) +INDEX(_hidden_info_draft_!Z$44:AK$44,'Draft Sim'!$F$21)</f>
        <v>-1.0692530304219543</v>
      </c>
      <c r="AS391" cm="1">
        <f t="array" ref="AS391">INDEX(_x_scores_!E$2:E$474,MATCH($AO391,_x_scores_!$A$2:$A$474,0),0) + INDEX(_hidden_info_draft_!Z$45:AK$45,'Draft Sim'!$F$21)</f>
        <v>-1.0190924127301082</v>
      </c>
      <c r="AT391" cm="1">
        <f t="array" ref="AT391">INDEX(_x_scores_!F$2:F$474,MATCH($AO391,_x_scores_!$A$2:$A$474,0),0) + INDEX(_hidden_info_draft_!Z$46:AK$46,'Draft Sim'!$F$21)</f>
        <v>-0.7240390912735819</v>
      </c>
      <c r="AU391" cm="1">
        <f t="array" ref="AU391">INDEX(_x_scores_!G$2:G$474,MATCH($AO391,_x_scores_!$A$2:$A$474,0),0) + INDEX(_hidden_info_draft_!Z$47:AK$47,'Draft Sim'!$F$21)</f>
        <v>-1.2198427177987634</v>
      </c>
      <c r="AV391" cm="1">
        <f t="array" ref="AV391">INDEX(_x_scores_!H$2:H$474,MATCH($AO391,_x_scores_!$A$2:$A$474,0),0) + INDEX(_hidden_info_draft_!Z$48:AK$48,'Draft Sim'!$F$21)</f>
        <v>0.71065726191810108</v>
      </c>
      <c r="AW391" cm="1">
        <f t="array" ref="AW391">INDEX(_x_scores_!I$2:I$474,MATCH($AO391,_x_scores_!$A$2:$A$474,0),0) + INDEX(_hidden_info_draft_!Z$49:AK$49,'Draft Sim'!$F$21)</f>
        <v>-2.0598998205819719</v>
      </c>
      <c r="AX391" cm="1">
        <f t="array" ref="AX391">INDEX(_x_scores_!J$2:J$474,MATCH($AO391,_x_scores_!$A$2:$A$474,0),0) + INDEX(_hidden_info_draft_!Z$50:AK$50,'Draft Sim'!$F$21)</f>
        <v>0.33227096853624261</v>
      </c>
      <c r="AZ391">
        <f t="shared" si="80"/>
        <v>0.40908906600406925</v>
      </c>
      <c r="BA391">
        <f t="shared" si="81"/>
        <v>0.47632634817871988</v>
      </c>
      <c r="BB391">
        <f t="shared" si="82"/>
        <v>0.42860348987991492</v>
      </c>
      <c r="BC391">
        <f t="shared" si="83"/>
        <v>0.42310880418683972</v>
      </c>
      <c r="BD391">
        <f t="shared" si="84"/>
        <v>0.44963107559060433</v>
      </c>
      <c r="BE391">
        <f t="shared" si="85"/>
        <v>0.41645651544090023</v>
      </c>
      <c r="BF391">
        <f t="shared" si="86"/>
        <v>0.55194618986919308</v>
      </c>
      <c r="BG391">
        <f t="shared" si="87"/>
        <v>0.3509237605470763</v>
      </c>
      <c r="BH391">
        <f t="shared" si="88"/>
        <v>0.52442734032665617</v>
      </c>
      <c r="BL391">
        <f ca="1"/>
        <v>0</v>
      </c>
      <c r="BN391">
        <f t="shared" si="89"/>
        <v>0.44783473222488607</v>
      </c>
      <c r="BO391" cm="1">
        <f t="array" aca="1" ref="BO391" ca="1">SUM(IF(MOD(_xlfn.FLOOR.MATH(ROW(INDIRECT("1:512"))/1),2)=1,AZ391,1-AZ391) * IF(MOD(_xlfn.FLOOR.MATH(ROW(INDIRECT("1:512"))/2),2)=1,BA391,1-BA391) *  IF(MOD(_xlfn.FLOOR.MATH(ROW(INDIRECT("1:512"))/4),2)=1,BB391,1-BB391) *IF(MOD(_xlfn.FLOOR.MATH(ROW(INDIRECT("1:512"))/8),2)=1,BC391,1-BC391) * IF(MOD(_xlfn.FLOOR.MATH(ROW(INDIRECT("1:512"))/16),2)=1,BD391,1-BD391) * IF(MOD(_xlfn.FLOOR.MATH(ROW(INDIRECT("1:512"))/32),2)=1,BE391,1-BE391) *  IF(MOD(_xlfn.FLOOR.MATH(ROW(INDIRECT("1:512"))/64),2)=1,BF391,1-BF391) * IF(MOD(_xlfn.FLOOR.MATH(ROW(INDIRECT("1:512"))/128),2)=1,BG391,1-BG391) * IF(MOD(_xlfn.FLOOR.MATH(ROW(INDIRECT("1:512"))/256),2)=1,BH391,1-BH391)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0.37259787454926108</v>
      </c>
      <c r="BP391">
        <f ca="1">IF('Draft Sim'!$C$2 = "Most Categories",BO391,BN391)</f>
        <v>0.37259787454926108</v>
      </c>
      <c r="BR391" t="str">
        <f ca="1"/>
        <v>Duane Washington Jr.</v>
      </c>
      <c r="BT391" s="6" t="str">
        <f t="shared" ca="1" si="90"/>
        <v>Duane Washington Jr.</v>
      </c>
      <c r="BV391" t="str">
        <f ca="1"/>
        <v>Sandro Mamukelashvili</v>
      </c>
    </row>
    <row r="392" spans="6:74">
      <c r="F392" t="str">
        <v>Frank Kaminsky</v>
      </c>
      <c r="I392" s="6" t="str">
        <f t="shared" si="78"/>
        <v>Frank Kaminsky</v>
      </c>
      <c r="L392" t="str">
        <v>Jack White</v>
      </c>
      <c r="O392">
        <v>-1.0792045330336222</v>
      </c>
      <c r="P392">
        <v>-1.032821751557375</v>
      </c>
      <c r="Q392">
        <v>-1.1218775353610022</v>
      </c>
      <c r="R392">
        <v>-0.44188445829727957</v>
      </c>
      <c r="S392">
        <v>-0.66305615231607506</v>
      </c>
      <c r="T392">
        <v>-0.49939911910774315</v>
      </c>
      <c r="U392">
        <v>0.75135568730696467</v>
      </c>
      <c r="V392">
        <v>-5.5801050749659527E-2</v>
      </c>
      <c r="W392">
        <v>-0.29960199116221886</v>
      </c>
      <c r="AO392" t="str">
        <f t="shared" si="79"/>
        <v>Frank Kaminsky</v>
      </c>
      <c r="AP392" cm="1">
        <f t="array" ref="AP392">INDEX(_x_scores_!B$2:B$474,MATCH($AO392,_x_scores_!$A$2:$A$474,0),0) + INDEX(_hidden_info_draft_!Z$42:AK$42,'Draft Sim'!$F$21)</f>
        <v>-1.3016889219876469</v>
      </c>
      <c r="AQ392" cm="1">
        <f t="array" ref="AQ392">INDEX(_x_scores_!C$2:C$474,MATCH($AO392,_x_scores_!$A$2:$A$474,0),0) + INDEX(_hidden_info_draft_!Z$43:AK$43,'Draft Sim'!$F$21)</f>
        <v>-0.77370527925957455</v>
      </c>
      <c r="AR392" cm="1">
        <f t="array" ref="AR392">INDEX(_x_scores_!D$2:D$474,MATCH($AO392,_x_scores_!$A$2:$A$474,0),0) +INDEX(_hidden_info_draft_!Z$44:AK$44,'Draft Sim'!$F$21)</f>
        <v>-0.91795558409391065</v>
      </c>
      <c r="AS392" cm="1">
        <f t="array" ref="AS392">INDEX(_x_scores_!E$2:E$474,MATCH($AO392,_x_scores_!$A$2:$A$474,0),0) + INDEX(_hidden_info_draft_!Z$45:AK$45,'Draft Sim'!$F$21)</f>
        <v>-1.0070942265601717</v>
      </c>
      <c r="AT392" cm="1">
        <f t="array" ref="AT392">INDEX(_x_scores_!F$2:F$474,MATCH($AO392,_x_scores_!$A$2:$A$474,0),0) + INDEX(_hidden_info_draft_!Z$46:AK$46,'Draft Sim'!$F$21)</f>
        <v>-1.0892513607796053</v>
      </c>
      <c r="AU392" cm="1">
        <f t="array" ref="AU392">INDEX(_x_scores_!G$2:G$474,MATCH($AO392,_x_scores_!$A$2:$A$474,0),0) + INDEX(_hidden_info_draft_!Z$47:AK$47,'Draft Sim'!$F$21)</f>
        <v>-0.87284445971906255</v>
      </c>
      <c r="AV392" cm="1">
        <f t="array" ref="AV392">INDEX(_x_scores_!H$2:H$474,MATCH($AO392,_x_scores_!$A$2:$A$474,0),0) + INDEX(_hidden_info_draft_!Z$48:AK$48,'Draft Sim'!$F$21)</f>
        <v>0.92435514711577982</v>
      </c>
      <c r="AW392" cm="1">
        <f t="array" ref="AW392">INDEX(_x_scores_!I$2:I$474,MATCH($AO392,_x_scores_!$A$2:$A$474,0),0) + INDEX(_hidden_info_draft_!Z$49:AK$49,'Draft Sim'!$F$21)</f>
        <v>-1.7384894877670138</v>
      </c>
      <c r="AX392" cm="1">
        <f t="array" ref="AX392">INDEX(_x_scores_!J$2:J$474,MATCH($AO392,_x_scores_!$A$2:$A$474,0),0) + INDEX(_hidden_info_draft_!Z$50:AK$50,'Draft Sim'!$F$21)</f>
        <v>0.11231219839521631</v>
      </c>
      <c r="AZ392">
        <f t="shared" si="80"/>
        <v>0.40404924469887948</v>
      </c>
      <c r="BA392">
        <f t="shared" si="81"/>
        <v>0.44694806037065493</v>
      </c>
      <c r="BB392">
        <f t="shared" si="82"/>
        <v>0.438619261982927</v>
      </c>
      <c r="BC392">
        <f t="shared" si="83"/>
        <v>0.42400297860249891</v>
      </c>
      <c r="BD392">
        <f t="shared" si="84"/>
        <v>0.42447886382149347</v>
      </c>
      <c r="BE392">
        <f t="shared" si="85"/>
        <v>0.4400056037651453</v>
      </c>
      <c r="BF392">
        <f t="shared" si="86"/>
        <v>0.56743434037692086</v>
      </c>
      <c r="BG392">
        <f t="shared" si="87"/>
        <v>0.37331190560315386</v>
      </c>
      <c r="BH392">
        <f t="shared" si="88"/>
        <v>0.50826135557043894</v>
      </c>
      <c r="BL392">
        <f ca="1"/>
        <v>0</v>
      </c>
      <c r="BN392">
        <f t="shared" si="89"/>
        <v>0.44745684608801256</v>
      </c>
      <c r="BO392" cm="1">
        <f t="array" aca="1" ref="BO392" ca="1">SUM(IF(MOD(_xlfn.FLOOR.MATH(ROW(INDIRECT("1:512"))/1),2)=1,AZ392,1-AZ392) * IF(MOD(_xlfn.FLOOR.MATH(ROW(INDIRECT("1:512"))/2),2)=1,BA392,1-BA392) *  IF(MOD(_xlfn.FLOOR.MATH(ROW(INDIRECT("1:512"))/4),2)=1,BB392,1-BB392) *IF(MOD(_xlfn.FLOOR.MATH(ROW(INDIRECT("1:512"))/8),2)=1,BC392,1-BC392) * IF(MOD(_xlfn.FLOOR.MATH(ROW(INDIRECT("1:512"))/16),2)=1,BD392,1-BD392) * IF(MOD(_xlfn.FLOOR.MATH(ROW(INDIRECT("1:512"))/32),2)=1,BE392,1-BE392) *  IF(MOD(_xlfn.FLOOR.MATH(ROW(INDIRECT("1:512"))/64),2)=1,BF392,1-BF392) * IF(MOD(_xlfn.FLOOR.MATH(ROW(INDIRECT("1:512"))/128),2)=1,BG392,1-BG392) * IF(MOD(_xlfn.FLOOR.MATH(ROW(INDIRECT("1:512"))/256),2)=1,BH392,1-BH392)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0.37176753996176087</v>
      </c>
      <c r="BP392">
        <f ca="1">IF('Draft Sim'!$C$2 = "Most Categories",BO392,BN392)</f>
        <v>0.37176753996176087</v>
      </c>
      <c r="BR392" t="str">
        <f ca="1"/>
        <v>Danuel House Jr.</v>
      </c>
      <c r="BT392" s="6" t="str">
        <f t="shared" ca="1" si="90"/>
        <v>Danuel House Jr.</v>
      </c>
      <c r="BV392" t="str">
        <f ca="1"/>
        <v>Khem Birch</v>
      </c>
    </row>
    <row r="393" spans="6:74">
      <c r="F393" t="str">
        <v>Admiral Schofield</v>
      </c>
      <c r="I393" s="6" t="str">
        <f t="shared" si="78"/>
        <v>Admiral Schofield</v>
      </c>
      <c r="L393" t="str">
        <v>Eugene Omoruyi</v>
      </c>
      <c r="O393">
        <v>-0.88411395989717556</v>
      </c>
      <c r="P393">
        <v>-1.1563508048747355</v>
      </c>
      <c r="Q393">
        <v>-0.99315891709768611</v>
      </c>
      <c r="R393">
        <v>-0.83002829559022362</v>
      </c>
      <c r="S393">
        <v>-0.82296524790033054</v>
      </c>
      <c r="T393">
        <v>-0.17146678000345875</v>
      </c>
      <c r="U393">
        <v>0.82866285865244671</v>
      </c>
      <c r="V393">
        <v>-9.3035307468314361E-3</v>
      </c>
      <c r="W393">
        <v>-0.18159789631247983</v>
      </c>
      <c r="AO393" t="str">
        <f t="shared" si="79"/>
        <v>Admiral Schofield</v>
      </c>
      <c r="AP393" cm="1">
        <f t="array" ref="AP393">INDEX(_x_scores_!B$2:B$474,MATCH($AO393,_x_scores_!$A$2:$A$474,0),0) + INDEX(_hidden_info_draft_!Z$42:AK$42,'Draft Sim'!$F$21)</f>
        <v>-1.2796524115432859</v>
      </c>
      <c r="AQ393" cm="1">
        <f t="array" ref="AQ393">INDEX(_x_scores_!C$2:C$474,MATCH($AO393,_x_scores_!$A$2:$A$474,0),0) + INDEX(_hidden_info_draft_!Z$43:AK$43,'Draft Sim'!$F$21)</f>
        <v>-0.65954282238062911</v>
      </c>
      <c r="AR393" cm="1">
        <f t="array" ref="AR393">INDEX(_x_scores_!D$2:D$474,MATCH($AO393,_x_scores_!$A$2:$A$474,0),0) +INDEX(_hidden_info_draft_!Z$44:AK$44,'Draft Sim'!$F$21)</f>
        <v>-0.9335653910826418</v>
      </c>
      <c r="AS393" cm="1">
        <f t="array" ref="AS393">INDEX(_x_scores_!E$2:E$474,MATCH($AO393,_x_scores_!$A$2:$A$474,0),0) + INDEX(_hidden_info_draft_!Z$45:AK$45,'Draft Sim'!$F$21)</f>
        <v>-0.9696163598836316</v>
      </c>
      <c r="AT393" cm="1">
        <f t="array" ref="AT393">INDEX(_x_scores_!F$2:F$474,MATCH($AO393,_x_scores_!$A$2:$A$474,0),0) + INDEX(_hidden_info_draft_!Z$46:AK$46,'Draft Sim'!$F$21)</f>
        <v>-1.2397742158534535</v>
      </c>
      <c r="AU393" cm="1">
        <f t="array" ref="AU393">INDEX(_x_scores_!G$2:G$474,MATCH($AO393,_x_scores_!$A$2:$A$474,0),0) + INDEX(_hidden_info_draft_!Z$47:AK$47,'Draft Sim'!$F$21)</f>
        <v>-0.69228546614592823</v>
      </c>
      <c r="AV393" cm="1">
        <f t="array" ref="AV393">INDEX(_x_scores_!H$2:H$474,MATCH($AO393,_x_scores_!$A$2:$A$474,0),0) + INDEX(_hidden_info_draft_!Z$48:AK$48,'Draft Sim'!$F$21)</f>
        <v>0.88479951582274219</v>
      </c>
      <c r="AW393" cm="1">
        <f t="array" ref="AW393">INDEX(_x_scores_!I$2:I$474,MATCH($AO393,_x_scores_!$A$2:$A$474,0),0) + INDEX(_hidden_info_draft_!Z$49:AK$49,'Draft Sim'!$F$21)</f>
        <v>-1.7813397839122214</v>
      </c>
      <c r="AX393" cm="1">
        <f t="array" ref="AX393">INDEX(_x_scores_!J$2:J$474,MATCH($AO393,_x_scores_!$A$2:$A$474,0),0) + INDEX(_hidden_info_draft_!Z$50:AK$50,'Draft Sim'!$F$21)</f>
        <v>1.1787841853653683E-2</v>
      </c>
      <c r="AZ393">
        <f t="shared" si="80"/>
        <v>0.40564271192956025</v>
      </c>
      <c r="BA393">
        <f t="shared" si="81"/>
        <v>0.45473943876274991</v>
      </c>
      <c r="BB393">
        <f t="shared" si="82"/>
        <v>0.43758397118798342</v>
      </c>
      <c r="BC393">
        <f t="shared" si="83"/>
        <v>0.42679854693928188</v>
      </c>
      <c r="BD393">
        <f t="shared" si="84"/>
        <v>0.4141952017120627</v>
      </c>
      <c r="BE393">
        <f t="shared" si="85"/>
        <v>0.45234929295189219</v>
      </c>
      <c r="BF393">
        <f t="shared" si="86"/>
        <v>0.56457454671613472</v>
      </c>
      <c r="BG393">
        <f t="shared" si="87"/>
        <v>0.37030035633167702</v>
      </c>
      <c r="BH393">
        <f t="shared" si="88"/>
        <v>0.50086714033588731</v>
      </c>
      <c r="BL393">
        <f ca="1"/>
        <v>0</v>
      </c>
      <c r="BN393">
        <f t="shared" si="89"/>
        <v>0.44745013409635881</v>
      </c>
      <c r="BO393" cm="1">
        <f t="array" aca="1" ref="BO393" ca="1">SUM(IF(MOD(_xlfn.FLOOR.MATH(ROW(INDIRECT("1:512"))/1),2)=1,AZ393,1-AZ393) * IF(MOD(_xlfn.FLOOR.MATH(ROW(INDIRECT("1:512"))/2),2)=1,BA393,1-BA393) *  IF(MOD(_xlfn.FLOOR.MATH(ROW(INDIRECT("1:512"))/4),2)=1,BB393,1-BB393) *IF(MOD(_xlfn.FLOOR.MATH(ROW(INDIRECT("1:512"))/8),2)=1,BC393,1-BC393) * IF(MOD(_xlfn.FLOOR.MATH(ROW(INDIRECT("1:512"))/16),2)=1,BD393,1-BD393) * IF(MOD(_xlfn.FLOOR.MATH(ROW(INDIRECT("1:512"))/32),2)=1,BE393,1-BE393) *  IF(MOD(_xlfn.FLOOR.MATH(ROW(INDIRECT("1:512"))/64),2)=1,BF393,1-BF393) * IF(MOD(_xlfn.FLOOR.MATH(ROW(INDIRECT("1:512"))/128),2)=1,BG393,1-BG393) * IF(MOD(_xlfn.FLOOR.MATH(ROW(INDIRECT("1:512"))/256),2)=1,BH393,1-BH393)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0.37178347314644833</v>
      </c>
      <c r="BP393">
        <f ca="1">IF('Draft Sim'!$C$2 = "Most Categories",BO393,BN393)</f>
        <v>0.37178347314644833</v>
      </c>
      <c r="BR393" t="str">
        <f ca="1"/>
        <v>Admiral Schofield</v>
      </c>
      <c r="BT393" s="6" t="str">
        <f t="shared" ca="1" si="90"/>
        <v>Admiral Schofield</v>
      </c>
      <c r="BV393" t="str">
        <f ca="1"/>
        <v>Jack White</v>
      </c>
    </row>
    <row r="394" spans="6:74">
      <c r="F394" t="str">
        <v>Duane Washington Jr.</v>
      </c>
      <c r="I394" s="6" t="str">
        <f t="shared" si="78"/>
        <v>Duane Washington Jr.</v>
      </c>
      <c r="L394" t="str">
        <v>Kenneth Lofton Jr.</v>
      </c>
      <c r="O394">
        <v>-1.1973956558497763</v>
      </c>
      <c r="P394">
        <v>-0.87443050155068935</v>
      </c>
      <c r="Q394">
        <v>-1.1106287079211721</v>
      </c>
      <c r="R394">
        <v>-0.75644178614756574</v>
      </c>
      <c r="S394">
        <v>-0.34240651830930935</v>
      </c>
      <c r="T394">
        <v>-0.86308649274327309</v>
      </c>
      <c r="U394">
        <v>0.8940242598746414</v>
      </c>
      <c r="V394">
        <v>-5.284246452323E-2</v>
      </c>
      <c r="W394">
        <v>-2.5463496851106458E-2</v>
      </c>
      <c r="AO394" t="str">
        <f t="shared" si="79"/>
        <v>Duane Washington Jr.</v>
      </c>
      <c r="AP394" cm="1">
        <f t="array" ref="AP394">INDEX(_x_scores_!B$2:B$474,MATCH($AO394,_x_scores_!$A$2:$A$474,0),0) + INDEX(_hidden_info_draft_!Z$42:AK$42,'Draft Sim'!$F$21)</f>
        <v>-1.0272185306179762</v>
      </c>
      <c r="AQ394" cm="1">
        <f t="array" ref="AQ394">INDEX(_x_scores_!C$2:C$474,MATCH($AO394,_x_scores_!$A$2:$A$474,0),0) + INDEX(_hidden_info_draft_!Z$43:AK$43,'Draft Sim'!$F$21)</f>
        <v>-0.97246796154148452</v>
      </c>
      <c r="AR394" cm="1">
        <f t="array" ref="AR394">INDEX(_x_scores_!D$2:D$474,MATCH($AO394,_x_scores_!$A$2:$A$474,0),0) +INDEX(_hidden_info_draft_!Z$44:AK$44,'Draft Sim'!$F$21)</f>
        <v>-0.68701961823778679</v>
      </c>
      <c r="AS394" cm="1">
        <f t="array" ref="AS394">INDEX(_x_scores_!E$2:E$474,MATCH($AO394,_x_scores_!$A$2:$A$474,0),0) + INDEX(_hidden_info_draft_!Z$45:AK$45,'Draft Sim'!$F$21)</f>
        <v>-0.94878307002664064</v>
      </c>
      <c r="AT394" cm="1">
        <f t="array" ref="AT394">INDEX(_x_scores_!F$2:F$474,MATCH($AO394,_x_scores_!$A$2:$A$474,0),0) + INDEX(_hidden_info_draft_!Z$46:AK$46,'Draft Sim'!$F$21)</f>
        <v>-1.3090668598296746</v>
      </c>
      <c r="AU394" cm="1">
        <f t="array" ref="AU394">INDEX(_x_scores_!G$2:G$474,MATCH($AO394,_x_scores_!$A$2:$A$474,0),0) + INDEX(_hidden_info_draft_!Z$47:AK$47,'Draft Sim'!$F$21)</f>
        <v>-0.3957317245731069</v>
      </c>
      <c r="AV394" cm="1">
        <f t="array" ref="AV394">INDEX(_x_scores_!H$2:H$474,MATCH($AO394,_x_scores_!$A$2:$A$474,0),0) + INDEX(_hidden_info_draft_!Z$48:AK$48,'Draft Sim'!$F$21)</f>
        <v>0.6235156751941282</v>
      </c>
      <c r="AW394" cm="1">
        <f t="array" ref="AW394">INDEX(_x_scores_!I$2:I$474,MATCH($AO394,_x_scores_!$A$2:$A$474,0),0) + INDEX(_hidden_info_draft_!Z$49:AK$49,'Draft Sim'!$F$21)</f>
        <v>-1.7699077671540446</v>
      </c>
      <c r="AX394" cm="1">
        <f t="array" ref="AX394">INDEX(_x_scores_!J$2:J$474,MATCH($AO394,_x_scores_!$A$2:$A$474,0),0) + INDEX(_hidden_info_draft_!Z$50:AK$50,'Draft Sim'!$F$21)</f>
        <v>-0.1562995819036421</v>
      </c>
      <c r="AZ394">
        <f t="shared" si="80"/>
        <v>0.42400157244150583</v>
      </c>
      <c r="BA394">
        <f t="shared" si="81"/>
        <v>0.43343334400009526</v>
      </c>
      <c r="BB394">
        <f t="shared" si="82"/>
        <v>0.45398097707249452</v>
      </c>
      <c r="BC394">
        <f t="shared" si="83"/>
        <v>0.42835415542882571</v>
      </c>
      <c r="BD394">
        <f t="shared" si="84"/>
        <v>0.40948040966403298</v>
      </c>
      <c r="BE394">
        <f t="shared" si="85"/>
        <v>0.47271759440364247</v>
      </c>
      <c r="BF394">
        <f t="shared" si="86"/>
        <v>0.54560625656453154</v>
      </c>
      <c r="BG394">
        <f t="shared" si="87"/>
        <v>0.37110303808464618</v>
      </c>
      <c r="BH394">
        <f t="shared" si="88"/>
        <v>0.48850383134784725</v>
      </c>
      <c r="BL394">
        <f ca="1"/>
        <v>1</v>
      </c>
      <c r="BN394">
        <f t="shared" si="89"/>
        <v>0.44746457544529139</v>
      </c>
      <c r="BO394" cm="1">
        <f t="array" aca="1" ref="BO394" ca="1">SUM(IF(MOD(_xlfn.FLOOR.MATH(ROW(INDIRECT("1:512"))/1),2)=1,AZ394,1-AZ394) * IF(MOD(_xlfn.FLOOR.MATH(ROW(INDIRECT("1:512"))/2),2)=1,BA394,1-BA394) *  IF(MOD(_xlfn.FLOOR.MATH(ROW(INDIRECT("1:512"))/4),2)=1,BB394,1-BB394) *IF(MOD(_xlfn.FLOOR.MATH(ROW(INDIRECT("1:512"))/8),2)=1,BC394,1-BC394) * IF(MOD(_xlfn.FLOOR.MATH(ROW(INDIRECT("1:512"))/16),2)=1,BD394,1-BD394) * IF(MOD(_xlfn.FLOOR.MATH(ROW(INDIRECT("1:512"))/32),2)=1,BE394,1-BE394) *  IF(MOD(_xlfn.FLOOR.MATH(ROW(INDIRECT("1:512"))/64),2)=1,BF394,1-BF394) * IF(MOD(_xlfn.FLOOR.MATH(ROW(INDIRECT("1:512"))/128),2)=1,BG394,1-BG394) * IF(MOD(_xlfn.FLOOR.MATH(ROW(INDIRECT("1:512"))/256),2)=1,BH394,1-BH394)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0.3720056453256847</v>
      </c>
      <c r="BP394">
        <f ca="1">IF('Draft Sim'!$C$2 = "Most Categories",BO394,BN394)</f>
        <v>0.3720056453256847</v>
      </c>
      <c r="BR394" t="str">
        <f ca="1"/>
        <v>Frank Kaminsky</v>
      </c>
      <c r="BT394" s="6" t="str">
        <f t="shared" ca="1" si="90"/>
        <v>Frank Kaminsky</v>
      </c>
      <c r="BV394" t="str">
        <f ca="1"/>
        <v>Eugene Omoruyi</v>
      </c>
    </row>
    <row r="395" spans="6:74">
      <c r="F395" t="str">
        <v>Keon Ellis</v>
      </c>
      <c r="I395" s="6" t="str">
        <f t="shared" si="78"/>
        <v>Keon Ellis</v>
      </c>
      <c r="L395" t="str">
        <v>JD Davison</v>
      </c>
      <c r="O395">
        <v>-1.2098520587691766</v>
      </c>
      <c r="P395">
        <v>-1.0178728943862809</v>
      </c>
      <c r="Q395">
        <v>-1.0674145873274159</v>
      </c>
      <c r="R395">
        <v>-0.77411869961476032</v>
      </c>
      <c r="S395">
        <v>-0.51747989304655484</v>
      </c>
      <c r="T395">
        <v>-0.80491104041882444</v>
      </c>
      <c r="U395">
        <v>0.99501946026092258</v>
      </c>
      <c r="V395">
        <v>5.4492146018254688E-3</v>
      </c>
      <c r="W395">
        <v>1.2468358989059576E-2</v>
      </c>
      <c r="AO395" t="str">
        <f t="shared" si="79"/>
        <v>Keon Ellis</v>
      </c>
      <c r="AP395" cm="1">
        <f t="array" ref="AP395">INDEX(_x_scores_!B$2:B$474,MATCH($AO395,_x_scores_!$A$2:$A$474,0),0) + INDEX(_hidden_info_draft_!Z$42:AK$42,'Draft Sim'!$F$21)</f>
        <v>-1.2274797137280615</v>
      </c>
      <c r="AQ395" cm="1">
        <f t="array" ref="AQ395">INDEX(_x_scores_!C$2:C$474,MATCH($AO395,_x_scores_!$A$2:$A$474,0),0) + INDEX(_hidden_info_draft_!Z$43:AK$43,'Draft Sim'!$F$21)</f>
        <v>-0.86572510598560848</v>
      </c>
      <c r="AR395" cm="1">
        <f t="array" ref="AR395">INDEX(_x_scores_!D$2:D$474,MATCH($AO395,_x_scores_!$A$2:$A$474,0),0) +INDEX(_hidden_info_draft_!Z$44:AK$44,'Draft Sim'!$F$21)</f>
        <v>-0.8411943803969899</v>
      </c>
      <c r="AS395" cm="1">
        <f t="array" ref="AS395">INDEX(_x_scores_!E$2:E$474,MATCH($AO395,_x_scores_!$A$2:$A$474,0),0) + INDEX(_hidden_info_draft_!Z$45:AK$45,'Draft Sim'!$F$21)</f>
        <v>-0.83796693878091544</v>
      </c>
      <c r="AT395" cm="1">
        <f t="array" ref="AT395">INDEX(_x_scores_!F$2:F$474,MATCH($AO395,_x_scores_!$A$2:$A$474,0),0) + INDEX(_hidden_info_draft_!Z$46:AK$46,'Draft Sim'!$F$21)</f>
        <v>-1.2313909893848338</v>
      </c>
      <c r="AU395" cm="1">
        <f t="array" ref="AU395">INDEX(_x_scores_!G$2:G$474,MATCH($AO395,_x_scores_!$A$2:$A$474,0),0) + INDEX(_hidden_info_draft_!Z$47:AK$47,'Draft Sim'!$F$21)</f>
        <v>-0.78621958055775998</v>
      </c>
      <c r="AV395" cm="1">
        <f t="array" ref="AV395">INDEX(_x_scores_!H$2:H$474,MATCH($AO395,_x_scores_!$A$2:$A$474,0),0) + INDEX(_hidden_info_draft_!Z$48:AK$48,'Draft Sim'!$F$21)</f>
        <v>0.83897074459918408</v>
      </c>
      <c r="AW395" cm="1">
        <f t="array" ref="AW395">INDEX(_x_scores_!I$2:I$474,MATCH($AO395,_x_scores_!$A$2:$A$474,0),0) + INDEX(_hidden_info_draft_!Z$49:AK$49,'Draft Sim'!$F$21)</f>
        <v>-1.7784769249348804</v>
      </c>
      <c r="AX395" cm="1">
        <f t="array" ref="AX395">INDEX(_x_scores_!J$2:J$474,MATCH($AO395,_x_scores_!$A$2:$A$474,0),0) + INDEX(_hidden_info_draft_!Z$50:AK$50,'Draft Sim'!$F$21)</f>
        <v>2.9627281461148541E-2</v>
      </c>
      <c r="AZ395">
        <f t="shared" si="80"/>
        <v>0.40942152981457403</v>
      </c>
      <c r="BA395">
        <f t="shared" si="81"/>
        <v>0.44068260264669701</v>
      </c>
      <c r="BB395">
        <f t="shared" si="82"/>
        <v>0.44371628352758674</v>
      </c>
      <c r="BC395">
        <f t="shared" si="83"/>
        <v>0.436646874931236</v>
      </c>
      <c r="BD395">
        <f t="shared" si="84"/>
        <v>0.41476646486580415</v>
      </c>
      <c r="BE395">
        <f t="shared" si="85"/>
        <v>0.44592108485502424</v>
      </c>
      <c r="BF395">
        <f t="shared" si="86"/>
        <v>0.56125699912371751</v>
      </c>
      <c r="BG395">
        <f t="shared" si="87"/>
        <v>0.3705013147968178</v>
      </c>
      <c r="BH395">
        <f t="shared" si="88"/>
        <v>0.50217944077928656</v>
      </c>
      <c r="BL395">
        <f ca="1"/>
        <v>0</v>
      </c>
      <c r="BN395">
        <f t="shared" si="89"/>
        <v>0.44723251059341607</v>
      </c>
      <c r="BO395" cm="1">
        <f t="array" aca="1" ref="BO395" ca="1">SUM(IF(MOD(_xlfn.FLOOR.MATH(ROW(INDIRECT("1:512"))/1),2)=1,AZ395,1-AZ395) * IF(MOD(_xlfn.FLOOR.MATH(ROW(INDIRECT("1:512"))/2),2)=1,BA395,1-BA395) *  IF(MOD(_xlfn.FLOOR.MATH(ROW(INDIRECT("1:512"))/4),2)=1,BB395,1-BB395) *IF(MOD(_xlfn.FLOOR.MATH(ROW(INDIRECT("1:512"))/8),2)=1,BC395,1-BC395) * IF(MOD(_xlfn.FLOOR.MATH(ROW(INDIRECT("1:512"))/16),2)=1,BD395,1-BD395) * IF(MOD(_xlfn.FLOOR.MATH(ROW(INDIRECT("1:512"))/32),2)=1,BE395,1-BE395) *  IF(MOD(_xlfn.FLOOR.MATH(ROW(INDIRECT("1:512"))/64),2)=1,BF395,1-BF395) * IF(MOD(_xlfn.FLOOR.MATH(ROW(INDIRECT("1:512"))/128),2)=1,BG395,1-BG395) * IF(MOD(_xlfn.FLOOR.MATH(ROW(INDIRECT("1:512"))/256),2)=1,BH395,1-BH395)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0.37131195066290251</v>
      </c>
      <c r="BP395">
        <f ca="1">IF('Draft Sim'!$C$2 = "Most Categories",BO395,BN395)</f>
        <v>0.37131195066290251</v>
      </c>
      <c r="BR395" t="str">
        <f ca="1"/>
        <v>Juancho Hernangomez</v>
      </c>
      <c r="BT395" s="6" t="str">
        <f t="shared" ca="1" si="90"/>
        <v>Juancho Hernangomez</v>
      </c>
      <c r="BV395" t="str">
        <f ca="1"/>
        <v>Tony Bradley</v>
      </c>
    </row>
    <row r="396" spans="6:74">
      <c r="F396" t="str">
        <v>Juancho Hernangomez</v>
      </c>
      <c r="I396" s="6" t="str">
        <f t="shared" si="78"/>
        <v>Juancho Hernangomez</v>
      </c>
      <c r="L396" t="str">
        <v>Tony Bradley</v>
      </c>
      <c r="O396">
        <v>-1.1173291172270019</v>
      </c>
      <c r="P396">
        <v>-0.89837291275628917</v>
      </c>
      <c r="Q396">
        <v>-1.053682322365137</v>
      </c>
      <c r="R396">
        <v>-0.56989236577014768</v>
      </c>
      <c r="S396">
        <v>-0.62108500798062571</v>
      </c>
      <c r="T396">
        <v>-0.83579314073267352</v>
      </c>
      <c r="U396">
        <v>0.86074693597207452</v>
      </c>
      <c r="V396">
        <v>-0.12177664362413372</v>
      </c>
      <c r="W396">
        <v>-8.4732774334647459E-2</v>
      </c>
      <c r="AO396" t="str">
        <f t="shared" si="79"/>
        <v>Juancho Hernangomez</v>
      </c>
      <c r="AP396" cm="1">
        <f t="array" ref="AP396">INDEX(_x_scores_!B$2:B$474,MATCH($AO396,_x_scores_!$A$2:$A$474,0),0) + INDEX(_hidden_info_draft_!Z$42:AK$42,'Draft Sim'!$F$21)</f>
        <v>-1.3059075423525339</v>
      </c>
      <c r="AQ396" cm="1">
        <f t="array" ref="AQ396">INDEX(_x_scores_!C$2:C$474,MATCH($AO396,_x_scores_!$A$2:$A$474,0),0) + INDEX(_hidden_info_draft_!Z$43:AK$43,'Draft Sim'!$F$21)</f>
        <v>-0.61900520264473291</v>
      </c>
      <c r="AR396" cm="1">
        <f t="array" ref="AR396">INDEX(_x_scores_!D$2:D$474,MATCH($AO396,_x_scores_!$A$2:$A$474,0),0) +INDEX(_hidden_info_draft_!Z$44:AK$44,'Draft Sim'!$F$21)</f>
        <v>-0.96637098917875641</v>
      </c>
      <c r="AS396" cm="1">
        <f t="array" ref="AS396">INDEX(_x_scores_!E$2:E$474,MATCH($AO396,_x_scores_!$A$2:$A$474,0),0) + INDEX(_hidden_info_draft_!Z$45:AK$45,'Draft Sim'!$F$21)</f>
        <v>-0.91292340931095173</v>
      </c>
      <c r="AT396" cm="1">
        <f t="array" ref="AT396">INDEX(_x_scores_!F$2:F$474,MATCH($AO396,_x_scores_!$A$2:$A$474,0),0) + INDEX(_hidden_info_draft_!Z$46:AK$46,'Draft Sim'!$F$21)</f>
        <v>-1.2276970647204171</v>
      </c>
      <c r="AU396" cm="1">
        <f t="array" ref="AU396">INDEX(_x_scores_!G$2:G$474,MATCH($AO396,_x_scores_!$A$2:$A$474,0),0) + INDEX(_hidden_info_draft_!Z$47:AK$47,'Draft Sim'!$F$21)</f>
        <v>-0.80479070045458778</v>
      </c>
      <c r="AV396" cm="1">
        <f t="array" ref="AV396">INDEX(_x_scores_!H$2:H$474,MATCH($AO396,_x_scores_!$A$2:$A$474,0),0) + INDEX(_hidden_info_draft_!Z$48:AK$48,'Draft Sim'!$F$21)</f>
        <v>0.90674608333144069</v>
      </c>
      <c r="AW396" cm="1">
        <f t="array" ref="AW396">INDEX(_x_scores_!I$2:I$474,MATCH($AO396,_x_scores_!$A$2:$A$474,0),0) + INDEX(_hidden_info_draft_!Z$49:AK$49,'Draft Sim'!$F$21)</f>
        <v>-1.8054632950998013</v>
      </c>
      <c r="AX396" cm="1">
        <f t="array" ref="AX396">INDEX(_x_scores_!J$2:J$474,MATCH($AO396,_x_scores_!$A$2:$A$474,0),0) + INDEX(_hidden_info_draft_!Z$50:AK$50,'Draft Sim'!$F$21)</f>
        <v>4.4082513848793151E-2</v>
      </c>
      <c r="AZ396">
        <f t="shared" si="80"/>
        <v>0.40374437550075337</v>
      </c>
      <c r="BA396">
        <f t="shared" si="81"/>
        <v>0.45751041013890004</v>
      </c>
      <c r="BB396">
        <f t="shared" si="82"/>
        <v>0.43540960264611117</v>
      </c>
      <c r="BC396">
        <f t="shared" si="83"/>
        <v>0.43103436932467409</v>
      </c>
      <c r="BD396">
        <f t="shared" si="84"/>
        <v>0.41501823945400396</v>
      </c>
      <c r="BE396">
        <f t="shared" si="85"/>
        <v>0.44465183110592277</v>
      </c>
      <c r="BF396">
        <f t="shared" si="86"/>
        <v>0.56616166698980386</v>
      </c>
      <c r="BG396">
        <f t="shared" si="87"/>
        <v>0.36860841644288422</v>
      </c>
      <c r="BH396">
        <f t="shared" si="88"/>
        <v>0.50324277637046155</v>
      </c>
      <c r="BL396">
        <f ca="1"/>
        <v>0</v>
      </c>
      <c r="BN396">
        <f t="shared" si="89"/>
        <v>0.44726463199705724</v>
      </c>
      <c r="BO396" cm="1">
        <f t="array" aca="1" ref="BO396" ca="1">SUM(IF(MOD(_xlfn.FLOOR.MATH(ROW(INDIRECT("1:512"))/1),2)=1,AZ396,1-AZ396) * IF(MOD(_xlfn.FLOOR.MATH(ROW(INDIRECT("1:512"))/2),2)=1,BA396,1-BA396) *  IF(MOD(_xlfn.FLOOR.MATH(ROW(INDIRECT("1:512"))/4),2)=1,BB396,1-BB396) *IF(MOD(_xlfn.FLOOR.MATH(ROW(INDIRECT("1:512"))/8),2)=1,BC396,1-BC396) * IF(MOD(_xlfn.FLOOR.MATH(ROW(INDIRECT("1:512"))/16),2)=1,BD396,1-BD396) * IF(MOD(_xlfn.FLOOR.MATH(ROW(INDIRECT("1:512"))/32),2)=1,BE396,1-BE396) *  IF(MOD(_xlfn.FLOOR.MATH(ROW(INDIRECT("1:512"))/64),2)=1,BF396,1-BF396) * IF(MOD(_xlfn.FLOOR.MATH(ROW(INDIRECT("1:512"))/128),2)=1,BG396,1-BG396) * IF(MOD(_xlfn.FLOOR.MATH(ROW(INDIRECT("1:512"))/256),2)=1,BH396,1-BH396)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0.37131520531906798</v>
      </c>
      <c r="BP396">
        <f ca="1">IF('Draft Sim'!$C$2 = "Most Categories",BO396,BN396)</f>
        <v>0.37131520531906798</v>
      </c>
      <c r="BR396" t="str">
        <f ca="1"/>
        <v>Keon Ellis</v>
      </c>
      <c r="BT396" s="6" t="str">
        <f t="shared" ca="1" si="90"/>
        <v>Keon Ellis</v>
      </c>
      <c r="BV396" t="str">
        <f ca="1"/>
        <v>JD Davison</v>
      </c>
    </row>
    <row r="397" spans="6:74">
      <c r="F397" t="str">
        <v>Facundo Campazzo</v>
      </c>
      <c r="I397" s="6" t="str">
        <f t="shared" si="78"/>
        <v>Facundo Campazzo</v>
      </c>
      <c r="L397" t="str">
        <v>Sandro Mamukelashvili</v>
      </c>
      <c r="O397">
        <v>-1.2140706791340636</v>
      </c>
      <c r="P397">
        <v>-0.86317281777143928</v>
      </c>
      <c r="Q397">
        <v>-1.1158299924122617</v>
      </c>
      <c r="R397">
        <v>-0.67994788236554038</v>
      </c>
      <c r="S397">
        <v>-0.65592559698736663</v>
      </c>
      <c r="T397">
        <v>-0.73685728115434967</v>
      </c>
      <c r="U397">
        <v>0.97741039647658345</v>
      </c>
      <c r="V397">
        <v>-6.1524592730961898E-2</v>
      </c>
      <c r="W397">
        <v>-5.5761325557363586E-2</v>
      </c>
      <c r="AO397" t="str">
        <f t="shared" si="79"/>
        <v>Facundo Campazzo</v>
      </c>
      <c r="AP397" cm="1">
        <f t="array" ref="AP397">INDEX(_x_scores_!B$2:B$474,MATCH($AO397,_x_scores_!$A$2:$A$474,0),0) + INDEX(_hidden_info_draft_!Z$42:AK$42,'Draft Sim'!$F$21)</f>
        <v>-1.3157096758276456</v>
      </c>
      <c r="AQ397" cm="1">
        <f t="array" ref="AQ397">INDEX(_x_scores_!C$2:C$474,MATCH($AO397,_x_scores_!$A$2:$A$474,0),0) + INDEX(_hidden_info_draft_!Z$43:AK$43,'Draft Sim'!$F$21)</f>
        <v>-0.98493945869769772</v>
      </c>
      <c r="AR397" cm="1">
        <f t="array" ref="AR397">INDEX(_x_scores_!D$2:D$474,MATCH($AO397,_x_scores_!$A$2:$A$474,0),0) +INDEX(_hidden_info_draft_!Z$44:AK$44,'Draft Sim'!$F$21)</f>
        <v>-0.53195027619043678</v>
      </c>
      <c r="AS397" cm="1">
        <f t="array" ref="AS397">INDEX(_x_scores_!E$2:E$474,MATCH($AO397,_x_scores_!$A$2:$A$474,0),0) + INDEX(_hidden_info_draft_!Z$45:AK$45,'Draft Sim'!$F$21)</f>
        <v>-0.58081471187924794</v>
      </c>
      <c r="AT397" cm="1">
        <f t="array" ref="AT397">INDEX(_x_scores_!F$2:F$474,MATCH($AO397,_x_scores_!$A$2:$A$474,0),0) + INDEX(_hidden_info_draft_!Z$46:AK$46,'Draft Sim'!$F$21)</f>
        <v>-1.3576534751426887</v>
      </c>
      <c r="AU397" cm="1">
        <f t="array" ref="AU397">INDEX(_x_scores_!G$2:G$474,MATCH($AO397,_x_scores_!$A$2:$A$474,0),0) + INDEX(_hidden_info_draft_!Z$47:AK$47,'Draft Sim'!$F$21)</f>
        <v>-0.84340512695795655</v>
      </c>
      <c r="AV397" cm="1">
        <f t="array" ref="AV397">INDEX(_x_scores_!H$2:H$474,MATCH($AO397,_x_scores_!$A$2:$A$474,0),0) + INDEX(_hidden_info_draft_!Z$48:AK$48,'Draft Sim'!$F$21)</f>
        <v>0.67719511341392513</v>
      </c>
      <c r="AW397" cm="1">
        <f t="array" ref="AW397">INDEX(_x_scores_!I$2:I$474,MATCH($AO397,_x_scores_!$A$2:$A$474,0),0) + INDEX(_hidden_info_draft_!Z$49:AK$49,'Draft Sim'!$F$21)</f>
        <v>-1.7496250810479657</v>
      </c>
      <c r="AX397" cm="1">
        <f t="array" ref="AX397">INDEX(_x_scores_!J$2:J$474,MATCH($AO397,_x_scores_!$A$2:$A$474,0),0) + INDEX(_hidden_info_draft_!Z$50:AK$50,'Draft Sim'!$F$21)</f>
        <v>-3.4911808028783659E-2</v>
      </c>
      <c r="AZ397">
        <f t="shared" si="80"/>
        <v>0.40303622576271414</v>
      </c>
      <c r="BA397">
        <f t="shared" si="81"/>
        <v>0.43258777453899644</v>
      </c>
      <c r="BB397">
        <f t="shared" si="82"/>
        <v>0.46433631798117747</v>
      </c>
      <c r="BC397">
        <f t="shared" si="83"/>
        <v>0.45599187660774798</v>
      </c>
      <c r="BD397">
        <f t="shared" si="84"/>
        <v>0.4061822396701964</v>
      </c>
      <c r="BE397">
        <f t="shared" si="85"/>
        <v>0.44201453697363724</v>
      </c>
      <c r="BF397">
        <f t="shared" si="86"/>
        <v>0.54951315051047622</v>
      </c>
      <c r="BG397">
        <f t="shared" si="87"/>
        <v>0.37252853513352013</v>
      </c>
      <c r="BH397">
        <f t="shared" si="88"/>
        <v>0.49743182407268338</v>
      </c>
      <c r="BL397">
        <f ca="1"/>
        <v>0</v>
      </c>
      <c r="BN397">
        <f t="shared" si="89"/>
        <v>0.44706916458346108</v>
      </c>
      <c r="BO397" cm="1">
        <f t="array" aca="1" ref="BO397" ca="1">SUM(IF(MOD(_xlfn.FLOOR.MATH(ROW(INDIRECT("1:512"))/1),2)=1,AZ397,1-AZ397) * IF(MOD(_xlfn.FLOOR.MATH(ROW(INDIRECT("1:512"))/2),2)=1,BA397,1-BA397) *  IF(MOD(_xlfn.FLOOR.MATH(ROW(INDIRECT("1:512"))/4),2)=1,BB397,1-BB397) *IF(MOD(_xlfn.FLOOR.MATH(ROW(INDIRECT("1:512"))/8),2)=1,BC397,1-BC397) * IF(MOD(_xlfn.FLOOR.MATH(ROW(INDIRECT("1:512"))/16),2)=1,BD397,1-BD397) * IF(MOD(_xlfn.FLOOR.MATH(ROW(INDIRECT("1:512"))/32),2)=1,BE397,1-BE397) *  IF(MOD(_xlfn.FLOOR.MATH(ROW(INDIRECT("1:512"))/64),2)=1,BF397,1-BF397) * IF(MOD(_xlfn.FLOOR.MATH(ROW(INDIRECT("1:512"))/128),2)=1,BG397,1-BG397) * IF(MOD(_xlfn.FLOOR.MATH(ROW(INDIRECT("1:512"))/256),2)=1,BH397,1-BH397)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0.37099634556657851</v>
      </c>
      <c r="BP397">
        <f ca="1">IF('Draft Sim'!$C$2 = "Most Categories",BO397,BN397)</f>
        <v>0.37099634556657851</v>
      </c>
      <c r="BR397" t="str">
        <f ca="1"/>
        <v>Alize Johnson</v>
      </c>
      <c r="BT397" s="6" t="str">
        <f t="shared" ca="1" si="90"/>
        <v>Alize Johnson</v>
      </c>
      <c r="BV397" t="str">
        <f ca="1"/>
        <v>Kenneth Lofton Jr.</v>
      </c>
    </row>
    <row r="398" spans="6:74">
      <c r="F398" t="str">
        <v>Alize Johnson</v>
      </c>
      <c r="I398" s="6" t="str">
        <f t="shared" si="78"/>
        <v>Alize Johnson</v>
      </c>
      <c r="L398" t="str">
        <v>Vit Krejci</v>
      </c>
      <c r="O398">
        <v>-1.2199136691566066</v>
      </c>
      <c r="P398">
        <v>-0.92110552138227964</v>
      </c>
      <c r="Q398">
        <v>-1.1150298519634645</v>
      </c>
      <c r="R398">
        <v>-0.66481484137588132</v>
      </c>
      <c r="S398">
        <v>-0.52410966994664088</v>
      </c>
      <c r="T398">
        <v>-0.96541361255906566</v>
      </c>
      <c r="U398">
        <v>0.95641163363627713</v>
      </c>
      <c r="V398">
        <v>-3.4283572568058876E-2</v>
      </c>
      <c r="W398">
        <v>2.5241909378900331E-2</v>
      </c>
      <c r="AO398" t="str">
        <f t="shared" si="79"/>
        <v>Alize Johnson</v>
      </c>
      <c r="AP398" cm="1">
        <f t="array" ref="AP398">INDEX(_x_scores_!B$2:B$474,MATCH($AO398,_x_scores_!$A$2:$A$474,0),0) + INDEX(_hidden_info_draft_!Z$42:AK$42,'Draft Sim'!$F$21)</f>
        <v>-1.2385268268301253</v>
      </c>
      <c r="AQ398" cm="1">
        <f t="array" ref="AQ398">INDEX(_x_scores_!C$2:C$474,MATCH($AO398,_x_scores_!$A$2:$A$474,0),0) + INDEX(_hidden_info_draft_!Z$43:AK$43,'Draft Sim'!$F$21)</f>
        <v>-0.67290099424702532</v>
      </c>
      <c r="AR398" cm="1">
        <f t="array" ref="AR398">INDEX(_x_scores_!D$2:D$474,MATCH($AO398,_x_scores_!$A$2:$A$474,0),0) +INDEX(_hidden_info_draft_!Z$44:AK$44,'Draft Sim'!$F$21)</f>
        <v>-0.88938011255058713</v>
      </c>
      <c r="AS398" cm="1">
        <f t="array" ref="AS398">INDEX(_x_scores_!E$2:E$474,MATCH($AO398,_x_scores_!$A$2:$A$474,0),0) + INDEX(_hidden_info_draft_!Z$45:AK$45,'Draft Sim'!$F$21)</f>
        <v>-0.87300331342813853</v>
      </c>
      <c r="AT398" cm="1">
        <f t="array" ref="AT398">INDEX(_x_scores_!F$2:F$474,MATCH($AO398,_x_scores_!$A$2:$A$474,0),0) + INDEX(_hidden_info_draft_!Z$46:AK$46,'Draft Sim'!$F$21)</f>
        <v>-1.1581993508009156</v>
      </c>
      <c r="AU398" cm="1">
        <f t="array" ref="AU398">INDEX(_x_scores_!G$2:G$474,MATCH($AO398,_x_scores_!$A$2:$A$474,0),0) + INDEX(_hidden_info_draft_!Z$47:AK$47,'Draft Sim'!$F$21)</f>
        <v>-0.86927258083169123</v>
      </c>
      <c r="AV398" cm="1">
        <f t="array" ref="AV398">INDEX(_x_scores_!H$2:H$474,MATCH($AO398,_x_scores_!$A$2:$A$474,0),0) + INDEX(_hidden_info_draft_!Z$48:AK$48,'Draft Sim'!$F$21)</f>
        <v>0.7135851590771759</v>
      </c>
      <c r="AW398" cm="1">
        <f t="array" ref="AW398">INDEX(_x_scores_!I$2:I$474,MATCH($AO398,_x_scores_!$A$2:$A$474,0),0) + INDEX(_hidden_info_draft_!Z$49:AK$49,'Draft Sim'!$F$21)</f>
        <v>-1.8015780330164262</v>
      </c>
      <c r="AX398" cm="1">
        <f t="array" ref="AX398">INDEX(_x_scores_!J$2:J$474,MATCH($AO398,_x_scores_!$A$2:$A$474,0),0) + INDEX(_hidden_info_draft_!Z$50:AK$50,'Draft Sim'!$F$21)</f>
        <v>8.2166932156651259E-2</v>
      </c>
      <c r="AZ398">
        <f t="shared" si="80"/>
        <v>0.40862068279020081</v>
      </c>
      <c r="BA398">
        <f t="shared" si="81"/>
        <v>0.45382680909374762</v>
      </c>
      <c r="BB398">
        <f t="shared" si="82"/>
        <v>0.44051555943443832</v>
      </c>
      <c r="BC398">
        <f t="shared" si="83"/>
        <v>0.43402180217419151</v>
      </c>
      <c r="BD398">
        <f t="shared" si="84"/>
        <v>0.41976153659344173</v>
      </c>
      <c r="BE398">
        <f t="shared" si="85"/>
        <v>0.44024926669052289</v>
      </c>
      <c r="BF398">
        <f t="shared" si="86"/>
        <v>0.5521589862506735</v>
      </c>
      <c r="BG398">
        <f t="shared" si="87"/>
        <v>0.36888074429250484</v>
      </c>
      <c r="BH398">
        <f t="shared" si="88"/>
        <v>0.50604415908066214</v>
      </c>
      <c r="BL398">
        <f ca="1"/>
        <v>1</v>
      </c>
      <c r="BN398">
        <f t="shared" si="89"/>
        <v>0.44711994960004259</v>
      </c>
      <c r="BO398" cm="1">
        <f t="array" aca="1" ref="BO398" ca="1">SUM(IF(MOD(_xlfn.FLOOR.MATH(ROW(INDIRECT("1:512"))/1),2)=1,AZ398,1-AZ398) * IF(MOD(_xlfn.FLOOR.MATH(ROW(INDIRECT("1:512"))/2),2)=1,BA398,1-BA398) *  IF(MOD(_xlfn.FLOOR.MATH(ROW(INDIRECT("1:512"))/4),2)=1,BB398,1-BB398) *IF(MOD(_xlfn.FLOOR.MATH(ROW(INDIRECT("1:512"))/8),2)=1,BC398,1-BC398) * IF(MOD(_xlfn.FLOOR.MATH(ROW(INDIRECT("1:512"))/16),2)=1,BD398,1-BD398) * IF(MOD(_xlfn.FLOOR.MATH(ROW(INDIRECT("1:512"))/32),2)=1,BE398,1-BE398) *  IF(MOD(_xlfn.FLOOR.MATH(ROW(INDIRECT("1:512"))/64),2)=1,BF398,1-BF398) * IF(MOD(_xlfn.FLOOR.MATH(ROW(INDIRECT("1:512"))/128),2)=1,BG398,1-BG398) * IF(MOD(_xlfn.FLOOR.MATH(ROW(INDIRECT("1:512"))/256),2)=1,BH398,1-BH398)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0.37109883192511972</v>
      </c>
      <c r="BP398">
        <f ca="1">IF('Draft Sim'!$C$2 = "Most Categories",BO398,BN398)</f>
        <v>0.37109883192511972</v>
      </c>
      <c r="BR398" t="str">
        <f ca="1"/>
        <v>Facundo Campazzo</v>
      </c>
      <c r="BT398" s="6" t="str">
        <f t="shared" ca="1" si="90"/>
        <v>Facundo Campazzo</v>
      </c>
      <c r="BV398" t="str">
        <f ca="1"/>
        <v>Vit Krejci</v>
      </c>
    </row>
    <row r="399" spans="6:74">
      <c r="F399" t="str">
        <v>Ron Harper Jr.</v>
      </c>
      <c r="I399" s="6" t="str">
        <f t="shared" si="78"/>
        <v>Ron Harper Jr.</v>
      </c>
      <c r="L399" t="str">
        <v>Dewayne Dedmon</v>
      </c>
      <c r="O399">
        <v>-1.146689963611655</v>
      </c>
      <c r="P399">
        <v>-0.91706860937373169</v>
      </c>
      <c r="Q399">
        <v>-1.0388391157840924</v>
      </c>
      <c r="R399">
        <v>-0.64002778648272718</v>
      </c>
      <c r="S399">
        <v>-0.58642788306786509</v>
      </c>
      <c r="T399">
        <v>-0.80133916153145313</v>
      </c>
      <c r="U399">
        <v>0.78424947222231867</v>
      </c>
      <c r="V399">
        <v>-5.7639330647586924E-2</v>
      </c>
      <c r="W399">
        <v>-1.7676907249505474E-2</v>
      </c>
      <c r="AO399" t="str">
        <f t="shared" si="79"/>
        <v>Ron Harper Jr.</v>
      </c>
      <c r="AP399" cm="1">
        <f t="array" ref="AP399">INDEX(_x_scores_!B$2:B$474,MATCH($AO399,_x_scores_!$A$2:$A$474,0),0) + INDEX(_hidden_info_draft_!Z$42:AK$42,'Draft Sim'!$F$21)</f>
        <v>-1.2562709228903246</v>
      </c>
      <c r="AQ399" cm="1">
        <f t="array" ref="AQ399">INDEX(_x_scores_!C$2:C$474,MATCH($AO399,_x_scores_!$A$2:$A$474,0),0) + INDEX(_hidden_info_draft_!Z$43:AK$43,'Draft Sim'!$F$21)</f>
        <v>-0.77991807027215543</v>
      </c>
      <c r="AR399" cm="1">
        <f t="array" ref="AR399">INDEX(_x_scores_!D$2:D$474,MATCH($AO399,_x_scores_!$A$2:$A$474,0),0) +INDEX(_hidden_info_draft_!Z$44:AK$44,'Draft Sim'!$F$21)</f>
        <v>-0.90250416368550979</v>
      </c>
      <c r="AS399" cm="1">
        <f t="array" ref="AS399">INDEX(_x_scores_!E$2:E$474,MATCH($AO399,_x_scores_!$A$2:$A$474,0),0) + INDEX(_hidden_info_draft_!Z$45:AK$45,'Draft Sim'!$F$21)</f>
        <v>-0.94150424106448272</v>
      </c>
      <c r="AT399" cm="1">
        <f t="array" ref="AT399">INDEX(_x_scores_!F$2:F$474,MATCH($AO399,_x_scores_!$A$2:$A$474,0),0) + INDEX(_hidden_info_draft_!Z$46:AK$46,'Draft Sim'!$F$21)</f>
        <v>-1.1881685634971413</v>
      </c>
      <c r="AU399" cm="1">
        <f t="array" ref="AU399">INDEX(_x_scores_!G$2:G$474,MATCH($AO399,_x_scores_!$A$2:$A$474,0),0) + INDEX(_hidden_info_draft_!Z$47:AK$47,'Draft Sim'!$F$21)</f>
        <v>-0.82520865532441845</v>
      </c>
      <c r="AV399" cm="1">
        <f t="array" ref="AV399">INDEX(_x_scores_!H$2:H$474,MATCH($AO399,_x_scores_!$A$2:$A$474,0),0) + INDEX(_hidden_info_draft_!Z$48:AK$48,'Draft Sim'!$F$21)</f>
        <v>0.88904867165085844</v>
      </c>
      <c r="AW399" cm="1">
        <f t="array" ref="AW399">INDEX(_x_scores_!I$2:I$474,MATCH($AO399,_x_scores_!$A$2:$A$474,0),0) + INDEX(_hidden_info_draft_!Z$49:AK$49,'Draft Sim'!$F$21)</f>
        <v>-1.7809163959977232</v>
      </c>
      <c r="AX399" cm="1">
        <f t="array" ref="AX399">INDEX(_x_scores_!J$2:J$474,MATCH($AO399,_x_scores_!$A$2:$A$474,0),0) + INDEX(_hidden_info_draft_!Z$50:AK$50,'Draft Sim'!$F$21)</f>
        <v>7.0389879154991841E-2</v>
      </c>
      <c r="AZ399">
        <f t="shared" si="80"/>
        <v>0.40733514577433994</v>
      </c>
      <c r="BA399">
        <f t="shared" si="81"/>
        <v>0.44652460798437721</v>
      </c>
      <c r="BB399">
        <f t="shared" si="82"/>
        <v>0.43964446190291517</v>
      </c>
      <c r="BC399">
        <f t="shared" si="83"/>
        <v>0.42889792478279487</v>
      </c>
      <c r="BD399">
        <f t="shared" si="84"/>
        <v>0.41771463170894396</v>
      </c>
      <c r="BE399">
        <f t="shared" si="85"/>
        <v>0.44325700956142455</v>
      </c>
      <c r="BF399">
        <f t="shared" si="86"/>
        <v>0.56488191695689438</v>
      </c>
      <c r="BG399">
        <f t="shared" si="87"/>
        <v>0.37033007382912608</v>
      </c>
      <c r="BH399">
        <f t="shared" si="88"/>
        <v>0.50517789757602127</v>
      </c>
      <c r="BL399">
        <f ca="1"/>
        <v>0</v>
      </c>
      <c r="BN399">
        <f t="shared" si="89"/>
        <v>0.44708485223075972</v>
      </c>
      <c r="BO399" cm="1">
        <f t="array" aca="1" ref="BO399" ca="1">SUM(IF(MOD(_xlfn.FLOOR.MATH(ROW(INDIRECT("1:512"))/1),2)=1,AZ399,1-AZ399) * IF(MOD(_xlfn.FLOOR.MATH(ROW(INDIRECT("1:512"))/2),2)=1,BA399,1-BA399) *  IF(MOD(_xlfn.FLOOR.MATH(ROW(INDIRECT("1:512"))/4),2)=1,BB399,1-BB399) *IF(MOD(_xlfn.FLOOR.MATH(ROW(INDIRECT("1:512"))/8),2)=1,BC399,1-BC399) * IF(MOD(_xlfn.FLOOR.MATH(ROW(INDIRECT("1:512"))/16),2)=1,BD399,1-BD399) * IF(MOD(_xlfn.FLOOR.MATH(ROW(INDIRECT("1:512"))/32),2)=1,BE399,1-BE399) *  IF(MOD(_xlfn.FLOOR.MATH(ROW(INDIRECT("1:512"))/64),2)=1,BF399,1-BF399) * IF(MOD(_xlfn.FLOOR.MATH(ROW(INDIRECT("1:512"))/128),2)=1,BG399,1-BG399) * IF(MOD(_xlfn.FLOOR.MATH(ROW(INDIRECT("1:512"))/256),2)=1,BH399,1-BH399)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0.37091426675069755</v>
      </c>
      <c r="BP399">
        <f ca="1">IF('Draft Sim'!$C$2 = "Most Categories",BO399,BN399)</f>
        <v>0.37091426675069755</v>
      </c>
      <c r="BR399" t="str">
        <f ca="1"/>
        <v>Jason Preston</v>
      </c>
      <c r="BT399" s="6" t="str">
        <f t="shared" ca="1" si="90"/>
        <v>Jason Preston</v>
      </c>
      <c r="BV399" t="str">
        <f ca="1"/>
        <v>James Bouknight</v>
      </c>
    </row>
    <row r="400" spans="6:74">
      <c r="F400" t="str">
        <v>Terry Taylor</v>
      </c>
      <c r="I400" s="6" t="str">
        <f t="shared" si="78"/>
        <v>Terry Taylor</v>
      </c>
      <c r="L400" t="str">
        <v>Nikola Jovic</v>
      </c>
      <c r="O400">
        <v>-1.1644340596718543</v>
      </c>
      <c r="P400">
        <v>-1.0240856853988618</v>
      </c>
      <c r="Q400">
        <v>-1.051963166919015</v>
      </c>
      <c r="R400">
        <v>-0.70852871411907148</v>
      </c>
      <c r="S400">
        <v>-0.61639709576409074</v>
      </c>
      <c r="T400">
        <v>-0.75727523602418034</v>
      </c>
      <c r="U400">
        <v>0.9597129847960012</v>
      </c>
      <c r="V400">
        <v>-3.6977693628883847E-2</v>
      </c>
      <c r="W400">
        <v>-2.9453960251164892E-2</v>
      </c>
      <c r="AO400" t="str">
        <f t="shared" si="79"/>
        <v>Terry Taylor</v>
      </c>
      <c r="AP400" cm="1">
        <f t="array" ref="AP400">INDEX(_x_scores_!B$2:B$474,MATCH($AO400,_x_scores_!$A$2:$A$474,0),0) + INDEX(_hidden_info_draft_!Z$42:AK$42,'Draft Sim'!$F$21)</f>
        <v>-1.2531965559767615</v>
      </c>
      <c r="AQ400" cm="1">
        <f t="array" ref="AQ400">INDEX(_x_scores_!C$2:C$474,MATCH($AO400,_x_scores_!$A$2:$A$474,0),0) + INDEX(_hidden_info_draft_!Z$43:AK$43,'Draft Sim'!$F$21)</f>
        <v>-0.6784270158799135</v>
      </c>
      <c r="AR400" cm="1">
        <f t="array" ref="AR400">INDEX(_x_scores_!D$2:D$474,MATCH($AO400,_x_scores_!$A$2:$A$474,0),0) +INDEX(_hidden_info_draft_!Z$44:AK$44,'Draft Sim'!$F$21)</f>
        <v>-0.92014561229661296</v>
      </c>
      <c r="AS400" cm="1">
        <f t="array" ref="AS400">INDEX(_x_scores_!E$2:E$474,MATCH($AO400,_x_scores_!$A$2:$A$474,0),0) + INDEX(_hidden_info_draft_!Z$45:AK$45,'Draft Sim'!$F$21)</f>
        <v>-0.94734623119127037</v>
      </c>
      <c r="AT400" cm="1">
        <f t="array" ref="AT400">INDEX(_x_scores_!F$2:F$474,MATCH($AO400,_x_scores_!$A$2:$A$474,0),0) + INDEX(_hidden_info_draft_!Z$46:AK$46,'Draft Sim'!$F$21)</f>
        <v>-1.1702426369365631</v>
      </c>
      <c r="AU400" cm="1">
        <f t="array" ref="AU400">INDEX(_x_scores_!G$2:G$474,MATCH($AO400,_x_scores_!$A$2:$A$474,0),0) + INDEX(_hidden_info_draft_!Z$47:AK$47,'Draft Sim'!$F$21)</f>
        <v>-0.90968618794098299</v>
      </c>
      <c r="AV400" cm="1">
        <f t="array" ref="AV400">INDEX(_x_scores_!H$2:H$474,MATCH($AO400,_x_scores_!$A$2:$A$474,0),0) + INDEX(_hidden_info_draft_!Z$48:AK$48,'Draft Sim'!$F$21)</f>
        <v>0.83119292028016611</v>
      </c>
      <c r="AW400" cm="1">
        <f t="array" ref="AW400">INDEX(_x_scores_!I$2:I$474,MATCH($AO400,_x_scores_!$A$2:$A$474,0),0) + INDEX(_hidden_info_draft_!Z$49:AK$49,'Draft Sim'!$F$21)</f>
        <v>-1.8134143829742215</v>
      </c>
      <c r="AX400" cm="1">
        <f t="array" ref="AX400">INDEX(_x_scores_!J$2:J$474,MATCH($AO400,_x_scores_!$A$2:$A$474,0),0) + INDEX(_hidden_info_draft_!Z$50:AK$50,'Draft Sim'!$F$21)</f>
        <v>0.14356606854493348</v>
      </c>
      <c r="AZ400">
        <f t="shared" si="80"/>
        <v>0.40755780866270297</v>
      </c>
      <c r="BA400">
        <f t="shared" si="81"/>
        <v>0.45344934255782854</v>
      </c>
      <c r="BB400">
        <f t="shared" si="82"/>
        <v>0.4384739870238934</v>
      </c>
      <c r="BC400">
        <f t="shared" si="83"/>
        <v>0.42846148460852929</v>
      </c>
      <c r="BD400">
        <f t="shared" si="84"/>
        <v>0.41893871287149409</v>
      </c>
      <c r="BE400">
        <f t="shared" si="85"/>
        <v>0.43749371315681373</v>
      </c>
      <c r="BF400">
        <f t="shared" si="86"/>
        <v>0.56069352788055138</v>
      </c>
      <c r="BG400">
        <f t="shared" si="87"/>
        <v>0.36805131036721384</v>
      </c>
      <c r="BH400">
        <f t="shared" si="88"/>
        <v>0.51055981996743349</v>
      </c>
      <c r="BL400">
        <f ca="1"/>
        <v>1</v>
      </c>
      <c r="BN400">
        <f t="shared" si="89"/>
        <v>0.4470755230107179</v>
      </c>
      <c r="BO400" cm="1">
        <f t="array" aca="1" ref="BO400" ca="1">SUM(IF(MOD(_xlfn.FLOOR.MATH(ROW(INDIRECT("1:512"))/1),2)=1,AZ400,1-AZ400) * IF(MOD(_xlfn.FLOOR.MATH(ROW(INDIRECT("1:512"))/2),2)=1,BA400,1-BA400) *  IF(MOD(_xlfn.FLOOR.MATH(ROW(INDIRECT("1:512"))/4),2)=1,BB400,1-BB400) *IF(MOD(_xlfn.FLOOR.MATH(ROW(INDIRECT("1:512"))/8),2)=1,BC400,1-BC400) * IF(MOD(_xlfn.FLOOR.MATH(ROW(INDIRECT("1:512"))/16),2)=1,BD400,1-BD400) * IF(MOD(_xlfn.FLOOR.MATH(ROW(INDIRECT("1:512"))/32),2)=1,BE400,1-BE400) *  IF(MOD(_xlfn.FLOOR.MATH(ROW(INDIRECT("1:512"))/64),2)=1,BF400,1-BF400) * IF(MOD(_xlfn.FLOOR.MATH(ROW(INDIRECT("1:512"))/128),2)=1,BG400,1-BG400) * IF(MOD(_xlfn.FLOOR.MATH(ROW(INDIRECT("1:512"))/256),2)=1,BH400,1-BH400)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0.37089563664344388</v>
      </c>
      <c r="BP400">
        <f ca="1">IF('Draft Sim'!$C$2 = "Most Categories",BO400,BN400)</f>
        <v>0.37089563664344388</v>
      </c>
      <c r="BR400" t="str">
        <f ca="1"/>
        <v>Ron Harper Jr.</v>
      </c>
      <c r="BT400" s="6" t="str">
        <f t="shared" ca="1" si="90"/>
        <v>Ron Harper Jr.</v>
      </c>
      <c r="BV400" t="str">
        <f ca="1"/>
        <v>Dewayne Dedmon</v>
      </c>
    </row>
    <row r="401" spans="6:74">
      <c r="F401" t="str">
        <v>Kendall Brown</v>
      </c>
      <c r="I401" s="6" t="str">
        <f t="shared" si="78"/>
        <v>Kendall Brown</v>
      </c>
      <c r="L401" t="str">
        <v>James Bouknight</v>
      </c>
      <c r="O401">
        <v>-1.1878155483248156</v>
      </c>
      <c r="P401">
        <v>-0.90371043750733548</v>
      </c>
      <c r="Q401">
        <v>-1.0830243943161471</v>
      </c>
      <c r="R401">
        <v>-0.73664083293822036</v>
      </c>
      <c r="S401">
        <v>-0.66800274812040306</v>
      </c>
      <c r="T401">
        <v>-0.62435204684569012</v>
      </c>
      <c r="U401">
        <v>0.95546382896788495</v>
      </c>
      <c r="V401">
        <v>-3.7401081543382161E-2</v>
      </c>
      <c r="W401">
        <v>-8.8055997552503054E-2</v>
      </c>
      <c r="AO401" t="str">
        <f t="shared" si="79"/>
        <v>Kendall Brown</v>
      </c>
      <c r="AP401" cm="1">
        <f t="array" ref="AP401">INDEX(_x_scores_!B$2:B$474,MATCH($AO401,_x_scores_!$A$2:$A$474,0),0) + INDEX(_hidden_info_draft_!Z$42:AK$42,'Draft Sim'!$F$21)</f>
        <v>-1.2868413819757791</v>
      </c>
      <c r="AQ401" cm="1">
        <f t="array" ref="AQ401">INDEX(_x_scores_!C$2:C$474,MATCH($AO401,_x_scores_!$A$2:$A$474,0),0) + INDEX(_hidden_info_draft_!Z$43:AK$43,'Draft Sim'!$F$21)</f>
        <v>-0.84561038890321016</v>
      </c>
      <c r="AR401" cm="1">
        <f t="array" ref="AR401">INDEX(_x_scores_!D$2:D$474,MATCH($AO401,_x_scores_!$A$2:$A$474,0),0) +INDEX(_hidden_info_draft_!Z$44:AK$44,'Draft Sim'!$F$21)</f>
        <v>-0.83448757209215974</v>
      </c>
      <c r="AS401" cm="1">
        <f t="array" ref="AS401">INDEX(_x_scores_!E$2:E$474,MATCH($AO401,_x_scores_!$A$2:$A$474,0),0) + INDEX(_hidden_info_draft_!Z$45:AK$45,'Draft Sim'!$F$21)</f>
        <v>-0.64845587185489229</v>
      </c>
      <c r="AT401" cm="1">
        <f t="array" ref="AT401">INDEX(_x_scores_!F$2:F$474,MATCH($AO401,_x_scores_!$A$2:$A$474,0),0) + INDEX(_hidden_info_draft_!Z$46:AK$46,'Draft Sim'!$F$21)</f>
        <v>-1.2659874591174587</v>
      </c>
      <c r="AU401" cm="1">
        <f t="array" ref="AU401">INDEX(_x_scores_!G$2:G$474,MATCH($AO401,_x_scores_!$A$2:$A$474,0),0) + INDEX(_hidden_info_draft_!Z$47:AK$47,'Draft Sim'!$F$21)</f>
        <v>-0.93626157009673117</v>
      </c>
      <c r="AV401" cm="1">
        <f t="array" ref="AV401">INDEX(_x_scores_!H$2:H$474,MATCH($AO401,_x_scores_!$A$2:$A$474,0),0) + INDEX(_hidden_info_draft_!Z$48:AK$48,'Draft Sim'!$F$21)</f>
        <v>0.82536141624605908</v>
      </c>
      <c r="AW401" cm="1">
        <f t="array" ref="AW401">INDEX(_x_scores_!I$2:I$474,MATCH($AO401,_x_scores_!$A$2:$A$474,0),0) + INDEX(_hidden_info_draft_!Z$49:AK$49,'Draft Sim'!$F$21)</f>
        <v>-1.8585473767497873</v>
      </c>
      <c r="AX401" cm="1">
        <f t="array" ref="AX401">INDEX(_x_scores_!J$2:J$474,MATCH($AO401,_x_scores_!$A$2:$A$474,0),0) + INDEX(_hidden_info_draft_!Z$50:AK$50,'Draft Sim'!$F$21)</f>
        <v>9.2282515594196909E-2</v>
      </c>
      <c r="AZ401">
        <f t="shared" si="80"/>
        <v>0.40512270189274691</v>
      </c>
      <c r="BA401">
        <f t="shared" si="81"/>
        <v>0.44205096426033141</v>
      </c>
      <c r="BB401">
        <f t="shared" si="82"/>
        <v>0.44416207755302373</v>
      </c>
      <c r="BC401">
        <f t="shared" si="83"/>
        <v>0.45089134036381595</v>
      </c>
      <c r="BD401">
        <f t="shared" si="84"/>
        <v>0.4124101134357957</v>
      </c>
      <c r="BE401">
        <f t="shared" si="85"/>
        <v>0.43568334477287363</v>
      </c>
      <c r="BF401">
        <f t="shared" si="86"/>
        <v>0.56027097875753396</v>
      </c>
      <c r="BG401">
        <f t="shared" si="87"/>
        <v>0.36489428039742933</v>
      </c>
      <c r="BH401">
        <f t="shared" si="88"/>
        <v>0.50678818853879481</v>
      </c>
      <c r="BL401">
        <f ca="1"/>
        <v>1</v>
      </c>
      <c r="BN401">
        <f t="shared" si="89"/>
        <v>0.44691933221914948</v>
      </c>
      <c r="BO401" cm="1">
        <f t="array" aca="1" ref="BO401" ca="1">SUM(IF(MOD(_xlfn.FLOOR.MATH(ROW(INDIRECT("1:512"))/1),2)=1,AZ401,1-AZ401) * IF(MOD(_xlfn.FLOOR.MATH(ROW(INDIRECT("1:512"))/2),2)=1,BA401,1-BA401) *  IF(MOD(_xlfn.FLOOR.MATH(ROW(INDIRECT("1:512"))/4),2)=1,BB401,1-BB401) *IF(MOD(_xlfn.FLOOR.MATH(ROW(INDIRECT("1:512"))/8),2)=1,BC401,1-BC401) * IF(MOD(_xlfn.FLOOR.MATH(ROW(INDIRECT("1:512"))/16),2)=1,BD401,1-BD401) * IF(MOD(_xlfn.FLOOR.MATH(ROW(INDIRECT("1:512"))/32),2)=1,BE401,1-BE401) *  IF(MOD(_xlfn.FLOOR.MATH(ROW(INDIRECT("1:512"))/64),2)=1,BF401,1-BF401) * IF(MOD(_xlfn.FLOOR.MATH(ROW(INDIRECT("1:512"))/128),2)=1,BG401,1-BG401) * IF(MOD(_xlfn.FLOOR.MATH(ROW(INDIRECT("1:512"))/256),2)=1,BH401,1-BH401)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0.37052749436712457</v>
      </c>
      <c r="BP401">
        <f ca="1">IF('Draft Sim'!$C$2 = "Most Categories",BO401,BN401)</f>
        <v>0.37052749436712457</v>
      </c>
      <c r="BR401" t="str">
        <f ca="1"/>
        <v>Terry Taylor</v>
      </c>
      <c r="BT401" s="6" t="str">
        <f t="shared" ca="1" si="90"/>
        <v>Terry Taylor</v>
      </c>
      <c r="BV401" t="str">
        <f ca="1"/>
        <v>Payton Pritchard</v>
      </c>
    </row>
    <row r="402" spans="6:74">
      <c r="F402" t="str">
        <v>Isaiah Roby</v>
      </c>
      <c r="I402" s="6" t="str">
        <f t="shared" si="78"/>
        <v>Isaiah Roby</v>
      </c>
      <c r="L402" t="str">
        <v>Chima Moneke</v>
      </c>
      <c r="O402">
        <v>-1.2131477104476891</v>
      </c>
      <c r="P402">
        <v>-1.123832843249958</v>
      </c>
      <c r="Q402">
        <v>-0.84091208477385915</v>
      </c>
      <c r="R402">
        <v>-0.56575543906184633</v>
      </c>
      <c r="S402">
        <v>-0.62634418752814935</v>
      </c>
      <c r="T402">
        <v>-0.86858328154424569</v>
      </c>
      <c r="U402">
        <v>0.8696004739519444</v>
      </c>
      <c r="V402">
        <v>-2.7363181083290253E-2</v>
      </c>
      <c r="W402">
        <v>-8.2452978713550881E-2</v>
      </c>
      <c r="AO402" t="str">
        <f t="shared" si="79"/>
        <v>Isaiah Roby</v>
      </c>
      <c r="AP402" cm="1">
        <f t="array" ref="AP402">INDEX(_x_scores_!B$2:B$474,MATCH($AO402,_x_scores_!$A$2:$A$474,0),0) + INDEX(_hidden_info_draft_!Z$42:AK$42,'Draft Sim'!$F$21)</f>
        <v>-1.2091659804454722</v>
      </c>
      <c r="AQ402" cm="1">
        <f t="array" ref="AQ402">INDEX(_x_scores_!C$2:C$474,MATCH($AO402,_x_scores_!$A$2:$A$474,0),0) + INDEX(_hidden_info_draft_!Z$43:AK$43,'Draft Sim'!$F$21)</f>
        <v>-0.65420529762958279</v>
      </c>
      <c r="AR402" cm="1">
        <f t="array" ref="AR402">INDEX(_x_scores_!D$2:D$474,MATCH($AO402,_x_scores_!$A$2:$A$474,0),0) +INDEX(_hidden_info_draft_!Z$44:AK$44,'Draft Sim'!$F$21)</f>
        <v>-0.90422331913163179</v>
      </c>
      <c r="AS402" cm="1">
        <f t="array" ref="AS402">INDEX(_x_scores_!E$2:E$474,MATCH($AO402,_x_scores_!$A$2:$A$474,0),0) + INDEX(_hidden_info_draft_!Z$45:AK$45,'Draft Sim'!$F$21)</f>
        <v>-0.80286789271555903</v>
      </c>
      <c r="AT402" cm="1">
        <f t="array" ref="AT402">INDEX(_x_scores_!F$2:F$474,MATCH($AO402,_x_scores_!$A$2:$A$474,0),0) + INDEX(_hidden_info_draft_!Z$46:AK$46,'Draft Sim'!$F$21)</f>
        <v>-1.1928564757136764</v>
      </c>
      <c r="AU402" cm="1">
        <f t="array" ref="AU402">INDEX(_x_scores_!G$2:G$474,MATCH($AO402,_x_scores_!$A$2:$A$474,0),0) + INDEX(_hidden_info_draft_!Z$47:AK$47,'Draft Sim'!$F$21)</f>
        <v>-0.90372656003291163</v>
      </c>
      <c r="AV402" cm="1">
        <f t="array" ref="AV402">INDEX(_x_scores_!H$2:H$474,MATCH($AO402,_x_scores_!$A$2:$A$474,0),0) + INDEX(_hidden_info_draft_!Z$48:AK$48,'Draft Sim'!$F$21)</f>
        <v>0.79008262282693176</v>
      </c>
      <c r="AW402" cm="1">
        <f t="array" ref="AW402">INDEX(_x_scores_!I$2:I$474,MATCH($AO402,_x_scores_!$A$2:$A$474,0),0) + INDEX(_hidden_info_draft_!Z$49:AK$49,'Draft Sim'!$F$21)</f>
        <v>-1.865715345992973</v>
      </c>
      <c r="AX402" cm="1">
        <f t="array" ref="AX402">INDEX(_x_scores_!J$2:J$474,MATCH($AO402,_x_scores_!$A$2:$A$474,0),0) + INDEX(_hidden_info_draft_!Z$50:AK$50,'Draft Sim'!$F$21)</f>
        <v>1.5111065071509278E-2</v>
      </c>
      <c r="AZ402">
        <f t="shared" si="80"/>
        <v>0.41074999317783267</v>
      </c>
      <c r="BA402">
        <f t="shared" si="81"/>
        <v>0.45510416528758069</v>
      </c>
      <c r="BB402">
        <f t="shared" si="82"/>
        <v>0.43953037599856093</v>
      </c>
      <c r="BC402">
        <f t="shared" si="83"/>
        <v>0.43927944361867288</v>
      </c>
      <c r="BD402">
        <f t="shared" si="84"/>
        <v>0.41739464616054789</v>
      </c>
      <c r="BE402">
        <f t="shared" si="85"/>
        <v>0.43789987606020198</v>
      </c>
      <c r="BF402">
        <f t="shared" si="86"/>
        <v>0.55771324010856627</v>
      </c>
      <c r="BG402">
        <f t="shared" si="87"/>
        <v>0.36439372001473014</v>
      </c>
      <c r="BH402">
        <f t="shared" si="88"/>
        <v>0.50111160359688411</v>
      </c>
      <c r="BL402">
        <f ca="1"/>
        <v>1</v>
      </c>
      <c r="BN402">
        <f t="shared" si="89"/>
        <v>0.44701967378039753</v>
      </c>
      <c r="BO402" cm="1">
        <f t="array" aca="1" ref="BO402" ca="1">SUM(IF(MOD(_xlfn.FLOOR.MATH(ROW(INDIRECT("1:512"))/1),2)=1,AZ402,1-AZ402) * IF(MOD(_xlfn.FLOOR.MATH(ROW(INDIRECT("1:512"))/2),2)=1,BA402,1-BA402) *  IF(MOD(_xlfn.FLOOR.MATH(ROW(INDIRECT("1:512"))/4),2)=1,BB402,1-BB402) *IF(MOD(_xlfn.FLOOR.MATH(ROW(INDIRECT("1:512"))/8),2)=1,BC402,1-BC402) * IF(MOD(_xlfn.FLOOR.MATH(ROW(INDIRECT("1:512"))/16),2)=1,BD402,1-BD402) * IF(MOD(_xlfn.FLOOR.MATH(ROW(INDIRECT("1:512"))/32),2)=1,BE402,1-BE402) *  IF(MOD(_xlfn.FLOOR.MATH(ROW(INDIRECT("1:512"))/64),2)=1,BF402,1-BF402) * IF(MOD(_xlfn.FLOOR.MATH(ROW(INDIRECT("1:512"))/128),2)=1,BG402,1-BG402) * IF(MOD(_xlfn.FLOOR.MATH(ROW(INDIRECT("1:512"))/256),2)=1,BH402,1-BH402)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0.37082216912644667</v>
      </c>
      <c r="BP402">
        <f ca="1">IF('Draft Sim'!$C$2 = "Most Categories",BO402,BN402)</f>
        <v>0.37082216912644667</v>
      </c>
      <c r="BR402" t="str">
        <f ca="1"/>
        <v>MarJon Beauchamp</v>
      </c>
      <c r="BT402" s="6" t="str">
        <f t="shared" ca="1" si="90"/>
        <v>MarJon Beauchamp</v>
      </c>
      <c r="BV402" t="str">
        <f ca="1"/>
        <v>Gorgui Dieng</v>
      </c>
    </row>
    <row r="403" spans="6:74">
      <c r="F403" t="str">
        <v>Jason Preston</v>
      </c>
      <c r="I403" s="6" t="str">
        <f t="shared" si="78"/>
        <v>Jason Preston</v>
      </c>
      <c r="L403" t="str">
        <v>Gorgui Dieng</v>
      </c>
      <c r="O403">
        <v>-1.1574659558775351</v>
      </c>
      <c r="P403">
        <v>-1.0336847242263338</v>
      </c>
      <c r="Q403">
        <v>-1.0630380207302144</v>
      </c>
      <c r="R403">
        <v>-0.66208790968887965</v>
      </c>
      <c r="S403">
        <v>-0.63385655002831309</v>
      </c>
      <c r="T403">
        <v>-0.77398566482580577</v>
      </c>
      <c r="U403">
        <v>0.95658550401022402</v>
      </c>
      <c r="V403">
        <v>-5.9796372006564708E-2</v>
      </c>
      <c r="W403">
        <v>-3.7200243519515175E-2</v>
      </c>
      <c r="AO403" t="str">
        <f t="shared" si="79"/>
        <v>Jason Preston</v>
      </c>
      <c r="AP403" cm="1">
        <f t="array" ref="AP403">INDEX(_x_scores_!B$2:B$474,MATCH($AO403,_x_scores_!$A$2:$A$474,0),0) + INDEX(_hidden_info_draft_!Z$42:AK$42,'Draft Sim'!$F$21)</f>
        <v>-1.2434738091960884</v>
      </c>
      <c r="AQ403" cm="1">
        <f t="array" ref="AQ403">INDEX(_x_scores_!C$2:C$474,MATCH($AO403,_x_scores_!$A$2:$A$474,0),0) + INDEX(_hidden_info_draft_!Z$43:AK$43,'Draft Sim'!$F$21)</f>
        <v>-0.84719999241932686</v>
      </c>
      <c r="AR403" cm="1">
        <f t="array" ref="AR403">INDEX(_x_scores_!D$2:D$474,MATCH($AO403,_x_scores_!$A$2:$A$474,0),0) +INDEX(_hidden_info_draft_!Z$44:AK$44,'Draft Sim'!$F$21)</f>
        <v>-0.50864178720137598</v>
      </c>
      <c r="AS403" cm="1">
        <f t="array" ref="AS403">INDEX(_x_scores_!E$2:E$474,MATCH($AO403,_x_scores_!$A$2:$A$474,0),0) + INDEX(_hidden_info_draft_!Z$45:AK$45,'Draft Sim'!$F$21)</f>
        <v>-0.843158422181157</v>
      </c>
      <c r="AT403" cm="1">
        <f t="array" ref="AT403">INDEX(_x_scores_!F$2:F$474,MATCH($AO403,_x_scores_!$A$2:$A$474,0),0) + INDEX(_hidden_info_draft_!Z$46:AK$46,'Draft Sim'!$F$21)</f>
        <v>-1.2517197530601183</v>
      </c>
      <c r="AU403" cm="1">
        <f t="array" ref="AU403">INDEX(_x_scores_!G$2:G$474,MATCH($AO403,_x_scores_!$A$2:$A$474,0),0) + INDEX(_hidden_info_draft_!Z$47:AK$47,'Draft Sim'!$F$21)</f>
        <v>-0.8552600553394214</v>
      </c>
      <c r="AV403" cm="1">
        <f t="array" ref="AV403">INDEX(_x_scores_!H$2:H$474,MATCH($AO403,_x_scores_!$A$2:$A$474,0),0) + INDEX(_hidden_info_draft_!Z$48:AK$48,'Draft Sim'!$F$21)</f>
        <v>0.62951502063376641</v>
      </c>
      <c r="AW403" cm="1">
        <f t="array" ref="AW403">INDEX(_x_scores_!I$2:I$474,MATCH($AO403,_x_scores_!$A$2:$A$474,0),0) + INDEX(_hidden_info_draft_!Z$49:AK$49,'Draft Sim'!$F$21)</f>
        <v>-1.7810694701799725</v>
      </c>
      <c r="AX403" cm="1">
        <f t="array" ref="AX403">INDEX(_x_scores_!J$2:J$474,MATCH($AO403,_x_scores_!$A$2:$A$474,0),0) + INDEX(_hidden_info_draft_!Z$50:AK$50,'Draft Sim'!$F$21)</f>
        <v>-1.5618209784682285E-3</v>
      </c>
      <c r="AZ403">
        <f t="shared" si="80"/>
        <v>0.40826218076490628</v>
      </c>
      <c r="BA403">
        <f t="shared" si="81"/>
        <v>0.4419428015118525</v>
      </c>
      <c r="BB403">
        <f t="shared" si="82"/>
        <v>0.46589509534200446</v>
      </c>
      <c r="BC403">
        <f t="shared" si="83"/>
        <v>0.43625772812313213</v>
      </c>
      <c r="BD403">
        <f t="shared" si="84"/>
        <v>0.41338150373277571</v>
      </c>
      <c r="BE403">
        <f t="shared" si="85"/>
        <v>0.44120537706165441</v>
      </c>
      <c r="BF403">
        <f t="shared" si="86"/>
        <v>0.54604312675860311</v>
      </c>
      <c r="BG403">
        <f t="shared" si="87"/>
        <v>0.37031932949919155</v>
      </c>
      <c r="BH403">
        <f t="shared" si="88"/>
        <v>0.49988510882378812</v>
      </c>
      <c r="BL403">
        <f ca="1"/>
        <v>0</v>
      </c>
      <c r="BN403">
        <f t="shared" si="89"/>
        <v>0.44702136129087872</v>
      </c>
      <c r="BO403" cm="1">
        <f t="array" aca="1" ref="BO403" ca="1">SUM(IF(MOD(_xlfn.FLOOR.MATH(ROW(INDIRECT("1:512"))/1),2)=1,AZ403,1-AZ403) * IF(MOD(_xlfn.FLOOR.MATH(ROW(INDIRECT("1:512"))/2),2)=1,BA403,1-BA403) *  IF(MOD(_xlfn.FLOOR.MATH(ROW(INDIRECT("1:512"))/4),2)=1,BB403,1-BB403) *IF(MOD(_xlfn.FLOOR.MATH(ROW(INDIRECT("1:512"))/8),2)=1,BC403,1-BC403) * IF(MOD(_xlfn.FLOOR.MATH(ROW(INDIRECT("1:512"))/16),2)=1,BD403,1-BD403) * IF(MOD(_xlfn.FLOOR.MATH(ROW(INDIRECT("1:512"))/32),2)=1,BE403,1-BE403) *  IF(MOD(_xlfn.FLOOR.MATH(ROW(INDIRECT("1:512"))/64),2)=1,BF403,1-BF403) * IF(MOD(_xlfn.FLOOR.MATH(ROW(INDIRECT("1:512"))/128),2)=1,BG403,1-BG403) * IF(MOD(_xlfn.FLOOR.MATH(ROW(INDIRECT("1:512"))/256),2)=1,BH403,1-BH403)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0.37091912549954797</v>
      </c>
      <c r="BP403">
        <f ca="1">IF('Draft Sim'!$C$2 = "Most Categories",BO403,BN403)</f>
        <v>0.37091912549954797</v>
      </c>
      <c r="BR403" t="str">
        <f ca="1"/>
        <v>Isaiah Roby</v>
      </c>
      <c r="BT403" s="6" t="str">
        <f t="shared" ca="1" si="90"/>
        <v>Isaiah Roby</v>
      </c>
      <c r="BV403" t="str">
        <f ca="1"/>
        <v>Nikola Jovic</v>
      </c>
    </row>
    <row r="404" spans="6:74">
      <c r="F404" t="str">
        <v>MarJon Beauchamp</v>
      </c>
      <c r="I404" s="6" t="str">
        <f t="shared" si="78"/>
        <v>MarJon Beauchamp</v>
      </c>
      <c r="L404" t="str">
        <v>Udonis Haslem</v>
      </c>
      <c r="O404">
        <v>-1.1613596927582912</v>
      </c>
      <c r="P404">
        <v>-0.92259463100661987</v>
      </c>
      <c r="Q404">
        <v>-1.0696046155301182</v>
      </c>
      <c r="R404">
        <v>-0.71437070424585902</v>
      </c>
      <c r="S404">
        <v>-0.59847116920351262</v>
      </c>
      <c r="T404">
        <v>-0.84175276864074489</v>
      </c>
      <c r="U404">
        <v>0.90185723342530888</v>
      </c>
      <c r="V404">
        <v>-6.9475680605382284E-2</v>
      </c>
      <c r="W404">
        <v>4.3722229138776741E-2</v>
      </c>
      <c r="AO404" t="str">
        <f t="shared" si="79"/>
        <v>MarJon Beauchamp</v>
      </c>
      <c r="AP404" cm="1">
        <f t="array" ref="AP404">INDEX(_x_scores_!B$2:B$474,MATCH($AO404,_x_scores_!$A$2:$A$474,0),0) + INDEX(_hidden_info_draft_!Z$42:AK$42,'Draft Sim'!$F$21)</f>
        <v>-1.1710413962520925</v>
      </c>
      <c r="AQ404" cm="1">
        <f t="array" ref="AQ404">INDEX(_x_scores_!C$2:C$474,MATCH($AO404,_x_scores_!$A$2:$A$474,0),0) + INDEX(_hidden_info_draft_!Z$43:AK$43,'Draft Sim'!$F$21)</f>
        <v>-0.78865413643066862</v>
      </c>
      <c r="AR404" cm="1">
        <f t="array" ref="AR404">INDEX(_x_scores_!D$2:D$474,MATCH($AO404,_x_scores_!$A$2:$A$474,0),0) +INDEX(_hidden_info_draft_!Z$44:AK$44,'Draft Sim'!$F$21)</f>
        <v>-0.97241853212749696</v>
      </c>
      <c r="AS404" cm="1">
        <f t="array" ref="AS404">INDEX(_x_scores_!E$2:E$474,MATCH($AO404,_x_scores_!$A$2:$A$474,0),0) + INDEX(_hidden_info_draft_!Z$45:AK$45,'Draft Sim'!$F$21)</f>
        <v>-0.67485998524269086</v>
      </c>
      <c r="AT404" cm="1">
        <f t="array" ref="AT404">INDEX(_x_scores_!F$2:F$474,MATCH($AO404,_x_scores_!$A$2:$A$474,0),0) + INDEX(_hidden_info_draft_!Z$46:AK$46,'Draft Sim'!$F$21)</f>
        <v>-1.2348276200491255</v>
      </c>
      <c r="AU404" cm="1">
        <f t="array" ref="AU404">INDEX(_x_scores_!G$2:G$474,MATCH($AO404,_x_scores_!$A$2:$A$474,0),0) + INDEX(_hidden_info_draft_!Z$47:AK$47,'Draft Sim'!$F$21)</f>
        <v>-0.56733253840798126</v>
      </c>
      <c r="AV404" cm="1">
        <f t="array" ref="AV404">INDEX(_x_scores_!H$2:H$474,MATCH($AO404,_x_scores_!$A$2:$A$474,0),0) + INDEX(_hidden_info_draft_!Z$48:AK$48,'Draft Sim'!$F$21)</f>
        <v>0.6806913741618219</v>
      </c>
      <c r="AW404" cm="1">
        <f t="array" ref="AW404">INDEX(_x_scores_!I$2:I$474,MATCH($AO404,_x_scores_!$A$2:$A$474,0),0) + INDEX(_hidden_info_draft_!Z$49:AK$49,'Draft Sim'!$F$21)</f>
        <v>-1.7997397531184989</v>
      </c>
      <c r="AX404" cm="1">
        <f t="array" ref="AX404">INDEX(_x_scores_!J$2:J$474,MATCH($AO404,_x_scores_!$A$2:$A$474,0),0) + INDEX(_hidden_info_draft_!Z$50:AK$50,'Draft Sim'!$F$21)</f>
        <v>-0.19975815175606212</v>
      </c>
      <c r="AZ404">
        <f t="shared" si="80"/>
        <v>0.41351878911978623</v>
      </c>
      <c r="BA404">
        <f t="shared" si="81"/>
        <v>0.4459292770647022</v>
      </c>
      <c r="BB404">
        <f t="shared" si="82"/>
        <v>0.43500898008643429</v>
      </c>
      <c r="BC404">
        <f t="shared" si="83"/>
        <v>0.44890246815054446</v>
      </c>
      <c r="BD404">
        <f t="shared" si="84"/>
        <v>0.41453225863860854</v>
      </c>
      <c r="BE404">
        <f t="shared" si="85"/>
        <v>0.4609193267742433</v>
      </c>
      <c r="BF404">
        <f t="shared" si="86"/>
        <v>0.54976745299098462</v>
      </c>
      <c r="BG404">
        <f t="shared" si="87"/>
        <v>0.36900961693700063</v>
      </c>
      <c r="BH404">
        <f t="shared" si="88"/>
        <v>0.4853086486650352</v>
      </c>
      <c r="BL404">
        <f ca="1"/>
        <v>0</v>
      </c>
      <c r="BN404">
        <f t="shared" si="89"/>
        <v>0.44698853538081551</v>
      </c>
      <c r="BO404" cm="1">
        <f t="array" aca="1" ref="BO404" ca="1">SUM(IF(MOD(_xlfn.FLOOR.MATH(ROW(INDIRECT("1:512"))/1),2)=1,AZ404,1-AZ404) * IF(MOD(_xlfn.FLOOR.MATH(ROW(INDIRECT("1:512"))/2),2)=1,BA404,1-BA404) *  IF(MOD(_xlfn.FLOOR.MATH(ROW(INDIRECT("1:512"))/4),2)=1,BB404,1-BB404) *IF(MOD(_xlfn.FLOOR.MATH(ROW(INDIRECT("1:512"))/8),2)=1,BC404,1-BC404) * IF(MOD(_xlfn.FLOOR.MATH(ROW(INDIRECT("1:512"))/16),2)=1,BD404,1-BD404) * IF(MOD(_xlfn.FLOOR.MATH(ROW(INDIRECT("1:512"))/32),2)=1,BE404,1-BE404) *  IF(MOD(_xlfn.FLOOR.MATH(ROW(INDIRECT("1:512"))/64),2)=1,BF404,1-BF404) * IF(MOD(_xlfn.FLOOR.MATH(ROW(INDIRECT("1:512"))/128),2)=1,BG404,1-BG404) * IF(MOD(_xlfn.FLOOR.MATH(ROW(INDIRECT("1:512"))/256),2)=1,BH404,1-BH404)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0.37087005438270304</v>
      </c>
      <c r="BP404">
        <f ca="1">IF('Draft Sim'!$C$2 = "Most Categories",BO404,BN404)</f>
        <v>0.37087005438270304</v>
      </c>
      <c r="BR404" t="str">
        <f ca="1"/>
        <v>Vernon Carey Jr.</v>
      </c>
      <c r="BT404" s="6" t="str">
        <f t="shared" ca="1" si="90"/>
        <v>Vernon Carey Jr.</v>
      </c>
      <c r="BV404" t="str">
        <f ca="1"/>
        <v>Chima Moneke</v>
      </c>
    </row>
    <row r="405" spans="6:74">
      <c r="F405" t="str">
        <v>Khem Birch</v>
      </c>
      <c r="I405" s="6" t="str">
        <f t="shared" si="78"/>
        <v>Khem Birch</v>
      </c>
      <c r="L405" t="str">
        <v>Josh Minott</v>
      </c>
      <c r="O405">
        <v>-1.2207439402955513</v>
      </c>
      <c r="P405">
        <v>-0.95492881121544892</v>
      </c>
      <c r="Q405">
        <v>-1.1572567332331469</v>
      </c>
      <c r="R405">
        <v>-0.59314272591007122</v>
      </c>
      <c r="S405">
        <v>-0.48709720674632356</v>
      </c>
      <c r="T405">
        <v>-0.96640832077445982</v>
      </c>
      <c r="U405">
        <v>0.9678120959970441</v>
      </c>
      <c r="V405">
        <v>-8.7848387275726941E-2</v>
      </c>
      <c r="W405">
        <v>-2.7007250754355658E-2</v>
      </c>
      <c r="AO405" t="str">
        <f t="shared" si="79"/>
        <v>Khem Birch</v>
      </c>
      <c r="AP405" cm="1">
        <f t="array" ref="AP405">INDEX(_x_scores_!B$2:B$474,MATCH($AO405,_x_scores_!$A$2:$A$474,0),0) + INDEX(_hidden_info_draft_!Z$42:AK$42,'Draft Sim'!$F$21)</f>
        <v>-1.3117505323750769</v>
      </c>
      <c r="AQ405" cm="1">
        <f t="array" ref="AQ405">INDEX(_x_scores_!C$2:C$474,MATCH($AO405,_x_scores_!$A$2:$A$474,0),0) + INDEX(_hidden_info_draft_!Z$43:AK$43,'Draft Sim'!$F$21)</f>
        <v>-0.67693790625557326</v>
      </c>
      <c r="AR405" cm="1">
        <f t="array" ref="AR405">INDEX(_x_scores_!D$2:D$474,MATCH($AO405,_x_scores_!$A$2:$A$474,0),0) +INDEX(_hidden_info_draft_!Z$44:AK$44,'Draft Sim'!$F$21)</f>
        <v>-0.96557084872995924</v>
      </c>
      <c r="AS405" cm="1">
        <f t="array" ref="AS405">INDEX(_x_scores_!E$2:E$474,MATCH($AO405,_x_scores_!$A$2:$A$474,0),0) + INDEX(_hidden_info_draft_!Z$45:AK$45,'Draft Sim'!$F$21)</f>
        <v>-0.89779036832129266</v>
      </c>
      <c r="AT405" cm="1">
        <f t="array" ref="AT405">INDEX(_x_scores_!F$2:F$474,MATCH($AO405,_x_scores_!$A$2:$A$474,0),0) + INDEX(_hidden_info_draft_!Z$46:AK$46,'Draft Sim'!$F$21)</f>
        <v>-1.0958811376796915</v>
      </c>
      <c r="AU405" cm="1">
        <f t="array" ref="AU405">INDEX(_x_scores_!G$2:G$474,MATCH($AO405,_x_scores_!$A$2:$A$474,0),0) + INDEX(_hidden_info_draft_!Z$47:AK$47,'Draft Sim'!$F$21)</f>
        <v>-1.0333470318593037</v>
      </c>
      <c r="AV405" cm="1">
        <f t="array" ref="AV405">INDEX(_x_scores_!H$2:H$474,MATCH($AO405,_x_scores_!$A$2:$A$474,0),0) + INDEX(_hidden_info_draft_!Z$48:AK$48,'Draft Sim'!$F$21)</f>
        <v>0.88574732049113436</v>
      </c>
      <c r="AW405" cm="1">
        <f t="array" ref="AW405">INDEX(_x_scores_!I$2:I$474,MATCH($AO405,_x_scores_!$A$2:$A$474,0),0) + INDEX(_hidden_info_draft_!Z$49:AK$49,'Draft Sim'!$F$21)</f>
        <v>-1.7782222749368981</v>
      </c>
      <c r="AX405" cm="1">
        <f t="array" ref="AX405">INDEX(_x_scores_!J$2:J$474,MATCH($AO405,_x_scores_!$A$2:$A$474,0),0) + INDEX(_hidden_info_draft_!Z$50:AK$50,'Draft Sim'!$F$21)</f>
        <v>0.12508574878505707</v>
      </c>
      <c r="AZ405">
        <f t="shared" si="80"/>
        <v>0.40332221375928612</v>
      </c>
      <c r="BA405">
        <f t="shared" si="81"/>
        <v>0.45355105519930228</v>
      </c>
      <c r="BB405">
        <f t="shared" si="82"/>
        <v>0.43546261333268554</v>
      </c>
      <c r="BC405">
        <f t="shared" si="83"/>
        <v>0.43216640044157495</v>
      </c>
      <c r="BD405">
        <f t="shared" si="84"/>
        <v>0.42402478187717774</v>
      </c>
      <c r="BE405">
        <f t="shared" si="85"/>
        <v>0.42908141467128713</v>
      </c>
      <c r="BF405">
        <f t="shared" si="86"/>
        <v>0.56464311123922184</v>
      </c>
      <c r="BG405">
        <f t="shared" si="87"/>
        <v>0.37051919167292269</v>
      </c>
      <c r="BH405">
        <f t="shared" si="88"/>
        <v>0.50920078233569521</v>
      </c>
      <c r="BL405">
        <f ca="1"/>
        <v>0</v>
      </c>
      <c r="BN405">
        <f t="shared" si="89"/>
        <v>0.44688572939212812</v>
      </c>
      <c r="BO405" cm="1">
        <f t="array" aca="1" ref="BO405" ca="1">SUM(IF(MOD(_xlfn.FLOOR.MATH(ROW(INDIRECT("1:512"))/1),2)=1,AZ405,1-AZ405) * IF(MOD(_xlfn.FLOOR.MATH(ROW(INDIRECT("1:512"))/2),2)=1,BA405,1-BA405) *  IF(MOD(_xlfn.FLOOR.MATH(ROW(INDIRECT("1:512"))/4),2)=1,BB405,1-BB405) *IF(MOD(_xlfn.FLOOR.MATH(ROW(INDIRECT("1:512"))/8),2)=1,BC405,1-BC405) * IF(MOD(_xlfn.FLOOR.MATH(ROW(INDIRECT("1:512"))/16),2)=1,BD405,1-BD405) * IF(MOD(_xlfn.FLOOR.MATH(ROW(INDIRECT("1:512"))/32),2)=1,BE405,1-BE405) *  IF(MOD(_xlfn.FLOOR.MATH(ROW(INDIRECT("1:512"))/64),2)=1,BF405,1-BF405) * IF(MOD(_xlfn.FLOOR.MATH(ROW(INDIRECT("1:512"))/128),2)=1,BG405,1-BG405) * IF(MOD(_xlfn.FLOOR.MATH(ROW(INDIRECT("1:512"))/256),2)=1,BH405,1-BH405)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0.37042065469354346</v>
      </c>
      <c r="BP405">
        <f ca="1">IF('Draft Sim'!$C$2 = "Most Categories",BO405,BN405)</f>
        <v>0.37042065469354346</v>
      </c>
      <c r="BR405" t="str">
        <f ca="1"/>
        <v>Kendall Brown</v>
      </c>
      <c r="BT405" s="6" t="str">
        <f t="shared" ca="1" si="90"/>
        <v>Kendall Brown</v>
      </c>
      <c r="BV405" t="str">
        <f ca="1"/>
        <v>Udonis Haslem</v>
      </c>
    </row>
    <row r="406" spans="6:74">
      <c r="F406" t="str">
        <v>Vernon Carey Jr.</v>
      </c>
      <c r="I406" s="6" t="str">
        <f t="shared" si="78"/>
        <v>Vernon Carey Jr.</v>
      </c>
      <c r="L406" t="str">
        <v>Dereon Seabron</v>
      </c>
      <c r="O406">
        <v>-1.2119758017129241</v>
      </c>
      <c r="P406">
        <v>-0.94477606476959464</v>
      </c>
      <c r="Q406">
        <v>-1.1112358005646998</v>
      </c>
      <c r="R406">
        <v>-0.70646316248531216</v>
      </c>
      <c r="S406">
        <v>-0.36991290715622538</v>
      </c>
      <c r="T406">
        <v>-0.99218068143731886</v>
      </c>
      <c r="U406">
        <v>0.97219536036025023</v>
      </c>
      <c r="V406">
        <v>-0.10374089445867771</v>
      </c>
      <c r="W406">
        <v>1.9226029306660147E-2</v>
      </c>
      <c r="AO406" t="str">
        <f t="shared" si="79"/>
        <v>Vernon Carey Jr.</v>
      </c>
      <c r="AP406" cm="1">
        <f t="array" ref="AP406">INDEX(_x_scores_!B$2:B$474,MATCH($AO406,_x_scores_!$A$2:$A$474,0),0) + INDEX(_hidden_info_draft_!Z$42:AK$42,'Draft Sim'!$F$21)</f>
        <v>-1.3038126649313944</v>
      </c>
      <c r="AQ406" cm="1">
        <f t="array" ref="AQ406">INDEX(_x_scores_!C$2:C$474,MATCH($AO406,_x_scores_!$A$2:$A$474,0),0) + INDEX(_hidden_info_draft_!Z$43:AK$43,'Draft Sim'!$F$21)</f>
        <v>-0.70060844964288826</v>
      </c>
      <c r="AR406" cm="1">
        <f t="array" ref="AR406">INDEX(_x_scores_!D$2:D$474,MATCH($AO406,_x_scores_!$A$2:$A$474,0),0) +INDEX(_hidden_info_draft_!Z$44:AK$44,'Draft Sim'!$F$21)</f>
        <v>-0.96177679733119459</v>
      </c>
      <c r="AS406" cm="1">
        <f t="array" ref="AS406">INDEX(_x_scores_!E$2:E$474,MATCH($AO406,_x_scores_!$A$2:$A$474,0),0) + INDEX(_hidden_info_draft_!Z$45:AK$45,'Draft Sim'!$F$21)</f>
        <v>-0.93943868943072339</v>
      </c>
      <c r="AT406" cm="1">
        <f t="array" ref="AT406">INDEX(_x_scores_!F$2:F$474,MATCH($AO406,_x_scores_!$A$2:$A$474,0),0) + INDEX(_hidden_info_draft_!Z$46:AK$46,'Draft Sim'!$F$21)</f>
        <v>-0.94168437488927592</v>
      </c>
      <c r="AU406" cm="1">
        <f t="array" ref="AU406">INDEX(_x_scores_!G$2:G$474,MATCH($AO406,_x_scores_!$A$2:$A$474,0),0) + INDEX(_hidden_info_draft_!Z$47:AK$47,'Draft Sim'!$F$21)</f>
        <v>-1.060114100737557</v>
      </c>
      <c r="AV406" cm="1">
        <f t="array" ref="AV406">INDEX(_x_scores_!H$2:H$474,MATCH($AO406,_x_scores_!$A$2:$A$474,0),0) + INDEX(_hidden_info_draft_!Z$48:AK$48,'Draft Sim'!$F$21)</f>
        <v>0.90153104721510746</v>
      </c>
      <c r="AW406" cm="1">
        <f t="array" ref="AW406">INDEX(_x_scores_!I$2:I$474,MATCH($AO406,_x_scores_!$A$2:$A$474,0),0) + INDEX(_hidden_info_draft_!Z$49:AK$49,'Draft Sim'!$F$21)</f>
        <v>-1.847679596827517</v>
      </c>
      <c r="AX406" cm="1">
        <f t="array" ref="AX406">INDEX(_x_scores_!J$2:J$474,MATCH($AO406,_x_scores_!$A$2:$A$474,0),0) + INDEX(_hidden_info_draft_!Z$50:AK$50,'Draft Sim'!$F$21)</f>
        <v>0.11906986871281688</v>
      </c>
      <c r="AZ406">
        <f t="shared" si="80"/>
        <v>0.4038957597829016</v>
      </c>
      <c r="BA406">
        <f t="shared" si="81"/>
        <v>0.45193461962299597</v>
      </c>
      <c r="BB406">
        <f t="shared" si="82"/>
        <v>0.43571399156195478</v>
      </c>
      <c r="BC406">
        <f t="shared" si="83"/>
        <v>0.42905225770847233</v>
      </c>
      <c r="BD406">
        <f t="shared" si="84"/>
        <v>0.43461078424035304</v>
      </c>
      <c r="BE406">
        <f t="shared" si="85"/>
        <v>0.42726462347385996</v>
      </c>
      <c r="BF406">
        <f t="shared" si="86"/>
        <v>0.56578462438153743</v>
      </c>
      <c r="BG406">
        <f t="shared" si="87"/>
        <v>0.36565364862262928</v>
      </c>
      <c r="BH406">
        <f t="shared" si="88"/>
        <v>0.50875835235835687</v>
      </c>
      <c r="BL406">
        <f ca="1"/>
        <v>1</v>
      </c>
      <c r="BN406">
        <f t="shared" si="89"/>
        <v>0.44696318463922907</v>
      </c>
      <c r="BO406" cm="1">
        <f t="array" aca="1" ref="BO406" ca="1">SUM(IF(MOD(_xlfn.FLOOR.MATH(ROW(INDIRECT("1:512"))/1),2)=1,AZ406,1-AZ406) * IF(MOD(_xlfn.FLOOR.MATH(ROW(INDIRECT("1:512"))/2),2)=1,BA406,1-BA406) *  IF(MOD(_xlfn.FLOOR.MATH(ROW(INDIRECT("1:512"))/4),2)=1,BB406,1-BB406) *IF(MOD(_xlfn.FLOOR.MATH(ROW(INDIRECT("1:512"))/8),2)=1,BC406,1-BC406) * IF(MOD(_xlfn.FLOOR.MATH(ROW(INDIRECT("1:512"))/16),2)=1,BD406,1-BD406) * IF(MOD(_xlfn.FLOOR.MATH(ROW(INDIRECT("1:512"))/32),2)=1,BE406,1-BE406) *  IF(MOD(_xlfn.FLOOR.MATH(ROW(INDIRECT("1:512"))/64),2)=1,BF406,1-BF406) * IF(MOD(_xlfn.FLOOR.MATH(ROW(INDIRECT("1:512"))/128),2)=1,BG406,1-BG406) * IF(MOD(_xlfn.FLOOR.MATH(ROW(INDIRECT("1:512"))/256),2)=1,BH406,1-BH406)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0.37058612594138896</v>
      </c>
      <c r="BP406">
        <f ca="1">IF('Draft Sim'!$C$2 = "Most Categories",BO406,BN406)</f>
        <v>0.37058612594138896</v>
      </c>
      <c r="BR406" t="str">
        <f ca="1"/>
        <v>Sandro Mamukelashvili</v>
      </c>
      <c r="BT406" s="6" t="str">
        <f t="shared" ca="1" si="90"/>
        <v>Sandro Mamukelashvili</v>
      </c>
      <c r="BV406" t="str">
        <f ca="1"/>
        <v>Jaden Springer</v>
      </c>
    </row>
    <row r="407" spans="6:74">
      <c r="F407" t="str">
        <v>Jack White</v>
      </c>
      <c r="I407" s="6" t="str">
        <f t="shared" si="78"/>
        <v>Jack White</v>
      </c>
      <c r="L407" t="str">
        <v>Payton Pritchard</v>
      </c>
      <c r="O407">
        <v>-1.1402283156750788</v>
      </c>
      <c r="P407">
        <v>-0.58860364917153341</v>
      </c>
      <c r="Q407">
        <v>-1.2187120336554595</v>
      </c>
      <c r="R407">
        <v>-0.78611688578469696</v>
      </c>
      <c r="S407">
        <v>-0.15226762354053139</v>
      </c>
      <c r="T407">
        <v>-1.1519092984985253</v>
      </c>
      <c r="U407">
        <v>0.78132157506324384</v>
      </c>
      <c r="V407">
        <v>-0.31596111821313261</v>
      </c>
      <c r="W407">
        <v>0.2324271291300859</v>
      </c>
      <c r="AO407" t="str">
        <f t="shared" si="79"/>
        <v>Jack White</v>
      </c>
      <c r="AP407" cm="1">
        <f t="array" ref="AP407">INDEX(_x_scores_!B$2:B$474,MATCH($AO407,_x_scores_!$A$2:$A$474,0),0) + INDEX(_hidden_info_draft_!Z$42:AK$42,'Draft Sim'!$F$21)</f>
        <v>-1.2493028190960054</v>
      </c>
      <c r="AQ407" cm="1">
        <f t="array" ref="AQ407">INDEX(_x_scores_!C$2:C$474,MATCH($AO407,_x_scores_!$A$2:$A$474,0),0) + INDEX(_hidden_info_draft_!Z$43:AK$43,'Draft Sim'!$F$21)</f>
        <v>-0.78951710909962747</v>
      </c>
      <c r="AR407" cm="1">
        <f t="array" ref="AR407">INDEX(_x_scores_!D$2:D$474,MATCH($AO407,_x_scores_!$A$2:$A$474,0),0) +INDEX(_hidden_info_draft_!Z$44:AK$44,'Draft Sim'!$F$21)</f>
        <v>-0.91357901749670911</v>
      </c>
      <c r="AS407" cm="1">
        <f t="array" ref="AS407">INDEX(_x_scores_!E$2:E$474,MATCH($AO407,_x_scores_!$A$2:$A$474,0),0) + INDEX(_hidden_info_draft_!Z$45:AK$45,'Draft Sim'!$F$21)</f>
        <v>-0.89506343663429089</v>
      </c>
      <c r="AT407" cm="1">
        <f t="array" ref="AT407">INDEX(_x_scores_!F$2:F$474,MATCH($AO407,_x_scores_!$A$2:$A$474,0),0) + INDEX(_hidden_info_draft_!Z$46:AK$46,'Draft Sim'!$F$21)</f>
        <v>-1.2056280177613636</v>
      </c>
      <c r="AU407" cm="1">
        <f t="array" ref="AU407">INDEX(_x_scores_!G$2:G$474,MATCH($AO407,_x_scores_!$A$2:$A$474,0),0) + INDEX(_hidden_info_draft_!Z$47:AK$47,'Draft Sim'!$F$21)</f>
        <v>-0.84191908412604388</v>
      </c>
      <c r="AV407" cm="1">
        <f t="array" ref="AV407">INDEX(_x_scores_!H$2:H$474,MATCH($AO407,_x_scores_!$A$2:$A$474,0),0) + INDEX(_hidden_info_draft_!Z$48:AK$48,'Draft Sim'!$F$21)</f>
        <v>0.88592119086508125</v>
      </c>
      <c r="AW407" cm="1">
        <f t="array" ref="AW407">INDEX(_x_scores_!I$2:I$474,MATCH($AO407,_x_scores_!$A$2:$A$474,0),0) + INDEX(_hidden_info_draft_!Z$49:AK$49,'Draft Sim'!$F$21)</f>
        <v>-1.8037350743754039</v>
      </c>
      <c r="AX407" cm="1">
        <f t="array" ref="AX407">INDEX(_x_scores_!J$2:J$474,MATCH($AO407,_x_scores_!$A$2:$A$474,0),0) + INDEX(_hidden_info_draft_!Z$50:AK$50,'Draft Sim'!$F$21)</f>
        <v>6.2643595886641562E-2</v>
      </c>
      <c r="AZ407">
        <f t="shared" si="80"/>
        <v>0.40783985777972465</v>
      </c>
      <c r="BA407">
        <f t="shared" si="81"/>
        <v>0.44587047522995793</v>
      </c>
      <c r="BB407">
        <f t="shared" si="82"/>
        <v>0.43890960516437727</v>
      </c>
      <c r="BC407">
        <f t="shared" si="83"/>
        <v>0.43237044879795672</v>
      </c>
      <c r="BD407">
        <f t="shared" si="84"/>
        <v>0.4165231696808418</v>
      </c>
      <c r="BE407">
        <f t="shared" si="85"/>
        <v>0.44211598418864972</v>
      </c>
      <c r="BF407">
        <f t="shared" si="86"/>
        <v>0.5646556888723393</v>
      </c>
      <c r="BG407">
        <f t="shared" si="87"/>
        <v>0.36872954366745914</v>
      </c>
      <c r="BH407">
        <f t="shared" si="88"/>
        <v>0.50460810590027516</v>
      </c>
      <c r="BL407">
        <f ca="1"/>
        <v>0</v>
      </c>
      <c r="BN407">
        <f t="shared" si="89"/>
        <v>0.44684698658684252</v>
      </c>
      <c r="BO407" cm="1">
        <f t="array" aca="1" ref="BO407" ca="1">SUM(IF(MOD(_xlfn.FLOOR.MATH(ROW(INDIRECT("1:512"))/1),2)=1,AZ407,1-AZ407) * IF(MOD(_xlfn.FLOOR.MATH(ROW(INDIRECT("1:512"))/2),2)=1,BA407,1-BA407) *  IF(MOD(_xlfn.FLOOR.MATH(ROW(INDIRECT("1:512"))/4),2)=1,BB407,1-BB407) *IF(MOD(_xlfn.FLOOR.MATH(ROW(INDIRECT("1:512"))/8),2)=1,BC407,1-BC407) * IF(MOD(_xlfn.FLOOR.MATH(ROW(INDIRECT("1:512"))/16),2)=1,BD407,1-BD407) * IF(MOD(_xlfn.FLOOR.MATH(ROW(INDIRECT("1:512"))/32),2)=1,BE407,1-BE407) *  IF(MOD(_xlfn.FLOOR.MATH(ROW(INDIRECT("1:512"))/64),2)=1,BF407,1-BF407) * IF(MOD(_xlfn.FLOOR.MATH(ROW(INDIRECT("1:512"))/128),2)=1,BG407,1-BG407) * IF(MOD(_xlfn.FLOOR.MATH(ROW(INDIRECT("1:512"))/256),2)=1,BH407,1-BH407)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0.37035100443210289</v>
      </c>
      <c r="BP407">
        <f ca="1">IF('Draft Sim'!$C$2 = "Most Categories",BO407,BN407)</f>
        <v>0.37035100443210289</v>
      </c>
      <c r="BR407" t="str">
        <f ca="1"/>
        <v>Khem Birch</v>
      </c>
      <c r="BT407" s="6" t="str">
        <f t="shared" ca="1" si="90"/>
        <v>Khem Birch</v>
      </c>
      <c r="BV407" t="str">
        <f ca="1"/>
        <v>Josh Minott</v>
      </c>
    </row>
    <row r="408" spans="6:74">
      <c r="F408" t="str">
        <v>Eugene Omoruyi</v>
      </c>
      <c r="I408" s="6" t="str">
        <f t="shared" si="78"/>
        <v>Eugene Omoruyi</v>
      </c>
      <c r="L408" t="str">
        <v>Malcolm Hill</v>
      </c>
      <c r="O408">
        <v>-1.1436241091774748</v>
      </c>
      <c r="P408">
        <v>-1.0844785519303297</v>
      </c>
      <c r="Q408">
        <v>-0.82544065683122547</v>
      </c>
      <c r="R408">
        <v>-0.61375705261826907</v>
      </c>
      <c r="S408">
        <v>-0.67404610222663497</v>
      </c>
      <c r="T408">
        <v>-0.8108346455135732</v>
      </c>
      <c r="U408">
        <v>0.80766053903473656</v>
      </c>
      <c r="V408">
        <v>-4.6109084458188801E-2</v>
      </c>
      <c r="W408">
        <v>-7.8564399016571418E-2</v>
      </c>
      <c r="AO408" t="str">
        <f t="shared" si="79"/>
        <v>Eugene Omoruyi</v>
      </c>
      <c r="AP408" cm="1">
        <f t="array" ref="AP408">INDEX(_x_scores_!B$2:B$474,MATCH($AO408,_x_scores_!$A$2:$A$474,0),0) + INDEX(_hidden_info_draft_!Z$42:AK$42,'Draft Sim'!$F$21)</f>
        <v>-1.1656232959503174</v>
      </c>
      <c r="AQ408" cm="1">
        <f t="array" ref="AQ408">INDEX(_x_scores_!C$2:C$474,MATCH($AO408,_x_scores_!$A$2:$A$474,0),0) + INDEX(_hidden_info_draft_!Z$43:AK$43,'Draft Sim'!$F$21)</f>
        <v>-0.76073160768479775</v>
      </c>
      <c r="AR408" cm="1">
        <f t="array" ref="AR408">INDEX(_x_scores_!D$2:D$474,MATCH($AO408,_x_scores_!$A$2:$A$474,0),0) +INDEX(_hidden_info_draft_!Z$44:AK$44,'Draft Sim'!$F$21)</f>
        <v>-0.98056959384465947</v>
      </c>
      <c r="AS408" cm="1">
        <f t="array" ref="AS408">INDEX(_x_scores_!E$2:E$474,MATCH($AO408,_x_scores_!$A$2:$A$474,0),0) + INDEX(_hidden_info_draft_!Z$45:AK$45,'Draft Sim'!$F$21)</f>
        <v>-0.70449417536394432</v>
      </c>
      <c r="AT408" cm="1">
        <f t="array" ref="AT408">INDEX(_x_scores_!F$2:F$474,MATCH($AO408,_x_scores_!$A$2:$A$474,0),0) + INDEX(_hidden_info_draft_!Z$46:AK$46,'Draft Sim'!$F$21)</f>
        <v>-1.2930833894995217</v>
      </c>
      <c r="AU408" cm="1">
        <f t="array" ref="AU408">INDEX(_x_scores_!G$2:G$474,MATCH($AO408,_x_scores_!$A$2:$A$474,0),0) + INDEX(_hidden_info_draft_!Z$47:AK$47,'Draft Sim'!$F$21)</f>
        <v>-0.77586714440595395</v>
      </c>
      <c r="AV408" cm="1">
        <f t="array" ref="AV408">INDEX(_x_scores_!H$2:H$474,MATCH($AO408,_x_scores_!$A$2:$A$474,0),0) + INDEX(_hidden_info_draft_!Z$48:AK$48,'Draft Sim'!$F$21)</f>
        <v>0.81088498813872578</v>
      </c>
      <c r="AW408" cm="1">
        <f t="array" ref="AW408">INDEX(_x_scores_!I$2:I$474,MATCH($AO408,_x_scores_!$A$2:$A$474,0),0) + INDEX(_hidden_info_draft_!Z$49:AK$49,'Draft Sim'!$F$21)</f>
        <v>-1.842608180110973</v>
      </c>
      <c r="AX408" cm="1">
        <f t="array" ref="AX408">INDEX(_x_scores_!J$2:J$474,MATCH($AO408,_x_scores_!$A$2:$A$474,0),0) + INDEX(_hidden_info_draft_!Z$50:AK$50,'Draft Sim'!$F$21)</f>
        <v>-5.8608717926889514E-2</v>
      </c>
      <c r="AZ408">
        <f t="shared" si="80"/>
        <v>0.41391263100952624</v>
      </c>
      <c r="BA408">
        <f t="shared" si="81"/>
        <v>0.44783251641306587</v>
      </c>
      <c r="BB408">
        <f t="shared" si="82"/>
        <v>0.43446911447840164</v>
      </c>
      <c r="BC408">
        <f t="shared" si="83"/>
        <v>0.44667182320782384</v>
      </c>
      <c r="BD408">
        <f t="shared" si="84"/>
        <v>0.41056681820650331</v>
      </c>
      <c r="BE408">
        <f t="shared" si="85"/>
        <v>0.44662886949043212</v>
      </c>
      <c r="BF408">
        <f t="shared" si="86"/>
        <v>0.55922172508028734</v>
      </c>
      <c r="BG408">
        <f t="shared" si="87"/>
        <v>0.36600818596940599</v>
      </c>
      <c r="BH408">
        <f t="shared" si="88"/>
        <v>0.49568869053866105</v>
      </c>
      <c r="BL408">
        <f ca="1"/>
        <v>1</v>
      </c>
      <c r="BN408">
        <f t="shared" si="89"/>
        <v>0.44677781937712308</v>
      </c>
      <c r="BO408" cm="1">
        <f t="array" aca="1" ref="BO408" ca="1">SUM(IF(MOD(_xlfn.FLOOR.MATH(ROW(INDIRECT("1:512"))/1),2)=1,AZ408,1-AZ408) * IF(MOD(_xlfn.FLOOR.MATH(ROW(INDIRECT("1:512"))/2),2)=1,BA408,1-BA408) *  IF(MOD(_xlfn.FLOOR.MATH(ROW(INDIRECT("1:512"))/4),2)=1,BB408,1-BB408) *IF(MOD(_xlfn.FLOOR.MATH(ROW(INDIRECT("1:512"))/8),2)=1,BC408,1-BC408) * IF(MOD(_xlfn.FLOOR.MATH(ROW(INDIRECT("1:512"))/16),2)=1,BD408,1-BD408) * IF(MOD(_xlfn.FLOOR.MATH(ROW(INDIRECT("1:512"))/32),2)=1,BE408,1-BE408) *  IF(MOD(_xlfn.FLOOR.MATH(ROW(INDIRECT("1:512"))/64),2)=1,BF408,1-BF408) * IF(MOD(_xlfn.FLOOR.MATH(ROW(INDIRECT("1:512"))/128),2)=1,BG408,1-BG408) * IF(MOD(_xlfn.FLOOR.MATH(ROW(INDIRECT("1:512"))/256),2)=1,BH408,1-BH408)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0.37025856582467753</v>
      </c>
      <c r="BP408">
        <f ca="1">IF('Draft Sim'!$C$2 = "Most Categories",BO408,BN408)</f>
        <v>0.37025856582467753</v>
      </c>
      <c r="BR408" t="str">
        <f ca="1"/>
        <v>Jack White</v>
      </c>
      <c r="BT408" s="6" t="str">
        <f t="shared" ca="1" si="90"/>
        <v>Jack White</v>
      </c>
      <c r="BV408" t="str">
        <f ca="1"/>
        <v>Dereon Seabron</v>
      </c>
    </row>
    <row r="409" spans="6:74">
      <c r="F409" t="str">
        <v>Kenneth Lofton Jr.</v>
      </c>
      <c r="I409" s="6" t="str">
        <f t="shared" si="78"/>
        <v>Kenneth Lofton Jr.</v>
      </c>
      <c r="L409" t="str">
        <v>Jaden Springer</v>
      </c>
      <c r="O409">
        <v>-1.1516369459776181</v>
      </c>
      <c r="P409">
        <v>-1.0913676075460332</v>
      </c>
      <c r="Q409">
        <v>-0.65810079043488123</v>
      </c>
      <c r="R409">
        <v>-0.61018289523574565</v>
      </c>
      <c r="S409">
        <v>-0.67994828532706786</v>
      </c>
      <c r="T409">
        <v>-0.78732663603918329</v>
      </c>
      <c r="U409">
        <v>0.70017933377890917</v>
      </c>
      <c r="V409">
        <v>-3.7130767811133246E-2</v>
      </c>
      <c r="W409">
        <v>-0.10140566038462497</v>
      </c>
      <c r="AO409" t="str">
        <f t="shared" si="79"/>
        <v>Kenneth Lofton Jr.</v>
      </c>
      <c r="AP409" cm="1">
        <f t="array" ref="AP409">INDEX(_x_scores_!B$2:B$474,MATCH($AO409,_x_scores_!$A$2:$A$474,0),0) + INDEX(_hidden_info_draft_!Z$42:AK$42,'Draft Sim'!$F$21)</f>
        <v>-1.2168291124219903</v>
      </c>
      <c r="AQ409" cm="1">
        <f t="array" ref="AQ409">INDEX(_x_scores_!C$2:C$474,MATCH($AO409,_x_scores_!$A$2:$A$474,0),0) + INDEX(_hidden_info_draft_!Z$43:AK$43,'Draft Sim'!$F$21)</f>
        <v>-0.64348859590394081</v>
      </c>
      <c r="AR409" cm="1">
        <f t="array" ref="AR409">INDEX(_x_scores_!D$2:D$474,MATCH($AO409,_x_scores_!$A$2:$A$474,0),0) +INDEX(_hidden_info_draft_!Z$44:AK$44,'Draft Sim'!$F$21)</f>
        <v>-0.92453384810446071</v>
      </c>
      <c r="AS409" cm="1">
        <f t="array" ref="AS409">INDEX(_x_scores_!E$2:E$474,MATCH($AO409,_x_scores_!$A$2:$A$474,0),0) + INDEX(_hidden_info_draft_!Z$45:AK$45,'Draft Sim'!$F$21)</f>
        <v>-0.96624128371501317</v>
      </c>
      <c r="AT409" cm="1">
        <f t="array" ref="AT409">INDEX(_x_scores_!F$2:F$474,MATCH($AO409,_x_scores_!$A$2:$A$474,0),0) + INDEX(_hidden_info_draft_!Z$46:AK$46,'Draft Sim'!$F$21)</f>
        <v>-1.1735857254387594</v>
      </c>
      <c r="AU409" cm="1">
        <f t="array" ref="AU409">INDEX(_x_scores_!G$2:G$474,MATCH($AO409,_x_scores_!$A$2:$A$474,0),0) + INDEX(_hidden_info_draft_!Z$47:AK$47,'Draft Sim'!$F$21)</f>
        <v>-0.90954150254938715</v>
      </c>
      <c r="AV409" cm="1">
        <f t="array" ref="AV409">INDEX(_x_scores_!H$2:H$474,MATCH($AO409,_x_scores_!$A$2:$A$474,0),0) + INDEX(_hidden_info_draft_!Z$48:AK$48,'Draft Sim'!$F$21)</f>
        <v>0.81197350409307445</v>
      </c>
      <c r="AW409" cm="1">
        <f t="array" ref="AW409">INDEX(_x_scores_!I$2:I$474,MATCH($AO409,_x_scores_!$A$2:$A$474,0),0) + INDEX(_hidden_info_draft_!Z$49:AK$49,'Draft Sim'!$F$21)</f>
        <v>-1.840963640390318</v>
      </c>
      <c r="AX409" cm="1">
        <f t="array" ref="AX409">INDEX(_x_scores_!J$2:J$474,MATCH($AO409,_x_scores_!$A$2:$A$474,0),0) + INDEX(_hidden_info_draft_!Z$50:AK$50,'Draft Sim'!$F$21)</f>
        <v>0.10676011673616624</v>
      </c>
      <c r="AZ409">
        <f t="shared" si="80"/>
        <v>0.41019399028555814</v>
      </c>
      <c r="BA409">
        <f t="shared" si="81"/>
        <v>0.45583657851408244</v>
      </c>
      <c r="BB409">
        <f t="shared" si="82"/>
        <v>0.43818291949294252</v>
      </c>
      <c r="BC409">
        <f t="shared" si="83"/>
        <v>0.42705048512097932</v>
      </c>
      <c r="BD409">
        <f t="shared" si="84"/>
        <v>0.41871036843258003</v>
      </c>
      <c r="BE409">
        <f t="shared" si="85"/>
        <v>0.43750357303417853</v>
      </c>
      <c r="BF409">
        <f t="shared" si="86"/>
        <v>0.55930063543168207</v>
      </c>
      <c r="BG409">
        <f t="shared" si="87"/>
        <v>0.36612317857878118</v>
      </c>
      <c r="BH409">
        <f t="shared" si="88"/>
        <v>0.50785301486878465</v>
      </c>
      <c r="BL409">
        <f ca="1"/>
        <v>1</v>
      </c>
      <c r="BN409">
        <f t="shared" si="89"/>
        <v>0.44675052708439644</v>
      </c>
      <c r="BO409" cm="1">
        <f t="array" aca="1" ref="BO409" ca="1">SUM(IF(MOD(_xlfn.FLOOR.MATH(ROW(INDIRECT("1:512"))/1),2)=1,AZ409,1-AZ409) * IF(MOD(_xlfn.FLOOR.MATH(ROW(INDIRECT("1:512"))/2),2)=1,BA409,1-BA409) *  IF(MOD(_xlfn.FLOOR.MATH(ROW(INDIRECT("1:512"))/4),2)=1,BB409,1-BB409) *IF(MOD(_xlfn.FLOOR.MATH(ROW(INDIRECT("1:512"))/8),2)=1,BC409,1-BC409) * IF(MOD(_xlfn.FLOOR.MATH(ROW(INDIRECT("1:512"))/16),2)=1,BD409,1-BD409) * IF(MOD(_xlfn.FLOOR.MATH(ROW(INDIRECT("1:512"))/32),2)=1,BE409,1-BE409) *  IF(MOD(_xlfn.FLOOR.MATH(ROW(INDIRECT("1:512"))/64),2)=1,BF409,1-BF409) * IF(MOD(_xlfn.FLOOR.MATH(ROW(INDIRECT("1:512"))/128),2)=1,BG409,1-BG409) * IF(MOD(_xlfn.FLOOR.MATH(ROW(INDIRECT("1:512"))/256),2)=1,BH409,1-BH409)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0.3701437222740579</v>
      </c>
      <c r="BP409">
        <f ca="1">IF('Draft Sim'!$C$2 = "Most Categories",BO409,BN409)</f>
        <v>0.3701437222740579</v>
      </c>
      <c r="BR409" t="str">
        <f ca="1"/>
        <v>Eugene Omoruyi</v>
      </c>
      <c r="BT409" s="6" t="str">
        <f t="shared" ca="1" si="90"/>
        <v>Eugene Omoruyi</v>
      </c>
      <c r="BV409" t="str">
        <f ca="1"/>
        <v>Jeff Green</v>
      </c>
    </row>
    <row r="410" spans="6:74">
      <c r="F410" t="str">
        <v>JD Davison</v>
      </c>
      <c r="I410" s="6" t="str">
        <f t="shared" si="78"/>
        <v>JD Davison</v>
      </c>
      <c r="L410" t="str">
        <v>Justin Holiday</v>
      </c>
      <c r="O410">
        <v>-1.281797827200954</v>
      </c>
      <c r="P410">
        <v>-1.1294574735507166</v>
      </c>
      <c r="Q410">
        <v>-1.212504305658652</v>
      </c>
      <c r="R410">
        <v>-0.86703307298375631</v>
      </c>
      <c r="S410">
        <v>-0.65675871645255501</v>
      </c>
      <c r="T410">
        <v>-0.15641322598715862</v>
      </c>
      <c r="U410">
        <v>1.1123746969676174</v>
      </c>
      <c r="V410">
        <v>1.6406864112403215E-2</v>
      </c>
      <c r="W410">
        <v>-0.15679908567311429</v>
      </c>
      <c r="AO410" t="str">
        <f t="shared" si="79"/>
        <v>JD Davison</v>
      </c>
      <c r="AP410" cm="1">
        <f t="array" ref="AP410">INDEX(_x_scores_!B$2:B$474,MATCH($AO410,_x_scores_!$A$2:$A$474,0),0) + INDEX(_hidden_info_draft_!Z$42:AK$42,'Draft Sim'!$F$21)</f>
        <v>-1.2354609723959451</v>
      </c>
      <c r="AQ410" cm="1">
        <f t="array" ref="AQ410">INDEX(_x_scores_!C$2:C$474,MATCH($AO410,_x_scores_!$A$2:$A$474,0),0) + INDEX(_hidden_info_draft_!Z$43:AK$43,'Draft Sim'!$F$21)</f>
        <v>-0.84031093680362334</v>
      </c>
      <c r="AR410" cm="1">
        <f t="array" ref="AR410">INDEX(_x_scores_!D$2:D$474,MATCH($AO410,_x_scores_!$A$2:$A$474,0),0) +INDEX(_hidden_info_draft_!Z$44:AK$44,'Draft Sim'!$F$21)</f>
        <v>-0.67598165359772022</v>
      </c>
      <c r="AS410" cm="1">
        <f t="array" ref="AS410">INDEX(_x_scores_!E$2:E$474,MATCH($AO410,_x_scores_!$A$2:$A$474,0),0) + INDEX(_hidden_info_draft_!Z$45:AK$45,'Draft Sim'!$F$21)</f>
        <v>-0.84673257956368042</v>
      </c>
      <c r="AT410" cm="1">
        <f t="array" ref="AT410">INDEX(_x_scores_!F$2:F$474,MATCH($AO410,_x_scores_!$A$2:$A$474,0),0) + INDEX(_hidden_info_draft_!Z$46:AK$46,'Draft Sim'!$F$21)</f>
        <v>-1.2458175699596854</v>
      </c>
      <c r="AU410" cm="1">
        <f t="array" ref="AU410">INDEX(_x_scores_!G$2:G$474,MATCH($AO410,_x_scores_!$A$2:$A$474,0),0) + INDEX(_hidden_info_draft_!Z$47:AK$47,'Draft Sim'!$F$21)</f>
        <v>-0.87876806481381131</v>
      </c>
      <c r="AV410" cm="1">
        <f t="array" ref="AV410">INDEX(_x_scores_!H$2:H$474,MATCH($AO410,_x_scores_!$A$2:$A$474,0),0) + INDEX(_hidden_info_draft_!Z$48:AK$48,'Draft Sim'!$F$21)</f>
        <v>0.73699622588959379</v>
      </c>
      <c r="AW410" cm="1">
        <f t="array" ref="AW410">INDEX(_x_scores_!I$2:I$474,MATCH($AO410,_x_scores_!$A$2:$A$474,0),0) + INDEX(_hidden_info_draft_!Z$49:AK$49,'Draft Sim'!$F$21)</f>
        <v>-1.7900477868270281</v>
      </c>
      <c r="AX410" cm="1">
        <f t="array" ref="AX410">INDEX(_x_scores_!J$2:J$474,MATCH($AO410,_x_scores_!$A$2:$A$474,0),0) + INDEX(_hidden_info_draft_!Z$50:AK$50,'Draft Sim'!$F$21)</f>
        <v>2.1279440389585319E-2</v>
      </c>
      <c r="AZ410">
        <f t="shared" si="80"/>
        <v>0.40884290007970769</v>
      </c>
      <c r="BA410">
        <f t="shared" si="81"/>
        <v>0.44241159056971213</v>
      </c>
      <c r="BB410">
        <f t="shared" si="82"/>
        <v>0.45471712976772294</v>
      </c>
      <c r="BC410">
        <f t="shared" si="83"/>
        <v>0.43598984979241207</v>
      </c>
      <c r="BD410">
        <f t="shared" si="84"/>
        <v>0.41378349836192152</v>
      </c>
      <c r="BE410">
        <f t="shared" si="85"/>
        <v>0.43960156321990218</v>
      </c>
      <c r="BF410">
        <f t="shared" si="86"/>
        <v>0.55385993221789642</v>
      </c>
      <c r="BG410">
        <f t="shared" si="87"/>
        <v>0.36968931560018281</v>
      </c>
      <c r="BH410">
        <f t="shared" si="88"/>
        <v>0.50156536103020011</v>
      </c>
      <c r="BL410">
        <f ca="1"/>
        <v>1</v>
      </c>
      <c r="BN410">
        <f t="shared" si="89"/>
        <v>0.44671790451551746</v>
      </c>
      <c r="BO410" cm="1">
        <f t="array" aca="1" ref="BO410" ca="1">SUM(IF(MOD(_xlfn.FLOOR.MATH(ROW(INDIRECT("1:512"))/1),2)=1,AZ410,1-AZ410) * IF(MOD(_xlfn.FLOOR.MATH(ROW(INDIRECT("1:512"))/2),2)=1,BA410,1-BA410) *  IF(MOD(_xlfn.FLOOR.MATH(ROW(INDIRECT("1:512"))/4),2)=1,BB410,1-BB410) *IF(MOD(_xlfn.FLOOR.MATH(ROW(INDIRECT("1:512"))/8),2)=1,BC410,1-BC410) * IF(MOD(_xlfn.FLOOR.MATH(ROW(INDIRECT("1:512"))/16),2)=1,BD410,1-BD410) * IF(MOD(_xlfn.FLOOR.MATH(ROW(INDIRECT("1:512"))/32),2)=1,BE410,1-BE410) *  IF(MOD(_xlfn.FLOOR.MATH(ROW(INDIRECT("1:512"))/64),2)=1,BF410,1-BF410) * IF(MOD(_xlfn.FLOOR.MATH(ROW(INDIRECT("1:512"))/128),2)=1,BG410,1-BG410) * IF(MOD(_xlfn.FLOOR.MATH(ROW(INDIRECT("1:512"))/256),2)=1,BH410,1-BH410)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0.37014623620523424</v>
      </c>
      <c r="BP410">
        <f ca="1">IF('Draft Sim'!$C$2 = "Most Categories",BO410,BN410)</f>
        <v>0.37014623620523424</v>
      </c>
      <c r="BR410" t="str">
        <f ca="1"/>
        <v>Tony Bradley</v>
      </c>
      <c r="BT410" s="6" t="str">
        <f t="shared" ca="1" si="90"/>
        <v>Tony Bradley</v>
      </c>
      <c r="BV410" t="str">
        <f ca="1"/>
        <v>Malcolm Hill</v>
      </c>
    </row>
    <row r="411" spans="6:74">
      <c r="F411" t="str">
        <v>Tony Bradley</v>
      </c>
      <c r="I411" s="6" t="str">
        <f t="shared" si="78"/>
        <v>Tony Bradley</v>
      </c>
      <c r="L411" t="str">
        <v>Juan Toscano-Anderson</v>
      </c>
      <c r="O411">
        <v>-1.1490477894340707</v>
      </c>
      <c r="P411">
        <v>-1.0210010003648047</v>
      </c>
      <c r="Q411">
        <v>-1.0318895304460818</v>
      </c>
      <c r="R411">
        <v>-0.63102020621810706</v>
      </c>
      <c r="S411">
        <v>-0.64626721285891231</v>
      </c>
      <c r="T411">
        <v>-0.79195871470253099</v>
      </c>
      <c r="U411">
        <v>0.86192967169137835</v>
      </c>
      <c r="V411">
        <v>-7.6405644090382724E-2</v>
      </c>
      <c r="W411">
        <v>-2.070113680721267E-2</v>
      </c>
      <c r="AO411" t="str">
        <f t="shared" si="79"/>
        <v>Tony Bradley</v>
      </c>
      <c r="AP411" cm="1">
        <f t="array" ref="AP411">INDEX(_x_scores_!B$2:B$474,MATCH($AO411,_x_scores_!$A$2:$A$474,0),0) + INDEX(_hidden_info_draft_!Z$42:AK$42,'Draft Sim'!$F$21)</f>
        <v>-1.2864739086065184</v>
      </c>
      <c r="AQ411" cm="1">
        <f t="array" ref="AQ411">INDEX(_x_scores_!C$2:C$474,MATCH($AO411,_x_scores_!$A$2:$A$474,0),0) + INDEX(_hidden_info_draft_!Z$43:AK$43,'Draft Sim'!$F$21)</f>
        <v>-0.75136876661077601</v>
      </c>
      <c r="AR411" cm="1">
        <f t="array" ref="AR411">INDEX(_x_scores_!D$2:D$474,MATCH($AO411,_x_scores_!$A$2:$A$474,0),0) +INDEX(_hidden_info_draft_!Z$44:AK$44,'Draft Sim'!$F$21)</f>
        <v>-0.92937066883862873</v>
      </c>
      <c r="AS411" cm="1">
        <f t="array" ref="AS411">INDEX(_x_scores_!E$2:E$474,MATCH($AO411,_x_scores_!$A$2:$A$474,0),0) + INDEX(_hidden_info_draft_!Z$45:AK$45,'Draft Sim'!$F$21)</f>
        <v>-0.99120652986975522</v>
      </c>
      <c r="AT411" cm="1">
        <f t="array" ref="AT411">INDEX(_x_scores_!F$2:F$474,MATCH($AO411,_x_scores_!$A$2:$A$474,0),0) + INDEX(_hidden_info_draft_!Z$46:AK$46,'Draft Sim'!$F$21)</f>
        <v>-1.0676176608441506</v>
      </c>
      <c r="AU411" cm="1">
        <f t="array" ref="AU411">INDEX(_x_scores_!G$2:G$474,MATCH($AO411,_x_scores_!$A$2:$A$474,0),0) + INDEX(_hidden_info_draft_!Z$47:AK$47,'Draft Sim'!$F$21)</f>
        <v>-0.94375636214323066</v>
      </c>
      <c r="AV411" cm="1">
        <f t="array" ref="AV411">INDEX(_x_scores_!H$2:H$474,MATCH($AO411,_x_scores_!$A$2:$A$474,0),0) + INDEX(_hidden_info_draft_!Z$48:AK$48,'Draft Sim'!$F$21)</f>
        <v>0.85863271471905156</v>
      </c>
      <c r="AW411" cm="1">
        <f t="array" ref="AW411">INDEX(_x_scores_!I$2:I$474,MATCH($AO411,_x_scores_!$A$2:$A$474,0),0) + INDEX(_hidden_info_draft_!Z$49:AK$49,'Draft Sim'!$F$21)</f>
        <v>-1.7777244614191969</v>
      </c>
      <c r="AX411" cm="1">
        <f t="array" ref="AX411">INDEX(_x_scores_!J$2:J$474,MATCH($AO411,_x_scores_!$A$2:$A$474,0),0) + INDEX(_hidden_info_draft_!Z$50:AK$50,'Draft Sim'!$F$21)</f>
        <v>0.13508560075323514</v>
      </c>
      <c r="AZ411">
        <f t="shared" si="80"/>
        <v>0.40514927881370744</v>
      </c>
      <c r="BA411">
        <f t="shared" si="81"/>
        <v>0.448470972198866</v>
      </c>
      <c r="BB411">
        <f t="shared" si="82"/>
        <v>0.43786213649335304</v>
      </c>
      <c r="BC411">
        <f t="shared" si="83"/>
        <v>0.42518762346805117</v>
      </c>
      <c r="BD411">
        <f t="shared" si="84"/>
        <v>0.42596127798577321</v>
      </c>
      <c r="BE411">
        <f t="shared" si="85"/>
        <v>0.43517302635332511</v>
      </c>
      <c r="BF411">
        <f t="shared" si="86"/>
        <v>0.56268087158194424</v>
      </c>
      <c r="BG411">
        <f t="shared" si="87"/>
        <v>0.37055413986175534</v>
      </c>
      <c r="BH411">
        <f t="shared" si="88"/>
        <v>0.50993618296709764</v>
      </c>
      <c r="BL411">
        <f ca="1"/>
        <v>0</v>
      </c>
      <c r="BN411">
        <f t="shared" si="89"/>
        <v>0.44677505663598599</v>
      </c>
      <c r="BO411" cm="1">
        <f t="array" aca="1" ref="BO411" ca="1">SUM(IF(MOD(_xlfn.FLOOR.MATH(ROW(INDIRECT("1:512"))/1),2)=1,AZ411,1-AZ411) * IF(MOD(_xlfn.FLOOR.MATH(ROW(INDIRECT("1:512"))/2),2)=1,BA411,1-BA411) *  IF(MOD(_xlfn.FLOOR.MATH(ROW(INDIRECT("1:512"))/4),2)=1,BB411,1-BB411) *IF(MOD(_xlfn.FLOOR.MATH(ROW(INDIRECT("1:512"))/8),2)=1,BC411,1-BC411) * IF(MOD(_xlfn.FLOOR.MATH(ROW(INDIRECT("1:512"))/16),2)=1,BD411,1-BD411) * IF(MOD(_xlfn.FLOOR.MATH(ROW(INDIRECT("1:512"))/32),2)=1,BE411,1-BE411) *  IF(MOD(_xlfn.FLOOR.MATH(ROW(INDIRECT("1:512"))/64),2)=1,BF411,1-BF411) * IF(MOD(_xlfn.FLOOR.MATH(ROW(INDIRECT("1:512"))/128),2)=1,BG411,1-BG411) * IF(MOD(_xlfn.FLOOR.MATH(ROW(INDIRECT("1:512"))/256),2)=1,BH411,1-BH411)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0.37017923634256372</v>
      </c>
      <c r="BP411">
        <f ca="1">IF('Draft Sim'!$C$2 = "Most Categories",BO411,BN411)</f>
        <v>0.37017923634256372</v>
      </c>
      <c r="BR411" t="str">
        <f ca="1"/>
        <v>JD Davison</v>
      </c>
      <c r="BT411" s="6" t="str">
        <f t="shared" ca="1" si="90"/>
        <v>JD Davison</v>
      </c>
      <c r="BV411" t="str">
        <f ca="1"/>
        <v>Johnny Davis</v>
      </c>
    </row>
    <row r="412" spans="6:74">
      <c r="F412" t="str">
        <v>Sandro Mamukelashvili</v>
      </c>
      <c r="I412" s="6" t="str">
        <f t="shared" si="78"/>
        <v>Sandro Mamukelashvili</v>
      </c>
      <c r="L412" t="str">
        <v>Jeff Green</v>
      </c>
      <c r="O412">
        <v>-1.2467020913695328</v>
      </c>
      <c r="P412">
        <v>-1.0253989988917882</v>
      </c>
      <c r="Q412">
        <v>-0.96839932466712375</v>
      </c>
      <c r="R412">
        <v>-0.56651526813366904</v>
      </c>
      <c r="S412">
        <v>-0.63632228732238216</v>
      </c>
      <c r="T412">
        <v>-0.92344231101034757</v>
      </c>
      <c r="U412">
        <v>0.95373168616554527</v>
      </c>
      <c r="V412">
        <v>-7.4474989322381849E-2</v>
      </c>
      <c r="W412">
        <v>-5.7059842761400789E-2</v>
      </c>
      <c r="AO412" t="str">
        <f t="shared" si="79"/>
        <v>Sandro Mamukelashvili</v>
      </c>
      <c r="AP412" cm="1">
        <f t="array" ref="AP412">INDEX(_x_scores_!B$2:B$474,MATCH($AO412,_x_scores_!$A$2:$A$474,0),0) + INDEX(_hidden_info_draft_!Z$42:AK$42,'Draft Sim'!$F$21)</f>
        <v>-1.2757988002445511</v>
      </c>
      <c r="AQ412" cm="1">
        <f t="array" ref="AQ412">INDEX(_x_scores_!C$2:C$474,MATCH($AO412,_x_scores_!$A$2:$A$474,0),0) + INDEX(_hidden_info_draft_!Z$43:AK$43,'Draft Sim'!$F$21)</f>
        <v>-0.54757996010693422</v>
      </c>
      <c r="AR412" cm="1">
        <f t="array" ref="AR412">INDEX(_x_scores_!D$2:D$474,MATCH($AO412,_x_scores_!$A$2:$A$474,0),0) +INDEX(_hidden_info_draft_!Z$44:AK$44,'Draft Sim'!$F$21)</f>
        <v>-0.93542552033194148</v>
      </c>
      <c r="AS412" cm="1">
        <f t="array" ref="AS412">INDEX(_x_scores_!E$2:E$474,MATCH($AO412,_x_scores_!$A$2:$A$474,0),0) + INDEX(_hidden_info_draft_!Z$45:AK$45,'Draft Sim'!$F$21)</f>
        <v>-1.063032625668024</v>
      </c>
      <c r="AT412" cm="1">
        <f t="array" ref="AT412">INDEX(_x_scores_!F$2:F$474,MATCH($AO412,_x_scores_!$A$2:$A$474,0),0) + INDEX(_hidden_info_draft_!Z$46:AK$46,'Draft Sim'!$F$21)</f>
        <v>-1.1000044524094226</v>
      </c>
      <c r="AU412" cm="1">
        <f t="array" ref="AU412">INDEX(_x_scores_!G$2:G$474,MATCH($AO412,_x_scores_!$A$2:$A$474,0),0) + INDEX(_hidden_info_draft_!Z$47:AK$47,'Draft Sim'!$F$21)</f>
        <v>-0.95826676003875977</v>
      </c>
      <c r="AV412" cm="1">
        <f t="array" ref="AV412">INDEX(_x_scores_!H$2:H$474,MATCH($AO412,_x_scores_!$A$2:$A$474,0),0) + INDEX(_hidden_info_draft_!Z$48:AK$48,'Draft Sim'!$F$21)</f>
        <v>0.89344184857782127</v>
      </c>
      <c r="AW412" cm="1">
        <f t="array" ref="AW412">INDEX(_x_scores_!I$2:I$474,MATCH($AO412,_x_scores_!$A$2:$A$474,0),0) + INDEX(_hidden_info_draft_!Z$49:AK$49,'Draft Sim'!$F$21)</f>
        <v>-1.8144497806877666</v>
      </c>
      <c r="AX412" cm="1">
        <f t="array" ref="AX412">INDEX(_x_scores_!J$2:J$474,MATCH($AO412,_x_scores_!$A$2:$A$474,0),0) + INDEX(_hidden_info_draft_!Z$50:AK$50,'Draft Sim'!$F$21)</f>
        <v>7.4830786028906582E-2</v>
      </c>
      <c r="AZ412">
        <f t="shared" si="80"/>
        <v>0.40592152931793213</v>
      </c>
      <c r="BA412">
        <f t="shared" si="81"/>
        <v>0.46239766876998134</v>
      </c>
      <c r="BB412">
        <f t="shared" si="82"/>
        <v>0.4374606299950029</v>
      </c>
      <c r="BC412">
        <f t="shared" si="83"/>
        <v>0.41983753853280192</v>
      </c>
      <c r="BD412">
        <f t="shared" si="84"/>
        <v>0.42374242157497277</v>
      </c>
      <c r="BE412">
        <f t="shared" si="85"/>
        <v>0.43418532474161309</v>
      </c>
      <c r="BF412">
        <f t="shared" si="86"/>
        <v>0.56519966400139454</v>
      </c>
      <c r="BG412">
        <f t="shared" si="87"/>
        <v>0.36797878390885552</v>
      </c>
      <c r="BH412">
        <f t="shared" si="88"/>
        <v>0.50550455170893671</v>
      </c>
      <c r="BL412">
        <f ca="1"/>
        <v>1</v>
      </c>
      <c r="BN412">
        <f t="shared" si="89"/>
        <v>0.44691423472794345</v>
      </c>
      <c r="BO412" cm="1">
        <f t="array" aca="1" ref="BO412" ca="1">SUM(IF(MOD(_xlfn.FLOOR.MATH(ROW(INDIRECT("1:512"))/1),2)=1,AZ412,1-AZ412) * IF(MOD(_xlfn.FLOOR.MATH(ROW(INDIRECT("1:512"))/2),2)=1,BA412,1-BA412) *  IF(MOD(_xlfn.FLOOR.MATH(ROW(INDIRECT("1:512"))/4),2)=1,BB412,1-BB412) *IF(MOD(_xlfn.FLOOR.MATH(ROW(INDIRECT("1:512"))/8),2)=1,BC412,1-BC412) * IF(MOD(_xlfn.FLOOR.MATH(ROW(INDIRECT("1:512"))/16),2)=1,BD412,1-BD412) * IF(MOD(_xlfn.FLOOR.MATH(ROW(INDIRECT("1:512"))/32),2)=1,BE412,1-BE412) *  IF(MOD(_xlfn.FLOOR.MATH(ROW(INDIRECT("1:512"))/64),2)=1,BF412,1-BF412) * IF(MOD(_xlfn.FLOOR.MATH(ROW(INDIRECT("1:512"))/128),2)=1,BG412,1-BG412) * IF(MOD(_xlfn.FLOOR.MATH(ROW(INDIRECT("1:512"))/256),2)=1,BH412,1-BH412)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0.37048000189099356</v>
      </c>
      <c r="BP412">
        <f ca="1">IF('Draft Sim'!$C$2 = "Most Categories",BO412,BN412)</f>
        <v>0.37048000189099356</v>
      </c>
      <c r="BR412" t="str">
        <f ca="1"/>
        <v>Kenneth Lofton Jr.</v>
      </c>
      <c r="BT412" s="6" t="str">
        <f t="shared" ca="1" si="90"/>
        <v>Kenneth Lofton Jr.</v>
      </c>
      <c r="BV412" t="str">
        <f ca="1"/>
        <v>Justin Holiday</v>
      </c>
    </row>
    <row r="413" spans="6:74">
      <c r="F413" t="str">
        <v>Vit Krejci</v>
      </c>
      <c r="I413" s="6" t="str">
        <f t="shared" si="78"/>
        <v>Vit Krejci</v>
      </c>
      <c r="L413" t="str">
        <v>Johnny Davis</v>
      </c>
      <c r="O413">
        <v>-1.2968628196176748</v>
      </c>
      <c r="P413">
        <v>-1.2211012017689116</v>
      </c>
      <c r="Q413">
        <v>-1.083844441213822</v>
      </c>
      <c r="R413">
        <v>-0.57523869763109481</v>
      </c>
      <c r="S413">
        <v>-0.52264444701278578</v>
      </c>
      <c r="T413">
        <v>-0.61222863570312069</v>
      </c>
      <c r="U413">
        <v>0.99718225599072063</v>
      </c>
      <c r="V413">
        <v>-1.4020861199634927E-2</v>
      </c>
      <c r="W413">
        <v>-0.19444065882413841</v>
      </c>
      <c r="AO413" t="str">
        <f t="shared" si="79"/>
        <v>Vit Krejci</v>
      </c>
      <c r="AP413" cm="1">
        <f t="array" ref="AP413">INDEX(_x_scores_!B$2:B$474,MATCH($AO413,_x_scores_!$A$2:$A$474,0),0) + INDEX(_hidden_info_draft_!Z$42:AK$42,'Draft Sim'!$F$21)</f>
        <v>-1.3049845736661594</v>
      </c>
      <c r="AQ413" cm="1">
        <f t="array" ref="AQ413">INDEX(_x_scores_!C$2:C$474,MATCH($AO413,_x_scores_!$A$2:$A$474,0),0) + INDEX(_hidden_info_draft_!Z$43:AK$43,'Draft Sim'!$F$21)</f>
        <v>-0.87966522812325165</v>
      </c>
      <c r="AR413" cm="1">
        <f t="array" ref="AR413">INDEX(_x_scores_!D$2:D$474,MATCH($AO413,_x_scores_!$A$2:$A$474,0),0) +INDEX(_hidden_info_draft_!Z$44:AK$44,'Draft Sim'!$F$21)</f>
        <v>-0.6914530815403539</v>
      </c>
      <c r="AS413" cm="1">
        <f t="array" ref="AS413">INDEX(_x_scores_!E$2:E$474,MATCH($AO413,_x_scores_!$A$2:$A$474,0),0) + INDEX(_hidden_info_draft_!Z$45:AK$45,'Draft Sim'!$F$21)</f>
        <v>-0.79873096600725768</v>
      </c>
      <c r="AT413" cm="1">
        <f t="array" ref="AT413">INDEX(_x_scores_!F$2:F$474,MATCH($AO413,_x_scores_!$A$2:$A$474,0),0) + INDEX(_hidden_info_draft_!Z$46:AK$46,'Draft Sim'!$F$21)</f>
        <v>-1.1981156552612</v>
      </c>
      <c r="AU413" cm="1">
        <f t="array" ref="AU413">INDEX(_x_scores_!G$2:G$474,MATCH($AO413,_x_scores_!$A$2:$A$474,0),0) + INDEX(_hidden_info_draft_!Z$47:AK$47,'Draft Sim'!$F$21)</f>
        <v>-0.9365167008444838</v>
      </c>
      <c r="AV413" cm="1">
        <f t="array" ref="AV413">INDEX(_x_scores_!H$2:H$474,MATCH($AO413,_x_scores_!$A$2:$A$474,0),0) + INDEX(_hidden_info_draft_!Z$48:AK$48,'Draft Sim'!$F$21)</f>
        <v>0.79893616080680163</v>
      </c>
      <c r="AW413" cm="1">
        <f t="array" ref="AW413">INDEX(_x_scores_!I$2:I$474,MATCH($AO413,_x_scores_!$A$2:$A$474,0),0) + INDEX(_hidden_info_draft_!Z$49:AK$49,'Draft Sim'!$F$21)</f>
        <v>-1.7713018834521295</v>
      </c>
      <c r="AX413" cm="1">
        <f t="array" ref="AX413">INDEX(_x_scores_!J$2:J$474,MATCH($AO413,_x_scores_!$A$2:$A$474,0),0) + INDEX(_hidden_info_draft_!Z$50:AK$50,'Draft Sim'!$F$21)</f>
        <v>1.7390860692605856E-2</v>
      </c>
      <c r="AZ413">
        <f t="shared" si="80"/>
        <v>0.4038110711609324</v>
      </c>
      <c r="BA413">
        <f t="shared" si="81"/>
        <v>0.43973469999902104</v>
      </c>
      <c r="BB413">
        <f t="shared" si="82"/>
        <v>0.45368534137304772</v>
      </c>
      <c r="BC413">
        <f t="shared" si="83"/>
        <v>0.43958990897382777</v>
      </c>
      <c r="BD413">
        <f t="shared" si="84"/>
        <v>0.41703573239647262</v>
      </c>
      <c r="BE413">
        <f t="shared" si="85"/>
        <v>0.435665971221467</v>
      </c>
      <c r="BF413">
        <f t="shared" si="86"/>
        <v>0.55835535863078323</v>
      </c>
      <c r="BG413">
        <f t="shared" si="87"/>
        <v>0.37100512221081283</v>
      </c>
      <c r="BH413">
        <f t="shared" si="88"/>
        <v>0.50127930990237735</v>
      </c>
      <c r="BL413">
        <f ca="1"/>
        <v>1</v>
      </c>
      <c r="BN413">
        <f t="shared" si="89"/>
        <v>0.44668472398541581</v>
      </c>
      <c r="BO413" cm="1">
        <f t="array" aca="1" ref="BO413" ca="1">SUM(IF(MOD(_xlfn.FLOOR.MATH(ROW(INDIRECT("1:512"))/1),2)=1,AZ413,1-AZ413) * IF(MOD(_xlfn.FLOOR.MATH(ROW(INDIRECT("1:512"))/2),2)=1,BA413,1-BA413) *  IF(MOD(_xlfn.FLOOR.MATH(ROW(INDIRECT("1:512"))/4),2)=1,BB413,1-BB413) *IF(MOD(_xlfn.FLOOR.MATH(ROW(INDIRECT("1:512"))/8),2)=1,BC413,1-BC413) * IF(MOD(_xlfn.FLOOR.MATH(ROW(INDIRECT("1:512"))/16),2)=1,BD413,1-BD413) * IF(MOD(_xlfn.FLOOR.MATH(ROW(INDIRECT("1:512"))/32),2)=1,BE413,1-BE413) *  IF(MOD(_xlfn.FLOOR.MATH(ROW(INDIRECT("1:512"))/64),2)=1,BF413,1-BF413) * IF(MOD(_xlfn.FLOOR.MATH(ROW(INDIRECT("1:512"))/128),2)=1,BG413,1-BG413) * IF(MOD(_xlfn.FLOOR.MATH(ROW(INDIRECT("1:512"))/256),2)=1,BH413,1-BH413)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0.37003238783644321</v>
      </c>
      <c r="BP413">
        <f ca="1">IF('Draft Sim'!$C$2 = "Most Categories",BO413,BN413)</f>
        <v>0.37003238783644321</v>
      </c>
      <c r="BR413" t="str">
        <f ca="1"/>
        <v>Vit Krejci</v>
      </c>
      <c r="BT413" s="6" t="str">
        <f t="shared" ca="1" si="90"/>
        <v>Vit Krejci</v>
      </c>
      <c r="BV413" t="str">
        <f ca="1"/>
        <v>Udoka Azubuike</v>
      </c>
    </row>
    <row r="414" spans="6:74">
      <c r="F414" t="str">
        <v>Dewayne Dedmon</v>
      </c>
      <c r="I414" s="6" t="str">
        <f t="shared" si="78"/>
        <v>Dewayne Dedmon</v>
      </c>
      <c r="L414" t="str">
        <v>Udoka Azubuike</v>
      </c>
      <c r="O414">
        <v>-0.93538166739950601</v>
      </c>
      <c r="P414">
        <v>-1.2166355766681909</v>
      </c>
      <c r="Q414">
        <v>-0.83647862147129204</v>
      </c>
      <c r="R414">
        <v>-0.71580754308122929</v>
      </c>
      <c r="S414">
        <v>-0.73729539209662398</v>
      </c>
      <c r="T414">
        <v>-0.3277983052728688</v>
      </c>
      <c r="U414">
        <v>0.69417998833927097</v>
      </c>
      <c r="V414">
        <v>-2.5969064785205269E-2</v>
      </c>
      <c r="W414">
        <v>-0.25614342130979884</v>
      </c>
      <c r="AO414" t="str">
        <f t="shared" si="79"/>
        <v>Dewayne Dedmon</v>
      </c>
      <c r="AP414" cm="1">
        <f t="array" ref="AP414">INDEX(_x_scores_!B$2:B$474,MATCH($AO414,_x_scores_!$A$2:$A$474,0),0) + INDEX(_hidden_info_draft_!Z$42:AK$42,'Draft Sim'!$F$21)</f>
        <v>-1.3639848619837722</v>
      </c>
      <c r="AQ414" cm="1">
        <f t="array" ref="AQ414">INDEX(_x_scores_!C$2:C$474,MATCH($AO414,_x_scores_!$A$2:$A$474,0),0) + INDEX(_hidden_info_draft_!Z$43:AK$43,'Draft Sim'!$F$21)</f>
        <v>-0.60283869896002462</v>
      </c>
      <c r="AR414" cm="1">
        <f t="array" ref="AR414">INDEX(_x_scores_!D$2:D$474,MATCH($AO414,_x_scores_!$A$2:$A$474,0),0) +INDEX(_hidden_info_draft_!Z$44:AK$44,'Draft Sim'!$F$21)</f>
        <v>-1.0311955900300802</v>
      </c>
      <c r="AS414" cm="1">
        <f t="array" ref="AS414">INDEX(_x_scores_!E$2:E$474,MATCH($AO414,_x_scores_!$A$2:$A$474,0),0) + INDEX(_hidden_info_draft_!Z$45:AK$45,'Draft Sim'!$F$21)</f>
        <v>-1.0099405534223109</v>
      </c>
      <c r="AT414" cm="1">
        <f t="array" ref="AT414">INDEX(_x_scores_!F$2:F$474,MATCH($AO414,_x_scores_!$A$2:$A$474,0),0) + INDEX(_hidden_info_draft_!Z$46:AK$46,'Draft Sim'!$F$21)</f>
        <v>-0.96267684089758032</v>
      </c>
      <c r="AU414" cm="1">
        <f t="array" ref="AU414">INDEX(_x_scores_!G$2:G$474,MATCH($AO414,_x_scores_!$A$2:$A$474,0),0) + INDEX(_hidden_info_draft_!Z$47:AK$47,'Draft Sim'!$F$21)</f>
        <v>-1.0275562283205733</v>
      </c>
      <c r="AV414" cm="1">
        <f t="array" ref="AV414">INDEX(_x_scores_!H$2:H$474,MATCH($AO414,_x_scores_!$A$2:$A$474,0),0) + INDEX(_hidden_info_draft_!Z$48:AK$48,'Draft Sim'!$F$21)</f>
        <v>0.9099901011360958</v>
      </c>
      <c r="AW414" cm="1">
        <f t="array" ref="AW414">INDEX(_x_scores_!I$2:I$474,MATCH($AO414,_x_scores_!$A$2:$A$474,0),0) + INDEX(_hidden_info_draft_!Z$49:AK$49,'Draft Sim'!$F$21)</f>
        <v>-1.8000189085068827</v>
      </c>
      <c r="AX414" cm="1">
        <f t="array" ref="AX414">INDEX(_x_scores_!J$2:J$474,MATCH($AO414,_x_scores_!$A$2:$A$474,0),0) + INDEX(_hidden_info_draft_!Z$50:AK$50,'Draft Sim'!$F$21)</f>
        <v>0.12342325164891366</v>
      </c>
      <c r="AZ414">
        <f t="shared" si="80"/>
        <v>0.39955329197313505</v>
      </c>
      <c r="BA414">
        <f t="shared" si="81"/>
        <v>0.45861606444914749</v>
      </c>
      <c r="BB414">
        <f t="shared" si="82"/>
        <v>0.43111879991696256</v>
      </c>
      <c r="BC414">
        <f t="shared" si="83"/>
        <v>0.42379081823627962</v>
      </c>
      <c r="BD414">
        <f t="shared" si="84"/>
        <v>0.433166661549372</v>
      </c>
      <c r="BE414">
        <f t="shared" si="85"/>
        <v>0.4294746594919836</v>
      </c>
      <c r="BF414">
        <f t="shared" si="86"/>
        <v>0.56639617633113015</v>
      </c>
      <c r="BG414">
        <f t="shared" si="87"/>
        <v>0.3689900457948625</v>
      </c>
      <c r="BH414">
        <f t="shared" si="88"/>
        <v>0.50907851728195364</v>
      </c>
      <c r="BL414">
        <f ca="1"/>
        <v>1</v>
      </c>
      <c r="BN414">
        <f t="shared" si="89"/>
        <v>0.44668722611386968</v>
      </c>
      <c r="BO414" cm="1">
        <f t="array" aca="1" ref="BO414" ca="1">SUM(IF(MOD(_xlfn.FLOOR.MATH(ROW(INDIRECT("1:512"))/1),2)=1,AZ414,1-AZ414) * IF(MOD(_xlfn.FLOOR.MATH(ROW(INDIRECT("1:512"))/2),2)=1,BA414,1-BA414) *  IF(MOD(_xlfn.FLOOR.MATH(ROW(INDIRECT("1:512"))/4),2)=1,BB414,1-BB414) *IF(MOD(_xlfn.FLOOR.MATH(ROW(INDIRECT("1:512"))/8),2)=1,BC414,1-BC414) * IF(MOD(_xlfn.FLOOR.MATH(ROW(INDIRECT("1:512"))/16),2)=1,BD414,1-BD414) * IF(MOD(_xlfn.FLOOR.MATH(ROW(INDIRECT("1:512"))/32),2)=1,BE414,1-BE414) *  IF(MOD(_xlfn.FLOOR.MATH(ROW(INDIRECT("1:512"))/64),2)=1,BF414,1-BF414) * IF(MOD(_xlfn.FLOOR.MATH(ROW(INDIRECT("1:512"))/128),2)=1,BG414,1-BG414) * IF(MOD(_xlfn.FLOOR.MATH(ROW(INDIRECT("1:512"))/256),2)=1,BH414,1-BH414)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0.36991653071086233</v>
      </c>
      <c r="BP414">
        <f ca="1">IF('Draft Sim'!$C$2 = "Most Categories",BO414,BN414)</f>
        <v>0.36991653071086233</v>
      </c>
      <c r="BR414" t="str">
        <f ca="1"/>
        <v>James Bouknight</v>
      </c>
      <c r="BT414" s="6" t="str">
        <f t="shared" ca="1" si="90"/>
        <v>James Bouknight</v>
      </c>
      <c r="BV414" t="str">
        <f ca="1"/>
        <v>Juan Toscano-Anderson</v>
      </c>
    </row>
    <row r="415" spans="6:74">
      <c r="F415" t="str">
        <v>Nikola Jovic</v>
      </c>
      <c r="I415" s="6" t="str">
        <f t="shared" si="78"/>
        <v>Nikola Jovic</v>
      </c>
      <c r="L415" t="str">
        <v>Moussa Diabate</v>
      </c>
      <c r="O415">
        <v>-1.1839938447959295</v>
      </c>
      <c r="P415">
        <v>-1.1970646960187903</v>
      </c>
      <c r="Q415">
        <v>-0.83913284899482421</v>
      </c>
      <c r="R415">
        <v>-0.6034125257925983</v>
      </c>
      <c r="S415">
        <v>-0.49647563686317719</v>
      </c>
      <c r="T415">
        <v>-0.97317832511604507</v>
      </c>
      <c r="U415">
        <v>0.93605952137191761</v>
      </c>
      <c r="V415">
        <v>-0.17170093499415265</v>
      </c>
      <c r="W415">
        <v>1.3618905372022618E-2</v>
      </c>
      <c r="AO415" t="str">
        <f t="shared" si="79"/>
        <v>Nikola Jovic</v>
      </c>
      <c r="AP415" cm="1">
        <f t="array" ref="AP415">INDEX(_x_scores_!B$2:B$474,MATCH($AO415,_x_scores_!$A$2:$A$474,0),0) + INDEX(_hidden_info_draft_!Z$42:AK$42,'Draft Sim'!$F$21)</f>
        <v>-1.2423291730497716</v>
      </c>
      <c r="AQ415" cm="1">
        <f t="array" ref="AQ415">INDEX(_x_scores_!C$2:C$474,MATCH($AO415,_x_scores_!$A$2:$A$474,0),0) + INDEX(_hidden_info_draft_!Z$43:AK$43,'Draft Sim'!$F$21)</f>
        <v>-0.71726397622685434</v>
      </c>
      <c r="AR415" cm="1">
        <f t="array" ref="AR415">INDEX(_x_scores_!D$2:D$474,MATCH($AO415,_x_scores_!$A$2:$A$474,0),0) +INDEX(_hidden_info_draft_!Z$44:AK$44,'Draft Sim'!$F$21)</f>
        <v>-0.98566689124643947</v>
      </c>
      <c r="AS415" cm="1">
        <f t="array" ref="AS415">INDEX(_x_scores_!E$2:E$474,MATCH($AO415,_x_scores_!$A$2:$A$474,0),0) + INDEX(_hidden_info_draft_!Z$45:AK$45,'Draft Sim'!$F$21)</f>
        <v>-0.90207081615677298</v>
      </c>
      <c r="AT415" cm="1">
        <f t="array" ref="AT415">INDEX(_x_scores_!F$2:F$474,MATCH($AO415,_x_scores_!$A$2:$A$474,0),0) + INDEX(_hidden_info_draft_!Z$46:AK$46,'Draft Sim'!$F$21)</f>
        <v>-1.1278087155496452</v>
      </c>
      <c r="AU415" cm="1">
        <f t="array" ref="AU415">INDEX(_x_scores_!G$2:G$474,MATCH($AO415,_x_scores_!$A$2:$A$474,0),0) + INDEX(_hidden_info_draft_!Z$47:AK$47,'Draft Sim'!$F$21)</f>
        <v>-0.82013782389399881</v>
      </c>
      <c r="AV415" cm="1">
        <f t="array" ref="AV415">INDEX(_x_scores_!H$2:H$474,MATCH($AO415,_x_scores_!$A$2:$A$474,0),0) + INDEX(_hidden_info_draft_!Z$48:AK$48,'Draft Sim'!$F$21)</f>
        <v>0.82113253396458719</v>
      </c>
      <c r="AW415" cm="1">
        <f t="array" ref="AW415">INDEX(_x_scores_!I$2:I$474,MATCH($AO415,_x_scores_!$A$2:$A$474,0),0) + INDEX(_hidden_info_draft_!Z$49:AK$49,'Draft Sim'!$F$21)</f>
        <v>-1.7996465967974069</v>
      </c>
      <c r="AX415" cm="1">
        <f t="array" ref="AX415">INDEX(_x_scores_!J$2:J$474,MATCH($AO415,_x_scores_!$A$2:$A$474,0),0) + INDEX(_hidden_info_draft_!Z$50:AK$50,'Draft Sim'!$F$21)</f>
        <v>-6.3754723077177194E-3</v>
      </c>
      <c r="AZ415">
        <f t="shared" si="80"/>
        <v>0.40834512439151771</v>
      </c>
      <c r="BA415">
        <f t="shared" si="81"/>
        <v>0.4507977076677977</v>
      </c>
      <c r="BB415">
        <f t="shared" si="82"/>
        <v>0.43413156949745535</v>
      </c>
      <c r="BC415">
        <f t="shared" si="83"/>
        <v>0.4318461435060319</v>
      </c>
      <c r="BD415">
        <f t="shared" si="84"/>
        <v>0.42183944366360659</v>
      </c>
      <c r="BE415">
        <f t="shared" si="85"/>
        <v>0.44360335076975776</v>
      </c>
      <c r="BF415">
        <f t="shared" si="86"/>
        <v>0.55996451216803944</v>
      </c>
      <c r="BG415">
        <f t="shared" si="87"/>
        <v>0.36901614805470517</v>
      </c>
      <c r="BH415">
        <f t="shared" si="88"/>
        <v>0.49953100556091612</v>
      </c>
      <c r="BL415">
        <f ca="1"/>
        <v>1</v>
      </c>
      <c r="BN415">
        <f t="shared" si="89"/>
        <v>0.44656388947553638</v>
      </c>
      <c r="BO415" cm="1">
        <f t="array" aca="1" ref="BO415" ca="1">SUM(IF(MOD(_xlfn.FLOOR.MATH(ROW(INDIRECT("1:512"))/1),2)=1,AZ415,1-AZ415) * IF(MOD(_xlfn.FLOOR.MATH(ROW(INDIRECT("1:512"))/2),2)=1,BA415,1-BA415) *  IF(MOD(_xlfn.FLOOR.MATH(ROW(INDIRECT("1:512"))/4),2)=1,BB415,1-BB415) *IF(MOD(_xlfn.FLOOR.MATH(ROW(INDIRECT("1:512"))/8),2)=1,BC415,1-BC415) * IF(MOD(_xlfn.FLOOR.MATH(ROW(INDIRECT("1:512"))/16),2)=1,BD415,1-BD415) * IF(MOD(_xlfn.FLOOR.MATH(ROW(INDIRECT("1:512"))/32),2)=1,BE415,1-BE415) *  IF(MOD(_xlfn.FLOOR.MATH(ROW(INDIRECT("1:512"))/64),2)=1,BF415,1-BF415) * IF(MOD(_xlfn.FLOOR.MATH(ROW(INDIRECT("1:512"))/128),2)=1,BG415,1-BG415) * IF(MOD(_xlfn.FLOOR.MATH(ROW(INDIRECT("1:512"))/256),2)=1,BH415,1-BH415)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0.36974534337771775</v>
      </c>
      <c r="BP415">
        <f ca="1">IF('Draft Sim'!$C$2 = "Most Categories",BO415,BN415)</f>
        <v>0.36974534337771775</v>
      </c>
      <c r="BR415" t="str">
        <f ca="1"/>
        <v>Dewayne Dedmon</v>
      </c>
      <c r="BT415" s="6" t="str">
        <f t="shared" ca="1" si="90"/>
        <v>Dewayne Dedmon</v>
      </c>
      <c r="BV415" t="str">
        <f ca="1"/>
        <v>Goran Dragic</v>
      </c>
    </row>
    <row r="416" spans="6:74">
      <c r="F416" t="str">
        <v>James Bouknight</v>
      </c>
      <c r="I416" s="6" t="str">
        <f t="shared" si="78"/>
        <v>James Bouknight</v>
      </c>
      <c r="L416" t="str">
        <v>Isaiah Mobley</v>
      </c>
      <c r="O416">
        <v>-1.1444398930011939</v>
      </c>
      <c r="P416">
        <v>-1.0730907547837247</v>
      </c>
      <c r="Q416">
        <v>-1.0381289490198904</v>
      </c>
      <c r="R416">
        <v>-0.66660293055078701</v>
      </c>
      <c r="S416">
        <v>-0.66214804709798403</v>
      </c>
      <c r="T416">
        <v>-0.78282936187220309</v>
      </c>
      <c r="U416">
        <v>0.9389472695044605</v>
      </c>
      <c r="V416">
        <v>-2.6306713611848213E-2</v>
      </c>
      <c r="W416">
        <v>-6.9718220252946828E-2</v>
      </c>
      <c r="AO416" t="str">
        <f t="shared" si="79"/>
        <v>James Bouknight</v>
      </c>
      <c r="AP416" cm="1">
        <f t="array" ref="AP416">INDEX(_x_scores_!B$2:B$474,MATCH($AO416,_x_scores_!$A$2:$A$474,0),0) + INDEX(_hidden_info_draft_!Z$42:AK$42,'Draft Sim'!$F$21)</f>
        <v>-1.188250109910252</v>
      </c>
      <c r="AQ416" cm="1">
        <f t="array" ref="AQ416">INDEX(_x_scores_!C$2:C$474,MATCH($AO416,_x_scores_!$A$2:$A$474,0),0) + INDEX(_hidden_info_draft_!Z$43:AK$43,'Draft Sim'!$F$21)</f>
        <v>-0.87428133956140985</v>
      </c>
      <c r="AR416" cm="1">
        <f t="array" ref="AR416">INDEX(_x_scores_!D$2:D$474,MATCH($AO416,_x_scores_!$A$2:$A$474,0),0) +INDEX(_hidden_info_draft_!Z$44:AK$44,'Draft Sim'!$F$21)</f>
        <v>-0.7800432586945395</v>
      </c>
      <c r="AS416" cm="1">
        <f t="array" ref="AS416">INDEX(_x_scores_!E$2:E$474,MATCH($AO416,_x_scores_!$A$2:$A$474,0),0) + INDEX(_hidden_info_draft_!Z$45:AK$45,'Draft Sim'!$F$21)</f>
        <v>-0.83067140652792015</v>
      </c>
      <c r="AT416" cm="1">
        <f t="array" ref="AT416">INDEX(_x_scores_!F$2:F$474,MATCH($AO416,_x_scores_!$A$2:$A$474,0),0) + INDEX(_hidden_info_draft_!Z$46:AK$46,'Draft Sim'!$F$21)</f>
        <v>-1.292364143992327</v>
      </c>
      <c r="AU416" cm="1">
        <f t="array" ref="AU416">INDEX(_x_scores_!G$2:G$474,MATCH($AO416,_x_scores_!$A$2:$A$474,0),0) + INDEX(_hidden_info_draft_!Z$47:AK$47,'Draft Sim'!$F$21)</f>
        <v>-0.58075809889861407</v>
      </c>
      <c r="AV416" cm="1">
        <f t="array" ref="AV416">INDEX(_x_scores_!H$2:H$474,MATCH($AO416,_x_scores_!$A$2:$A$474,0),0) + INDEX(_hidden_info_draft_!Z$48:AK$48,'Draft Sim'!$F$21)</f>
        <v>0.70540132734233518</v>
      </c>
      <c r="AW416" cm="1">
        <f t="array" ref="AW416">INDEX(_x_scores_!I$2:I$474,MATCH($AO416,_x_scores_!$A$2:$A$474,0),0) + INDEX(_hidden_info_draft_!Z$49:AK$49,'Draft Sim'!$F$21)</f>
        <v>-1.7410325914551648</v>
      </c>
      <c r="AX416" cm="1">
        <f t="array" ref="AX416">INDEX(_x_scores_!J$2:J$474,MATCH($AO416,_x_scores_!$A$2:$A$474,0),0) + INDEX(_hidden_info_draft_!Z$50:AK$50,'Draft Sim'!$F$21)</f>
        <v>-0.18054888126053278</v>
      </c>
      <c r="AZ416">
        <f t="shared" si="80"/>
        <v>0.4122684659106266</v>
      </c>
      <c r="BA416">
        <f t="shared" si="81"/>
        <v>0.44010075387041159</v>
      </c>
      <c r="BB416">
        <f t="shared" si="82"/>
        <v>0.44778349593601618</v>
      </c>
      <c r="BC416">
        <f t="shared" si="83"/>
        <v>0.43719384204085721</v>
      </c>
      <c r="BD416">
        <f t="shared" si="84"/>
        <v>0.41061572207105801</v>
      </c>
      <c r="BE416">
        <f t="shared" si="85"/>
        <v>0.45999757752307435</v>
      </c>
      <c r="BF416">
        <f t="shared" si="86"/>
        <v>0.55156415679490189</v>
      </c>
      <c r="BG416">
        <f t="shared" si="87"/>
        <v>0.3731329562115242</v>
      </c>
      <c r="BH416">
        <f t="shared" si="88"/>
        <v>0.48672085810526422</v>
      </c>
      <c r="BL416">
        <f ca="1"/>
        <v>1</v>
      </c>
      <c r="BN416">
        <f t="shared" si="89"/>
        <v>0.44659753649597039</v>
      </c>
      <c r="BO416" cm="1">
        <f t="array" aca="1" ref="BO416" ca="1">SUM(IF(MOD(_xlfn.FLOOR.MATH(ROW(INDIRECT("1:512"))/1),2)=1,AZ416,1-AZ416) * IF(MOD(_xlfn.FLOOR.MATH(ROW(INDIRECT("1:512"))/2),2)=1,BA416,1-BA416) *  IF(MOD(_xlfn.FLOOR.MATH(ROW(INDIRECT("1:512"))/4),2)=1,BB416,1-BB416) *IF(MOD(_xlfn.FLOOR.MATH(ROW(INDIRECT("1:512"))/8),2)=1,BC416,1-BC416) * IF(MOD(_xlfn.FLOOR.MATH(ROW(INDIRECT("1:512"))/16),2)=1,BD416,1-BD416) * IF(MOD(_xlfn.FLOOR.MATH(ROW(INDIRECT("1:512"))/32),2)=1,BE416,1-BE416) *  IF(MOD(_xlfn.FLOOR.MATH(ROW(INDIRECT("1:512"))/64),2)=1,BF416,1-BF416) * IF(MOD(_xlfn.FLOOR.MATH(ROW(INDIRECT("1:512"))/128),2)=1,BG416,1-BG416) * IF(MOD(_xlfn.FLOOR.MATH(ROW(INDIRECT("1:512"))/256),2)=1,BH416,1-BH416)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0.36993494582056885</v>
      </c>
      <c r="BP416">
        <f ca="1">IF('Draft Sim'!$C$2 = "Most Categories",BO416,BN416)</f>
        <v>0.36993494582056885</v>
      </c>
      <c r="BR416" t="str">
        <f ca="1"/>
        <v>Payton Pritchard</v>
      </c>
      <c r="BT416" s="6" t="str">
        <f t="shared" ca="1" si="90"/>
        <v>Payton Pritchard</v>
      </c>
      <c r="BV416" t="str">
        <f ca="1"/>
        <v>Moussa Diabate</v>
      </c>
    </row>
    <row r="417" spans="6:74">
      <c r="F417" t="str">
        <v>Chima Moneke</v>
      </c>
      <c r="I417" s="6" t="str">
        <f t="shared" si="78"/>
        <v>Chima Moneke</v>
      </c>
      <c r="L417" t="str">
        <v>James Johnson</v>
      </c>
      <c r="O417">
        <v>-1.1946370453880482</v>
      </c>
      <c r="P417">
        <v>-0.99553638173748238</v>
      </c>
      <c r="Q417">
        <v>-1.078829672072134</v>
      </c>
      <c r="R417">
        <v>-0.75823100292434387</v>
      </c>
      <c r="S417">
        <v>-0.49584619311110006</v>
      </c>
      <c r="T417">
        <v>-0.87582294284299256</v>
      </c>
      <c r="U417">
        <v>0.92929702786419432</v>
      </c>
      <c r="V417">
        <v>-3.3785759050357606E-2</v>
      </c>
      <c r="W417">
        <v>3.5241761347078397E-2</v>
      </c>
      <c r="AO417" t="str">
        <f t="shared" si="79"/>
        <v>Chima Moneke</v>
      </c>
      <c r="AP417" cm="1">
        <f t="array" ref="AP417">INDEX(_x_scores_!B$2:B$474,MATCH($AO417,_x_scores_!$A$2:$A$474,0),0) + INDEX(_hidden_info_draft_!Z$42:AK$42,'Draft Sim'!$F$21)</f>
        <v>-1.240884652652541</v>
      </c>
      <c r="AQ417" cm="1">
        <f t="array" ref="AQ417">INDEX(_x_scores_!C$2:C$474,MATCH($AO417,_x_scores_!$A$2:$A$474,0),0) + INDEX(_hidden_info_draft_!Z$43:AK$43,'Draft Sim'!$F$21)</f>
        <v>-0.77683338523809831</v>
      </c>
      <c r="AR417" cm="1">
        <f t="array" ref="AR417">INDEX(_x_scores_!D$2:D$474,MATCH($AO417,_x_scores_!$A$2:$A$474,0),0) +INDEX(_hidden_info_draft_!Z$44:AK$44,'Draft Sim'!$F$21)</f>
        <v>-0.88243052721257653</v>
      </c>
      <c r="AS417" cm="1">
        <f t="array" ref="AS417">INDEX(_x_scores_!E$2:E$474,MATCH($AO417,_x_scores_!$A$2:$A$474,0),0) + INDEX(_hidden_info_draft_!Z$45:AK$45,'Draft Sim'!$F$21)</f>
        <v>-0.86399573316351841</v>
      </c>
      <c r="AT417" cm="1">
        <f t="array" ref="AT417">INDEX(_x_scores_!F$2:F$474,MATCH($AO417,_x_scores_!$A$2:$A$474,0),0) + INDEX(_hidden_info_draft_!Z$46:AK$46,'Draft Sim'!$F$21)</f>
        <v>-1.2180386805919627</v>
      </c>
      <c r="AU417" cm="1">
        <f t="array" ref="AU417">INDEX(_x_scores_!G$2:G$474,MATCH($AO417,_x_scores_!$A$2:$A$474,0),0) + INDEX(_hidden_info_draft_!Z$47:AK$47,'Draft Sim'!$F$21)</f>
        <v>-0.85989213400276909</v>
      </c>
      <c r="AV417" cm="1">
        <f t="array" ref="AV417">INDEX(_x_scores_!H$2:H$474,MATCH($AO417,_x_scores_!$A$2:$A$474,0),0) + INDEX(_hidden_info_draft_!Z$48:AK$48,'Draft Sim'!$F$21)</f>
        <v>0.79126535854623559</v>
      </c>
      <c r="AW417" cm="1">
        <f t="array" ref="AW417">INDEX(_x_scores_!I$2:I$474,MATCH($AO417,_x_scores_!$A$2:$A$474,0),0) + INDEX(_hidden_info_draft_!Z$49:AK$49,'Draft Sim'!$F$21)</f>
        <v>-1.8203443464592219</v>
      </c>
      <c r="AX417" cm="1">
        <f t="array" ref="AX417">INDEX(_x_scores_!J$2:J$474,MATCH($AO417,_x_scores_!$A$2:$A$474,0),0) + INDEX(_hidden_info_draft_!Z$50:AK$50,'Draft Sim'!$F$21)</f>
        <v>7.914270259894407E-2</v>
      </c>
      <c r="AZ417">
        <f t="shared" si="80"/>
        <v>0.4084498043539927</v>
      </c>
      <c r="BA417">
        <f t="shared" si="81"/>
        <v>0.446734846840662</v>
      </c>
      <c r="BB417">
        <f t="shared" si="82"/>
        <v>0.44097694902541873</v>
      </c>
      <c r="BC417">
        <f t="shared" si="83"/>
        <v>0.4346964150005963</v>
      </c>
      <c r="BD417">
        <f t="shared" si="84"/>
        <v>0.41567671094714687</v>
      </c>
      <c r="BE417">
        <f t="shared" si="85"/>
        <v>0.44088928031703434</v>
      </c>
      <c r="BF417">
        <f t="shared" si="86"/>
        <v>0.55779902892483579</v>
      </c>
      <c r="BG417">
        <f t="shared" si="87"/>
        <v>0.3675659772466322</v>
      </c>
      <c r="BH417">
        <f t="shared" si="88"/>
        <v>0.50582171433670786</v>
      </c>
      <c r="BL417">
        <f ca="1"/>
        <v>1</v>
      </c>
      <c r="BN417">
        <f t="shared" si="89"/>
        <v>0.44651230299922517</v>
      </c>
      <c r="BO417" cm="1">
        <f t="array" aca="1" ref="BO417" ca="1">SUM(IF(MOD(_xlfn.FLOOR.MATH(ROW(INDIRECT("1:512"))/1),2)=1,AZ417,1-AZ417) * IF(MOD(_xlfn.FLOOR.MATH(ROW(INDIRECT("1:512"))/2),2)=1,BA417,1-BA417) *  IF(MOD(_xlfn.FLOOR.MATH(ROW(INDIRECT("1:512"))/4),2)=1,BB417,1-BB417) *IF(MOD(_xlfn.FLOOR.MATH(ROW(INDIRECT("1:512"))/8),2)=1,BC417,1-BC417) * IF(MOD(_xlfn.FLOOR.MATH(ROW(INDIRECT("1:512"))/16),2)=1,BD417,1-BD417) * IF(MOD(_xlfn.FLOOR.MATH(ROW(INDIRECT("1:512"))/32),2)=1,BE417,1-BE417) *  IF(MOD(_xlfn.FLOOR.MATH(ROW(INDIRECT("1:512"))/64),2)=1,BF417,1-BF417) * IF(MOD(_xlfn.FLOOR.MATH(ROW(INDIRECT("1:512"))/128),2)=1,BG417,1-BG417) * IF(MOD(_xlfn.FLOOR.MATH(ROW(INDIRECT("1:512"))/256),2)=1,BH417,1-BH417)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0.36960900142856518</v>
      </c>
      <c r="BP417">
        <f ca="1">IF('Draft Sim'!$C$2 = "Most Categories",BO417,BN417)</f>
        <v>0.36960900142856518</v>
      </c>
      <c r="BR417" t="str">
        <f ca="1"/>
        <v>Gorgui Dieng</v>
      </c>
      <c r="BT417" s="6" t="str">
        <f t="shared" ca="1" si="90"/>
        <v>Gorgui Dieng</v>
      </c>
      <c r="BV417" t="str">
        <f ca="1"/>
        <v>James Johnson</v>
      </c>
    </row>
    <row r="418" spans="6:74">
      <c r="F418" t="str">
        <v>Gorgui Dieng</v>
      </c>
      <c r="I418" s="6" t="str">
        <f t="shared" si="78"/>
        <v>Gorgui Dieng</v>
      </c>
      <c r="L418" t="str">
        <v>Simone Fontecchio</v>
      </c>
      <c r="O418">
        <v>-1.1504923098313014</v>
      </c>
      <c r="P418">
        <v>-0.96143159135356071</v>
      </c>
      <c r="Q418">
        <v>-1.1351258944799447</v>
      </c>
      <c r="R418">
        <v>-0.66909528921136174</v>
      </c>
      <c r="S418">
        <v>-0.55603724781659469</v>
      </c>
      <c r="T418">
        <v>-0.7522044045937607</v>
      </c>
      <c r="U418">
        <v>0.89179684710972995</v>
      </c>
      <c r="V418">
        <v>-5.5707894428567696E-2</v>
      </c>
      <c r="W418">
        <v>-0.10621931171387446</v>
      </c>
      <c r="AO418" t="str">
        <f t="shared" si="79"/>
        <v>Gorgui Dieng</v>
      </c>
      <c r="AP418" cm="1">
        <f t="array" ref="AP418">INDEX(_x_scores_!B$2:B$474,MATCH($AO418,_x_scores_!$A$2:$A$474,0),0) + INDEX(_hidden_info_draft_!Z$42:AK$42,'Draft Sim'!$F$21)</f>
        <v>-1.3306104501538272</v>
      </c>
      <c r="AQ418" cm="1">
        <f t="array" ref="AQ418">INDEX(_x_scores_!C$2:C$474,MATCH($AO418,_x_scores_!$A$2:$A$474,0),0) + INDEX(_hidden_info_draft_!Z$43:AK$43,'Draft Sim'!$F$21)</f>
        <v>-0.76343768860710537</v>
      </c>
      <c r="AR418" cm="1">
        <f t="array" ref="AR418">INDEX(_x_scores_!D$2:D$474,MATCH($AO418,_x_scores_!$A$2:$A$474,0),0) +INDEX(_hidden_info_draft_!Z$44:AK$44,'Draft Sim'!$F$21)</f>
        <v>-0.84465879591694348</v>
      </c>
      <c r="AS418" cm="1">
        <f t="array" ref="AS418">INDEX(_x_scores_!E$2:E$474,MATCH($AO418,_x_scores_!$A$2:$A$474,0),0) + INDEX(_hidden_info_draft_!Z$45:AK$45,'Draft Sim'!$F$21)</f>
        <v>-1.0227211751860641</v>
      </c>
      <c r="AT418" cm="1">
        <f t="array" ref="AT418">INDEX(_x_scores_!F$2:F$474,MATCH($AO418,_x_scores_!$A$2:$A$474,0),0) + INDEX(_hidden_info_draft_!Z$46:AK$46,'Draft Sim'!$F$21)</f>
        <v>-1.0804227588165107</v>
      </c>
      <c r="AU418" cm="1">
        <f t="array" ref="AU418">INDEX(_x_scores_!G$2:G$474,MATCH($AO418,_x_scores_!$A$2:$A$474,0),0) + INDEX(_hidden_info_draft_!Z$47:AK$47,'Draft Sim'!$F$21)</f>
        <v>-0.84888693163231232</v>
      </c>
      <c r="AV418" cm="1">
        <f t="array" ref="AV418">INDEX(_x_scores_!H$2:H$474,MATCH($AO418,_x_scores_!$A$2:$A$474,0),0) + INDEX(_hidden_info_draft_!Z$48:AK$48,'Draft Sim'!$F$21)</f>
        <v>0.81368794202714612</v>
      </c>
      <c r="AW418" cm="1">
        <f t="array" ref="AW418">INDEX(_x_scores_!I$2:I$474,MATCH($AO418,_x_scores_!$A$2:$A$474,0),0) + INDEX(_hidden_info_draft_!Z$49:AK$49,'Draft Sim'!$F$21)</f>
        <v>-1.7699884798025118</v>
      </c>
      <c r="AX418" cm="1">
        <f t="array" ref="AX418">INDEX(_x_scores_!J$2:J$474,MATCH($AO418,_x_scores_!$A$2:$A$474,0),0) + INDEX(_hidden_info_draft_!Z$50:AK$50,'Draft Sim'!$F$21)</f>
        <v>8.9184385520309314E-2</v>
      </c>
      <c r="AZ418">
        <f t="shared" si="80"/>
        <v>0.40196033718428892</v>
      </c>
      <c r="BA418">
        <f t="shared" si="81"/>
        <v>0.44764801279749911</v>
      </c>
      <c r="BB418">
        <f t="shared" si="82"/>
        <v>0.44348603557214306</v>
      </c>
      <c r="BC418">
        <f t="shared" si="83"/>
        <v>0.4228384455351637</v>
      </c>
      <c r="BD418">
        <f t="shared" si="84"/>
        <v>0.42508370166588738</v>
      </c>
      <c r="BE418">
        <f t="shared" si="85"/>
        <v>0.44164034529117346</v>
      </c>
      <c r="BF418">
        <f t="shared" si="86"/>
        <v>0.55942491629343316</v>
      </c>
      <c r="BG418">
        <f t="shared" si="87"/>
        <v>0.37109736899744283</v>
      </c>
      <c r="BH418">
        <f t="shared" si="88"/>
        <v>0.50656031479447827</v>
      </c>
      <c r="BL418">
        <f ca="1"/>
        <v>1</v>
      </c>
      <c r="BN418">
        <f t="shared" si="89"/>
        <v>0.44663771979238986</v>
      </c>
      <c r="BO418" cm="1">
        <f t="array" aca="1" ref="BO418" ca="1">SUM(IF(MOD(_xlfn.FLOOR.MATH(ROW(INDIRECT("1:512"))/1),2)=1,AZ418,1-AZ418) * IF(MOD(_xlfn.FLOOR.MATH(ROW(INDIRECT("1:512"))/2),2)=1,BA418,1-BA418) *  IF(MOD(_xlfn.FLOOR.MATH(ROW(INDIRECT("1:512"))/4),2)=1,BB418,1-BB418) *IF(MOD(_xlfn.FLOOR.MATH(ROW(INDIRECT("1:512"))/8),2)=1,BC418,1-BC418) * IF(MOD(_xlfn.FLOOR.MATH(ROW(INDIRECT("1:512"))/16),2)=1,BD418,1-BD418) * IF(MOD(_xlfn.FLOOR.MATH(ROW(INDIRECT("1:512"))/32),2)=1,BE418,1-BE418) *  IF(MOD(_xlfn.FLOOR.MATH(ROW(INDIRECT("1:512"))/64),2)=1,BF418,1-BF418) * IF(MOD(_xlfn.FLOOR.MATH(ROW(INDIRECT("1:512"))/128),2)=1,BG418,1-BG418) * IF(MOD(_xlfn.FLOOR.MATH(ROW(INDIRECT("1:512"))/256),2)=1,BH418,1-BH418)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0.36989085915650677</v>
      </c>
      <c r="BP418">
        <f ca="1">IF('Draft Sim'!$C$2 = "Most Categories",BO418,BN418)</f>
        <v>0.36989085915650677</v>
      </c>
      <c r="BR418" t="str">
        <f ca="1"/>
        <v>Nikola Jovic</v>
      </c>
      <c r="BT418" s="6" t="str">
        <f t="shared" ca="1" si="90"/>
        <v>Nikola Jovic</v>
      </c>
      <c r="BV418" t="str">
        <f ca="1"/>
        <v>Simone Fontecchio</v>
      </c>
    </row>
    <row r="419" spans="6:74">
      <c r="F419" t="str">
        <v>Udonis Haslem</v>
      </c>
      <c r="I419" s="6" t="str">
        <f t="shared" si="78"/>
        <v>Udonis Haslem</v>
      </c>
      <c r="L419" t="str">
        <v>Trevor Keels</v>
      </c>
      <c r="O419">
        <v>-1.12499224920352</v>
      </c>
      <c r="P419">
        <v>-0.88765621103064718</v>
      </c>
      <c r="Q419">
        <v>-1.073992851337966</v>
      </c>
      <c r="R419">
        <v>-0.73326575676960182</v>
      </c>
      <c r="S419">
        <v>-0.60181425770570884</v>
      </c>
      <c r="T419">
        <v>-0.84160808324914904</v>
      </c>
      <c r="U419">
        <v>0.88263781723821721</v>
      </c>
      <c r="V419">
        <v>-9.7024938021478616E-2</v>
      </c>
      <c r="W419">
        <v>6.9162773300095069E-3</v>
      </c>
      <c r="AO419" t="str">
        <f t="shared" si="79"/>
        <v>Udonis Haslem</v>
      </c>
      <c r="AP419" cm="1">
        <f t="array" ref="AP419">INDEX(_x_scores_!B$2:B$474,MATCH($AO419,_x_scores_!$A$2:$A$474,0),0) + INDEX(_hidden_info_draft_!Z$42:AK$42,'Draft Sim'!$F$21)</f>
        <v>-1.246823132511016</v>
      </c>
      <c r="AQ419" cm="1">
        <f t="array" ref="AQ419">INDEX(_x_scores_!C$2:C$474,MATCH($AO419,_x_scores_!$A$2:$A$474,0),0) + INDEX(_hidden_info_draft_!Z$43:AK$43,'Draft Sim'!$F$21)</f>
        <v>-0.87007224167387098</v>
      </c>
      <c r="AR419" cm="1">
        <f t="array" ref="AR419">INDEX(_x_scores_!D$2:D$474,MATCH($AO419,_x_scores_!$A$2:$A$474,0),0) +INDEX(_hidden_info_draft_!Z$44:AK$44,'Draft Sim'!$F$21)</f>
        <v>-0.93753771124919871</v>
      </c>
      <c r="AS419" cm="1">
        <f t="array" ref="AS419">INDEX(_x_scores_!E$2:E$474,MATCH($AO419,_x_scores_!$A$2:$A$474,0),0) + INDEX(_hidden_info_draft_!Z$45:AK$45,'Draft Sim'!$F$21)</f>
        <v>-0.97951133948093094</v>
      </c>
      <c r="AT419" cm="1">
        <f t="array" ref="AT419">INDEX(_x_scores_!F$2:F$474,MATCH($AO419,_x_scores_!$A$2:$A$474,0),0) + INDEX(_hidden_info_draft_!Z$46:AK$46,'Draft Sim'!$F$21)</f>
        <v>-1.1172541626348447</v>
      </c>
      <c r="AU419" cm="1">
        <f t="array" ref="AU419">INDEX(_x_scores_!G$2:G$474,MATCH($AO419,_x_scores_!$A$2:$A$474,0),0) + INDEX(_hidden_info_draft_!Z$47:AK$47,'Draft Sim'!$F$21)</f>
        <v>-0.87414953908795046</v>
      </c>
      <c r="AV419" cm="1">
        <f t="array" ref="AV419">INDEX(_x_scores_!H$2:H$474,MATCH($AO419,_x_scores_!$A$2:$A$474,0),0) + INDEX(_hidden_info_draft_!Z$48:AK$48,'Draft Sim'!$F$21)</f>
        <v>0.91659242161997889</v>
      </c>
      <c r="AW419" cm="1">
        <f t="array" ref="AW419">INDEX(_x_scores_!I$2:I$474,MATCH($AO419,_x_scores_!$A$2:$A$474,0),0) + INDEX(_hidden_info_draft_!Z$49:AK$49,'Draft Sim'!$F$21)</f>
        <v>-1.7499134109383092</v>
      </c>
      <c r="AX419" cm="1">
        <f t="array" ref="AX419">INDEX(_x_scores_!J$2:J$474,MATCH($AO419,_x_scores_!$A$2:$A$474,0),0) + INDEX(_hidden_info_draft_!Z$50:AK$50,'Draft Sim'!$F$21)</f>
        <v>6.098401157405179E-2</v>
      </c>
      <c r="AZ419">
        <f t="shared" si="80"/>
        <v>0.40801950278796506</v>
      </c>
      <c r="BA419">
        <f t="shared" si="81"/>
        <v>0.44038696868737393</v>
      </c>
      <c r="BB419">
        <f t="shared" si="82"/>
        <v>0.43732058250063677</v>
      </c>
      <c r="BC419">
        <f t="shared" si="83"/>
        <v>0.42606009217958674</v>
      </c>
      <c r="BD419">
        <f t="shared" si="84"/>
        <v>0.4225616054541701</v>
      </c>
      <c r="BE419">
        <f t="shared" si="85"/>
        <v>0.4399165808053449</v>
      </c>
      <c r="BF419">
        <f t="shared" si="86"/>
        <v>0.56687338436807078</v>
      </c>
      <c r="BG419">
        <f t="shared" si="87"/>
        <v>0.37250825859136838</v>
      </c>
      <c r="BH419">
        <f t="shared" si="88"/>
        <v>0.50448603095506639</v>
      </c>
      <c r="BL419">
        <f ca="1"/>
        <v>0</v>
      </c>
      <c r="BN419">
        <f t="shared" si="89"/>
        <v>0.44645922292550921</v>
      </c>
      <c r="BO419" cm="1">
        <f t="array" aca="1" ref="BO419" ca="1">SUM(IF(MOD(_xlfn.FLOOR.MATH(ROW(INDIRECT("1:512"))/1),2)=1,AZ419,1-AZ419) * IF(MOD(_xlfn.FLOOR.MATH(ROW(INDIRECT("1:512"))/2),2)=1,BA419,1-BA419) *  IF(MOD(_xlfn.FLOOR.MATH(ROW(INDIRECT("1:512"))/4),2)=1,BB419,1-BB419) *IF(MOD(_xlfn.FLOOR.MATH(ROW(INDIRECT("1:512"))/8),2)=1,BC419,1-BC419) * IF(MOD(_xlfn.FLOOR.MATH(ROW(INDIRECT("1:512"))/16),2)=1,BD419,1-BD419) * IF(MOD(_xlfn.FLOOR.MATH(ROW(INDIRECT("1:512"))/32),2)=1,BE419,1-BE419) *  IF(MOD(_xlfn.FLOOR.MATH(ROW(INDIRECT("1:512"))/64),2)=1,BF419,1-BF419) * IF(MOD(_xlfn.FLOOR.MATH(ROW(INDIRECT("1:512"))/128),2)=1,BG419,1-BG419) * IF(MOD(_xlfn.FLOOR.MATH(ROW(INDIRECT("1:512"))/256),2)=1,BH419,1-BH419)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0.36942819511291586</v>
      </c>
      <c r="BP419">
        <f ca="1">IF('Draft Sim'!$C$2 = "Most Categories",BO419,BN419)</f>
        <v>0.36942819511291586</v>
      </c>
      <c r="BR419" t="str">
        <f ca="1"/>
        <v>Chima Moneke</v>
      </c>
      <c r="BT419" s="6" t="str">
        <f t="shared" ca="1" si="90"/>
        <v>Chima Moneke</v>
      </c>
      <c r="BV419" t="str">
        <f ca="1"/>
        <v>Alex Len</v>
      </c>
    </row>
    <row r="420" spans="6:74">
      <c r="F420" t="str">
        <v>Josh Minott</v>
      </c>
      <c r="I420" s="6" t="str">
        <f t="shared" si="78"/>
        <v>Josh Minott</v>
      </c>
      <c r="L420" t="str">
        <v>Alex Len</v>
      </c>
      <c r="O420">
        <v>-1.2021805126674892</v>
      </c>
      <c r="P420">
        <v>-1.0751712338206529</v>
      </c>
      <c r="Q420">
        <v>-1.1036689408688785</v>
      </c>
      <c r="R420">
        <v>-0.70608944901651938</v>
      </c>
      <c r="S420">
        <v>-0.64923078846290938</v>
      </c>
      <c r="T420">
        <v>-0.74645488629755485</v>
      </c>
      <c r="U420">
        <v>1.0297859215540355</v>
      </c>
      <c r="V420">
        <v>-5.1349727416691041E-2</v>
      </c>
      <c r="W420">
        <v>-1.9850311879043906E-2</v>
      </c>
      <c r="AO420" t="str">
        <f t="shared" si="79"/>
        <v>Josh Minott</v>
      </c>
      <c r="AP420" cm="1">
        <f t="array" ref="AP420">INDEX(_x_scores_!B$2:B$474,MATCH($AO420,_x_scores_!$A$2:$A$474,0),0) + INDEX(_hidden_info_draft_!Z$42:AK$42,'Draft Sim'!$F$21)</f>
        <v>-1.3125808035140216</v>
      </c>
      <c r="AQ420" cm="1">
        <f t="array" ref="AQ420">INDEX(_x_scores_!C$2:C$474,MATCH($AO420,_x_scores_!$A$2:$A$474,0),0) + INDEX(_hidden_info_draft_!Z$43:AK$43,'Draft Sim'!$F$21)</f>
        <v>-0.71076119608874255</v>
      </c>
      <c r="AR420" cm="1">
        <f t="array" ref="AR420">INDEX(_x_scores_!D$2:D$474,MATCH($AO420,_x_scores_!$A$2:$A$474,0),0) +INDEX(_hidden_info_draft_!Z$44:AK$44,'Draft Sim'!$F$21)</f>
        <v>-1.0077977299996417</v>
      </c>
      <c r="AS420" cm="1">
        <f t="array" ref="AS420">INDEX(_x_scores_!E$2:E$474,MATCH($AO420,_x_scores_!$A$2:$A$474,0),0) + INDEX(_hidden_info_draft_!Z$45:AK$45,'Draft Sim'!$F$21)</f>
        <v>-0.82611825285548246</v>
      </c>
      <c r="AT420" cm="1">
        <f t="array" ref="AT420">INDEX(_x_scores_!F$2:F$474,MATCH($AO420,_x_scores_!$A$2:$A$474,0),0) + INDEX(_hidden_info_draft_!Z$46:AK$46,'Draft Sim'!$F$21)</f>
        <v>-1.0588686744793741</v>
      </c>
      <c r="AU420" cm="1">
        <f t="array" ref="AU420">INDEX(_x_scores_!G$2:G$474,MATCH($AO420,_x_scores_!$A$2:$A$474,0),0) + INDEX(_hidden_info_draft_!Z$47:AK$47,'Draft Sim'!$F$21)</f>
        <v>-1.0343417400746979</v>
      </c>
      <c r="AV420" cm="1">
        <f t="array" ref="AV420">INDEX(_x_scores_!H$2:H$474,MATCH($AO420,_x_scores_!$A$2:$A$474,0),0) + INDEX(_hidden_info_draft_!Z$48:AK$48,'Draft Sim'!$F$21)</f>
        <v>0.89714778285190133</v>
      </c>
      <c r="AW420" cm="1">
        <f t="array" ref="AW420">INDEX(_x_scores_!I$2:I$474,MATCH($AO420,_x_scores_!$A$2:$A$474,0),0) + INDEX(_hidden_info_draft_!Z$49:AK$49,'Draft Sim'!$F$21)</f>
        <v>-1.8317870896445663</v>
      </c>
      <c r="AX420" cm="1">
        <f t="array" ref="AX420">INDEX(_x_scores_!J$2:J$474,MATCH($AO420,_x_scores_!$A$2:$A$474,0),0) + INDEX(_hidden_info_draft_!Z$50:AK$50,'Draft Sim'!$F$21)</f>
        <v>7.2836588651801079E-2</v>
      </c>
      <c r="AZ420">
        <f t="shared" si="80"/>
        <v>0.40326223498658087</v>
      </c>
      <c r="BA420">
        <f t="shared" si="81"/>
        <v>0.45124154215811241</v>
      </c>
      <c r="BB420">
        <f t="shared" si="82"/>
        <v>0.43266661685447483</v>
      </c>
      <c r="BC420">
        <f t="shared" si="83"/>
        <v>0.43753526602994508</v>
      </c>
      <c r="BD420">
        <f t="shared" si="84"/>
        <v>0.42656108657111269</v>
      </c>
      <c r="BE420">
        <f t="shared" si="85"/>
        <v>0.42901387259394352</v>
      </c>
      <c r="BF420">
        <f t="shared" si="86"/>
        <v>0.56546767184305757</v>
      </c>
      <c r="BG420">
        <f t="shared" si="87"/>
        <v>0.36676505917311852</v>
      </c>
      <c r="BH420">
        <f t="shared" si="88"/>
        <v>0.50535786751489509</v>
      </c>
      <c r="BL420">
        <f ca="1"/>
        <v>0</v>
      </c>
      <c r="BN420">
        <f t="shared" si="89"/>
        <v>0.44643013530280445</v>
      </c>
      <c r="BO420" cm="1">
        <f t="array" aca="1" ref="BO420" ca="1">SUM(IF(MOD(_xlfn.FLOOR.MATH(ROW(INDIRECT("1:512"))/1),2)=1,AZ420,1-AZ420) * IF(MOD(_xlfn.FLOOR.MATH(ROW(INDIRECT("1:512"))/2),2)=1,BA420,1-BA420) *  IF(MOD(_xlfn.FLOOR.MATH(ROW(INDIRECT("1:512"))/4),2)=1,BB420,1-BB420) *IF(MOD(_xlfn.FLOOR.MATH(ROW(INDIRECT("1:512"))/8),2)=1,BC420,1-BC420) * IF(MOD(_xlfn.FLOOR.MATH(ROW(INDIRECT("1:512"))/16),2)=1,BD420,1-BD420) * IF(MOD(_xlfn.FLOOR.MATH(ROW(INDIRECT("1:512"))/32),2)=1,BE420,1-BE420) *  IF(MOD(_xlfn.FLOOR.MATH(ROW(INDIRECT("1:512"))/64),2)=1,BF420,1-BF420) * IF(MOD(_xlfn.FLOOR.MATH(ROW(INDIRECT("1:512"))/128),2)=1,BG420,1-BG420) * IF(MOD(_xlfn.FLOOR.MATH(ROW(INDIRECT("1:512"))/256),2)=1,BH420,1-BH420)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0.36934197713070432</v>
      </c>
      <c r="BP420">
        <f ca="1">IF('Draft Sim'!$C$2 = "Most Categories",BO420,BN420)</f>
        <v>0.36934197713070432</v>
      </c>
      <c r="BR420" t="str">
        <f ca="1"/>
        <v>Udonis Haslem</v>
      </c>
      <c r="BT420" s="6" t="str">
        <f t="shared" ca="1" si="90"/>
        <v>Udonis Haslem</v>
      </c>
      <c r="BV420" t="str">
        <f ca="1"/>
        <v>Isaiah Mobley</v>
      </c>
    </row>
    <row r="421" spans="6:74">
      <c r="F421" t="str">
        <v>Dereon Seabron</v>
      </c>
      <c r="I421" s="6" t="str">
        <f t="shared" si="78"/>
        <v>Dereon Seabron</v>
      </c>
      <c r="L421" t="str">
        <v>Wesley Matthews</v>
      </c>
      <c r="O421">
        <v>-1.0964132466917818</v>
      </c>
      <c r="P421">
        <v>-1.1184489546881162</v>
      </c>
      <c r="Q421">
        <v>-0.92950226192804475</v>
      </c>
      <c r="R421">
        <v>-0.59769587958250892</v>
      </c>
      <c r="S421">
        <v>-0.72059267625927648</v>
      </c>
      <c r="T421">
        <v>-0.51282467959837597</v>
      </c>
      <c r="U421">
        <v>0.77606564048747795</v>
      </c>
      <c r="V421">
        <v>2.90611091367455E-3</v>
      </c>
      <c r="W421">
        <v>-0.28039272066668952</v>
      </c>
      <c r="AO421" t="str">
        <f t="shared" si="79"/>
        <v>Dereon Seabron</v>
      </c>
      <c r="AP421" cm="1">
        <f t="array" ref="AP421">INDEX(_x_scores_!B$2:B$474,MATCH($AO421,_x_scores_!$A$2:$A$474,0),0) + INDEX(_hidden_info_draft_!Z$42:AK$42,'Draft Sim'!$F$21)</f>
        <v>-1.2362767562196642</v>
      </c>
      <c r="AQ421" cm="1">
        <f t="array" ref="AQ421">INDEX(_x_scores_!C$2:C$474,MATCH($AO421,_x_scores_!$A$2:$A$474,0),0) + INDEX(_hidden_info_draft_!Z$43:AK$43,'Draft Sim'!$F$21)</f>
        <v>-0.82892313965701836</v>
      </c>
      <c r="AR421" cm="1">
        <f t="array" ref="AR421">INDEX(_x_scores_!D$2:D$474,MATCH($AO421,_x_scores_!$A$2:$A$474,0),0) +INDEX(_hidden_info_draft_!Z$44:AK$44,'Draft Sim'!$F$21)</f>
        <v>-0.88866994578638514</v>
      </c>
      <c r="AS421" cm="1">
        <f t="array" ref="AS421">INDEX(_x_scores_!E$2:E$474,MATCH($AO421,_x_scores_!$A$2:$A$474,0),0) + INDEX(_hidden_info_draft_!Z$45:AK$45,'Draft Sim'!$F$21)</f>
        <v>-0.89957845749619825</v>
      </c>
      <c r="AT421" cm="1">
        <f t="array" ref="AT421">INDEX(_x_scores_!F$2:F$474,MATCH($AO421,_x_scores_!$A$2:$A$474,0),0) + INDEX(_hidden_info_draft_!Z$46:AK$46,'Draft Sim'!$F$21)</f>
        <v>-1.2339195148310345</v>
      </c>
      <c r="AU421" cm="1">
        <f t="array" ref="AU421">INDEX(_x_scores_!G$2:G$474,MATCH($AO421,_x_scores_!$A$2:$A$474,0),0) + INDEX(_hidden_info_draft_!Z$47:AK$47,'Draft Sim'!$F$21)</f>
        <v>-0.8507627811724412</v>
      </c>
      <c r="AV421" cm="1">
        <f t="array" ref="AV421">INDEX(_x_scores_!H$2:H$474,MATCH($AO421,_x_scores_!$A$2:$A$474,0),0) + INDEX(_hidden_info_draft_!Z$48:AK$48,'Draft Sim'!$F$21)</f>
        <v>0.86828295635931774</v>
      </c>
      <c r="AW421" cm="1">
        <f t="array" ref="AW421">INDEX(_x_scores_!I$2:I$474,MATCH($AO421,_x_scores_!$A$2:$A$474,0),0) + INDEX(_hidden_info_draft_!Z$49:AK$49,'Draft Sim'!$F$21)</f>
        <v>-1.7702454159806875</v>
      </c>
      <c r="AX421" cm="1">
        <f t="array" ref="AX421">INDEX(_x_scores_!J$2:J$474,MATCH($AO421,_x_scores_!$A$2:$A$474,0),0) + INDEX(_hidden_info_draft_!Z$50:AK$50,'Draft Sim'!$F$21)</f>
        <v>3.0125619153209909E-2</v>
      </c>
      <c r="AZ421">
        <f t="shared" si="80"/>
        <v>0.40878376809687444</v>
      </c>
      <c r="BA421">
        <f t="shared" si="81"/>
        <v>0.44318668823284479</v>
      </c>
      <c r="BB421">
        <f t="shared" si="82"/>
        <v>0.44056270438874012</v>
      </c>
      <c r="BC421">
        <f t="shared" si="83"/>
        <v>0.43203261275416915</v>
      </c>
      <c r="BD421">
        <f t="shared" si="84"/>
        <v>0.41459414301884978</v>
      </c>
      <c r="BE421">
        <f t="shared" si="85"/>
        <v>0.44151231048010953</v>
      </c>
      <c r="BF421">
        <f t="shared" si="86"/>
        <v>0.56337942309729816</v>
      </c>
      <c r="BG421">
        <f t="shared" si="87"/>
        <v>0.371079322525253</v>
      </c>
      <c r="BH421">
        <f t="shared" si="88"/>
        <v>0.50221609910078446</v>
      </c>
      <c r="BL421">
        <f ca="1"/>
        <v>0</v>
      </c>
      <c r="BN421">
        <f t="shared" si="89"/>
        <v>0.44637189685499151</v>
      </c>
      <c r="BO421" cm="1">
        <f t="array" aca="1" ref="BO421" ca="1">SUM(IF(MOD(_xlfn.FLOOR.MATH(ROW(INDIRECT("1:512"))/1),2)=1,AZ421,1-AZ421) * IF(MOD(_xlfn.FLOOR.MATH(ROW(INDIRECT("1:512"))/2),2)=1,BA421,1-BA421) *  IF(MOD(_xlfn.FLOOR.MATH(ROW(INDIRECT("1:512"))/4),2)=1,BB421,1-BB421) *IF(MOD(_xlfn.FLOOR.MATH(ROW(INDIRECT("1:512"))/8),2)=1,BC421,1-BC421) * IF(MOD(_xlfn.FLOOR.MATH(ROW(INDIRECT("1:512"))/16),2)=1,BD421,1-BD421) * IF(MOD(_xlfn.FLOOR.MATH(ROW(INDIRECT("1:512"))/32),2)=1,BE421,1-BE421) *  IF(MOD(_xlfn.FLOOR.MATH(ROW(INDIRECT("1:512"))/64),2)=1,BF421,1-BF421) * IF(MOD(_xlfn.FLOOR.MATH(ROW(INDIRECT("1:512"))/128),2)=1,BG421,1-BG421) * IF(MOD(_xlfn.FLOOR.MATH(ROW(INDIRECT("1:512"))/256),2)=1,BH421,1-BH421)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0.36925347681191306</v>
      </c>
      <c r="BP421">
        <f ca="1">IF('Draft Sim'!$C$2 = "Most Categories",BO421,BN421)</f>
        <v>0.36925347681191306</v>
      </c>
      <c r="BR421" t="str">
        <f ca="1"/>
        <v>Jaden Springer</v>
      </c>
      <c r="BT421" s="6" t="str">
        <f t="shared" ca="1" si="90"/>
        <v>Jaden Springer</v>
      </c>
      <c r="BV421" t="str">
        <f ca="1"/>
        <v>Trevor Keels</v>
      </c>
    </row>
    <row r="422" spans="6:74">
      <c r="F422" t="str">
        <v>Payton Pritchard</v>
      </c>
      <c r="I422" s="6" t="str">
        <f t="shared" si="78"/>
        <v>Payton Pritchard</v>
      </c>
      <c r="L422" t="str">
        <v>Goran Dragic</v>
      </c>
      <c r="O422">
        <v>-1.1549862692925457</v>
      </c>
      <c r="P422">
        <v>-1.1142398568005774</v>
      </c>
      <c r="Q422">
        <v>-1.086996714482704</v>
      </c>
      <c r="R422">
        <v>-0.74653581253551959</v>
      </c>
      <c r="S422">
        <v>-0.54548269490179402</v>
      </c>
      <c r="T422">
        <v>-0.80621611978771235</v>
      </c>
      <c r="U422">
        <v>0.98725673476512166</v>
      </c>
      <c r="V422">
        <v>-5.9747085694700046E-3</v>
      </c>
      <c r="W422">
        <v>-3.8859827832104947E-2</v>
      </c>
      <c r="AO422" t="str">
        <f t="shared" si="79"/>
        <v>Payton Pritchard</v>
      </c>
      <c r="AP422" cm="1">
        <f t="array" ref="AP422">INDEX(_x_scores_!B$2:B$474,MATCH($AO422,_x_scores_!$A$2:$A$474,0),0) + INDEX(_hidden_info_draft_!Z$42:AK$42,'Draft Sim'!$F$21)</f>
        <v>-1.1763416578954078</v>
      </c>
      <c r="AQ422" cm="1">
        <f t="array" ref="AQ422">INDEX(_x_scores_!C$2:C$474,MATCH($AO422,_x_scores_!$A$2:$A$474,0),0) + INDEX(_hidden_info_draft_!Z$43:AK$43,'Draft Sim'!$F$21)</f>
        <v>-0.97978054249810687</v>
      </c>
      <c r="AR422" cm="1">
        <f t="array" ref="AR422">INDEX(_x_scores_!D$2:D$474,MATCH($AO422,_x_scores_!$A$2:$A$474,0),0) +INDEX(_hidden_info_draft_!Z$44:AK$44,'Draft Sim'!$F$21)</f>
        <v>-0.64078101352493355</v>
      </c>
      <c r="AS422" cm="1">
        <f t="array" ref="AS422">INDEX(_x_scores_!E$2:E$474,MATCH($AO422,_x_scores_!$A$2:$A$474,0),0) + INDEX(_hidden_info_draft_!Z$45:AK$45,'Draft Sim'!$F$21)</f>
        <v>-0.92862778922779188</v>
      </c>
      <c r="AT422" cm="1">
        <f t="array" ref="AT422">INDEX(_x_scores_!F$2:F$474,MATCH($AO422,_x_scores_!$A$2:$A$474,0),0) + INDEX(_hidden_info_draft_!Z$46:AK$46,'Draft Sim'!$F$21)</f>
        <v>-1.4341350430018149</v>
      </c>
      <c r="AU422" cm="1">
        <f t="array" ref="AU422">INDEX(_x_scores_!G$2:G$474,MATCH($AO422,_x_scores_!$A$2:$A$474,0),0) + INDEX(_hidden_info_draft_!Z$47:AK$47,'Draft Sim'!$F$21)</f>
        <v>-0.47080564016968168</v>
      </c>
      <c r="AV422" cm="1">
        <f t="array" ref="AV422">INDEX(_x_scores_!H$2:H$474,MATCH($AO422,_x_scores_!$A$2:$A$474,0),0) + INDEX(_hidden_info_draft_!Z$48:AK$48,'Draft Sim'!$F$21)</f>
        <v>0.80042545530389508</v>
      </c>
      <c r="AW422" cm="1">
        <f t="array" ref="AW422">INDEX(_x_scores_!I$2:I$474,MATCH($AO422,_x_scores_!$A$2:$A$474,0),0) + INDEX(_hidden_info_draft_!Z$49:AK$49,'Draft Sim'!$F$21)</f>
        <v>-1.7305549078849456</v>
      </c>
      <c r="AX422" cm="1">
        <f t="array" ref="AX422">INDEX(_x_scores_!J$2:J$474,MATCH($AO422,_x_scores_!$A$2:$A$474,0),0) + INDEX(_hidden_info_draft_!Z$50:AK$50,'Draft Sim'!$F$21)</f>
        <v>-0.19450972770175226</v>
      </c>
      <c r="AZ422">
        <f t="shared" si="80"/>
        <v>0.41313359709449449</v>
      </c>
      <c r="BA422">
        <f t="shared" si="81"/>
        <v>0.43293751265732605</v>
      </c>
      <c r="BB422">
        <f t="shared" si="82"/>
        <v>0.45706578560243061</v>
      </c>
      <c r="BC422">
        <f t="shared" si="83"/>
        <v>0.42986019794554065</v>
      </c>
      <c r="BD422">
        <f t="shared" si="84"/>
        <v>0.40100404460723194</v>
      </c>
      <c r="BE422">
        <f t="shared" si="85"/>
        <v>0.4675523898755658</v>
      </c>
      <c r="BF422">
        <f t="shared" si="86"/>
        <v>0.55846335733170593</v>
      </c>
      <c r="BG422">
        <f t="shared" si="87"/>
        <v>0.37387040997270005</v>
      </c>
      <c r="BH422">
        <f t="shared" si="88"/>
        <v>0.48569447991977721</v>
      </c>
      <c r="BL422">
        <f ca="1"/>
        <v>1</v>
      </c>
      <c r="BN422">
        <f t="shared" si="89"/>
        <v>0.44662019722297469</v>
      </c>
      <c r="BO422" cm="1">
        <f t="array" aca="1" ref="BO422" ca="1">SUM(IF(MOD(_xlfn.FLOOR.MATH(ROW(INDIRECT("1:512"))/1),2)=1,AZ422,1-AZ422) * IF(MOD(_xlfn.FLOOR.MATH(ROW(INDIRECT("1:512"))/2),2)=1,BA422,1-BA422) *  IF(MOD(_xlfn.FLOOR.MATH(ROW(INDIRECT("1:512"))/4),2)=1,BB422,1-BB422) *IF(MOD(_xlfn.FLOOR.MATH(ROW(INDIRECT("1:512"))/8),2)=1,BC422,1-BC422) * IF(MOD(_xlfn.FLOOR.MATH(ROW(INDIRECT("1:512"))/16),2)=1,BD422,1-BD422) * IF(MOD(_xlfn.FLOOR.MATH(ROW(INDIRECT("1:512"))/32),2)=1,BE422,1-BE422) *  IF(MOD(_xlfn.FLOOR.MATH(ROW(INDIRECT("1:512"))/64),2)=1,BF422,1-BF422) * IF(MOD(_xlfn.FLOOR.MATH(ROW(INDIRECT("1:512"))/128),2)=1,BG422,1-BG422) * IF(MOD(_xlfn.FLOOR.MATH(ROW(INDIRECT("1:512"))/256),2)=1,BH422,1-BH422)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0.36990099842855684</v>
      </c>
      <c r="BP422">
        <f ca="1">IF('Draft Sim'!$C$2 = "Most Categories",BO422,BN422)</f>
        <v>0.36990099842855684</v>
      </c>
      <c r="BR422" t="str">
        <f ca="1"/>
        <v>Josh Minott</v>
      </c>
      <c r="BT422" s="6" t="str">
        <f t="shared" ca="1" si="90"/>
        <v>Josh Minott</v>
      </c>
      <c r="BV422" t="str">
        <f ca="1"/>
        <v>TyTy Washington Jr.</v>
      </c>
    </row>
    <row r="423" spans="6:74">
      <c r="F423" t="str">
        <v>Malcolm Hill</v>
      </c>
      <c r="I423" s="6" t="str">
        <f t="shared" si="78"/>
        <v>Malcolm Hill</v>
      </c>
      <c r="L423" t="str">
        <v>TyTy Washington Jr.</v>
      </c>
      <c r="O423">
        <v>-1.2721479987653019</v>
      </c>
      <c r="P423">
        <v>-0.84700631408673099</v>
      </c>
      <c r="Q423">
        <v>-1.1806545932635855</v>
      </c>
      <c r="R423">
        <v>-0.77696502647689969</v>
      </c>
      <c r="S423">
        <v>-0.39090537316452983</v>
      </c>
      <c r="T423">
        <v>-0.95962280902033525</v>
      </c>
      <c r="U423">
        <v>0.98065441428123856</v>
      </c>
      <c r="V423">
        <v>-5.6080206138043445E-2</v>
      </c>
      <c r="W423">
        <v>2.3579412242756916E-2</v>
      </c>
      <c r="AO423" t="str">
        <f t="shared" si="79"/>
        <v>Malcolm Hill</v>
      </c>
      <c r="AP423" cm="1">
        <f t="array" ref="AP423">INDEX(_x_scores_!B$2:B$474,MATCH($AO423,_x_scores_!$A$2:$A$474,0),0) + INDEX(_hidden_info_draft_!Z$42:AK$42,'Draft Sim'!$F$21)</f>
        <v>-1.2940173758859594</v>
      </c>
      <c r="AQ423" cm="1">
        <f t="array" ref="AQ423">INDEX(_x_scores_!C$2:C$474,MATCH($AO423,_x_scores_!$A$2:$A$474,0),0) + INDEX(_hidden_info_draft_!Z$43:AK$43,'Draft Sim'!$F$21)</f>
        <v>-0.83100361869394657</v>
      </c>
      <c r="AR423" cm="1">
        <f t="array" ref="AR423">INDEX(_x_scores_!D$2:D$474,MATCH($AO423,_x_scores_!$A$2:$A$474,0),0) +INDEX(_hidden_info_draft_!Z$44:AK$44,'Draft Sim'!$F$21)</f>
        <v>-0.95420993763537321</v>
      </c>
      <c r="AS423" cm="1">
        <f t="array" ref="AS423">INDEX(_x_scores_!E$2:E$474,MATCH($AO423,_x_scores_!$A$2:$A$474,0),0) + INDEX(_hidden_info_draft_!Z$45:AK$45,'Draft Sim'!$F$21)</f>
        <v>-0.93906497596193073</v>
      </c>
      <c r="AT423" cm="1">
        <f t="array" ref="AT423">INDEX(_x_scores_!F$2:F$474,MATCH($AO423,_x_scores_!$A$2:$A$474,0),0) + INDEX(_hidden_info_draft_!Z$46:AK$46,'Draft Sim'!$F$21)</f>
        <v>-1.2210022561959599</v>
      </c>
      <c r="AU423" cm="1">
        <f t="array" ref="AU423">INDEX(_x_scores_!G$2:G$474,MATCH($AO423,_x_scores_!$A$2:$A$474,0),0) + INDEX(_hidden_info_draft_!Z$47:AK$47,'Draft Sim'!$F$21)</f>
        <v>-0.81438830559779296</v>
      </c>
      <c r="AV423" cm="1">
        <f t="array" ref="AV423">INDEX(_x_scores_!H$2:H$474,MATCH($AO423,_x_scores_!$A$2:$A$474,0),0) + INDEX(_hidden_info_draft_!Z$48:AK$48,'Draft Sim'!$F$21)</f>
        <v>0.95912160840889271</v>
      </c>
      <c r="AW423" cm="1">
        <f t="array" ref="AW423">INDEX(_x_scores_!I$2:I$474,MATCH($AO423,_x_scores_!$A$2:$A$474,0),0) + INDEX(_hidden_info_draft_!Z$49:AK$49,'Draft Sim'!$F$21)</f>
        <v>-1.7952884297855303</v>
      </c>
      <c r="AX423" cm="1">
        <f t="array" ref="AX423">INDEX(_x_scores_!J$2:J$474,MATCH($AO423,_x_scores_!$A$2:$A$474,0),0) + INDEX(_hidden_info_draft_!Z$50:AK$50,'Draft Sim'!$F$21)</f>
        <v>7.9993527527112834E-2</v>
      </c>
      <c r="AZ423">
        <f t="shared" si="80"/>
        <v>0.40460379750801345</v>
      </c>
      <c r="BA423">
        <f t="shared" si="81"/>
        <v>0.44304506643531683</v>
      </c>
      <c r="BB423">
        <f t="shared" si="82"/>
        <v>0.43621541800689745</v>
      </c>
      <c r="BC423">
        <f t="shared" si="83"/>
        <v>0.42908018181699181</v>
      </c>
      <c r="BD423">
        <f t="shared" si="84"/>
        <v>0.41547464048639493</v>
      </c>
      <c r="BE423">
        <f t="shared" si="85"/>
        <v>0.44399609885471214</v>
      </c>
      <c r="BF423">
        <f t="shared" si="86"/>
        <v>0.56994497819140566</v>
      </c>
      <c r="BG423">
        <f t="shared" si="87"/>
        <v>0.36932173801824675</v>
      </c>
      <c r="BH423">
        <f t="shared" si="88"/>
        <v>0.50588429625787601</v>
      </c>
      <c r="BL423">
        <f ca="1"/>
        <v>0</v>
      </c>
      <c r="BN423">
        <f t="shared" si="89"/>
        <v>0.44639624617509505</v>
      </c>
      <c r="BO423" cm="1">
        <f t="array" aca="1" ref="BO423" ca="1">SUM(IF(MOD(_xlfn.FLOOR.MATH(ROW(INDIRECT("1:512"))/1),2)=1,AZ423,1-AZ423) * IF(MOD(_xlfn.FLOOR.MATH(ROW(INDIRECT("1:512"))/2),2)=1,BA423,1-BA423) *  IF(MOD(_xlfn.FLOOR.MATH(ROW(INDIRECT("1:512"))/4),2)=1,BB423,1-BB423) *IF(MOD(_xlfn.FLOOR.MATH(ROW(INDIRECT("1:512"))/8),2)=1,BC423,1-BC423) * IF(MOD(_xlfn.FLOOR.MATH(ROW(INDIRECT("1:512"))/16),2)=1,BD423,1-BD423) * IF(MOD(_xlfn.FLOOR.MATH(ROW(INDIRECT("1:512"))/32),2)=1,BE423,1-BE423) *  IF(MOD(_xlfn.FLOOR.MATH(ROW(INDIRECT("1:512"))/64),2)=1,BF423,1-BF423) * IF(MOD(_xlfn.FLOOR.MATH(ROW(INDIRECT("1:512"))/128),2)=1,BG423,1-BG423) * IF(MOD(_xlfn.FLOOR.MATH(ROW(INDIRECT("1:512"))/256),2)=1,BH423,1-BH423)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0.36922154647782501</v>
      </c>
      <c r="BP423">
        <f ca="1">IF('Draft Sim'!$C$2 = "Most Categories",BO423,BN423)</f>
        <v>0.36922154647782501</v>
      </c>
      <c r="BR423" t="str">
        <f ca="1"/>
        <v>Dereon Seabron</v>
      </c>
      <c r="BT423" s="6" t="str">
        <f t="shared" ca="1" si="90"/>
        <v>Dereon Seabron</v>
      </c>
      <c r="BV423" t="str">
        <f ca="1"/>
        <v>Wesley Matthews</v>
      </c>
    </row>
    <row r="424" spans="6:74">
      <c r="F424" t="str">
        <v>Jaden Springer</v>
      </c>
      <c r="I424" s="6" t="str">
        <f t="shared" si="78"/>
        <v>Jaden Springer</v>
      </c>
      <c r="L424" t="str">
        <v>Vince Williams Jr.</v>
      </c>
      <c r="O424">
        <v>-1.1795094096569938</v>
      </c>
      <c r="P424">
        <v>-1.1918829113343874</v>
      </c>
      <c r="Q424">
        <v>-1.0471614198899397</v>
      </c>
      <c r="R424">
        <v>-0.60741453630769426</v>
      </c>
      <c r="S424">
        <v>-0.67799963569854682</v>
      </c>
      <c r="T424">
        <v>-0.75723760058682577</v>
      </c>
      <c r="U424">
        <v>0.92756883143807289</v>
      </c>
      <c r="V424">
        <v>-4.6388347968402879E-3</v>
      </c>
      <c r="W424">
        <v>-8.1056708858464013E-2</v>
      </c>
      <c r="AO424" t="str">
        <f t="shared" si="79"/>
        <v>Jaden Springer</v>
      </c>
      <c r="AP424" cm="1">
        <f t="array" ref="AP424">INDEX(_x_scores_!B$2:B$474,MATCH($AO424,_x_scores_!$A$2:$A$474,0),0) + INDEX(_hidden_info_draft_!Z$42:AK$42,'Draft Sim'!$F$21)</f>
        <v>-1.2758307080143998</v>
      </c>
      <c r="AQ424" cm="1">
        <f t="array" ref="AQ424">INDEX(_x_scores_!C$2:C$474,MATCH($AO424,_x_scores_!$A$2:$A$474,0),0) + INDEX(_hidden_info_draft_!Z$43:AK$43,'Draft Sim'!$F$21)</f>
        <v>-0.95289708089208391</v>
      </c>
      <c r="AR424" cm="1">
        <f t="array" ref="AR424">INDEX(_x_scores_!D$2:D$474,MATCH($AO424,_x_scores_!$A$2:$A$474,0),0) +INDEX(_hidden_info_draft_!Z$44:AK$44,'Draft Sim'!$F$21)</f>
        <v>-0.68967384576131896</v>
      </c>
      <c r="AS424" cm="1">
        <f t="array" ref="AS424">INDEX(_x_scores_!E$2:E$474,MATCH($AO424,_x_scores_!$A$2:$A$474,0),0) + INDEX(_hidden_info_draft_!Z$45:AK$45,'Draft Sim'!$F$21)</f>
        <v>-0.83638805273800965</v>
      </c>
      <c r="AT424" cm="1">
        <f t="array" ref="AT424">INDEX(_x_scores_!F$2:F$474,MATCH($AO424,_x_scores_!$A$2:$A$474,0),0) + INDEX(_hidden_info_draft_!Z$46:AK$46,'Draft Sim'!$F$21)</f>
        <v>-1.0682471045962276</v>
      </c>
      <c r="AU424" cm="1">
        <f t="array" ref="AU424">INDEX(_x_scores_!G$2:G$474,MATCH($AO424,_x_scores_!$A$2:$A$474,0),0) + INDEX(_hidden_info_draft_!Z$47:AK$47,'Draft Sim'!$F$21)</f>
        <v>-1.0411117444162832</v>
      </c>
      <c r="AV424" cm="1">
        <f t="array" ref="AV424">INDEX(_x_scores_!H$2:H$474,MATCH($AO424,_x_scores_!$A$2:$A$474,0),0) + INDEX(_hidden_info_draft_!Z$48:AK$48,'Draft Sim'!$F$21)</f>
        <v>0.86539520822677485</v>
      </c>
      <c r="AW424" cm="1">
        <f t="array" ref="AW424">INDEX(_x_scores_!I$2:I$474,MATCH($AO424,_x_scores_!$A$2:$A$474,0),0) + INDEX(_hidden_info_draft_!Z$49:AK$49,'Draft Sim'!$F$21)</f>
        <v>-1.915639637362992</v>
      </c>
      <c r="AX424" cm="1">
        <f t="array" ref="AX424">INDEX(_x_scores_!J$2:J$474,MATCH($AO424,_x_scores_!$A$2:$A$474,0),0) + INDEX(_hidden_info_draft_!Z$50:AK$50,'Draft Sim'!$F$21)</f>
        <v>0.11346274477817936</v>
      </c>
      <c r="AZ424">
        <f t="shared" si="80"/>
        <v>0.40591922052333984</v>
      </c>
      <c r="BA424">
        <f t="shared" si="81"/>
        <v>0.43476086577909423</v>
      </c>
      <c r="BB424">
        <f t="shared" si="82"/>
        <v>0.45380398270396927</v>
      </c>
      <c r="BC424">
        <f t="shared" si="83"/>
        <v>0.43676523834230718</v>
      </c>
      <c r="BD424">
        <f t="shared" si="84"/>
        <v>0.42591813148634217</v>
      </c>
      <c r="BE424">
        <f t="shared" si="85"/>
        <v>0.42855423515456703</v>
      </c>
      <c r="BF424">
        <f t="shared" si="86"/>
        <v>0.56317040845060429</v>
      </c>
      <c r="BG424">
        <f t="shared" si="87"/>
        <v>0.36091381461801975</v>
      </c>
      <c r="BH424">
        <f t="shared" si="88"/>
        <v>0.50834597409951821</v>
      </c>
      <c r="BL424">
        <f ca="1"/>
        <v>1</v>
      </c>
      <c r="BN424">
        <f t="shared" si="89"/>
        <v>0.44646131901752917</v>
      </c>
      <c r="BO424" cm="1">
        <f t="array" aca="1" ref="BO424" ca="1">SUM(IF(MOD(_xlfn.FLOOR.MATH(ROW(INDIRECT("1:512"))/1),2)=1,AZ424,1-AZ424) * IF(MOD(_xlfn.FLOOR.MATH(ROW(INDIRECT("1:512"))/2),2)=1,BA424,1-BA424) *  IF(MOD(_xlfn.FLOOR.MATH(ROW(INDIRECT("1:512"))/4),2)=1,BB424,1-BB424) *IF(MOD(_xlfn.FLOOR.MATH(ROW(INDIRECT("1:512"))/8),2)=1,BC424,1-BC424) * IF(MOD(_xlfn.FLOOR.MATH(ROW(INDIRECT("1:512"))/16),2)=1,BD424,1-BD424) * IF(MOD(_xlfn.FLOOR.MATH(ROW(INDIRECT("1:512"))/32),2)=1,BE424,1-BE424) *  IF(MOD(_xlfn.FLOOR.MATH(ROW(INDIRECT("1:512"))/64),2)=1,BF424,1-BF424) * IF(MOD(_xlfn.FLOOR.MATH(ROW(INDIRECT("1:512"))/128),2)=1,BG424,1-BG424) * IF(MOD(_xlfn.FLOOR.MATH(ROW(INDIRECT("1:512"))/256),2)=1,BH424,1-BH424)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0.36940637400495779</v>
      </c>
      <c r="BP424">
        <f ca="1">IF('Draft Sim'!$C$2 = "Most Categories",BO424,BN424)</f>
        <v>0.36940637400495779</v>
      </c>
      <c r="BR424" t="str">
        <f ca="1"/>
        <v>Jeff Green</v>
      </c>
      <c r="BT424" s="6" t="str">
        <f t="shared" ca="1" si="90"/>
        <v>Jeff Green</v>
      </c>
      <c r="BV424" t="str">
        <f ca="1"/>
        <v>Daishen Nix</v>
      </c>
    </row>
    <row r="425" spans="6:74">
      <c r="F425" t="str">
        <v>Justin Holiday</v>
      </c>
      <c r="I425" s="6" t="str">
        <f t="shared" si="78"/>
        <v>Justin Holiday</v>
      </c>
      <c r="L425" t="str">
        <v>Nathan Knight</v>
      </c>
      <c r="O425">
        <v>-1.2292652550180838</v>
      </c>
      <c r="P425">
        <v>-1.0756669169085484</v>
      </c>
      <c r="Q425">
        <v>-1.1371473442097761</v>
      </c>
      <c r="R425">
        <v>-0.73153518894218883</v>
      </c>
      <c r="S425">
        <v>-0.58686861405674506</v>
      </c>
      <c r="T425">
        <v>-0.8324837357923327</v>
      </c>
      <c r="U425">
        <v>1.0596520764703163</v>
      </c>
      <c r="V425">
        <v>-1.2413318296538963E-2</v>
      </c>
      <c r="W425">
        <v>-2.1568292792987869E-2</v>
      </c>
      <c r="AO425" t="str">
        <f t="shared" si="79"/>
        <v>Justin Holiday</v>
      </c>
      <c r="AP425" cm="1">
        <f t="array" ref="AP425">INDEX(_x_scores_!B$2:B$474,MATCH($AO425,_x_scores_!$A$2:$A$474,0),0) + INDEX(_hidden_info_draft_!Z$42:AK$42,'Draft Sim'!$F$21)</f>
        <v>-1.3886996828361451</v>
      </c>
      <c r="AQ425" cm="1">
        <f t="array" ref="AQ425">INDEX(_x_scores_!C$2:C$474,MATCH($AO425,_x_scores_!$A$2:$A$474,0),0) + INDEX(_hidden_info_draft_!Z$43:AK$43,'Draft Sim'!$F$21)</f>
        <v>-0.9769335866422052</v>
      </c>
      <c r="AR425" cm="1">
        <f t="array" ref="AR425">INDEX(_x_scores_!D$2:D$474,MATCH($AO425,_x_scores_!$A$2:$A$474,0),0) +INDEX(_hidden_info_draft_!Z$44:AK$44,'Draft Sim'!$F$21)</f>
        <v>-0.9343854379803167</v>
      </c>
      <c r="AS425" cm="1">
        <f t="array" ref="AS425">INDEX(_x_scores_!E$2:E$474,MATCH($AO425,_x_scores_!$A$2:$A$474,0),0) + INDEX(_hidden_info_draft_!Z$45:AK$45,'Draft Sim'!$F$21)</f>
        <v>-0.80821422457650605</v>
      </c>
      <c r="AT425" cm="1">
        <f t="array" ref="AT425">INDEX(_x_scores_!F$2:F$474,MATCH($AO425,_x_scores_!$A$2:$A$474,0),0) + INDEX(_hidden_info_draft_!Z$46:AK$46,'Draft Sim'!$F$21)</f>
        <v>-1.0944159147458363</v>
      </c>
      <c r="AU425" cm="1">
        <f t="array" ref="AU425">INDEX(_x_scores_!G$2:G$474,MATCH($AO425,_x_scores_!$A$2:$A$474,0),0) + INDEX(_hidden_info_draft_!Z$47:AK$47,'Draft Sim'!$F$21)</f>
        <v>-0.6801620550033588</v>
      </c>
      <c r="AV425" cm="1">
        <f t="array" ref="AV425">INDEX(_x_scores_!H$2:H$474,MATCH($AO425,_x_scores_!$A$2:$A$474,0),0) + INDEX(_hidden_info_draft_!Z$48:AK$48,'Draft Sim'!$F$21)</f>
        <v>0.92651794284557787</v>
      </c>
      <c r="AW425" cm="1">
        <f t="array" ref="AW425">INDEX(_x_scores_!I$2:I$474,MATCH($AO425,_x_scores_!$A$2:$A$474,0),0) + INDEX(_hidden_info_draft_!Z$49:AK$49,'Draft Sim'!$F$21)</f>
        <v>-1.7579595635684742</v>
      </c>
      <c r="AX425" cm="1">
        <f t="array" ref="AX425">INDEX(_x_scores_!J$2:J$474,MATCH($AO425,_x_scores_!$A$2:$A$474,0),0) + INDEX(_hidden_info_draft_!Z$50:AK$50,'Draft Sim'!$F$21)</f>
        <v>-9.4596819417981676E-2</v>
      </c>
      <c r="AZ425">
        <f t="shared" si="80"/>
        <v>0.39777324959940474</v>
      </c>
      <c r="BA425">
        <f t="shared" si="81"/>
        <v>0.43313053869032769</v>
      </c>
      <c r="BB425">
        <f t="shared" si="82"/>
        <v>0.43752959488345811</v>
      </c>
      <c r="BC425">
        <f t="shared" si="83"/>
        <v>0.43887827096707333</v>
      </c>
      <c r="BD425">
        <f t="shared" si="84"/>
        <v>0.42412512821974113</v>
      </c>
      <c r="BE425">
        <f t="shared" si="85"/>
        <v>0.45317988352223215</v>
      </c>
      <c r="BF425">
        <f t="shared" si="86"/>
        <v>0.56759060582095433</v>
      </c>
      <c r="BG425">
        <f t="shared" si="87"/>
        <v>0.37194256279613236</v>
      </c>
      <c r="BH425">
        <f t="shared" si="88"/>
        <v>0.49304159116706092</v>
      </c>
      <c r="BL425">
        <f ca="1"/>
        <v>1</v>
      </c>
      <c r="BN425">
        <f t="shared" si="89"/>
        <v>0.4463546028518206</v>
      </c>
      <c r="BO425" cm="1">
        <f t="array" aca="1" ref="BO425" ca="1">SUM(IF(MOD(_xlfn.FLOOR.MATH(ROW(INDIRECT("1:512"))/1),2)=1,AZ425,1-AZ425) * IF(MOD(_xlfn.FLOOR.MATH(ROW(INDIRECT("1:512"))/2),2)=1,BA425,1-BA425) *  IF(MOD(_xlfn.FLOOR.MATH(ROW(INDIRECT("1:512"))/4),2)=1,BB425,1-BB425) *IF(MOD(_xlfn.FLOOR.MATH(ROW(INDIRECT("1:512"))/8),2)=1,BC425,1-BC425) * IF(MOD(_xlfn.FLOOR.MATH(ROW(INDIRECT("1:512"))/16),2)=1,BD425,1-BD425) * IF(MOD(_xlfn.FLOOR.MATH(ROW(INDIRECT("1:512"))/32),2)=1,BE425,1-BE425) *  IF(MOD(_xlfn.FLOOR.MATH(ROW(INDIRECT("1:512"))/64),2)=1,BF425,1-BF425) * IF(MOD(_xlfn.FLOOR.MATH(ROW(INDIRECT("1:512"))/128),2)=1,BG425,1-BG425) * IF(MOD(_xlfn.FLOOR.MATH(ROW(INDIRECT("1:512"))/256),2)=1,BH425,1-BH425)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0.36919645847518789</v>
      </c>
      <c r="BP425">
        <f ca="1">IF('Draft Sim'!$C$2 = "Most Categories",BO425,BN425)</f>
        <v>0.36919645847518789</v>
      </c>
      <c r="BR425" t="str">
        <f ca="1"/>
        <v>Malcolm Hill</v>
      </c>
      <c r="BT425" s="6" t="str">
        <f t="shared" ca="1" si="90"/>
        <v>Malcolm Hill</v>
      </c>
      <c r="BV425" t="str">
        <f ca="1"/>
        <v>Vince Williams Jr.</v>
      </c>
    </row>
    <row r="426" spans="6:74">
      <c r="F426" t="str">
        <v>Juan Toscano-Anderson</v>
      </c>
      <c r="I426" s="6" t="str">
        <f t="shared" si="78"/>
        <v>Juan Toscano-Anderson</v>
      </c>
      <c r="L426" t="str">
        <v>Raul Neto</v>
      </c>
      <c r="O426">
        <v>-1.2078048302605302</v>
      </c>
      <c r="P426">
        <v>-0.89141108853199036</v>
      </c>
      <c r="Q426">
        <v>-1.1637138045087629</v>
      </c>
      <c r="R426">
        <v>-0.66031797778568324</v>
      </c>
      <c r="S426">
        <v>-0.45109893150924524</v>
      </c>
      <c r="T426">
        <v>-0.99092184031216712</v>
      </c>
      <c r="U426">
        <v>0.92819329274768203</v>
      </c>
      <c r="V426">
        <v>-0.14474979523400522</v>
      </c>
      <c r="W426">
        <v>1.9824781906771994E-2</v>
      </c>
      <c r="AO426" t="str">
        <f t="shared" si="79"/>
        <v>Juan Toscano-Anderson</v>
      </c>
      <c r="AP426" cm="1">
        <f t="array" ref="AP426">INDEX(_x_scores_!B$2:B$474,MATCH($AO426,_x_scores_!$A$2:$A$474,0),0) + INDEX(_hidden_info_draft_!Z$42:AK$42,'Draft Sim'!$F$21)</f>
        <v>-1.3385389545880031</v>
      </c>
      <c r="AQ426" cm="1">
        <f t="array" ref="AQ426">INDEX(_x_scores_!C$2:C$474,MATCH($AO426,_x_scores_!$A$2:$A$474,0),0) + INDEX(_hidden_info_draft_!Z$43:AK$43,'Draft Sim'!$F$21)</f>
        <v>-0.78123138376508183</v>
      </c>
      <c r="AR426" cm="1">
        <f t="array" ref="AR426">INDEX(_x_scores_!D$2:D$474,MATCH($AO426,_x_scores_!$A$2:$A$474,0),0) +INDEX(_hidden_info_draft_!Z$44:AK$44,'Draft Sim'!$F$21)</f>
        <v>-0.8189403214336185</v>
      </c>
      <c r="AS426" cm="1">
        <f t="array" ref="AS426">INDEX(_x_scores_!E$2:E$474,MATCH($AO426,_x_scores_!$A$2:$A$474,0),0) + INDEX(_hidden_info_draft_!Z$45:AK$45,'Draft Sim'!$F$21)</f>
        <v>-0.79949079507908039</v>
      </c>
      <c r="AT426" cm="1">
        <f t="array" ref="AT426">INDEX(_x_scores_!F$2:F$474,MATCH($AO426,_x_scores_!$A$2:$A$474,0),0) + INDEX(_hidden_info_draft_!Z$46:AK$46,'Draft Sim'!$F$21)</f>
        <v>-1.2080937550554327</v>
      </c>
      <c r="AU426" cm="1">
        <f t="array" ref="AU426">INDEX(_x_scores_!G$2:G$474,MATCH($AO426,_x_scores_!$A$2:$A$474,0),0) + INDEX(_hidden_info_draft_!Z$47:AK$47,'Draft Sim'!$F$21)</f>
        <v>-0.99137573031058568</v>
      </c>
      <c r="AV426" cm="1">
        <f t="array" ref="AV426">INDEX(_x_scores_!H$2:H$474,MATCH($AO426,_x_scores_!$A$2:$A$474,0),0) + INDEX(_hidden_info_draft_!Z$48:AK$48,'Draft Sim'!$F$21)</f>
        <v>0.8830673730204025</v>
      </c>
      <c r="AW426" cm="1">
        <f t="array" ref="AW426">INDEX(_x_scores_!I$2:I$474,MATCH($AO426,_x_scores_!$A$2:$A$474,0),0) + INDEX(_hidden_info_draft_!Z$49:AK$49,'Draft Sim'!$F$21)</f>
        <v>-1.8184136916912212</v>
      </c>
      <c r="AX426" cm="1">
        <f t="array" ref="AX426">INDEX(_x_scores_!J$2:J$474,MATCH($AO426,_x_scores_!$A$2:$A$474,0),0) + INDEX(_hidden_info_draft_!Z$50:AK$50,'Draft Sim'!$F$21)</f>
        <v>4.2783996644755948E-2</v>
      </c>
      <c r="AZ426">
        <f t="shared" si="80"/>
        <v>0.40138817325074805</v>
      </c>
      <c r="BA426">
        <f t="shared" si="81"/>
        <v>0.44643510274720988</v>
      </c>
      <c r="BB426">
        <f t="shared" si="82"/>
        <v>0.44519575666589994</v>
      </c>
      <c r="BC426">
        <f t="shared" si="83"/>
        <v>0.43953288303008342</v>
      </c>
      <c r="BD426">
        <f t="shared" si="84"/>
        <v>0.41635496521093129</v>
      </c>
      <c r="BE426">
        <f t="shared" si="85"/>
        <v>0.43193319278367404</v>
      </c>
      <c r="BF426">
        <f t="shared" si="86"/>
        <v>0.5644492378821574</v>
      </c>
      <c r="BG426">
        <f t="shared" si="87"/>
        <v>0.36770116752380644</v>
      </c>
      <c r="BH426">
        <f t="shared" si="88"/>
        <v>0.50314725749332667</v>
      </c>
      <c r="BL426">
        <f ca="1"/>
        <v>1</v>
      </c>
      <c r="BN426">
        <f t="shared" si="89"/>
        <v>0.44623752628753749</v>
      </c>
      <c r="BO426" cm="1">
        <f t="array" aca="1" ref="BO426" ca="1">SUM(IF(MOD(_xlfn.FLOOR.MATH(ROW(INDIRECT("1:512"))/1),2)=1,AZ426,1-AZ426) * IF(MOD(_xlfn.FLOOR.MATH(ROW(INDIRECT("1:512"))/2),2)=1,BA426,1-BA426) *  IF(MOD(_xlfn.FLOOR.MATH(ROW(INDIRECT("1:512"))/4),2)=1,BB426,1-BB426) *IF(MOD(_xlfn.FLOOR.MATH(ROW(INDIRECT("1:512"))/8),2)=1,BC426,1-BC426) * IF(MOD(_xlfn.FLOOR.MATH(ROW(INDIRECT("1:512"))/16),2)=1,BD426,1-BD426) * IF(MOD(_xlfn.FLOOR.MATH(ROW(INDIRECT("1:512"))/32),2)=1,BE426,1-BE426) *  IF(MOD(_xlfn.FLOOR.MATH(ROW(INDIRECT("1:512"))/64),2)=1,BF426,1-BF426) * IF(MOD(_xlfn.FLOOR.MATH(ROW(INDIRECT("1:512"))/128),2)=1,BG426,1-BG426) * IF(MOD(_xlfn.FLOOR.MATH(ROW(INDIRECT("1:512"))/256),2)=1,BH426,1-BH426)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0.36889838036381373</v>
      </c>
      <c r="BP426">
        <f ca="1">IF('Draft Sim'!$C$2 = "Most Categories",BO426,BN426)</f>
        <v>0.36889838036381373</v>
      </c>
      <c r="BR426" t="str">
        <f ca="1"/>
        <v>Johnny Davis</v>
      </c>
      <c r="BT426" s="6" t="str">
        <f t="shared" ca="1" si="90"/>
        <v>Johnny Davis</v>
      </c>
      <c r="BV426" t="str">
        <f ca="1"/>
        <v>Nathan Knight</v>
      </c>
    </row>
    <row r="427" spans="6:74">
      <c r="F427" t="str">
        <v>Jeff Green</v>
      </c>
      <c r="I427" s="6" t="str">
        <f t="shared" si="78"/>
        <v>Jeff Green</v>
      </c>
      <c r="L427" t="str">
        <v>David Duke Jr.</v>
      </c>
      <c r="O427">
        <v>-1.2944316468471608</v>
      </c>
      <c r="P427">
        <v>-1.2595511378823487</v>
      </c>
      <c r="Q427">
        <v>-0.67487903509352454</v>
      </c>
      <c r="R427">
        <v>-0.55884868501852092</v>
      </c>
      <c r="S427">
        <v>-0.83087826645145257</v>
      </c>
      <c r="T427">
        <v>-0.89194520368472507</v>
      </c>
      <c r="U427">
        <v>0.91518120105757417</v>
      </c>
      <c r="V427">
        <v>-1.7838086514496757E-2</v>
      </c>
      <c r="W427">
        <v>-2.2116782875813978E-3</v>
      </c>
      <c r="AO427" t="str">
        <f t="shared" si="79"/>
        <v>Jeff Green</v>
      </c>
      <c r="AP427" cm="1">
        <f t="array" ref="AP427">INDEX(_x_scores_!B$2:B$474,MATCH($AO427,_x_scores_!$A$2:$A$474,0),0) + INDEX(_hidden_info_draft_!Z$42:AK$42,'Draft Sim'!$F$21)</f>
        <v>-1.1773017510617465</v>
      </c>
      <c r="AQ427" cm="1">
        <f t="array" ref="AQ427">INDEX(_x_scores_!C$2:C$474,MATCH($AO427,_x_scores_!$A$2:$A$474,0),0) + INDEX(_hidden_info_draft_!Z$43:AK$43,'Draft Sim'!$F$21)</f>
        <v>-0.64123370666257951</v>
      </c>
      <c r="AR427" cm="1">
        <f t="array" ref="AR427">INDEX(_x_scores_!D$2:D$474,MATCH($AO427,_x_scores_!$A$2:$A$474,0),0) +INDEX(_hidden_info_draft_!Z$44:AK$44,'Draft Sim'!$F$21)</f>
        <v>-0.91438402154368292</v>
      </c>
      <c r="AS427" cm="1">
        <f t="array" ref="AS427">INDEX(_x_scores_!E$2:E$474,MATCH($AO427,_x_scores_!$A$2:$A$474,0),0) + INDEX(_hidden_info_draft_!Z$45:AK$45,'Draft Sim'!$F$21)</f>
        <v>-1.0870234089408719</v>
      </c>
      <c r="AT427" cm="1">
        <f t="array" ref="AT427">INDEX(_x_scores_!F$2:F$474,MATCH($AO427,_x_scores_!$A$2:$A$474,0),0) + INDEX(_hidden_info_draft_!Z$46:AK$46,'Draft Sim'!$F$21)</f>
        <v>-1.1325300760712345</v>
      </c>
      <c r="AU427" cm="1">
        <f t="array" ref="AU427">INDEX(_x_scores_!G$2:G$474,MATCH($AO427,_x_scores_!$A$2:$A$474,0),0) + INDEX(_hidden_info_draft_!Z$47:AK$47,'Draft Sim'!$F$21)</f>
        <v>-0.93532576584764793</v>
      </c>
      <c r="AV427" cm="1">
        <f t="array" ref="AV427">INDEX(_x_scores_!H$2:H$474,MATCH($AO427,_x_scores_!$A$2:$A$474,0),0) + INDEX(_hidden_info_draft_!Z$48:AK$48,'Draft Sim'!$F$21)</f>
        <v>0.80488697749572069</v>
      </c>
      <c r="AW427" cm="1">
        <f t="array" ref="AW427">INDEX(_x_scores_!I$2:I$474,MATCH($AO427,_x_scores_!$A$2:$A$474,0),0) + INDEX(_hidden_info_draft_!Z$49:AK$49,'Draft Sim'!$F$21)</f>
        <v>-1.8022942650125977</v>
      </c>
      <c r="AX427" cm="1">
        <f t="array" ref="AX427">INDEX(_x_scores_!J$2:J$474,MATCH($AO427,_x_scores_!$A$2:$A$474,0),0) + INDEX(_hidden_info_draft_!Z$50:AK$50,'Draft Sim'!$F$21)</f>
        <v>8.7803830965331953E-2</v>
      </c>
      <c r="AZ427">
        <f t="shared" si="80"/>
        <v>0.4130638320701151</v>
      </c>
      <c r="BA427">
        <f t="shared" si="81"/>
        <v>0.45599070396075536</v>
      </c>
      <c r="BB427">
        <f t="shared" si="82"/>
        <v>0.43885619840152124</v>
      </c>
      <c r="BC427">
        <f t="shared" si="83"/>
        <v>0.41805378988209596</v>
      </c>
      <c r="BD427">
        <f t="shared" si="84"/>
        <v>0.42151648446509515</v>
      </c>
      <c r="BE427">
        <f t="shared" si="85"/>
        <v>0.43574707097765697</v>
      </c>
      <c r="BF427">
        <f t="shared" si="86"/>
        <v>0.55878686608831796</v>
      </c>
      <c r="BG427">
        <f t="shared" si="87"/>
        <v>0.36883053682557665</v>
      </c>
      <c r="BH427">
        <f t="shared" si="88"/>
        <v>0.50645877151575114</v>
      </c>
      <c r="BL427">
        <f ca="1"/>
        <v>0</v>
      </c>
      <c r="BN427">
        <f t="shared" si="89"/>
        <v>0.44636713935409844</v>
      </c>
      <c r="BO427" cm="1">
        <f t="array" aca="1" ref="BO427" ca="1">SUM(IF(MOD(_xlfn.FLOOR.MATH(ROW(INDIRECT("1:512"))/1),2)=1,AZ427,1-AZ427) * IF(MOD(_xlfn.FLOOR.MATH(ROW(INDIRECT("1:512"))/2),2)=1,BA427,1-BA427) *  IF(MOD(_xlfn.FLOOR.MATH(ROW(INDIRECT("1:512"))/4),2)=1,BB427,1-BB427) *IF(MOD(_xlfn.FLOOR.MATH(ROW(INDIRECT("1:512"))/8),2)=1,BC427,1-BC427) * IF(MOD(_xlfn.FLOOR.MATH(ROW(INDIRECT("1:512"))/16),2)=1,BD427,1-BD427) * IF(MOD(_xlfn.FLOOR.MATH(ROW(INDIRECT("1:512"))/32),2)=1,BE427,1-BE427) *  IF(MOD(_xlfn.FLOOR.MATH(ROW(INDIRECT("1:512"))/64),2)=1,BF427,1-BF427) * IF(MOD(_xlfn.FLOOR.MATH(ROW(INDIRECT("1:512"))/128),2)=1,BG427,1-BG427) * IF(MOD(_xlfn.FLOOR.MATH(ROW(INDIRECT("1:512"))/256),2)=1,BH427,1-BH427)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0.36925296174914046</v>
      </c>
      <c r="BP427">
        <f ca="1">IF('Draft Sim'!$C$2 = "Most Categories",BO427,BN427)</f>
        <v>0.36925296174914046</v>
      </c>
      <c r="BR427" t="str">
        <f ca="1"/>
        <v>Justin Holiday</v>
      </c>
      <c r="BT427" s="6" t="str">
        <f t="shared" ca="1" si="90"/>
        <v>Justin Holiday</v>
      </c>
      <c r="BV427" t="str">
        <f ca="1"/>
        <v>Raul Neto</v>
      </c>
    </row>
    <row r="428" spans="6:74">
      <c r="F428" t="str">
        <v>Johnny Davis</v>
      </c>
      <c r="I428" s="6" t="str">
        <f t="shared" si="78"/>
        <v>Johnny Davis</v>
      </c>
      <c r="L428" t="str">
        <v>Daishen Nix</v>
      </c>
      <c r="O428">
        <v>-1.1348003123443837</v>
      </c>
      <c r="P428">
        <v>-1.2457840952409314</v>
      </c>
      <c r="Q428">
        <v>-0.76134079570257407</v>
      </c>
      <c r="R428">
        <v>-0.52439458860272914</v>
      </c>
      <c r="S428">
        <v>-0.76668560115473539</v>
      </c>
      <c r="T428">
        <v>-0.71008040056214561</v>
      </c>
      <c r="U428">
        <v>0.80882619827613456</v>
      </c>
      <c r="V428">
        <v>-2.7323111087910672E-2</v>
      </c>
      <c r="W428">
        <v>-0.2177413638134926</v>
      </c>
      <c r="AO428" t="str">
        <f t="shared" si="79"/>
        <v>Johnny Davis</v>
      </c>
      <c r="AP428" cm="1">
        <f t="array" ref="AP428">INDEX(_x_scores_!B$2:B$474,MATCH($AO428,_x_scores_!$A$2:$A$474,0),0) + INDEX(_hidden_info_draft_!Z$42:AK$42,'Draft Sim'!$F$21)</f>
        <v>-1.0962333304343967</v>
      </c>
      <c r="AQ428" cm="1">
        <f t="array" ref="AQ428">INDEX(_x_scores_!C$2:C$474,MATCH($AO428,_x_scores_!$A$2:$A$474,0),0) + INDEX(_hidden_info_draft_!Z$43:AK$43,'Draft Sim'!$F$21)</f>
        <v>-0.82165341120468194</v>
      </c>
      <c r="AR428" cm="1">
        <f t="array" ref="AR428">INDEX(_x_scores_!D$2:D$474,MATCH($AO428,_x_scores_!$A$2:$A$474,0),0) +INDEX(_hidden_info_draft_!Z$44:AK$44,'Draft Sim'!$F$21)</f>
        <v>-0.85549269590036636</v>
      </c>
      <c r="AS428" cm="1">
        <f t="array" ref="AS428">INDEX(_x_scores_!E$2:E$474,MATCH($AO428,_x_scores_!$A$2:$A$474,0),0) + INDEX(_hidden_info_draft_!Z$45:AK$45,'Draft Sim'!$F$21)</f>
        <v>-0.87588145733433209</v>
      </c>
      <c r="AT428" cm="1">
        <f t="array" ref="AT428">INDEX(_x_scores_!F$2:F$474,MATCH($AO428,_x_scores_!$A$2:$A$474,0),0) + INDEX(_hidden_info_draft_!Z$46:AK$46,'Draft Sim'!$F$21)</f>
        <v>-1.1803443763182182</v>
      </c>
      <c r="AU428" cm="1">
        <f t="array" ref="AU428">INDEX(_x_scores_!G$2:G$474,MATCH($AO428,_x_scores_!$A$2:$A$474,0),0) + INDEX(_hidden_info_draft_!Z$47:AK$47,'Draft Sim'!$F$21)</f>
        <v>-0.65780333356581977</v>
      </c>
      <c r="AV428" cm="1">
        <f t="array" ref="AV428">INDEX(_x_scores_!H$2:H$474,MATCH($AO428,_x_scores_!$A$2:$A$474,0),0) + INDEX(_hidden_info_draft_!Z$48:AK$48,'Draft Sim'!$F$21)</f>
        <v>0.73167623991691344</v>
      </c>
      <c r="AW428" cm="1">
        <f t="array" ref="AW428">INDEX(_x_scores_!I$2:I$474,MATCH($AO428,_x_scores_!$A$2:$A$474,0),0) + INDEX(_hidden_info_draft_!Z$49:AK$49,'Draft Sim'!$F$21)</f>
        <v>-1.8577166536567975</v>
      </c>
      <c r="AX428" cm="1">
        <f t="array" ref="AX428">INDEX(_x_scores_!J$2:J$474,MATCH($AO428,_x_scores_!$A$2:$A$474,0),0) + INDEX(_hidden_info_draft_!Z$50:AK$50,'Draft Sim'!$F$21)</f>
        <v>-0.18961260759011986</v>
      </c>
      <c r="AZ428">
        <f t="shared" si="80"/>
        <v>0.4189641132528561</v>
      </c>
      <c r="BA428">
        <f t="shared" si="81"/>
        <v>0.44368160806550283</v>
      </c>
      <c r="BB428">
        <f t="shared" si="82"/>
        <v>0.44276612897826251</v>
      </c>
      <c r="BC428">
        <f t="shared" si="83"/>
        <v>0.43380628715585856</v>
      </c>
      <c r="BD428">
        <f t="shared" si="84"/>
        <v>0.41824881306574724</v>
      </c>
      <c r="BE428">
        <f t="shared" si="85"/>
        <v>0.45471224312776126</v>
      </c>
      <c r="BF428">
        <f t="shared" si="86"/>
        <v>0.55347349111284472</v>
      </c>
      <c r="BG428">
        <f t="shared" si="87"/>
        <v>0.36495230714699867</v>
      </c>
      <c r="BH428">
        <f t="shared" si="88"/>
        <v>0.48605449759483443</v>
      </c>
      <c r="BL428">
        <f ca="1"/>
        <v>1</v>
      </c>
      <c r="BN428">
        <f t="shared" si="89"/>
        <v>0.44629549883340736</v>
      </c>
      <c r="BO428" cm="1">
        <f t="array" aca="1" ref="BO428" ca="1">SUM(IF(MOD(_xlfn.FLOOR.MATH(ROW(INDIRECT("1:512"))/1),2)=1,AZ428,1-AZ428) * IF(MOD(_xlfn.FLOOR.MATH(ROW(INDIRECT("1:512"))/2),2)=1,BA428,1-BA428) *  IF(MOD(_xlfn.FLOOR.MATH(ROW(INDIRECT("1:512"))/4),2)=1,BB428,1-BB428) *IF(MOD(_xlfn.FLOOR.MATH(ROW(INDIRECT("1:512"))/8),2)=1,BC428,1-BC428) * IF(MOD(_xlfn.FLOOR.MATH(ROW(INDIRECT("1:512"))/16),2)=1,BD428,1-BD428) * IF(MOD(_xlfn.FLOOR.MATH(ROW(INDIRECT("1:512"))/32),2)=1,BE428,1-BE428) *  IF(MOD(_xlfn.FLOOR.MATH(ROW(INDIRECT("1:512"))/64),2)=1,BF428,1-BF428) * IF(MOD(_xlfn.FLOOR.MATH(ROW(INDIRECT("1:512"))/128),2)=1,BG428,1-BG428) * IF(MOD(_xlfn.FLOOR.MATH(ROW(INDIRECT("1:512"))/256),2)=1,BH428,1-BH428)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0.36920505265854153</v>
      </c>
      <c r="BP428">
        <f ca="1">IF('Draft Sim'!$C$2 = "Most Categories",BO428,BN428)</f>
        <v>0.36920505265854153</v>
      </c>
      <c r="BR428" t="str">
        <f ca="1"/>
        <v>Udoka Azubuike</v>
      </c>
      <c r="BT428" s="6" t="str">
        <f t="shared" ca="1" si="90"/>
        <v>Udoka Azubuike</v>
      </c>
      <c r="BV428" t="str">
        <f ca="1"/>
        <v>David Duke Jr.</v>
      </c>
    </row>
    <row r="429" spans="6:74">
      <c r="F429" t="str">
        <v>Udoka Azubuike</v>
      </c>
      <c r="I429" s="6" t="str">
        <f t="shared" si="78"/>
        <v>Udoka Azubuike</v>
      </c>
      <c r="L429" t="str">
        <v>Rodney McGruder</v>
      </c>
      <c r="O429">
        <v>-1.1486793795289834</v>
      </c>
      <c r="P429">
        <v>-1.0832372939086898</v>
      </c>
      <c r="Q429">
        <v>-0.97985104400068357</v>
      </c>
      <c r="R429">
        <v>-0.55406712385091761</v>
      </c>
      <c r="S429">
        <v>-0.67086969568075994</v>
      </c>
      <c r="T429">
        <v>-0.88932841395902773</v>
      </c>
      <c r="U429">
        <v>0.79921343581000448</v>
      </c>
      <c r="V429">
        <v>-4.4785808717961909E-2</v>
      </c>
      <c r="W429">
        <v>-6.8184555893017557E-2</v>
      </c>
      <c r="AO429" t="str">
        <f t="shared" si="79"/>
        <v>Udoka Azubuike</v>
      </c>
      <c r="AP429" cm="1">
        <f t="array" ref="AP429">INDEX(_x_scores_!B$2:B$474,MATCH($AO429,_x_scores_!$A$2:$A$474,0),0) + INDEX(_hidden_info_draft_!Z$42:AK$42,'Draft Sim'!$F$21)</f>
        <v>-1.3123314059677504</v>
      </c>
      <c r="AQ429" cm="1">
        <f t="array" ref="AQ429">INDEX(_x_scores_!C$2:C$474,MATCH($AO429,_x_scores_!$A$2:$A$474,0),0) + INDEX(_hidden_info_draft_!Z$43:AK$43,'Draft Sim'!$F$21)</f>
        <v>-0.48405162279405278</v>
      </c>
      <c r="AR429" cm="1">
        <f t="array" ref="AR429">INDEX(_x_scores_!D$2:D$474,MATCH($AO429,_x_scores_!$A$2:$A$474,0),0) +INDEX(_hidden_info_draft_!Z$44:AK$44,'Draft Sim'!$F$21)</f>
        <v>-1.0738301809770168</v>
      </c>
      <c r="AS429" cm="1">
        <f t="array" ref="AS429">INDEX(_x_scores_!E$2:E$474,MATCH($AO429,_x_scores_!$A$2:$A$474,0),0) + INDEX(_hidden_info_draft_!Z$45:AK$45,'Draft Sim'!$F$21)</f>
        <v>-1.0397472782586614</v>
      </c>
      <c r="AT429" cm="1">
        <f t="array" ref="AT429">INDEX(_x_scores_!F$2:F$474,MATCH($AO429,_x_scores_!$A$2:$A$474,0),0) + INDEX(_hidden_info_draft_!Z$46:AK$46,'Draft Sim'!$F$21)</f>
        <v>-0.88507955025696283</v>
      </c>
      <c r="AU429" cm="1">
        <f t="array" ref="AU429">INDEX(_x_scores_!G$2:G$474,MATCH($AO429,_x_scores_!$A$2:$A$474,0),0) + INDEX(_hidden_info_draft_!Z$47:AK$47,'Draft Sim'!$F$21)</f>
        <v>-1.2015029648346007</v>
      </c>
      <c r="AV429" cm="1">
        <f t="array" ref="AV429">INDEX(_x_scores_!H$2:H$474,MATCH($AO429,_x_scores_!$A$2:$A$474,0),0) + INDEX(_hidden_info_draft_!Z$48:AK$48,'Draft Sim'!$F$21)</f>
        <v>0.83138962462245369</v>
      </c>
      <c r="AW429" cm="1">
        <f t="array" ref="AW429">INDEX(_x_scores_!I$2:I$474,MATCH($AO429,_x_scores_!$A$2:$A$474,0),0) + INDEX(_hidden_info_draft_!Z$49:AK$49,'Draft Sim'!$F$21)</f>
        <v>-2.0597639547143896</v>
      </c>
      <c r="AX429" cm="1">
        <f t="array" ref="AX429">INDEX(_x_scores_!J$2:J$474,MATCH($AO429,_x_scores_!$A$2:$A$474,0),0) + INDEX(_hidden_info_draft_!Z$50:AK$50,'Draft Sim'!$F$21)</f>
        <v>0.40041297877552395</v>
      </c>
      <c r="AZ429">
        <f t="shared" si="80"/>
        <v>0.40328025122195243</v>
      </c>
      <c r="BA429">
        <f t="shared" si="81"/>
        <v>0.46674938159434931</v>
      </c>
      <c r="BB429">
        <f t="shared" si="82"/>
        <v>0.42830116789268868</v>
      </c>
      <c r="BC429">
        <f t="shared" si="83"/>
        <v>0.4215704137702454</v>
      </c>
      <c r="BD429">
        <f t="shared" si="84"/>
        <v>0.43850906466285677</v>
      </c>
      <c r="BE429">
        <f t="shared" si="85"/>
        <v>0.41769444008220746</v>
      </c>
      <c r="BF429">
        <f t="shared" si="86"/>
        <v>0.56070777981838305</v>
      </c>
      <c r="BG429">
        <f t="shared" si="87"/>
        <v>0.35093312226017925</v>
      </c>
      <c r="BH429">
        <f t="shared" si="88"/>
        <v>0.52942856831840091</v>
      </c>
      <c r="BL429">
        <f ca="1"/>
        <v>1</v>
      </c>
      <c r="BN429">
        <f t="shared" si="89"/>
        <v>0.44635268773569592</v>
      </c>
      <c r="BO429" cm="1">
        <f t="array" aca="1" ref="BO429" ca="1">SUM(IF(MOD(_xlfn.FLOOR.MATH(ROW(INDIRECT("1:512"))/1),2)=1,AZ429,1-AZ429) * IF(MOD(_xlfn.FLOOR.MATH(ROW(INDIRECT("1:512"))/2),2)=1,BA429,1-BA429) *  IF(MOD(_xlfn.FLOOR.MATH(ROW(INDIRECT("1:512"))/4),2)=1,BB429,1-BB429) *IF(MOD(_xlfn.FLOOR.MATH(ROW(INDIRECT("1:512"))/8),2)=1,BC429,1-BC429) * IF(MOD(_xlfn.FLOOR.MATH(ROW(INDIRECT("1:512"))/16),2)=1,BD429,1-BD429) * IF(MOD(_xlfn.FLOOR.MATH(ROW(INDIRECT("1:512"))/32),2)=1,BE429,1-BE429) *  IF(MOD(_xlfn.FLOOR.MATH(ROW(INDIRECT("1:512"))/64),2)=1,BF429,1-BF429) * IF(MOD(_xlfn.FLOOR.MATH(ROW(INDIRECT("1:512"))/128),2)=1,BG429,1-BG429) * IF(MOD(_xlfn.FLOOR.MATH(ROW(INDIRECT("1:512"))/256),2)=1,BH429,1-BH429)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0.36898521376229027</v>
      </c>
      <c r="BP429">
        <f ca="1">IF('Draft Sim'!$C$2 = "Most Categories",BO429,BN429)</f>
        <v>0.36898521376229027</v>
      </c>
      <c r="BR429" t="str">
        <f ca="1"/>
        <v>Juan Toscano-Anderson</v>
      </c>
      <c r="BT429" s="6" t="str">
        <f t="shared" ca="1" si="90"/>
        <v>Juan Toscano-Anderson</v>
      </c>
      <c r="BV429" t="str">
        <f ca="1"/>
        <v>Matthew Dellavedova</v>
      </c>
    </row>
    <row r="430" spans="6:74">
      <c r="F430" t="str">
        <v>Moussa Diabate</v>
      </c>
      <c r="I430" s="6" t="str">
        <f t="shared" si="78"/>
        <v>Moussa Diabate</v>
      </c>
      <c r="L430" t="str">
        <v>Matthew Dellavedova</v>
      </c>
      <c r="O430">
        <v>-1.1839619370260808</v>
      </c>
      <c r="P430">
        <v>-0.79174757523364059</v>
      </c>
      <c r="Q430">
        <v>-1.0848845235654467</v>
      </c>
      <c r="R430">
        <v>-0.83005709872261269</v>
      </c>
      <c r="S430">
        <v>-0.52823298467637214</v>
      </c>
      <c r="T430">
        <v>-0.89033334073852166</v>
      </c>
      <c r="U430">
        <v>0.96410616172296404</v>
      </c>
      <c r="V430">
        <v>-7.0511078318927348E-2</v>
      </c>
      <c r="W430">
        <v>-2.5013053377250148E-2</v>
      </c>
      <c r="AO430" t="str">
        <f t="shared" si="79"/>
        <v>Moussa Diabate</v>
      </c>
      <c r="AP430" cm="1">
        <f t="array" ref="AP430">INDEX(_x_scores_!B$2:B$474,MATCH($AO430,_x_scores_!$A$2:$A$474,0),0) + INDEX(_hidden_info_draft_!Z$42:AK$42,'Draft Sim'!$F$21)</f>
        <v>-1.2996416934790005</v>
      </c>
      <c r="AQ430" cm="1">
        <f t="array" ref="AQ430">INDEX(_x_scores_!C$2:C$474,MATCH($AO430,_x_scores_!$A$2:$A$474,0),0) + INDEX(_hidden_info_draft_!Z$43:AK$43,'Draft Sim'!$F$21)</f>
        <v>-0.64724347340528399</v>
      </c>
      <c r="AR430" cm="1">
        <f t="array" ref="AR430">INDEX(_x_scores_!D$2:D$474,MATCH($AO430,_x_scores_!$A$2:$A$474,0),0) +INDEX(_hidden_info_draft_!Z$44:AK$44,'Draft Sim'!$F$21)</f>
        <v>-1.0142548012752577</v>
      </c>
      <c r="AS430" cm="1">
        <f t="array" ref="AS430">INDEX(_x_scores_!E$2:E$474,MATCH($AO430,_x_scores_!$A$2:$A$474,0),0) + INDEX(_hidden_info_draft_!Z$45:AK$45,'Draft Sim'!$F$21)</f>
        <v>-0.89329350473109459</v>
      </c>
      <c r="AT430" cm="1">
        <f t="array" ref="AT430">INDEX(_x_scores_!F$2:F$474,MATCH($AO430,_x_scores_!$A$2:$A$474,0),0) + INDEX(_hidden_info_draft_!Z$46:AK$46,'Draft Sim'!$F$21)</f>
        <v>-1.0228703992422958</v>
      </c>
      <c r="AU430" cm="1">
        <f t="array" ref="AU430">INDEX(_x_scores_!G$2:G$474,MATCH($AO430,_x_scores_!$A$2:$A$474,0),0) + INDEX(_hidden_info_draft_!Z$47:AK$47,'Draft Sim'!$F$21)</f>
        <v>-1.0588552596124052</v>
      </c>
      <c r="AV430" cm="1">
        <f t="array" ref="AV430">INDEX(_x_scores_!H$2:H$474,MATCH($AO430,_x_scores_!$A$2:$A$474,0),0) + INDEX(_hidden_info_draft_!Z$48:AK$48,'Draft Sim'!$F$21)</f>
        <v>0.85752897960253927</v>
      </c>
      <c r="AW430" cm="1">
        <f t="array" ref="AW430">INDEX(_x_scores_!I$2:I$474,MATCH($AO430,_x_scores_!$A$2:$A$474,0),0) + INDEX(_hidden_info_draft_!Z$49:AK$49,'Draft Sim'!$F$21)</f>
        <v>-1.8886884976028444</v>
      </c>
      <c r="AX430" cm="1">
        <f t="array" ref="AX430">INDEX(_x_scores_!J$2:J$474,MATCH($AO430,_x_scores_!$A$2:$A$474,0),0) + INDEX(_hidden_info_draft_!Z$50:AK$50,'Draft Sim'!$F$21)</f>
        <v>0.11966862131292873</v>
      </c>
      <c r="AZ430">
        <f t="shared" si="80"/>
        <v>0.40419721382842988</v>
      </c>
      <c r="BA430">
        <f t="shared" si="81"/>
        <v>0.45557994112240019</v>
      </c>
      <c r="BB430">
        <f t="shared" si="82"/>
        <v>0.43223936392759565</v>
      </c>
      <c r="BC430">
        <f t="shared" si="83"/>
        <v>0.43250289730493474</v>
      </c>
      <c r="BD430">
        <f t="shared" si="84"/>
        <v>0.4290308109292702</v>
      </c>
      <c r="BE430">
        <f t="shared" si="85"/>
        <v>0.42735003195999466</v>
      </c>
      <c r="BF430">
        <f t="shared" si="86"/>
        <v>0.56260096307235452</v>
      </c>
      <c r="BG430">
        <f t="shared" si="87"/>
        <v>0.36279099875835952</v>
      </c>
      <c r="BH430">
        <f t="shared" si="88"/>
        <v>0.50880238732161542</v>
      </c>
      <c r="BL430">
        <f ca="1"/>
        <v>1</v>
      </c>
      <c r="BN430">
        <f t="shared" si="89"/>
        <v>0.44612162313610615</v>
      </c>
      <c r="BO430" cm="1">
        <f t="array" aca="1" ref="BO430" ca="1">SUM(IF(MOD(_xlfn.FLOOR.MATH(ROW(INDIRECT("1:512"))/1),2)=1,AZ430,1-AZ430) * IF(MOD(_xlfn.FLOOR.MATH(ROW(INDIRECT("1:512"))/2),2)=1,BA430,1-BA430) *  IF(MOD(_xlfn.FLOOR.MATH(ROW(INDIRECT("1:512"))/4),2)=1,BB430,1-BB430) *IF(MOD(_xlfn.FLOOR.MATH(ROW(INDIRECT("1:512"))/8),2)=1,BC430,1-BC430) * IF(MOD(_xlfn.FLOOR.MATH(ROW(INDIRECT("1:512"))/16),2)=1,BD430,1-BD430) * IF(MOD(_xlfn.FLOOR.MATH(ROW(INDIRECT("1:512"))/32),2)=1,BE430,1-BE430) *  IF(MOD(_xlfn.FLOOR.MATH(ROW(INDIRECT("1:512"))/64),2)=1,BF430,1-BF430) * IF(MOD(_xlfn.FLOOR.MATH(ROW(INDIRECT("1:512"))/128),2)=1,BG430,1-BG430) * IF(MOD(_xlfn.FLOOR.MATH(ROW(INDIRECT("1:512"))/256),2)=1,BH430,1-BH430)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0.3686055206582331</v>
      </c>
      <c r="BP430">
        <f ca="1">IF('Draft Sim'!$C$2 = "Most Categories",BO430,BN430)</f>
        <v>0.3686055206582331</v>
      </c>
      <c r="BR430" t="str">
        <f ca="1"/>
        <v>Goran Dragic</v>
      </c>
      <c r="BT430" s="6" t="str">
        <f t="shared" ca="1" si="90"/>
        <v>Goran Dragic</v>
      </c>
      <c r="BV430" t="str">
        <f ca="1"/>
        <v>Bryce McGowens</v>
      </c>
    </row>
    <row r="431" spans="6:74">
      <c r="F431" t="str">
        <v>Isaiah Mobley</v>
      </c>
      <c r="I431" s="6" t="str">
        <f t="shared" si="78"/>
        <v>Isaiah Mobley</v>
      </c>
      <c r="L431" t="str">
        <v>Noah Vonleh</v>
      </c>
      <c r="O431">
        <v>-1.2438650302234768</v>
      </c>
      <c r="P431">
        <v>-1.077098822462738</v>
      </c>
      <c r="Q431">
        <v>-1.0959451144492907</v>
      </c>
      <c r="R431">
        <v>-0.69032455659371628</v>
      </c>
      <c r="S431">
        <v>-0.47253861166064781</v>
      </c>
      <c r="T431">
        <v>-0.85124266031639151</v>
      </c>
      <c r="U431">
        <v>0.94566501711398743</v>
      </c>
      <c r="V431">
        <v>-5.3692532170754356E-2</v>
      </c>
      <c r="W431">
        <v>-2.0936189566205923E-2</v>
      </c>
      <c r="AO431" t="str">
        <f t="shared" si="79"/>
        <v>Isaiah Mobley</v>
      </c>
      <c r="AP431" cm="1">
        <f t="array" ref="AP431">INDEX(_x_scores_!B$2:B$474,MATCH($AO431,_x_scores_!$A$2:$A$474,0),0) + INDEX(_hidden_info_draft_!Z$42:AK$42,'Draft Sim'!$F$21)</f>
        <v>-1.3211021182365541</v>
      </c>
      <c r="AQ431" cm="1">
        <f t="array" ref="AQ431">INDEX(_x_scores_!C$2:C$474,MATCH($AO431,_x_scores_!$A$2:$A$474,0),0) + INDEX(_hidden_info_draft_!Z$43:AK$43,'Draft Sim'!$F$21)</f>
        <v>-0.83149930178184206</v>
      </c>
      <c r="AR431" cm="1">
        <f t="array" ref="AR431">INDEX(_x_scores_!D$2:D$474,MATCH($AO431,_x_scores_!$A$2:$A$474,0),0) +INDEX(_hidden_info_draft_!Z$44:AK$44,'Draft Sim'!$F$21)</f>
        <v>-0.9876883409762709</v>
      </c>
      <c r="AS431" cm="1">
        <f t="array" ref="AS431">INDEX(_x_scores_!E$2:E$474,MATCH($AO431,_x_scores_!$A$2:$A$474,0),0) + INDEX(_hidden_info_draft_!Z$45:AK$45,'Draft Sim'!$F$21)</f>
        <v>-0.96451071588760007</v>
      </c>
      <c r="AT431" cm="1">
        <f t="array" ref="AT431">INDEX(_x_scores_!F$2:F$474,MATCH($AO431,_x_scores_!$A$2:$A$474,0),0) + INDEX(_hidden_info_draft_!Z$46:AK$46,'Draft Sim'!$F$21)</f>
        <v>-1.1586400817897955</v>
      </c>
      <c r="AU431" cm="1">
        <f t="array" ref="AU431">INDEX(_x_scores_!G$2:G$474,MATCH($AO431,_x_scores_!$A$2:$A$474,0),0) + INDEX(_hidden_info_draft_!Z$47:AK$47,'Draft Sim'!$F$21)</f>
        <v>-0.90041715509257081</v>
      </c>
      <c r="AV431" cm="1">
        <f t="array" ref="AV431">INDEX(_x_scores_!H$2:H$474,MATCH($AO431,_x_scores_!$A$2:$A$474,0),0) + INDEX(_hidden_info_draft_!Z$48:AK$48,'Draft Sim'!$F$21)</f>
        <v>0.98898776332517357</v>
      </c>
      <c r="AW431" cm="1">
        <f t="array" ref="AW431">INDEX(_x_scores_!I$2:I$474,MATCH($AO431,_x_scores_!$A$2:$A$474,0),0) + INDEX(_hidden_info_draft_!Z$49:AK$49,'Draft Sim'!$F$21)</f>
        <v>-1.7563520206653782</v>
      </c>
      <c r="AX431" cm="1">
        <f t="array" ref="AX431">INDEX(_x_scores_!J$2:J$474,MATCH($AO431,_x_scores_!$A$2:$A$474,0),0) + INDEX(_hidden_info_draft_!Z$50:AK$50,'Draft Sim'!$F$21)</f>
        <v>7.8275546613168864E-2</v>
      </c>
      <c r="AZ431">
        <f t="shared" si="80"/>
        <v>0.40264678713024615</v>
      </c>
      <c r="BA431">
        <f t="shared" si="81"/>
        <v>0.44301132550491618</v>
      </c>
      <c r="BB431">
        <f t="shared" si="82"/>
        <v>0.43399772160848071</v>
      </c>
      <c r="BC431">
        <f t="shared" si="83"/>
        <v>0.42717967778665922</v>
      </c>
      <c r="BD431">
        <f t="shared" si="84"/>
        <v>0.41973141867802544</v>
      </c>
      <c r="BE431">
        <f t="shared" si="85"/>
        <v>0.43812544821045307</v>
      </c>
      <c r="BF431">
        <f t="shared" si="86"/>
        <v>0.57209949150952966</v>
      </c>
      <c r="BG431">
        <f t="shared" si="87"/>
        <v>0.3720555612536588</v>
      </c>
      <c r="BH431">
        <f t="shared" si="88"/>
        <v>0.5057579310468947</v>
      </c>
      <c r="BL431">
        <f ca="1"/>
        <v>1</v>
      </c>
      <c r="BN431">
        <f t="shared" si="89"/>
        <v>0.44606726252542928</v>
      </c>
      <c r="BO431" cm="1">
        <f t="array" aca="1" ref="BO431" ca="1">SUM(IF(MOD(_xlfn.FLOOR.MATH(ROW(INDIRECT("1:512"))/1),2)=1,AZ431,1-AZ431) * IF(MOD(_xlfn.FLOOR.MATH(ROW(INDIRECT("1:512"))/2),2)=1,BA431,1-BA431) *  IF(MOD(_xlfn.FLOOR.MATH(ROW(INDIRECT("1:512"))/4),2)=1,BB431,1-BB431) *IF(MOD(_xlfn.FLOOR.MATH(ROW(INDIRECT("1:512"))/8),2)=1,BC431,1-BC431) * IF(MOD(_xlfn.FLOOR.MATH(ROW(INDIRECT("1:512"))/16),2)=1,BD431,1-BD431) * IF(MOD(_xlfn.FLOOR.MATH(ROW(INDIRECT("1:512"))/32),2)=1,BE431,1-BE431) *  IF(MOD(_xlfn.FLOOR.MATH(ROW(INDIRECT("1:512"))/64),2)=1,BF431,1-BF431) * IF(MOD(_xlfn.FLOOR.MATH(ROW(INDIRECT("1:512"))/128),2)=1,BG431,1-BG431) * IF(MOD(_xlfn.FLOOR.MATH(ROW(INDIRECT("1:512"))/256),2)=1,BH431,1-BH431)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0.36843049498050062</v>
      </c>
      <c r="BP431">
        <f ca="1">IF('Draft Sim'!$C$2 = "Most Categories",BO431,BN431)</f>
        <v>0.36843049498050062</v>
      </c>
      <c r="BR431" t="str">
        <f ca="1"/>
        <v>Moussa Diabate</v>
      </c>
      <c r="BT431" s="6" t="str">
        <f t="shared" ca="1" si="90"/>
        <v>Moussa Diabate</v>
      </c>
      <c r="BV431" t="str">
        <f ca="1"/>
        <v>Noah Vonleh</v>
      </c>
    </row>
    <row r="432" spans="6:74">
      <c r="F432" t="str">
        <v>James Johnson</v>
      </c>
      <c r="I432" s="6" t="str">
        <f t="shared" si="78"/>
        <v>James Johnson</v>
      </c>
      <c r="L432" t="str">
        <v>Bryce McGowens</v>
      </c>
      <c r="O432">
        <v>-1.2598236960724007</v>
      </c>
      <c r="P432">
        <v>-1.1549159252021095</v>
      </c>
      <c r="Q432">
        <v>-1.121606321614359</v>
      </c>
      <c r="R432">
        <v>-0.66915574740504502</v>
      </c>
      <c r="S432">
        <v>-0.60030441785360622</v>
      </c>
      <c r="T432">
        <v>-0.68347604471030921</v>
      </c>
      <c r="U432">
        <v>1.0577079963973481</v>
      </c>
      <c r="V432">
        <v>-2.5372229038027119E-2</v>
      </c>
      <c r="W432">
        <v>-0.12546959943383726</v>
      </c>
      <c r="AO432" t="str">
        <f t="shared" si="79"/>
        <v>James Johnson</v>
      </c>
      <c r="AP432" cm="1">
        <f t="array" ref="AP432">INDEX(_x_scores_!B$2:B$474,MATCH($AO432,_x_scores_!$A$2:$A$474,0),0) + INDEX(_hidden_info_draft_!Z$42:AK$42,'Draft Sim'!$F$21)</f>
        <v>-1.3357018934419471</v>
      </c>
      <c r="AQ432" cm="1">
        <f t="array" ref="AQ432">INDEX(_x_scores_!C$2:C$474,MATCH($AO432,_x_scores_!$A$2:$A$474,0),0) + INDEX(_hidden_info_draft_!Z$43:AK$43,'Draft Sim'!$F$21)</f>
        <v>-0.83293120733603165</v>
      </c>
      <c r="AR432" cm="1">
        <f t="array" ref="AR432">INDEX(_x_scores_!D$2:D$474,MATCH($AO432,_x_scores_!$A$2:$A$474,0),0) +INDEX(_hidden_info_draft_!Z$44:AK$44,'Draft Sim'!$F$21)</f>
        <v>-0.94648611121578541</v>
      </c>
      <c r="AS432" cm="1">
        <f t="array" ref="AS432">INDEX(_x_scores_!E$2:E$474,MATCH($AO432,_x_scores_!$A$2:$A$474,0),0) + INDEX(_hidden_info_draft_!Z$45:AK$45,'Draft Sim'!$F$21)</f>
        <v>-0.92330008353912763</v>
      </c>
      <c r="AT432" cm="1">
        <f t="array" ref="AT432">INDEX(_x_scores_!F$2:F$474,MATCH($AO432,_x_scores_!$A$2:$A$474,0),0) + INDEX(_hidden_info_draft_!Z$46:AK$46,'Draft Sim'!$F$21)</f>
        <v>-1.0443100793936984</v>
      </c>
      <c r="AU432" cm="1">
        <f t="array" ref="AU432">INDEX(_x_scores_!G$2:G$474,MATCH($AO432,_x_scores_!$A$2:$A$474,0),0) + INDEX(_hidden_info_draft_!Z$47:AK$47,'Draft Sim'!$F$21)</f>
        <v>-0.91917607961662962</v>
      </c>
      <c r="AV432" cm="1">
        <f t="array" ref="AV432">INDEX(_x_scores_!H$2:H$474,MATCH($AO432,_x_scores_!$A$2:$A$474,0),0) + INDEX(_hidden_info_draft_!Z$48:AK$48,'Draft Sim'!$F$21)</f>
        <v>0.87500070396884466</v>
      </c>
      <c r="AW432" cm="1">
        <f t="array" ref="AW432">INDEX(_x_scores_!I$2:I$474,MATCH($AO432,_x_scores_!$A$2:$A$474,0),0) + INDEX(_hidden_info_draft_!Z$49:AK$49,'Draft Sim'!$F$21)</f>
        <v>-1.7976312345395937</v>
      </c>
      <c r="AX432" cm="1">
        <f t="array" ref="AX432">INDEX(_x_scores_!J$2:J$474,MATCH($AO432,_x_scores_!$A$2:$A$474,0),0) + INDEX(_hidden_info_draft_!Z$50:AK$50,'Draft Sim'!$F$21)</f>
        <v>7.8907649839950814E-2</v>
      </c>
      <c r="AZ432">
        <f t="shared" si="80"/>
        <v>0.40159288676554505</v>
      </c>
      <c r="BA432">
        <f t="shared" si="81"/>
        <v>0.4429138586438981</v>
      </c>
      <c r="BB432">
        <f t="shared" si="82"/>
        <v>0.43672735176695299</v>
      </c>
      <c r="BC432">
        <f t="shared" si="83"/>
        <v>0.43025846621220309</v>
      </c>
      <c r="BD432">
        <f t="shared" si="84"/>
        <v>0.4275595632779231</v>
      </c>
      <c r="BE432">
        <f t="shared" si="85"/>
        <v>0.43684709042793379</v>
      </c>
      <c r="BF432">
        <f t="shared" si="86"/>
        <v>0.56386558380600682</v>
      </c>
      <c r="BG432">
        <f t="shared" si="87"/>
        <v>0.36915745280203227</v>
      </c>
      <c r="BH432">
        <f t="shared" si="88"/>
        <v>0.50580442514560187</v>
      </c>
      <c r="BL432">
        <f ca="1"/>
        <v>1</v>
      </c>
      <c r="BN432">
        <f t="shared" si="89"/>
        <v>0.44608074209423304</v>
      </c>
      <c r="BO432" cm="1">
        <f t="array" aca="1" ref="BO432" ca="1">SUM(IF(MOD(_xlfn.FLOOR.MATH(ROW(INDIRECT("1:512"))/1),2)=1,AZ432,1-AZ432) * IF(MOD(_xlfn.FLOOR.MATH(ROW(INDIRECT("1:512"))/2),2)=1,BA432,1-BA432) *  IF(MOD(_xlfn.FLOOR.MATH(ROW(INDIRECT("1:512"))/4),2)=1,BB432,1-BB432) *IF(MOD(_xlfn.FLOOR.MATH(ROW(INDIRECT("1:512"))/8),2)=1,BC432,1-BC432) * IF(MOD(_xlfn.FLOOR.MATH(ROW(INDIRECT("1:512"))/16),2)=1,BD432,1-BD432) * IF(MOD(_xlfn.FLOOR.MATH(ROW(INDIRECT("1:512"))/32),2)=1,BE432,1-BE432) *  IF(MOD(_xlfn.FLOOR.MATH(ROW(INDIRECT("1:512"))/64),2)=1,BF432,1-BF432) * IF(MOD(_xlfn.FLOOR.MATH(ROW(INDIRECT("1:512"))/128),2)=1,BG432,1-BG432) * IF(MOD(_xlfn.FLOOR.MATH(ROW(INDIRECT("1:512"))/256),2)=1,BH432,1-BH432)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0.36853746592011954</v>
      </c>
      <c r="BP432">
        <f ca="1">IF('Draft Sim'!$C$2 = "Most Categories",BO432,BN432)</f>
        <v>0.36853746592011954</v>
      </c>
      <c r="BR432" t="str">
        <f ca="1"/>
        <v>James Johnson</v>
      </c>
      <c r="BT432" s="6" t="str">
        <f t="shared" ca="1" si="90"/>
        <v>James Johnson</v>
      </c>
      <c r="BV432" t="str">
        <f ca="1"/>
        <v>Rodney McGruder</v>
      </c>
    </row>
    <row r="433" spans="6:74">
      <c r="F433" t="str">
        <v>Simone Fontecchio</v>
      </c>
      <c r="I433" s="6" t="str">
        <f t="shared" si="78"/>
        <v>Simone Fontecchio</v>
      </c>
      <c r="L433" t="str">
        <v>Justin Jackson</v>
      </c>
      <c r="O433">
        <v>-1.2387735869353569</v>
      </c>
      <c r="P433">
        <v>-1.0076053037338117</v>
      </c>
      <c r="Q433">
        <v>-0.99411779915044873</v>
      </c>
      <c r="R433">
        <v>-0.78974564824065274</v>
      </c>
      <c r="S433">
        <v>-0.50865129108346019</v>
      </c>
      <c r="T433">
        <v>-0.78095351233207422</v>
      </c>
      <c r="U433">
        <v>0.88435225517228888</v>
      </c>
      <c r="V433">
        <v>-2.6049777433672587E-2</v>
      </c>
      <c r="W433">
        <v>-1.0659453885847422E-2</v>
      </c>
      <c r="AO433" t="str">
        <f t="shared" si="79"/>
        <v>Simone Fontecchio</v>
      </c>
      <c r="AP433" cm="1">
        <f t="array" ref="AP433">INDEX(_x_scores_!B$2:B$474,MATCH($AO433,_x_scores_!$A$2:$A$474,0),0) + INDEX(_hidden_info_draft_!Z$42:AK$42,'Draft Sim'!$F$21)</f>
        <v>-1.2090706507728555</v>
      </c>
      <c r="AQ433" cm="1">
        <f t="array" ref="AQ433">INDEX(_x_scores_!C$2:C$474,MATCH($AO433,_x_scores_!$A$2:$A$474,0),0) + INDEX(_hidden_info_draft_!Z$43:AK$43,'Draft Sim'!$F$21)</f>
        <v>-0.95046611429909722</v>
      </c>
      <c r="AR433" cm="1">
        <f t="array" ref="AR433">INDEX(_x_scores_!D$2:D$474,MATCH($AO433,_x_scores_!$A$2:$A$474,0),0) +INDEX(_hidden_info_draft_!Z$44:AK$44,'Draft Sim'!$F$21)</f>
        <v>-0.99963511686578088</v>
      </c>
      <c r="AS433" cm="1">
        <f t="array" ref="AS433">INDEX(_x_scores_!E$2:E$474,MATCH($AO433,_x_scores_!$A$2:$A$474,0),0) + INDEX(_hidden_info_draft_!Z$45:AK$45,'Draft Sim'!$F$21)</f>
        <v>-0.9171294057198669</v>
      </c>
      <c r="AT433" cm="1">
        <f t="array" ref="AT433">INDEX(_x_scores_!F$2:F$474,MATCH($AO433,_x_scores_!$A$2:$A$474,0),0) + INDEX(_hidden_info_draft_!Z$46:AK$46,'Draft Sim'!$F$21)</f>
        <v>-1.2835806665710146</v>
      </c>
      <c r="AU433" cm="1">
        <f t="array" ref="AU433">INDEX(_x_scores_!G$2:G$474,MATCH($AO433,_x_scores_!$A$2:$A$474,0),0) + INDEX(_hidden_info_draft_!Z$47:AK$47,'Draft Sim'!$F$21)</f>
        <v>-0.49813484419232912</v>
      </c>
      <c r="AV433" cm="1">
        <f t="array" ref="AV433">INDEX(_x_scores_!H$2:H$474,MATCH($AO433,_x_scores_!$A$2:$A$474,0),0) + INDEX(_hidden_info_draft_!Z$48:AK$48,'Draft Sim'!$F$21)</f>
        <v>0.8864643131708041</v>
      </c>
      <c r="AW433" cm="1">
        <f t="array" ref="AW433">INDEX(_x_scores_!I$2:I$474,MATCH($AO433,_x_scores_!$A$2:$A$474,0),0) + INDEX(_hidden_info_draft_!Z$49:AK$49,'Draft Sim'!$F$21)</f>
        <v>-1.7465013763149551</v>
      </c>
      <c r="AX433" cm="1">
        <f t="array" ref="AX433">INDEX(_x_scores_!J$2:J$474,MATCH($AO433,_x_scores_!$A$2:$A$474,0),0) + INDEX(_hidden_info_draft_!Z$50:AK$50,'Draft Sim'!$F$21)</f>
        <v>-0.12880586242950129</v>
      </c>
      <c r="AZ433">
        <f t="shared" si="80"/>
        <v>0.41075691100831668</v>
      </c>
      <c r="BA433">
        <f t="shared" si="81"/>
        <v>0.43492581351991511</v>
      </c>
      <c r="BB433">
        <f t="shared" si="82"/>
        <v>0.43320683507294511</v>
      </c>
      <c r="BC433">
        <f t="shared" si="83"/>
        <v>0.43071983883658005</v>
      </c>
      <c r="BD433">
        <f t="shared" si="84"/>
        <v>0.41121305143983455</v>
      </c>
      <c r="BE433">
        <f t="shared" si="85"/>
        <v>0.46567340677242774</v>
      </c>
      <c r="BF433">
        <f t="shared" si="86"/>
        <v>0.56469497745086061</v>
      </c>
      <c r="BG433">
        <f t="shared" si="87"/>
        <v>0.37274822951698916</v>
      </c>
      <c r="BH433">
        <f t="shared" si="88"/>
        <v>0.49052563243515113</v>
      </c>
      <c r="BL433">
        <f ca="1"/>
        <v>1</v>
      </c>
      <c r="BN433">
        <f t="shared" si="89"/>
        <v>0.44605163289478</v>
      </c>
      <c r="BO433" cm="1">
        <f t="array" aca="1" ref="BO433" ca="1">SUM(IF(MOD(_xlfn.FLOOR.MATH(ROW(INDIRECT("1:512"))/1),2)=1,AZ433,1-AZ433) * IF(MOD(_xlfn.FLOOR.MATH(ROW(INDIRECT("1:512"))/2),2)=1,BA433,1-BA433) *  IF(MOD(_xlfn.FLOOR.MATH(ROW(INDIRECT("1:512"))/4),2)=1,BB433,1-BB433) *IF(MOD(_xlfn.FLOOR.MATH(ROW(INDIRECT("1:512"))/8),2)=1,BC433,1-BC433) * IF(MOD(_xlfn.FLOOR.MATH(ROW(INDIRECT("1:512"))/16),2)=1,BD433,1-BD433) * IF(MOD(_xlfn.FLOOR.MATH(ROW(INDIRECT("1:512"))/32),2)=1,BE433,1-BE433) *  IF(MOD(_xlfn.FLOOR.MATH(ROW(INDIRECT("1:512"))/64),2)=1,BF433,1-BF433) * IF(MOD(_xlfn.FLOOR.MATH(ROW(INDIRECT("1:512"))/128),2)=1,BG433,1-BG433) * IF(MOD(_xlfn.FLOOR.MATH(ROW(INDIRECT("1:512"))/256),2)=1,BH433,1-BH433)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0.36850761478521915</v>
      </c>
      <c r="BP433">
        <f ca="1">IF('Draft Sim'!$C$2 = "Most Categories",BO433,BN433)</f>
        <v>0.36850761478521915</v>
      </c>
      <c r="BR433" t="str">
        <f ca="1"/>
        <v>Simone Fontecchio</v>
      </c>
      <c r="BT433" s="6" t="str">
        <f t="shared" ca="1" si="90"/>
        <v>Simone Fontecchio</v>
      </c>
      <c r="BV433" t="str">
        <f ca="1"/>
        <v>DeAndre Jordan</v>
      </c>
    </row>
    <row r="434" spans="6:74">
      <c r="F434" t="str">
        <v>Trevor Keels</v>
      </c>
      <c r="I434" s="6" t="str">
        <f t="shared" si="78"/>
        <v>Trevor Keels</v>
      </c>
      <c r="L434" t="str">
        <v>Thanasis Antetokounmpo</v>
      </c>
      <c r="O434">
        <v>-1.1608070013497576</v>
      </c>
      <c r="P434">
        <v>-1.0505675804475969</v>
      </c>
      <c r="Q434">
        <v>-1.0498581410706977</v>
      </c>
      <c r="R434">
        <v>-0.66426813511131722</v>
      </c>
      <c r="S434">
        <v>-0.66658674033839527</v>
      </c>
      <c r="T434">
        <v>-0.73835878539177513</v>
      </c>
      <c r="U434">
        <v>0.90561672579956287</v>
      </c>
      <c r="V434">
        <v>-5.2186533844536628E-2</v>
      </c>
      <c r="W434">
        <v>-0.10138624293010264</v>
      </c>
      <c r="AO434" t="str">
        <f t="shared" si="79"/>
        <v>Trevor Keels</v>
      </c>
      <c r="AP434" cm="1">
        <f t="array" ref="AP434">INDEX(_x_scores_!B$2:B$474,MATCH($AO434,_x_scores_!$A$2:$A$474,0),0) + INDEX(_hidden_info_draft_!Z$42:AK$42,'Draft Sim'!$F$21)</f>
        <v>-1.2526438645682278</v>
      </c>
      <c r="AQ434" cm="1">
        <f t="array" ref="AQ434">INDEX(_x_scores_!C$2:C$474,MATCH($AO434,_x_scores_!$A$2:$A$474,0),0) + INDEX(_hidden_info_draft_!Z$43:AK$43,'Draft Sim'!$F$21)</f>
        <v>-0.80639996532089053</v>
      </c>
      <c r="AR434" cm="1">
        <f t="array" ref="AR434">INDEX(_x_scores_!D$2:D$474,MATCH($AO434,_x_scores_!$A$2:$A$474,0),0) +INDEX(_hidden_info_draft_!Z$44:AK$44,'Draft Sim'!$F$21)</f>
        <v>-0.9003991378371925</v>
      </c>
      <c r="AS434" cm="1">
        <f t="array" ref="AS434">INDEX(_x_scores_!E$2:E$474,MATCH($AO434,_x_scores_!$A$2:$A$474,0),0) + INDEX(_hidden_info_draft_!Z$45:AK$45,'Draft Sim'!$F$21)</f>
        <v>-0.89724366205672856</v>
      </c>
      <c r="AT434" cm="1">
        <f t="array" ref="AT434">INDEX(_x_scores_!F$2:F$474,MATCH($AO434,_x_scores_!$A$2:$A$474,0),0) + INDEX(_hidden_info_draft_!Z$46:AK$46,'Draft Sim'!$F$21)</f>
        <v>-1.2383582080714457</v>
      </c>
      <c r="AU434" cm="1">
        <f t="array" ref="AU434">INDEX(_x_scores_!G$2:G$474,MATCH($AO434,_x_scores_!$A$2:$A$474,0),0) + INDEX(_hidden_info_draft_!Z$47:AK$47,'Draft Sim'!$F$21)</f>
        <v>-0.80629220469201324</v>
      </c>
      <c r="AV434" cm="1">
        <f t="array" ref="AV434">INDEX(_x_scores_!H$2:H$474,MATCH($AO434,_x_scores_!$A$2:$A$474,0),0) + INDEX(_hidden_info_draft_!Z$48:AK$48,'Draft Sim'!$F$21)</f>
        <v>0.83495241265442011</v>
      </c>
      <c r="AW434" cm="1">
        <f t="array" ref="AW434">INDEX(_x_scores_!I$2:I$474,MATCH($AO434,_x_scores_!$A$2:$A$474,0),0) + INDEX(_hidden_info_draft_!Z$49:AK$49,'Draft Sim'!$F$21)</f>
        <v>-1.7961252362133759</v>
      </c>
      <c r="AX434" cm="1">
        <f t="array" ref="AX434">INDEX(_x_scores_!J$2:J$474,MATCH($AO434,_x_scores_!$A$2:$A$474,0),0) + INDEX(_hidden_info_draft_!Z$50:AK$50,'Draft Sim'!$F$21)</f>
        <v>-1.5424035239458983E-3</v>
      </c>
      <c r="AZ434">
        <f t="shared" si="80"/>
        <v>0.40759784084268669</v>
      </c>
      <c r="BA434">
        <f t="shared" si="81"/>
        <v>0.44472034044320197</v>
      </c>
      <c r="BB434">
        <f t="shared" si="82"/>
        <v>0.43978416160960865</v>
      </c>
      <c r="BC434">
        <f t="shared" si="83"/>
        <v>0.43220730743083557</v>
      </c>
      <c r="BD434">
        <f t="shared" si="84"/>
        <v>0.414291680861121</v>
      </c>
      <c r="BE434">
        <f t="shared" si="85"/>
        <v>0.44454923455985584</v>
      </c>
      <c r="BF434">
        <f t="shared" si="86"/>
        <v>0.56096590300089666</v>
      </c>
      <c r="BG434">
        <f t="shared" si="87"/>
        <v>0.36926305564298079</v>
      </c>
      <c r="BH434">
        <f t="shared" si="88"/>
        <v>0.49988653721677268</v>
      </c>
      <c r="BL434">
        <f ca="1"/>
        <v>1</v>
      </c>
      <c r="BN434">
        <f t="shared" si="89"/>
        <v>0.44591845128977325</v>
      </c>
      <c r="BO434" cm="1">
        <f t="array" aca="1" ref="BO434" ca="1">SUM(IF(MOD(_xlfn.FLOOR.MATH(ROW(INDIRECT("1:512"))/1),2)=1,AZ434,1-AZ434) * IF(MOD(_xlfn.FLOOR.MATH(ROW(INDIRECT("1:512"))/2),2)=1,BA434,1-BA434) *  IF(MOD(_xlfn.FLOOR.MATH(ROW(INDIRECT("1:512"))/4),2)=1,BB434,1-BB434) *IF(MOD(_xlfn.FLOOR.MATH(ROW(INDIRECT("1:512"))/8),2)=1,BC434,1-BC434) * IF(MOD(_xlfn.FLOOR.MATH(ROW(INDIRECT("1:512"))/16),2)=1,BD434,1-BD434) * IF(MOD(_xlfn.FLOOR.MATH(ROW(INDIRECT("1:512"))/32),2)=1,BE434,1-BE434) *  IF(MOD(_xlfn.FLOOR.MATH(ROW(INDIRECT("1:512"))/64),2)=1,BF434,1-BF434) * IF(MOD(_xlfn.FLOOR.MATH(ROW(INDIRECT("1:512"))/128),2)=1,BG434,1-BG434) * IF(MOD(_xlfn.FLOOR.MATH(ROW(INDIRECT("1:512"))/256),2)=1,BH434,1-BH434)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0.36820162156801045</v>
      </c>
      <c r="BP434">
        <f ca="1">IF('Draft Sim'!$C$2 = "Most Categories",BO434,BN434)</f>
        <v>0.36820162156801045</v>
      </c>
      <c r="BR434" t="str">
        <f ca="1"/>
        <v>Alex Len</v>
      </c>
      <c r="BT434" s="6" t="str">
        <f t="shared" ca="1" si="90"/>
        <v>Alex Len</v>
      </c>
      <c r="BV434" t="str">
        <f ca="1"/>
        <v>Justin Jackson</v>
      </c>
    </row>
    <row r="435" spans="6:74">
      <c r="F435" t="str">
        <v>Alex Len</v>
      </c>
      <c r="I435" s="6" t="str">
        <f t="shared" si="78"/>
        <v>Alex Len</v>
      </c>
      <c r="L435" t="str">
        <v>Tyrese Martin</v>
      </c>
      <c r="O435">
        <v>-1.1172337875543852</v>
      </c>
      <c r="P435">
        <v>-1.1946337294258036</v>
      </c>
      <c r="Q435">
        <v>-1.1490941200992861</v>
      </c>
      <c r="R435">
        <v>-0.68415387877445566</v>
      </c>
      <c r="S435">
        <v>-0.71180919883796401</v>
      </c>
      <c r="T435">
        <v>-0.43020142489209101</v>
      </c>
      <c r="U435">
        <v>0.95712862631594686</v>
      </c>
      <c r="V435">
        <v>-2.562673946115659E-3</v>
      </c>
      <c r="W435">
        <v>-0.22864970183565803</v>
      </c>
      <c r="AO435" t="str">
        <f t="shared" si="79"/>
        <v>Alex Len</v>
      </c>
      <c r="AP435" cm="1">
        <f t="array" ref="AP435">INDEX(_x_scores_!B$2:B$474,MATCH($AO435,_x_scores_!$A$2:$A$474,0),0) + INDEX(_hidden_info_draft_!Z$42:AK$42,'Draft Sim'!$F$21)</f>
        <v>-1.3304350176279003</v>
      </c>
      <c r="AQ435" cm="1">
        <f t="array" ref="AQ435">INDEX(_x_scores_!C$2:C$474,MATCH($AO435,_x_scores_!$A$2:$A$474,0),0) + INDEX(_hidden_info_draft_!Z$43:AK$43,'Draft Sim'!$F$21)</f>
        <v>-0.73877017740735573</v>
      </c>
      <c r="AR435" cm="1">
        <f t="array" ref="AR435">INDEX(_x_scores_!D$2:D$474,MATCH($AO435,_x_scores_!$A$2:$A$474,0),0) +INDEX(_hidden_info_draft_!Z$44:AK$44,'Draft Sim'!$F$21)</f>
        <v>-0.94824383481449792</v>
      </c>
      <c r="AS435" cm="1">
        <f t="array" ref="AS435">INDEX(_x_scores_!E$2:E$474,MATCH($AO435,_x_scores_!$A$2:$A$474,0),0) + INDEX(_hidden_info_draft_!Z$45:AK$45,'Draft Sim'!$F$21)</f>
        <v>-1.0045914423666247</v>
      </c>
      <c r="AT435" cm="1">
        <f t="array" ref="AT435">INDEX(_x_scores_!F$2:F$474,MATCH($AO435,_x_scores_!$A$2:$A$474,0),0) + INDEX(_hidden_info_draft_!Z$46:AK$46,'Draft Sim'!$F$21)</f>
        <v>-0.96737695659797895</v>
      </c>
      <c r="AU435" cm="1">
        <f t="array" ref="AU435">INDEX(_x_scores_!G$2:G$474,MATCH($AO435,_x_scores_!$A$2:$A$474,0),0) + INDEX(_hidden_info_draft_!Z$47:AK$47,'Draft Sim'!$F$21)</f>
        <v>-1.0157284787864218</v>
      </c>
      <c r="AV435" cm="1">
        <f t="array" ref="AV435">INDEX(_x_scores_!H$2:H$474,MATCH($AO435,_x_scores_!$A$2:$A$474,0),0) + INDEX(_hidden_info_draft_!Z$48:AK$48,'Draft Sim'!$F$21)</f>
        <v>0.84556170981531031</v>
      </c>
      <c r="AW435" cm="1">
        <f t="array" ref="AW435">INDEX(_x_scores_!I$2:I$474,MATCH($AO435,_x_scores_!$A$2:$A$474,0),0) + INDEX(_hidden_info_draft_!Z$49:AK$49,'Draft Sim'!$F$21)</f>
        <v>-1.8131371564793535</v>
      </c>
      <c r="AX435" cm="1">
        <f t="array" ref="AX435">INDEX(_x_scores_!J$2:J$474,MATCH($AO435,_x_scores_!$A$2:$A$474,0),0) + INDEX(_hidden_info_draft_!Z$50:AK$50,'Draft Sim'!$F$21)</f>
        <v>0.12710617364249099</v>
      </c>
      <c r="AZ435">
        <f t="shared" si="80"/>
        <v>0.40197299972919476</v>
      </c>
      <c r="BA435">
        <f t="shared" si="81"/>
        <v>0.44933028527250607</v>
      </c>
      <c r="BB435">
        <f t="shared" si="82"/>
        <v>0.43661084083224466</v>
      </c>
      <c r="BC435">
        <f t="shared" si="83"/>
        <v>0.42418955008470061</v>
      </c>
      <c r="BD435">
        <f t="shared" si="84"/>
        <v>0.43284345071223651</v>
      </c>
      <c r="BE435">
        <f t="shared" si="85"/>
        <v>0.43027808137384738</v>
      </c>
      <c r="BF435">
        <f t="shared" si="86"/>
        <v>0.56173439021303251</v>
      </c>
      <c r="BG435">
        <f t="shared" si="87"/>
        <v>0.36807073003776303</v>
      </c>
      <c r="BH435">
        <f t="shared" si="88"/>
        <v>0.50934936930880959</v>
      </c>
      <c r="BL435">
        <f ca="1"/>
        <v>0</v>
      </c>
      <c r="BN435">
        <f t="shared" si="89"/>
        <v>0.44604218861825945</v>
      </c>
      <c r="BO435" cm="1">
        <f t="array" aca="1" ref="BO435" ca="1">SUM(IF(MOD(_xlfn.FLOOR.MATH(ROW(INDIRECT("1:512"))/1),2)=1,AZ435,1-AZ435) * IF(MOD(_xlfn.FLOOR.MATH(ROW(INDIRECT("1:512"))/2),2)=1,BA435,1-BA435) *  IF(MOD(_xlfn.FLOOR.MATH(ROW(INDIRECT("1:512"))/4),2)=1,BB435,1-BB435) *IF(MOD(_xlfn.FLOOR.MATH(ROW(INDIRECT("1:512"))/8),2)=1,BC435,1-BC435) * IF(MOD(_xlfn.FLOOR.MATH(ROW(INDIRECT("1:512"))/16),2)=1,BD435,1-BD435) * IF(MOD(_xlfn.FLOOR.MATH(ROW(INDIRECT("1:512"))/32),2)=1,BE435,1-BE435) *  IF(MOD(_xlfn.FLOOR.MATH(ROW(INDIRECT("1:512"))/64),2)=1,BF435,1-BF435) * IF(MOD(_xlfn.FLOOR.MATH(ROW(INDIRECT("1:512"))/128),2)=1,BG435,1-BG435) * IF(MOD(_xlfn.FLOOR.MATH(ROW(INDIRECT("1:512"))/256),2)=1,BH435,1-BH435)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0.36844053822351452</v>
      </c>
      <c r="BP435">
        <f ca="1">IF('Draft Sim'!$C$2 = "Most Categories",BO435,BN435)</f>
        <v>0.36844053822351452</v>
      </c>
      <c r="BR435" t="str">
        <f ca="1"/>
        <v>Isaiah Mobley</v>
      </c>
      <c r="BT435" s="6" t="str">
        <f t="shared" ca="1" si="90"/>
        <v>Isaiah Mobley</v>
      </c>
      <c r="BV435" t="str">
        <f ca="1"/>
        <v>Thanasis Antetokounmpo</v>
      </c>
    </row>
    <row r="436" spans="6:74">
      <c r="F436" t="str">
        <v>Wesley Matthews</v>
      </c>
      <c r="I436" s="6" t="str">
        <f t="shared" si="78"/>
        <v>Wesley Matthews</v>
      </c>
      <c r="L436" t="str">
        <v>DeAndre Jordan</v>
      </c>
      <c r="O436">
        <v>-1.0845047946769375</v>
      </c>
      <c r="P436">
        <v>-1.2239481576248132</v>
      </c>
      <c r="Q436">
        <v>-0.7902400167584388</v>
      </c>
      <c r="R436">
        <v>-0.69565226228238064</v>
      </c>
      <c r="S436">
        <v>-0.8623635752687645</v>
      </c>
      <c r="T436">
        <v>-0.40287222086944358</v>
      </c>
      <c r="U436">
        <v>0.87108976844903785</v>
      </c>
      <c r="V436">
        <v>1.3383794483893601E-2</v>
      </c>
      <c r="W436">
        <v>-0.294353567107909</v>
      </c>
      <c r="AO436" t="str">
        <f t="shared" si="79"/>
        <v>Wesley Matthews</v>
      </c>
      <c r="AP436" cm="1">
        <f t="array" ref="AP436">INDEX(_x_scores_!B$2:B$474,MATCH($AO436,_x_scores_!$A$2:$A$474,0),0) + INDEX(_hidden_info_draft_!Z$42:AK$42,'Draft Sim'!$F$21)</f>
        <v>-1.351660559290871</v>
      </c>
      <c r="AQ436" cm="1">
        <f t="array" ref="AQ436">INDEX(_x_scores_!C$2:C$474,MATCH($AO436,_x_scores_!$A$2:$A$474,0),0) + INDEX(_hidden_info_draft_!Z$43:AK$43,'Draft Sim'!$F$21)</f>
        <v>-0.91074831007540313</v>
      </c>
      <c r="AR436" cm="1">
        <f t="array" ref="AR436">INDEX(_x_scores_!D$2:D$474,MATCH($AO436,_x_scores_!$A$2:$A$474,0),0) +INDEX(_hidden_info_draft_!Z$44:AK$44,'Draft Sim'!$F$21)</f>
        <v>-0.97214731838085378</v>
      </c>
      <c r="AS436" cm="1">
        <f t="array" ref="AS436">INDEX(_x_scores_!E$2:E$474,MATCH($AO436,_x_scores_!$A$2:$A$474,0),0) + INDEX(_hidden_info_draft_!Z$45:AK$45,'Draft Sim'!$F$21)</f>
        <v>-0.90213127435045637</v>
      </c>
      <c r="AT436" cm="1">
        <f t="array" ref="AT436">INDEX(_x_scores_!F$2:F$474,MATCH($AO436,_x_scores_!$A$2:$A$474,0),0) + INDEX(_hidden_info_draft_!Z$46:AK$46,'Draft Sim'!$F$21)</f>
        <v>-1.1720758855866569</v>
      </c>
      <c r="AU436" cm="1">
        <f t="array" ref="AU436">INDEX(_x_scores_!G$2:G$474,MATCH($AO436,_x_scores_!$A$2:$A$474,0),0) + INDEX(_hidden_info_draft_!Z$47:AK$47,'Draft Sim'!$F$21)</f>
        <v>-0.75140946401054731</v>
      </c>
      <c r="AV436" cm="1">
        <f t="array" ref="AV436">INDEX(_x_scores_!H$2:H$474,MATCH($AO436,_x_scores_!$A$2:$A$474,0),0) + INDEX(_hidden_info_draft_!Z$48:AK$48,'Draft Sim'!$F$21)</f>
        <v>0.98704368325220537</v>
      </c>
      <c r="AW436" cm="1">
        <f t="array" ref="AW436">INDEX(_x_scores_!I$2:I$474,MATCH($AO436,_x_scores_!$A$2:$A$474,0),0) + INDEX(_hidden_info_draft_!Z$49:AK$49,'Draft Sim'!$F$21)</f>
        <v>-1.7693109314068665</v>
      </c>
      <c r="AX436" cm="1">
        <f t="array" ref="AX436">INDEX(_x_scores_!J$2:J$474,MATCH($AO436,_x_scores_!$A$2:$A$474,0),0) + INDEX(_hidden_info_draft_!Z$50:AK$50,'Draft Sim'!$F$21)</f>
        <v>-2.5625760027680522E-2</v>
      </c>
      <c r="AZ436">
        <f t="shared" si="80"/>
        <v>0.40044171193015587</v>
      </c>
      <c r="BA436">
        <f t="shared" si="81"/>
        <v>0.43762235909123248</v>
      </c>
      <c r="BB436">
        <f t="shared" si="82"/>
        <v>0.43502694535333686</v>
      </c>
      <c r="BC436">
        <f t="shared" si="83"/>
        <v>0.43184162043141028</v>
      </c>
      <c r="BD436">
        <f t="shared" si="84"/>
        <v>0.41881349229889964</v>
      </c>
      <c r="BE436">
        <f t="shared" si="85"/>
        <v>0.44830168556394068</v>
      </c>
      <c r="BF436">
        <f t="shared" si="86"/>
        <v>0.57195931226407704</v>
      </c>
      <c r="BG436">
        <f t="shared" si="87"/>
        <v>0.37114495944427228</v>
      </c>
      <c r="BH436">
        <f t="shared" si="88"/>
        <v>0.49811491660304597</v>
      </c>
      <c r="BL436">
        <f ca="1"/>
        <v>1</v>
      </c>
      <c r="BN436">
        <f t="shared" si="89"/>
        <v>0.44591855588670781</v>
      </c>
      <c r="BO436" cm="1">
        <f t="array" aca="1" ref="BO436" ca="1">SUM(IF(MOD(_xlfn.FLOOR.MATH(ROW(INDIRECT("1:512"))/1),2)=1,AZ436,1-AZ436) * IF(MOD(_xlfn.FLOOR.MATH(ROW(INDIRECT("1:512"))/2),2)=1,BA436,1-BA436) *  IF(MOD(_xlfn.FLOOR.MATH(ROW(INDIRECT("1:512"))/4),2)=1,BB436,1-BB436) *IF(MOD(_xlfn.FLOOR.MATH(ROW(INDIRECT("1:512"))/8),2)=1,BC436,1-BC436) * IF(MOD(_xlfn.FLOOR.MATH(ROW(INDIRECT("1:512"))/16),2)=1,BD436,1-BD436) * IF(MOD(_xlfn.FLOOR.MATH(ROW(INDIRECT("1:512"))/32),2)=1,BE436,1-BE436) *  IF(MOD(_xlfn.FLOOR.MATH(ROW(INDIRECT("1:512"))/64),2)=1,BF436,1-BF436) * IF(MOD(_xlfn.FLOOR.MATH(ROW(INDIRECT("1:512"))/128),2)=1,BG436,1-BG436) * IF(MOD(_xlfn.FLOOR.MATH(ROW(INDIRECT("1:512"))/256),2)=1,BH436,1-BH436)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0.36810365154640629</v>
      </c>
      <c r="BP436">
        <f ca="1">IF('Draft Sim'!$C$2 = "Most Categories",BO436,BN436)</f>
        <v>0.36810365154640629</v>
      </c>
      <c r="BR436" t="str">
        <f ca="1"/>
        <v>Trevor Keels</v>
      </c>
      <c r="BT436" s="6" t="str">
        <f t="shared" ca="1" si="90"/>
        <v>Trevor Keels</v>
      </c>
      <c r="BV436" t="str">
        <f ca="1"/>
        <v>Moses Brown</v>
      </c>
    </row>
    <row r="437" spans="6:74">
      <c r="F437" t="str">
        <v>Goran Dragic</v>
      </c>
      <c r="I437" s="6" t="str">
        <f t="shared" si="78"/>
        <v>Goran Dragic</v>
      </c>
      <c r="L437" t="str">
        <v>Moses Brown</v>
      </c>
      <c r="O437">
        <v>-1.1835791229149251</v>
      </c>
      <c r="P437">
        <v>-0.91610284492127536</v>
      </c>
      <c r="Q437">
        <v>-1.1496748270985828</v>
      </c>
      <c r="R437">
        <v>-0.67193399061942938</v>
      </c>
      <c r="S437">
        <v>-0.62809917735147003</v>
      </c>
      <c r="T437">
        <v>-0.85638730319485623</v>
      </c>
      <c r="U437">
        <v>0.89525407569226834</v>
      </c>
      <c r="V437">
        <v>-0.10990641756367414</v>
      </c>
      <c r="W437">
        <v>4.5936419191656246E-3</v>
      </c>
      <c r="AO437" t="str">
        <f t="shared" si="79"/>
        <v>Goran Dragic</v>
      </c>
      <c r="AP437" cm="1">
        <f t="array" ref="AP437">INDEX(_x_scores_!B$2:B$474,MATCH($AO437,_x_scores_!$A$2:$A$474,0),0) + INDEX(_hidden_info_draft_!Z$42:AK$42,'Draft Sim'!$F$21)</f>
        <v>-1.2133172657012072</v>
      </c>
      <c r="AQ437" cm="1">
        <f t="array" ref="AQ437">INDEX(_x_scores_!C$2:C$474,MATCH($AO437,_x_scores_!$A$2:$A$474,0),0) + INDEX(_hidden_info_draft_!Z$43:AK$43,'Draft Sim'!$F$21)</f>
        <v>-0.96270454056671706</v>
      </c>
      <c r="AR437" cm="1">
        <f t="array" ref="AR437">INDEX(_x_scores_!D$2:D$474,MATCH($AO437,_x_scores_!$A$2:$A$474,0),0) +INDEX(_hidden_info_draft_!Z$44:AK$44,'Draft Sim'!$F$21)</f>
        <v>-0.37627610750711016</v>
      </c>
      <c r="AS437" cm="1">
        <f t="array" ref="AS437">INDEX(_x_scores_!E$2:E$474,MATCH($AO437,_x_scores_!$A$2:$A$474,0),0) + INDEX(_hidden_info_draft_!Z$45:AK$45,'Draft Sim'!$F$21)</f>
        <v>-0.89134702957303324</v>
      </c>
      <c r="AT437" cm="1">
        <f t="array" ref="AT437">INDEX(_x_scores_!F$2:F$474,MATCH($AO437,_x_scores_!$A$2:$A$474,0),0) + INDEX(_hidden_info_draft_!Z$46:AK$46,'Draft Sim'!$F$21)</f>
        <v>-1.3350928585066355</v>
      </c>
      <c r="AU437" cm="1">
        <f t="array" ref="AU437">INDEX(_x_scores_!G$2:G$474,MATCH($AO437,_x_scores_!$A$2:$A$474,0),0) + INDEX(_hidden_info_draft_!Z$47:AK$47,'Draft Sim'!$F$21)</f>
        <v>-0.65945911795018763</v>
      </c>
      <c r="AV437" cm="1">
        <f t="array" ref="AV437">INDEX(_x_scores_!H$2:H$474,MATCH($AO437,_x_scores_!$A$2:$A$474,0),0) + INDEX(_hidden_info_draft_!Z$48:AK$48,'Draft Sim'!$F$21)</f>
        <v>0.49978228153747584</v>
      </c>
      <c r="AW437" cm="1">
        <f t="array" ref="AW437">INDEX(_x_scores_!I$2:I$474,MATCH($AO437,_x_scores_!$A$2:$A$474,0),0) + INDEX(_hidden_info_draft_!Z$49:AK$49,'Draft Sim'!$F$21)</f>
        <v>-1.7851851336001574</v>
      </c>
      <c r="AX437" cm="1">
        <f t="array" ref="AX437">INDEX(_x_scores_!J$2:J$474,MATCH($AO437,_x_scores_!$A$2:$A$474,0),0) + INDEX(_hidden_info_draft_!Z$50:AK$50,'Draft Sim'!$F$21)</f>
        <v>-8.4027681966023643E-2</v>
      </c>
      <c r="AZ437">
        <f t="shared" si="80"/>
        <v>0.41044877198175289</v>
      </c>
      <c r="BA437">
        <f t="shared" si="81"/>
        <v>0.43409551837729421</v>
      </c>
      <c r="BB437">
        <f t="shared" si="82"/>
        <v>0.47475639666363645</v>
      </c>
      <c r="BC437">
        <f t="shared" si="83"/>
        <v>0.43264856574967148</v>
      </c>
      <c r="BD437">
        <f t="shared" si="84"/>
        <v>0.40771289299980595</v>
      </c>
      <c r="BE437">
        <f t="shared" si="85"/>
        <v>0.45459874020728264</v>
      </c>
      <c r="BF437">
        <f t="shared" si="86"/>
        <v>0.53658449627659099</v>
      </c>
      <c r="BG437">
        <f t="shared" si="87"/>
        <v>0.37003048761131163</v>
      </c>
      <c r="BH437">
        <f t="shared" si="88"/>
        <v>0.4938189759109376</v>
      </c>
      <c r="BL437">
        <f ca="1"/>
        <v>1</v>
      </c>
      <c r="BN437">
        <f t="shared" si="89"/>
        <v>0.44607720508647591</v>
      </c>
      <c r="BO437" cm="1">
        <f t="array" aca="1" ref="BO437" ca="1">SUM(IF(MOD(_xlfn.FLOOR.MATH(ROW(INDIRECT("1:512"))/1),2)=1,AZ437,1-AZ437) * IF(MOD(_xlfn.FLOOR.MATH(ROW(INDIRECT("1:512"))/2),2)=1,BA437,1-BA437) *  IF(MOD(_xlfn.FLOOR.MATH(ROW(INDIRECT("1:512"))/4),2)=1,BB437,1-BB437) *IF(MOD(_xlfn.FLOOR.MATH(ROW(INDIRECT("1:512"))/8),2)=1,BC437,1-BC437) * IF(MOD(_xlfn.FLOOR.MATH(ROW(INDIRECT("1:512"))/16),2)=1,BD437,1-BD437) * IF(MOD(_xlfn.FLOOR.MATH(ROW(INDIRECT("1:512"))/32),2)=1,BE437,1-BE437) *  IF(MOD(_xlfn.FLOOR.MATH(ROW(INDIRECT("1:512"))/64),2)=1,BF437,1-BF437) * IF(MOD(_xlfn.FLOOR.MATH(ROW(INDIRECT("1:512"))/128),2)=1,BG437,1-BG437) * IF(MOD(_xlfn.FLOOR.MATH(ROW(INDIRECT("1:512"))/256),2)=1,BH437,1-BH437)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0.3687424912441104</v>
      </c>
      <c r="BP437">
        <f ca="1">IF('Draft Sim'!$C$2 = "Most Categories",BO437,BN437)</f>
        <v>0.3687424912441104</v>
      </c>
      <c r="BR437" t="str">
        <f ca="1"/>
        <v>TyTy Washington Jr.</v>
      </c>
      <c r="BT437" s="6" t="str">
        <f t="shared" ca="1" si="90"/>
        <v>TyTy Washington Jr.</v>
      </c>
      <c r="BV437" t="str">
        <f ca="1"/>
        <v>Tyrese Martin</v>
      </c>
    </row>
    <row r="438" spans="6:74">
      <c r="F438" t="str">
        <v>TyTy Washington Jr.</v>
      </c>
      <c r="I438" s="6" t="str">
        <f t="shared" si="78"/>
        <v>TyTy Washington Jr.</v>
      </c>
      <c r="L438" t="str">
        <v>Trent Forrest</v>
      </c>
      <c r="O438">
        <v>-1.0043964672159265</v>
      </c>
      <c r="P438">
        <v>-1.0658210263313883</v>
      </c>
      <c r="Q438">
        <v>-1.0049516991338716</v>
      </c>
      <c r="R438">
        <v>-0.64290593038892085</v>
      </c>
      <c r="S438">
        <v>-0.60857290858516766</v>
      </c>
      <c r="T438">
        <v>-0.58986991426558166</v>
      </c>
      <c r="U438">
        <v>0.80234055306205621</v>
      </c>
      <c r="V438">
        <v>-0.11377795128795821</v>
      </c>
      <c r="W438">
        <v>-0.2894564469962766</v>
      </c>
      <c r="AO438" t="str">
        <f t="shared" si="79"/>
        <v>TyTy Washington Jr.</v>
      </c>
      <c r="AP438" cm="1">
        <f t="array" ref="AP438">INDEX(_x_scores_!B$2:B$474,MATCH($AO438,_x_scores_!$A$2:$A$474,0),0) + INDEX(_hidden_info_draft_!Z$42:AK$42,'Draft Sim'!$F$21)</f>
        <v>-1.226637175562854</v>
      </c>
      <c r="AQ438" cm="1">
        <f t="array" ref="AQ438">INDEX(_x_scores_!C$2:C$474,MATCH($AO438,_x_scores_!$A$2:$A$474,0),0) + INDEX(_hidden_info_draft_!Z$43:AK$43,'Draft Sim'!$F$21)</f>
        <v>-1.0016164801142251</v>
      </c>
      <c r="AR438" cm="1">
        <f t="array" ref="AR438">INDEX(_x_scores_!D$2:D$474,MATCH($AO438,_x_scores_!$A$2:$A$474,0),0) +INDEX(_hidden_info_draft_!Z$44:AK$44,'Draft Sim'!$F$21)</f>
        <v>-0.61188179246906882</v>
      </c>
      <c r="AS438" cm="1">
        <f t="array" ref="AS438">INDEX(_x_scores_!E$2:E$474,MATCH($AO438,_x_scores_!$A$2:$A$474,0),0) + INDEX(_hidden_info_draft_!Z$45:AK$45,'Draft Sim'!$F$21)</f>
        <v>-0.75737011554814049</v>
      </c>
      <c r="AT438" cm="1">
        <f t="array" ref="AT438">INDEX(_x_scores_!F$2:F$474,MATCH($AO438,_x_scores_!$A$2:$A$474,0),0) + INDEX(_hidden_info_draft_!Z$46:AK$46,'Draft Sim'!$F$21)</f>
        <v>-1.3384570688877859</v>
      </c>
      <c r="AU438" cm="1">
        <f t="array" ref="AU438">INDEX(_x_scores_!G$2:G$474,MATCH($AO438,_x_scores_!$A$2:$A$474,0),0) + INDEX(_hidden_info_draft_!Z$47:AK$47,'Draft Sim'!$F$21)</f>
        <v>-0.77801381986238372</v>
      </c>
      <c r="AV438" cm="1">
        <f t="array" ref="AV438">INDEX(_x_scores_!H$2:H$474,MATCH($AO438,_x_scores_!$A$2:$A$474,0),0) + INDEX(_hidden_info_draft_!Z$48:AK$48,'Draft Sim'!$F$21)</f>
        <v>0.73816188513099179</v>
      </c>
      <c r="AW438" cm="1">
        <f t="array" ref="AW438">INDEX(_x_scores_!I$2:I$474,MATCH($AO438,_x_scores_!$A$2:$A$474,0),0) + INDEX(_hidden_info_draft_!Z$49:AK$49,'Draft Sim'!$F$21)</f>
        <v>-1.7712618134567499</v>
      </c>
      <c r="AX438" cm="1">
        <f t="array" ref="AX438">INDEX(_x_scores_!J$2:J$474,MATCH($AO438,_x_scores_!$A$2:$A$474,0),0) + INDEX(_hidden_info_draft_!Z$50:AK$50,'Draft Sim'!$F$21)</f>
        <v>-0.11789752440733586</v>
      </c>
      <c r="AZ438">
        <f t="shared" si="80"/>
        <v>0.4094826241554006</v>
      </c>
      <c r="BA438">
        <f t="shared" si="81"/>
        <v>0.43145755278718767</v>
      </c>
      <c r="BB438">
        <f t="shared" si="82"/>
        <v>0.45899512372582063</v>
      </c>
      <c r="BC438">
        <f t="shared" si="83"/>
        <v>0.44269594275924118</v>
      </c>
      <c r="BD438">
        <f t="shared" si="84"/>
        <v>0.40748455392412608</v>
      </c>
      <c r="BE438">
        <f t="shared" si="85"/>
        <v>0.44648208960898395</v>
      </c>
      <c r="BF438">
        <f t="shared" si="86"/>
        <v>0.55394459829963216</v>
      </c>
      <c r="BG438">
        <f t="shared" si="87"/>
        <v>0.37100793641372576</v>
      </c>
      <c r="BH438">
        <f t="shared" si="88"/>
        <v>0.49132786743123713</v>
      </c>
      <c r="BL438">
        <f ca="1"/>
        <v>1</v>
      </c>
      <c r="BN438">
        <f t="shared" si="89"/>
        <v>0.44587536545615059</v>
      </c>
      <c r="BO438" cm="1">
        <f t="array" aca="1" ref="BO438" ca="1">SUM(IF(MOD(_xlfn.FLOOR.MATH(ROW(INDIRECT("1:512"))/1),2)=1,AZ438,1-AZ438) * IF(MOD(_xlfn.FLOOR.MATH(ROW(INDIRECT("1:512"))/2),2)=1,BA438,1-BA438) *  IF(MOD(_xlfn.FLOOR.MATH(ROW(INDIRECT("1:512"))/4),2)=1,BB438,1-BB438) *IF(MOD(_xlfn.FLOOR.MATH(ROW(INDIRECT("1:512"))/8),2)=1,BC438,1-BC438) * IF(MOD(_xlfn.FLOOR.MATH(ROW(INDIRECT("1:512"))/16),2)=1,BD438,1-BD438) * IF(MOD(_xlfn.FLOOR.MATH(ROW(INDIRECT("1:512"))/32),2)=1,BE438,1-BE438) *  IF(MOD(_xlfn.FLOOR.MATH(ROW(INDIRECT("1:512"))/64),2)=1,BF438,1-BF438) * IF(MOD(_xlfn.FLOOR.MATH(ROW(INDIRECT("1:512"))/128),2)=1,BG438,1-BG438) * IF(MOD(_xlfn.FLOOR.MATH(ROW(INDIRECT("1:512"))/256),2)=1,BH438,1-BH438)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0.36817702499403654</v>
      </c>
      <c r="BP438">
        <f ca="1">IF('Draft Sim'!$C$2 = "Most Categories",BO438,BN438)</f>
        <v>0.36817702499403654</v>
      </c>
      <c r="BR438" t="str">
        <f ca="1"/>
        <v>Wesley Matthews</v>
      </c>
      <c r="BT438" s="6" t="str">
        <f t="shared" ca="1" si="90"/>
        <v>Wesley Matthews</v>
      </c>
      <c r="BV438" t="str">
        <f ca="1"/>
        <v>Kennedy Chandler</v>
      </c>
    </row>
    <row r="439" spans="6:74">
      <c r="F439" t="str">
        <v>Vince Williams Jr.</v>
      </c>
      <c r="I439" s="6" t="str">
        <f t="shared" si="78"/>
        <v>Vince Williams Jr.</v>
      </c>
      <c r="L439" t="str">
        <v>Jake LaRavia</v>
      </c>
      <c r="O439">
        <v>-1.2204945427492802</v>
      </c>
      <c r="P439">
        <v>-0.72821923792075915</v>
      </c>
      <c r="Q439">
        <v>-1.223289184210522</v>
      </c>
      <c r="R439">
        <v>-0.80677175131325007</v>
      </c>
      <c r="S439">
        <v>-0.31330808252391223</v>
      </c>
      <c r="T439">
        <v>-1.1335695455343626</v>
      </c>
      <c r="U439">
        <v>0.90205393776759646</v>
      </c>
      <c r="V439">
        <v>-0.31582525234555031</v>
      </c>
      <c r="W439">
        <v>0.30056913936936724</v>
      </c>
      <c r="AO439" t="str">
        <f t="shared" si="79"/>
        <v>Vince Williams Jr.</v>
      </c>
      <c r="AP439" cm="1">
        <f t="array" ref="AP439">INDEX(_x_scores_!B$2:B$474,MATCH($AO439,_x_scores_!$A$2:$A$474,0),0) + INDEX(_hidden_info_draft_!Z$42:AK$42,'Draft Sim'!$F$21)</f>
        <v>-1.2713462728754641</v>
      </c>
      <c r="AQ439" cm="1">
        <f t="array" ref="AQ439">INDEX(_x_scores_!C$2:C$474,MATCH($AO439,_x_scores_!$A$2:$A$474,0),0) + INDEX(_hidden_info_draft_!Z$43:AK$43,'Draft Sim'!$F$21)</f>
        <v>-0.94771529620768102</v>
      </c>
      <c r="AR439" cm="1">
        <f t="array" ref="AR439">INDEX(_x_scores_!D$2:D$474,MATCH($AO439,_x_scores_!$A$2:$A$474,0),0) +INDEX(_hidden_info_draft_!Z$44:AK$44,'Draft Sim'!$F$21)</f>
        <v>-0.89770241665643447</v>
      </c>
      <c r="AS439" cm="1">
        <f t="array" ref="AS439">INDEX(_x_scores_!E$2:E$474,MATCH($AO439,_x_scores_!$A$2:$A$474,0),0) + INDEX(_hidden_info_draft_!Z$45:AK$45,'Draft Sim'!$F$21)</f>
        <v>-0.84039006325310561</v>
      </c>
      <c r="AT439" cm="1">
        <f t="array" ref="AT439">INDEX(_x_scores_!F$2:F$474,MATCH($AO439,_x_scores_!$A$2:$A$474,0),0) + INDEX(_hidden_info_draft_!Z$46:AK$46,'Draft Sim'!$F$21)</f>
        <v>-1.2497711034315975</v>
      </c>
      <c r="AU439" cm="1">
        <f t="array" ref="AU439">INDEX(_x_scores_!G$2:G$474,MATCH($AO439,_x_scores_!$A$2:$A$474,0),0) + INDEX(_hidden_info_draft_!Z$47:AK$47,'Draft Sim'!$F$21)</f>
        <v>-0.82517101988706387</v>
      </c>
      <c r="AV439" cm="1">
        <f t="array" ref="AV439">INDEX(_x_scores_!H$2:H$474,MATCH($AO439,_x_scores_!$A$2:$A$474,0),0) + INDEX(_hidden_info_draft_!Z$48:AK$48,'Draft Sim'!$F$21)</f>
        <v>0.85690451829293013</v>
      </c>
      <c r="AW439" cm="1">
        <f t="array" ref="AW439">INDEX(_x_scores_!I$2:I$474,MATCH($AO439,_x_scores_!$A$2:$A$474,0),0) + INDEX(_hidden_info_draft_!Z$49:AK$49,'Draft Sim'!$F$21)</f>
        <v>-1.7485775371656795</v>
      </c>
      <c r="AX439" cm="1">
        <f t="array" ref="AX439">INDEX(_x_scores_!J$2:J$474,MATCH($AO439,_x_scores_!$A$2:$A$474,0),0) + INDEX(_hidden_info_draft_!Z$50:AK$50,'Draft Sim'!$F$21)</f>
        <v>1.8787130547692724E-2</v>
      </c>
      <c r="AZ439">
        <f t="shared" si="80"/>
        <v>0.40624373904484479</v>
      </c>
      <c r="BA439">
        <f t="shared" si="81"/>
        <v>0.43511247771882711</v>
      </c>
      <c r="BB439">
        <f t="shared" si="82"/>
        <v>0.43996314003657488</v>
      </c>
      <c r="BC439">
        <f t="shared" si="83"/>
        <v>0.43646523303524598</v>
      </c>
      <c r="BD439">
        <f t="shared" si="84"/>
        <v>0.41351421522992715</v>
      </c>
      <c r="BE439">
        <f t="shared" si="85"/>
        <v>0.4432595799278547</v>
      </c>
      <c r="BF439">
        <f t="shared" si="86"/>
        <v>0.56255575202450769</v>
      </c>
      <c r="BG439">
        <f t="shared" si="87"/>
        <v>0.37260220569508418</v>
      </c>
      <c r="BH439">
        <f t="shared" si="88"/>
        <v>0.5013820221834755</v>
      </c>
      <c r="BL439">
        <f ca="1"/>
        <v>1</v>
      </c>
      <c r="BN439">
        <f t="shared" si="89"/>
        <v>0.44567759609959345</v>
      </c>
      <c r="BO439" cm="1">
        <f t="array" aca="1" ref="BO439" ca="1">SUM(IF(MOD(_xlfn.FLOOR.MATH(ROW(INDIRECT("1:512"))/1),2)=1,AZ439,1-AZ439) * IF(MOD(_xlfn.FLOOR.MATH(ROW(INDIRECT("1:512"))/2),2)=1,BA439,1-BA439) *  IF(MOD(_xlfn.FLOOR.MATH(ROW(INDIRECT("1:512"))/4),2)=1,BB439,1-BB439) *IF(MOD(_xlfn.FLOOR.MATH(ROW(INDIRECT("1:512"))/8),2)=1,BC439,1-BC439) * IF(MOD(_xlfn.FLOOR.MATH(ROW(INDIRECT("1:512"))/16),2)=1,BD439,1-BD439) * IF(MOD(_xlfn.FLOOR.MATH(ROW(INDIRECT("1:512"))/32),2)=1,BE439,1-BE439) *  IF(MOD(_xlfn.FLOOR.MATH(ROW(INDIRECT("1:512"))/64),2)=1,BF439,1-BF439) * IF(MOD(_xlfn.FLOOR.MATH(ROW(INDIRECT("1:512"))/128),2)=1,BG439,1-BG439) * IF(MOD(_xlfn.FLOOR.MATH(ROW(INDIRECT("1:512"))/256),2)=1,BH439,1-BH439)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0.36762077499381207</v>
      </c>
      <c r="BP439">
        <f ca="1">IF('Draft Sim'!$C$2 = "Most Categories",BO439,BN439)</f>
        <v>0.36762077499381207</v>
      </c>
      <c r="BR439" t="str">
        <f ca="1"/>
        <v>Daishen Nix</v>
      </c>
      <c r="BT439" s="6" t="str">
        <f t="shared" ca="1" si="90"/>
        <v>Daishen Nix</v>
      </c>
      <c r="BV439" t="str">
        <f ca="1"/>
        <v>Trent Forrest</v>
      </c>
    </row>
    <row r="440" spans="6:74">
      <c r="F440" t="str">
        <v>Nathan Knight</v>
      </c>
      <c r="I440" s="6" t="str">
        <f t="shared" si="78"/>
        <v>Nathan Knight</v>
      </c>
      <c r="L440" t="str">
        <v>Kennedy Chandler</v>
      </c>
      <c r="O440">
        <v>-1.23859815440943</v>
      </c>
      <c r="P440">
        <v>-0.9829377925340621</v>
      </c>
      <c r="Q440">
        <v>-1.0977028380480032</v>
      </c>
      <c r="R440">
        <v>-0.77161591542121333</v>
      </c>
      <c r="S440">
        <v>-0.39560548886492841</v>
      </c>
      <c r="T440">
        <v>-0.9477950594861837</v>
      </c>
      <c r="U440">
        <v>0.91622602296045308</v>
      </c>
      <c r="V440">
        <v>-6.9198454110514243E-2</v>
      </c>
      <c r="W440">
        <v>2.726233423633426E-2</v>
      </c>
      <c r="AO440" t="str">
        <f t="shared" si="79"/>
        <v>Nathan Knight</v>
      </c>
      <c r="AP440" cm="1">
        <f t="array" ref="AP440">INDEX(_x_scores_!B$2:B$474,MATCH($AO440,_x_scores_!$A$2:$A$474,0),0) + INDEX(_hidden_info_draft_!Z$42:AK$42,'Draft Sim'!$F$21)</f>
        <v>-1.2754159861333954</v>
      </c>
      <c r="AQ440" cm="1">
        <f t="array" ref="AQ440">INDEX(_x_scores_!C$2:C$474,MATCH($AO440,_x_scores_!$A$2:$A$474,0),0) + INDEX(_hidden_info_draft_!Z$43:AK$43,'Draft Sim'!$F$21)</f>
        <v>-0.67193522979456899</v>
      </c>
      <c r="AR440" cm="1">
        <f t="array" ref="AR440">INDEX(_x_scores_!D$2:D$474,MATCH($AO440,_x_scores_!$A$2:$A$474,0),0) +INDEX(_hidden_info_draft_!Z$44:AK$44,'Draft Sim'!$F$21)</f>
        <v>-1.0002158238650776</v>
      </c>
      <c r="AS440" cm="1">
        <f t="array" ref="AS440">INDEX(_x_scores_!E$2:E$474,MATCH($AO440,_x_scores_!$A$2:$A$474,0),0) + INDEX(_hidden_info_draft_!Z$45:AK$45,'Draft Sim'!$F$21)</f>
        <v>-0.90490951756484073</v>
      </c>
      <c r="AT440" cm="1">
        <f t="array" ref="AT440">INDEX(_x_scores_!F$2:F$474,MATCH($AO440,_x_scores_!$A$2:$A$474,0),0) + INDEX(_hidden_info_draft_!Z$46:AK$46,'Draft Sim'!$F$21)</f>
        <v>-1.1998706450845207</v>
      </c>
      <c r="AU440" cm="1">
        <f t="array" ref="AU440">INDEX(_x_scores_!G$2:G$474,MATCH($AO440,_x_scores_!$A$2:$A$474,0),0) + INDEX(_hidden_info_draft_!Z$47:AK$47,'Draft Sim'!$F$21)</f>
        <v>-0.92432072249509434</v>
      </c>
      <c r="AV440" cm="1">
        <f t="array" ref="AV440">INDEX(_x_scores_!H$2:H$474,MATCH($AO440,_x_scores_!$A$2:$A$474,0),0) + INDEX(_hidden_info_draft_!Z$48:AK$48,'Draft Sim'!$F$21)</f>
        <v>0.82458976254712557</v>
      </c>
      <c r="AW440" cm="1">
        <f t="array" ref="AW440">INDEX(_x_scores_!I$2:I$474,MATCH($AO440,_x_scores_!$A$2:$A$474,0),0) + INDEX(_hidden_info_draft_!Z$49:AK$49,'Draft Sim'!$F$21)</f>
        <v>-1.8538451199325134</v>
      </c>
      <c r="AX440" cm="1">
        <f t="array" ref="AX440">INDEX(_x_scores_!J$2:J$474,MATCH($AO440,_x_scores_!$A$2:$A$474,0),0) + INDEX(_hidden_info_draft_!Z$50:AK$50,'Draft Sim'!$F$21)</f>
        <v>0.10443748132532236</v>
      </c>
      <c r="AZ440">
        <f t="shared" si="80"/>
        <v>0.40594922938264055</v>
      </c>
      <c r="BA440">
        <f t="shared" si="81"/>
        <v>0.45389278195848426</v>
      </c>
      <c r="BB440">
        <f t="shared" si="82"/>
        <v>0.43316839857488587</v>
      </c>
      <c r="BC440">
        <f t="shared" si="83"/>
        <v>0.43163378064547897</v>
      </c>
      <c r="BD440">
        <f t="shared" si="84"/>
        <v>0.41691597813256887</v>
      </c>
      <c r="BE440">
        <f t="shared" si="85"/>
        <v>0.43649661488866132</v>
      </c>
      <c r="BF440">
        <f t="shared" si="86"/>
        <v>0.56021505979519204</v>
      </c>
      <c r="BG440">
        <f t="shared" si="87"/>
        <v>0.36522277801167247</v>
      </c>
      <c r="BH440">
        <f t="shared" si="88"/>
        <v>0.50768218880324056</v>
      </c>
      <c r="BL440">
        <f ca="1"/>
        <v>1</v>
      </c>
      <c r="BN440">
        <f t="shared" si="89"/>
        <v>0.4456863122436473</v>
      </c>
      <c r="BO440" cm="1">
        <f t="array" aca="1" ref="BO440" ca="1">SUM(IF(MOD(_xlfn.FLOOR.MATH(ROW(INDIRECT("1:512"))/1),2)=1,AZ440,1-AZ440) * IF(MOD(_xlfn.FLOOR.MATH(ROW(INDIRECT("1:512"))/2),2)=1,BA440,1-BA440) *  IF(MOD(_xlfn.FLOOR.MATH(ROW(INDIRECT("1:512"))/4),2)=1,BB440,1-BB440) *IF(MOD(_xlfn.FLOOR.MATH(ROW(INDIRECT("1:512"))/8),2)=1,BC440,1-BC440) * IF(MOD(_xlfn.FLOOR.MATH(ROW(INDIRECT("1:512"))/16),2)=1,BD440,1-BD440) * IF(MOD(_xlfn.FLOOR.MATH(ROW(INDIRECT("1:512"))/32),2)=1,BE440,1-BE440) *  IF(MOD(_xlfn.FLOOR.MATH(ROW(INDIRECT("1:512"))/64),2)=1,BF440,1-BF440) * IF(MOD(_xlfn.FLOOR.MATH(ROW(INDIRECT("1:512"))/128),2)=1,BG440,1-BG440) * IF(MOD(_xlfn.FLOOR.MATH(ROW(INDIRECT("1:512"))/256),2)=1,BH440,1-BH440)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0.3676069786283212</v>
      </c>
      <c r="BP440">
        <f ca="1">IF('Draft Sim'!$C$2 = "Most Categories",BO440,BN440)</f>
        <v>0.3676069786283212</v>
      </c>
      <c r="BR440" t="str">
        <f ca="1"/>
        <v>Vince Williams Jr.</v>
      </c>
      <c r="BT440" s="6" t="str">
        <f t="shared" ca="1" si="90"/>
        <v>Vince Williams Jr.</v>
      </c>
      <c r="BV440" t="str">
        <f ca="1"/>
        <v>Jake LaRavia</v>
      </c>
    </row>
    <row r="441" spans="6:74">
      <c r="F441" t="str">
        <v>Raul Neto</v>
      </c>
      <c r="I441" s="6" t="str">
        <f t="shared" si="78"/>
        <v>Raul Neto</v>
      </c>
      <c r="L441" t="str">
        <v>Luka Garza</v>
      </c>
      <c r="O441">
        <v>-1.2172877482205577</v>
      </c>
      <c r="P441">
        <v>-1.1997992852365613</v>
      </c>
      <c r="Q441">
        <v>-1.0919112787762331</v>
      </c>
      <c r="R441">
        <v>-0.68568395927757575</v>
      </c>
      <c r="S441">
        <v>-0.79991878416337681</v>
      </c>
      <c r="T441">
        <v>-0.52262628130594735</v>
      </c>
      <c r="U441">
        <v>1.0261839829519586</v>
      </c>
      <c r="V441">
        <v>-2.5774955521032445E-2</v>
      </c>
      <c r="W441">
        <v>-0.12124744734603199</v>
      </c>
      <c r="AO441" t="str">
        <f t="shared" si="79"/>
        <v>Raul Neto</v>
      </c>
      <c r="AP441" cm="1">
        <f t="array" ref="AP441">INDEX(_x_scores_!B$2:B$474,MATCH($AO441,_x_scores_!$A$2:$A$474,0),0) + INDEX(_hidden_info_draft_!Z$42:AK$42,'Draft Sim'!$F$21)</f>
        <v>-1.3862685100656311</v>
      </c>
      <c r="AQ441" cm="1">
        <f t="array" ref="AQ441">INDEX(_x_scores_!C$2:C$474,MATCH($AO441,_x_scores_!$A$2:$A$474,0),0) + INDEX(_hidden_info_draft_!Z$43:AK$43,'Draft Sim'!$F$21)</f>
        <v>-1.0153835227556423</v>
      </c>
      <c r="AR441" cm="1">
        <f t="array" ref="AR441">INDEX(_x_scores_!D$2:D$474,MATCH($AO441,_x_scores_!$A$2:$A$474,0),0) +INDEX(_hidden_info_draft_!Z$44:AK$44,'Draft Sim'!$F$21)</f>
        <v>-0.52542003186001929</v>
      </c>
      <c r="AS441" cm="1">
        <f t="array" ref="AS441">INDEX(_x_scores_!E$2:E$474,MATCH($AO441,_x_scores_!$A$2:$A$474,0),0) + INDEX(_hidden_info_draft_!Z$45:AK$45,'Draft Sim'!$F$21)</f>
        <v>-0.79182421196393227</v>
      </c>
      <c r="AT441" cm="1">
        <f t="array" ref="AT441">INDEX(_x_scores_!F$2:F$474,MATCH($AO441,_x_scores_!$A$2:$A$474,0),0) + INDEX(_hidden_info_draft_!Z$46:AK$46,'Draft Sim'!$F$21)</f>
        <v>-1.4026497341845032</v>
      </c>
      <c r="AU441" cm="1">
        <f t="array" ref="AU441">INDEX(_x_scores_!G$2:G$474,MATCH($AO441,_x_scores_!$A$2:$A$474,0),0) + INDEX(_hidden_info_draft_!Z$47:AK$47,'Draft Sim'!$F$21)</f>
        <v>-0.95987862298496318</v>
      </c>
      <c r="AV441" cm="1">
        <f t="array" ref="AV441">INDEX(_x_scores_!H$2:H$474,MATCH($AO441,_x_scores_!$A$2:$A$474,0),0) + INDEX(_hidden_info_draft_!Z$48:AK$48,'Draft Sim'!$F$21)</f>
        <v>0.8445168879124314</v>
      </c>
      <c r="AW441" cm="1">
        <f t="array" ref="AW441">INDEX(_x_scores_!I$2:I$474,MATCH($AO441,_x_scores_!$A$2:$A$474,0),0) + INDEX(_hidden_info_draft_!Z$49:AK$49,'Draft Sim'!$F$21)</f>
        <v>-1.761776788883336</v>
      </c>
      <c r="AX441" cm="1">
        <f t="array" ref="AX441">INDEX(_x_scores_!J$2:J$474,MATCH($AO441,_x_scores_!$A$2:$A$474,0),0) + INDEX(_hidden_info_draft_!Z$50:AK$50,'Draft Sim'!$F$21)</f>
        <v>9.7632161118575339E-2</v>
      </c>
      <c r="AZ441">
        <f t="shared" si="80"/>
        <v>0.39794825693349822</v>
      </c>
      <c r="BA441">
        <f t="shared" si="81"/>
        <v>0.43052496601675827</v>
      </c>
      <c r="BB441">
        <f t="shared" si="82"/>
        <v>0.4647729801254552</v>
      </c>
      <c r="BC441">
        <f t="shared" si="83"/>
        <v>0.44010832522100807</v>
      </c>
      <c r="BD441">
        <f t="shared" si="84"/>
        <v>0.40313371209886695</v>
      </c>
      <c r="BE441">
        <f t="shared" si="85"/>
        <v>0.43407563281698036</v>
      </c>
      <c r="BF441">
        <f t="shared" si="86"/>
        <v>0.56165871854999283</v>
      </c>
      <c r="BG441">
        <f t="shared" si="87"/>
        <v>0.37167428410199344</v>
      </c>
      <c r="BH441">
        <f t="shared" si="88"/>
        <v>0.50718166054925362</v>
      </c>
      <c r="BL441">
        <f ca="1"/>
        <v>1</v>
      </c>
      <c r="BN441">
        <f t="shared" si="89"/>
        <v>0.44567539293486746</v>
      </c>
      <c r="BO441" cm="1">
        <f t="array" aca="1" ref="BO441" ca="1">SUM(IF(MOD(_xlfn.FLOOR.MATH(ROW(INDIRECT("1:512"))/1),2)=1,AZ441,1-AZ441) * IF(MOD(_xlfn.FLOOR.MATH(ROW(INDIRECT("1:512"))/2),2)=1,BA441,1-BA441) *  IF(MOD(_xlfn.FLOOR.MATH(ROW(INDIRECT("1:512"))/4),2)=1,BB441,1-BB441) *IF(MOD(_xlfn.FLOOR.MATH(ROW(INDIRECT("1:512"))/8),2)=1,BC441,1-BC441) * IF(MOD(_xlfn.FLOOR.MATH(ROW(INDIRECT("1:512"))/16),2)=1,BD441,1-BD441) * IF(MOD(_xlfn.FLOOR.MATH(ROW(INDIRECT("1:512"))/32),2)=1,BE441,1-BE441) *  IF(MOD(_xlfn.FLOOR.MATH(ROW(INDIRECT("1:512"))/64),2)=1,BF441,1-BF441) * IF(MOD(_xlfn.FLOOR.MATH(ROW(INDIRECT("1:512"))/128),2)=1,BG441,1-BG441) * IF(MOD(_xlfn.FLOOR.MATH(ROW(INDIRECT("1:512"))/256),2)=1,BH441,1-BH441)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0.36754214793462647</v>
      </c>
      <c r="BP441">
        <f ca="1">IF('Draft Sim'!$C$2 = "Most Categories",BO441,BN441)</f>
        <v>0.36754214793462647</v>
      </c>
      <c r="BR441" t="str">
        <f ca="1"/>
        <v>Nathan Knight</v>
      </c>
      <c r="BT441" s="6" t="str">
        <f t="shared" ca="1" si="90"/>
        <v>Nathan Knight</v>
      </c>
      <c r="BV441" t="str">
        <f ca="1"/>
        <v>Luka Garza</v>
      </c>
    </row>
    <row r="442" spans="6:74">
      <c r="F442" t="str">
        <v>David Duke Jr.</v>
      </c>
      <c r="I442" s="6" t="str">
        <f t="shared" si="78"/>
        <v>David Duke Jr.</v>
      </c>
      <c r="L442" t="str">
        <v>Furkan Korkmaz</v>
      </c>
      <c r="O442">
        <v>-1.2052947621802157</v>
      </c>
      <c r="P442">
        <v>-1.1125319921937005</v>
      </c>
      <c r="Q442">
        <v>-0.63991650823166191</v>
      </c>
      <c r="R442">
        <v>-0.44008403445315586</v>
      </c>
      <c r="S442">
        <v>-0.69746520489880548</v>
      </c>
      <c r="T442">
        <v>-0.6455449777476463</v>
      </c>
      <c r="U442">
        <v>0.49482254532521652</v>
      </c>
      <c r="V442">
        <v>-0.13416331203831244</v>
      </c>
      <c r="W442">
        <v>-0.19411239559555785</v>
      </c>
      <c r="AO442" t="str">
        <f t="shared" si="79"/>
        <v>David Duke Jr.</v>
      </c>
      <c r="AP442" cm="1">
        <f t="array" ref="AP442">INDEX(_x_scores_!B$2:B$474,MATCH($AO442,_x_scores_!$A$2:$A$474,0),0) + INDEX(_hidden_info_draft_!Z$42:AK$42,'Draft Sim'!$F$21)</f>
        <v>-1.2405162427474536</v>
      </c>
      <c r="AQ442" cm="1">
        <f t="array" ref="AQ442">INDEX(_x_scores_!C$2:C$474,MATCH($AO442,_x_scores_!$A$2:$A$474,0),0) + INDEX(_hidden_info_draft_!Z$43:AK$43,'Draft Sim'!$F$21)</f>
        <v>-0.83906967878198346</v>
      </c>
      <c r="AR442" cm="1">
        <f t="array" ref="AR442">INDEX(_x_scores_!D$2:D$474,MATCH($AO442,_x_scores_!$A$2:$A$474,0),0) +INDEX(_hidden_info_draft_!Z$44:AK$44,'Draft Sim'!$F$21)</f>
        <v>-0.83039204076717832</v>
      </c>
      <c r="AS442" cm="1">
        <f t="array" ref="AS442">INDEX(_x_scores_!E$2:E$474,MATCH($AO442,_x_scores_!$A$2:$A$474,0),0) + INDEX(_hidden_info_draft_!Z$45:AK$45,'Draft Sim'!$F$21)</f>
        <v>-0.78704265079632885</v>
      </c>
      <c r="AT442" cm="1">
        <f t="array" ref="AT442">INDEX(_x_scores_!F$2:F$474,MATCH($AO442,_x_scores_!$A$2:$A$474,0),0) + INDEX(_hidden_info_draft_!Z$46:AK$46,'Draft Sim'!$F$21)</f>
        <v>-1.2426411634138104</v>
      </c>
      <c r="AU442" cm="1">
        <f t="array" ref="AU442">INDEX(_x_scores_!G$2:G$474,MATCH($AO442,_x_scores_!$A$2:$A$474,0),0) + INDEX(_hidden_info_draft_!Z$47:AK$47,'Draft Sim'!$F$21)</f>
        <v>-0.95726183325926584</v>
      </c>
      <c r="AV442" cm="1">
        <f t="array" ref="AV442">INDEX(_x_scores_!H$2:H$474,MATCH($AO442,_x_scores_!$A$2:$A$474,0),0) + INDEX(_hidden_info_draft_!Z$48:AK$48,'Draft Sim'!$F$21)</f>
        <v>0.72854912266486171</v>
      </c>
      <c r="AW442" cm="1">
        <f t="array" ref="AW442">INDEX(_x_scores_!I$2:I$474,MATCH($AO442,_x_scores_!$A$2:$A$474,0),0) + INDEX(_hidden_info_draft_!Z$49:AK$49,'Draft Sim'!$F$21)</f>
        <v>-1.7887245110868013</v>
      </c>
      <c r="AX442" cm="1">
        <f t="array" ref="AX442">INDEX(_x_scores_!J$2:J$474,MATCH($AO442,_x_scores_!$A$2:$A$474,0),0) + INDEX(_hidden_info_draft_!Z$50:AK$50,'Draft Sim'!$F$21)</f>
        <v>3.165928351313918E-2</v>
      </c>
      <c r="AZ442">
        <f t="shared" si="80"/>
        <v>0.40847650293562143</v>
      </c>
      <c r="BA442">
        <f t="shared" si="81"/>
        <v>0.44249606475815417</v>
      </c>
      <c r="BB442">
        <f t="shared" si="82"/>
        <v>0.44443433770926977</v>
      </c>
      <c r="BC442">
        <f t="shared" si="83"/>
        <v>0.44046728615290354</v>
      </c>
      <c r="BD442">
        <f t="shared" si="84"/>
        <v>0.41399987919532399</v>
      </c>
      <c r="BE442">
        <f t="shared" si="85"/>
        <v>0.43425371547397695</v>
      </c>
      <c r="BF442">
        <f t="shared" si="86"/>
        <v>0.55324631516393452</v>
      </c>
      <c r="BG442">
        <f t="shared" si="87"/>
        <v>0.36978214872761939</v>
      </c>
      <c r="BH442">
        <f t="shared" si="88"/>
        <v>0.50232891718156059</v>
      </c>
      <c r="BL442">
        <f ca="1"/>
        <v>1</v>
      </c>
      <c r="BN442">
        <f t="shared" si="89"/>
        <v>0.44549835192204046</v>
      </c>
      <c r="BO442" cm="1">
        <f t="array" aca="1" ref="BO442" ca="1">SUM(IF(MOD(_xlfn.FLOOR.MATH(ROW(INDIRECT("1:512"))/1),2)=1,AZ442,1-AZ442) * IF(MOD(_xlfn.FLOOR.MATH(ROW(INDIRECT("1:512"))/2),2)=1,BA442,1-BA442) *  IF(MOD(_xlfn.FLOOR.MATH(ROW(INDIRECT("1:512"))/4),2)=1,BB442,1-BB442) *IF(MOD(_xlfn.FLOOR.MATH(ROW(INDIRECT("1:512"))/8),2)=1,BC442,1-BC442) * IF(MOD(_xlfn.FLOOR.MATH(ROW(INDIRECT("1:512"))/16),2)=1,BD442,1-BD442) * IF(MOD(_xlfn.FLOOR.MATH(ROW(INDIRECT("1:512"))/32),2)=1,BE442,1-BE442) *  IF(MOD(_xlfn.FLOOR.MATH(ROW(INDIRECT("1:512"))/64),2)=1,BF442,1-BF442) * IF(MOD(_xlfn.FLOOR.MATH(ROW(INDIRECT("1:512"))/128),2)=1,BG442,1-BG442) * IF(MOD(_xlfn.FLOOR.MATH(ROW(INDIRECT("1:512"))/256),2)=1,BH442,1-BH442)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0.36726775294228059</v>
      </c>
      <c r="BP442">
        <f ca="1">IF('Draft Sim'!$C$2 = "Most Categories",BO442,BN442)</f>
        <v>0.36726775294228059</v>
      </c>
      <c r="BR442" t="str">
        <f ca="1"/>
        <v>Raul Neto</v>
      </c>
      <c r="BT442" s="6" t="str">
        <f t="shared" ca="1" si="90"/>
        <v>Raul Neto</v>
      </c>
      <c r="BV442" t="str">
        <f ca="1"/>
        <v>Patty Mills</v>
      </c>
    </row>
    <row r="443" spans="6:74">
      <c r="F443" t="str">
        <v>Daishen Nix</v>
      </c>
      <c r="I443" s="6" t="str">
        <f t="shared" si="78"/>
        <v>Daishen Nix</v>
      </c>
      <c r="L443" t="str">
        <v>Wendell Moore Jr.</v>
      </c>
      <c r="O443">
        <v>-1.0854648878432762</v>
      </c>
      <c r="P443">
        <v>-0.88540132178928588</v>
      </c>
      <c r="Q443">
        <v>-1.0638430247771882</v>
      </c>
      <c r="R443">
        <v>-0.85404788199546067</v>
      </c>
      <c r="S443">
        <v>-0.56075860833818392</v>
      </c>
      <c r="T443">
        <v>-0.86739234654740982</v>
      </c>
      <c r="U443">
        <v>0.87555129064086346</v>
      </c>
      <c r="V443">
        <v>-5.8355562643758303E-2</v>
      </c>
      <c r="W443">
        <v>-1.2040008440824791E-2</v>
      </c>
      <c r="AO443" t="str">
        <f t="shared" si="79"/>
        <v>Daishen Nix</v>
      </c>
      <c r="AP443" cm="1">
        <f t="array" ref="AP443">INDEX(_x_scores_!B$2:B$474,MATCH($AO443,_x_scores_!$A$2:$A$474,0),0) + INDEX(_hidden_info_draft_!Z$42:AK$42,'Draft Sim'!$F$21)</f>
        <v>-1.297131625398686</v>
      </c>
      <c r="AQ443" cm="1">
        <f t="array" ref="AQ443">INDEX(_x_scores_!C$2:C$474,MATCH($AO443,_x_scores_!$A$2:$A$474,0),0) + INDEX(_hidden_info_draft_!Z$43:AK$43,'Draft Sim'!$F$21)</f>
        <v>-0.8683643770669941</v>
      </c>
      <c r="AR443" cm="1">
        <f t="array" ref="AR443">INDEX(_x_scores_!D$2:D$474,MATCH($AO443,_x_scores_!$A$2:$A$474,0),0) +INDEX(_hidden_info_draft_!Z$44:AK$44,'Draft Sim'!$F$21)</f>
        <v>-0.49045750499815666</v>
      </c>
      <c r="AS443" cm="1">
        <f t="array" ref="AS443">INDEX(_x_scores_!E$2:E$474,MATCH($AO443,_x_scores_!$A$2:$A$474,0),0) + INDEX(_hidden_info_draft_!Z$45:AK$45,'Draft Sim'!$F$21)</f>
        <v>-0.67305956139856715</v>
      </c>
      <c r="AT443" cm="1">
        <f t="array" ref="AT443">INDEX(_x_scores_!F$2:F$474,MATCH($AO443,_x_scores_!$A$2:$A$474,0),0) + INDEX(_hidden_info_draft_!Z$46:AK$46,'Draft Sim'!$F$21)</f>
        <v>-1.269236672631856</v>
      </c>
      <c r="AU443" cm="1">
        <f t="array" ref="AU443">INDEX(_x_scores_!G$2:G$474,MATCH($AO443,_x_scores_!$A$2:$A$474,0),0) + INDEX(_hidden_info_draft_!Z$47:AK$47,'Draft Sim'!$F$21)</f>
        <v>-0.71347839704788441</v>
      </c>
      <c r="AV443" cm="1">
        <f t="array" ref="AV443">INDEX(_x_scores_!H$2:H$474,MATCH($AO443,_x_scores_!$A$2:$A$474,0),0) + INDEX(_hidden_info_draft_!Z$48:AK$48,'Draft Sim'!$F$21)</f>
        <v>0.42415823218007376</v>
      </c>
      <c r="AW443" cm="1">
        <f t="array" ref="AW443">INDEX(_x_scores_!I$2:I$474,MATCH($AO443,_x_scores_!$A$2:$A$474,0),0) + INDEX(_hidden_info_draft_!Z$49:AK$49,'Draft Sim'!$F$21)</f>
        <v>-1.8781020144071516</v>
      </c>
      <c r="AX443" cm="1">
        <f t="array" ref="AX443">INDEX(_x_scores_!J$2:J$474,MATCH($AO443,_x_scores_!$A$2:$A$474,0),0) + INDEX(_hidden_info_draft_!Z$50:AK$50,'Draft Sim'!$F$21)</f>
        <v>-9.4268556189401109E-2</v>
      </c>
      <c r="AZ443">
        <f t="shared" si="80"/>
        <v>0.4043786546780801</v>
      </c>
      <c r="BA443">
        <f t="shared" si="81"/>
        <v>0.44050311081509319</v>
      </c>
      <c r="BB443">
        <f t="shared" si="82"/>
        <v>0.46711155116233494</v>
      </c>
      <c r="BC443">
        <f t="shared" si="83"/>
        <v>0.44903804366787958</v>
      </c>
      <c r="BD443">
        <f t="shared" si="84"/>
        <v>0.41218897151905565</v>
      </c>
      <c r="BE443">
        <f t="shared" si="85"/>
        <v>0.45089784077580464</v>
      </c>
      <c r="BF443">
        <f t="shared" si="86"/>
        <v>0.53106094846866525</v>
      </c>
      <c r="BG443">
        <f t="shared" si="87"/>
        <v>0.36352926783209194</v>
      </c>
      <c r="BH443">
        <f t="shared" si="88"/>
        <v>0.4930657353118123</v>
      </c>
      <c r="BL443">
        <f ca="1"/>
        <v>1</v>
      </c>
      <c r="BN443">
        <f t="shared" si="89"/>
        <v>0.44575268047009087</v>
      </c>
      <c r="BO443" cm="1">
        <f t="array" aca="1" ref="BO443" ca="1">SUM(IF(MOD(_xlfn.FLOOR.MATH(ROW(INDIRECT("1:512"))/1),2)=1,AZ443,1-AZ443) * IF(MOD(_xlfn.FLOOR.MATH(ROW(INDIRECT("1:512"))/2),2)=1,BA443,1-BA443) *  IF(MOD(_xlfn.FLOOR.MATH(ROW(INDIRECT("1:512"))/4),2)=1,BB443,1-BB443) *IF(MOD(_xlfn.FLOOR.MATH(ROW(INDIRECT("1:512"))/8),2)=1,BC443,1-BC443) * IF(MOD(_xlfn.FLOOR.MATH(ROW(INDIRECT("1:512"))/16),2)=1,BD443,1-BD443) * IF(MOD(_xlfn.FLOOR.MATH(ROW(INDIRECT("1:512"))/32),2)=1,BE443,1-BE443) *  IF(MOD(_xlfn.FLOOR.MATH(ROW(INDIRECT("1:512"))/64),2)=1,BF443,1-BF443) * IF(MOD(_xlfn.FLOOR.MATH(ROW(INDIRECT("1:512"))/128),2)=1,BG443,1-BG443) * IF(MOD(_xlfn.FLOOR.MATH(ROW(INDIRECT("1:512"))/256),2)=1,BH443,1-BH443)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0.36800624566155987</v>
      </c>
      <c r="BP443">
        <f ca="1">IF('Draft Sim'!$C$2 = "Most Categories",BO443,BN443)</f>
        <v>0.36800624566155987</v>
      </c>
      <c r="BR443" t="str">
        <f ca="1"/>
        <v>David Duke Jr.</v>
      </c>
      <c r="BT443" s="6" t="str">
        <f t="shared" ca="1" si="90"/>
        <v>David Duke Jr.</v>
      </c>
      <c r="BV443" t="str">
        <f ca="1"/>
        <v>Furkan Korkmaz</v>
      </c>
    </row>
    <row r="444" spans="6:74">
      <c r="F444" t="str">
        <v>Rodney McGruder</v>
      </c>
      <c r="I444" s="6" t="str">
        <f t="shared" si="78"/>
        <v>Rodney McGruder</v>
      </c>
      <c r="L444" t="str">
        <v>Patty Mills</v>
      </c>
      <c r="O444">
        <v>-1.1863388981636047</v>
      </c>
      <c r="P444">
        <v>-1.0565950387078062</v>
      </c>
      <c r="Q444">
        <v>-1.0404498135831319</v>
      </c>
      <c r="R444">
        <v>-0.68228515758515396</v>
      </c>
      <c r="S444">
        <v>-0.65426449466806103</v>
      </c>
      <c r="T444">
        <v>-0.88557733542688066</v>
      </c>
      <c r="U444">
        <v>0.88891494892778489</v>
      </c>
      <c r="V444">
        <v>-4.0732675656086181E-2</v>
      </c>
      <c r="W444">
        <v>-2.1790278428737528E-2</v>
      </c>
      <c r="AO444" t="str">
        <f t="shared" si="79"/>
        <v>Rodney McGruder</v>
      </c>
      <c r="AP444" cm="1">
        <f t="array" ref="AP444">INDEX(_x_scores_!B$2:B$474,MATCH($AO444,_x_scores_!$A$2:$A$474,0),0) + INDEX(_hidden_info_draft_!Z$42:AK$42,'Draft Sim'!$F$21)</f>
        <v>-1.309124611439028</v>
      </c>
      <c r="AQ444" cm="1">
        <f t="array" ref="AQ444">INDEX(_x_scores_!C$2:C$474,MATCH($AO444,_x_scores_!$A$2:$A$474,0),0) + INDEX(_hidden_info_draft_!Z$43:AK$43,'Draft Sim'!$F$21)</f>
        <v>-0.95563167010985495</v>
      </c>
      <c r="AR444" cm="1">
        <f t="array" ref="AR444">INDEX(_x_scores_!D$2:D$474,MATCH($AO444,_x_scores_!$A$2:$A$474,0),0) +INDEX(_hidden_info_draft_!Z$44:AK$44,'Draft Sim'!$F$21)</f>
        <v>-0.94245227554272781</v>
      </c>
      <c r="AS444" cm="1">
        <f t="array" ref="AS444">INDEX(_x_scores_!E$2:E$474,MATCH($AO444,_x_scores_!$A$2:$A$474,0),0) + INDEX(_hidden_info_draft_!Z$45:AK$45,'Draft Sim'!$F$21)</f>
        <v>-0.9186594862229871</v>
      </c>
      <c r="AT444" cm="1">
        <f t="array" ref="AT444">INDEX(_x_scores_!F$2:F$474,MATCH($AO444,_x_scores_!$A$2:$A$474,0),0) + INDEX(_hidden_info_draft_!Z$46:AK$46,'Draft Sim'!$F$21)</f>
        <v>-1.3716902518964273</v>
      </c>
      <c r="AU444" cm="1">
        <f t="array" ref="AU444">INDEX(_x_scores_!G$2:G$474,MATCH($AO444,_x_scores_!$A$2:$A$474,0),0) + INDEX(_hidden_info_draft_!Z$47:AK$47,'Draft Sim'!$F$21)</f>
        <v>-0.59055970060618546</v>
      </c>
      <c r="AV444" cm="1">
        <f t="array" ref="AV444">INDEX(_x_scores_!H$2:H$474,MATCH($AO444,_x_scores_!$A$2:$A$474,0),0) + INDEX(_hidden_info_draft_!Z$48:AK$48,'Draft Sim'!$F$21)</f>
        <v>0.9555196698068158</v>
      </c>
      <c r="AW444" cm="1">
        <f t="array" ref="AW444">INDEX(_x_scores_!I$2:I$474,MATCH($AO444,_x_scores_!$A$2:$A$474,0),0) + INDEX(_hidden_info_draft_!Z$49:AK$49,'Draft Sim'!$F$21)</f>
        <v>-1.7697136578898718</v>
      </c>
      <c r="AX444" cm="1">
        <f t="array" ref="AX444">INDEX(_x_scores_!J$2:J$474,MATCH($AO444,_x_scores_!$A$2:$A$474,0),0) + INDEX(_hidden_info_draft_!Z$50:AK$50,'Draft Sim'!$F$21)</f>
        <v>-2.1403607939875252E-2</v>
      </c>
      <c r="AZ444">
        <f t="shared" si="80"/>
        <v>0.40351192520697743</v>
      </c>
      <c r="BA444">
        <f t="shared" si="81"/>
        <v>0.43457532998311554</v>
      </c>
      <c r="BB444">
        <f t="shared" si="82"/>
        <v>0.43699475581956659</v>
      </c>
      <c r="BC444">
        <f t="shared" si="83"/>
        <v>0.43060542809580149</v>
      </c>
      <c r="BD444">
        <f t="shared" si="84"/>
        <v>0.40523061845193198</v>
      </c>
      <c r="BE444">
        <f t="shared" si="85"/>
        <v>0.45932477131878124</v>
      </c>
      <c r="BF444">
        <f t="shared" si="86"/>
        <v>0.56968499597385991</v>
      </c>
      <c r="BG444">
        <f t="shared" si="87"/>
        <v>0.37111667202690957</v>
      </c>
      <c r="BH444">
        <f t="shared" si="88"/>
        <v>0.49842550498720284</v>
      </c>
      <c r="BL444">
        <f ca="1"/>
        <v>1</v>
      </c>
      <c r="BN444">
        <f t="shared" si="89"/>
        <v>0.44549666687379408</v>
      </c>
      <c r="BO444" cm="1">
        <f t="array" aca="1" ref="BO444" ca="1">SUM(IF(MOD(_xlfn.FLOOR.MATH(ROW(INDIRECT("1:512"))/1),2)=1,AZ444,1-AZ444) * IF(MOD(_xlfn.FLOOR.MATH(ROW(INDIRECT("1:512"))/2),2)=1,BA444,1-BA444) *  IF(MOD(_xlfn.FLOOR.MATH(ROW(INDIRECT("1:512"))/4),2)=1,BB444,1-BB444) *IF(MOD(_xlfn.FLOOR.MATH(ROW(INDIRECT("1:512"))/8),2)=1,BC444,1-BC444) * IF(MOD(_xlfn.FLOOR.MATH(ROW(INDIRECT("1:512"))/16),2)=1,BD444,1-BD444) * IF(MOD(_xlfn.FLOOR.MATH(ROW(INDIRECT("1:512"))/32),2)=1,BE444,1-BE444) *  IF(MOD(_xlfn.FLOOR.MATH(ROW(INDIRECT("1:512"))/64),2)=1,BF444,1-BF444) * IF(MOD(_xlfn.FLOOR.MATH(ROW(INDIRECT("1:512"))/128),2)=1,BG444,1-BG444) * IF(MOD(_xlfn.FLOOR.MATH(ROW(INDIRECT("1:512"))/256),2)=1,BH444,1-BH444)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0.36710187394431087</v>
      </c>
      <c r="BP444">
        <f ca="1">IF('Draft Sim'!$C$2 = "Most Categories",BO444,BN444)</f>
        <v>0.36710187394431087</v>
      </c>
      <c r="BR444" t="str">
        <f ca="1"/>
        <v>Matthew Dellavedova</v>
      </c>
      <c r="BT444" s="6" t="str">
        <f t="shared" ca="1" si="90"/>
        <v>Matthew Dellavedova</v>
      </c>
      <c r="BV444" t="str">
        <f ca="1"/>
        <v>Wendell Moore Jr.</v>
      </c>
    </row>
    <row r="445" spans="6:74">
      <c r="F445" t="str">
        <v>Matthew Dellavedova</v>
      </c>
      <c r="I445" s="6" t="str">
        <f t="shared" si="78"/>
        <v>Matthew Dellavedova</v>
      </c>
      <c r="L445" t="str">
        <v>Jabari Walker</v>
      </c>
      <c r="O445">
        <v>-1.239076657961375</v>
      </c>
      <c r="P445">
        <v>-1.1912684394549513</v>
      </c>
      <c r="Q445">
        <v>-0.72490808658786732</v>
      </c>
      <c r="R445">
        <v>-0.68274622361582415</v>
      </c>
      <c r="S445">
        <v>-0.72199436653324278</v>
      </c>
      <c r="T445">
        <v>-0.8419056057283314</v>
      </c>
      <c r="U445">
        <v>0.88580600185745584</v>
      </c>
      <c r="V445">
        <v>-5.9640677343845089E-3</v>
      </c>
      <c r="W445">
        <v>-9.6444471681604763E-2</v>
      </c>
      <c r="AO445" t="str">
        <f t="shared" si="79"/>
        <v>Matthew Dellavedova</v>
      </c>
      <c r="AP445" cm="1">
        <f t="array" ref="AP445">INDEX(_x_scores_!B$2:B$474,MATCH($AO445,_x_scores_!$A$2:$A$474,0),0) + INDEX(_hidden_info_draft_!Z$42:AK$42,'Draft Sim'!$F$21)</f>
        <v>-1.3309135211798453</v>
      </c>
      <c r="AQ445" cm="1">
        <f t="array" ref="AQ445">INDEX(_x_scores_!C$2:C$474,MATCH($AO445,_x_scores_!$A$2:$A$474,0),0) + INDEX(_hidden_info_draft_!Z$43:AK$43,'Draft Sim'!$F$21)</f>
        <v>-0.94710082432824494</v>
      </c>
      <c r="AR445" cm="1">
        <f t="array" ref="AR445">INDEX(_x_scores_!D$2:D$474,MATCH($AO445,_x_scores_!$A$2:$A$474,0),0) +INDEX(_hidden_info_draft_!Z$44:AK$44,'Draft Sim'!$F$21)</f>
        <v>-0.57544908335436207</v>
      </c>
      <c r="AS445" cm="1">
        <f t="array" ref="AS445">INDEX(_x_scores_!E$2:E$474,MATCH($AO445,_x_scores_!$A$2:$A$474,0),0) + INDEX(_hidden_info_draft_!Z$45:AK$45,'Draft Sim'!$F$21)</f>
        <v>-0.91572175056123539</v>
      </c>
      <c r="AT445" cm="1">
        <f t="array" ref="AT445">INDEX(_x_scores_!F$2:F$474,MATCH($AO445,_x_scores_!$A$2:$A$474,0),0) + INDEX(_hidden_info_draft_!Z$46:AK$46,'Draft Sim'!$F$21)</f>
        <v>-1.2937658342662934</v>
      </c>
      <c r="AU445" cm="1">
        <f t="array" ref="AU445">INDEX(_x_scores_!G$2:G$474,MATCH($AO445,_x_scores_!$A$2:$A$474,0),0) + INDEX(_hidden_info_draft_!Z$47:AK$47,'Draft Sim'!$F$21)</f>
        <v>-0.9098390250285695</v>
      </c>
      <c r="AV445" cm="1">
        <f t="array" ref="AV445">INDEX(_x_scores_!H$2:H$474,MATCH($AO445,_x_scores_!$A$2:$A$474,0),0) + INDEX(_hidden_info_draft_!Z$48:AK$48,'Draft Sim'!$F$21)</f>
        <v>0.81514168871231307</v>
      </c>
      <c r="AW445" cm="1">
        <f t="array" ref="AW445">INDEX(_x_scores_!I$2:I$474,MATCH($AO445,_x_scores_!$A$2:$A$474,0),0) + INDEX(_hidden_info_draft_!Z$49:AK$49,'Draft Sim'!$F$21)</f>
        <v>-1.7499027701032237</v>
      </c>
      <c r="AX445" cm="1">
        <f t="array" ref="AX445">INDEX(_x_scores_!J$2:J$474,MATCH($AO445,_x_scores_!$A$2:$A$474,0),0) + INDEX(_hidden_info_draft_!Z$50:AK$50,'Draft Sim'!$F$21)</f>
        <v>3.3993677245519743E-3</v>
      </c>
      <c r="AZ445">
        <f t="shared" si="80"/>
        <v>0.40193846206209671</v>
      </c>
      <c r="BA445">
        <f t="shared" si="81"/>
        <v>0.43515417634700615</v>
      </c>
      <c r="BB445">
        <f t="shared" si="82"/>
        <v>0.46142877572906404</v>
      </c>
      <c r="BC445">
        <f t="shared" si="83"/>
        <v>0.43082510044059863</v>
      </c>
      <c r="BD445">
        <f t="shared" si="84"/>
        <v>0.41052041783066617</v>
      </c>
      <c r="BE445">
        <f t="shared" si="85"/>
        <v>0.43748329780786843</v>
      </c>
      <c r="BF445">
        <f t="shared" si="86"/>
        <v>0.55953029487008421</v>
      </c>
      <c r="BG445">
        <f t="shared" si="87"/>
        <v>0.37250900689231758</v>
      </c>
      <c r="BH445">
        <f t="shared" si="88"/>
        <v>0.50025006536693895</v>
      </c>
      <c r="BL445">
        <f ca="1"/>
        <v>1</v>
      </c>
      <c r="BN445">
        <f t="shared" si="89"/>
        <v>0.44551551081629337</v>
      </c>
      <c r="BO445" cm="1">
        <f t="array" aca="1" ref="BO445" ca="1">SUM(IF(MOD(_xlfn.FLOOR.MATH(ROW(INDIRECT("1:512"))/1),2)=1,AZ445,1-AZ445) * IF(MOD(_xlfn.FLOOR.MATH(ROW(INDIRECT("1:512"))/2),2)=1,BA445,1-BA445) *  IF(MOD(_xlfn.FLOOR.MATH(ROW(INDIRECT("1:512"))/4),2)=1,BB445,1-BB445) *IF(MOD(_xlfn.FLOOR.MATH(ROW(INDIRECT("1:512"))/8),2)=1,BC445,1-BC445) * IF(MOD(_xlfn.FLOOR.MATH(ROW(INDIRECT("1:512"))/16),2)=1,BD445,1-BD445) * IF(MOD(_xlfn.FLOOR.MATH(ROW(INDIRECT("1:512"))/32),2)=1,BE445,1-BE445) *  IF(MOD(_xlfn.FLOOR.MATH(ROW(INDIRECT("1:512"))/64),2)=1,BF445,1-BF445) * IF(MOD(_xlfn.FLOOR.MATH(ROW(INDIRECT("1:512"))/128),2)=1,BG445,1-BG445) * IF(MOD(_xlfn.FLOOR.MATH(ROW(INDIRECT("1:512"))/256),2)=1,BH445,1-BH445)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0.36724044714533066</v>
      </c>
      <c r="BP445">
        <f ca="1">IF('Draft Sim'!$C$2 = "Most Categories",BO445,BN445)</f>
        <v>0.36724044714533066</v>
      </c>
      <c r="BR445" t="str">
        <f ca="1"/>
        <v>Bryce McGowens</v>
      </c>
      <c r="BT445" s="6" t="str">
        <f t="shared" ca="1" si="90"/>
        <v>Bryce McGowens</v>
      </c>
      <c r="BV445" t="str">
        <f ca="1"/>
        <v>Jabari Walker</v>
      </c>
    </row>
    <row r="446" spans="6:74">
      <c r="F446" t="str">
        <v>Noah Vonleh</v>
      </c>
      <c r="I446" s="6" t="str">
        <f t="shared" si="78"/>
        <v>Noah Vonleh</v>
      </c>
      <c r="L446" t="str">
        <v>Bryn Forbes</v>
      </c>
      <c r="O446">
        <v>-1.2536086244090996</v>
      </c>
      <c r="P446">
        <v>-1.0676211150209027</v>
      </c>
      <c r="Q446">
        <v>-1.135516390787169</v>
      </c>
      <c r="R446">
        <v>-0.74103548036251776</v>
      </c>
      <c r="S446">
        <v>-0.60783043149703908</v>
      </c>
      <c r="T446">
        <v>-0.79231933431059387</v>
      </c>
      <c r="U446">
        <v>1.0302392819906481</v>
      </c>
      <c r="V446">
        <v>-1.8553532928171929E-2</v>
      </c>
      <c r="W446">
        <v>-7.8830337860600661E-2</v>
      </c>
      <c r="AO446" t="str">
        <f t="shared" si="79"/>
        <v>Noah Vonleh</v>
      </c>
      <c r="AP446" cm="1">
        <f t="array" ref="AP446">INDEX(_x_scores_!B$2:B$474,MATCH($AO446,_x_scores_!$A$2:$A$474,0),0) + INDEX(_hidden_info_draft_!Z$42:AK$42,'Draft Sim'!$F$21)</f>
        <v>-1.3037949651409912</v>
      </c>
      <c r="AQ446" cm="1">
        <f t="array" ref="AQ446">INDEX(_x_scores_!C$2:C$474,MATCH($AO446,_x_scores_!$A$2:$A$474,0),0) + INDEX(_hidden_info_draft_!Z$43:AK$43,'Draft Sim'!$F$21)</f>
        <v>-0.69713742842066173</v>
      </c>
      <c r="AR446" cm="1">
        <f t="array" ref="AR446">INDEX(_x_scores_!D$2:D$474,MATCH($AO446,_x_scores_!$A$2:$A$474,0),0) +INDEX(_hidden_info_draft_!Z$44:AK$44,'Draft Sim'!$F$21)</f>
        <v>-0.96820872151017934</v>
      </c>
      <c r="AS446" cm="1">
        <f t="array" ref="AS446">INDEX(_x_scores_!E$2:E$474,MATCH($AO446,_x_scores_!$A$2:$A$474,0),0) + INDEX(_hidden_info_draft_!Z$45:AK$45,'Draft Sim'!$F$21)</f>
        <v>-1.0121839312508387</v>
      </c>
      <c r="AT446" cm="1">
        <f t="array" ref="AT446">INDEX(_x_scores_!F$2:F$474,MATCH($AO446,_x_scores_!$A$2:$A$474,0),0) + INDEX(_hidden_info_draft_!Z$46:AK$46,'Draft Sim'!$F$21)</f>
        <v>-1.0238556121043485</v>
      </c>
      <c r="AU446" cm="1">
        <f t="array" ref="AU446">INDEX(_x_scores_!G$2:G$474,MATCH($AO446,_x_scores_!$A$2:$A$474,0),0) + INDEX(_hidden_info_draft_!Z$47:AK$47,'Draft Sim'!$F$21)</f>
        <v>-1.0112836657038158</v>
      </c>
      <c r="AV446" cm="1">
        <f t="array" ref="AV446">INDEX(_x_scores_!H$2:H$474,MATCH($AO446,_x_scores_!$A$2:$A$474,0),0) + INDEX(_hidden_info_draft_!Z$48:AK$48,'Draft Sim'!$F$21)</f>
        <v>0.80173842017275043</v>
      </c>
      <c r="AW446" cm="1">
        <f t="array" ref="AW446">INDEX(_x_scores_!I$2:I$474,MATCH($AO446,_x_scores_!$A$2:$A$474,0),0) + INDEX(_hidden_info_draft_!Z$49:AK$49,'Draft Sim'!$F$21)</f>
        <v>-1.7943725017537111</v>
      </c>
      <c r="AX446" cm="1">
        <f t="array" ref="AX446">INDEX(_x_scores_!J$2:J$474,MATCH($AO446,_x_scores_!$A$2:$A$474,0),0) + INDEX(_hidden_info_draft_!Z$50:AK$50,'Draft Sim'!$F$21)</f>
        <v>9.2545796479855419E-2</v>
      </c>
      <c r="AZ446">
        <f t="shared" si="80"/>
        <v>0.40389703890242512</v>
      </c>
      <c r="BA446">
        <f t="shared" si="81"/>
        <v>0.45217160267859136</v>
      </c>
      <c r="BB446">
        <f t="shared" si="82"/>
        <v>0.43528785410124693</v>
      </c>
      <c r="BC446">
        <f t="shared" si="83"/>
        <v>0.42362361622839606</v>
      </c>
      <c r="BD446">
        <f t="shared" si="84"/>
        <v>0.42896318123140409</v>
      </c>
      <c r="BE446">
        <f t="shared" si="85"/>
        <v>0.43058007838780532</v>
      </c>
      <c r="BF446">
        <f t="shared" si="86"/>
        <v>0.55855856558758932</v>
      </c>
      <c r="BG446">
        <f t="shared" si="87"/>
        <v>0.36938597241170112</v>
      </c>
      <c r="BH446">
        <f t="shared" si="88"/>
        <v>0.50680755328031535</v>
      </c>
      <c r="BL446">
        <f ca="1"/>
        <v>1</v>
      </c>
      <c r="BN446">
        <f t="shared" si="89"/>
        <v>0.44547505142327498</v>
      </c>
      <c r="BO446" cm="1">
        <f t="array" aca="1" ref="BO446" ca="1">SUM(IF(MOD(_xlfn.FLOOR.MATH(ROW(INDIRECT("1:512"))/1),2)=1,AZ446,1-AZ446) * IF(MOD(_xlfn.FLOOR.MATH(ROW(INDIRECT("1:512"))/2),2)=1,BA446,1-BA446) *  IF(MOD(_xlfn.FLOOR.MATH(ROW(INDIRECT("1:512"))/4),2)=1,BB446,1-BB446) *IF(MOD(_xlfn.FLOOR.MATH(ROW(INDIRECT("1:512"))/8),2)=1,BC446,1-BC446) * IF(MOD(_xlfn.FLOOR.MATH(ROW(INDIRECT("1:512"))/16),2)=1,BD446,1-BD446) * IF(MOD(_xlfn.FLOOR.MATH(ROW(INDIRECT("1:512"))/32),2)=1,BE446,1-BE446) *  IF(MOD(_xlfn.FLOOR.MATH(ROW(INDIRECT("1:512"))/64),2)=1,BF446,1-BF446) * IF(MOD(_xlfn.FLOOR.MATH(ROW(INDIRECT("1:512"))/128),2)=1,BG446,1-BG446) * IF(MOD(_xlfn.FLOOR.MATH(ROW(INDIRECT("1:512"))/256),2)=1,BH446,1-BH446)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0.36714144714277147</v>
      </c>
      <c r="BP446">
        <f ca="1">IF('Draft Sim'!$C$2 = "Most Categories",BO446,BN446)</f>
        <v>0.36714144714277147</v>
      </c>
      <c r="BR446" t="str">
        <f ca="1"/>
        <v>Noah Vonleh</v>
      </c>
      <c r="BT446" s="6" t="str">
        <f t="shared" ca="1" si="90"/>
        <v>Noah Vonleh</v>
      </c>
      <c r="BV446" t="str">
        <f ca="1"/>
        <v>Bryn Forbes</v>
      </c>
    </row>
    <row r="447" spans="6:74">
      <c r="F447" t="str">
        <v>Bryce McGowens</v>
      </c>
      <c r="I447" s="6" t="str">
        <f t="shared" si="78"/>
        <v>Bryce McGowens</v>
      </c>
      <c r="L447" t="str">
        <v>Leandro Bolmaro</v>
      </c>
      <c r="O447">
        <v>-1.1847499182127474</v>
      </c>
      <c r="P447">
        <v>-1.1607565785258087</v>
      </c>
      <c r="Q447">
        <v>-1.0587656851552787</v>
      </c>
      <c r="R447">
        <v>-0.73742262499306666</v>
      </c>
      <c r="S447">
        <v>-0.6842928819480858</v>
      </c>
      <c r="T447">
        <v>-0.81153103290172801</v>
      </c>
      <c r="U447">
        <v>1.0163538880276044</v>
      </c>
      <c r="V447">
        <v>-5.5985862585823925E-3</v>
      </c>
      <c r="W447">
        <v>-6.3568936849256671E-2</v>
      </c>
      <c r="AO447" t="str">
        <f t="shared" si="79"/>
        <v>Bryce McGowens</v>
      </c>
      <c r="AP447" cm="1">
        <f t="array" ref="AP447">INDEX(_x_scores_!B$2:B$474,MATCH($AO447,_x_scores_!$A$2:$A$474,0),0) + INDEX(_hidden_info_draft_!Z$42:AK$42,'Draft Sim'!$F$21)</f>
        <v>-1.1752076692752718</v>
      </c>
      <c r="AQ447" cm="1">
        <f t="array" ref="AQ447">INDEX(_x_scores_!C$2:C$474,MATCH($AO447,_x_scores_!$A$2:$A$474,0),0) + INDEX(_hidden_info_draft_!Z$43:AK$43,'Draft Sim'!$F$21)</f>
        <v>-0.79136550272370976</v>
      </c>
      <c r="AR447" cm="1">
        <f t="array" ref="AR447">INDEX(_x_scores_!D$2:D$474,MATCH($AO447,_x_scores_!$A$2:$A$474,0),0) +INDEX(_hidden_info_draft_!Z$44:AK$44,'Draft Sim'!$F$21)</f>
        <v>-0.76218694461626701</v>
      </c>
      <c r="AS447" cm="1">
        <f t="array" ref="AS447">INDEX(_x_scores_!E$2:E$474,MATCH($AO447,_x_scores_!$A$2:$A$474,0),0) + INDEX(_hidden_info_draft_!Z$45:AK$45,'Draft Sim'!$F$21)</f>
        <v>-0.83462715641639251</v>
      </c>
      <c r="AT447" cm="1">
        <f t="array" ref="AT447">INDEX(_x_scores_!F$2:F$474,MATCH($AO447,_x_scores_!$A$2:$A$474,0),0) + INDEX(_hidden_info_draft_!Z$46:AK$46,'Draft Sim'!$F$21)</f>
        <v>-1.2483886943453095</v>
      </c>
      <c r="AU447" cm="1">
        <f t="array" ref="AU447">INDEX(_x_scores_!G$2:G$474,MATCH($AO447,_x_scores_!$A$2:$A$474,0),0) + INDEX(_hidden_info_draft_!Z$47:AK$47,'Draft Sim'!$F$21)</f>
        <v>-0.76795566801875415</v>
      </c>
      <c r="AV447" cm="1">
        <f t="array" ref="AV447">INDEX(_x_scores_!H$2:H$474,MATCH($AO447,_x_scores_!$A$2:$A$474,0),0) + INDEX(_hidden_info_draft_!Z$48:AK$48,'Draft Sim'!$F$21)</f>
        <v>0.62670276786507206</v>
      </c>
      <c r="AW447" cm="1">
        <f t="array" ref="AW447">INDEX(_x_scores_!I$2:I$474,MATCH($AO447,_x_scores_!$A$2:$A$474,0),0) + INDEX(_hidden_info_draft_!Z$49:AK$49,'Draft Sim'!$F$21)</f>
        <v>-1.8171940497290091</v>
      </c>
      <c r="AX447" cm="1">
        <f t="array" ref="AX447">INDEX(_x_scores_!J$2:J$474,MATCH($AO447,_x_scores_!$A$2:$A$474,0),0) + INDEX(_hidden_info_draft_!Z$50:AK$50,'Draft Sim'!$F$21)</f>
        <v>-0.13936201327894432</v>
      </c>
      <c r="AZ447">
        <f t="shared" si="80"/>
        <v>0.41321600173901252</v>
      </c>
      <c r="BA447">
        <f t="shared" si="81"/>
        <v>0.44574453210118281</v>
      </c>
      <c r="BB447">
        <f t="shared" si="82"/>
        <v>0.44897219022995727</v>
      </c>
      <c r="BC447">
        <f t="shared" si="83"/>
        <v>0.43689725308720651</v>
      </c>
      <c r="BD447">
        <f t="shared" si="84"/>
        <v>0.41360836928057387</v>
      </c>
      <c r="BE447">
        <f t="shared" si="85"/>
        <v>0.44716988315968575</v>
      </c>
      <c r="BF447">
        <f t="shared" si="86"/>
        <v>0.54583834641911033</v>
      </c>
      <c r="BG447">
        <f t="shared" si="87"/>
        <v>0.36778657898757672</v>
      </c>
      <c r="BH447">
        <f t="shared" si="88"/>
        <v>0.48974933489534545</v>
      </c>
      <c r="BL447">
        <f ca="1"/>
        <v>1</v>
      </c>
      <c r="BN447">
        <f t="shared" si="89"/>
        <v>0.44544249887773901</v>
      </c>
      <c r="BO447" cm="1">
        <f t="array" aca="1" ref="BO447" ca="1">SUM(IF(MOD(_xlfn.FLOOR.MATH(ROW(INDIRECT("1:512"))/1),2)=1,AZ447,1-AZ447) * IF(MOD(_xlfn.FLOOR.MATH(ROW(INDIRECT("1:512"))/2),2)=1,BA447,1-BA447) *  IF(MOD(_xlfn.FLOOR.MATH(ROW(INDIRECT("1:512"))/4),2)=1,BB447,1-BB447) *IF(MOD(_xlfn.FLOOR.MATH(ROW(INDIRECT("1:512"))/8),2)=1,BC447,1-BC447) * IF(MOD(_xlfn.FLOOR.MATH(ROW(INDIRECT("1:512"))/16),2)=1,BD447,1-BD447) * IF(MOD(_xlfn.FLOOR.MATH(ROW(INDIRECT("1:512"))/32),2)=1,BE447,1-BE447) *  IF(MOD(_xlfn.FLOOR.MATH(ROW(INDIRECT("1:512"))/64),2)=1,BF447,1-BF447) * IF(MOD(_xlfn.FLOOR.MATH(ROW(INDIRECT("1:512"))/128),2)=1,BG447,1-BG447) * IF(MOD(_xlfn.FLOOR.MATH(ROW(INDIRECT("1:512"))/256),2)=1,BH447,1-BH447)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0.36723635540305144</v>
      </c>
      <c r="BP447">
        <f ca="1">IF('Draft Sim'!$C$2 = "Most Categories",BO447,BN447)</f>
        <v>0.36723635540305144</v>
      </c>
      <c r="BR447" t="str">
        <f ca="1"/>
        <v>Rodney McGruder</v>
      </c>
      <c r="BT447" s="6" t="str">
        <f t="shared" ca="1" si="90"/>
        <v>Rodney McGruder</v>
      </c>
      <c r="BV447" t="str">
        <f ca="1"/>
        <v>Ryan Rollins</v>
      </c>
    </row>
    <row r="448" spans="6:74">
      <c r="F448" t="str">
        <v>Justin Jackson</v>
      </c>
      <c r="I448" s="6" t="str">
        <f t="shared" si="78"/>
        <v>Justin Jackson</v>
      </c>
      <c r="L448" t="str">
        <v>Tyler Dorsey</v>
      </c>
      <c r="O448">
        <v>-1.1214804024827369</v>
      </c>
      <c r="P448">
        <v>-1.2068721556934234</v>
      </c>
      <c r="Q448">
        <v>-0.52573511074061541</v>
      </c>
      <c r="R448">
        <v>-0.65837150262762201</v>
      </c>
      <c r="S448">
        <v>-0.76332139077358496</v>
      </c>
      <c r="T448">
        <v>-0.59152569864994953</v>
      </c>
      <c r="U448">
        <v>0.5704465946826186</v>
      </c>
      <c r="V448">
        <v>-4.1246431231318152E-2</v>
      </c>
      <c r="W448">
        <v>-0.18387152137218038</v>
      </c>
      <c r="AO448" t="str">
        <f t="shared" si="79"/>
        <v>Justin Jackson</v>
      </c>
      <c r="AP448" cm="1">
        <f t="array" ref="AP448">INDEX(_x_scores_!B$2:B$474,MATCH($AO448,_x_scores_!$A$2:$A$474,0),0) + INDEX(_hidden_info_draft_!Z$42:AK$42,'Draft Sim'!$F$21)</f>
        <v>-1.3454454876275699</v>
      </c>
      <c r="AQ448" cm="1">
        <f t="array" ref="AQ448">INDEX(_x_scores_!C$2:C$474,MATCH($AO448,_x_scores_!$A$2:$A$474,0),0) + INDEX(_hidden_info_draft_!Z$43:AK$43,'Draft Sim'!$F$21)</f>
        <v>-0.82345349989419636</v>
      </c>
      <c r="AR448" cm="1">
        <f t="array" ref="AR448">INDEX(_x_scores_!D$2:D$474,MATCH($AO448,_x_scores_!$A$2:$A$474,0),0) +INDEX(_hidden_info_draft_!Z$44:AK$44,'Draft Sim'!$F$21)</f>
        <v>-0.98605738755366379</v>
      </c>
      <c r="AS448" cm="1">
        <f t="array" ref="AS448">INDEX(_x_scores_!E$2:E$474,MATCH($AO448,_x_scores_!$A$2:$A$474,0),0) + INDEX(_hidden_info_draft_!Z$45:AK$45,'Draft Sim'!$F$21)</f>
        <v>-0.97401100730792911</v>
      </c>
      <c r="AT448" cm="1">
        <f t="array" ref="AT448">INDEX(_x_scores_!F$2:F$474,MATCH($AO448,_x_scores_!$A$2:$A$474,0),0) + INDEX(_hidden_info_draft_!Z$46:AK$46,'Draft Sim'!$F$21)</f>
        <v>-1.1796018992300896</v>
      </c>
      <c r="AU448" cm="1">
        <f t="array" ref="AU448">INDEX(_x_scores_!G$2:G$474,MATCH($AO448,_x_scores_!$A$2:$A$474,0),0) + INDEX(_hidden_info_draft_!Z$47:AK$47,'Draft Sim'!$F$21)</f>
        <v>-0.86025275361083198</v>
      </c>
      <c r="AV448" cm="1">
        <f t="array" ref="AV448">INDEX(_x_scores_!H$2:H$474,MATCH($AO448,_x_scores_!$A$2:$A$474,0),0) + INDEX(_hidden_info_draft_!Z$48:AK$48,'Draft Sim'!$F$21)</f>
        <v>0.95957496884550531</v>
      </c>
      <c r="AW448" cm="1">
        <f t="array" ref="AW448">INDEX(_x_scores_!I$2:I$474,MATCH($AO448,_x_scores_!$A$2:$A$474,0),0) + INDEX(_hidden_info_draft_!Z$49:AK$49,'Draft Sim'!$F$21)</f>
        <v>-1.7624922352970112</v>
      </c>
      <c r="AX448" cm="1">
        <f t="array" ref="AX448">INDEX(_x_scores_!J$2:J$474,MATCH($AO448,_x_scores_!$A$2:$A$474,0),0) + INDEX(_hidden_info_draft_!Z$50:AK$50,'Draft Sim'!$F$21)</f>
        <v>2.1013501545556076E-2</v>
      </c>
      <c r="AZ448">
        <f t="shared" si="80"/>
        <v>0.40088993253462479</v>
      </c>
      <c r="BA448">
        <f t="shared" si="81"/>
        <v>0.44355905062619971</v>
      </c>
      <c r="BB448">
        <f t="shared" si="82"/>
        <v>0.43410571266004228</v>
      </c>
      <c r="BC448">
        <f t="shared" si="83"/>
        <v>0.42647054593126299</v>
      </c>
      <c r="BD448">
        <f t="shared" si="84"/>
        <v>0.41829951211414262</v>
      </c>
      <c r="BE448">
        <f t="shared" si="85"/>
        <v>0.44086467292456044</v>
      </c>
      <c r="BF448">
        <f t="shared" si="86"/>
        <v>0.56997769888276362</v>
      </c>
      <c r="BG448">
        <f t="shared" si="87"/>
        <v>0.37162400868968237</v>
      </c>
      <c r="BH448">
        <f t="shared" si="88"/>
        <v>0.5015457981000333</v>
      </c>
      <c r="BL448">
        <f ca="1"/>
        <v>1</v>
      </c>
      <c r="BN448">
        <f t="shared" si="89"/>
        <v>0.44525965916259025</v>
      </c>
      <c r="BO448" cm="1">
        <f t="array" aca="1" ref="BO448" ca="1">SUM(IF(MOD(_xlfn.FLOOR.MATH(ROW(INDIRECT("1:512"))/1),2)=1,AZ448,1-AZ448) * IF(MOD(_xlfn.FLOOR.MATH(ROW(INDIRECT("1:512"))/2),2)=1,BA448,1-BA448) *  IF(MOD(_xlfn.FLOOR.MATH(ROW(INDIRECT("1:512"))/4),2)=1,BB448,1-BB448) *IF(MOD(_xlfn.FLOOR.MATH(ROW(INDIRECT("1:512"))/8),2)=1,BC448,1-BC448) * IF(MOD(_xlfn.FLOOR.MATH(ROW(INDIRECT("1:512"))/16),2)=1,BD448,1-BD448) * IF(MOD(_xlfn.FLOOR.MATH(ROW(INDIRECT("1:512"))/32),2)=1,BE448,1-BE448) *  IF(MOD(_xlfn.FLOOR.MATH(ROW(INDIRECT("1:512"))/64),2)=1,BF448,1-BF448) * IF(MOD(_xlfn.FLOOR.MATH(ROW(INDIRECT("1:512"))/128),2)=1,BG448,1-BG448) * IF(MOD(_xlfn.FLOOR.MATH(ROW(INDIRECT("1:512"))/256),2)=1,BH448,1-BH448)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0.36655046761357934</v>
      </c>
      <c r="BP448">
        <f ca="1">IF('Draft Sim'!$C$2 = "Most Categories",BO448,BN448)</f>
        <v>0.36655046761357934</v>
      </c>
      <c r="BR448" t="str">
        <f ca="1"/>
        <v>DeAndre Jordan</v>
      </c>
      <c r="BT448" s="6" t="str">
        <f t="shared" ca="1" si="90"/>
        <v>DeAndre Jordan</v>
      </c>
      <c r="BV448" t="str">
        <f ca="1"/>
        <v>Leandro Bolmaro</v>
      </c>
    </row>
    <row r="449" spans="6:74">
      <c r="F449" t="str">
        <v>Thanasis Antetokounmpo</v>
      </c>
      <c r="I449" s="6" t="str">
        <f t="shared" si="78"/>
        <v>Thanasis Antetokounmpo</v>
      </c>
      <c r="L449" t="str">
        <v>Ryan Rollins</v>
      </c>
      <c r="O449">
        <v>-1.0833708060568015</v>
      </c>
      <c r="P449">
        <v>-1.0355331178504161</v>
      </c>
      <c r="Q449">
        <v>-0.91164594784977226</v>
      </c>
      <c r="R449">
        <v>-0.60165162947098128</v>
      </c>
      <c r="S449">
        <v>-0.67661722661225909</v>
      </c>
      <c r="T449">
        <v>-0.70002224871851604</v>
      </c>
      <c r="U449">
        <v>0.69736708101021483</v>
      </c>
      <c r="V449">
        <v>-7.3255347360169878E-2</v>
      </c>
      <c r="W449">
        <v>-0.23920585268510106</v>
      </c>
      <c r="AO449" t="str">
        <f t="shared" si="79"/>
        <v>Thanasis Antetokounmpo</v>
      </c>
      <c r="AP449" cm="1">
        <f t="array" ref="AP449">INDEX(_x_scores_!B$2:B$474,MATCH($AO449,_x_scores_!$A$2:$A$474,0),0) + INDEX(_hidden_info_draft_!Z$42:AK$42,'Draft Sim'!$F$21)</f>
        <v>-1.278175761382075</v>
      </c>
      <c r="AQ449" cm="1">
        <f t="array" ref="AQ449">INDEX(_x_scores_!C$2:C$474,MATCH($AO449,_x_scores_!$A$2:$A$474,0),0) + INDEX(_hidden_info_draft_!Z$43:AK$43,'Draft Sim'!$F$21)</f>
        <v>-0.81242742358109987</v>
      </c>
      <c r="AR449" cm="1">
        <f t="array" ref="AR449">INDEX(_x_scores_!D$2:D$474,MATCH($AO449,_x_scores_!$A$2:$A$474,0),0) +INDEX(_hidden_info_draft_!Z$44:AK$44,'Draft Sim'!$F$21)</f>
        <v>-0.89099081034962668</v>
      </c>
      <c r="AS449" cm="1">
        <f t="array" ref="AS449">INDEX(_x_scores_!E$2:E$474,MATCH($AO449,_x_scores_!$A$2:$A$474,0),0) + INDEX(_hidden_info_draft_!Z$45:AK$45,'Draft Sim'!$F$21)</f>
        <v>-0.9152606845305653</v>
      </c>
      <c r="AT449" cm="1">
        <f t="array" ref="AT449">INDEX(_x_scores_!F$2:F$474,MATCH($AO449,_x_scores_!$A$2:$A$474,0),0) + INDEX(_hidden_info_draft_!Z$46:AK$46,'Draft Sim'!$F$21)</f>
        <v>-1.2260359624011117</v>
      </c>
      <c r="AU449" cm="1">
        <f t="array" ref="AU449">INDEX(_x_scores_!G$2:G$474,MATCH($AO449,_x_scores_!$A$2:$A$474,0),0) + INDEX(_hidden_info_draft_!Z$47:AK$47,'Draft Sim'!$F$21)</f>
        <v>-0.95351075472711877</v>
      </c>
      <c r="AV449" cm="1">
        <f t="array" ref="AV449">INDEX(_x_scores_!H$2:H$474,MATCH($AO449,_x_scores_!$A$2:$A$474,0),0) + INDEX(_hidden_info_draft_!Z$48:AK$48,'Draft Sim'!$F$21)</f>
        <v>0.81825063578264212</v>
      </c>
      <c r="AW449" cm="1">
        <f t="array" ref="AW449">INDEX(_x_scores_!I$2:I$474,MATCH($AO449,_x_scores_!$A$2:$A$474,0),0) + INDEX(_hidden_info_draft_!Z$49:AK$49,'Draft Sim'!$F$21)</f>
        <v>-1.7846713780249255</v>
      </c>
      <c r="AX449" cm="1">
        <f t="array" ref="AX449">INDEX(_x_scores_!J$2:J$474,MATCH($AO449,_x_scores_!$A$2:$A$474,0),0) + INDEX(_hidden_info_draft_!Z$50:AK$50,'Draft Sim'!$F$21)</f>
        <v>7.8053560977419209E-2</v>
      </c>
      <c r="AZ449">
        <f t="shared" si="80"/>
        <v>0.40574954521924855</v>
      </c>
      <c r="BA449">
        <f t="shared" si="81"/>
        <v>0.44430983554454995</v>
      </c>
      <c r="BB449">
        <f t="shared" si="82"/>
        <v>0.44040863517664963</v>
      </c>
      <c r="BC449">
        <f t="shared" si="83"/>
        <v>0.4308595790941171</v>
      </c>
      <c r="BD449">
        <f t="shared" si="84"/>
        <v>0.41513147008066364</v>
      </c>
      <c r="BE449">
        <f t="shared" si="85"/>
        <v>0.43450901413273268</v>
      </c>
      <c r="BF449">
        <f t="shared" si="86"/>
        <v>0.55975564075589501</v>
      </c>
      <c r="BG449">
        <f t="shared" si="87"/>
        <v>0.37006653955516589</v>
      </c>
      <c r="BH449">
        <f t="shared" si="88"/>
        <v>0.50574160296411685</v>
      </c>
      <c r="BL449">
        <f ca="1"/>
        <v>1</v>
      </c>
      <c r="BN449">
        <f t="shared" si="89"/>
        <v>0.44517020694701553</v>
      </c>
      <c r="BO449" cm="1">
        <f t="array" aca="1" ref="BO449" ca="1">SUM(IF(MOD(_xlfn.FLOOR.MATH(ROW(INDIRECT("1:512"))/1),2)=1,AZ449,1-AZ449) * IF(MOD(_xlfn.FLOOR.MATH(ROW(INDIRECT("1:512"))/2),2)=1,BA449,1-BA449) *  IF(MOD(_xlfn.FLOOR.MATH(ROW(INDIRECT("1:512"))/4),2)=1,BB449,1-BB449) *IF(MOD(_xlfn.FLOOR.MATH(ROW(INDIRECT("1:512"))/8),2)=1,BC449,1-BC449) * IF(MOD(_xlfn.FLOOR.MATH(ROW(INDIRECT("1:512"))/16),2)=1,BD449,1-BD449) * IF(MOD(_xlfn.FLOOR.MATH(ROW(INDIRECT("1:512"))/32),2)=1,BE449,1-BE449) *  IF(MOD(_xlfn.FLOOR.MATH(ROW(INDIRECT("1:512"))/64),2)=1,BF449,1-BF449) * IF(MOD(_xlfn.FLOOR.MATH(ROW(INDIRECT("1:512"))/128),2)=1,BG449,1-BG449) * IF(MOD(_xlfn.FLOOR.MATH(ROW(INDIRECT("1:512"))/256),2)=1,BH449,1-BH449)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0.36641847106782999</v>
      </c>
      <c r="BP449">
        <f ca="1">IF('Draft Sim'!$C$2 = "Most Categories",BO449,BN449)</f>
        <v>0.36641847106782999</v>
      </c>
      <c r="BR449" t="str">
        <f ca="1"/>
        <v>Justin Jackson</v>
      </c>
      <c r="BT449" s="6" t="str">
        <f t="shared" ca="1" si="90"/>
        <v>Justin Jackson</v>
      </c>
      <c r="BV449" t="str">
        <f ca="1"/>
        <v>Vlatko Cancar</v>
      </c>
    </row>
    <row r="450" spans="6:74">
      <c r="F450" t="str">
        <v>Tyrese Martin</v>
      </c>
      <c r="I450" s="6" t="str">
        <f t="shared" si="78"/>
        <v>Tyrese Martin</v>
      </c>
      <c r="L450" t="str">
        <v>Vlatko Cancar</v>
      </c>
      <c r="O450">
        <v>-1.211958101922521</v>
      </c>
      <c r="P450">
        <v>-0.9413050435473681</v>
      </c>
      <c r="Q450">
        <v>-1.1176677247436846</v>
      </c>
      <c r="R450">
        <v>-0.77920840430542737</v>
      </c>
      <c r="S450">
        <v>-0.45208414437129801</v>
      </c>
      <c r="T450">
        <v>-0.94335024640357756</v>
      </c>
      <c r="U450">
        <v>0.8724027333178932</v>
      </c>
      <c r="V450">
        <v>-5.0433799384871712E-2</v>
      </c>
      <c r="W450">
        <v>-7.2980429263013189E-3</v>
      </c>
      <c r="AO450" t="str">
        <f t="shared" si="79"/>
        <v>Tyrese Martin</v>
      </c>
      <c r="AP450" cm="1">
        <f t="array" ref="AP450">INDEX(_x_scores_!B$2:B$474,MATCH($AO450,_x_scores_!$A$2:$A$474,0),0) + INDEX(_hidden_info_draft_!Z$42:AK$42,'Draft Sim'!$F$21)</f>
        <v>-1.2765867814312177</v>
      </c>
      <c r="AQ450" cm="1">
        <f t="array" ref="AQ450">INDEX(_x_scores_!C$2:C$474,MATCH($AO450,_x_scores_!$A$2:$A$474,0),0) + INDEX(_hidden_info_draft_!Z$43:AK$43,'Draft Sim'!$F$21)</f>
        <v>-0.91658896339910234</v>
      </c>
      <c r="AR450" cm="1">
        <f t="array" ref="AR450">INDEX(_x_scores_!D$2:D$474,MATCH($AO450,_x_scores_!$A$2:$A$474,0),0) +INDEX(_hidden_info_draft_!Z$44:AK$44,'Draft Sim'!$F$21)</f>
        <v>-0.90930668192177344</v>
      </c>
      <c r="AS450" cm="1">
        <f t="array" ref="AS450">INDEX(_x_scores_!E$2:E$474,MATCH($AO450,_x_scores_!$A$2:$A$474,0),0) + INDEX(_hidden_info_draft_!Z$45:AK$45,'Draft Sim'!$F$21)</f>
        <v>-0.97039815193847789</v>
      </c>
      <c r="AT450" cm="1">
        <f t="array" ref="AT450">INDEX(_x_scores_!F$2:F$474,MATCH($AO450,_x_scores_!$A$2:$A$474,0),0) + INDEX(_hidden_info_draft_!Z$46:AK$46,'Draft Sim'!$F$21)</f>
        <v>-1.2560643496811363</v>
      </c>
      <c r="AU450" cm="1">
        <f t="array" ref="AU450">INDEX(_x_scores_!G$2:G$474,MATCH($AO450,_x_scores_!$A$2:$A$474,0),0) + INDEX(_hidden_info_draft_!Z$47:AK$47,'Draft Sim'!$F$21)</f>
        <v>-0.87946445220196612</v>
      </c>
      <c r="AV450" cm="1">
        <f t="array" ref="AV450">INDEX(_x_scores_!H$2:H$474,MATCH($AO450,_x_scores_!$A$2:$A$474,0),0) + INDEX(_hidden_info_draft_!Z$48:AK$48,'Draft Sim'!$F$21)</f>
        <v>0.94568957488246164</v>
      </c>
      <c r="AW450" cm="1">
        <f t="array" ref="AW450">INDEX(_x_scores_!I$2:I$474,MATCH($AO450,_x_scores_!$A$2:$A$474,0),0) + INDEX(_hidden_info_draft_!Z$49:AK$49,'Draft Sim'!$F$21)</f>
        <v>-1.7495372886274216</v>
      </c>
      <c r="AX450" cm="1">
        <f t="array" ref="AX450">INDEX(_x_scores_!J$2:J$474,MATCH($AO450,_x_scores_!$A$2:$A$474,0),0) + INDEX(_hidden_info_draft_!Z$50:AK$50,'Draft Sim'!$F$21)</f>
        <v>3.6274902556900065E-2</v>
      </c>
      <c r="AZ450">
        <f t="shared" si="80"/>
        <v>0.40586451323197992</v>
      </c>
      <c r="BA450">
        <f t="shared" si="81"/>
        <v>0.43722563702496853</v>
      </c>
      <c r="BB450">
        <f t="shared" si="82"/>
        <v>0.43919306532911251</v>
      </c>
      <c r="BC450">
        <f t="shared" si="83"/>
        <v>0.42674019302504174</v>
      </c>
      <c r="BD450">
        <f t="shared" si="84"/>
        <v>0.41308565349358872</v>
      </c>
      <c r="BE450">
        <f t="shared" si="85"/>
        <v>0.43955406776645245</v>
      </c>
      <c r="BF450">
        <f t="shared" si="86"/>
        <v>0.56897532189581601</v>
      </c>
      <c r="BG450">
        <f t="shared" si="87"/>
        <v>0.37253470912729214</v>
      </c>
      <c r="BH450">
        <f t="shared" si="88"/>
        <v>0.5026684461661024</v>
      </c>
      <c r="BL450">
        <f ca="1"/>
        <v>1</v>
      </c>
      <c r="BN450">
        <f t="shared" si="89"/>
        <v>0.44509351189559493</v>
      </c>
      <c r="BO450" cm="1">
        <f t="array" aca="1" ref="BO450" ca="1">SUM(IF(MOD(_xlfn.FLOOR.MATH(ROW(INDIRECT("1:512"))/1),2)=1,AZ450,1-AZ450) * IF(MOD(_xlfn.FLOOR.MATH(ROW(INDIRECT("1:512"))/2),2)=1,BA450,1-BA450) *  IF(MOD(_xlfn.FLOOR.MATH(ROW(INDIRECT("1:512"))/4),2)=1,BB450,1-BB450) *IF(MOD(_xlfn.FLOOR.MATH(ROW(INDIRECT("1:512"))/8),2)=1,BC450,1-BC450) * IF(MOD(_xlfn.FLOOR.MATH(ROW(INDIRECT("1:512"))/16),2)=1,BD450,1-BD450) * IF(MOD(_xlfn.FLOOR.MATH(ROW(INDIRECT("1:512"))/32),2)=1,BE450,1-BE450) *  IF(MOD(_xlfn.FLOOR.MATH(ROW(INDIRECT("1:512"))/64),2)=1,BF450,1-BF450) * IF(MOD(_xlfn.FLOOR.MATH(ROW(INDIRECT("1:512"))/128),2)=1,BG450,1-BG450) * IF(MOD(_xlfn.FLOOR.MATH(ROW(INDIRECT("1:512"))/256),2)=1,BH450,1-BH450)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0.36616966886745034</v>
      </c>
      <c r="BP450">
        <f ca="1">IF('Draft Sim'!$C$2 = "Most Categories",BO450,BN450)</f>
        <v>0.36616966886745034</v>
      </c>
      <c r="BR450" t="str">
        <f ca="1"/>
        <v>Thanasis Antetokounmpo</v>
      </c>
      <c r="BT450" s="6" t="str">
        <f t="shared" ca="1" si="90"/>
        <v>Thanasis Antetokounmpo</v>
      </c>
      <c r="BV450" t="str">
        <f ca="1"/>
        <v>Tyler Dorsey</v>
      </c>
    </row>
    <row r="451" spans="6:74">
      <c r="F451" t="str">
        <v>DeAndre Jordan</v>
      </c>
      <c r="I451" s="6" t="str">
        <f t="shared" si="78"/>
        <v>DeAndre Jordan</v>
      </c>
      <c r="L451" t="str">
        <v>Willy Hernangomez</v>
      </c>
      <c r="O451">
        <v>-1.2265400839124863</v>
      </c>
      <c r="P451">
        <v>-1.1260964275887171</v>
      </c>
      <c r="Q451">
        <v>-0.71176825174599923</v>
      </c>
      <c r="R451">
        <v>-0.53314466135877003</v>
      </c>
      <c r="S451">
        <v>-0.70367063609473435</v>
      </c>
      <c r="T451">
        <v>-0.98218090393896551</v>
      </c>
      <c r="U451">
        <v>0.81958977942954658</v>
      </c>
      <c r="V451">
        <v>-0.11745546864129225</v>
      </c>
      <c r="W451">
        <v>-0.12916617574762579</v>
      </c>
      <c r="AO451" t="str">
        <f t="shared" si="79"/>
        <v>DeAndre Jordan</v>
      </c>
      <c r="AP451" cm="1">
        <f t="array" ref="AP451">INDEX(_x_scores_!B$2:B$474,MATCH($AO451,_x_scores_!$A$2:$A$474,0),0) + INDEX(_hidden_info_draft_!Z$42:AK$42,'Draft Sim'!$F$21)</f>
        <v>-1.3531295132934513</v>
      </c>
      <c r="AQ451" cm="1">
        <f t="array" ref="AQ451">INDEX(_x_scores_!C$2:C$474,MATCH($AO451,_x_scores_!$A$2:$A$474,0),0) + INDEX(_hidden_info_draft_!Z$43:AK$43,'Draft Sim'!$F$21)</f>
        <v>-0.5605221222688368</v>
      </c>
      <c r="AR451" cm="1">
        <f t="array" ref="AR451">INDEX(_x_scores_!D$2:D$474,MATCH($AO451,_x_scores_!$A$2:$A$474,0),0) +INDEX(_hidden_info_draft_!Z$44:AK$44,'Draft Sim'!$F$21)</f>
        <v>-0.96882733951107425</v>
      </c>
      <c r="AS451" cm="1">
        <f t="array" ref="AS451">INDEX(_x_scores_!E$2:E$474,MATCH($AO451,_x_scores_!$A$2:$A$474,0),0) + INDEX(_hidden_info_draft_!Z$45:AK$45,'Draft Sim'!$F$21)</f>
        <v>-0.9995220993395848</v>
      </c>
      <c r="AT451" cm="1">
        <f t="array" ref="AT451">INDEX(_x_scores_!F$2:F$474,MATCH($AO451,_x_scores_!$A$2:$A$474,0),0) + INDEX(_hidden_info_draft_!Z$46:AK$46,'Draft Sim'!$F$21)</f>
        <v>-1.0193719827834182</v>
      </c>
      <c r="AU451" cm="1">
        <f t="array" ref="AU451">INDEX(_x_scores_!G$2:G$474,MATCH($AO451,_x_scores_!$A$2:$A$474,0),0) + INDEX(_hidden_info_draft_!Z$47:AK$47,'Draft Sim'!$F$21)</f>
        <v>-1.0996300368493372</v>
      </c>
      <c r="AV451" cm="1">
        <f t="array" ref="AV451">INDEX(_x_scores_!H$2:H$474,MATCH($AO451,_x_scores_!$A$2:$A$474,0),0) + INDEX(_hidden_info_draft_!Z$48:AK$48,'Draft Sim'!$F$21)</f>
        <v>0.73405927480525701</v>
      </c>
      <c r="AW451" cm="1">
        <f t="array" ref="AW451">INDEX(_x_scores_!I$2:I$474,MATCH($AO451,_x_scores_!$A$2:$A$474,0),0) + INDEX(_hidden_info_draft_!Z$49:AK$49,'Draft Sim'!$F$21)</f>
        <v>-1.9104456928528195</v>
      </c>
      <c r="AX451" cm="1">
        <f t="array" ref="AX451">INDEX(_x_scores_!J$2:J$474,MATCH($AO451,_x_scores_!$A$2:$A$474,0),0) + INDEX(_hidden_info_draft_!Z$50:AK$50,'Draft Sim'!$F$21)</f>
        <v>0.23021379566668879</v>
      </c>
      <c r="AZ451">
        <f t="shared" si="80"/>
        <v>0.40033579254676999</v>
      </c>
      <c r="BA451">
        <f t="shared" si="81"/>
        <v>0.46151166071170269</v>
      </c>
      <c r="BB451">
        <f t="shared" si="82"/>
        <v>0.43524687244948224</v>
      </c>
      <c r="BC451">
        <f t="shared" si="83"/>
        <v>0.42456749918397696</v>
      </c>
      <c r="BD451">
        <f t="shared" si="84"/>
        <v>0.42927097569956452</v>
      </c>
      <c r="BE451">
        <f t="shared" si="85"/>
        <v>0.42458534238704504</v>
      </c>
      <c r="BF451">
        <f t="shared" si="86"/>
        <v>0.55364659986994191</v>
      </c>
      <c r="BG451">
        <f t="shared" si="87"/>
        <v>0.36127532114432503</v>
      </c>
      <c r="BH451">
        <f t="shared" si="88"/>
        <v>0.51692997660388507</v>
      </c>
      <c r="BL451">
        <f ca="1"/>
        <v>0</v>
      </c>
      <c r="BN451">
        <f t="shared" si="89"/>
        <v>0.44526333784407701</v>
      </c>
      <c r="BO451" cm="1">
        <f t="array" aca="1" ref="BO451" ca="1">SUM(IF(MOD(_xlfn.FLOOR.MATH(ROW(INDIRECT("1:512"))/1),2)=1,AZ451,1-AZ451) * IF(MOD(_xlfn.FLOOR.MATH(ROW(INDIRECT("1:512"))/2),2)=1,BA451,1-BA451) *  IF(MOD(_xlfn.FLOOR.MATH(ROW(INDIRECT("1:512"))/4),2)=1,BB451,1-BB451) *IF(MOD(_xlfn.FLOOR.MATH(ROW(INDIRECT("1:512"))/8),2)=1,BC451,1-BC451) * IF(MOD(_xlfn.FLOOR.MATH(ROW(INDIRECT("1:512"))/16),2)=1,BD451,1-BD451) * IF(MOD(_xlfn.FLOOR.MATH(ROW(INDIRECT("1:512"))/32),2)=1,BE451,1-BE451) *  IF(MOD(_xlfn.FLOOR.MATH(ROW(INDIRECT("1:512"))/64),2)=1,BF451,1-BF451) * IF(MOD(_xlfn.FLOOR.MATH(ROW(INDIRECT("1:512"))/128),2)=1,BG451,1-BG451) * IF(MOD(_xlfn.FLOOR.MATH(ROW(INDIRECT("1:512"))/256),2)=1,BH451,1-BH451)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0.36658566385829328</v>
      </c>
      <c r="BP451">
        <f ca="1">IF('Draft Sim'!$C$2 = "Most Categories",BO451,BN451)</f>
        <v>0.36658566385829328</v>
      </c>
      <c r="BR451" t="str">
        <f ca="1"/>
        <v>Moses Brown</v>
      </c>
      <c r="BT451" s="6" t="str">
        <f t="shared" ca="1" si="90"/>
        <v>Moses Brown</v>
      </c>
      <c r="BV451" t="str">
        <f ca="1"/>
        <v>Willy Hernangomez</v>
      </c>
    </row>
    <row r="452" spans="6:74">
      <c r="F452" t="str">
        <v>Moses Brown</v>
      </c>
      <c r="I452" s="6" t="str">
        <f t="shared" ref="I452:I476" si="91">IFERROR(MATCH(F452,$D$4:$D$502,0),F452)</f>
        <v>Moses Brown</v>
      </c>
      <c r="L452" t="str">
        <v>Dalen Terry</v>
      </c>
      <c r="O452">
        <v>-1.206959647326711</v>
      </c>
      <c r="P452">
        <v>-1.1111804487713672</v>
      </c>
      <c r="Q452">
        <v>-0.79352526651723765</v>
      </c>
      <c r="R452">
        <v>-0.63475495740410148</v>
      </c>
      <c r="S452">
        <v>-0.72072055950253855</v>
      </c>
      <c r="T452">
        <v>-0.94890494540828607</v>
      </c>
      <c r="U452">
        <v>0.81324076511874788</v>
      </c>
      <c r="V452">
        <v>-2.7866161506537753E-2</v>
      </c>
      <c r="W452">
        <v>-8.069798605859943E-2</v>
      </c>
      <c r="AO452" t="str">
        <f t="shared" ref="AO452:AO476" si="92">F452</f>
        <v>Moses Brown</v>
      </c>
      <c r="AP452" cm="1">
        <f t="array" ref="AP452">INDEX(_x_scores_!B$2:B$474,MATCH($AO452,_x_scores_!$A$2:$A$474,0),0) + INDEX(_hidden_info_draft_!Z$42:AK$42,'Draft Sim'!$F$21)</f>
        <v>-1.3196593309001636</v>
      </c>
      <c r="AQ452" cm="1">
        <f t="array" ref="AQ452">INDEX(_x_scores_!C$2:C$474,MATCH($AO452,_x_scores_!$A$2:$A$474,0),0) + INDEX(_hidden_info_draft_!Z$43:AK$43,'Draft Sim'!$F$21)</f>
        <v>-0.49929158049921218</v>
      </c>
      <c r="AR452" cm="1">
        <f t="array" ref="AR452">INDEX(_x_scores_!D$2:D$474,MATCH($AO452,_x_scores_!$A$2:$A$474,0),0) +INDEX(_hidden_info_draft_!Z$44:AK$44,'Draft Sim'!$F$21)</f>
        <v>-1.0590165946813128</v>
      </c>
      <c r="AS452" cm="1">
        <f t="array" ref="AS452">INDEX(_x_scores_!E$2:E$474,MATCH($AO452,_x_scores_!$A$2:$A$474,0),0) + INDEX(_hidden_info_draft_!Z$45:AK$45,'Draft Sim'!$F$21)</f>
        <v>-1.0002402006687912</v>
      </c>
      <c r="AT452" cm="1">
        <f t="array" ref="AT452">INDEX(_x_scores_!F$2:F$474,MATCH($AO452,_x_scores_!$A$2:$A$474,0),0) + INDEX(_hidden_info_draft_!Z$46:AK$46,'Draft Sim'!$F$21)</f>
        <v>-0.87944926579189153</v>
      </c>
      <c r="AU452" cm="1">
        <f t="array" ref="AU452">INDEX(_x_scores_!G$2:G$474,MATCH($AO452,_x_scores_!$A$2:$A$474,0),0) + INDEX(_hidden_info_draft_!Z$47:AK$47,'Draft Sim'!$F$21)</f>
        <v>-1.1618838549487041</v>
      </c>
      <c r="AV452" cm="1">
        <f t="array" ref="AV452">INDEX(_x_scores_!H$2:H$474,MATCH($AO452,_x_scores_!$A$2:$A$474,0),0) + INDEX(_hidden_info_draft_!Z$48:AK$48,'Draft Sim'!$F$21)</f>
        <v>0.86899161890263055</v>
      </c>
      <c r="AW452" cm="1">
        <f t="array" ref="AW452">INDEX(_x_scores_!I$2:I$474,MATCH($AO452,_x_scores_!$A$2:$A$474,0),0) + INDEX(_hidden_info_draft_!Z$49:AK$49,'Draft Sim'!$F$21)</f>
        <v>-2.1164406230277768</v>
      </c>
      <c r="AX452" cm="1">
        <f t="array" ref="AX452">INDEX(_x_scores_!J$2:J$474,MATCH($AO452,_x_scores_!$A$2:$A$474,0),0) + INDEX(_hidden_info_draft_!Z$50:AK$50,'Draft Sim'!$F$21)</f>
        <v>0.19997554658166697</v>
      </c>
      <c r="AZ452">
        <f t="shared" ref="AZ452:AZ476" si="93">1 - _xlfn.NORM.DIST(0,AP452,SQRT(Z$54),TRUE)</f>
        <v>0.40275097483180378</v>
      </c>
      <c r="BA452">
        <f t="shared" ref="BA452:BA476" si="94">1 - _xlfn.NORM.DIST(0,AQ452,SQRT(Z$55),TRUE)</f>
        <v>0.46570505702061449</v>
      </c>
      <c r="BB452">
        <f t="shared" ref="BB452:BB476" si="95">1 - _xlfn.NORM.DIST(0,AR452,SQRT(Z$56),TRUE)</f>
        <v>0.429279760509786</v>
      </c>
      <c r="BC452">
        <f t="shared" ref="BC452:BC476" si="96">1 - _xlfn.NORM.DIST(0,AS452,SQRT(Z$57),TRUE)</f>
        <v>0.42451395631518041</v>
      </c>
      <c r="BD452">
        <f t="shared" ref="BD452:BD476" si="97">1 - _xlfn.NORM.DIST(0,AT452,SQRT(Z$58),TRUE)</f>
        <v>0.43889714585405715</v>
      </c>
      <c r="BE452">
        <f t="shared" ref="BE452:BE476" si="98">1 - _xlfn.NORM.DIST(0,AU452,SQRT(Z$59),TRUE)</f>
        <v>0.42037148150572345</v>
      </c>
      <c r="BF452">
        <f t="shared" ref="BF452:BF476" si="99">1 - _xlfn.NORM.DIST(0,AV452,SQRT(Z$60),TRUE)</f>
        <v>0.56343071325241012</v>
      </c>
      <c r="BG452">
        <f t="shared" ref="BG452:BG476" si="100">1 - _xlfn.NORM.DIST(0,AW452,SQRT(Z$61),TRUE)</f>
        <v>0.34703578423132275</v>
      </c>
      <c r="BH452">
        <f t="shared" ref="BH452:BH476" si="101">1 - _xlfn.NORM.DIST(0,AX452,SQRT(Z$62),TRUE)</f>
        <v>0.51470733254639656</v>
      </c>
      <c r="BL452">
        <f ca="1"/>
        <v>0</v>
      </c>
      <c r="BN452">
        <f t="shared" ref="BN452:BN476" si="102">AVERAGE(AZ452:BH452)</f>
        <v>0.445188022896366</v>
      </c>
      <c r="BO452" cm="1">
        <f t="array" aca="1" ref="BO452" ca="1">SUM(IF(MOD(_xlfn.FLOOR.MATH(ROW(INDIRECT("1:512"))/1),2)=1,AZ452,1-AZ452) * IF(MOD(_xlfn.FLOOR.MATH(ROW(INDIRECT("1:512"))/2),2)=1,BA452,1-BA452) *  IF(MOD(_xlfn.FLOOR.MATH(ROW(INDIRECT("1:512"))/4),2)=1,BB452,1-BB452) *IF(MOD(_xlfn.FLOOR.MATH(ROW(INDIRECT("1:512"))/8),2)=1,BC452,1-BC452) * IF(MOD(_xlfn.FLOOR.MATH(ROW(INDIRECT("1:512"))/16),2)=1,BD452,1-BD452) * IF(MOD(_xlfn.FLOOR.MATH(ROW(INDIRECT("1:512"))/32),2)=1,BE452,1-BE452) *  IF(MOD(_xlfn.FLOOR.MATH(ROW(INDIRECT("1:512"))/64),2)=1,BF452,1-BF452) * IF(MOD(_xlfn.FLOOR.MATH(ROW(INDIRECT("1:512"))/128),2)=1,BG452,1-BG452) * IF(MOD(_xlfn.FLOOR.MATH(ROW(INDIRECT("1:512"))/256),2)=1,BH452,1-BH452)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0.3662744395413407</v>
      </c>
      <c r="BP452">
        <f ca="1">IF('Draft Sim'!$C$2 = "Most Categories",BO452,BN452)</f>
        <v>0.3662744395413407</v>
      </c>
      <c r="BR452" t="str">
        <f ca="1"/>
        <v>Tyrese Martin</v>
      </c>
      <c r="BT452" s="6" t="str">
        <f t="shared" ref="BT452:BT476" ca="1" si="103">IFERROR(MATCH(BR452,$D$4:$D$502,0),BR452)</f>
        <v>Tyrese Martin</v>
      </c>
      <c r="BV452" t="str">
        <f ca="1"/>
        <v>Dalen Terry</v>
      </c>
    </row>
    <row r="453" spans="6:74">
      <c r="F453" t="str">
        <v>Trent Forrest</v>
      </c>
      <c r="I453" s="6" t="str">
        <f t="shared" si="91"/>
        <v>Trent Forrest</v>
      </c>
      <c r="L453" t="str">
        <v>Ish Smith</v>
      </c>
      <c r="O453">
        <v>-1.2226951998785003</v>
      </c>
      <c r="P453">
        <v>-0.99808066807704765</v>
      </c>
      <c r="Q453">
        <v>-1.1965972164229697</v>
      </c>
      <c r="R453">
        <v>-0.65958703936765917</v>
      </c>
      <c r="S453">
        <v>-0.6893338452631409</v>
      </c>
      <c r="T453">
        <v>-0.67888221239769486</v>
      </c>
      <c r="U453">
        <v>0.96106126347802312</v>
      </c>
      <c r="V453">
        <v>-7.5291972414659888E-2</v>
      </c>
      <c r="W453">
        <v>-0.15949008975621029</v>
      </c>
      <c r="AO453" t="str">
        <f t="shared" si="92"/>
        <v>Trent Forrest</v>
      </c>
      <c r="AP453" cm="1">
        <f t="array" ref="AP453">INDEX(_x_scores_!B$2:B$474,MATCH($AO453,_x_scores_!$A$2:$A$474,0),0) + INDEX(_hidden_info_draft_!Z$42:AK$42,'Draft Sim'!$F$21)</f>
        <v>-1.2987965105451813</v>
      </c>
      <c r="AQ453" cm="1">
        <f t="array" ref="AQ453">INDEX(_x_scores_!C$2:C$474,MATCH($AO453,_x_scores_!$A$2:$A$474,0),0) + INDEX(_hidden_info_draft_!Z$43:AK$43,'Draft Sim'!$F$21)</f>
        <v>-0.86701283364466086</v>
      </c>
      <c r="AR453" cm="1">
        <f t="array" ref="AR453">INDEX(_x_scores_!D$2:D$474,MATCH($AO453,_x_scores_!$A$2:$A$474,0),0) +INDEX(_hidden_info_draft_!Z$44:AK$44,'Draft Sim'!$F$21)</f>
        <v>-0.6440662632837324</v>
      </c>
      <c r="AS453" cm="1">
        <f t="array" ref="AS453">INDEX(_x_scores_!E$2:E$474,MATCH($AO453,_x_scores_!$A$2:$A$474,0),0) + INDEX(_hidden_info_draft_!Z$45:AK$45,'Draft Sim'!$F$21)</f>
        <v>-0.86773048434951283</v>
      </c>
      <c r="AT453" cm="1">
        <f t="array" ref="AT453">INDEX(_x_scores_!F$2:F$474,MATCH($AO453,_x_scores_!$A$2:$A$474,0),0) + INDEX(_hidden_info_draft_!Z$46:AK$46,'Draft Sim'!$F$21)</f>
        <v>-1.2924920272355891</v>
      </c>
      <c r="AU453" cm="1">
        <f t="array" ref="AU453">INDEX(_x_scores_!G$2:G$474,MATCH($AO453,_x_scores_!$A$2:$A$474,0),0) + INDEX(_hidden_info_draft_!Z$47:AK$47,'Draft Sim'!$F$21)</f>
        <v>-1.0168383647085242</v>
      </c>
      <c r="AV453" cm="1">
        <f t="array" ref="AV453">INDEX(_x_scores_!H$2:H$474,MATCH($AO453,_x_scores_!$A$2:$A$474,0),0) + INDEX(_hidden_info_draft_!Z$48:AK$48,'Draft Sim'!$F$21)</f>
        <v>0.74257645197360511</v>
      </c>
      <c r="AW453" cm="1">
        <f t="array" ref="AW453">INDEX(_x_scores_!I$2:I$474,MATCH($AO453,_x_scores_!$A$2:$A$474,0),0) + INDEX(_hidden_info_draft_!Z$49:AK$49,'Draft Sim'!$F$21)</f>
        <v>-1.7718048638753769</v>
      </c>
      <c r="AX453" cm="1">
        <f t="array" ref="AX453">INDEX(_x_scores_!J$2:J$474,MATCH($AO453,_x_scores_!$A$2:$A$474,0),0) + INDEX(_hidden_info_draft_!Z$50:AK$50,'Draft Sim'!$F$21)</f>
        <v>1.9145853347557307E-2</v>
      </c>
      <c r="AZ453">
        <f t="shared" si="93"/>
        <v>0.40425830577241506</v>
      </c>
      <c r="BA453">
        <f t="shared" si="94"/>
        <v>0.44059502520070115</v>
      </c>
      <c r="BB453">
        <f t="shared" si="95"/>
        <v>0.45684652254070535</v>
      </c>
      <c r="BC453">
        <f t="shared" si="96"/>
        <v>0.43441668172406578</v>
      </c>
      <c r="BD453">
        <f t="shared" si="97"/>
        <v>0.41060702676769045</v>
      </c>
      <c r="BE453">
        <f t="shared" si="98"/>
        <v>0.43020267798163236</v>
      </c>
      <c r="BF453">
        <f t="shared" si="99"/>
        <v>0.55426522206082574</v>
      </c>
      <c r="BG453">
        <f t="shared" si="100"/>
        <v>0.37096979738875602</v>
      </c>
      <c r="BH453">
        <f t="shared" si="101"/>
        <v>0.50140841050422114</v>
      </c>
      <c r="BL453">
        <f ca="1"/>
        <v>0</v>
      </c>
      <c r="BN453">
        <f t="shared" si="102"/>
        <v>0.44484107443789028</v>
      </c>
      <c r="BO453" cm="1">
        <f t="array" aca="1" ref="BO453" ca="1">SUM(IF(MOD(_xlfn.FLOOR.MATH(ROW(INDIRECT("1:512"))/1),2)=1,AZ453,1-AZ453) * IF(MOD(_xlfn.FLOOR.MATH(ROW(INDIRECT("1:512"))/2),2)=1,BA453,1-BA453) *  IF(MOD(_xlfn.FLOOR.MATH(ROW(INDIRECT("1:512"))/4),2)=1,BB453,1-BB453) *IF(MOD(_xlfn.FLOOR.MATH(ROW(INDIRECT("1:512"))/8),2)=1,BC453,1-BC453) * IF(MOD(_xlfn.FLOOR.MATH(ROW(INDIRECT("1:512"))/16),2)=1,BD453,1-BD453) * IF(MOD(_xlfn.FLOOR.MATH(ROW(INDIRECT("1:512"))/32),2)=1,BE453,1-BE453) *  IF(MOD(_xlfn.FLOOR.MATH(ROW(INDIRECT("1:512"))/64),2)=1,BF453,1-BF453) * IF(MOD(_xlfn.FLOOR.MATH(ROW(INDIRECT("1:512"))/128),2)=1,BG453,1-BG453) * IF(MOD(_xlfn.FLOOR.MATH(ROW(INDIRECT("1:512"))/256),2)=1,BH453,1-BH453)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0.3656917404509607</v>
      </c>
      <c r="BP453">
        <f ca="1">IF('Draft Sim'!$C$2 = "Most Categories",BO453,BN453)</f>
        <v>0.3656917404509607</v>
      </c>
      <c r="BR453" t="str">
        <f ca="1"/>
        <v>Kennedy Chandler</v>
      </c>
      <c r="BT453" s="6" t="str">
        <f t="shared" ca="1" si="103"/>
        <v>Kennedy Chandler</v>
      </c>
      <c r="BV453" t="str">
        <f ca="1"/>
        <v>Ish Smith</v>
      </c>
    </row>
    <row r="454" spans="6:74">
      <c r="F454" t="str">
        <v>Jake LaRavia</v>
      </c>
      <c r="I454" s="6" t="str">
        <f t="shared" si="91"/>
        <v>Jake LaRavia</v>
      </c>
      <c r="L454" t="str">
        <v>Taj Gibson</v>
      </c>
      <c r="O454">
        <v>-1.1701356749616043</v>
      </c>
      <c r="P454">
        <v>-1.1090239330109155</v>
      </c>
      <c r="Q454">
        <v>-1.0219395295850964</v>
      </c>
      <c r="R454">
        <v>-0.62174963673212247</v>
      </c>
      <c r="S454">
        <v>-0.64197570051877961</v>
      </c>
      <c r="T454">
        <v>-0.91436887199605754</v>
      </c>
      <c r="U454">
        <v>0.86835754198642656</v>
      </c>
      <c r="V454">
        <v>-3.573516888009131E-2</v>
      </c>
      <c r="W454">
        <v>-0.12140089348077741</v>
      </c>
      <c r="AO454" t="str">
        <f t="shared" si="92"/>
        <v>Jake LaRavia</v>
      </c>
      <c r="AP454" cm="1">
        <f t="array" ref="AP454">INDEX(_x_scores_!B$2:B$474,MATCH($AO454,_x_scores_!$A$2:$A$474,0),0) + INDEX(_hidden_info_draft_!Z$42:AK$42,'Draft Sim'!$F$21)</f>
        <v>-1.3145320630969706</v>
      </c>
      <c r="AQ454" cm="1">
        <f t="array" ref="AQ454">INDEX(_x_scores_!C$2:C$474,MATCH($AO454,_x_scores_!$A$2:$A$474,0),0) + INDEX(_hidden_info_draft_!Z$43:AK$43,'Draft Sim'!$F$21)</f>
        <v>-0.75391305295034128</v>
      </c>
      <c r="AR454" cm="1">
        <f t="array" ref="AR454">INDEX(_x_scores_!D$2:D$474,MATCH($AO454,_x_scores_!$A$2:$A$474,0),0) +INDEX(_hidden_info_draft_!Z$44:AK$44,'Draft Sim'!$F$21)</f>
        <v>-1.0471382131894644</v>
      </c>
      <c r="AS454" cm="1">
        <f t="array" ref="AS454">INDEX(_x_scores_!E$2:E$474,MATCH($AO454,_x_scores_!$A$2:$A$474,0),0) + INDEX(_hidden_info_draft_!Z$45:AK$45,'Draft Sim'!$F$21)</f>
        <v>-0.89256256631307052</v>
      </c>
      <c r="AT454" cm="1">
        <f t="array" ref="AT454">INDEX(_x_scores_!F$2:F$474,MATCH($AO454,_x_scores_!$A$2:$A$474,0),0) + INDEX(_hidden_info_draft_!Z$46:AK$46,'Draft Sim'!$F$21)</f>
        <v>-1.2611053129961913</v>
      </c>
      <c r="AU454" cm="1">
        <f t="array" ref="AU454">INDEX(_x_scores_!G$2:G$474,MATCH($AO454,_x_scores_!$A$2:$A$474,0),0) + INDEX(_hidden_info_draft_!Z$47:AK$47,'Draft Sim'!$F$21)</f>
        <v>-0.74681563169793297</v>
      </c>
      <c r="AV454" cm="1">
        <f t="array" ref="AV454">INDEX(_x_scores_!H$2:H$474,MATCH($AO454,_x_scores_!$A$2:$A$474,0),0) + INDEX(_hidden_info_draft_!Z$48:AK$48,'Draft Sim'!$F$21)</f>
        <v>0.89039695033288035</v>
      </c>
      <c r="AW454" cm="1">
        <f t="array" ref="AW454">INDEX(_x_scores_!I$2:I$474,MATCH($AO454,_x_scores_!$A$2:$A$474,0),0) + INDEX(_hidden_info_draft_!Z$49:AK$49,'Draft Sim'!$F$21)</f>
        <v>-1.8192306747834992</v>
      </c>
      <c r="AX454" cm="1">
        <f t="array" ref="AX454">INDEX(_x_scores_!J$2:J$474,MATCH($AO454,_x_scores_!$A$2:$A$474,0),0) + INDEX(_hidden_info_draft_!Z$50:AK$50,'Draft Sim'!$F$21)</f>
        <v>-5.9646250350053553E-2</v>
      </c>
      <c r="AZ454">
        <f t="shared" si="93"/>
        <v>0.40312128498893163</v>
      </c>
      <c r="BA454">
        <f t="shared" si="94"/>
        <v>0.44829746304360762</v>
      </c>
      <c r="BB454">
        <f t="shared" si="95"/>
        <v>0.4300647664923577</v>
      </c>
      <c r="BC454">
        <f t="shared" si="96"/>
        <v>0.43255759750005385</v>
      </c>
      <c r="BD454">
        <f t="shared" si="97"/>
        <v>0.41274244523480497</v>
      </c>
      <c r="BE454">
        <f t="shared" si="98"/>
        <v>0.4486159904203233</v>
      </c>
      <c r="BF454">
        <f t="shared" si="99"/>
        <v>0.56497943890821167</v>
      </c>
      <c r="BG454">
        <f t="shared" si="100"/>
        <v>0.3676439578987627</v>
      </c>
      <c r="BH454">
        <f t="shared" si="101"/>
        <v>0.49561237178064055</v>
      </c>
      <c r="BL454">
        <f ca="1"/>
        <v>1</v>
      </c>
      <c r="BN454">
        <f t="shared" si="102"/>
        <v>0.44484836847418829</v>
      </c>
      <c r="BO454" cm="1">
        <f t="array" aca="1" ref="BO454" ca="1">SUM(IF(MOD(_xlfn.FLOOR.MATH(ROW(INDIRECT("1:512"))/1),2)=1,AZ454,1-AZ454) * IF(MOD(_xlfn.FLOOR.MATH(ROW(INDIRECT("1:512"))/2),2)=1,BA454,1-BA454) *  IF(MOD(_xlfn.FLOOR.MATH(ROW(INDIRECT("1:512"))/4),2)=1,BB454,1-BB454) *IF(MOD(_xlfn.FLOOR.MATH(ROW(INDIRECT("1:512"))/8),2)=1,BC454,1-BC454) * IF(MOD(_xlfn.FLOOR.MATH(ROW(INDIRECT("1:512"))/16),2)=1,BD454,1-BD454) * IF(MOD(_xlfn.FLOOR.MATH(ROW(INDIRECT("1:512"))/32),2)=1,BE454,1-BE454) *  IF(MOD(_xlfn.FLOOR.MATH(ROW(INDIRECT("1:512"))/64),2)=1,BF454,1-BF454) * IF(MOD(_xlfn.FLOOR.MATH(ROW(INDIRECT("1:512"))/128),2)=1,BG454,1-BG454) * IF(MOD(_xlfn.FLOOR.MATH(ROW(INDIRECT("1:512"))/256),2)=1,BH454,1-BH454)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0.36563053561036574</v>
      </c>
      <c r="BP454">
        <f ca="1">IF('Draft Sim'!$C$2 = "Most Categories",BO454,BN454)</f>
        <v>0.36563053561036574</v>
      </c>
      <c r="BR454" t="str">
        <f ca="1"/>
        <v>Trent Forrest</v>
      </c>
      <c r="BT454" s="6" t="str">
        <f t="shared" ca="1" si="103"/>
        <v>Trent Forrest</v>
      </c>
      <c r="BV454" t="str">
        <f ca="1"/>
        <v>Taj Gibson</v>
      </c>
    </row>
    <row r="455" spans="6:74">
      <c r="F455" t="str">
        <v>Kennedy Chandler</v>
      </c>
      <c r="I455" s="6" t="str">
        <f t="shared" si="91"/>
        <v>Kennedy Chandler</v>
      </c>
      <c r="L455" t="str">
        <v>Robin Lopez</v>
      </c>
      <c r="O455">
        <v>-1.1715785565421428</v>
      </c>
      <c r="P455">
        <v>-1.2008161387159888</v>
      </c>
      <c r="Q455">
        <v>-1.1222481425609736</v>
      </c>
      <c r="R455">
        <v>-0.64323766869844767</v>
      </c>
      <c r="S455">
        <v>-0.76528695433023353</v>
      </c>
      <c r="T455">
        <v>-0.61215706353039701</v>
      </c>
      <c r="U455">
        <v>0.93165885966679918</v>
      </c>
      <c r="V455">
        <v>1.9071120186339499E-3</v>
      </c>
      <c r="W455">
        <v>-0.18163034453896498</v>
      </c>
      <c r="AO455" t="str">
        <f t="shared" si="92"/>
        <v>Kennedy Chandler</v>
      </c>
      <c r="AP455" cm="1">
        <f t="array" ref="AP455">INDEX(_x_scores_!B$2:B$474,MATCH($AO455,_x_scores_!$A$2:$A$474,0),0) + INDEX(_hidden_info_draft_!Z$42:AK$42,'Draft Sim'!$F$21)</f>
        <v>-1.3183769471309565</v>
      </c>
      <c r="AQ455" cm="1">
        <f t="array" ref="AQ455">INDEX(_x_scores_!C$2:C$474,MATCH($AO455,_x_scores_!$A$2:$A$474,0),0) + INDEX(_hidden_info_draft_!Z$43:AK$43,'Draft Sim'!$F$21)</f>
        <v>-0.88192881246201071</v>
      </c>
      <c r="AR455" cm="1">
        <f t="array" ref="AR455">INDEX(_x_scores_!D$2:D$474,MATCH($AO455,_x_scores_!$A$2:$A$474,0),0) +INDEX(_hidden_info_draft_!Z$44:AK$44,'Draft Sim'!$F$21)</f>
        <v>-0.56230924851249398</v>
      </c>
      <c r="AS455" cm="1">
        <f t="array" ref="AS455">INDEX(_x_scores_!E$2:E$474,MATCH($AO455,_x_scores_!$A$2:$A$474,0),0) + INDEX(_hidden_info_draft_!Z$45:AK$45,'Draft Sim'!$F$21)</f>
        <v>-0.76612018830418127</v>
      </c>
      <c r="AT455" cm="1">
        <f t="array" ref="AT455">INDEX(_x_scores_!F$2:F$474,MATCH($AO455,_x_scores_!$A$2:$A$474,0),0) + INDEX(_hidden_info_draft_!Z$46:AK$46,'Draft Sim'!$F$21)</f>
        <v>-1.275442103827785</v>
      </c>
      <c r="AU455" cm="1">
        <f t="array" ref="AU455">INDEX(_x_scores_!G$2:G$474,MATCH($AO455,_x_scores_!$A$2:$A$474,0),0) + INDEX(_hidden_info_draft_!Z$47:AK$47,'Draft Sim'!$F$21)</f>
        <v>-1.0501143232392036</v>
      </c>
      <c r="AV455" cm="1">
        <f t="array" ref="AV455">INDEX(_x_scores_!H$2:H$474,MATCH($AO455,_x_scores_!$A$2:$A$474,0),0) + INDEX(_hidden_info_draft_!Z$48:AK$48,'Draft Sim'!$F$21)</f>
        <v>0.74892546628440382</v>
      </c>
      <c r="AW455" cm="1">
        <f t="array" ref="AW455">INDEX(_x_scores_!I$2:I$474,MATCH($AO455,_x_scores_!$A$2:$A$474,0),0) + INDEX(_hidden_info_draft_!Z$49:AK$49,'Draft Sim'!$F$21)</f>
        <v>-1.8613941710101316</v>
      </c>
      <c r="AX455" cm="1">
        <f t="array" ref="AX455">INDEX(_x_scores_!J$2:J$474,MATCH($AO455,_x_scores_!$A$2:$A$474,0),0) + INDEX(_hidden_info_draft_!Z$50:AK$50,'Draft Sim'!$F$21)</f>
        <v>-2.9322336341469052E-2</v>
      </c>
      <c r="AZ455">
        <f t="shared" si="93"/>
        <v>0.40284358514167695</v>
      </c>
      <c r="BA455">
        <f t="shared" si="94"/>
        <v>0.43958081288202622</v>
      </c>
      <c r="BB455">
        <f t="shared" si="95"/>
        <v>0.46230685694535589</v>
      </c>
      <c r="BC455">
        <f t="shared" si="96"/>
        <v>0.44203854701210898</v>
      </c>
      <c r="BD455">
        <f t="shared" si="97"/>
        <v>0.41176670654218284</v>
      </c>
      <c r="BE455">
        <f t="shared" si="98"/>
        <v>0.42794317121924719</v>
      </c>
      <c r="BF455">
        <f t="shared" si="99"/>
        <v>0.55472627974496791</v>
      </c>
      <c r="BG455">
        <f t="shared" si="100"/>
        <v>0.36469545275557658</v>
      </c>
      <c r="BH455">
        <f t="shared" si="101"/>
        <v>0.49784299136049981</v>
      </c>
      <c r="BL455">
        <f ca="1"/>
        <v>0</v>
      </c>
      <c r="BN455">
        <f t="shared" si="102"/>
        <v>0.44486048928929356</v>
      </c>
      <c r="BO455" cm="1">
        <f t="array" aca="1" ref="BO455" ca="1">SUM(IF(MOD(_xlfn.FLOOR.MATH(ROW(INDIRECT("1:512"))/1),2)=1,AZ455,1-AZ455) * IF(MOD(_xlfn.FLOOR.MATH(ROW(INDIRECT("1:512"))/2),2)=1,BA455,1-BA455) *  IF(MOD(_xlfn.FLOOR.MATH(ROW(INDIRECT("1:512"))/4),2)=1,BB455,1-BB455) *IF(MOD(_xlfn.FLOOR.MATH(ROW(INDIRECT("1:512"))/8),2)=1,BC455,1-BC455) * IF(MOD(_xlfn.FLOOR.MATH(ROW(INDIRECT("1:512"))/16),2)=1,BD455,1-BD455) * IF(MOD(_xlfn.FLOOR.MATH(ROW(INDIRECT("1:512"))/32),2)=1,BE455,1-BE455) *  IF(MOD(_xlfn.FLOOR.MATH(ROW(INDIRECT("1:512"))/64),2)=1,BF455,1-BF455) * IF(MOD(_xlfn.FLOOR.MATH(ROW(INDIRECT("1:512"))/128),2)=1,BG455,1-BG455) * IF(MOD(_xlfn.FLOOR.MATH(ROW(INDIRECT("1:512"))/256),2)=1,BH455,1-BH455)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0.36571839437442044</v>
      </c>
      <c r="BP455">
        <f ca="1">IF('Draft Sim'!$C$2 = "Most Categories",BO455,BN455)</f>
        <v>0.36571839437442044</v>
      </c>
      <c r="BR455" t="str">
        <f ca="1"/>
        <v>Jake LaRavia</v>
      </c>
      <c r="BT455" s="6" t="str">
        <f t="shared" ca="1" si="103"/>
        <v>Jake LaRavia</v>
      </c>
      <c r="BV455" t="str">
        <f ca="1"/>
        <v>Robin Lopez</v>
      </c>
    </row>
    <row r="456" spans="6:74">
      <c r="F456" t="str">
        <v>Luka Garza</v>
      </c>
      <c r="I456" s="6" t="str">
        <f t="shared" si="91"/>
        <v>Luka Garza</v>
      </c>
      <c r="L456" t="str">
        <v>Markieff Morris</v>
      </c>
      <c r="O456">
        <v>-1.261292650074981</v>
      </c>
      <c r="P456">
        <v>-0.80468973739554317</v>
      </c>
      <c r="Q456">
        <v>-1.1182863427445795</v>
      </c>
      <c r="R456">
        <v>-0.76654657239417356</v>
      </c>
      <c r="S456">
        <v>-0.44760051505036763</v>
      </c>
      <c r="T456">
        <v>-1.0316966175490991</v>
      </c>
      <c r="U456">
        <v>0.80472358795039978</v>
      </c>
      <c r="V456">
        <v>-0.16650699048398018</v>
      </c>
      <c r="W456">
        <v>0.13036995626053205</v>
      </c>
      <c r="AO456" t="str">
        <f t="shared" si="92"/>
        <v>Luka Garza</v>
      </c>
      <c r="AP456" cm="1">
        <f t="array" ref="AP456">INDEX(_x_scores_!B$2:B$474,MATCH($AO456,_x_scores_!$A$2:$A$474,0),0) + INDEX(_hidden_info_draft_!Z$42:AK$42,'Draft Sim'!$F$21)</f>
        <v>-1.2642340152438649</v>
      </c>
      <c r="AQ456" cm="1">
        <f t="array" ref="AQ456">INDEX(_x_scores_!C$2:C$474,MATCH($AO456,_x_scores_!$A$2:$A$474,0),0) + INDEX(_hidden_info_draft_!Z$43:AK$43,'Draft Sim'!$F$21)</f>
        <v>-0.76572534228500311</v>
      </c>
      <c r="AR456" cm="1">
        <f t="array" ref="AR456">INDEX(_x_scores_!D$2:D$474,MATCH($AO456,_x_scores_!$A$2:$A$474,0),0) +INDEX(_hidden_info_draft_!Z$44:AK$44,'Draft Sim'!$F$21)</f>
        <v>-1.0648397589755039</v>
      </c>
      <c r="AS456" cm="1">
        <f t="array" ref="AS456">INDEX(_x_scores_!E$2:E$474,MATCH($AO456,_x_scores_!$A$2:$A$474,0),0) + INDEX(_hidden_info_draft_!Z$45:AK$45,'Draft Sim'!$F$21)</f>
        <v>-1.0941583387399758</v>
      </c>
      <c r="AT456" cm="1">
        <f t="array" ref="AT456">INDEX(_x_scores_!F$2:F$474,MATCH($AO456,_x_scores_!$A$2:$A$474,0),0) + INDEX(_hidden_info_draft_!Z$46:AK$46,'Draft Sim'!$F$21)</f>
        <v>-1.177349618556379</v>
      </c>
      <c r="AU456" cm="1">
        <f t="array" ref="AU456">INDEX(_x_scores_!G$2:G$474,MATCH($AO456,_x_scores_!$A$2:$A$474,0),0) + INDEX(_hidden_info_draft_!Z$47:AK$47,'Draft Sim'!$F$21)</f>
        <v>-0.91552960683116358</v>
      </c>
      <c r="AV456" cm="1">
        <f t="array" ref="AV456">INDEX(_x_scores_!H$2:H$474,MATCH($AO456,_x_scores_!$A$2:$A$474,0),0) + INDEX(_hidden_info_draft_!Z$48:AK$48,'Draft Sim'!$F$21)</f>
        <v>0.9042759961643736</v>
      </c>
      <c r="AW456" cm="1">
        <f t="array" ref="AW456">INDEX(_x_scores_!I$2:I$474,MATCH($AO456,_x_scores_!$A$2:$A$474,0),0) + INDEX(_hidden_info_draft_!Z$49:AK$49,'Draft Sim'!$F$21)</f>
        <v>-1.7958348306415597</v>
      </c>
      <c r="AX456" cm="1">
        <f t="array" ref="AX456">INDEX(_x_scores_!J$2:J$474,MATCH($AO456,_x_scores_!$A$2:$A$474,0),0) + INDEX(_hidden_info_draft_!Z$50:AK$50,'Draft Sim'!$F$21)</f>
        <v>0.15316988625248978</v>
      </c>
      <c r="AZ456">
        <f t="shared" si="93"/>
        <v>0.40675855335033329</v>
      </c>
      <c r="BA456">
        <f t="shared" si="94"/>
        <v>0.44749204685171451</v>
      </c>
      <c r="BB456">
        <f t="shared" si="95"/>
        <v>0.42889502728885776</v>
      </c>
      <c r="BC456">
        <f t="shared" si="96"/>
        <v>0.41752362105019758</v>
      </c>
      <c r="BD456">
        <f t="shared" si="97"/>
        <v>0.41845331436884936</v>
      </c>
      <c r="BE456">
        <f t="shared" si="98"/>
        <v>0.43709553411597835</v>
      </c>
      <c r="BF456">
        <f t="shared" si="99"/>
        <v>0.5659830893027904</v>
      </c>
      <c r="BG456">
        <f t="shared" si="100"/>
        <v>0.36928342044827733</v>
      </c>
      <c r="BH456">
        <f t="shared" si="101"/>
        <v>0.51126603466858733</v>
      </c>
      <c r="BL456">
        <f ca="1"/>
        <v>1</v>
      </c>
      <c r="BN456">
        <f t="shared" si="102"/>
        <v>0.44475007127173172</v>
      </c>
      <c r="BO456" cm="1">
        <f t="array" aca="1" ref="BO456" ca="1">SUM(IF(MOD(_xlfn.FLOOR.MATH(ROW(INDIRECT("1:512"))/1),2)=1,AZ456,1-AZ456) * IF(MOD(_xlfn.FLOOR.MATH(ROW(INDIRECT("1:512"))/2),2)=1,BA456,1-BA456) *  IF(MOD(_xlfn.FLOOR.MATH(ROW(INDIRECT("1:512"))/4),2)=1,BB456,1-BB456) *IF(MOD(_xlfn.FLOOR.MATH(ROW(INDIRECT("1:512"))/8),2)=1,BC456,1-BC456) * IF(MOD(_xlfn.FLOOR.MATH(ROW(INDIRECT("1:512"))/16),2)=1,BD456,1-BD456) * IF(MOD(_xlfn.FLOOR.MATH(ROW(INDIRECT("1:512"))/32),2)=1,BE456,1-BE456) *  IF(MOD(_xlfn.FLOOR.MATH(ROW(INDIRECT("1:512"))/64),2)=1,BF456,1-BF456) * IF(MOD(_xlfn.FLOOR.MATH(ROW(INDIRECT("1:512"))/128),2)=1,BG456,1-BG456) * IF(MOD(_xlfn.FLOOR.MATH(ROW(INDIRECT("1:512"))/256),2)=1,BH456,1-BH456)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0.36533135316562304</v>
      </c>
      <c r="BP456">
        <f ca="1">IF('Draft Sim'!$C$2 = "Most Categories",BO456,BN456)</f>
        <v>0.36533135316562304</v>
      </c>
      <c r="BR456" t="str">
        <f ca="1"/>
        <v>Luka Garza</v>
      </c>
      <c r="BT456" s="6" t="str">
        <f t="shared" ca="1" si="103"/>
        <v>Luka Garza</v>
      </c>
      <c r="BV456" t="str">
        <f ca="1"/>
        <v>Markieff Morris</v>
      </c>
    </row>
    <row r="457" spans="6:74">
      <c r="F457" t="str">
        <v>Furkan Korkmaz</v>
      </c>
      <c r="I457" s="6" t="str">
        <f t="shared" si="91"/>
        <v>Furkan Korkmaz</v>
      </c>
      <c r="L457" t="str">
        <v>Amir Coffey</v>
      </c>
      <c r="O457">
        <v>-1.202551702756292</v>
      </c>
      <c r="P457">
        <v>-1.02141722052616</v>
      </c>
      <c r="Q457">
        <v>-1.1279451701566572</v>
      </c>
      <c r="R457">
        <v>-0.65424212217176858</v>
      </c>
      <c r="S457">
        <v>-0.59418307549919802</v>
      </c>
      <c r="T457">
        <v>-0.88797616803896451</v>
      </c>
      <c r="U457">
        <v>0.90275622855196203</v>
      </c>
      <c r="V457">
        <v>-3.4280604552438108E-2</v>
      </c>
      <c r="W457">
        <v>-0.15524532727243612</v>
      </c>
      <c r="AO457" t="str">
        <f t="shared" si="92"/>
        <v>Furkan Korkmaz</v>
      </c>
      <c r="AP457" cm="1">
        <f t="array" ref="AP457">INDEX(_x_scores_!B$2:B$474,MATCH($AO457,_x_scores_!$A$2:$A$474,0),0) + INDEX(_hidden_info_draft_!Z$42:AK$42,'Draft Sim'!$F$21)</f>
        <v>-1.2634154197606131</v>
      </c>
      <c r="AQ457" cm="1">
        <f t="array" ref="AQ457">INDEX(_x_scores_!C$2:C$474,MATCH($AO457,_x_scores_!$A$2:$A$474,0),0) + INDEX(_hidden_info_draft_!Z$43:AK$43,'Draft Sim'!$F$21)</f>
        <v>-0.95664852358928243</v>
      </c>
      <c r="AR457" cm="1">
        <f t="array" ref="AR457">INDEX(_x_scores_!D$2:D$474,MATCH($AO457,_x_scores_!$A$2:$A$474,0),0) +INDEX(_hidden_info_draft_!Z$44:AK$44,'Draft Sim'!$F$21)</f>
        <v>-0.97278913932746836</v>
      </c>
      <c r="AS457" cm="1">
        <f t="array" ref="AS457">INDEX(_x_scores_!E$2:E$474,MATCH($AO457,_x_scores_!$A$2:$A$474,0),0) + INDEX(_hidden_info_draft_!Z$45:AK$45,'Draft Sim'!$F$21)</f>
        <v>-0.87621319564385902</v>
      </c>
      <c r="AT457" cm="1">
        <f t="array" ref="AT457">INDEX(_x_scores_!F$2:F$474,MATCH($AO457,_x_scores_!$A$2:$A$474,0),0) + INDEX(_hidden_info_draft_!Z$46:AK$46,'Draft Sim'!$F$21)</f>
        <v>-1.3370584220632842</v>
      </c>
      <c r="AU457" cm="1">
        <f t="array" ref="AU457">INDEX(_x_scores_!G$2:G$474,MATCH($AO457,_x_scores_!$A$2:$A$474,0),0) + INDEX(_hidden_info_draft_!Z$47:AK$47,'Draft Sim'!$F$21)</f>
        <v>-0.68009048283063511</v>
      </c>
      <c r="AV457" cm="1">
        <f t="array" ref="AV457">INDEX(_x_scores_!H$2:H$474,MATCH($AO457,_x_scores_!$A$2:$A$474,0),0) + INDEX(_hidden_info_draft_!Z$48:AK$48,'Draft Sim'!$F$21)</f>
        <v>0.86099454652165641</v>
      </c>
      <c r="AW457" cm="1">
        <f t="array" ref="AW457">INDEX(_x_scores_!I$2:I$474,MATCH($AO457,_x_scores_!$A$2:$A$474,0),0) + INDEX(_hidden_info_draft_!Z$49:AK$49,'Draft Sim'!$F$21)</f>
        <v>-1.7420315903502053</v>
      </c>
      <c r="AX457" cm="1">
        <f t="array" ref="AX457">INDEX(_x_scores_!J$2:J$474,MATCH($AO457,_x_scores_!$A$2:$A$474,0),0) + INDEX(_hidden_info_draft_!Z$50:AK$50,'Draft Sim'!$F$21)</f>
        <v>-8.1786505132808246E-2</v>
      </c>
      <c r="AZ457">
        <f t="shared" si="93"/>
        <v>0.40681781700017949</v>
      </c>
      <c r="BA457">
        <f t="shared" si="94"/>
        <v>0.434506342408993</v>
      </c>
      <c r="BB457">
        <f t="shared" si="95"/>
        <v>0.43498443118908148</v>
      </c>
      <c r="BC457">
        <f t="shared" si="96"/>
        <v>0.43378144790053697</v>
      </c>
      <c r="BD457">
        <f t="shared" si="97"/>
        <v>0.40757948047738557</v>
      </c>
      <c r="BE457">
        <f t="shared" si="98"/>
        <v>0.45318478763619385</v>
      </c>
      <c r="BF457">
        <f t="shared" si="99"/>
        <v>0.56285185551791905</v>
      </c>
      <c r="BG457">
        <f t="shared" si="100"/>
        <v>0.37306266760604034</v>
      </c>
      <c r="BH457">
        <f t="shared" si="101"/>
        <v>0.49398382281756748</v>
      </c>
      <c r="BL457">
        <f ca="1"/>
        <v>1</v>
      </c>
      <c r="BN457">
        <f t="shared" si="102"/>
        <v>0.44452807250598858</v>
      </c>
      <c r="BO457" cm="1">
        <f t="array" aca="1" ref="BO457" ca="1">SUM(IF(MOD(_xlfn.FLOOR.MATH(ROW(INDIRECT("1:512"))/1),2)=1,AZ457,1-AZ457) * IF(MOD(_xlfn.FLOOR.MATH(ROW(INDIRECT("1:512"))/2),2)=1,BA457,1-BA457) *  IF(MOD(_xlfn.FLOOR.MATH(ROW(INDIRECT("1:512"))/4),2)=1,BB457,1-BB457) *IF(MOD(_xlfn.FLOOR.MATH(ROW(INDIRECT("1:512"))/8),2)=1,BC457,1-BC457) * IF(MOD(_xlfn.FLOOR.MATH(ROW(INDIRECT("1:512"))/16),2)=1,BD457,1-BD457) * IF(MOD(_xlfn.FLOOR.MATH(ROW(INDIRECT("1:512"))/32),2)=1,BE457,1-BE457) *  IF(MOD(_xlfn.FLOOR.MATH(ROW(INDIRECT("1:512"))/64),2)=1,BF457,1-BF457) * IF(MOD(_xlfn.FLOOR.MATH(ROW(INDIRECT("1:512"))/128),2)=1,BG457,1-BG457) * IF(MOD(_xlfn.FLOOR.MATH(ROW(INDIRECT("1:512"))/256),2)=1,BH457,1-BH457)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0.3649172739837559</v>
      </c>
      <c r="BP457">
        <f ca="1">IF('Draft Sim'!$C$2 = "Most Categories",BO457,BN457)</f>
        <v>0.3649172739837559</v>
      </c>
      <c r="BR457" t="str">
        <f ca="1"/>
        <v>Patty Mills</v>
      </c>
      <c r="BT457" s="6" t="str">
        <f t="shared" ca="1" si="103"/>
        <v>Patty Mills</v>
      </c>
      <c r="BV457" t="str">
        <f ca="1"/>
        <v>Amir Coffey</v>
      </c>
    </row>
    <row r="458" spans="6:74">
      <c r="F458" t="str">
        <v>Wendell Moore Jr.</v>
      </c>
      <c r="I458" s="6" t="str">
        <f t="shared" si="91"/>
        <v>Wendell Moore Jr.</v>
      </c>
      <c r="L458" t="str">
        <v>Anthony Gill</v>
      </c>
      <c r="O458">
        <v>-1.1763260401715048</v>
      </c>
      <c r="P458">
        <v>-1.1604027157610648</v>
      </c>
      <c r="Q458">
        <v>-1.0598101905979036</v>
      </c>
      <c r="R458">
        <v>-0.64060304153430125</v>
      </c>
      <c r="S458">
        <v>-0.68122955863799739</v>
      </c>
      <c r="T458">
        <v>-0.87126133984655008</v>
      </c>
      <c r="U458">
        <v>0.88104688129039965</v>
      </c>
      <c r="V458">
        <v>-2.5657514131279292E-2</v>
      </c>
      <c r="W458">
        <v>-9.6422909424275033E-2</v>
      </c>
      <c r="AO458" t="str">
        <f t="shared" si="92"/>
        <v>Wendell Moore Jr.</v>
      </c>
      <c r="AP458" cm="1">
        <f t="array" ref="AP458">INDEX(_x_scores_!B$2:B$474,MATCH($AO458,_x_scores_!$A$2:$A$474,0),0) + INDEX(_hidden_info_draft_!Z$42:AK$42,'Draft Sim'!$F$21)</f>
        <v>-1.2619725381800746</v>
      </c>
      <c r="AQ458" cm="1">
        <f t="array" ref="AQ458">INDEX(_x_scores_!C$2:C$474,MATCH($AO458,_x_scores_!$A$2:$A$474,0),0) + INDEX(_hidden_info_draft_!Z$43:AK$43,'Draft Sim'!$F$21)</f>
        <v>-0.86485631788420914</v>
      </c>
      <c r="AR458" cm="1">
        <f t="array" ref="AR458">INDEX(_x_scores_!D$2:D$474,MATCH($AO458,_x_scores_!$A$2:$A$474,0),0) +INDEX(_hidden_info_draft_!Z$44:AK$44,'Draft Sim'!$F$21)</f>
        <v>-0.87248052635159112</v>
      </c>
      <c r="AS458" cm="1">
        <f t="array" ref="AS458">INDEX(_x_scores_!E$2:E$474,MATCH($AO458,_x_scores_!$A$2:$A$474,0),0) + INDEX(_hidden_info_draft_!Z$45:AK$45,'Draft Sim'!$F$21)</f>
        <v>-0.85472516367753371</v>
      </c>
      <c r="AT458" cm="1">
        <f t="array" ref="AT458">INDEX(_x_scores_!F$2:F$474,MATCH($AO458,_x_scores_!$A$2:$A$474,0),0) + INDEX(_hidden_info_draft_!Z$46:AK$46,'Draft Sim'!$F$21)</f>
        <v>-1.2137471682518302</v>
      </c>
      <c r="AU458" cm="1">
        <f t="array" ref="AU458">INDEX(_x_scores_!G$2:G$474,MATCH($AO458,_x_scores_!$A$2:$A$474,0),0) + INDEX(_hidden_info_draft_!Z$47:AK$47,'Draft Sim'!$F$21)</f>
        <v>-0.98230229129629565</v>
      </c>
      <c r="AV458" cm="1">
        <f t="array" ref="AV458">INDEX(_x_scores_!H$2:H$474,MATCH($AO458,_x_scores_!$A$2:$A$474,0),0) + INDEX(_hidden_info_draft_!Z$48:AK$48,'Draft Sim'!$F$21)</f>
        <v>0.7976932288412838</v>
      </c>
      <c r="AW458" cm="1">
        <f t="array" ref="AW458">INDEX(_x_scores_!I$2:I$474,MATCH($AO458,_x_scores_!$A$2:$A$474,0),0) + INDEX(_hidden_info_draft_!Z$49:AK$49,'Draft Sim'!$F$21)</f>
        <v>-1.7796738712489306</v>
      </c>
      <c r="AX458" cm="1">
        <f t="array" ref="AX458">INDEX(_x_scores_!J$2:J$474,MATCH($AO458,_x_scores_!$A$2:$A$474,0),0) + INDEX(_hidden_info_draft_!Z$50:AK$50,'Draft Sim'!$F$21)</f>
        <v>-2.1557054074620677E-2</v>
      </c>
      <c r="AZ458">
        <f t="shared" si="93"/>
        <v>0.40692228212725223</v>
      </c>
      <c r="BA458">
        <f t="shared" si="94"/>
        <v>0.44074168994943208</v>
      </c>
      <c r="BB458">
        <f t="shared" si="95"/>
        <v>0.44163767839749224</v>
      </c>
      <c r="BC458">
        <f t="shared" si="96"/>
        <v>0.43539092268987012</v>
      </c>
      <c r="BD458">
        <f t="shared" si="97"/>
        <v>0.4159693658655047</v>
      </c>
      <c r="BE458">
        <f t="shared" si="98"/>
        <v>0.43255016768929311</v>
      </c>
      <c r="BF458">
        <f t="shared" si="99"/>
        <v>0.55826522200235928</v>
      </c>
      <c r="BG458">
        <f t="shared" si="100"/>
        <v>0.37041729081490149</v>
      </c>
      <c r="BH458">
        <f t="shared" si="101"/>
        <v>0.49841421722176449</v>
      </c>
      <c r="BL458">
        <f ca="1"/>
        <v>1</v>
      </c>
      <c r="BN458">
        <f t="shared" si="102"/>
        <v>0.4444787596397633</v>
      </c>
      <c r="BO458" cm="1">
        <f t="array" aca="1" ref="BO458" ca="1">SUM(IF(MOD(_xlfn.FLOOR.MATH(ROW(INDIRECT("1:512"))/1),2)=1,AZ458,1-AZ458) * IF(MOD(_xlfn.FLOOR.MATH(ROW(INDIRECT("1:512"))/2),2)=1,BA458,1-BA458) *  IF(MOD(_xlfn.FLOOR.MATH(ROW(INDIRECT("1:512"))/4),2)=1,BB458,1-BB458) *IF(MOD(_xlfn.FLOOR.MATH(ROW(INDIRECT("1:512"))/8),2)=1,BC458,1-BC458) * IF(MOD(_xlfn.FLOOR.MATH(ROW(INDIRECT("1:512"))/16),2)=1,BD458,1-BD458) * IF(MOD(_xlfn.FLOOR.MATH(ROW(INDIRECT("1:512"))/32),2)=1,BE458,1-BE458) *  IF(MOD(_xlfn.FLOOR.MATH(ROW(INDIRECT("1:512"))/64),2)=1,BF458,1-BF458) * IF(MOD(_xlfn.FLOOR.MATH(ROW(INDIRECT("1:512"))/128),2)=1,BG458,1-BG458) * IF(MOD(_xlfn.FLOOR.MATH(ROW(INDIRECT("1:512"))/256),2)=1,BH458,1-BH458)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0.36483529746358651</v>
      </c>
      <c r="BP458">
        <f ca="1">IF('Draft Sim'!$C$2 = "Most Categories",BO458,BN458)</f>
        <v>0.36483529746358651</v>
      </c>
      <c r="BR458" t="str">
        <f ca="1"/>
        <v>Furkan Korkmaz</v>
      </c>
      <c r="BT458" s="6" t="str">
        <f t="shared" ca="1" si="103"/>
        <v>Furkan Korkmaz</v>
      </c>
      <c r="BV458" t="str">
        <f ca="1"/>
        <v>Anthony Gill</v>
      </c>
    </row>
    <row r="459" spans="6:74">
      <c r="F459" t="str">
        <v>Patty Mills</v>
      </c>
      <c r="I459" s="6" t="str">
        <f t="shared" si="91"/>
        <v>Patty Mills</v>
      </c>
      <c r="L459" t="str">
        <v>JaVale McGee</v>
      </c>
      <c r="O459">
        <v>-1.2278224676816933</v>
      </c>
      <c r="P459">
        <v>-0.74345919562591856</v>
      </c>
      <c r="Q459">
        <v>-1.2084755979148181</v>
      </c>
      <c r="R459">
        <v>-0.76726467372337981</v>
      </c>
      <c r="S459">
        <v>-0.30767779805884093</v>
      </c>
      <c r="T459">
        <v>-1.0939504356484659</v>
      </c>
      <c r="U459">
        <v>0.93965593204777331</v>
      </c>
      <c r="V459">
        <v>-0.37250192065893756</v>
      </c>
      <c r="W459">
        <v>0.10013170717551023</v>
      </c>
      <c r="AO459" t="str">
        <f t="shared" si="92"/>
        <v>Patty Mills</v>
      </c>
      <c r="AP459" cm="1">
        <f t="array" ref="AP459">INDEX(_x_scores_!B$2:B$474,MATCH($AO459,_x_scores_!$A$2:$A$474,0),0) + INDEX(_hidden_info_draft_!Z$42:AK$42,'Draft Sim'!$F$21)</f>
        <v>-1.305660648258024</v>
      </c>
      <c r="AQ459" cm="1">
        <f t="array" ref="AQ459">INDEX(_x_scores_!C$2:C$474,MATCH($AO459,_x_scores_!$A$2:$A$474,0),0) + INDEX(_hidden_info_draft_!Z$43:AK$43,'Draft Sim'!$F$21)</f>
        <v>-1.1096332185985727</v>
      </c>
      <c r="AR459" cm="1">
        <f t="array" ref="AR459">INDEX(_x_scores_!D$2:D$474,MATCH($AO459,_x_scores_!$A$2:$A$474,0),0) +INDEX(_hidden_info_draft_!Z$44:AK$44,'Draft Sim'!$F$21)</f>
        <v>-0.73218169508399455</v>
      </c>
      <c r="AS459" cm="1">
        <f t="array" ref="AS459">INDEX(_x_scores_!E$2:E$474,MATCH($AO459,_x_scores_!$A$2:$A$474,0),0) + INDEX(_hidden_info_draft_!Z$45:AK$45,'Draft Sim'!$F$21)</f>
        <v>-0.96567648679937124</v>
      </c>
      <c r="AT459" cm="1">
        <f t="array" ref="AT459">INDEX(_x_scores_!F$2:F$474,MATCH($AO459,_x_scores_!$A$2:$A$474,0),0) + INDEX(_hidden_info_draft_!Z$46:AK$46,'Draft Sim'!$F$21)</f>
        <v>-1.4065708776594854</v>
      </c>
      <c r="AU459" cm="1">
        <f t="array" ref="AU459">INDEX(_x_scores_!G$2:G$474,MATCH($AO459,_x_scores_!$A$2:$A$474,0),0) + INDEX(_hidden_info_draft_!Z$47:AK$47,'Draft Sim'!$F$21)</f>
        <v>-0.50534025870466626</v>
      </c>
      <c r="AV459" cm="1">
        <f t="array" ref="AV459">INDEX(_x_scores_!H$2:H$474,MATCH($AO459,_x_scores_!$A$2:$A$474,0),0) + INDEX(_hidden_info_draft_!Z$48:AK$48,'Draft Sim'!$F$21)</f>
        <v>0.84921790706369704</v>
      </c>
      <c r="AW459" cm="1">
        <f t="array" ref="AW459">INDEX(_x_scores_!I$2:I$474,MATCH($AO459,_x_scores_!$A$2:$A$474,0),0) + INDEX(_hidden_info_draft_!Z$49:AK$49,'Draft Sim'!$F$21)</f>
        <v>-1.7214673446509545</v>
      </c>
      <c r="AX459" cm="1">
        <f t="array" ref="AX459">INDEX(_x_scores_!J$2:J$474,MATCH($AO459,_x_scores_!$A$2:$A$474,0),0) + INDEX(_hidden_info_draft_!Z$50:AK$50,'Draft Sim'!$F$21)</f>
        <v>-0.11851074294323605</v>
      </c>
      <c r="AZ459">
        <f t="shared" si="93"/>
        <v>0.40376221631363196</v>
      </c>
      <c r="BA459">
        <f t="shared" si="94"/>
        <v>0.42415110984449356</v>
      </c>
      <c r="BB459">
        <f t="shared" si="95"/>
        <v>0.4509706652730926</v>
      </c>
      <c r="BC459">
        <f t="shared" si="96"/>
        <v>0.42709264823684756</v>
      </c>
      <c r="BD459">
        <f t="shared" si="97"/>
        <v>0.40286832771889491</v>
      </c>
      <c r="BE459">
        <f t="shared" si="98"/>
        <v>0.46517813379643125</v>
      </c>
      <c r="BF459">
        <f t="shared" si="99"/>
        <v>0.56199917404051669</v>
      </c>
      <c r="BG459">
        <f t="shared" si="100"/>
        <v>0.37451039670911845</v>
      </c>
      <c r="BH459">
        <f t="shared" si="101"/>
        <v>0.49128276836567797</v>
      </c>
      <c r="BL459">
        <f ca="1"/>
        <v>0</v>
      </c>
      <c r="BN459">
        <f t="shared" si="102"/>
        <v>0.44464616003318941</v>
      </c>
      <c r="BO459" cm="1">
        <f t="array" aca="1" ref="BO459" ca="1">SUM(IF(MOD(_xlfn.FLOOR.MATH(ROW(INDIRECT("1:512"))/1),2)=1,AZ459,1-AZ459) * IF(MOD(_xlfn.FLOOR.MATH(ROW(INDIRECT("1:512"))/2),2)=1,BA459,1-BA459) *  IF(MOD(_xlfn.FLOOR.MATH(ROW(INDIRECT("1:512"))/4),2)=1,BB459,1-BB459) *IF(MOD(_xlfn.FLOOR.MATH(ROW(INDIRECT("1:512"))/8),2)=1,BC459,1-BC459) * IF(MOD(_xlfn.FLOOR.MATH(ROW(INDIRECT("1:512"))/16),2)=1,BD459,1-BD459) * IF(MOD(_xlfn.FLOOR.MATH(ROW(INDIRECT("1:512"))/32),2)=1,BE459,1-BE459) *  IF(MOD(_xlfn.FLOOR.MATH(ROW(INDIRECT("1:512"))/64),2)=1,BF459,1-BF459) * IF(MOD(_xlfn.FLOOR.MATH(ROW(INDIRECT("1:512"))/128),2)=1,BG459,1-BG459) * IF(MOD(_xlfn.FLOOR.MATH(ROW(INDIRECT("1:512"))/256),2)=1,BH459,1-BH459)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0.36517644616907508</v>
      </c>
      <c r="BP459">
        <f ca="1">IF('Draft Sim'!$C$2 = "Most Categories",BO459,BN459)</f>
        <v>0.36517644616907508</v>
      </c>
      <c r="BR459" t="str">
        <f ca="1"/>
        <v>Wendell Moore Jr.</v>
      </c>
      <c r="BT459" s="6" t="str">
        <f t="shared" ca="1" si="103"/>
        <v>Wendell Moore Jr.</v>
      </c>
      <c r="BV459" t="str">
        <f ca="1"/>
        <v>JaVale McGee</v>
      </c>
    </row>
    <row r="460" spans="6:74">
      <c r="F460" t="str">
        <v>Jabari Walker</v>
      </c>
      <c r="I460" s="6" t="str">
        <f t="shared" si="91"/>
        <v>Jabari Walker</v>
      </c>
      <c r="L460" t="str">
        <v>Garrett Temple</v>
      </c>
      <c r="O460">
        <v>-1.2388496558593045</v>
      </c>
      <c r="P460">
        <v>-1.2492783405612302</v>
      </c>
      <c r="Q460">
        <v>-1.0836352620007554</v>
      </c>
      <c r="R460">
        <v>-0.69781212879766674</v>
      </c>
      <c r="S460">
        <v>-0.75468262448475087</v>
      </c>
      <c r="T460">
        <v>-0.77424236078190956</v>
      </c>
      <c r="U460">
        <v>1.0438942465683507</v>
      </c>
      <c r="V460">
        <v>-5.0917731949469004E-2</v>
      </c>
      <c r="W460">
        <v>-3.0947109196664258E-2</v>
      </c>
      <c r="AO460" t="str">
        <f t="shared" si="92"/>
        <v>Jabari Walker</v>
      </c>
      <c r="AP460" cm="1">
        <f t="array" ref="AP460">INDEX(_x_scores_!B$2:B$474,MATCH($AO460,_x_scores_!$A$2:$A$474,0),0) + INDEX(_hidden_info_draft_!Z$42:AK$42,'Draft Sim'!$F$21)</f>
        <v>-1.2943885659747623</v>
      </c>
      <c r="AQ460" cm="1">
        <f t="array" ref="AQ460">INDEX(_x_scores_!C$2:C$474,MATCH($AO460,_x_scores_!$A$2:$A$474,0),0) + INDEX(_hidden_info_draft_!Z$43:AK$43,'Draft Sim'!$F$21)</f>
        <v>-0.77724960539945365</v>
      </c>
      <c r="AR460" cm="1">
        <f t="array" ref="AR460">INDEX(_x_scores_!D$2:D$474,MATCH($AO460,_x_scores_!$A$2:$A$474,0),0) +INDEX(_hidden_info_draft_!Z$44:AK$44,'Draft Sim'!$F$21)</f>
        <v>-0.97848616692315193</v>
      </c>
      <c r="AS460" cm="1">
        <f t="array" ref="AS460">INDEX(_x_scores_!E$2:E$474,MATCH($AO460,_x_scores_!$A$2:$A$474,0),0) + INDEX(_hidden_info_draft_!Z$45:AK$45,'Draft Sim'!$F$21)</f>
        <v>-0.88721764911717993</v>
      </c>
      <c r="AT460" cm="1">
        <f t="array" ref="AT460">INDEX(_x_scores_!F$2:F$474,MATCH($AO460,_x_scores_!$A$2:$A$474,0),0) + INDEX(_hidden_info_draft_!Z$46:AK$46,'Draft Sim'!$F$21)</f>
        <v>-1.1659545432322487</v>
      </c>
      <c r="AU460" cm="1">
        <f t="array" ref="AU460">INDEX(_x_scores_!G$2:G$474,MATCH($AO460,_x_scores_!$A$2:$A$474,0),0) + INDEX(_hidden_info_draft_!Z$47:AK$47,'Draft Sim'!$F$21)</f>
        <v>-0.95590958733920262</v>
      </c>
      <c r="AV460" cm="1">
        <f t="array" ref="AV460">INDEX(_x_scores_!H$2:H$474,MATCH($AO460,_x_scores_!$A$2:$A$474,0),0) + INDEX(_hidden_info_draft_!Z$48:AK$48,'Draft Sim'!$F$21)</f>
        <v>0.83209191540681926</v>
      </c>
      <c r="AW460" cm="1">
        <f t="array" ref="AW460">INDEX(_x_scores_!I$2:I$474,MATCH($AO460,_x_scores_!$A$2:$A$474,0),0) + INDEX(_hidden_info_draft_!Z$49:AK$49,'Draft Sim'!$F$21)</f>
        <v>-1.7782193069212775</v>
      </c>
      <c r="AX460" cm="1">
        <f t="array" ref="AX460">INDEX(_x_scores_!J$2:J$474,MATCH($AO460,_x_scores_!$A$2:$A$474,0),0) + INDEX(_hidden_info_draft_!Z$50:AK$50,'Draft Sim'!$F$21)</f>
        <v>-5.5401487866279381E-2</v>
      </c>
      <c r="AZ460">
        <f t="shared" si="93"/>
        <v>0.40457696088005224</v>
      </c>
      <c r="BA460">
        <f t="shared" si="94"/>
        <v>0.4467064781906892</v>
      </c>
      <c r="BB460">
        <f t="shared" si="95"/>
        <v>0.43460709357385263</v>
      </c>
      <c r="BC460">
        <f t="shared" si="96"/>
        <v>0.43295762665698623</v>
      </c>
      <c r="BD460">
        <f t="shared" si="97"/>
        <v>0.41923164438695371</v>
      </c>
      <c r="BE460">
        <f t="shared" si="98"/>
        <v>0.43434574626783939</v>
      </c>
      <c r="BF460">
        <f t="shared" si="99"/>
        <v>0.56075866267216956</v>
      </c>
      <c r="BG460">
        <f t="shared" si="100"/>
        <v>0.37051940003446893</v>
      </c>
      <c r="BH460">
        <f t="shared" si="101"/>
        <v>0.49592460879230438</v>
      </c>
      <c r="BL460">
        <f ca="1"/>
        <v>1</v>
      </c>
      <c r="BN460">
        <f t="shared" si="102"/>
        <v>0.44440313571725731</v>
      </c>
      <c r="BO460" cm="1">
        <f t="array" aca="1" ref="BO460" ca="1">SUM(IF(MOD(_xlfn.FLOOR.MATH(ROW(INDIRECT("1:512"))/1),2)=1,AZ460,1-AZ460) * IF(MOD(_xlfn.FLOOR.MATH(ROW(INDIRECT("1:512"))/2),2)=1,BA460,1-BA460) *  IF(MOD(_xlfn.FLOOR.MATH(ROW(INDIRECT("1:512"))/4),2)=1,BB460,1-BB460) *IF(MOD(_xlfn.FLOOR.MATH(ROW(INDIRECT("1:512"))/8),2)=1,BC460,1-BC460) * IF(MOD(_xlfn.FLOOR.MATH(ROW(INDIRECT("1:512"))/16),2)=1,BD460,1-BD460) * IF(MOD(_xlfn.FLOOR.MATH(ROW(INDIRECT("1:512"))/32),2)=1,BE460,1-BE460) *  IF(MOD(_xlfn.FLOOR.MATH(ROW(INDIRECT("1:512"))/64),2)=1,BF460,1-BF460) * IF(MOD(_xlfn.FLOOR.MATH(ROW(INDIRECT("1:512"))/128),2)=1,BG460,1-BG460) * IF(MOD(_xlfn.FLOOR.MATH(ROW(INDIRECT("1:512"))/256),2)=1,BH460,1-BH460)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0.36464220452836238</v>
      </c>
      <c r="BP460">
        <f ca="1">IF('Draft Sim'!$C$2 = "Most Categories",BO460,BN460)</f>
        <v>0.36464220452836238</v>
      </c>
      <c r="BR460" t="str">
        <f ca="1"/>
        <v>Jabari Walker</v>
      </c>
      <c r="BT460" s="6" t="str">
        <f t="shared" ca="1" si="103"/>
        <v>Jabari Walker</v>
      </c>
      <c r="BV460" t="str">
        <f ca="1"/>
        <v>Garrett Temple</v>
      </c>
    </row>
    <row r="461" spans="6:74">
      <c r="F461" t="str">
        <v>Bryn Forbes</v>
      </c>
      <c r="I461" s="6" t="str">
        <f t="shared" si="91"/>
        <v>Bryn Forbes</v>
      </c>
      <c r="L461" t="str">
        <v>Boban Marjanovic</v>
      </c>
      <c r="O461">
        <v>-1.2100955473421595</v>
      </c>
      <c r="P461">
        <v>-1.2898782100726289</v>
      </c>
      <c r="Q461">
        <v>-1.1036771604851847</v>
      </c>
      <c r="R461">
        <v>-0.75121965806202085</v>
      </c>
      <c r="S461">
        <v>-0.76081317561324746</v>
      </c>
      <c r="T461">
        <v>-0.57900343703388757</v>
      </c>
      <c r="U461">
        <v>1.0083505745785675</v>
      </c>
      <c r="V461">
        <v>3.7105500109049913E-3</v>
      </c>
      <c r="W461">
        <v>-0.10063088024556426</v>
      </c>
      <c r="AO461" t="str">
        <f t="shared" si="92"/>
        <v>Bryn Forbes</v>
      </c>
      <c r="AP461" cm="1">
        <f t="array" ref="AP461">INDEX(_x_scores_!B$2:B$474,MATCH($AO461,_x_scores_!$A$2:$A$474,0),0) + INDEX(_hidden_info_draft_!Z$42:AK$42,'Draft Sim'!$F$21)</f>
        <v>-1.3019324105606298</v>
      </c>
      <c r="AQ461" cm="1">
        <f t="array" ref="AQ461">INDEX(_x_scores_!C$2:C$474,MATCH($AO461,_x_scores_!$A$2:$A$474,0),0) + INDEX(_hidden_info_draft_!Z$43:AK$43,'Draft Sim'!$F$21)</f>
        <v>-1.0457105949459224</v>
      </c>
      <c r="AR461" cm="1">
        <f t="array" ref="AR461">INDEX(_x_scores_!D$2:D$474,MATCH($AO461,_x_scores_!$A$2:$A$474,0),0) +INDEX(_hidden_info_draft_!Z$44:AK$44,'Draft Sim'!$F$21)</f>
        <v>-0.95421815725167947</v>
      </c>
      <c r="AS461" cm="1">
        <f t="array" ref="AS461">INDEX(_x_scores_!E$2:E$474,MATCH($AO461,_x_scores_!$A$2:$A$474,0),0) + INDEX(_hidden_info_draft_!Z$45:AK$45,'Draft Sim'!$F$21)</f>
        <v>-0.98419518500743219</v>
      </c>
      <c r="AT461" cm="1">
        <f t="array" ref="AT461">INDEX(_x_scores_!F$2:F$474,MATCH($AO461,_x_scores_!$A$2:$A$474,0),0) + INDEX(_hidden_info_draft_!Z$46:AK$46,'Draft Sim'!$F$21)</f>
        <v>-1.332584643346298</v>
      </c>
      <c r="AU461" cm="1">
        <f t="array" ref="AU461">INDEX(_x_scores_!G$2:G$474,MATCH($AO461,_x_scores_!$A$2:$A$474,0),0) + INDEX(_hidden_info_draft_!Z$47:AK$47,'Draft Sim'!$F$21)</f>
        <v>-0.64693685633412568</v>
      </c>
      <c r="AV461" cm="1">
        <f t="array" ref="AV461">INDEX(_x_scores_!H$2:H$474,MATCH($AO461,_x_scores_!$A$2:$A$474,0),0) + INDEX(_hidden_info_draft_!Z$48:AK$48,'Draft Sim'!$F$21)</f>
        <v>0.93768626143342471</v>
      </c>
      <c r="AW461" cm="1">
        <f t="array" ref="AW461">INDEX(_x_scores_!I$2:I$474,MATCH($AO461,_x_scores_!$A$2:$A$474,0),0) + INDEX(_hidden_info_draft_!Z$49:AK$49,'Draft Sim'!$F$21)</f>
        <v>-1.7402281523579344</v>
      </c>
      <c r="AX461" cm="1">
        <f t="array" ref="AX461">INDEX(_x_scores_!J$2:J$474,MATCH($AO461,_x_scores_!$A$2:$A$474,0),0) + INDEX(_hidden_info_draft_!Z$50:AK$50,'Draft Sim'!$F$21)</f>
        <v>-7.8704083940751846E-4</v>
      </c>
      <c r="AZ461">
        <f t="shared" si="93"/>
        <v>0.4040316467986752</v>
      </c>
      <c r="BA461">
        <f t="shared" si="94"/>
        <v>0.42847196764131512</v>
      </c>
      <c r="BB461">
        <f t="shared" si="95"/>
        <v>0.43621487326903208</v>
      </c>
      <c r="BC461">
        <f t="shared" si="96"/>
        <v>0.42571063059597858</v>
      </c>
      <c r="BD461">
        <f t="shared" si="97"/>
        <v>0.40788315351253956</v>
      </c>
      <c r="BE461">
        <f t="shared" si="98"/>
        <v>0.45545722426962165</v>
      </c>
      <c r="BF461">
        <f t="shared" si="99"/>
        <v>0.56839736589274947</v>
      </c>
      <c r="BG461">
        <f t="shared" si="100"/>
        <v>0.37318955884522675</v>
      </c>
      <c r="BH461">
        <f t="shared" si="101"/>
        <v>0.49994210344850953</v>
      </c>
      <c r="BL461">
        <f ca="1"/>
        <v>1</v>
      </c>
      <c r="BN461">
        <f t="shared" si="102"/>
        <v>0.44436650269707195</v>
      </c>
      <c r="BO461" cm="1">
        <f t="array" aca="1" ref="BO461" ca="1">SUM(IF(MOD(_xlfn.FLOOR.MATH(ROW(INDIRECT("1:512"))/1),2)=1,AZ461,1-AZ461) * IF(MOD(_xlfn.FLOOR.MATH(ROW(INDIRECT("1:512"))/2),2)=1,BA461,1-BA461) *  IF(MOD(_xlfn.FLOOR.MATH(ROW(INDIRECT("1:512"))/4),2)=1,BB461,1-BB461) *IF(MOD(_xlfn.FLOOR.MATH(ROW(INDIRECT("1:512"))/8),2)=1,BC461,1-BC461) * IF(MOD(_xlfn.FLOOR.MATH(ROW(INDIRECT("1:512"))/16),2)=1,BD461,1-BD461) * IF(MOD(_xlfn.FLOOR.MATH(ROW(INDIRECT("1:512"))/32),2)=1,BE461,1-BE461) *  IF(MOD(_xlfn.FLOOR.MATH(ROW(INDIRECT("1:512"))/64),2)=1,BF461,1-BF461) * IF(MOD(_xlfn.FLOOR.MATH(ROW(INDIRECT("1:512"))/128),2)=1,BG461,1-BG461) * IF(MOD(_xlfn.FLOOR.MATH(ROW(INDIRECT("1:512"))/256),2)=1,BH461,1-BH461)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0.36444772384456237</v>
      </c>
      <c r="BP461">
        <f ca="1">IF('Draft Sim'!$C$2 = "Most Categories",BO461,BN461)</f>
        <v>0.36444772384456237</v>
      </c>
      <c r="BR461" t="str">
        <f ca="1"/>
        <v>Bryn Forbes</v>
      </c>
      <c r="BT461" s="6" t="str">
        <f t="shared" ca="1" si="103"/>
        <v>Bryn Forbes</v>
      </c>
      <c r="BV461" t="str">
        <f ca="1"/>
        <v>Boban Marjanovic</v>
      </c>
    </row>
    <row r="462" spans="6:74">
      <c r="F462" t="str">
        <v>Leandro Bolmaro</v>
      </c>
      <c r="I462" s="6" t="str">
        <f t="shared" si="91"/>
        <v>Leandro Bolmaro</v>
      </c>
      <c r="O462">
        <v>-1.1723971520253946</v>
      </c>
      <c r="P462">
        <v>-1.0098929574117095</v>
      </c>
      <c r="Q462">
        <v>-1.2142987622090091</v>
      </c>
      <c r="R462">
        <v>-0.86118281179456457</v>
      </c>
      <c r="S462">
        <v>-0.60557815082332855</v>
      </c>
      <c r="T462">
        <v>-0.84759618753092547</v>
      </c>
      <c r="U462">
        <v>0.97494030930951636</v>
      </c>
      <c r="V462">
        <v>-5.1896128272720464E-2</v>
      </c>
      <c r="W462">
        <v>5.332604684633304E-2</v>
      </c>
      <c r="AO462" t="str">
        <f t="shared" si="92"/>
        <v>Leandro Bolmaro</v>
      </c>
      <c r="AP462" cm="1">
        <f t="array" ref="AP462">INDEX(_x_scores_!B$2:B$474,MATCH($AO462,_x_scores_!$A$2:$A$474,0),0) + INDEX(_hidden_info_draft_!Z$42:AK$42,'Draft Sim'!$F$21)</f>
        <v>-1.2681629033899751</v>
      </c>
      <c r="AQ462" cm="1">
        <f t="array" ref="AQ462">INDEX(_x_scores_!C$2:C$474,MATCH($AO462,_x_scores_!$A$2:$A$474,0),0) + INDEX(_hidden_info_draft_!Z$43:AK$43,'Draft Sim'!$F$21)</f>
        <v>-0.91623510063435842</v>
      </c>
      <c r="AR462" cm="1">
        <f t="array" ref="AR462">INDEX(_x_scores_!D$2:D$474,MATCH($AO462,_x_scores_!$A$2:$A$474,0),0) +INDEX(_hidden_info_draft_!Z$44:AK$44,'Draft Sim'!$F$21)</f>
        <v>-0.91035118736439835</v>
      </c>
      <c r="AS462" cm="1">
        <f t="array" ref="AS462">INDEX(_x_scores_!E$2:E$474,MATCH($AO462,_x_scores_!$A$2:$A$474,0),0) + INDEX(_hidden_info_draft_!Z$45:AK$45,'Draft Sim'!$F$21)</f>
        <v>-0.8735785684797126</v>
      </c>
      <c r="AT462" cm="1">
        <f t="array" ref="AT462">INDEX(_x_scores_!F$2:F$474,MATCH($AO462,_x_scores_!$A$2:$A$474,0),0) + INDEX(_hidden_info_draft_!Z$46:AK$46,'Draft Sim'!$F$21)</f>
        <v>-1.2530010263710478</v>
      </c>
      <c r="AU462" cm="1">
        <f t="array" ref="AU462">INDEX(_x_scores_!G$2:G$474,MATCH($AO462,_x_scores_!$A$2:$A$474,0),0) + INDEX(_hidden_info_draft_!Z$47:AK$47,'Draft Sim'!$F$21)</f>
        <v>-0.93919475914678818</v>
      </c>
      <c r="AV462" cm="1">
        <f t="array" ref="AV462">INDEX(_x_scores_!H$2:H$474,MATCH($AO462,_x_scores_!$A$2:$A$474,0),0) + INDEX(_hidden_info_draft_!Z$48:AK$48,'Draft Sim'!$F$21)</f>
        <v>0.81038256814525689</v>
      </c>
      <c r="AW462" cm="1">
        <f t="array" ref="AW462">INDEX(_x_scores_!I$2:I$474,MATCH($AO462,_x_scores_!$A$2:$A$474,0),0) + INDEX(_hidden_info_draft_!Z$49:AK$49,'Draft Sim'!$F$21)</f>
        <v>-1.7695962165001187</v>
      </c>
      <c r="AX462" cm="1">
        <f t="array" ref="AX462">INDEX(_x_scores_!J$2:J$474,MATCH($AO462,_x_scores_!$A$2:$A$474,0),0) + INDEX(_hidden_info_draft_!Z$50:AK$50,'Draft Sim'!$F$21)</f>
        <v>3.4209299818817041E-3</v>
      </c>
      <c r="AZ462">
        <f t="shared" si="93"/>
        <v>0.40647414437080687</v>
      </c>
      <c r="BA462">
        <f t="shared" si="94"/>
        <v>0.43724967110009738</v>
      </c>
      <c r="BB462">
        <f t="shared" si="95"/>
        <v>0.43912376178128687</v>
      </c>
      <c r="BC462">
        <f t="shared" si="96"/>
        <v>0.43397872558499406</v>
      </c>
      <c r="BD462">
        <f t="shared" si="97"/>
        <v>0.41329424885068855</v>
      </c>
      <c r="BE462">
        <f t="shared" si="98"/>
        <v>0.4354836118979476</v>
      </c>
      <c r="BF462">
        <f t="shared" si="99"/>
        <v>0.55918530209383799</v>
      </c>
      <c r="BG462">
        <f t="shared" si="100"/>
        <v>0.37112492101172978</v>
      </c>
      <c r="BH462">
        <f t="shared" si="101"/>
        <v>0.5002516515363431</v>
      </c>
      <c r="BL462">
        <f ca="1"/>
        <v>1</v>
      </c>
      <c r="BN462">
        <f t="shared" si="102"/>
        <v>0.44401844869197027</v>
      </c>
      <c r="BO462" cm="1">
        <f t="array" aca="1" ref="BO462" ca="1">SUM(IF(MOD(_xlfn.FLOOR.MATH(ROW(INDIRECT("1:512"))/1),2)=1,AZ462,1-AZ462) * IF(MOD(_xlfn.FLOOR.MATH(ROW(INDIRECT("1:512"))/2),2)=1,BA462,1-BA462) *  IF(MOD(_xlfn.FLOOR.MATH(ROW(INDIRECT("1:512"))/4),2)=1,BB462,1-BB462) *IF(MOD(_xlfn.FLOOR.MATH(ROW(INDIRECT("1:512"))/8),2)=1,BC462,1-BC462) * IF(MOD(_xlfn.FLOOR.MATH(ROW(INDIRECT("1:512"))/16),2)=1,BD462,1-BD462) * IF(MOD(_xlfn.FLOOR.MATH(ROW(INDIRECT("1:512"))/32),2)=1,BE462,1-BE462) *  IF(MOD(_xlfn.FLOOR.MATH(ROW(INDIRECT("1:512"))/64),2)=1,BF462,1-BF462) * IF(MOD(_xlfn.FLOOR.MATH(ROW(INDIRECT("1:512"))/128),2)=1,BG462,1-BG462) * IF(MOD(_xlfn.FLOOR.MATH(ROW(INDIRECT("1:512"))/256),2)=1,BH462,1-BH462)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0.36373281573990512</v>
      </c>
      <c r="BP462">
        <f ca="1">IF('Draft Sim'!$C$2 = "Most Categories",BO462,BN462)</f>
        <v>0.36373281573990512</v>
      </c>
      <c r="BR462" t="str">
        <f ca="1"/>
        <v>Ryan Rollins</v>
      </c>
      <c r="BT462" s="6" t="str">
        <f t="shared" ca="1" si="103"/>
        <v>Ryan Rollins</v>
      </c>
    </row>
    <row r="463" spans="6:74">
      <c r="F463" t="str">
        <v>Tyler Dorsey</v>
      </c>
      <c r="I463" s="6" t="str">
        <f t="shared" si="91"/>
        <v>Tyler Dorsey</v>
      </c>
      <c r="O463">
        <v>-1.2138237850395537</v>
      </c>
      <c r="P463">
        <v>-1.3538008337252789</v>
      </c>
      <c r="Q463">
        <v>-0.8816406983174998</v>
      </c>
      <c r="R463">
        <v>-0.73270095985396</v>
      </c>
      <c r="S463">
        <v>-0.83479940992643475</v>
      </c>
      <c r="T463">
        <v>-0.4374068394044282</v>
      </c>
      <c r="U463">
        <v>0.91988222020883981</v>
      </c>
      <c r="V463">
        <v>2.2471357717884746E-2</v>
      </c>
      <c r="W463">
        <v>-0.21835458234939278</v>
      </c>
      <c r="AO463" t="str">
        <f t="shared" si="92"/>
        <v>Tyler Dorsey</v>
      </c>
      <c r="AP463" cm="1">
        <f t="array" ref="AP463">INDEX(_x_scores_!B$2:B$474,MATCH($AO463,_x_scores_!$A$2:$A$474,0),0) + INDEX(_hidden_info_draft_!Z$42:AK$42,'Draft Sim'!$F$21)</f>
        <v>-1.3306865190777748</v>
      </c>
      <c r="AQ463" cm="1">
        <f t="array" ref="AQ463">INDEX(_x_scores_!C$2:C$474,MATCH($AO463,_x_scores_!$A$2:$A$474,0),0) + INDEX(_hidden_info_draft_!Z$43:AK$43,'Draft Sim'!$F$21)</f>
        <v>-1.0051107254345237</v>
      </c>
      <c r="AR463" cm="1">
        <f t="array" ref="AR463">INDEX(_x_scores_!D$2:D$474,MATCH($AO463,_x_scores_!$A$2:$A$474,0),0) +INDEX(_hidden_info_draft_!Z$44:AK$44,'Draft Sim'!$F$21)</f>
        <v>-0.93417625876725019</v>
      </c>
      <c r="AS463" cm="1">
        <f t="array" ref="AS463">INDEX(_x_scores_!E$2:E$474,MATCH($AO463,_x_scores_!$A$2:$A$474,0),0) + INDEX(_hidden_info_draft_!Z$45:AK$45,'Draft Sim'!$F$21)</f>
        <v>-0.93078765574307809</v>
      </c>
      <c r="AT463" cm="1">
        <f t="array" ref="AT463">INDEX(_x_scores_!F$2:F$474,MATCH($AO463,_x_scores_!$A$2:$A$474,0),0) + INDEX(_hidden_info_draft_!Z$46:AK$46,'Draft Sim'!$F$21)</f>
        <v>-1.3264540922178014</v>
      </c>
      <c r="AU463" cm="1">
        <f t="array" ref="AU463">INDEX(_x_scores_!G$2:G$474,MATCH($AO463,_x_scores_!$A$2:$A$474,0),0) + INDEX(_hidden_info_draft_!Z$47:AK$47,'Draft Sim'!$F$21)</f>
        <v>-0.84217578008214766</v>
      </c>
      <c r="AV463" cm="1">
        <f t="array" ref="AV463">INDEX(_x_scores_!H$2:H$474,MATCH($AO463,_x_scores_!$A$2:$A$474,0),0) + INDEX(_hidden_info_draft_!Z$48:AK$48,'Draft Sim'!$F$21)</f>
        <v>0.97322993342320796</v>
      </c>
      <c r="AW463" cm="1">
        <f t="array" ref="AW463">INDEX(_x_scores_!I$2:I$474,MATCH($AO463,_x_scores_!$A$2:$A$474,0),0) + INDEX(_hidden_info_draft_!Z$49:AK$49,'Draft Sim'!$F$21)</f>
        <v>-1.7948564343183082</v>
      </c>
      <c r="AX463" cm="1">
        <f t="array" ref="AX463">INDEX(_x_scores_!J$2:J$474,MATCH($AO463,_x_scores_!$A$2:$A$474,0),0) + INDEX(_hidden_info_draft_!Z$50:AK$50,'Draft Sim'!$F$21)</f>
        <v>6.8896730209492482E-2</v>
      </c>
      <c r="AZ463">
        <f t="shared" si="93"/>
        <v>0.40195484663714409</v>
      </c>
      <c r="BA463">
        <f t="shared" si="94"/>
        <v>0.43122081435868242</v>
      </c>
      <c r="BB463">
        <f t="shared" si="95"/>
        <v>0.43754346518860032</v>
      </c>
      <c r="BC463">
        <f t="shared" si="96"/>
        <v>0.42969875920315481</v>
      </c>
      <c r="BD463">
        <f t="shared" si="97"/>
        <v>0.40829937549895967</v>
      </c>
      <c r="BE463">
        <f t="shared" si="98"/>
        <v>0.44209846013573817</v>
      </c>
      <c r="BF463">
        <f t="shared" si="99"/>
        <v>0.57096300170628367</v>
      </c>
      <c r="BG463">
        <f t="shared" si="100"/>
        <v>0.36935203357598745</v>
      </c>
      <c r="BH463">
        <f t="shared" si="101"/>
        <v>0.50506806712926777</v>
      </c>
      <c r="BL463">
        <f ca="1"/>
        <v>1</v>
      </c>
      <c r="BN463">
        <f t="shared" si="102"/>
        <v>0.44402209149264649</v>
      </c>
      <c r="BO463" cm="1">
        <f t="array" aca="1" ref="BO463" ca="1">SUM(IF(MOD(_xlfn.FLOOR.MATH(ROW(INDIRECT("1:512"))/1),2)=1,AZ463,1-AZ463) * IF(MOD(_xlfn.FLOOR.MATH(ROW(INDIRECT("1:512"))/2),2)=1,BA463,1-BA463) *  IF(MOD(_xlfn.FLOOR.MATH(ROW(INDIRECT("1:512"))/4),2)=1,BB463,1-BB463) *IF(MOD(_xlfn.FLOOR.MATH(ROW(INDIRECT("1:512"))/8),2)=1,BC463,1-BC463) * IF(MOD(_xlfn.FLOOR.MATH(ROW(INDIRECT("1:512"))/16),2)=1,BD463,1-BD463) * IF(MOD(_xlfn.FLOOR.MATH(ROW(INDIRECT("1:512"))/32),2)=1,BE463,1-BE463) *  IF(MOD(_xlfn.FLOOR.MATH(ROW(INDIRECT("1:512"))/64),2)=1,BF463,1-BF463) * IF(MOD(_xlfn.FLOOR.MATH(ROW(INDIRECT("1:512"))/128),2)=1,BG463,1-BG463) * IF(MOD(_xlfn.FLOOR.MATH(ROW(INDIRECT("1:512"))/256),2)=1,BH463,1-BH463)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0.36358353066102062</v>
      </c>
      <c r="BP463">
        <f ca="1">IF('Draft Sim'!$C$2 = "Most Categories",BO463,BN463)</f>
        <v>0.36358353066102062</v>
      </c>
      <c r="BR463" t="str">
        <f ca="1"/>
        <v>Leandro Bolmaro</v>
      </c>
      <c r="BT463" s="6" t="str">
        <f t="shared" ca="1" si="103"/>
        <v>Leandro Bolmaro</v>
      </c>
    </row>
    <row r="464" spans="6:74">
      <c r="F464" t="str">
        <v>Ryan Rollins</v>
      </c>
      <c r="I464" s="6" t="str">
        <f t="shared" si="91"/>
        <v>Ryan Rollins</v>
      </c>
      <c r="O464">
        <v>-1.2277838927256695</v>
      </c>
      <c r="P464">
        <v>-1.0661457381924957</v>
      </c>
      <c r="Q464">
        <v>-1.1027494305261618</v>
      </c>
      <c r="R464">
        <v>-0.59308129763879758</v>
      </c>
      <c r="S464">
        <v>-0.69730796157637742</v>
      </c>
      <c r="T464">
        <v>-0.87478561394134036</v>
      </c>
      <c r="U464">
        <v>0.93228781471514066</v>
      </c>
      <c r="V464">
        <v>-0.12829795642496564</v>
      </c>
      <c r="W464">
        <v>-0.11337520326728541</v>
      </c>
      <c r="AO464" t="str">
        <f t="shared" si="92"/>
        <v>Ryan Rollins</v>
      </c>
      <c r="AP464" cm="1">
        <f t="array" ref="AP464">INDEX(_x_scores_!B$2:B$474,MATCH($AO464,_x_scores_!$A$2:$A$474,0),0) + INDEX(_hidden_info_draft_!Z$42:AK$42,'Draft Sim'!$F$21)</f>
        <v>-1.28966256660678</v>
      </c>
      <c r="AQ464" cm="1">
        <f t="array" ref="AQ464">INDEX(_x_scores_!C$2:C$474,MATCH($AO464,_x_scores_!$A$2:$A$474,0),0) + INDEX(_hidden_info_draft_!Z$43:AK$43,'Draft Sim'!$F$21)</f>
        <v>-0.91779274099622976</v>
      </c>
      <c r="AR464" cm="1">
        <f t="array" ref="AR464">INDEX(_x_scores_!D$2:D$474,MATCH($AO464,_x_scores_!$A$2:$A$474,0),0) +INDEX(_hidden_info_draft_!Z$44:AK$44,'Draft Sim'!$F$21)</f>
        <v>-0.72404838452910303</v>
      </c>
      <c r="AS464" cm="1">
        <f t="array" ref="AS464">INDEX(_x_scores_!E$2:E$474,MATCH($AO464,_x_scores_!$A$2:$A$474,0),0) + INDEX(_hidden_info_draft_!Z$45:AK$45,'Draft Sim'!$F$21)</f>
        <v>-0.86426591042472056</v>
      </c>
      <c r="AT464" cm="1">
        <f t="array" ref="AT464">INDEX(_x_scores_!F$2:F$474,MATCH($AO464,_x_scores_!$A$2:$A$474,0),0) + INDEX(_hidden_info_draft_!Z$46:AK$46,'Draft Sim'!$F$21)</f>
        <v>-1.2970338128865833</v>
      </c>
      <c r="AU464" cm="1">
        <f t="array" ref="AU464">INDEX(_x_scores_!G$2:G$474,MATCH($AO464,_x_scores_!$A$2:$A$474,0),0) + INDEX(_hidden_info_draft_!Z$47:AK$47,'Draft Sim'!$F$21)</f>
        <v>-0.90799688478564422</v>
      </c>
      <c r="AV464" cm="1">
        <f t="array" ref="AV464">INDEX(_x_scores_!H$2:H$474,MATCH($AO464,_x_scores_!$A$2:$A$474,0),0) + INDEX(_hidden_info_draft_!Z$48:AK$48,'Draft Sim'!$F$21)</f>
        <v>0.67331586103492125</v>
      </c>
      <c r="AW464" cm="1">
        <f t="array" ref="AW464">INDEX(_x_scores_!I$2:I$474,MATCH($AO464,_x_scores_!$A$2:$A$474,0),0) + INDEX(_hidden_info_draft_!Z$49:AK$49,'Draft Sim'!$F$21)</f>
        <v>-1.7820734771273719</v>
      </c>
      <c r="AX464" cm="1">
        <f t="array" ref="AX464">INDEX(_x_scores_!J$2:J$474,MATCH($AO464,_x_scores_!$A$2:$A$474,0),0) + INDEX(_hidden_info_draft_!Z$50:AK$50,'Draft Sim'!$F$21)</f>
        <v>4.4007830242401014E-3</v>
      </c>
      <c r="AZ464">
        <f t="shared" si="93"/>
        <v>0.40491867883021282</v>
      </c>
      <c r="BA464">
        <f t="shared" si="94"/>
        <v>0.43714387915112052</v>
      </c>
      <c r="BB464">
        <f t="shared" si="95"/>
        <v>0.45151259409764988</v>
      </c>
      <c r="BC464">
        <f t="shared" si="96"/>
        <v>0.43467617759517951</v>
      </c>
      <c r="BD464">
        <f t="shared" si="97"/>
        <v>0.41029824075444421</v>
      </c>
      <c r="BE464">
        <f t="shared" si="98"/>
        <v>0.43760883653963645</v>
      </c>
      <c r="BF464">
        <f t="shared" si="99"/>
        <v>0.54923096713249953</v>
      </c>
      <c r="BG464">
        <f t="shared" si="100"/>
        <v>0.37024886041182281</v>
      </c>
      <c r="BH464">
        <f t="shared" si="101"/>
        <v>0.50032373178256495</v>
      </c>
      <c r="BL464">
        <f ca="1"/>
        <v>1</v>
      </c>
      <c r="BN464">
        <f t="shared" si="102"/>
        <v>0.44399577403279233</v>
      </c>
      <c r="BO464" cm="1">
        <f t="array" aca="1" ref="BO464" ca="1">SUM(IF(MOD(_xlfn.FLOOR.MATH(ROW(INDIRECT("1:512"))/1),2)=1,AZ464,1-AZ464) * IF(MOD(_xlfn.FLOOR.MATH(ROW(INDIRECT("1:512"))/2),2)=1,BA464,1-BA464) *  IF(MOD(_xlfn.FLOOR.MATH(ROW(INDIRECT("1:512"))/4),2)=1,BB464,1-BB464) *IF(MOD(_xlfn.FLOOR.MATH(ROW(INDIRECT("1:512"))/8),2)=1,BC464,1-BC464) * IF(MOD(_xlfn.FLOOR.MATH(ROW(INDIRECT("1:512"))/16),2)=1,BD464,1-BD464) * IF(MOD(_xlfn.FLOOR.MATH(ROW(INDIRECT("1:512"))/32),2)=1,BE464,1-BE464) *  IF(MOD(_xlfn.FLOOR.MATH(ROW(INDIRECT("1:512"))/64),2)=1,BF464,1-BF464) * IF(MOD(_xlfn.FLOOR.MATH(ROW(INDIRECT("1:512"))/128),2)=1,BG464,1-BG464) * IF(MOD(_xlfn.FLOOR.MATH(ROW(INDIRECT("1:512"))/256),2)=1,BH464,1-BH464)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0.36374920612748901</v>
      </c>
      <c r="BP464">
        <f ca="1">IF('Draft Sim'!$C$2 = "Most Categories",BO464,BN464)</f>
        <v>0.36374920612748901</v>
      </c>
      <c r="BR464" t="str">
        <f ca="1"/>
        <v>Vlatko Cancar</v>
      </c>
      <c r="BT464" s="6" t="str">
        <f t="shared" ca="1" si="103"/>
        <v>Vlatko Cancar</v>
      </c>
    </row>
    <row r="465" spans="6:72">
      <c r="F465" t="str">
        <v>Vlatko Cancar</v>
      </c>
      <c r="I465" s="6" t="str">
        <f t="shared" si="91"/>
        <v>Vlatko Cancar</v>
      </c>
      <c r="O465">
        <v>-1.1978257033883097</v>
      </c>
      <c r="P465">
        <v>-1.1619603561229361</v>
      </c>
      <c r="Q465">
        <v>-0.87350738776260828</v>
      </c>
      <c r="R465">
        <v>-0.63129038347930932</v>
      </c>
      <c r="S465">
        <v>-0.72526234515353283</v>
      </c>
      <c r="T465">
        <v>-0.84006346548540611</v>
      </c>
      <c r="U465">
        <v>0.74398017418006401</v>
      </c>
      <c r="V465">
        <v>-3.8134774758532539E-2</v>
      </c>
      <c r="W465">
        <v>-9.5443056381916636E-2</v>
      </c>
      <c r="AO465" t="str">
        <f t="shared" si="92"/>
        <v>Vlatko Cancar</v>
      </c>
      <c r="AP465" cm="1">
        <f t="array" ref="AP465">INDEX(_x_scores_!B$2:B$474,MATCH($AO465,_x_scores_!$A$2:$A$474,0),0) + INDEX(_hidden_info_draft_!Z$42:AK$42,'Draft Sim'!$F$21)</f>
        <v>-1.3772057632877999</v>
      </c>
      <c r="AQ465" cm="1">
        <f t="array" ref="AQ465">INDEX(_x_scores_!C$2:C$474,MATCH($AO465,_x_scores_!$A$2:$A$474,0),0) + INDEX(_hidden_info_draft_!Z$43:AK$43,'Draft Sim'!$F$21)</f>
        <v>-0.89682047231374085</v>
      </c>
      <c r="AR465" cm="1">
        <f t="array" ref="AR465">INDEX(_x_scores_!D$2:D$474,MATCH($AO465,_x_scores_!$A$2:$A$474,0),0) +INDEX(_hidden_info_draft_!Z$44:AK$44,'Draft Sim'!$F$21)</f>
        <v>-0.9485202455469055</v>
      </c>
      <c r="AS465" cm="1">
        <f t="array" ref="AS465">INDEX(_x_scores_!E$2:E$474,MATCH($AO465,_x_scores_!$A$2:$A$474,0),0) + INDEX(_hidden_info_draft_!Z$45:AK$45,'Draft Sim'!$F$21)</f>
        <v>-1.0502682634044371</v>
      </c>
      <c r="AT465" cm="1">
        <f t="array" ref="AT465">INDEX(_x_scores_!F$2:F$474,MATCH($AO465,_x_scores_!$A$2:$A$474,0),0) + INDEX(_hidden_info_draft_!Z$46:AK$46,'Draft Sim'!$F$21)</f>
        <v>-1.3029006772132994</v>
      </c>
      <c r="AU465" cm="1">
        <f t="array" ref="AU465">INDEX(_x_scores_!G$2:G$474,MATCH($AO465,_x_scores_!$A$2:$A$474,0),0) + INDEX(_hidden_info_draft_!Z$47:AK$47,'Draft Sim'!$F$21)</f>
        <v>-0.80343843146902294</v>
      </c>
      <c r="AV465" cm="1">
        <f t="array" ref="AV465">INDEX(_x_scores_!H$2:H$474,MATCH($AO465,_x_scores_!$A$2:$A$474,0),0) + INDEX(_hidden_info_draft_!Z$48:AK$48,'Draft Sim'!$F$21)</f>
        <v>0.96650219002697968</v>
      </c>
      <c r="AW465" cm="1">
        <f t="array" ref="AW465">INDEX(_x_scores_!I$2:I$474,MATCH($AO465,_x_scores_!$A$2:$A$474,0),0) + INDEX(_hidden_info_draft_!Z$49:AK$49,'Draft Sim'!$F$21)</f>
        <v>-1.7286035045764703</v>
      </c>
      <c r="AX465" cm="1">
        <f t="array" ref="AX465">INDEX(_x_scores_!J$2:J$474,MATCH($AO465,_x_scores_!$A$2:$A$474,0),0) + INDEX(_hidden_info_draft_!Z$50:AK$50,'Draft Sim'!$F$21)</f>
        <v>3.9474917619178908E-2</v>
      </c>
      <c r="AZ465">
        <f t="shared" si="93"/>
        <v>0.39860081707226303</v>
      </c>
      <c r="BA465">
        <f t="shared" si="94"/>
        <v>0.43856864955848507</v>
      </c>
      <c r="BB465">
        <f t="shared" si="95"/>
        <v>0.43659251941141552</v>
      </c>
      <c r="BC465">
        <f t="shared" si="96"/>
        <v>0.42078726101233455</v>
      </c>
      <c r="BD465">
        <f t="shared" si="97"/>
        <v>0.40989944788651544</v>
      </c>
      <c r="BE465">
        <f t="shared" si="98"/>
        <v>0.44474423370425153</v>
      </c>
      <c r="BF465">
        <f t="shared" si="99"/>
        <v>0.57047760202845577</v>
      </c>
      <c r="BG465">
        <f t="shared" si="100"/>
        <v>0.37400780725213179</v>
      </c>
      <c r="BH465">
        <f t="shared" si="101"/>
        <v>0.50290384096054197</v>
      </c>
      <c r="BL465">
        <f ca="1"/>
        <v>1</v>
      </c>
      <c r="BN465">
        <f t="shared" si="102"/>
        <v>0.44406468654293274</v>
      </c>
      <c r="BO465" cm="1">
        <f t="array" aca="1" ref="BO465" ca="1">SUM(IF(MOD(_xlfn.FLOOR.MATH(ROW(INDIRECT("1:512"))/1),2)=1,AZ465,1-AZ465) * IF(MOD(_xlfn.FLOOR.MATH(ROW(INDIRECT("1:512"))/2),2)=1,BA465,1-BA465) *  IF(MOD(_xlfn.FLOOR.MATH(ROW(INDIRECT("1:512"))/4),2)=1,BB465,1-BB465) *IF(MOD(_xlfn.FLOOR.MATH(ROW(INDIRECT("1:512"))/8),2)=1,BC465,1-BC465) * IF(MOD(_xlfn.FLOOR.MATH(ROW(INDIRECT("1:512"))/16),2)=1,BD465,1-BD465) * IF(MOD(_xlfn.FLOOR.MATH(ROW(INDIRECT("1:512"))/32),2)=1,BE465,1-BE465) *  IF(MOD(_xlfn.FLOOR.MATH(ROW(INDIRECT("1:512"))/64),2)=1,BF465,1-BF465) * IF(MOD(_xlfn.FLOOR.MATH(ROW(INDIRECT("1:512"))/128),2)=1,BG465,1-BG465) * IF(MOD(_xlfn.FLOOR.MATH(ROW(INDIRECT("1:512"))/256),2)=1,BH465,1-BH465)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0.36370348149776394</v>
      </c>
      <c r="BP465">
        <f ca="1">IF('Draft Sim'!$C$2 = "Most Categories",BO465,BN465)</f>
        <v>0.36370348149776394</v>
      </c>
      <c r="BR465" t="str">
        <f ca="1"/>
        <v>Tyler Dorsey</v>
      </c>
      <c r="BT465" s="6" t="str">
        <f t="shared" ca="1" si="103"/>
        <v>Tyler Dorsey</v>
      </c>
    </row>
    <row r="466" spans="6:72">
      <c r="F466" t="str">
        <v>Willy Hernangomez</v>
      </c>
      <c r="I466" s="6" t="str">
        <f t="shared" si="91"/>
        <v>Willy Hernangomez</v>
      </c>
      <c r="O466">
        <v>-1.2853689000693296</v>
      </c>
      <c r="P466">
        <v>-1.1409880874404472</v>
      </c>
      <c r="Q466">
        <v>-1.0979792487804108</v>
      </c>
      <c r="R466">
        <v>-0.81729273645902578</v>
      </c>
      <c r="S466">
        <v>-0.73112920948024884</v>
      </c>
      <c r="T466">
        <v>-0.73550501216878483</v>
      </c>
      <c r="U466">
        <v>1.0371665031721224</v>
      </c>
      <c r="V466">
        <v>1.5335197792369026E-2</v>
      </c>
      <c r="W466">
        <v>-6.0368921786977829E-2</v>
      </c>
      <c r="AO466" t="str">
        <f t="shared" si="92"/>
        <v>Willy Hernangomez</v>
      </c>
      <c r="AP466" cm="1">
        <f t="array" ref="AP466">INDEX(_x_scores_!B$2:B$474,MATCH($AO466,_x_scores_!$A$2:$A$474,0),0) + INDEX(_hidden_info_draft_!Z$42:AK$42,'Draft Sim'!$F$21)</f>
        <v>-1.2440183103679199</v>
      </c>
      <c r="AQ466" cm="1">
        <f t="array" ref="AQ466">INDEX(_x_scores_!C$2:C$474,MATCH($AO466,_x_scores_!$A$2:$A$474,0),0) + INDEX(_hidden_info_draft_!Z$43:AK$43,'Draft Sim'!$F$21)</f>
        <v>-0.52952673409911433</v>
      </c>
      <c r="AR466" cm="1">
        <f t="array" ref="AR466">INDEX(_x_scores_!D$2:D$474,MATCH($AO466,_x_scores_!$A$2:$A$474,0),0) +INDEX(_hidden_info_draft_!Z$44:AK$44,'Draft Sim'!$F$21)</f>
        <v>-1.0475718329225414</v>
      </c>
      <c r="AS466" cm="1">
        <f t="array" ref="AS466">INDEX(_x_scores_!E$2:E$474,MATCH($AO466,_x_scores_!$A$2:$A$474,0),0) + INDEX(_hidden_info_draft_!Z$45:AK$45,'Draft Sim'!$F$21)</f>
        <v>-0.98149650022594459</v>
      </c>
      <c r="AT466" cm="1">
        <f t="array" ref="AT466">INDEX(_x_scores_!F$2:F$474,MATCH($AO466,_x_scores_!$A$2:$A$474,0),0) + INDEX(_hidden_info_draft_!Z$46:AK$46,'Draft Sim'!$F$21)</f>
        <v>-1.1767924961342664</v>
      </c>
      <c r="AU466" cm="1">
        <f t="array" ref="AU466">INDEX(_x_scores_!G$2:G$474,MATCH($AO466,_x_scores_!$A$2:$A$474,0),0) + INDEX(_hidden_info_draft_!Z$47:AK$47,'Draft Sim'!$F$21)</f>
        <v>-1.1763646012093028</v>
      </c>
      <c r="AV466" cm="1">
        <f t="array" ref="AV466">INDEX(_x_scores_!H$2:H$474,MATCH($AO466,_x_scores_!$A$2:$A$474,0),0) + INDEX(_hidden_info_draft_!Z$48:AK$48,'Draft Sim'!$F$21)</f>
        <v>0.72884877416208971</v>
      </c>
      <c r="AW466" cm="1">
        <f t="array" ref="AW466">INDEX(_x_scores_!I$2:I$474,MATCH($AO466,_x_scores_!$A$2:$A$474,0),0) + INDEX(_hidden_info_draft_!Z$49:AK$49,'Draft Sim'!$F$21)</f>
        <v>-1.8845596284394641</v>
      </c>
      <c r="AX466" cm="1">
        <f t="array" ref="AX466">INDEX(_x_scores_!J$2:J$474,MATCH($AO466,_x_scores_!$A$2:$A$474,0),0) + INDEX(_hidden_info_draft_!Z$50:AK$50,'Draft Sim'!$F$21)</f>
        <v>0.17482732985037525</v>
      </c>
      <c r="AZ466">
        <f t="shared" si="93"/>
        <v>0.40822272608663235</v>
      </c>
      <c r="BA466">
        <f t="shared" si="94"/>
        <v>0.46363388612426037</v>
      </c>
      <c r="BB466">
        <f t="shared" si="95"/>
        <v>0.43003610500573941</v>
      </c>
      <c r="BC466">
        <f t="shared" si="96"/>
        <v>0.42591197228559896</v>
      </c>
      <c r="BD466">
        <f t="shared" si="97"/>
        <v>0.41849136070115878</v>
      </c>
      <c r="BE466">
        <f t="shared" si="98"/>
        <v>0.41939259140209983</v>
      </c>
      <c r="BF466">
        <f t="shared" si="99"/>
        <v>0.55326808472954014</v>
      </c>
      <c r="BG466">
        <f t="shared" si="100"/>
        <v>0.3630788730220974</v>
      </c>
      <c r="BH466">
        <f t="shared" si="101"/>
        <v>0.51285847716199284</v>
      </c>
      <c r="BL466">
        <f ca="1"/>
        <v>1</v>
      </c>
      <c r="BN466">
        <f t="shared" si="102"/>
        <v>0.44387711961323562</v>
      </c>
      <c r="BO466" cm="1">
        <f t="array" aca="1" ref="BO466" ca="1">SUM(IF(MOD(_xlfn.FLOOR.MATH(ROW(INDIRECT("1:512"))/1),2)=1,AZ466,1-AZ466) * IF(MOD(_xlfn.FLOOR.MATH(ROW(INDIRECT("1:512"))/2),2)=1,BA466,1-BA466) *  IF(MOD(_xlfn.FLOOR.MATH(ROW(INDIRECT("1:512"))/4),2)=1,BB466,1-BB466) *IF(MOD(_xlfn.FLOOR.MATH(ROW(INDIRECT("1:512"))/8),2)=1,BC466,1-BC466) * IF(MOD(_xlfn.FLOOR.MATH(ROW(INDIRECT("1:512"))/16),2)=1,BD466,1-BD466) * IF(MOD(_xlfn.FLOOR.MATH(ROW(INDIRECT("1:512"))/32),2)=1,BE466,1-BE466) *  IF(MOD(_xlfn.FLOOR.MATH(ROW(INDIRECT("1:512"))/64),2)=1,BF466,1-BF466) * IF(MOD(_xlfn.FLOOR.MATH(ROW(INDIRECT("1:512"))/128),2)=1,BG466,1-BG466) * IF(MOD(_xlfn.FLOOR.MATH(ROW(INDIRECT("1:512"))/256),2)=1,BH466,1-BH466)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0.3633389559752036</v>
      </c>
      <c r="BP466">
        <f ca="1">IF('Draft Sim'!$C$2 = "Most Categories",BO466,BN466)</f>
        <v>0.3633389559752036</v>
      </c>
      <c r="BR466" t="str">
        <f ca="1"/>
        <v>Willy Hernangomez</v>
      </c>
      <c r="BT466" s="6" t="str">
        <f t="shared" ca="1" si="103"/>
        <v>Willy Hernangomez</v>
      </c>
    </row>
    <row r="467" spans="6:72">
      <c r="F467" t="str">
        <v>Dalen Terry</v>
      </c>
      <c r="I467" s="6" t="str">
        <f t="shared" si="91"/>
        <v>Dalen Terry</v>
      </c>
      <c r="O467">
        <v>-1.1521814471494496</v>
      </c>
      <c r="P467">
        <v>-0.7736943492258207</v>
      </c>
      <c r="Q467">
        <v>-1.1970308361560467</v>
      </c>
      <c r="R467">
        <v>-0.74852097328053335</v>
      </c>
      <c r="S467">
        <v>-0.60502102840121597</v>
      </c>
      <c r="T467">
        <v>-1.1084311819090646</v>
      </c>
      <c r="U467">
        <v>0.79951308730723247</v>
      </c>
      <c r="V467">
        <v>-0.14062092607062487</v>
      </c>
      <c r="W467">
        <v>7.4983490444218523E-2</v>
      </c>
      <c r="AO467" t="str">
        <f t="shared" si="92"/>
        <v>Dalen Terry</v>
      </c>
      <c r="AP467" cm="1">
        <f t="array" ref="AP467">INDEX(_x_scores_!B$2:B$474,MATCH($AO467,_x_scores_!$A$2:$A$474,0),0) + INDEX(_hidden_info_draft_!Z$42:AK$42,'Draft Sim'!$F$21)</f>
        <v>-1.3196207559441397</v>
      </c>
      <c r="AQ467" cm="1">
        <f t="array" ref="AQ467">INDEX(_x_scores_!C$2:C$474,MATCH($AO467,_x_scores_!$A$2:$A$474,0),0) + INDEX(_hidden_info_draft_!Z$43:AK$43,'Draft Sim'!$F$21)</f>
        <v>-0.82197812306578932</v>
      </c>
      <c r="AR467" cm="1">
        <f t="array" ref="AR467">INDEX(_x_scores_!D$2:D$474,MATCH($AO467,_x_scores_!$A$2:$A$474,0),0) +INDEX(_hidden_info_draft_!Z$44:AK$44,'Draft Sim'!$F$21)</f>
        <v>-0.95329042729265656</v>
      </c>
      <c r="AS467" cm="1">
        <f t="array" ref="AS467">INDEX(_x_scores_!E$2:E$474,MATCH($AO467,_x_scores_!$A$2:$A$474,0),0) + INDEX(_hidden_info_draft_!Z$45:AK$45,'Draft Sim'!$F$21)</f>
        <v>-0.82605682458420882</v>
      </c>
      <c r="AT467" cm="1">
        <f t="array" ref="AT467">INDEX(_x_scores_!F$2:F$474,MATCH($AO467,_x_scores_!$A$2:$A$474,0),0) + INDEX(_hidden_info_draft_!Z$46:AK$46,'Draft Sim'!$F$21)</f>
        <v>-1.2690794293094281</v>
      </c>
      <c r="AU467" cm="1">
        <f t="array" ref="AU467">INDEX(_x_scores_!G$2:G$474,MATCH($AO467,_x_scores_!$A$2:$A$474,0),0) + INDEX(_hidden_info_draft_!Z$47:AK$47,'Draft Sim'!$F$21)</f>
        <v>-0.94271903324157846</v>
      </c>
      <c r="AV467" cm="1">
        <f t="array" ref="AV467">INDEX(_x_scores_!H$2:H$474,MATCH($AO467,_x_scores_!$A$2:$A$474,0),0) + INDEX(_hidden_info_draft_!Z$48:AK$48,'Draft Sim'!$F$21)</f>
        <v>0.8616235015699979</v>
      </c>
      <c r="AW467" cm="1">
        <f t="array" ref="AW467">INDEX(_x_scores_!I$2:I$474,MATCH($AO467,_x_scores_!$A$2:$A$474,0),0) + INDEX(_hidden_info_draft_!Z$49:AK$49,'Draft Sim'!$F$21)</f>
        <v>-1.8722366587938049</v>
      </c>
      <c r="AX467" cm="1">
        <f t="array" ref="AX467">INDEX(_x_scores_!J$2:J$474,MATCH($AO467,_x_scores_!$A$2:$A$474,0),0) + INDEX(_hidden_info_draft_!Z$50:AK$50,'Draft Sim'!$F$21)</f>
        <v>-1.3531363861128673E-2</v>
      </c>
      <c r="AZ467">
        <f t="shared" si="93"/>
        <v>0.40275376053190115</v>
      </c>
      <c r="BA467">
        <f t="shared" si="94"/>
        <v>0.4436594999483473</v>
      </c>
      <c r="BB467">
        <f t="shared" si="95"/>
        <v>0.43627635739370585</v>
      </c>
      <c r="BC467">
        <f t="shared" si="96"/>
        <v>0.43753987262517735</v>
      </c>
      <c r="BD467">
        <f t="shared" si="97"/>
        <v>0.41219967287973414</v>
      </c>
      <c r="BE467">
        <f t="shared" si="98"/>
        <v>0.43524365138760424</v>
      </c>
      <c r="BF467">
        <f t="shared" si="99"/>
        <v>0.56289738650704946</v>
      </c>
      <c r="BG467">
        <f t="shared" si="100"/>
        <v>0.36393851835302549</v>
      </c>
      <c r="BH467">
        <f t="shared" si="101"/>
        <v>0.49900460248670131</v>
      </c>
      <c r="BL467">
        <f ca="1"/>
        <v>0</v>
      </c>
      <c r="BN467">
        <f t="shared" si="102"/>
        <v>0.4437237024570273</v>
      </c>
      <c r="BO467" cm="1">
        <f t="array" aca="1" ref="BO467" ca="1">SUM(IF(MOD(_xlfn.FLOOR.MATH(ROW(INDIRECT("1:512"))/1),2)=1,AZ467,1-AZ467) * IF(MOD(_xlfn.FLOOR.MATH(ROW(INDIRECT("1:512"))/2),2)=1,BA467,1-BA467) *  IF(MOD(_xlfn.FLOOR.MATH(ROW(INDIRECT("1:512"))/4),2)=1,BB467,1-BB467) *IF(MOD(_xlfn.FLOOR.MATH(ROW(INDIRECT("1:512"))/8),2)=1,BC467,1-BC467) * IF(MOD(_xlfn.FLOOR.MATH(ROW(INDIRECT("1:512"))/16),2)=1,BD467,1-BD467) * IF(MOD(_xlfn.FLOOR.MATH(ROW(INDIRECT("1:512"))/32),2)=1,BE467,1-BE467) *  IF(MOD(_xlfn.FLOOR.MATH(ROW(INDIRECT("1:512"))/64),2)=1,BF467,1-BF467) * IF(MOD(_xlfn.FLOOR.MATH(ROW(INDIRECT("1:512"))/128),2)=1,BG467,1-BG467) * IF(MOD(_xlfn.FLOOR.MATH(ROW(INDIRECT("1:512"))/256),2)=1,BH467,1-BH467)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0.3629756999092687</v>
      </c>
      <c r="BP467">
        <f ca="1">IF('Draft Sim'!$C$2 = "Most Categories",BO467,BN467)</f>
        <v>0.3629756999092687</v>
      </c>
      <c r="BR467" t="str">
        <f ca="1"/>
        <v>Dalen Terry</v>
      </c>
      <c r="BT467" s="6" t="str">
        <f t="shared" ca="1" si="103"/>
        <v>Dalen Terry</v>
      </c>
    </row>
    <row r="468" spans="6:72">
      <c r="F468" t="str">
        <v>Ish Smith</v>
      </c>
      <c r="I468" s="6" t="str">
        <f t="shared" si="91"/>
        <v>Ish Smith</v>
      </c>
      <c r="O468">
        <v>-1.3013312474720145</v>
      </c>
      <c r="P468">
        <v>-1.2109265664575026</v>
      </c>
      <c r="Q468">
        <v>-0.74322422938115218</v>
      </c>
      <c r="R468">
        <v>-0.57768522742950512</v>
      </c>
      <c r="S468">
        <v>-0.66894144922009569</v>
      </c>
      <c r="T468">
        <v>-1.0051538153491932</v>
      </c>
      <c r="U468">
        <v>0.782194984669765</v>
      </c>
      <c r="V468">
        <v>-4.2292128302339749E-2</v>
      </c>
      <c r="W468">
        <v>-0.11473813383672303</v>
      </c>
      <c r="AO468" t="str">
        <f t="shared" si="92"/>
        <v>Ish Smith</v>
      </c>
      <c r="AP468" cm="1">
        <f t="array" ref="AP468">INDEX(_x_scores_!B$2:B$474,MATCH($AO468,_x_scores_!$A$2:$A$474,0),0) + INDEX(_hidden_info_draft_!Z$42:AK$42,'Draft Sim'!$F$21)</f>
        <v>-1.3931681106904847</v>
      </c>
      <c r="AQ468" cm="1">
        <f t="array" ref="AQ468">INDEX(_x_scores_!C$2:C$474,MATCH($AO468,_x_scores_!$A$2:$A$474,0),0) + INDEX(_hidden_info_draft_!Z$43:AK$43,'Draft Sim'!$F$21)</f>
        <v>-0.96675895133079626</v>
      </c>
      <c r="AR468" cm="1">
        <f t="array" ref="AR468">INDEX(_x_scores_!D$2:D$474,MATCH($AO468,_x_scores_!$A$2:$A$474,0),0) +INDEX(_hidden_info_draft_!Z$44:AK$44,'Draft Sim'!$F$21)</f>
        <v>-0.59376522614764693</v>
      </c>
      <c r="AS468" cm="1">
        <f t="array" ref="AS468">INDEX(_x_scores_!E$2:E$474,MATCH($AO468,_x_scores_!$A$2:$A$474,0),0) + INDEX(_hidden_info_draft_!Z$45:AK$45,'Draft Sim'!$F$21)</f>
        <v>-0.81066075437491647</v>
      </c>
      <c r="AT468" cm="1">
        <f t="array" ref="AT468">INDEX(_x_scores_!F$2:F$474,MATCH($AO468,_x_scores_!$A$2:$A$474,0),0) + INDEX(_hidden_info_draft_!Z$46:AK$46,'Draft Sim'!$F$21)</f>
        <v>-1.2407129169531461</v>
      </c>
      <c r="AU468" cm="1">
        <f t="array" ref="AU468">INDEX(_x_scores_!G$2:G$474,MATCH($AO468,_x_scores_!$A$2:$A$474,0),0) + INDEX(_hidden_info_draft_!Z$47:AK$47,'Draft Sim'!$F$21)</f>
        <v>-1.0730872346494313</v>
      </c>
      <c r="AV468" cm="1">
        <f t="array" ref="AV468">INDEX(_x_scores_!H$2:H$474,MATCH($AO468,_x_scores_!$A$2:$A$474,0),0) + INDEX(_hidden_info_draft_!Z$48:AK$48,'Draft Sim'!$F$21)</f>
        <v>0.71153067152462224</v>
      </c>
      <c r="AW468" cm="1">
        <f t="array" ref="AW468">INDEX(_x_scores_!I$2:I$474,MATCH($AO468,_x_scores_!$A$2:$A$474,0),0) + INDEX(_hidden_info_draft_!Z$49:AK$49,'Draft Sim'!$F$21)</f>
        <v>-1.7862308306711792</v>
      </c>
      <c r="AX468" cm="1">
        <f t="array" ref="AX468">INDEX(_x_scores_!J$2:J$474,MATCH($AO468,_x_scores_!$A$2:$A$474,0),0) + INDEX(_hidden_info_draft_!Z$50:AK$50,'Draft Sim'!$F$21)</f>
        <v>-1.4894294430566293E-2</v>
      </c>
      <c r="AZ468">
        <f t="shared" si="93"/>
        <v>0.3974516446634031</v>
      </c>
      <c r="BA468">
        <f t="shared" si="94"/>
        <v>0.43382051771675867</v>
      </c>
      <c r="BB468">
        <f t="shared" si="95"/>
        <v>0.46020509769728923</v>
      </c>
      <c r="BC468">
        <f t="shared" si="96"/>
        <v>0.43869471164746821</v>
      </c>
      <c r="BD468">
        <f t="shared" si="97"/>
        <v>0.41413124652489386</v>
      </c>
      <c r="BE468">
        <f t="shared" si="98"/>
        <v>0.42638463567204554</v>
      </c>
      <c r="BF468">
        <f t="shared" si="99"/>
        <v>0.55200966989693434</v>
      </c>
      <c r="BG468">
        <f t="shared" si="100"/>
        <v>0.36995711108501517</v>
      </c>
      <c r="BH468">
        <f t="shared" si="101"/>
        <v>0.49890434249379711</v>
      </c>
      <c r="BL468">
        <f ca="1"/>
        <v>1</v>
      </c>
      <c r="BN468">
        <f t="shared" si="102"/>
        <v>0.44350655304417841</v>
      </c>
      <c r="BO468" cm="1">
        <f t="array" aca="1" ref="BO468" ca="1">SUM(IF(MOD(_xlfn.FLOOR.MATH(ROW(INDIRECT("1:512"))/1),2)=1,AZ468,1-AZ468) * IF(MOD(_xlfn.FLOOR.MATH(ROW(INDIRECT("1:512"))/2),2)=1,BA468,1-BA468) *  IF(MOD(_xlfn.FLOOR.MATH(ROW(INDIRECT("1:512"))/4),2)=1,BB468,1-BB468) *IF(MOD(_xlfn.FLOOR.MATH(ROW(INDIRECT("1:512"))/8),2)=1,BC468,1-BC468) * IF(MOD(_xlfn.FLOOR.MATH(ROW(INDIRECT("1:512"))/16),2)=1,BD468,1-BD468) * IF(MOD(_xlfn.FLOOR.MATH(ROW(INDIRECT("1:512"))/32),2)=1,BE468,1-BE468) *  IF(MOD(_xlfn.FLOOR.MATH(ROW(INDIRECT("1:512"))/64),2)=1,BF468,1-BF468) * IF(MOD(_xlfn.FLOOR.MATH(ROW(INDIRECT("1:512"))/128),2)=1,BG468,1-BG468) * IF(MOD(_xlfn.FLOOR.MATH(ROW(INDIRECT("1:512"))/256),2)=1,BH468,1-BH468)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0.36255563928835693</v>
      </c>
      <c r="BP468">
        <f ca="1">IF('Draft Sim'!$C$2 = "Most Categories",BO468,BN468)</f>
        <v>0.36255563928835693</v>
      </c>
      <c r="BR468" t="str">
        <f ca="1"/>
        <v>Ish Smith</v>
      </c>
      <c r="BT468" s="6" t="str">
        <f t="shared" ca="1" si="103"/>
        <v>Ish Smith</v>
      </c>
    </row>
    <row r="469" spans="6:72">
      <c r="F469" t="str">
        <v>Taj Gibson</v>
      </c>
      <c r="I469" s="6" t="str">
        <f t="shared" si="91"/>
        <v>Taj Gibson</v>
      </c>
      <c r="O469">
        <v>-1.3562260790391023</v>
      </c>
      <c r="P469">
        <v>-1.065266697233261</v>
      </c>
      <c r="Q469">
        <v>-1.2080439657488611</v>
      </c>
      <c r="R469">
        <v>-0.80403750028327425</v>
      </c>
      <c r="S469">
        <v>-0.54299224820337222</v>
      </c>
      <c r="T469">
        <v>-0.98679757293306614</v>
      </c>
      <c r="U469">
        <v>1.0280463370290003</v>
      </c>
      <c r="V469">
        <v>-4.4478586977828007E-2</v>
      </c>
      <c r="W469">
        <v>3.2575130823479695E-2</v>
      </c>
      <c r="AO469" t="str">
        <f t="shared" si="92"/>
        <v>Taj Gibson</v>
      </c>
      <c r="AP469" cm="1">
        <f t="array" ref="AP469">INDEX(_x_scores_!B$2:B$474,MATCH($AO469,_x_scores_!$A$2:$A$474,0),0) + INDEX(_hidden_info_draft_!Z$42:AK$42,'Draft Sim'!$F$21)</f>
        <v>-1.4480629422575726</v>
      </c>
      <c r="AQ469" cm="1">
        <f t="array" ref="AQ469">INDEX(_x_scores_!C$2:C$474,MATCH($AO469,_x_scores_!$A$2:$A$474,0),0) + INDEX(_hidden_info_draft_!Z$43:AK$43,'Draft Sim'!$F$21)</f>
        <v>-0.82109908210655458</v>
      </c>
      <c r="AR469" cm="1">
        <f t="array" ref="AR469">INDEX(_x_scores_!D$2:D$474,MATCH($AO469,_x_scores_!$A$2:$A$474,0),0) +INDEX(_hidden_info_draft_!Z$44:AK$44,'Draft Sim'!$F$21)</f>
        <v>-1.0585849625153558</v>
      </c>
      <c r="AS469" cm="1">
        <f t="array" ref="AS469">INDEX(_x_scores_!E$2:E$474,MATCH($AO469,_x_scores_!$A$2:$A$474,0),0) + INDEX(_hidden_info_draft_!Z$45:AK$45,'Draft Sim'!$F$21)</f>
        <v>-1.0370130272286855</v>
      </c>
      <c r="AT469" cm="1">
        <f t="array" ref="AT469">INDEX(_x_scores_!F$2:F$474,MATCH($AO469,_x_scores_!$A$2:$A$474,0),0) + INDEX(_hidden_info_draft_!Z$46:AK$46,'Draft Sim'!$F$21)</f>
        <v>-1.1147637159364228</v>
      </c>
      <c r="AU469" cm="1">
        <f t="array" ref="AU469">INDEX(_x_scores_!G$2:G$474,MATCH($AO469,_x_scores_!$A$2:$A$474,0),0) + INDEX(_hidden_info_draft_!Z$47:AK$47,'Draft Sim'!$F$21)</f>
        <v>-1.0547309922333041</v>
      </c>
      <c r="AV469" cm="1">
        <f t="array" ref="AV469">INDEX(_x_scores_!H$2:H$474,MATCH($AO469,_x_scores_!$A$2:$A$474,0),0) + INDEX(_hidden_info_draft_!Z$48:AK$48,'Draft Sim'!$F$21)</f>
        <v>0.95738202388385751</v>
      </c>
      <c r="AW469" cm="1">
        <f t="array" ref="AW469">INDEX(_x_scores_!I$2:I$474,MATCH($AO469,_x_scores_!$A$2:$A$474,0),0) + INDEX(_hidden_info_draft_!Z$49:AK$49,'Draft Sim'!$F$21)</f>
        <v>-1.7884172893466672</v>
      </c>
      <c r="AX469" cm="1">
        <f t="array" ref="AX469">INDEX(_x_scores_!J$2:J$474,MATCH($AO469,_x_scores_!$A$2:$A$474,0),0) + INDEX(_hidden_info_draft_!Z$50:AK$50,'Draft Sim'!$F$21)</f>
        <v>0.13241897022963645</v>
      </c>
      <c r="AZ469">
        <f t="shared" si="93"/>
        <v>0.39350646518815302</v>
      </c>
      <c r="BA469">
        <f t="shared" si="94"/>
        <v>0.44371935015509101</v>
      </c>
      <c r="BB469">
        <f t="shared" si="95"/>
        <v>0.42930828088570905</v>
      </c>
      <c r="BC469">
        <f t="shared" si="96"/>
        <v>0.42177399471292321</v>
      </c>
      <c r="BD469">
        <f t="shared" si="97"/>
        <v>0.42273204442222134</v>
      </c>
      <c r="BE469">
        <f t="shared" si="98"/>
        <v>0.42762987460846935</v>
      </c>
      <c r="BF469">
        <f t="shared" si="99"/>
        <v>0.5698194215175032</v>
      </c>
      <c r="BG469">
        <f t="shared" si="100"/>
        <v>0.36980370265691631</v>
      </c>
      <c r="BH469">
        <f t="shared" si="101"/>
        <v>0.50974007908638996</v>
      </c>
      <c r="BL469">
        <f ca="1"/>
        <v>1</v>
      </c>
      <c r="BN469">
        <f t="shared" si="102"/>
        <v>0.44311480147037519</v>
      </c>
      <c r="BO469" cm="1">
        <f t="array" aca="1" ref="BO469" ca="1">SUM(IF(MOD(_xlfn.FLOOR.MATH(ROW(INDIRECT("1:512"))/1),2)=1,AZ469,1-AZ469) * IF(MOD(_xlfn.FLOOR.MATH(ROW(INDIRECT("1:512"))/2),2)=1,BA469,1-BA469) *  IF(MOD(_xlfn.FLOOR.MATH(ROW(INDIRECT("1:512"))/4),2)=1,BB469,1-BB469) *IF(MOD(_xlfn.FLOOR.MATH(ROW(INDIRECT("1:512"))/8),2)=1,BC469,1-BC469) * IF(MOD(_xlfn.FLOOR.MATH(ROW(INDIRECT("1:512"))/16),2)=1,BD469,1-BD469) * IF(MOD(_xlfn.FLOOR.MATH(ROW(INDIRECT("1:512"))/32),2)=1,BE469,1-BE469) *  IF(MOD(_xlfn.FLOOR.MATH(ROW(INDIRECT("1:512"))/64),2)=1,BF469,1-BF469) * IF(MOD(_xlfn.FLOOR.MATH(ROW(INDIRECT("1:512"))/128),2)=1,BG469,1-BG469) * IF(MOD(_xlfn.FLOOR.MATH(ROW(INDIRECT("1:512"))/256),2)=1,BH469,1-BH469)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0.36142409066942571</v>
      </c>
      <c r="BP469">
        <f ca="1">IF('Draft Sim'!$C$2 = "Most Categories",BO469,BN469)</f>
        <v>0.36142409066942571</v>
      </c>
      <c r="BR469" t="str">
        <f ca="1"/>
        <v>Taj Gibson</v>
      </c>
      <c r="BT469" s="6" t="str">
        <f t="shared" ca="1" si="103"/>
        <v>Taj Gibson</v>
      </c>
    </row>
    <row r="470" spans="6:72">
      <c r="F470" t="str">
        <v>Robin Lopez</v>
      </c>
      <c r="I470" s="6" t="str">
        <f t="shared" si="91"/>
        <v>Robin Lopez</v>
      </c>
      <c r="O470">
        <v>-1.2811982455975841</v>
      </c>
      <c r="P470">
        <v>-1.1355694822709084</v>
      </c>
      <c r="Q470">
        <v>-1.1370472696258822</v>
      </c>
      <c r="R470">
        <v>-0.81565767916542908</v>
      </c>
      <c r="S470">
        <v>-0.58155753576927705</v>
      </c>
      <c r="T470">
        <v>-0.9638014832234939</v>
      </c>
      <c r="U470">
        <v>0.91180161700124329</v>
      </c>
      <c r="V470">
        <v>-4.2198080465155954E-2</v>
      </c>
      <c r="W470">
        <v>5.3100453140245758E-2</v>
      </c>
      <c r="AO470" t="str">
        <f t="shared" si="92"/>
        <v>Robin Lopez</v>
      </c>
      <c r="AP470" cm="1">
        <f t="array" ref="AP470">INDEX(_x_scores_!B$2:B$474,MATCH($AO470,_x_scores_!$A$2:$A$474,0),0) + INDEX(_hidden_info_draft_!Z$42:AK$42,'Draft Sim'!$F$21)</f>
        <v>-1.3730351088160544</v>
      </c>
      <c r="AQ470" cm="1">
        <f t="array" ref="AQ470">INDEX(_x_scores_!C$2:C$474,MATCH($AO470,_x_scores_!$A$2:$A$474,0),0) + INDEX(_hidden_info_draft_!Z$43:AK$43,'Draft Sim'!$F$21)</f>
        <v>-0.891401867144202</v>
      </c>
      <c r="AR470" cm="1">
        <f t="array" ref="AR470">INDEX(_x_scores_!D$2:D$474,MATCH($AO470,_x_scores_!$A$2:$A$474,0),0) +INDEX(_hidden_info_draft_!Z$44:AK$44,'Draft Sim'!$F$21)</f>
        <v>-0.98758826639237696</v>
      </c>
      <c r="AS470" cm="1">
        <f t="array" ref="AS470">INDEX(_x_scores_!E$2:E$474,MATCH($AO470,_x_scores_!$A$2:$A$474,0),0) + INDEX(_hidden_info_draft_!Z$45:AK$45,'Draft Sim'!$F$21)</f>
        <v>-1.0486332061108403</v>
      </c>
      <c r="AT470" cm="1">
        <f t="array" ref="AT470">INDEX(_x_scores_!F$2:F$474,MATCH($AO470,_x_scores_!$A$2:$A$474,0),0) + INDEX(_hidden_info_draft_!Z$46:AK$46,'Draft Sim'!$F$21)</f>
        <v>-1.1533290035023276</v>
      </c>
      <c r="AU470" cm="1">
        <f t="array" ref="AU470">INDEX(_x_scores_!G$2:G$474,MATCH($AO470,_x_scores_!$A$2:$A$474,0),0) + INDEX(_hidden_info_draft_!Z$47:AK$47,'Draft Sim'!$F$21)</f>
        <v>-1.0317349025237319</v>
      </c>
      <c r="AV470" cm="1">
        <f t="array" ref="AV470">INDEX(_x_scores_!H$2:H$474,MATCH($AO470,_x_scores_!$A$2:$A$474,0),0) + INDEX(_hidden_info_draft_!Z$48:AK$48,'Draft Sim'!$F$21)</f>
        <v>0.84113730385610053</v>
      </c>
      <c r="AW470" cm="1">
        <f t="array" ref="AW470">INDEX(_x_scores_!I$2:I$474,MATCH($AO470,_x_scores_!$A$2:$A$474,0),0) + INDEX(_hidden_info_draft_!Z$49:AK$49,'Draft Sim'!$F$21)</f>
        <v>-1.7861367828339954</v>
      </c>
      <c r="AX470" cm="1">
        <f t="array" ref="AX470">INDEX(_x_scores_!J$2:J$474,MATCH($AO470,_x_scores_!$A$2:$A$474,0),0) + INDEX(_hidden_info_draft_!Z$50:AK$50,'Draft Sim'!$F$21)</f>
        <v>0.15294429254640249</v>
      </c>
      <c r="AZ470">
        <f t="shared" si="93"/>
        <v>0.39890121909308252</v>
      </c>
      <c r="BA470">
        <f t="shared" si="94"/>
        <v>0.43893689771820998</v>
      </c>
      <c r="BB470">
        <f t="shared" si="95"/>
        <v>0.43400434775008256</v>
      </c>
      <c r="BC470">
        <f t="shared" si="96"/>
        <v>0.42090894962224312</v>
      </c>
      <c r="BD470">
        <f t="shared" si="97"/>
        <v>0.42009438925569587</v>
      </c>
      <c r="BE470">
        <f t="shared" si="98"/>
        <v>0.42919088491430413</v>
      </c>
      <c r="BF470">
        <f t="shared" si="99"/>
        <v>0.56141393533671069</v>
      </c>
      <c r="BG470">
        <f t="shared" si="100"/>
        <v>0.36996371022471863</v>
      </c>
      <c r="BH470">
        <f t="shared" si="101"/>
        <v>0.51124944607963074</v>
      </c>
      <c r="BL470">
        <f ca="1"/>
        <v>1</v>
      </c>
      <c r="BN470">
        <f t="shared" si="102"/>
        <v>0.44274041999940872</v>
      </c>
      <c r="BO470" cm="1">
        <f t="array" aca="1" ref="BO470" ca="1">SUM(IF(MOD(_xlfn.FLOOR.MATH(ROW(INDIRECT("1:512"))/1),2)=1,AZ470,1-AZ470) * IF(MOD(_xlfn.FLOOR.MATH(ROW(INDIRECT("1:512"))/2),2)=1,BA470,1-BA470) *  IF(MOD(_xlfn.FLOOR.MATH(ROW(INDIRECT("1:512"))/4),2)=1,BB470,1-BB470) *IF(MOD(_xlfn.FLOOR.MATH(ROW(INDIRECT("1:512"))/8),2)=1,BC470,1-BC470) * IF(MOD(_xlfn.FLOOR.MATH(ROW(INDIRECT("1:512"))/16),2)=1,BD470,1-BD470) * IF(MOD(_xlfn.FLOOR.MATH(ROW(INDIRECT("1:512"))/32),2)=1,BE470,1-BE470) *  IF(MOD(_xlfn.FLOOR.MATH(ROW(INDIRECT("1:512"))/64),2)=1,BF470,1-BF470) * IF(MOD(_xlfn.FLOOR.MATH(ROW(INDIRECT("1:512"))/128),2)=1,BG470,1-BG470) * IF(MOD(_xlfn.FLOOR.MATH(ROW(INDIRECT("1:512"))/256),2)=1,BH470,1-BH470)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0.36062965896736521</v>
      </c>
      <c r="BP470">
        <f ca="1">IF('Draft Sim'!$C$2 = "Most Categories",BO470,BN470)</f>
        <v>0.36062965896736521</v>
      </c>
      <c r="BR470" t="str">
        <f ca="1"/>
        <v>Robin Lopez</v>
      </c>
      <c r="BT470" s="6" t="str">
        <f t="shared" ca="1" si="103"/>
        <v>Robin Lopez</v>
      </c>
    </row>
    <row r="471" spans="6:72">
      <c r="F471" t="str">
        <v>Markieff Morris</v>
      </c>
      <c r="I471" s="6" t="str">
        <f t="shared" si="91"/>
        <v>Markieff Morris</v>
      </c>
      <c r="O471">
        <v>-1.203856689488211</v>
      </c>
      <c r="P471">
        <v>-1.1803425886799197</v>
      </c>
      <c r="Q471">
        <v>-1.0627837721671127</v>
      </c>
      <c r="R471">
        <v>-0.75864382608883196</v>
      </c>
      <c r="S471">
        <v>-0.74184961394531312</v>
      </c>
      <c r="T471">
        <v>-0.86834718228155106</v>
      </c>
      <c r="U471">
        <v>0.92767353616732739</v>
      </c>
      <c r="V471">
        <v>-1.9753623304478107E-2</v>
      </c>
      <c r="W471">
        <v>-0.11021195111923328</v>
      </c>
      <c r="AO471" t="str">
        <f t="shared" si="92"/>
        <v>Markieff Morris</v>
      </c>
      <c r="AP471" cm="1">
        <f t="array" ref="AP471">INDEX(_x_scores_!B$2:B$474,MATCH($AO471,_x_scores_!$A$2:$A$474,0),0) + INDEX(_hidden_info_draft_!Z$42:AK$42,'Draft Sim'!$F$21)</f>
        <v>-1.4194508504260559</v>
      </c>
      <c r="AQ471" cm="1">
        <f t="array" ref="AQ471">INDEX(_x_scores_!C$2:C$474,MATCH($AO471,_x_scores_!$A$2:$A$474,0),0) + INDEX(_hidden_info_draft_!Z$43:AK$43,'Draft Sim'!$F$21)</f>
        <v>-0.9962338995026131</v>
      </c>
      <c r="AR471" cm="1">
        <f t="array" ref="AR471">INDEX(_x_scores_!D$2:D$474,MATCH($AO471,_x_scores_!$A$2:$A$474,0),0) +INDEX(_hidden_info_draft_!Z$44:AK$44,'Draft Sim'!$F$21)</f>
        <v>-0.96426236193857151</v>
      </c>
      <c r="AS471" cm="1">
        <f t="array" ref="AS471">INDEX(_x_scores_!E$2:E$474,MATCH($AO471,_x_scores_!$A$2:$A$474,0),0) + INDEX(_hidden_info_draft_!Z$45:AK$45,'Draft Sim'!$F$21)</f>
        <v>-1.0798480562007637</v>
      </c>
      <c r="AT471" cm="1">
        <f t="array" ref="AT471">INDEX(_x_scores_!F$2:F$474,MATCH($AO471,_x_scores_!$A$2:$A$474,0),0) + INDEX(_hidden_info_draft_!Z$46:AK$46,'Draft Sim'!$F$21)</f>
        <v>-1.2841937314984224</v>
      </c>
      <c r="AU471" cm="1">
        <f t="array" ref="AU471">INDEX(_x_scores_!G$2:G$474,MATCH($AO471,_x_scores_!$A$2:$A$474,0),0) + INDEX(_hidden_info_draft_!Z$47:AK$47,'Draft Sim'!$F$21)</f>
        <v>-0.86149055094572324</v>
      </c>
      <c r="AV471" cm="1">
        <f t="array" ref="AV471">INDEX(_x_scores_!H$2:H$474,MATCH($AO471,_x_scores_!$A$2:$A$474,0),0) + INDEX(_hidden_info_draft_!Z$48:AK$48,'Draft Sim'!$F$21)</f>
        <v>0.98192419465246816</v>
      </c>
      <c r="AW471" cm="1">
        <f t="array" ref="AW471">INDEX(_x_scores_!I$2:I$474,MATCH($AO471,_x_scores_!$A$2:$A$474,0),0) + INDEX(_hidden_info_draft_!Z$49:AK$49,'Draft Sim'!$F$21)</f>
        <v>-1.7453691780978966</v>
      </c>
      <c r="AX471" cm="1">
        <f t="array" ref="AX471">INDEX(_x_scores_!J$2:J$474,MATCH($AO471,_x_scores_!$A$2:$A$474,0),0) + INDEX(_hidden_info_draft_!Z$50:AK$50,'Draft Sim'!$F$21)</f>
        <v>8.1652990090641475E-2</v>
      </c>
      <c r="AZ471">
        <f t="shared" si="93"/>
        <v>0.39556142165329045</v>
      </c>
      <c r="BA471">
        <f t="shared" si="94"/>
        <v>0.43182227586938726</v>
      </c>
      <c r="BB471">
        <f t="shared" si="95"/>
        <v>0.43554930534099201</v>
      </c>
      <c r="BC471">
        <f t="shared" si="96"/>
        <v>0.4185871126019709</v>
      </c>
      <c r="BD471">
        <f t="shared" si="97"/>
        <v>0.41117135263227322</v>
      </c>
      <c r="BE471">
        <f t="shared" si="98"/>
        <v>0.44078021179826943</v>
      </c>
      <c r="BF471">
        <f t="shared" si="99"/>
        <v>0.5715901245755437</v>
      </c>
      <c r="BG471">
        <f t="shared" si="100"/>
        <v>0.37282786877661322</v>
      </c>
      <c r="BH471">
        <f t="shared" si="101"/>
        <v>0.50600635662090476</v>
      </c>
      <c r="BL471">
        <f ca="1"/>
        <v>1</v>
      </c>
      <c r="BN471">
        <f t="shared" si="102"/>
        <v>0.44265511442991606</v>
      </c>
      <c r="BO471" cm="1">
        <f t="array" aca="1" ref="BO471" ca="1">SUM(IF(MOD(_xlfn.FLOOR.MATH(ROW(INDIRECT("1:512"))/1),2)=1,AZ471,1-AZ471) * IF(MOD(_xlfn.FLOOR.MATH(ROW(INDIRECT("1:512"))/2),2)=1,BA471,1-BA471) *  IF(MOD(_xlfn.FLOOR.MATH(ROW(INDIRECT("1:512"))/4),2)=1,BB471,1-BB471) *IF(MOD(_xlfn.FLOOR.MATH(ROW(INDIRECT("1:512"))/8),2)=1,BC471,1-BC471) * IF(MOD(_xlfn.FLOOR.MATH(ROW(INDIRECT("1:512"))/16),2)=1,BD471,1-BD471) * IF(MOD(_xlfn.FLOOR.MATH(ROW(INDIRECT("1:512"))/32),2)=1,BE471,1-BE471) *  IF(MOD(_xlfn.FLOOR.MATH(ROW(INDIRECT("1:512"))/64),2)=1,BF471,1-BF471) * IF(MOD(_xlfn.FLOOR.MATH(ROW(INDIRECT("1:512"))/128),2)=1,BG471,1-BG471) * IF(MOD(_xlfn.FLOOR.MATH(ROW(INDIRECT("1:512"))/256),2)=1,BH471,1-BH471)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0.36034404028119915</v>
      </c>
      <c r="BP471">
        <f ca="1">IF('Draft Sim'!$C$2 = "Most Categories",BO471,BN471)</f>
        <v>0.36034404028119915</v>
      </c>
      <c r="BR471" t="str">
        <f ca="1"/>
        <v>Markieff Morris</v>
      </c>
      <c r="BT471" s="6" t="str">
        <f t="shared" ca="1" si="103"/>
        <v>Markieff Morris</v>
      </c>
    </row>
    <row r="472" spans="6:72">
      <c r="F472" t="str">
        <v>Amir Coffey</v>
      </c>
      <c r="I472" s="6" t="str">
        <f t="shared" si="91"/>
        <v>Amir Coffey</v>
      </c>
      <c r="O472">
        <v>-1.3276139872075856</v>
      </c>
      <c r="P472">
        <v>-1.2404015146293195</v>
      </c>
      <c r="Q472">
        <v>-1.1137213651720768</v>
      </c>
      <c r="R472">
        <v>-0.8468725292553525</v>
      </c>
      <c r="S472">
        <v>-0.71242226376537199</v>
      </c>
      <c r="T472">
        <v>-0.79355713164548514</v>
      </c>
      <c r="U472">
        <v>1.0525885077976109</v>
      </c>
      <c r="V472">
        <v>-1.4304757290573475E-3</v>
      </c>
      <c r="W472">
        <v>-1.8190849315515265E-2</v>
      </c>
      <c r="AO472" t="str">
        <f t="shared" si="92"/>
        <v>Amir Coffey</v>
      </c>
      <c r="AP472" cm="1">
        <f t="array" ref="AP472">INDEX(_x_scores_!B$2:B$474,MATCH($AO472,_x_scores_!$A$2:$A$474,0),0) + INDEX(_hidden_info_draft_!Z$42:AK$42,'Draft Sim'!$F$21)</f>
        <v>-1.2956935527066813</v>
      </c>
      <c r="AQ472" cm="1">
        <f t="array" ref="AQ472">INDEX(_x_scores_!C$2:C$474,MATCH($AO472,_x_scores_!$A$2:$A$474,0),0) + INDEX(_hidden_info_draft_!Z$43:AK$43,'Draft Sim'!$F$21)</f>
        <v>-0.93617497355321333</v>
      </c>
      <c r="AR472" cm="1">
        <f t="array" ref="AR472">INDEX(_x_scores_!D$2:D$474,MATCH($AO472,_x_scores_!$A$2:$A$474,0),0) +INDEX(_hidden_info_draft_!Z$44:AK$44,'Draft Sim'!$F$21)</f>
        <v>-0.91332476893360748</v>
      </c>
      <c r="AS472" cm="1">
        <f t="array" ref="AS472">INDEX(_x_scores_!E$2:E$474,MATCH($AO472,_x_scores_!$A$2:$A$474,0),0) + INDEX(_hidden_info_draft_!Z$45:AK$45,'Draft Sim'!$F$21)</f>
        <v>-0.9916193530342432</v>
      </c>
      <c r="AT472" cm="1">
        <f t="array" ref="AT472">INDEX(_x_scores_!F$2:F$474,MATCH($AO472,_x_scores_!$A$2:$A$474,0),0) + INDEX(_hidden_info_draft_!Z$46:AK$46,'Draft Sim'!$F$21)</f>
        <v>-1.3136210816783636</v>
      </c>
      <c r="AU472" cm="1">
        <f t="array" ref="AU472">INDEX(_x_scores_!G$2:G$474,MATCH($AO472,_x_scores_!$A$2:$A$474,0),0) + INDEX(_hidden_info_draft_!Z$47:AK$47,'Draft Sim'!$F$21)</f>
        <v>-0.93628060158178916</v>
      </c>
      <c r="AV472" cm="1">
        <f t="array" ref="AV472">INDEX(_x_scores_!H$2:H$474,MATCH($AO472,_x_scores_!$A$2:$A$474,0),0) + INDEX(_hidden_info_draft_!Z$48:AK$48,'Draft Sim'!$F$21)</f>
        <v>0.85700922302218463</v>
      </c>
      <c r="AW472" cm="1">
        <f t="array" ref="AW472">INDEX(_x_scores_!I$2:I$474,MATCH($AO472,_x_scores_!$A$2:$A$474,0),0) + INDEX(_hidden_info_draft_!Z$49:AK$49,'Draft Sim'!$F$21)</f>
        <v>-1.7636923256733175</v>
      </c>
      <c r="AX472" cm="1">
        <f t="array" ref="AX472">INDEX(_x_scores_!J$2:J$474,MATCH($AO472,_x_scores_!$A$2:$A$474,0),0) + INDEX(_hidden_info_draft_!Z$50:AK$50,'Draft Sim'!$F$21)</f>
        <v>-1.0368111713076542E-2</v>
      </c>
      <c r="AZ472">
        <f t="shared" si="93"/>
        <v>0.40448261536410235</v>
      </c>
      <c r="BA472">
        <f t="shared" si="94"/>
        <v>0.43589573463804498</v>
      </c>
      <c r="BB472">
        <f t="shared" si="95"/>
        <v>0.43892647312777611</v>
      </c>
      <c r="BC472">
        <f t="shared" si="96"/>
        <v>0.42515683326251641</v>
      </c>
      <c r="BD472">
        <f t="shared" si="97"/>
        <v>0.40917098258527007</v>
      </c>
      <c r="BE472">
        <f t="shared" si="98"/>
        <v>0.43568204878804984</v>
      </c>
      <c r="BF472">
        <f t="shared" si="99"/>
        <v>0.56256333271213865</v>
      </c>
      <c r="BG472">
        <f t="shared" si="100"/>
        <v>0.37153968159081174</v>
      </c>
      <c r="BH472">
        <f t="shared" si="101"/>
        <v>0.49923729809174477</v>
      </c>
      <c r="BL472">
        <f ca="1"/>
        <v>1</v>
      </c>
      <c r="BN472">
        <f t="shared" si="102"/>
        <v>0.44251722224005058</v>
      </c>
      <c r="BO472" cm="1">
        <f t="array" aca="1" ref="BO472" ca="1">SUM(IF(MOD(_xlfn.FLOOR.MATH(ROW(INDIRECT("1:512"))/1),2)=1,AZ472,1-AZ472) * IF(MOD(_xlfn.FLOOR.MATH(ROW(INDIRECT("1:512"))/2),2)=1,BA472,1-BA472) *  IF(MOD(_xlfn.FLOOR.MATH(ROW(INDIRECT("1:512"))/4),2)=1,BB472,1-BB472) *IF(MOD(_xlfn.FLOOR.MATH(ROW(INDIRECT("1:512"))/8),2)=1,BC472,1-BC472) * IF(MOD(_xlfn.FLOOR.MATH(ROW(INDIRECT("1:512"))/16),2)=1,BD472,1-BD472) * IF(MOD(_xlfn.FLOOR.MATH(ROW(INDIRECT("1:512"))/32),2)=1,BE472,1-BE472) *  IF(MOD(_xlfn.FLOOR.MATH(ROW(INDIRECT("1:512"))/64),2)=1,BF472,1-BF472) * IF(MOD(_xlfn.FLOOR.MATH(ROW(INDIRECT("1:512"))/128),2)=1,BG472,1-BG472) * IF(MOD(_xlfn.FLOOR.MATH(ROW(INDIRECT("1:512"))/256),2)=1,BH472,1-BH472)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0.36015816083505714</v>
      </c>
      <c r="BP472">
        <f ca="1">IF('Draft Sim'!$C$2 = "Most Categories",BO472,BN472)</f>
        <v>0.36015816083505714</v>
      </c>
      <c r="BR472" t="str">
        <f ca="1"/>
        <v>Amir Coffey</v>
      </c>
      <c r="BT472" s="6" t="str">
        <f t="shared" ca="1" si="103"/>
        <v>Amir Coffey</v>
      </c>
    </row>
    <row r="473" spans="6:72">
      <c r="F473" t="str">
        <v>Anthony Gill</v>
      </c>
      <c r="I473" s="6" t="str">
        <f t="shared" si="91"/>
        <v>Anthony Gill</v>
      </c>
      <c r="O473">
        <v>-1.3844638626632526</v>
      </c>
      <c r="P473">
        <v>-1.3894316558406437</v>
      </c>
      <c r="Q473">
        <v>-1.1969164652879509</v>
      </c>
      <c r="R473">
        <v>-0.70481729356418388</v>
      </c>
      <c r="S473">
        <v>-0.76988738176484151</v>
      </c>
      <c r="T473">
        <v>-0.86363996222819839</v>
      </c>
      <c r="U473">
        <v>1.2035809951645879</v>
      </c>
      <c r="V473">
        <v>-7.5437710370209014E-3</v>
      </c>
      <c r="W473">
        <v>-8.470951921860731E-2</v>
      </c>
      <c r="AO473" t="str">
        <f t="shared" si="92"/>
        <v>Anthony Gill</v>
      </c>
      <c r="AP473" cm="1">
        <f t="array" ref="AP473">INDEX(_x_scores_!B$2:B$474,MATCH($AO473,_x_scores_!$A$2:$A$474,0),0) + INDEX(_hidden_info_draft_!Z$42:AK$42,'Draft Sim'!$F$21)</f>
        <v>-1.4011289417789563</v>
      </c>
      <c r="AQ473" cm="1">
        <f t="array" ref="AQ473">INDEX(_x_scores_!C$2:C$474,MATCH($AO473,_x_scores_!$A$2:$A$474,0),0) + INDEX(_hidden_info_draft_!Z$43:AK$43,'Draft Sim'!$F$21)</f>
        <v>-0.86080026602361726</v>
      </c>
      <c r="AR473" cm="1">
        <f t="array" ref="AR473">INDEX(_x_scores_!D$2:D$474,MATCH($AO473,_x_scores_!$A$2:$A$474,0),0) +INDEX(_hidden_info_draft_!Z$44:AK$44,'Draft Sim'!$F$21)</f>
        <v>-1.0310798217474224</v>
      </c>
      <c r="AS473" cm="1">
        <f t="array" ref="AS473">INDEX(_x_scores_!E$2:E$474,MATCH($AO473,_x_scores_!$A$2:$A$474,0),0) + INDEX(_hidden_info_draft_!Z$45:AK$45,'Draft Sim'!$F$21)</f>
        <v>-1.0945175005036198</v>
      </c>
      <c r="AT473" cm="1">
        <f t="array" ref="AT473">INDEX(_x_scores_!F$2:F$474,MATCH($AO473,_x_scores_!$A$2:$A$474,0),0) + INDEX(_hidden_info_draft_!Z$46:AK$46,'Draft Sim'!$F$21)</f>
        <v>-1.2196562307528969</v>
      </c>
      <c r="AU473" cm="1">
        <f t="array" ref="AU473">INDEX(_x_scores_!G$2:G$474,MATCH($AO473,_x_scores_!$A$2:$A$474,0),0) + INDEX(_hidden_info_draft_!Z$47:AK$47,'Draft Sim'!$F$21)</f>
        <v>-1.066867710597202</v>
      </c>
      <c r="AV473" cm="1">
        <f t="array" ref="AV473">INDEX(_x_scores_!H$2:H$474,MATCH($AO473,_x_scores_!$A$2:$A$474,0),0) + INDEX(_hidden_info_draft_!Z$48:AK$48,'Draft Sim'!$F$21)</f>
        <v>0.99752541646124859</v>
      </c>
      <c r="AW473" cm="1">
        <f t="array" ref="AW473">INDEX(_x_scores_!I$2:I$474,MATCH($AO473,_x_scores_!$A$2:$A$474,0),0) + INDEX(_hidden_info_draft_!Z$49:AK$49,'Draft Sim'!$F$21)</f>
        <v>-1.8262181079111437</v>
      </c>
      <c r="AX473" cm="1">
        <f t="array" ref="AX473">INDEX(_x_scores_!J$2:J$474,MATCH($AO473,_x_scores_!$A$2:$A$474,0),0) + INDEX(_hidden_info_draft_!Z$50:AK$50,'Draft Sim'!$F$21)</f>
        <v>0.13523723675217214</v>
      </c>
      <c r="AZ473">
        <f t="shared" si="93"/>
        <v>0.39687885476872853</v>
      </c>
      <c r="BA473">
        <f t="shared" si="94"/>
        <v>0.44101756425413607</v>
      </c>
      <c r="BB473">
        <f t="shared" si="95"/>
        <v>0.43112645564564045</v>
      </c>
      <c r="BC473">
        <f t="shared" si="96"/>
        <v>0.41749693709361679</v>
      </c>
      <c r="BD473">
        <f t="shared" si="97"/>
        <v>0.41556641603607714</v>
      </c>
      <c r="BE473">
        <f t="shared" si="98"/>
        <v>0.42680647018645923</v>
      </c>
      <c r="BF473">
        <f t="shared" si="99"/>
        <v>0.57271499696802497</v>
      </c>
      <c r="BG473">
        <f t="shared" si="100"/>
        <v>0.3671547797004997</v>
      </c>
      <c r="BH473">
        <f t="shared" si="101"/>
        <v>0.50994733419945559</v>
      </c>
      <c r="BL473">
        <f ca="1"/>
        <v>1</v>
      </c>
      <c r="BN473">
        <f t="shared" si="102"/>
        <v>0.44207886765029314</v>
      </c>
      <c r="BO473" cm="1">
        <f t="array" aca="1" ref="BO473" ca="1">SUM(IF(MOD(_xlfn.FLOOR.MATH(ROW(INDIRECT("1:512"))/1),2)=1,AZ473,1-AZ473) * IF(MOD(_xlfn.FLOOR.MATH(ROW(INDIRECT("1:512"))/2),2)=1,BA473,1-BA473) *  IF(MOD(_xlfn.FLOOR.MATH(ROW(INDIRECT("1:512"))/4),2)=1,BB473,1-BB473) *IF(MOD(_xlfn.FLOOR.MATH(ROW(INDIRECT("1:512"))/8),2)=1,BC473,1-BC473) * IF(MOD(_xlfn.FLOOR.MATH(ROW(INDIRECT("1:512"))/16),2)=1,BD473,1-BD473) * IF(MOD(_xlfn.FLOOR.MATH(ROW(INDIRECT("1:512"))/32),2)=1,BE473,1-BE473) *  IF(MOD(_xlfn.FLOOR.MATH(ROW(INDIRECT("1:512"))/64),2)=1,BF473,1-BF473) * IF(MOD(_xlfn.FLOOR.MATH(ROW(INDIRECT("1:512"))/128),2)=1,BG473,1-BG473) * IF(MOD(_xlfn.FLOOR.MATH(ROW(INDIRECT("1:512"))/256),2)=1,BH473,1-BH473)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0.35894112944256912</v>
      </c>
      <c r="BP473">
        <f ca="1">IF('Draft Sim'!$C$2 = "Most Categories",BO473,BN473)</f>
        <v>0.35894112944256912</v>
      </c>
      <c r="BR473" t="str">
        <f ca="1"/>
        <v>Anthony Gill</v>
      </c>
      <c r="BT473" s="6" t="str">
        <f t="shared" ca="1" si="103"/>
        <v>Anthony Gill</v>
      </c>
    </row>
    <row r="474" spans="6:72">
      <c r="F474" t="str">
        <v>JaVale McGee</v>
      </c>
      <c r="I474" s="6" t="str">
        <f t="shared" si="91"/>
        <v>JaVale McGee</v>
      </c>
      <c r="O474">
        <v>-1.309292078560486</v>
      </c>
      <c r="P474">
        <v>-1.1049678811503236</v>
      </c>
      <c r="Q474">
        <v>-1.1805388249809277</v>
      </c>
      <c r="R474">
        <v>-0.86154197355820861</v>
      </c>
      <c r="S474">
        <v>-0.64788476301984632</v>
      </c>
      <c r="T474">
        <v>-0.99893429129696387</v>
      </c>
      <c r="U474">
        <v>1.0681897296063914</v>
      </c>
      <c r="V474">
        <v>-8.2279405542304465E-2</v>
      </c>
      <c r="W474">
        <v>3.5393397346015411E-2</v>
      </c>
      <c r="AO474" t="str">
        <f t="shared" si="92"/>
        <v>JaVale McGee</v>
      </c>
      <c r="AP474" cm="1">
        <f t="array" ref="AP474">INDEX(_x_scores_!B$2:B$474,MATCH($AO474,_x_scores_!$A$2:$A$474,0),0) + INDEX(_hidden_info_draft_!Z$42:AK$42,'Draft Sim'!$F$21)</f>
        <v>-1.4310283938035717</v>
      </c>
      <c r="AQ474" cm="1">
        <f t="array" ref="AQ474">INDEX(_x_scores_!C$2:C$474,MATCH($AO474,_x_scores_!$A$2:$A$474,0),0) + INDEX(_hidden_info_draft_!Z$43:AK$43,'Draft Sim'!$F$21)</f>
        <v>-0.83830698468101594</v>
      </c>
      <c r="AR474" cm="1">
        <f t="array" ref="AR474">INDEX(_x_scores_!D$2:D$474,MATCH($AO474,_x_scores_!$A$2:$A$474,0),0) +INDEX(_hidden_info_draft_!Z$44:AK$44,'Draft Sim'!$F$21)</f>
        <v>-1.1787886836321566</v>
      </c>
      <c r="AS474" cm="1">
        <f t="array" ref="AS474">INDEX(_x_scores_!E$2:E$474,MATCH($AO474,_x_scores_!$A$2:$A$474,0),0) + INDEX(_hidden_info_draft_!Z$45:AK$45,'Draft Sim'!$F$21)</f>
        <v>-1.1701670263712936</v>
      </c>
      <c r="AT474" cm="1">
        <f t="array" ref="AT474">INDEX(_x_scores_!F$2:F$474,MATCH($AO474,_x_scores_!$A$2:$A$474,0),0) + INDEX(_hidden_info_draft_!Z$46:AK$46,'Draft Sim'!$F$21)</f>
        <v>-0.79059300610268768</v>
      </c>
      <c r="AU474" cm="1">
        <f t="array" ref="AU474">INDEX(_x_scores_!G$2:G$474,MATCH($AO474,_x_scores_!$A$2:$A$474,0),0) + INDEX(_hidden_info_draft_!Z$47:AK$47,'Draft Sim'!$F$21)</f>
        <v>-1.2224359761909827</v>
      </c>
      <c r="AV474" cm="1">
        <f t="array" ref="AV474">INDEX(_x_scores_!H$2:H$474,MATCH($AO474,_x_scores_!$A$2:$A$474,0),0) + INDEX(_hidden_info_draft_!Z$48:AK$48,'Draft Sim'!$F$21)</f>
        <v>0.86133265433677553</v>
      </c>
      <c r="AW474" cm="1">
        <f t="array" ref="AW474">INDEX(_x_scores_!I$2:I$474,MATCH($AO474,_x_scores_!$A$2:$A$474,0),0) + INDEX(_hidden_info_draft_!Z$49:AK$49,'Draft Sim'!$F$21)</f>
        <v>-1.892544904390342</v>
      </c>
      <c r="AX474" cm="1">
        <f t="array" ref="AX474">INDEX(_x_scores_!J$2:J$474,MATCH($AO474,_x_scores_!$A$2:$A$474,0),0) + INDEX(_hidden_info_draft_!Z$50:AK$50,'Draft Sim'!$F$21)</f>
        <v>0.28216523916577585</v>
      </c>
      <c r="AZ474">
        <f t="shared" si="93"/>
        <v>0.39472955459727088</v>
      </c>
      <c r="BA474">
        <f t="shared" si="94"/>
        <v>0.44254797143192115</v>
      </c>
      <c r="BB474">
        <f t="shared" si="95"/>
        <v>0.42138052297579554</v>
      </c>
      <c r="BC474">
        <f t="shared" si="96"/>
        <v>0.4118852013740768</v>
      </c>
      <c r="BD474">
        <f t="shared" si="97"/>
        <v>0.44502932154765296</v>
      </c>
      <c r="BE474">
        <f t="shared" si="98"/>
        <v>0.41628153827587688</v>
      </c>
      <c r="BF474">
        <f t="shared" si="99"/>
        <v>0.56287633174781404</v>
      </c>
      <c r="BG474">
        <f t="shared" si="100"/>
        <v>0.36252219121719809</v>
      </c>
      <c r="BH474">
        <f t="shared" si="101"/>
        <v>0.52074736904638619</v>
      </c>
      <c r="BL474">
        <f ca="1"/>
        <v>1</v>
      </c>
      <c r="BN474">
        <f t="shared" si="102"/>
        <v>0.44200000024599917</v>
      </c>
      <c r="BO474" cm="1">
        <f t="array" aca="1" ref="BO474" ca="1">SUM(IF(MOD(_xlfn.FLOOR.MATH(ROW(INDIRECT("1:512"))/1),2)=1,AZ474,1-AZ474) * IF(MOD(_xlfn.FLOOR.MATH(ROW(INDIRECT("1:512"))/2),2)=1,BA474,1-BA474) *  IF(MOD(_xlfn.FLOOR.MATH(ROW(INDIRECT("1:512"))/4),2)=1,BB474,1-BB474) *IF(MOD(_xlfn.FLOOR.MATH(ROW(INDIRECT("1:512"))/8),2)=1,BC474,1-BC474) * IF(MOD(_xlfn.FLOOR.MATH(ROW(INDIRECT("1:512"))/16),2)=1,BD474,1-BD474) * IF(MOD(_xlfn.FLOOR.MATH(ROW(INDIRECT("1:512"))/32),2)=1,BE474,1-BE474) *  IF(MOD(_xlfn.FLOOR.MATH(ROW(INDIRECT("1:512"))/64),2)=1,BF474,1-BF474) * IF(MOD(_xlfn.FLOOR.MATH(ROW(INDIRECT("1:512"))/128),2)=1,BG474,1-BG474) * IF(MOD(_xlfn.FLOOR.MATH(ROW(INDIRECT("1:512"))/256),2)=1,BH474,1-BH474)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0.35876113555718242</v>
      </c>
      <c r="BP474">
        <f ca="1">IF('Draft Sim'!$C$2 = "Most Categories",BO474,BN474)</f>
        <v>0.35876113555718242</v>
      </c>
      <c r="BR474" t="str">
        <f ca="1"/>
        <v>JaVale McGee</v>
      </c>
      <c r="BT474" s="6" t="str">
        <f t="shared" ca="1" si="103"/>
        <v>JaVale McGee</v>
      </c>
    </row>
    <row r="475" spans="6:72">
      <c r="F475" t="str">
        <v>Garrett Temple</v>
      </c>
      <c r="I475" s="6" t="str">
        <f t="shared" si="91"/>
        <v>Garrett Temple</v>
      </c>
      <c r="O475">
        <v>-1.3391915305851014</v>
      </c>
      <c r="P475">
        <v>-1.0824745998077223</v>
      </c>
      <c r="Q475">
        <v>-1.3282476868656619</v>
      </c>
      <c r="R475">
        <v>-0.9371914994258822</v>
      </c>
      <c r="S475">
        <v>-0.21882153836963714</v>
      </c>
      <c r="T475">
        <v>-1.1545025568907445</v>
      </c>
      <c r="U475">
        <v>0.93199696748191829</v>
      </c>
      <c r="V475">
        <v>-0.1486062020215026</v>
      </c>
      <c r="W475">
        <v>0.18232139975961914</v>
      </c>
      <c r="AO475" t="str">
        <f t="shared" si="92"/>
        <v>Garrett Temple</v>
      </c>
      <c r="AP475" cm="1">
        <f t="array" ref="AP475">INDEX(_x_scores_!B$2:B$474,MATCH($AO475,_x_scores_!$A$2:$A$474,0),0) + INDEX(_hidden_info_draft_!Z$42:AK$42,'Draft Sim'!$F$21)</f>
        <v>-1.4763007258817229</v>
      </c>
      <c r="AQ475" cm="1">
        <f t="array" ref="AQ475">INDEX(_x_scores_!C$2:C$474,MATCH($AO475,_x_scores_!$A$2:$A$474,0),0) + INDEX(_hidden_info_draft_!Z$43:AK$43,'Draft Sim'!$F$21)</f>
        <v>-1.1452640407139372</v>
      </c>
      <c r="AR475" cm="1">
        <f t="array" ref="AR475">INDEX(_x_scores_!D$2:D$474,MATCH($AO475,_x_scores_!$A$2:$A$474,0),0) +INDEX(_hidden_info_draft_!Z$44:AK$44,'Draft Sim'!$F$21)</f>
        <v>-1.0474574620544457</v>
      </c>
      <c r="AS475" cm="1">
        <f t="array" ref="AS475">INDEX(_x_scores_!E$2:E$474,MATCH($AO475,_x_scores_!$A$2:$A$474,0),0) + INDEX(_hidden_info_draft_!Z$45:AK$45,'Draft Sim'!$F$21)</f>
        <v>-0.93779282050959512</v>
      </c>
      <c r="AT475" cm="1">
        <f t="array" ref="AT475">INDEX(_x_scores_!F$2:F$474,MATCH($AO475,_x_scores_!$A$2:$A$474,0),0) + INDEX(_hidden_info_draft_!Z$46:AK$46,'Draft Sim'!$F$21)</f>
        <v>-1.341658849497892</v>
      </c>
      <c r="AU475" cm="1">
        <f t="array" ref="AU475">INDEX(_x_scores_!G$2:G$474,MATCH($AO475,_x_scores_!$A$2:$A$474,0),0) + INDEX(_hidden_info_draft_!Z$47:AK$47,'Draft Sim'!$F$21)</f>
        <v>-0.93157338152843649</v>
      </c>
      <c r="AV475" cm="1">
        <f t="array" ref="AV475">INDEX(_x_scores_!H$2:H$474,MATCH($AO475,_x_scores_!$A$2:$A$474,0),0) + INDEX(_hidden_info_draft_!Z$48:AK$48,'Draft Sim'!$F$21)</f>
        <v>1.1329166820194452</v>
      </c>
      <c r="AW475" cm="1">
        <f t="array" ref="AW475">INDEX(_x_scores_!I$2:I$474,MATCH($AO475,_x_scores_!$A$2:$A$474,0),0) + INDEX(_hidden_info_draft_!Z$49:AK$49,'Draft Sim'!$F$21)</f>
        <v>-1.7514824734058603</v>
      </c>
      <c r="AX475" cm="1">
        <f t="array" ref="AX475">INDEX(_x_scores_!J$2:J$474,MATCH($AO475,_x_scores_!$A$2:$A$474,0),0) + INDEX(_hidden_info_draft_!Z$50:AK$50,'Draft Sim'!$F$21)</f>
        <v>1.5134320187549427E-2</v>
      </c>
      <c r="AZ475">
        <f t="shared" si="93"/>
        <v>0.39148129596695802</v>
      </c>
      <c r="BA475">
        <f t="shared" si="94"/>
        <v>0.42174655664262695</v>
      </c>
      <c r="BB475">
        <f t="shared" si="95"/>
        <v>0.43004366467919553</v>
      </c>
      <c r="BC475">
        <f t="shared" si="96"/>
        <v>0.42917524074280533</v>
      </c>
      <c r="BD475">
        <f t="shared" si="97"/>
        <v>0.40726726863423457</v>
      </c>
      <c r="BE475">
        <f t="shared" si="98"/>
        <v>0.43600261681222197</v>
      </c>
      <c r="BF475">
        <f t="shared" si="99"/>
        <v>0.58245114727826175</v>
      </c>
      <c r="BG475">
        <f t="shared" si="100"/>
        <v>0.37239792186899345</v>
      </c>
      <c r="BH475">
        <f t="shared" si="101"/>
        <v>0.50111331429056849</v>
      </c>
      <c r="BL475">
        <f ca="1"/>
        <v>1</v>
      </c>
      <c r="BN475">
        <f t="shared" si="102"/>
        <v>0.44129766965731843</v>
      </c>
      <c r="BO475" cm="1">
        <f t="array" aca="1" ref="BO475" ca="1">SUM(IF(MOD(_xlfn.FLOOR.MATH(ROW(INDIRECT("1:512"))/1),2)=1,AZ475,1-AZ475) * IF(MOD(_xlfn.FLOOR.MATH(ROW(INDIRECT("1:512"))/2),2)=1,BA475,1-BA475) *  IF(MOD(_xlfn.FLOOR.MATH(ROW(INDIRECT("1:512"))/4),2)=1,BB475,1-BB475) *IF(MOD(_xlfn.FLOOR.MATH(ROW(INDIRECT("1:512"))/8),2)=1,BC475,1-BC475) * IF(MOD(_xlfn.FLOOR.MATH(ROW(INDIRECT("1:512"))/16),2)=1,BD475,1-BD475) * IF(MOD(_xlfn.FLOOR.MATH(ROW(INDIRECT("1:512"))/32),2)=1,BE475,1-BE475) *  IF(MOD(_xlfn.FLOOR.MATH(ROW(INDIRECT("1:512"))/64),2)=1,BF475,1-BF475) * IF(MOD(_xlfn.FLOOR.MATH(ROW(INDIRECT("1:512"))/128),2)=1,BG475,1-BG475) * IF(MOD(_xlfn.FLOOR.MATH(ROW(INDIRECT("1:512"))/256),2)=1,BH475,1-BH475)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0.3570376635438795</v>
      </c>
      <c r="BP475">
        <f ca="1">IF('Draft Sim'!$C$2 = "Most Categories",BO475,BN475)</f>
        <v>0.3570376635438795</v>
      </c>
      <c r="BR475" t="str">
        <f ca="1"/>
        <v>Garrett Temple</v>
      </c>
      <c r="BT475" s="6" t="str">
        <f t="shared" ca="1" si="103"/>
        <v>Garrett Temple</v>
      </c>
    </row>
    <row r="476" spans="6:72">
      <c r="F476" t="str">
        <v>Boban Marjanovic</v>
      </c>
      <c r="I476" s="6" t="str">
        <f t="shared" si="91"/>
        <v>Boban Marjanovic</v>
      </c>
      <c r="O476">
        <v>-1.3136049535724132</v>
      </c>
      <c r="P476">
        <v>-1.1355301503498072</v>
      </c>
      <c r="Q476">
        <v>-1.2290946772814135</v>
      </c>
      <c r="R476">
        <v>-0.87620400296954581</v>
      </c>
      <c r="S476">
        <v>-0.76629582649810957</v>
      </c>
      <c r="T476">
        <v>-1.0871494187870914</v>
      </c>
      <c r="U476">
        <v>1.0707683434484294</v>
      </c>
      <c r="V476">
        <v>-2.5955149130435683E-2</v>
      </c>
      <c r="W476">
        <v>3.8477512946037601E-2</v>
      </c>
      <c r="AO476" t="str">
        <f t="shared" si="92"/>
        <v>Boban Marjanovic</v>
      </c>
      <c r="AP476" cm="1">
        <f t="array" ref="AP476">INDEX(_x_scores_!B$2:B$474,MATCH($AO476,_x_scores_!$A$2:$A$474,0),0) + INDEX(_hidden_info_draft_!Z$42:AK$42,'Draft Sim'!$F$21)</f>
        <v>-1.4054418167908835</v>
      </c>
      <c r="AQ476" cm="1">
        <f t="array" ref="AQ476">INDEX(_x_scores_!C$2:C$474,MATCH($AO476,_x_scores_!$A$2:$A$474,0),0) + INDEX(_hidden_info_draft_!Z$43:AK$43,'Draft Sim'!$F$21)</f>
        <v>-0.89136253522310083</v>
      </c>
      <c r="AR476" cm="1">
        <f t="array" ref="AR476">INDEX(_x_scores_!D$2:D$474,MATCH($AO476,_x_scores_!$A$2:$A$474,0),0) +INDEX(_hidden_info_draft_!Z$44:AK$44,'Draft Sim'!$F$21)</f>
        <v>-1.0796356740479083</v>
      </c>
      <c r="AS476" cm="1">
        <f t="array" ref="AS476">INDEX(_x_scores_!E$2:E$474,MATCH($AO476,_x_scores_!$A$2:$A$474,0),0) + INDEX(_hidden_info_draft_!Z$45:AK$45,'Draft Sim'!$F$21)</f>
        <v>-1.1091795299149572</v>
      </c>
      <c r="AT476" cm="1">
        <f t="array" ref="AT476">INDEX(_x_scores_!F$2:F$474,MATCH($AO476,_x_scores_!$A$2:$A$474,0),0) + INDEX(_hidden_info_draft_!Z$46:AK$46,'Draft Sim'!$F$21)</f>
        <v>-1.33806729423116</v>
      </c>
      <c r="AU476" cm="1">
        <f t="array" ref="AU476">INDEX(_x_scores_!G$2:G$474,MATCH($AO476,_x_scores_!$A$2:$A$474,0),0) + INDEX(_hidden_info_draft_!Z$47:AK$47,'Draft Sim'!$F$21)</f>
        <v>-1.1550828380873295</v>
      </c>
      <c r="AV476" cm="1">
        <f t="array" ref="AV476">INDEX(_x_scores_!H$2:H$474,MATCH($AO476,_x_scores_!$A$2:$A$474,0),0) + INDEX(_hidden_info_draft_!Z$48:AK$48,'Draft Sim'!$F$21)</f>
        <v>1.0001040303032867</v>
      </c>
      <c r="AW476" cm="1">
        <f t="array" ref="AW476">INDEX(_x_scores_!I$2:I$474,MATCH($AO476,_x_scores_!$A$2:$A$474,0),0) + INDEX(_hidden_info_draft_!Z$49:AK$49,'Draft Sim'!$F$21)</f>
        <v>-1.769893851499275</v>
      </c>
      <c r="AX476" cm="1">
        <f t="array" ref="AX476">INDEX(_x_scores_!J$2:J$474,MATCH($AO476,_x_scores_!$A$2:$A$474,0),0) + INDEX(_hidden_info_draft_!Z$50:AK$50,'Draft Sim'!$F$21)</f>
        <v>0.13832135235219434</v>
      </c>
      <c r="AZ476">
        <f t="shared" si="93"/>
        <v>0.39656863182718416</v>
      </c>
      <c r="BA476">
        <f t="shared" si="94"/>
        <v>0.43893957090739377</v>
      </c>
      <c r="BB476">
        <f t="shared" si="95"/>
        <v>0.42791777411106668</v>
      </c>
      <c r="BC476">
        <f t="shared" si="96"/>
        <v>0.41640794593695973</v>
      </c>
      <c r="BD476">
        <f t="shared" si="97"/>
        <v>0.40751100749390368</v>
      </c>
      <c r="BE476">
        <f t="shared" si="98"/>
        <v>0.42083139674079084</v>
      </c>
      <c r="BF476">
        <f t="shared" si="99"/>
        <v>0.57290086237899329</v>
      </c>
      <c r="BG476">
        <f t="shared" si="100"/>
        <v>0.37110401549388827</v>
      </c>
      <c r="BH476">
        <f t="shared" si="101"/>
        <v>0.51017413675437306</v>
      </c>
      <c r="BL476">
        <f ca="1"/>
        <v>1</v>
      </c>
      <c r="BN476">
        <f t="shared" si="102"/>
        <v>0.44026170462717268</v>
      </c>
      <c r="BO476" cm="1">
        <f t="array" aca="1" ref="BO476" ca="1">SUM(IF(MOD(_xlfn.FLOOR.MATH(ROW(INDIRECT("1:512"))/1),2)=1,AZ476,1-AZ476) * IF(MOD(_xlfn.FLOOR.MATH(ROW(INDIRECT("1:512"))/2),2)=1,BA476,1-BA476) *  IF(MOD(_xlfn.FLOOR.MATH(ROW(INDIRECT("1:512"))/4),2)=1,BB476,1-BB476) *IF(MOD(_xlfn.FLOOR.MATH(ROW(INDIRECT("1:512"))/8),2)=1,BC476,1-BC476) * IF(MOD(_xlfn.FLOOR.MATH(ROW(INDIRECT("1:512"))/16),2)=1,BD476,1-BD476) * IF(MOD(_xlfn.FLOOR.MATH(ROW(INDIRECT("1:512"))/32),2)=1,BE476,1-BE476) *  IF(MOD(_xlfn.FLOOR.MATH(ROW(INDIRECT("1:512"))/64),2)=1,BF476,1-BF476) * IF(MOD(_xlfn.FLOOR.MATH(ROW(INDIRECT("1:512"))/128),2)=1,BG476,1-BG476) * IF(MOD(_xlfn.FLOOR.MATH(ROW(INDIRECT("1:512"))/256),2)=1,BH476,1-BH476)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0.35466448435538922</v>
      </c>
      <c r="BP476">
        <f ca="1">IF('Draft Sim'!$C$2 = "Most Categories",BO476,BN476)</f>
        <v>0.35466448435538922</v>
      </c>
      <c r="BR476" t="str">
        <f ca="1"/>
        <v>Boban Marjanovic</v>
      </c>
      <c r="BT476" s="6" t="str">
        <f t="shared" ca="1" si="103"/>
        <v>Boban Marjanovic</v>
      </c>
    </row>
    <row r="477" spans="6:72">
      <c r="BL477">
        <f ca="1"/>
        <v>1</v>
      </c>
    </row>
    <row r="478" spans="6:72">
      <c r="BL478">
        <f ca="1"/>
        <v>1</v>
      </c>
    </row>
    <row r="479" spans="6:72">
      <c r="BL479">
        <f ca="1"/>
        <v>1</v>
      </c>
    </row>
    <row r="480" spans="6:72">
      <c r="BL480">
        <f ca="1"/>
        <v>1</v>
      </c>
    </row>
    <row r="481" spans="64:64">
      <c r="BL481">
        <f ca="1"/>
        <v>1</v>
      </c>
    </row>
    <row r="482" spans="64:64">
      <c r="BL482">
        <f ca="1"/>
        <v>1</v>
      </c>
    </row>
    <row r="483" spans="64:64">
      <c r="BL483">
        <f ca="1"/>
        <v>0</v>
      </c>
    </row>
    <row r="484" spans="64:64">
      <c r="BL484">
        <f ca="1"/>
        <v>1</v>
      </c>
    </row>
    <row r="485" spans="64:64">
      <c r="BL485">
        <f ca="1"/>
        <v>1</v>
      </c>
    </row>
    <row r="486" spans="64:64">
      <c r="BL486">
        <f ca="1"/>
        <v>1</v>
      </c>
    </row>
    <row r="487" spans="64:64">
      <c r="BL487">
        <f ca="1"/>
        <v>1</v>
      </c>
    </row>
    <row r="488" spans="64:64">
      <c r="BL488">
        <f ca="1"/>
        <v>1</v>
      </c>
    </row>
    <row r="489" spans="64:64">
      <c r="BL489">
        <f ca="1"/>
        <v>1</v>
      </c>
    </row>
    <row r="490" spans="64:64">
      <c r="BL490">
        <f ca="1"/>
        <v>1</v>
      </c>
    </row>
    <row r="491" spans="64:64">
      <c r="BL491">
        <f ca="1"/>
        <v>1</v>
      </c>
    </row>
    <row r="492" spans="64:64">
      <c r="BL492">
        <f ca="1"/>
        <v>1</v>
      </c>
    </row>
    <row r="493" spans="64:64">
      <c r="BL493">
        <f ca="1"/>
        <v>1</v>
      </c>
    </row>
    <row r="494" spans="64:64">
      <c r="BL494">
        <f ca="1"/>
        <v>1</v>
      </c>
    </row>
    <row r="495" spans="64:64">
      <c r="BL495">
        <f ca="1"/>
        <v>1</v>
      </c>
    </row>
    <row r="496" spans="64:64">
      <c r="BL496">
        <f ca="1"/>
        <v>1</v>
      </c>
    </row>
    <row r="497" spans="64:64">
      <c r="BL497">
        <f ca="1"/>
        <v>1</v>
      </c>
    </row>
    <row r="498" spans="64:64">
      <c r="BL498">
        <f ca="1"/>
        <v>1</v>
      </c>
    </row>
    <row r="499" spans="64:64">
      <c r="BL499">
        <f ca="1"/>
        <v>1</v>
      </c>
    </row>
    <row r="500" spans="64:64">
      <c r="BL500">
        <f ca="1"/>
        <v>1</v>
      </c>
    </row>
    <row r="501" spans="64:64">
      <c r="BL501">
        <f ca="1"/>
        <v>1</v>
      </c>
    </row>
    <row r="502" spans="64:64">
      <c r="BL502">
        <f ca="1"/>
        <v>1</v>
      </c>
    </row>
    <row r="503" spans="64:64">
      <c r="BL503">
        <f ca="1"/>
        <v>1</v>
      </c>
    </row>
    <row r="504" spans="64:64">
      <c r="BL504">
        <f ca="1"/>
        <v>1</v>
      </c>
    </row>
    <row r="505" spans="64:64">
      <c r="BL505">
        <f ca="1"/>
        <v>1</v>
      </c>
    </row>
    <row r="506" spans="64:64">
      <c r="BL506">
        <f ca="1"/>
        <v>1</v>
      </c>
    </row>
    <row r="507" spans="64:64">
      <c r="BL507">
        <f ca="1"/>
        <v>1</v>
      </c>
    </row>
    <row r="508" spans="64:64">
      <c r="BL508">
        <f ca="1"/>
        <v>1</v>
      </c>
    </row>
    <row r="509" spans="64:64">
      <c r="BL509">
        <f ca="1"/>
        <v>1</v>
      </c>
    </row>
    <row r="510" spans="64:64">
      <c r="BL510">
        <f ca="1"/>
        <v>1</v>
      </c>
    </row>
    <row r="511" spans="64:64">
      <c r="BL511">
        <f ca="1"/>
        <v>1</v>
      </c>
    </row>
    <row r="512" spans="64:64">
      <c r="BL512">
        <f ca="1"/>
        <v>1</v>
      </c>
    </row>
    <row r="513" spans="64:64">
      <c r="BL513">
        <f ca="1"/>
        <v>1</v>
      </c>
    </row>
    <row r="514" spans="64:64">
      <c r="BL514">
        <f ca="1"/>
        <v>1</v>
      </c>
    </row>
    <row r="515" spans="64:64">
      <c r="BL515">
        <f ca="1"/>
        <v>0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E8367-1611-4760-AD83-2A0A26437212}">
  <dimension ref="A1:CN476"/>
  <sheetViews>
    <sheetView topLeftCell="BT1" workbookViewId="0">
      <selection activeCell="BU22" sqref="BU22"/>
    </sheetView>
  </sheetViews>
  <sheetFormatPr defaultRowHeight="14.5"/>
  <cols>
    <col min="57" max="57" width="23.54296875" bestFit="1" customWidth="1"/>
    <col min="79" max="79" width="10.08984375" bestFit="1" customWidth="1"/>
    <col min="86" max="86" width="23.54296875" bestFit="1" customWidth="1"/>
  </cols>
  <sheetData>
    <row r="1" spans="1:92">
      <c r="A1" t="s">
        <v>565</v>
      </c>
      <c r="I1" t="s">
        <v>540</v>
      </c>
      <c r="AE1" t="s">
        <v>582</v>
      </c>
      <c r="AO1" t="s">
        <v>541</v>
      </c>
    </row>
    <row r="2" spans="1:92">
      <c r="AO2" t="s">
        <v>543</v>
      </c>
      <c r="BF2" t="s">
        <v>576</v>
      </c>
      <c r="BP2" t="s">
        <v>560</v>
      </c>
      <c r="BZ2" t="s">
        <v>578</v>
      </c>
      <c r="CA2" t="s">
        <v>581</v>
      </c>
      <c r="CB2" t="s">
        <v>538</v>
      </c>
      <c r="CD2" t="s">
        <v>579</v>
      </c>
      <c r="CH2" t="s">
        <v>580</v>
      </c>
    </row>
    <row r="3" spans="1:92">
      <c r="A3" t="s">
        <v>566</v>
      </c>
      <c r="E3" t="s">
        <v>536</v>
      </c>
      <c r="G3" t="s">
        <v>601</v>
      </c>
      <c r="I3" t="s">
        <v>537</v>
      </c>
      <c r="K3" t="s">
        <v>539</v>
      </c>
      <c r="M3" t="s">
        <v>577</v>
      </c>
      <c r="N3" t="s">
        <v>561</v>
      </c>
      <c r="O3" t="s">
        <v>603</v>
      </c>
      <c r="P3" t="s">
        <v>604</v>
      </c>
      <c r="Q3" t="s">
        <v>606</v>
      </c>
      <c r="R3" t="s">
        <v>605</v>
      </c>
      <c r="T3" t="s">
        <v>537</v>
      </c>
      <c r="V3" t="s">
        <v>539</v>
      </c>
      <c r="X3" t="s">
        <v>577</v>
      </c>
      <c r="Y3" t="s">
        <v>607</v>
      </c>
      <c r="Z3" t="s">
        <v>603</v>
      </c>
      <c r="AA3" t="s">
        <v>604</v>
      </c>
      <c r="AB3" t="s">
        <v>606</v>
      </c>
      <c r="AC3" t="s">
        <v>605</v>
      </c>
      <c r="AE3" t="s">
        <v>1</v>
      </c>
      <c r="AF3" t="s">
        <v>2</v>
      </c>
      <c r="AG3" t="s">
        <v>3</v>
      </c>
      <c r="AH3" t="s">
        <v>4</v>
      </c>
      <c r="AI3" t="s">
        <v>5</v>
      </c>
      <c r="AJ3" t="s">
        <v>6</v>
      </c>
      <c r="AK3" t="s">
        <v>7</v>
      </c>
      <c r="AL3" t="s">
        <v>9</v>
      </c>
      <c r="AM3" t="s">
        <v>11</v>
      </c>
      <c r="AQ3" t="s">
        <v>545</v>
      </c>
      <c r="AR3" t="s">
        <v>546</v>
      </c>
      <c r="AS3" t="s">
        <v>547</v>
      </c>
      <c r="AT3" t="s">
        <v>548</v>
      </c>
      <c r="AU3" t="s">
        <v>549</v>
      </c>
      <c r="AV3" t="s">
        <v>550</v>
      </c>
      <c r="AW3" t="s">
        <v>551</v>
      </c>
      <c r="AX3" t="s">
        <v>552</v>
      </c>
      <c r="AY3" t="s">
        <v>553</v>
      </c>
      <c r="AZ3" t="s">
        <v>554</v>
      </c>
      <c r="BA3" t="s">
        <v>555</v>
      </c>
      <c r="BB3" t="s">
        <v>556</v>
      </c>
      <c r="BC3" t="s">
        <v>557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9</v>
      </c>
      <c r="BN3" t="s">
        <v>11</v>
      </c>
      <c r="BP3" t="s">
        <v>1</v>
      </c>
      <c r="BQ3" t="s">
        <v>2</v>
      </c>
      <c r="BR3" t="s">
        <v>3</v>
      </c>
      <c r="BS3" t="s">
        <v>4</v>
      </c>
      <c r="BT3" t="s">
        <v>5</v>
      </c>
      <c r="BU3" t="s">
        <v>6</v>
      </c>
      <c r="BV3" t="s">
        <v>7</v>
      </c>
      <c r="BW3" t="s">
        <v>9</v>
      </c>
      <c r="BX3" t="s">
        <v>11</v>
      </c>
      <c r="CF3" t="s">
        <v>539</v>
      </c>
      <c r="CI3" t="s">
        <v>563</v>
      </c>
      <c r="CJ3" t="s">
        <v>608</v>
      </c>
      <c r="CK3" t="s">
        <v>603</v>
      </c>
      <c r="CL3" t="s">
        <v>604</v>
      </c>
      <c r="CM3" t="s">
        <v>606</v>
      </c>
      <c r="CN3" t="s">
        <v>605</v>
      </c>
    </row>
    <row r="4" spans="1:92">
      <c r="A4" t="s">
        <v>567</v>
      </c>
      <c r="C4" t="s">
        <v>589</v>
      </c>
      <c r="D4">
        <v>6</v>
      </c>
      <c r="E4" cm="1">
        <f t="array" aca="1" ref="E4" ca="1">INDIRECT("'Auction Sim'!" &amp; C4 &amp; D4)</f>
        <v>0</v>
      </c>
      <c r="G4">
        <f ca="1">COUNTIF(E4:E159, 0)</f>
        <v>156</v>
      </c>
      <c r="I4" t="str" cm="1">
        <f t="array" ref="I4:I476">_xlfn.SORTBY(_g_scores_!A2:A474,_g_scores_!K2:K474,-1)</f>
        <v>Nikola Jokic</v>
      </c>
      <c r="K4" s="6" t="str">
        <f t="shared" ref="K4:K67" ca="1" si="0">IFERROR(MATCH(I4,$E$4:$E$502,0),I4)</f>
        <v>Nikola Jokic</v>
      </c>
      <c r="M4" t="str" cm="1">
        <f t="array" aca="1" ref="M4:M476" ca="1">_xlfn._xlws.FILTER(K4:K476,NOT(ISNUMBER(K4:K476)))</f>
        <v>Nikola Jokic</v>
      </c>
      <c r="N4">
        <f ca="1">INDEX(_g_scores_!K$2:$K$474,MATCH(M4,_g_scores_!$A$2:$A$474,0))</f>
        <v>4.7502740098297087</v>
      </c>
      <c r="O4" cm="1">
        <f t="array" aca="1" ref="O4" ca="1">INDEX(N4:N476,G4)</f>
        <v>-1.4615827790335953</v>
      </c>
      <c r="P4">
        <f ca="1">MAX(N4-$O$4,0)</f>
        <v>6.2118567888633045</v>
      </c>
      <c r="Q4">
        <f ca="1">SUMIF(P4:P476,"&lt;&gt;#N/A")</f>
        <v>234.37192118691027</v>
      </c>
      <c r="R4">
        <f t="shared" ref="R4:R67" ca="1" si="1">P4*$G$7/$Q$4</f>
        <v>63.610249119315455</v>
      </c>
      <c r="T4" t="str" cm="1">
        <f t="array" ref="T4:T476">_xlfn.SORTBY(_z_scores_!A2:A474,_z_scores_!K2:K474,-1)</f>
        <v>Nikola Jokic</v>
      </c>
      <c r="V4" s="6" t="str">
        <f t="shared" ref="V4:V67" ca="1" si="2">IFERROR(MATCH(T4,$E$4:$E$502,0),T4)</f>
        <v>Nikola Jokic</v>
      </c>
      <c r="X4" t="str" cm="1">
        <f t="array" aca="1" ref="X4:X476" ca="1">_xlfn._xlws.FILTER(V4:V476,NOT(ISNUMBER(V4:V476)))</f>
        <v>Nikola Jokic</v>
      </c>
      <c r="Y4">
        <f ca="1">INDEX(_z_scores_!$K$2:$K$474,MATCH(X4,_z_scores_!$A$2:$A$474,0))</f>
        <v>7.9515372771027888</v>
      </c>
      <c r="Z4" cm="1">
        <f t="array" aca="1" ref="Z4" ca="1">INDEX(Y4:Y476,G4)</f>
        <v>-2.3614327497350818</v>
      </c>
      <c r="AA4">
        <f ca="1">MAX(Y4-$Z$4,0)</f>
        <v>10.312970026837871</v>
      </c>
      <c r="AB4">
        <f ca="1">SUMIF(AA4:AA476,"&lt;&gt;#N/A")</f>
        <v>373.3295386215828</v>
      </c>
      <c r="AC4">
        <f ca="1">AA4*$G$7/$AB$4</f>
        <v>66.298338341502941</v>
      </c>
      <c r="AE4" cm="1">
        <f t="array" ref="AE4:AE476">_xlfn.SORTBY(_x_scores_!B2:B474,_z_scores_!$K$2:$K$474, -1)</f>
        <v>1.1642264416659771</v>
      </c>
      <c r="AF4" cm="1">
        <f t="array" ref="AF4:AF476">_xlfn.SORTBY(_x_scores_!C2:C474,_z_scores_!$K$2:$K$474, -1)</f>
        <v>1.846520191962371</v>
      </c>
      <c r="AG4" cm="1">
        <f t="array" ref="AG4:AG476">_xlfn.SORTBY(_x_scores_!D2:D474,_z_scores_!$K$2:$K$474, -1)</f>
        <v>2.5374592392361786</v>
      </c>
      <c r="AH4" cm="1">
        <f t="array" ref="AH4:AH476">_xlfn.SORTBY(_x_scores_!E2:E474,_z_scores_!$K$2:$K$474, -1)</f>
        <v>0.39198248755765563</v>
      </c>
      <c r="AI4" cm="1">
        <f t="array" ref="AI4:AI476">_xlfn.SORTBY(_x_scores_!F2:F474,_z_scores_!$K$2:$K$474, -1)</f>
        <v>3.9516051071025703E-2</v>
      </c>
      <c r="AJ4" cm="1">
        <f t="array" ref="AJ4:AJ476">_xlfn.SORTBY(_x_scores_!G2:G474,_z_scores_!$K$2:$K$474, -1)</f>
        <v>-0.40502823701549706</v>
      </c>
      <c r="AK4" cm="1">
        <f t="array" ref="AK4:AK476">_xlfn.SORTBY(_x_scores_!H2:H474,_z_scores_!$K$2:$K$474, -1)</f>
        <v>-1.5993777597840164</v>
      </c>
      <c r="AL4" cm="1">
        <f t="array" ref="AL4:AL476">_xlfn.SORTBY(_x_scores_!I2:I474,_z_scores_!$K$2:$K$474, -1)</f>
        <v>0.41994918522160274</v>
      </c>
      <c r="AM4" cm="1">
        <f t="array" ref="AM4:AM476">_xlfn.SORTBY(_x_scores_!J2:J474,_z_scores_!$K$2:$K$474, -1)</f>
        <v>1.649678254034858</v>
      </c>
      <c r="AO4" t="s">
        <v>574</v>
      </c>
      <c r="AQ4">
        <v>1</v>
      </c>
      <c r="AR4">
        <v>13</v>
      </c>
      <c r="AS4">
        <v>25</v>
      </c>
      <c r="AT4">
        <v>37</v>
      </c>
      <c r="AU4">
        <v>49</v>
      </c>
      <c r="AV4">
        <v>61</v>
      </c>
      <c r="AW4">
        <v>73</v>
      </c>
      <c r="AX4">
        <v>85</v>
      </c>
      <c r="AY4">
        <v>97</v>
      </c>
      <c r="AZ4">
        <v>109</v>
      </c>
      <c r="BA4">
        <v>121</v>
      </c>
      <c r="BB4">
        <v>133</v>
      </c>
      <c r="BC4">
        <v>145</v>
      </c>
      <c r="BE4" t="str">
        <f t="shared" ref="BE4:BE67" si="3">I4</f>
        <v>Nikola Jokic</v>
      </c>
      <c r="BF4" cm="1">
        <f t="array" ref="BF4">INDEX(_x_scores_!B$2:B$474,MATCH($BE4,_x_scores_!$A$2:$A$474,0),0) + INDEX(_hidden_info_auction!AP$42:BA$42,'Draft Sim'!$F$21)</f>
        <v>1.0723895784475068</v>
      </c>
      <c r="BG4" cm="1">
        <f t="array" ref="BG4">INDEX(_x_scores_!C$2:C$474,MATCH($BE4,_x_scores_!$A$2:$A$474,0),0) + INDEX(_hidden_info_auction!AP$43:BA$43,'Draft Sim'!$F$21)</f>
        <v>2.0906878070890773</v>
      </c>
      <c r="BH4" cm="1">
        <f t="array" ref="BH4">INDEX(_x_scores_!D$2:D$474,MATCH($BE4,_x_scores_!$A$2:$A$474,0),0) +INDEX(_hidden_info_auction!AP$44:BA$44,'Draft Sim'!$F$21)</f>
        <v>2.6869182424696838</v>
      </c>
      <c r="BI4" cm="1">
        <f t="array" ref="BI4">INDEX(_x_scores_!E$2:E$474,MATCH($BE4,_x_scores_!$A$2:$A$474,0),0) + INDEX(_hidden_info_auction!AP$45:BA$45,'Draft Sim'!$F$21)</f>
        <v>0.15900696061224434</v>
      </c>
      <c r="BJ4" cm="1">
        <f t="array" ref="BJ4">INDEX(_x_scores_!F$2:F$474,MATCH($BE4,_x_scores_!$A$2:$A$474,0),0) + INDEX(_hidden_info_auction!AP$46:BA$46,'Draft Sim'!$F$21)</f>
        <v>-0.53225541666202481</v>
      </c>
      <c r="BK4" cm="1">
        <f t="array" ref="BK4">INDEX(_x_scores_!G$2:G$474,MATCH($BE4,_x_scores_!$A$2:$A$474,0),0) + INDEX(_hidden_info_auction!AP$47:BA$47,'Draft Sim'!$F$21)</f>
        <v>-0.47296165631573517</v>
      </c>
      <c r="BL4" cm="1">
        <f t="array" ref="BL4">INDEX(_x_scores_!H$2:H$474,MATCH($BE4,_x_scores_!$A$2:$A$474,0),0) + INDEX(_hidden_info_auction!AP$48:BA$48,'Draft Sim'!$F$21)</f>
        <v>-1.6700420729291592</v>
      </c>
      <c r="BM4" cm="1">
        <f t="array" ref="BM4">INDEX(_x_scores_!I$2:I$474,MATCH($BE4,_x_scores_!$A$2:$A$474,0),0) + INDEX(_hidden_info_auction!AP$49:BA$49,'Draft Sim'!$F$21)</f>
        <v>-1.3239895171472367</v>
      </c>
      <c r="BN4" cm="1">
        <f t="array" ref="BN4">INDEX(_x_scores_!J$2:J$474,MATCH($BE4,_x_scores_!$A$2:$A$474,0),0) + INDEX(_hidden_info_auction!AP$50:BA$50,'Draft Sim'!$F$21)</f>
        <v>1.7495220934410147</v>
      </c>
      <c r="BP4">
        <f t="shared" ref="BP4:BP67" si="4">1 - _xlfn.NORM.DIST(0,BF4,SQRT(AP$54),TRUE)</f>
        <v>0.57929696509952278</v>
      </c>
      <c r="BQ4">
        <f t="shared" ref="BQ4:BQ67" si="5">1 - _xlfn.NORM.DIST(0,BG4,SQRT(AP$55),TRUE)</f>
        <v>0.64072789113600603</v>
      </c>
      <c r="BR4">
        <f t="shared" ref="BR4:BR67" si="6">1 - _xlfn.NORM.DIST(0,BH4,SQRT(AP$56),TRUE)</f>
        <v>0.67441829114030216</v>
      </c>
      <c r="BS4">
        <f t="shared" ref="BS4:BS67" si="7">1 - _xlfn.NORM.DIST(0,BI4,SQRT(AP$57),TRUE)</f>
        <v>0.51207059761778351</v>
      </c>
      <c r="BT4">
        <f t="shared" ref="BT4:BT67" si="8">1 - _xlfn.NORM.DIST(0,BJ4,SQRT(AP$58),TRUE)</f>
        <v>0.462927403235605</v>
      </c>
      <c r="BU4">
        <f t="shared" ref="BU4:BU67" si="9">1 - _xlfn.NORM.DIST(0,BK4,SQRT(AP$59),TRUE)</f>
        <v>0.46740412902718997</v>
      </c>
      <c r="BV4">
        <f t="shared" ref="BV4:BV67" si="10">1 - _xlfn.NORM.DIST(0,BL4,SQRT(AP$60),TRUE)</f>
        <v>0.37947406331996802</v>
      </c>
      <c r="BW4">
        <f t="shared" ref="BW4:BW67" si="11">1 - _xlfn.NORM.DIST(0,BM4,SQRT(AP$61),TRUE)</f>
        <v>0.4028177218052551</v>
      </c>
      <c r="BX4">
        <f t="shared" ref="BX4:BX67" si="12">1 - _xlfn.NORM.DIST(0,BN4,SQRT(AP$62),TRUE)</f>
        <v>0.62650102465611179</v>
      </c>
      <c r="BZ4">
        <f t="shared" ref="BZ4:BZ67" si="13">AVERAGE(BP4:BX4)</f>
        <v>0.52729312078197166</v>
      </c>
      <c r="CA4" cm="1">
        <f t="array" aca="1" ref="CA4" ca="1">SUM(IF(MOD(_xlfn.FLOOR.MATH(ROW(INDIRECT("1:512"))/1),2)=1,BP4,1-BP4) * IF(MOD(_xlfn.FLOOR.MATH(ROW(INDIRECT("1:512"))/2),2)=1,BQ4,1-BQ4) *  IF(MOD(_xlfn.FLOOR.MATH(ROW(INDIRECT("1:512"))/4),2)=1,BR4,1-BR4) *IF(MOD(_xlfn.FLOOR.MATH(ROW(INDIRECT("1:512"))/8),2)=1,BS4,1-BS4) * IF(MOD(_xlfn.FLOOR.MATH(ROW(INDIRECT("1:512"))/16),2)=1,BT4,1-BT4) * IF(MOD(_xlfn.FLOOR.MATH(ROW(INDIRECT("1:512"))/32),2)=1,BU4,1-BU4) *  IF(MOD(_xlfn.FLOOR.MATH(ROW(INDIRECT("1:512"))/64),2)=1,BV4,1-BV4) * IF(MOD(_xlfn.FLOOR.MATH(ROW(INDIRECT("1:512"))/128),2)=1,BW4,1-BW4) * IF(MOD(_xlfn.FLOOR.MATH(ROW(INDIRECT("1:512"))/256),2)=1,BX4,1-BX4)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0.56829581740745716</v>
      </c>
      <c r="CB4">
        <f ca="1">IF('Auction Sim'!$C$2 = "Most Categories",CA4,BZ4)</f>
        <v>0.56829581740745716</v>
      </c>
      <c r="CD4" t="str" cm="1">
        <f t="array" aca="1" ref="CD4:CD476" ca="1">_xlfn.SORTBY(BE4:BE476,CB4:CB476,-1)</f>
        <v>Nikola Jokic</v>
      </c>
      <c r="CF4" s="6" t="str">
        <f t="shared" ref="CF4:CF67" ca="1" si="14">IFERROR(MATCH(CD4,$E$4:$E$502,0),CD4)</f>
        <v>Nikola Jokic</v>
      </c>
      <c r="CH4" t="str" cm="1">
        <f t="array" aca="1" ref="CH4:CH476" ca="1">_xlfn._xlws.FILTER(CD4:CD476,NOT(ISNUMBER(CF4:CF476)))</f>
        <v>Nikola Jokic</v>
      </c>
      <c r="CI4">
        <f ca="1">INDEX(CB$4:CB$476,MATCH(CH4,$BE$4:$BE$476,0))</f>
        <v>0.56829581740745716</v>
      </c>
      <c r="CJ4">
        <f ca="1">_xlfn.NORM.INV(CI4,0.5,1)</f>
        <v>0.67203709622498353</v>
      </c>
      <c r="CK4" cm="1">
        <f t="array" aca="1" ref="CK4" ca="1">INDEX(CJ4:CJ476,G4)</f>
        <v>0.29205909758525084</v>
      </c>
      <c r="CL4">
        <f ca="1">MAX(CJ4-$CK$4,0)</f>
        <v>0.37997799863973269</v>
      </c>
      <c r="CM4">
        <f ca="1">SUMIF(CL4:CL476,"&lt;&gt;#N/A")</f>
        <v>14.632031774240117</v>
      </c>
      <c r="CN4">
        <f t="shared" ref="CN4:CN67" ca="1" si="15">CL4*$G$7/$CM$4</f>
        <v>62.325397511837927</v>
      </c>
    </row>
    <row r="5" spans="1:92">
      <c r="A5" t="s">
        <v>568</v>
      </c>
      <c r="C5" t="s">
        <v>589</v>
      </c>
      <c r="D5">
        <v>8</v>
      </c>
      <c r="E5" cm="1">
        <f t="array" aca="1" ref="E5" ca="1">INDIRECT("'Auction Sim'!" &amp; C5 &amp; D5)</f>
        <v>0</v>
      </c>
      <c r="I5" t="str">
        <v>Joel Embiid</v>
      </c>
      <c r="K5" s="6" t="str">
        <f t="shared" ca="1" si="0"/>
        <v>Joel Embiid</v>
      </c>
      <c r="M5" t="str">
        <f ca="1"/>
        <v>Joel Embiid</v>
      </c>
      <c r="N5">
        <f ca="1">INDEX(_g_scores_!K$2:$K$474,MATCH(M5,_g_scores_!$A$2:$A$474,0))</f>
        <v>3.2568846463812111</v>
      </c>
      <c r="P5">
        <f t="shared" ref="P5:P68" ca="1" si="16">MAX(N5-$O$4,0)</f>
        <v>4.718467425414806</v>
      </c>
      <c r="R5">
        <f t="shared" ca="1" si="1"/>
        <v>48.317741151101679</v>
      </c>
      <c r="T5" t="str">
        <v>Joel Embiid</v>
      </c>
      <c r="V5" s="6" t="str">
        <f t="shared" ca="1" si="2"/>
        <v>Joel Embiid</v>
      </c>
      <c r="X5" t="str">
        <f ca="1"/>
        <v>Joel Embiid</v>
      </c>
      <c r="Y5">
        <f ca="1">INDEX(_z_scores_!$K$2:$K$474,MATCH(X5,_z_scores_!$A$2:$A$474,0))</f>
        <v>5.4619321142541208</v>
      </c>
      <c r="AA5">
        <f t="shared" ref="AA5:AA68" ca="1" si="17">MAX(Y5-$Z$4,0)</f>
        <v>7.8233648639892026</v>
      </c>
      <c r="AC5">
        <f t="shared" ref="AC5:AC68" ca="1" si="18">AA5*$G$7/$AB$4</f>
        <v>50.293571044229743</v>
      </c>
      <c r="AE5">
        <v>1.4765358757448137</v>
      </c>
      <c r="AF5">
        <v>1.3862139151747084</v>
      </c>
      <c r="AG5">
        <v>0.23246723212931661</v>
      </c>
      <c r="AH5">
        <v>4.9453460394077671E-2</v>
      </c>
      <c r="AI5">
        <v>1.2434929468236433</v>
      </c>
      <c r="AJ5">
        <v>-0.5541472659790011</v>
      </c>
      <c r="AK5">
        <v>-1.0130144723245762</v>
      </c>
      <c r="AL5">
        <v>0.60433213139206032</v>
      </c>
      <c r="AM5">
        <v>0.61606882917598715</v>
      </c>
      <c r="AO5" t="s">
        <v>575</v>
      </c>
      <c r="AQ5">
        <v>12</v>
      </c>
      <c r="AR5">
        <v>24</v>
      </c>
      <c r="AS5">
        <v>36</v>
      </c>
      <c r="AT5">
        <v>48</v>
      </c>
      <c r="AU5">
        <v>60</v>
      </c>
      <c r="AV5">
        <v>72</v>
      </c>
      <c r="AW5">
        <v>84</v>
      </c>
      <c r="AX5">
        <v>96</v>
      </c>
      <c r="AY5">
        <v>108</v>
      </c>
      <c r="AZ5">
        <v>120</v>
      </c>
      <c r="BA5">
        <v>132</v>
      </c>
      <c r="BB5">
        <v>144</v>
      </c>
      <c r="BC5">
        <v>156</v>
      </c>
      <c r="BE5" t="str">
        <f t="shared" si="3"/>
        <v>Joel Embiid</v>
      </c>
      <c r="BF5" cm="1">
        <f t="array" ref="BF5">INDEX(_x_scores_!B$2:B$474,MATCH($BE5,_x_scores_!$A$2:$A$474,0),0) + INDEX(_hidden_info_auction!AP$42:BA$42,'Draft Sim'!$F$21)</f>
        <v>1.3846990125263434</v>
      </c>
      <c r="BG5" cm="1">
        <f t="array" ref="BG5">INDEX(_x_scores_!C$2:C$474,MATCH($BE5,_x_scores_!$A$2:$A$474,0),0) + INDEX(_hidden_info_auction!AP$43:BA$43,'Draft Sim'!$F$21)</f>
        <v>1.6303815303014146</v>
      </c>
      <c r="BH5" cm="1">
        <f t="array" ref="BH5">INDEX(_x_scores_!D$2:D$474,MATCH($BE5,_x_scores_!$A$2:$A$474,0),0) +INDEX(_hidden_info_auction!AP$44:BA$44,'Draft Sim'!$F$21)</f>
        <v>0.38192623536282189</v>
      </c>
      <c r="BI5" cm="1">
        <f t="array" ref="BI5">INDEX(_x_scores_!E$2:E$474,MATCH($BE5,_x_scores_!$A$2:$A$474,0),0) + INDEX(_hidden_info_auction!AP$45:BA$45,'Draft Sim'!$F$21)</f>
        <v>-0.18352206655133363</v>
      </c>
      <c r="BJ5" cm="1">
        <f t="array" ref="BJ5">INDEX(_x_scores_!F$2:F$474,MATCH($BE5,_x_scores_!$A$2:$A$474,0),0) + INDEX(_hidden_info_auction!AP$46:BA$46,'Draft Sim'!$F$21)</f>
        <v>0.67172147909059277</v>
      </c>
      <c r="BK5" cm="1">
        <f t="array" ref="BK5">INDEX(_x_scores_!G$2:G$474,MATCH($BE5,_x_scores_!$A$2:$A$474,0),0) + INDEX(_hidden_info_auction!AP$47:BA$47,'Draft Sim'!$F$21)</f>
        <v>-0.62208068527923921</v>
      </c>
      <c r="BL5" cm="1">
        <f t="array" ref="BL5">INDEX(_x_scores_!H$2:H$474,MATCH($BE5,_x_scores_!$A$2:$A$474,0),0) + INDEX(_hidden_info_auction!AP$48:BA$48,'Draft Sim'!$F$21)</f>
        <v>-1.083678785469719</v>
      </c>
      <c r="BM5" cm="1">
        <f t="array" ref="BM5">INDEX(_x_scores_!I$2:I$474,MATCH($BE5,_x_scores_!$A$2:$A$474,0),0) + INDEX(_hidden_info_auction!AP$49:BA$49,'Draft Sim'!$F$21)</f>
        <v>-1.1396065709767789</v>
      </c>
      <c r="BN5" cm="1">
        <f t="array" ref="BN5">INDEX(_x_scores_!J$2:J$474,MATCH($BE5,_x_scores_!$A$2:$A$474,0),0) + INDEX(_hidden_info_auction!AP$50:BA$50,'Draft Sim'!$F$21)</f>
        <v>0.71591266858214386</v>
      </c>
      <c r="BP5">
        <f t="shared" si="4"/>
        <v>0.60193875228776739</v>
      </c>
      <c r="BQ5">
        <f t="shared" si="5"/>
        <v>0.61066580928693193</v>
      </c>
      <c r="BR5">
        <f t="shared" si="6"/>
        <v>0.52562214123458606</v>
      </c>
      <c r="BS5">
        <f t="shared" si="7"/>
        <v>0.48606910828755168</v>
      </c>
      <c r="BT5">
        <f t="shared" si="8"/>
        <v>0.54674672152510373</v>
      </c>
      <c r="BU5">
        <f t="shared" si="9"/>
        <v>0.45716189206050362</v>
      </c>
      <c r="BV5">
        <f t="shared" si="10"/>
        <v>0.42108409384234391</v>
      </c>
      <c r="BW5">
        <f t="shared" si="11"/>
        <v>0.41613415118369734</v>
      </c>
      <c r="BX5">
        <f t="shared" si="12"/>
        <v>0.55251163828332617</v>
      </c>
      <c r="BZ5">
        <f t="shared" si="13"/>
        <v>0.51310381199909016</v>
      </c>
      <c r="CA5" cm="1">
        <f t="array" aca="1" ref="CA5" ca="1">SUM(IF(MOD(_xlfn.FLOOR.MATH(ROW(INDIRECT("1:512"))/1),2)=1,BP5,1-BP5) * IF(MOD(_xlfn.FLOOR.MATH(ROW(INDIRECT("1:512"))/2),2)=1,BQ5,1-BQ5) *  IF(MOD(_xlfn.FLOOR.MATH(ROW(INDIRECT("1:512"))/4),2)=1,BR5,1-BR5) *IF(MOD(_xlfn.FLOOR.MATH(ROW(INDIRECT("1:512"))/8),2)=1,BS5,1-BS5) * IF(MOD(_xlfn.FLOOR.MATH(ROW(INDIRECT("1:512"))/16),2)=1,BT5,1-BT5) * IF(MOD(_xlfn.FLOOR.MATH(ROW(INDIRECT("1:512"))/32),2)=1,BU5,1-BU5) *  IF(MOD(_xlfn.FLOOR.MATH(ROW(INDIRECT("1:512"))/64),2)=1,BV5,1-BV5) * IF(MOD(_xlfn.FLOOR.MATH(ROW(INDIRECT("1:512"))/128),2)=1,BW5,1-BW5) * IF(MOD(_xlfn.FLOOR.MATH(ROW(INDIRECT("1:512"))/256),2)=1,BX5,1-BX5)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0.53253014838062029</v>
      </c>
      <c r="CB5">
        <f ca="1">IF('Auction Sim'!$C$2 = "Most Categories",CA5,BZ5)</f>
        <v>0.53253014838062029</v>
      </c>
      <c r="CD5" t="str">
        <f ca="1"/>
        <v>Joel Embiid</v>
      </c>
      <c r="CF5" s="6" t="str">
        <f t="shared" ca="1" si="14"/>
        <v>Joel Embiid</v>
      </c>
      <c r="CH5" t="str">
        <f ca="1"/>
        <v>Joel Embiid</v>
      </c>
      <c r="CI5">
        <f t="shared" ref="CI5:CI68" ca="1" si="19">INDEX(CB$4:CB$476,MATCH(CH5,$BE$4:$BE$476,0))</f>
        <v>0.53253014838062029</v>
      </c>
      <c r="CJ5">
        <f t="shared" ref="CJ5:CJ68" ca="1" si="20">_xlfn.NORM.INV(CI5,0.5,1)</f>
        <v>0.58163156069032251</v>
      </c>
      <c r="CL5">
        <f t="shared" ref="CL5:CL68" ca="1" si="21">MAX(CJ5-$CK$4,0)</f>
        <v>0.28957246310507168</v>
      </c>
      <c r="CN5">
        <f t="shared" ca="1" si="15"/>
        <v>47.496747011968814</v>
      </c>
    </row>
    <row r="6" spans="1:92">
      <c r="A6" t="s">
        <v>570</v>
      </c>
      <c r="C6" t="s">
        <v>589</v>
      </c>
      <c r="D6">
        <v>10</v>
      </c>
      <c r="E6" cm="1">
        <f t="array" aca="1" ref="E6" ca="1">INDIRECT("'Auction Sim'!" &amp; C6 &amp; D6)</f>
        <v>0</v>
      </c>
      <c r="G6" t="s">
        <v>602</v>
      </c>
      <c r="I6" t="str">
        <v>Jayson Tatum</v>
      </c>
      <c r="K6" s="6" t="str">
        <f t="shared" ca="1" si="0"/>
        <v>Jayson Tatum</v>
      </c>
      <c r="M6" t="str">
        <f ca="1"/>
        <v>Jayson Tatum</v>
      </c>
      <c r="N6">
        <f ca="1">INDEX(_g_scores_!K$2:$K$474,MATCH(M6,_g_scores_!$A$2:$A$474,0))</f>
        <v>3.0240266756417351</v>
      </c>
      <c r="P6">
        <f t="shared" ca="1" si="16"/>
        <v>4.4856094546753305</v>
      </c>
      <c r="R6">
        <f t="shared" ca="1" si="1"/>
        <v>45.933244207335733</v>
      </c>
      <c r="T6" t="str">
        <v>Tyrese Haliburton</v>
      </c>
      <c r="V6" s="6" t="str">
        <f t="shared" ca="1" si="2"/>
        <v>Tyrese Haliburton</v>
      </c>
      <c r="X6" t="str">
        <f ca="1"/>
        <v>Tyrese Haliburton</v>
      </c>
      <c r="Y6">
        <f ca="1">INDEX(_z_scores_!$K$2:$K$474,MATCH(X6,_z_scores_!$A$2:$A$474,0))</f>
        <v>5.3087776741798605</v>
      </c>
      <c r="AA6">
        <f t="shared" ca="1" si="17"/>
        <v>7.6702104239149422</v>
      </c>
      <c r="AC6">
        <f t="shared" ca="1" si="18"/>
        <v>49.308996778996466</v>
      </c>
      <c r="AE6">
        <v>0.5402426713292432</v>
      </c>
      <c r="AF6">
        <v>-0.58788175145527577</v>
      </c>
      <c r="AG6">
        <v>2.3988362906122442</v>
      </c>
      <c r="AH6">
        <v>0.9662668207855627</v>
      </c>
      <c r="AI6">
        <v>-0.25853346321836479</v>
      </c>
      <c r="AJ6">
        <v>1.1060324825257264</v>
      </c>
      <c r="AK6">
        <v>-0.61242582612935625</v>
      </c>
      <c r="AL6">
        <v>0.40239474391363006</v>
      </c>
      <c r="AM6">
        <v>-0.11631127539192124</v>
      </c>
      <c r="AO6" t="s">
        <v>572</v>
      </c>
      <c r="AP6" t="s">
        <v>1</v>
      </c>
      <c r="AQ6">
        <f>AVERAGE(INDEX(_xlfn.ANCHORARRAY($AE$4),AQ$4):INDEX(_xlfn.ANCHORARRAY($AE$4),AQ$5))</f>
        <v>0.87071977442088555</v>
      </c>
      <c r="AR6">
        <f>AVERAGE(INDEX(_xlfn.ANCHORARRAY($AE$4),AR$4):INDEX(_xlfn.ANCHORARRAY($AE$4),AR$5))</f>
        <v>0.74146413295130742</v>
      </c>
      <c r="AS6">
        <f>AVERAGE(INDEX(_xlfn.ANCHORARRAY($AE$4),AS$4):INDEX(_xlfn.ANCHORARRAY($AE$4),AS$5))</f>
        <v>0.4902593406955737</v>
      </c>
      <c r="AT6">
        <f>AVERAGE(INDEX(_xlfn.ANCHORARRAY($AE$4),AT$4):INDEX(_xlfn.ANCHORARRAY($AE$4),AT$5))</f>
        <v>0.26149964981913137</v>
      </c>
      <c r="AU6">
        <f>AVERAGE(INDEX(_xlfn.ANCHORARRAY($AE$4),AU$4):INDEX(_xlfn.ANCHORARRAY($AE$4),AU$5))</f>
        <v>0.1672790645199668</v>
      </c>
      <c r="AV6">
        <f>AVERAGE(INDEX(_xlfn.ANCHORARRAY($AE$4),AV$4):INDEX(_xlfn.ANCHORARRAY($AE$4),AV$5))</f>
        <v>0.13699884105294161</v>
      </c>
      <c r="AW6">
        <f>AVERAGE(INDEX(_xlfn.ANCHORARRAY($AE$4),AW$4):INDEX(_xlfn.ANCHORARRAY($AE$4),AW$5))</f>
        <v>0.24946542930801044</v>
      </c>
      <c r="AX6">
        <f>AVERAGE(INDEX(_xlfn.ANCHORARRAY($AE$4),AX$4):INDEX(_xlfn.ANCHORARRAY($AE$4),AX$5))</f>
        <v>4.2069975559964806E-2</v>
      </c>
      <c r="AY6">
        <f>AVERAGE(INDEX(_xlfn.ANCHORARRAY($AE$4),AY$4):INDEX(_xlfn.ANCHORARRAY($AE$4),AY$5))</f>
        <v>-0.45946460715343229</v>
      </c>
      <c r="AZ6">
        <f>AVERAGE(INDEX(_xlfn.ANCHORARRAY($AE$4),AZ$4):INDEX(_xlfn.ANCHORARRAY($AE$4),AZ$5))</f>
        <v>-6.1046481577698077E-2</v>
      </c>
      <c r="BA6">
        <f>AVERAGE(INDEX(_xlfn.ANCHORARRAY($AE$4),BA$4):INDEX(_xlfn.ANCHORARRAY($AE$4),BA$5))</f>
        <v>-0.39983140885565316</v>
      </c>
      <c r="BB6">
        <f>AVERAGE(INDEX(_xlfn.ANCHORARRAY($AE$4),BB$4):INDEX(_xlfn.ANCHORARRAY($AE$4),BB$5))</f>
        <v>-0.53119607797656077</v>
      </c>
      <c r="BC6">
        <f>AVERAGE(INDEX(_xlfn.ANCHORARRAY($AE$4),BC$4):INDEX(_xlfn.ANCHORARRAY($AE$4),BC$5))</f>
        <v>-0.65619123059305029</v>
      </c>
      <c r="BE6" t="str">
        <f t="shared" si="3"/>
        <v>Jayson Tatum</v>
      </c>
      <c r="BF6" cm="1">
        <f t="array" ref="BF6">INDEX(_x_scores_!B$2:B$474,MATCH($BE6,_x_scores_!$A$2:$A$474,0),0) + INDEX(_hidden_info_auction!AP$42:BA$42,'Draft Sim'!$F$21)</f>
        <v>1.3294538289881797</v>
      </c>
      <c r="BG6" cm="1">
        <f t="array" ref="BG6">INDEX(_x_scores_!C$2:C$474,MATCH($BE6,_x_scores_!$A$2:$A$474,0),0) + INDEX(_hidden_info_auction!AP$43:BA$43,'Draft Sim'!$F$21)</f>
        <v>1.1322006334492558</v>
      </c>
      <c r="BH6" cm="1">
        <f t="array" ref="BH6">INDEX(_x_scores_!D$2:D$474,MATCH($BE6,_x_scores_!$A$2:$A$474,0),0) +INDEX(_hidden_info_auction!AP$44:BA$44,'Draft Sim'!$F$21)</f>
        <v>0.73361561273312381</v>
      </c>
      <c r="BI6" cm="1">
        <f t="array" ref="BI6">INDEX(_x_scores_!E$2:E$474,MATCH($BE6,_x_scores_!$A$2:$A$474,0),0) + INDEX(_hidden_info_auction!AP$45:BA$45,'Draft Sim'!$F$21)</f>
        <v>5.0053673668967846E-2</v>
      </c>
      <c r="BJ6" cm="1">
        <f t="array" ref="BJ6">INDEX(_x_scores_!F$2:F$474,MATCH($BE6,_x_scores_!$A$2:$A$474,0),0) + INDEX(_hidden_info_auction!AP$46:BA$46,'Draft Sim'!$F$21)</f>
        <v>-0.52249451689277293</v>
      </c>
      <c r="BK6" cm="1">
        <f t="array" ref="BK6">INDEX(_x_scores_!G$2:G$474,MATCH($BE6,_x_scores_!$A$2:$A$474,0),0) + INDEX(_hidden_info_auction!AP$47:BA$47,'Draft Sim'!$F$21)</f>
        <v>1.0778208341700442</v>
      </c>
      <c r="BL6" cm="1">
        <f t="array" ref="BL6">INDEX(_x_scores_!H$2:H$474,MATCH($BE6,_x_scores_!$A$2:$A$474,0),0) + INDEX(_hidden_info_auction!AP$48:BA$48,'Draft Sim'!$F$21)</f>
        <v>-0.9386191862388461</v>
      </c>
      <c r="BM6" cm="1">
        <f t="array" ref="BM6">INDEX(_x_scores_!I$2:I$474,MATCH($BE6,_x_scores_!$A$2:$A$474,0),0) + INDEX(_hidden_info_auction!AP$49:BA$49,'Draft Sim'!$F$21)</f>
        <v>-1.0416272370764668</v>
      </c>
      <c r="BN6" cm="1">
        <f t="array" ref="BN6">INDEX(_x_scores_!J$2:J$474,MATCH($BE6,_x_scores_!$A$2:$A$474,0),0) + INDEX(_hidden_info_auction!AP$50:BA$50,'Draft Sim'!$F$21)</f>
        <v>-0.2831633800636858</v>
      </c>
      <c r="BP6">
        <f t="shared" si="4"/>
        <v>0.5979561771557953</v>
      </c>
      <c r="BQ6">
        <f t="shared" si="5"/>
        <v>0.57737219042507226</v>
      </c>
      <c r="BR6">
        <f t="shared" si="6"/>
        <v>0.54912486833131646</v>
      </c>
      <c r="BS6">
        <f t="shared" si="7"/>
        <v>0.50380021620250681</v>
      </c>
      <c r="BT6">
        <f t="shared" si="8"/>
        <v>0.46360536150460541</v>
      </c>
      <c r="BU6">
        <f t="shared" si="9"/>
        <v>0.57393636073174514</v>
      </c>
      <c r="BV6">
        <f t="shared" si="10"/>
        <v>0.43153525576023499</v>
      </c>
      <c r="BW6">
        <f t="shared" si="11"/>
        <v>0.42325079213817807</v>
      </c>
      <c r="BX6">
        <f t="shared" si="12"/>
        <v>0.47917930505937445</v>
      </c>
      <c r="BZ6">
        <f t="shared" si="13"/>
        <v>0.5110845030343143</v>
      </c>
      <c r="CA6" cm="1">
        <f t="array" aca="1" ref="CA6" ca="1">SUM(IF(MOD(_xlfn.FLOOR.MATH(ROW(INDIRECT("1:512"))/1),2)=1,BP6,1-BP6) * IF(MOD(_xlfn.FLOOR.MATH(ROW(INDIRECT("1:512"))/2),2)=1,BQ6,1-BQ6) *  IF(MOD(_xlfn.FLOOR.MATH(ROW(INDIRECT("1:512"))/4),2)=1,BR6,1-BR6) *IF(MOD(_xlfn.FLOOR.MATH(ROW(INDIRECT("1:512"))/8),2)=1,BS6,1-BS6) * IF(MOD(_xlfn.FLOOR.MATH(ROW(INDIRECT("1:512"))/16),2)=1,BT6,1-BT6) * IF(MOD(_xlfn.FLOOR.MATH(ROW(INDIRECT("1:512"))/32),2)=1,BU6,1-BU6) *  IF(MOD(_xlfn.FLOOR.MATH(ROW(INDIRECT("1:512"))/64),2)=1,BV6,1-BV6) * IF(MOD(_xlfn.FLOOR.MATH(ROW(INDIRECT("1:512"))/128),2)=1,BW6,1-BW6) * IF(MOD(_xlfn.FLOOR.MATH(ROW(INDIRECT("1:512"))/256),2)=1,BX6,1-BX6)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0.52747629615232083</v>
      </c>
      <c r="CB6">
        <f ca="1">IF('Auction Sim'!$C$2 = "Most Categories",CA6,BZ6)</f>
        <v>0.52747629615232083</v>
      </c>
      <c r="CD6" t="str">
        <f ca="1"/>
        <v>Jayson Tatum</v>
      </c>
      <c r="CF6" s="6" t="str">
        <f t="shared" ca="1" si="14"/>
        <v>Jayson Tatum</v>
      </c>
      <c r="CH6" t="str">
        <f ca="1"/>
        <v>Jayson Tatum</v>
      </c>
      <c r="CI6">
        <f t="shared" ca="1" si="19"/>
        <v>0.52747629615232083</v>
      </c>
      <c r="CJ6">
        <f t="shared" ca="1" si="20"/>
        <v>0.56892740080340287</v>
      </c>
      <c r="CL6">
        <f t="shared" ca="1" si="21"/>
        <v>0.27686830321815203</v>
      </c>
      <c r="CN6">
        <f t="shared" ca="1" si="15"/>
        <v>45.412963693353753</v>
      </c>
    </row>
    <row r="7" spans="1:92">
      <c r="C7" t="s">
        <v>589</v>
      </c>
      <c r="D7">
        <v>12</v>
      </c>
      <c r="E7" cm="1">
        <f t="array" aca="1" ref="E7" ca="1">INDIRECT("'Auction Sim'!" &amp; C7 &amp; D7)</f>
        <v>0</v>
      </c>
      <c r="G7">
        <f>'Auction Sim'!C3* 12 - SUM('Auction Sim'!C6:N30)</f>
        <v>2400</v>
      </c>
      <c r="I7" t="str">
        <v>Tyrese Haliburton</v>
      </c>
      <c r="K7" s="6" t="str">
        <f t="shared" ca="1" si="0"/>
        <v>Tyrese Haliburton</v>
      </c>
      <c r="M7" t="str">
        <f ca="1"/>
        <v>Tyrese Haliburton</v>
      </c>
      <c r="N7">
        <f ca="1">INDEX(_g_scores_!K$2:$K$474,MATCH(M7,_g_scores_!$A$2:$A$474,0))</f>
        <v>3.0183722071770434</v>
      </c>
      <c r="P7">
        <f t="shared" ca="1" si="16"/>
        <v>4.4799549862106387</v>
      </c>
      <c r="R7">
        <f t="shared" ca="1" si="1"/>
        <v>45.875341689634226</v>
      </c>
      <c r="T7" t="str">
        <v>Jayson Tatum</v>
      </c>
      <c r="V7" s="6" t="str">
        <f t="shared" ca="1" si="2"/>
        <v>Jayson Tatum</v>
      </c>
      <c r="X7" t="str">
        <f ca="1"/>
        <v>Jayson Tatum</v>
      </c>
      <c r="Y7">
        <f ca="1">INDEX(_z_scores_!$K$2:$K$474,MATCH(X7,_z_scores_!$A$2:$A$474,0))</f>
        <v>4.9855850992660464</v>
      </c>
      <c r="AA7">
        <f t="shared" ca="1" si="17"/>
        <v>7.3470178490011282</v>
      </c>
      <c r="AC7">
        <f t="shared" ca="1" si="18"/>
        <v>47.231309107517063</v>
      </c>
      <c r="AE7">
        <v>1.4212906922066499</v>
      </c>
      <c r="AF7">
        <v>0.88803301832254955</v>
      </c>
      <c r="AG7">
        <v>0.58415660949961856</v>
      </c>
      <c r="AH7">
        <v>0.28302920061437914</v>
      </c>
      <c r="AI7">
        <v>4.927695084027766E-2</v>
      </c>
      <c r="AJ7">
        <v>1.1457542534702823</v>
      </c>
      <c r="AK7">
        <v>-0.86795487309370334</v>
      </c>
      <c r="AL7">
        <v>0.70231146529237254</v>
      </c>
      <c r="AM7">
        <v>-0.38300721946984251</v>
      </c>
      <c r="AP7" t="s">
        <v>2</v>
      </c>
      <c r="AQ7">
        <f>AVERAGE(INDEX(_xlfn.ANCHORARRAY($AF$4),AQ$4):INDEX(_xlfn.ANCHORARRAY($AF$4),AQ$5))</f>
        <v>0.40317104622942962</v>
      </c>
      <c r="AR7">
        <f>AVERAGE(INDEX(_xlfn.ANCHORARRAY($AF$4),AR$4):INDEX(_xlfn.ANCHORARRAY($AF$4),AR$5))</f>
        <v>-1.9831077312907841E-2</v>
      </c>
      <c r="AS7">
        <f>AVERAGE(INDEX(_xlfn.ANCHORARRAY($AF$4),AS$4):INDEX(_xlfn.ANCHORARRAY($AF$4),AS$5))</f>
        <v>0.63329373423291002</v>
      </c>
      <c r="AT7">
        <f>AVERAGE(INDEX(_xlfn.ANCHORARRAY($AF$4),AT$4):INDEX(_xlfn.ANCHORARRAY($AF$4),AT$5))</f>
        <v>0.15161350390002348</v>
      </c>
      <c r="AU7">
        <f>AVERAGE(INDEX(_xlfn.ANCHORARRAY($AF$4),AU$4):INDEX(_xlfn.ANCHORARRAY($AF$4),AU$5))</f>
        <v>3.0980755198201787E-3</v>
      </c>
      <c r="AV7">
        <f>AVERAGE(INDEX(_xlfn.ANCHORARRAY($AF$4),AV$4):INDEX(_xlfn.ANCHORARRAY($AF$4),AV$5))</f>
        <v>0.13273362199877289</v>
      </c>
      <c r="AW7">
        <f>AVERAGE(INDEX(_xlfn.ANCHORARRAY($AF$4),AW$4):INDEX(_xlfn.ANCHORARRAY($AF$4),AW$5))</f>
        <v>1.8723937196230986E-2</v>
      </c>
      <c r="AX7">
        <f>AVERAGE(INDEX(_xlfn.ANCHORARRAY($AF$4),AX$4):INDEX(_xlfn.ANCHORARRAY($AF$4),AX$5))</f>
        <v>0.26362600374823503</v>
      </c>
      <c r="AY7">
        <f>AVERAGE(INDEX(_xlfn.ANCHORARRAY($AF$4),AY$4):INDEX(_xlfn.ANCHORARRAY($AF$4),AY$5))</f>
        <v>-0.13091862240352317</v>
      </c>
      <c r="AZ7">
        <f>AVERAGE(INDEX(_xlfn.ANCHORARRAY($AF$4),AZ$4):INDEX(_xlfn.ANCHORARRAY($AF$4),AZ$5))</f>
        <v>4.2328002834328811E-2</v>
      </c>
      <c r="BA7">
        <f>AVERAGE(INDEX(_xlfn.ANCHORARRAY($AF$4),BA$4):INDEX(_xlfn.ANCHORARRAY($AF$4),BA$5))</f>
        <v>-0.36296752657011017</v>
      </c>
      <c r="BB7">
        <f>AVERAGE(INDEX(_xlfn.ANCHORARRAY($AF$4),BB$4):INDEX(_xlfn.ANCHORARRAY($AF$4),BB$5))</f>
        <v>-7.7546997139052859E-2</v>
      </c>
      <c r="BC7">
        <f>AVERAGE(INDEX(_xlfn.ANCHORARRAY($AF$4),BC$4):INDEX(_xlfn.ANCHORARRAY($AF$4),BC$5))</f>
        <v>-0.26713332325315609</v>
      </c>
      <c r="BE7" t="str">
        <f t="shared" si="3"/>
        <v>Tyrese Haliburton</v>
      </c>
      <c r="BF7" cm="1">
        <f t="array" ref="BF7">INDEX(_x_scores_!B$2:B$474,MATCH($BE7,_x_scores_!$A$2:$A$474,0),0) + INDEX(_hidden_info_auction!AP$42:BA$42,'Draft Sim'!$F$21)</f>
        <v>0.44840580811077291</v>
      </c>
      <c r="BG7" cm="1">
        <f t="array" ref="BG7">INDEX(_x_scores_!C$2:C$474,MATCH($BE7,_x_scores_!$A$2:$A$474,0),0) + INDEX(_hidden_info_auction!AP$43:BA$43,'Draft Sim'!$F$21)</f>
        <v>-0.3437141363285694</v>
      </c>
      <c r="BH7" cm="1">
        <f t="array" ref="BH7">INDEX(_x_scores_!D$2:D$474,MATCH($BE7,_x_scores_!$A$2:$A$474,0),0) +INDEX(_hidden_info_auction!AP$44:BA$44,'Draft Sim'!$F$21)</f>
        <v>2.5482952938457495</v>
      </c>
      <c r="BI7" cm="1">
        <f t="array" ref="BI7">INDEX(_x_scores_!E$2:E$474,MATCH($BE7,_x_scores_!$A$2:$A$474,0),0) + INDEX(_hidden_info_auction!AP$45:BA$45,'Draft Sim'!$F$21)</f>
        <v>0.73329129384015146</v>
      </c>
      <c r="BJ7" cm="1">
        <f t="array" ref="BJ7">INDEX(_x_scores_!F$2:F$474,MATCH($BE7,_x_scores_!$A$2:$A$474,0),0) + INDEX(_hidden_info_auction!AP$46:BA$46,'Draft Sim'!$F$21)</f>
        <v>-0.83030493095141533</v>
      </c>
      <c r="BK7" cm="1">
        <f t="array" ref="BK7">INDEX(_x_scores_!G$2:G$474,MATCH($BE7,_x_scores_!$A$2:$A$474,0),0) + INDEX(_hidden_info_auction!AP$47:BA$47,'Draft Sim'!$F$21)</f>
        <v>1.0380990632254883</v>
      </c>
      <c r="BL7" cm="1">
        <f t="array" ref="BL7">INDEX(_x_scores_!H$2:H$474,MATCH($BE7,_x_scores_!$A$2:$A$474,0),0) + INDEX(_hidden_info_auction!AP$48:BA$48,'Draft Sim'!$F$21)</f>
        <v>-0.68309013927449902</v>
      </c>
      <c r="BM7" cm="1">
        <f t="array" ref="BM7">INDEX(_x_scores_!I$2:I$474,MATCH($BE7,_x_scores_!$A$2:$A$474,0),0) + INDEX(_hidden_info_auction!AP$49:BA$49,'Draft Sim'!$F$21)</f>
        <v>-1.3415439584552091</v>
      </c>
      <c r="BN7" cm="1">
        <f t="array" ref="BN7">INDEX(_x_scores_!J$2:J$474,MATCH($BE7,_x_scores_!$A$2:$A$474,0),0) + INDEX(_hidden_info_auction!AP$50:BA$50,'Draft Sim'!$F$21)</f>
        <v>-1.64674359857645E-2</v>
      </c>
      <c r="BP7">
        <f t="shared" si="4"/>
        <v>0.5333395002025092</v>
      </c>
      <c r="BQ7">
        <f t="shared" si="5"/>
        <v>0.47637590729105606</v>
      </c>
      <c r="BR7">
        <f t="shared" si="6"/>
        <v>0.66597270167317579</v>
      </c>
      <c r="BS7">
        <f t="shared" si="7"/>
        <v>0.55549419844096792</v>
      </c>
      <c r="BT7">
        <f t="shared" si="8"/>
        <v>0.44228699403159499</v>
      </c>
      <c r="BU7">
        <f t="shared" si="9"/>
        <v>0.57124123612685263</v>
      </c>
      <c r="BV7">
        <f t="shared" si="10"/>
        <v>0.45005808329928376</v>
      </c>
      <c r="BW7">
        <f t="shared" si="11"/>
        <v>0.40155551093365505</v>
      </c>
      <c r="BX7">
        <f t="shared" si="12"/>
        <v>0.49878861903224403</v>
      </c>
      <c r="BZ7">
        <f t="shared" si="13"/>
        <v>0.51056808344792659</v>
      </c>
      <c r="CA7" cm="1">
        <f t="array" aca="1" ref="CA7" ca="1">SUM(IF(MOD(_xlfn.FLOOR.MATH(ROW(INDIRECT("1:512"))/1),2)=1,BP7,1-BP7) * IF(MOD(_xlfn.FLOOR.MATH(ROW(INDIRECT("1:512"))/2),2)=1,BQ7,1-BQ7) *  IF(MOD(_xlfn.FLOOR.MATH(ROW(INDIRECT("1:512"))/4),2)=1,BR7,1-BR7) *IF(MOD(_xlfn.FLOOR.MATH(ROW(INDIRECT("1:512"))/8),2)=1,BS7,1-BS7) * IF(MOD(_xlfn.FLOOR.MATH(ROW(INDIRECT("1:512"))/16),2)=1,BT7,1-BT7) * IF(MOD(_xlfn.FLOOR.MATH(ROW(INDIRECT("1:512"))/32),2)=1,BU7,1-BU7) *  IF(MOD(_xlfn.FLOOR.MATH(ROW(INDIRECT("1:512"))/64),2)=1,BV7,1-BV7) * IF(MOD(_xlfn.FLOOR.MATH(ROW(INDIRECT("1:512"))/128),2)=1,BW7,1-BW7) * IF(MOD(_xlfn.FLOOR.MATH(ROW(INDIRECT("1:512"))/256),2)=1,BX7,1-BX7)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0.52617836092502235</v>
      </c>
      <c r="CB7">
        <f ca="1">IF('Auction Sim'!$C$2 = "Most Categories",CA7,BZ7)</f>
        <v>0.52617836092502235</v>
      </c>
      <c r="CD7" t="str">
        <f ca="1"/>
        <v>Tyrese Haliburton</v>
      </c>
      <c r="CF7" s="6" t="str">
        <f t="shared" ca="1" si="14"/>
        <v>Tyrese Haliburton</v>
      </c>
      <c r="CH7" t="str">
        <f ca="1"/>
        <v>Tyrese Haliburton</v>
      </c>
      <c r="CI7">
        <f t="shared" ca="1" si="19"/>
        <v>0.52617836092502235</v>
      </c>
      <c r="CJ7">
        <f t="shared" ca="1" si="20"/>
        <v>0.56566658264771352</v>
      </c>
      <c r="CL7">
        <f t="shared" ca="1" si="21"/>
        <v>0.27360748506246269</v>
      </c>
      <c r="CN7">
        <f t="shared" ca="1" si="15"/>
        <v>44.878112232230478</v>
      </c>
    </row>
    <row r="8" spans="1:92">
      <c r="A8" t="s">
        <v>600</v>
      </c>
      <c r="C8" t="s">
        <v>589</v>
      </c>
      <c r="D8">
        <v>14</v>
      </c>
      <c r="E8" cm="1">
        <f t="array" aca="1" ref="E8" ca="1">INDIRECT("'Auction Sim'!" &amp; C8 &amp; D8)</f>
        <v>0</v>
      </c>
      <c r="I8" t="str">
        <v>Kevin Durant</v>
      </c>
      <c r="K8" s="6" t="str">
        <f t="shared" ca="1" si="0"/>
        <v>Kevin Durant</v>
      </c>
      <c r="M8" t="str">
        <f ca="1"/>
        <v>Kevin Durant</v>
      </c>
      <c r="N8">
        <f ca="1">INDEX(_g_scores_!K$2:$K$474,MATCH(M8,_g_scores_!$A$2:$A$474,0))</f>
        <v>2.9987125725487442</v>
      </c>
      <c r="P8">
        <f t="shared" ca="1" si="16"/>
        <v>4.4602953515823396</v>
      </c>
      <c r="R8">
        <f t="shared" ca="1" si="1"/>
        <v>45.674024386482159</v>
      </c>
      <c r="T8" t="str">
        <v>Kevin Durant</v>
      </c>
      <c r="V8" s="6" t="str">
        <f t="shared" ca="1" si="2"/>
        <v>Kevin Durant</v>
      </c>
      <c r="X8" t="str">
        <f ca="1"/>
        <v>Kevin Durant</v>
      </c>
      <c r="Y8">
        <f ca="1">INDEX(_z_scores_!$K$2:$K$474,MATCH(X8,_z_scores_!$A$2:$A$474,0))</f>
        <v>4.8167957623956656</v>
      </c>
      <c r="AA8">
        <f t="shared" ca="1" si="17"/>
        <v>7.1782285121307474</v>
      </c>
      <c r="AC8">
        <f t="shared" ca="1" si="18"/>
        <v>46.146223769816189</v>
      </c>
      <c r="AE8">
        <v>1.114546045847659</v>
      </c>
      <c r="AF8">
        <v>0.28114996401675568</v>
      </c>
      <c r="AG8">
        <v>0.65191504699042913</v>
      </c>
      <c r="AH8">
        <v>-0.26593134291981801</v>
      </c>
      <c r="AI8">
        <v>1.142555347381975</v>
      </c>
      <c r="AJ8">
        <v>0.33747190053952392</v>
      </c>
      <c r="AK8">
        <v>-1.0308132745469019</v>
      </c>
      <c r="AL8">
        <v>0.76325483497510671</v>
      </c>
      <c r="AM8">
        <v>0.73631764102060282</v>
      </c>
      <c r="AP8" t="s">
        <v>3</v>
      </c>
      <c r="AQ8">
        <f>AVERAGE(INDEX(_xlfn.ANCHORARRAY($AG$4),AQ$4):INDEX(_xlfn.ANCHORARRAY($AG$4),AQ$5))</f>
        <v>0.92555885868858578</v>
      </c>
      <c r="AR8">
        <f>AVERAGE(INDEX(_xlfn.ANCHORARRAY($AG$4),AR$4):INDEX(_xlfn.ANCHORARRAY($AG$4),AR$5))</f>
        <v>0.74229594944254318</v>
      </c>
      <c r="AS8">
        <f>AVERAGE(INDEX(_xlfn.ANCHORARRAY($AG$4),AS$4):INDEX(_xlfn.ANCHORARRAY($AG$4),AS$5))</f>
        <v>0.20273347129177788</v>
      </c>
      <c r="AT8">
        <f>AVERAGE(INDEX(_xlfn.ANCHORARRAY($AG$4),AT$4):INDEX(_xlfn.ANCHORARRAY($AG$4),AT$5))</f>
        <v>0.35155187345407374</v>
      </c>
      <c r="AU8">
        <f>AVERAGE(INDEX(_xlfn.ANCHORARRAY($AG$4),AU$4):INDEX(_xlfn.ANCHORARRAY($AG$4),AU$5))</f>
        <v>8.9289654835085289E-2</v>
      </c>
      <c r="AV8">
        <f>AVERAGE(INDEX(_xlfn.ANCHORARRAY($AG$4),AV$4):INDEX(_xlfn.ANCHORARRAY($AG$4),AV$5))</f>
        <v>-0.12169411532661263</v>
      </c>
      <c r="AW8">
        <f>AVERAGE(INDEX(_xlfn.ANCHORARRAY($AG$4),AW$4):INDEX(_xlfn.ANCHORARRAY($AG$4),AW$5))</f>
        <v>0.21893109956623627</v>
      </c>
      <c r="AX8">
        <f>AVERAGE(INDEX(_xlfn.ANCHORARRAY($AG$4),AX$4):INDEX(_xlfn.ANCHORARRAY($AG$4),AX$5))</f>
        <v>-0.26036482078298795</v>
      </c>
      <c r="AY8">
        <f>AVERAGE(INDEX(_xlfn.ANCHORARRAY($AG$4),AY$4):INDEX(_xlfn.ANCHORARRAY($AG$4),AY$5))</f>
        <v>-0.26908926384009479</v>
      </c>
      <c r="AZ8">
        <f>AVERAGE(INDEX(_xlfn.ANCHORARRAY($AG$4),AZ$4):INDEX(_xlfn.ANCHORARRAY($AG$4),AZ$5))</f>
        <v>-0.15509166723874593</v>
      </c>
      <c r="BA8">
        <f>AVERAGE(INDEX(_xlfn.ANCHORARRAY($AG$4),BA$4):INDEX(_xlfn.ANCHORARRAY($AG$4),BA$5))</f>
        <v>-6.4943101528970953E-2</v>
      </c>
      <c r="BB8">
        <f>AVERAGE(INDEX(_xlfn.ANCHORARRAY($AG$4),BB$4):INDEX(_xlfn.ANCHORARRAY($AG$4),BB$5))</f>
        <v>-0.23488704717572675</v>
      </c>
      <c r="BC8">
        <f>AVERAGE(INDEX(_xlfn.ANCHORARRAY($AG$4),BC$4):INDEX(_xlfn.ANCHORARRAY($AG$4),BC$5))</f>
        <v>-0.47738532615856094</v>
      </c>
      <c r="BE8" t="str">
        <f t="shared" si="3"/>
        <v>Kevin Durant</v>
      </c>
      <c r="BF8" cm="1">
        <f t="array" ref="BF8">INDEX(_x_scores_!B$2:B$474,MATCH($BE8,_x_scores_!$A$2:$A$474,0),0) + INDEX(_hidden_info_auction!AP$42:BA$42,'Draft Sim'!$F$21)</f>
        <v>1.0227091826291888</v>
      </c>
      <c r="BG8" cm="1">
        <f t="array" ref="BG8">INDEX(_x_scores_!C$2:C$474,MATCH($BE8,_x_scores_!$A$2:$A$474,0),0) + INDEX(_hidden_info_auction!AP$43:BA$43,'Draft Sim'!$F$21)</f>
        <v>0.52531757914346211</v>
      </c>
      <c r="BH8" cm="1">
        <f t="array" ref="BH8">INDEX(_x_scores_!D$2:D$474,MATCH($BE8,_x_scores_!$A$2:$A$474,0),0) +INDEX(_hidden_info_auction!AP$44:BA$44,'Draft Sim'!$F$21)</f>
        <v>0.80137405022393438</v>
      </c>
      <c r="BI8" cm="1">
        <f t="array" ref="BI8">INDEX(_x_scores_!E$2:E$474,MATCH($BE8,_x_scores_!$A$2:$A$474,0),0) + INDEX(_hidden_info_auction!AP$45:BA$45,'Draft Sim'!$F$21)</f>
        <v>-0.49890686986522931</v>
      </c>
      <c r="BJ8" cm="1">
        <f t="array" ref="BJ8">INDEX(_x_scores_!F$2:F$474,MATCH($BE8,_x_scores_!$A$2:$A$474,0),0) + INDEX(_hidden_info_auction!AP$46:BA$46,'Draft Sim'!$F$21)</f>
        <v>0.57078387964892441</v>
      </c>
      <c r="BK8" cm="1">
        <f t="array" ref="BK8">INDEX(_x_scores_!G$2:G$474,MATCH($BE8,_x_scores_!$A$2:$A$474,0),0) + INDEX(_hidden_info_auction!AP$47:BA$47,'Draft Sim'!$F$21)</f>
        <v>0.26953848123928581</v>
      </c>
      <c r="BL8" cm="1">
        <f t="array" ref="BL8">INDEX(_x_scores_!H$2:H$474,MATCH($BE8,_x_scores_!$A$2:$A$474,0),0) + INDEX(_hidden_info_auction!AP$48:BA$48,'Draft Sim'!$F$21)</f>
        <v>-1.1014775876920446</v>
      </c>
      <c r="BM8" cm="1">
        <f t="array" ref="BM8">INDEX(_x_scores_!I$2:I$474,MATCH($BE8,_x_scores_!$A$2:$A$474,0),0) + INDEX(_hidden_info_auction!AP$49:BA$49,'Draft Sim'!$F$21)</f>
        <v>-0.98068386739373259</v>
      </c>
      <c r="BN8" cm="1">
        <f t="array" ref="BN8">INDEX(_x_scores_!J$2:J$474,MATCH($BE8,_x_scores_!$A$2:$A$474,0),0) + INDEX(_hidden_info_auction!AP$50:BA$50,'Draft Sim'!$F$21)</f>
        <v>0.83616148042675953</v>
      </c>
      <c r="BP8">
        <f t="shared" si="4"/>
        <v>0.57566884375078797</v>
      </c>
      <c r="BQ8">
        <f t="shared" si="5"/>
        <v>0.53607783576763546</v>
      </c>
      <c r="BR8">
        <f t="shared" si="6"/>
        <v>0.55363587887983501</v>
      </c>
      <c r="BS8">
        <f t="shared" si="7"/>
        <v>0.46217784693683406</v>
      </c>
      <c r="BT8">
        <f t="shared" si="8"/>
        <v>0.53974758027011538</v>
      </c>
      <c r="BU8">
        <f t="shared" si="9"/>
        <v>0.51859020775264231</v>
      </c>
      <c r="BV8">
        <f t="shared" si="10"/>
        <v>0.41980540403731315</v>
      </c>
      <c r="BW8">
        <f t="shared" si="11"/>
        <v>0.42769018056042118</v>
      </c>
      <c r="BX8">
        <f t="shared" si="12"/>
        <v>0.56126714114326792</v>
      </c>
      <c r="BZ8">
        <f t="shared" si="13"/>
        <v>0.51051787989987252</v>
      </c>
      <c r="CA8" cm="1">
        <f t="array" aca="1" ref="CA8" ca="1">SUM(IF(MOD(_xlfn.FLOOR.MATH(ROW(INDIRECT("1:512"))/1),2)=1,BP8,1-BP8) * IF(MOD(_xlfn.FLOOR.MATH(ROW(INDIRECT("1:512"))/2),2)=1,BQ8,1-BQ8) *  IF(MOD(_xlfn.FLOOR.MATH(ROW(INDIRECT("1:512"))/4),2)=1,BR8,1-BR8) *IF(MOD(_xlfn.FLOOR.MATH(ROW(INDIRECT("1:512"))/8),2)=1,BS8,1-BS8) * IF(MOD(_xlfn.FLOOR.MATH(ROW(INDIRECT("1:512"))/16),2)=1,BT8,1-BT8) * IF(MOD(_xlfn.FLOOR.MATH(ROW(INDIRECT("1:512"))/32),2)=1,BU8,1-BU8) *  IF(MOD(_xlfn.FLOOR.MATH(ROW(INDIRECT("1:512"))/64),2)=1,BV8,1-BV8) * IF(MOD(_xlfn.FLOOR.MATH(ROW(INDIRECT("1:512"))/128),2)=1,BW8,1-BW8) * IF(MOD(_xlfn.FLOOR.MATH(ROW(INDIRECT("1:512"))/256),2)=1,BX8,1-BX8)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0.52607622461495196</v>
      </c>
      <c r="CB8">
        <f ca="1">IF('Auction Sim'!$C$2 = "Most Categories",CA8,BZ8)</f>
        <v>0.52607622461495196</v>
      </c>
      <c r="CD8" t="str">
        <f ca="1"/>
        <v>Kevin Durant</v>
      </c>
      <c r="CF8" s="6" t="str">
        <f t="shared" ca="1" si="14"/>
        <v>Kevin Durant</v>
      </c>
      <c r="CH8" t="str">
        <f ca="1"/>
        <v>Kevin Durant</v>
      </c>
      <c r="CI8">
        <f t="shared" ca="1" si="19"/>
        <v>0.52607622461495196</v>
      </c>
      <c r="CJ8">
        <f t="shared" ca="1" si="20"/>
        <v>0.56541001446095573</v>
      </c>
      <c r="CL8">
        <f t="shared" ca="1" si="21"/>
        <v>0.2733509168757049</v>
      </c>
      <c r="CN8">
        <f t="shared" ca="1" si="15"/>
        <v>44.836028968763081</v>
      </c>
    </row>
    <row r="9" spans="1:92">
      <c r="C9" t="s">
        <v>589</v>
      </c>
      <c r="D9">
        <v>16</v>
      </c>
      <c r="E9" cm="1">
        <f t="array" aca="1" ref="E9" ca="1">INDIRECT("'Auction Sim'!" &amp; C9 &amp; D9)</f>
        <v>0</v>
      </c>
      <c r="I9" t="str">
        <v>Stephen Curry</v>
      </c>
      <c r="K9" s="6" t="str">
        <f t="shared" ca="1" si="0"/>
        <v>Stephen Curry</v>
      </c>
      <c r="M9" t="str">
        <f ca="1"/>
        <v>Stephen Curry</v>
      </c>
      <c r="N9">
        <f ca="1">INDEX(_g_scores_!K$2:$K$474,MATCH(M9,_g_scores_!$A$2:$A$474,0))</f>
        <v>2.3258726133741323</v>
      </c>
      <c r="P9">
        <f t="shared" ca="1" si="16"/>
        <v>3.7874553924077277</v>
      </c>
      <c r="R9">
        <f t="shared" ca="1" si="1"/>
        <v>38.784052696011344</v>
      </c>
      <c r="T9" t="str">
        <v>Jaren Jackson Jr.</v>
      </c>
      <c r="V9" s="6" t="str">
        <f t="shared" ca="1" si="2"/>
        <v>Jaren Jackson Jr.</v>
      </c>
      <c r="X9" t="str">
        <f ca="1"/>
        <v>Jaren Jackson Jr.</v>
      </c>
      <c r="Y9">
        <f ca="1">INDEX(_z_scores_!$K$2:$K$474,MATCH(X9,_z_scores_!$A$2:$A$474,0))</f>
        <v>3.5379176157571925</v>
      </c>
      <c r="AA9">
        <f t="shared" ca="1" si="17"/>
        <v>5.8993503654922748</v>
      </c>
      <c r="AC9">
        <f t="shared" ca="1" si="18"/>
        <v>37.924780689622445</v>
      </c>
      <c r="AE9">
        <v>0.3418961933215946</v>
      </c>
      <c r="AF9">
        <v>0.15168155454810442</v>
      </c>
      <c r="AG9">
        <v>-1.001655359381677</v>
      </c>
      <c r="AH9">
        <v>0.11141807505835698</v>
      </c>
      <c r="AI9">
        <v>2.8159930716883976</v>
      </c>
      <c r="AJ9">
        <v>0.15995998319842891</v>
      </c>
      <c r="AK9">
        <v>0.11122084383900756</v>
      </c>
      <c r="AL9">
        <v>-2.562624341726236E-2</v>
      </c>
      <c r="AM9">
        <v>-2.5004227749382702E-2</v>
      </c>
      <c r="AP9" t="s">
        <v>4</v>
      </c>
      <c r="AQ9">
        <f>AVERAGE(INDEX(_xlfn.ANCHORARRAY($AH$4),AQ$4):INDEX(_xlfn.ANCHORARRAY($AH$4),AQ$5))</f>
        <v>0.34914662359613335</v>
      </c>
      <c r="AR9">
        <f>AVERAGE(INDEX(_xlfn.ANCHORARRAY($AH$4),AR$4):INDEX(_xlfn.ANCHORARRAY($AH$4),AR$5))</f>
        <v>0.26389777014500804</v>
      </c>
      <c r="AS9">
        <f>AVERAGE(INDEX(_xlfn.ANCHORARRAY($AH$4),AS$4):INDEX(_xlfn.ANCHORARRAY($AH$4),AS$5))</f>
        <v>5.6362476961507459E-2</v>
      </c>
      <c r="AT9">
        <f>AVERAGE(INDEX(_xlfn.ANCHORARRAY($AH$4),AT$4):INDEX(_xlfn.ANCHORARRAY($AH$4),AT$5))</f>
        <v>8.6347313497261338E-2</v>
      </c>
      <c r="AU9">
        <f>AVERAGE(INDEX(_xlfn.ANCHORARRAY($AH$4),AU$4):INDEX(_xlfn.ANCHORARRAY($AH$4),AU$5))</f>
        <v>0.26385322916495862</v>
      </c>
      <c r="AV9">
        <f>AVERAGE(INDEX(_xlfn.ANCHORARRAY($AH$4),AV$4):INDEX(_xlfn.ANCHORARRAY($AH$4),AV$5))</f>
        <v>2.0363269240706073E-2</v>
      </c>
      <c r="AW9">
        <f>AVERAGE(INDEX(_xlfn.ANCHORARRAY($AH$4),AW$4):INDEX(_xlfn.ANCHORARRAY($AH$4),AW$5))</f>
        <v>-1.4962504601063558E-3</v>
      </c>
      <c r="AX9">
        <f>AVERAGE(INDEX(_xlfn.ANCHORARRAY($AH$4),AX$4):INDEX(_xlfn.ANCHORARRAY($AH$4),AX$5))</f>
        <v>-0.13117541585317014</v>
      </c>
      <c r="AY9">
        <f>AVERAGE(INDEX(_xlfn.ANCHORARRAY($AH$4),AY$4):INDEX(_xlfn.ANCHORARRAY($AH$4),AY$5))</f>
        <v>0.13469639779214684</v>
      </c>
      <c r="AZ9">
        <f>AVERAGE(INDEX(_xlfn.ANCHORARRAY($AH$4),AZ$4):INDEX(_xlfn.ANCHORARRAY($AH$4),AZ$5))</f>
        <v>-0.12974786650798445</v>
      </c>
      <c r="BA9">
        <f>AVERAGE(INDEX(_xlfn.ANCHORARRAY($AH$4),BA$4):INDEX(_xlfn.ANCHORARRAY($AH$4),BA$5))</f>
        <v>-0.13097064463168503</v>
      </c>
      <c r="BB9">
        <f>AVERAGE(INDEX(_xlfn.ANCHORARRAY($AH$4),BB$4):INDEX(_xlfn.ANCHORARRAY($AH$4),BB$5))</f>
        <v>-0.19566861800227123</v>
      </c>
      <c r="BC9">
        <f>AVERAGE(INDEX(_xlfn.ANCHORARRAY($AH$4),BC$4):INDEX(_xlfn.ANCHORARRAY($AH$4),BC$5))</f>
        <v>-0.23330533793849328</v>
      </c>
      <c r="BE9" t="str">
        <f t="shared" si="3"/>
        <v>Stephen Curry</v>
      </c>
      <c r="BF9" cm="1">
        <f t="array" ref="BF9">INDEX(_x_scores_!B$2:B$474,MATCH($BE9,_x_scores_!$A$2:$A$474,0),0) + INDEX(_hidden_info_auction!AP$42:BA$42,'Draft Sim'!$F$21)</f>
        <v>0.98809164658689541</v>
      </c>
      <c r="BG9" cm="1">
        <f t="array" ref="BG9">INDEX(_x_scores_!C$2:C$474,MATCH($BE9,_x_scores_!$A$2:$A$474,0),0) + INDEX(_hidden_info_auction!AP$43:BA$43,'Draft Sim'!$F$21)</f>
        <v>0.20394092054433427</v>
      </c>
      <c r="BH9" cm="1">
        <f t="array" ref="BH9">INDEX(_x_scores_!D$2:D$474,MATCH($BE9,_x_scores_!$A$2:$A$474,0),0) +INDEX(_hidden_info_auction!AP$44:BA$44,'Draft Sim'!$F$21)</f>
        <v>1.2556965724428102</v>
      </c>
      <c r="BI9" cm="1">
        <f t="array" ref="BI9">INDEX(_x_scores_!E$2:E$474,MATCH($BE9,_x_scores_!$A$2:$A$474,0),0) + INDEX(_hidden_info_auction!AP$45:BA$45,'Draft Sim'!$F$21)</f>
        <v>-0.37209385014911817</v>
      </c>
      <c r="BJ9" cm="1">
        <f t="array" ref="BJ9">INDEX(_x_scores_!F$2:F$474,MATCH($BE9,_x_scores_!$A$2:$A$474,0),0) + INDEX(_hidden_info_auction!AP$46:BA$46,'Draft Sim'!$F$21)</f>
        <v>-1.0770883613613793</v>
      </c>
      <c r="BK9" cm="1">
        <f t="array" ref="BK9">INDEX(_x_scores_!G$2:G$474,MATCH($BE9,_x_scores_!$A$2:$A$474,0),0) + INDEX(_hidden_info_auction!AP$47:BA$47,'Draft Sim'!$F$21)</f>
        <v>2.1027917735191362</v>
      </c>
      <c r="BL9" cm="1">
        <f t="array" ref="BL9">INDEX(_x_scores_!H$2:H$474,MATCH($BE9,_x_scores_!$A$2:$A$474,0),0) + INDEX(_hidden_info_auction!AP$48:BA$48,'Draft Sim'!$F$21)</f>
        <v>-1.1664403475343237</v>
      </c>
      <c r="BM9" cm="1">
        <f t="array" ref="BM9">INDEX(_x_scores_!I$2:I$474,MATCH($BE9,_x_scores_!$A$2:$A$474,0),0) + INDEX(_hidden_info_auction!AP$49:BA$49,'Draft Sim'!$F$21)</f>
        <v>-1.0357928060502046</v>
      </c>
      <c r="BN9" cm="1">
        <f t="array" ref="BN9">INDEX(_x_scores_!J$2:J$474,MATCH($BE9,_x_scores_!$A$2:$A$474,0),0) + INDEX(_hidden_info_auction!AP$50:BA$50,'Draft Sim'!$F$21)</f>
        <v>-0.15621425457180441</v>
      </c>
      <c r="BP9">
        <f t="shared" si="4"/>
        <v>0.57313693620369344</v>
      </c>
      <c r="BQ9">
        <f t="shared" si="5"/>
        <v>0.51402254103049649</v>
      </c>
      <c r="BR9">
        <f t="shared" si="6"/>
        <v>0.5836753013822491</v>
      </c>
      <c r="BS9">
        <f t="shared" si="7"/>
        <v>0.47177275096340487</v>
      </c>
      <c r="BT9">
        <f t="shared" si="8"/>
        <v>0.42531218354741762</v>
      </c>
      <c r="BU9">
        <f t="shared" si="9"/>
        <v>0.64194760664906525</v>
      </c>
      <c r="BV9">
        <f t="shared" si="10"/>
        <v>0.41514567002320324</v>
      </c>
      <c r="BW9">
        <f t="shared" si="11"/>
        <v>0.42367538606786759</v>
      </c>
      <c r="BX9">
        <f t="shared" si="12"/>
        <v>0.48851010561960151</v>
      </c>
      <c r="BZ9">
        <f t="shared" si="13"/>
        <v>0.50413316460966662</v>
      </c>
      <c r="CA9" cm="1">
        <f t="array" aca="1" ref="CA9" ca="1">SUM(IF(MOD(_xlfn.FLOOR.MATH(ROW(INDIRECT("1:512"))/1),2)=1,BP9,1-BP9) * IF(MOD(_xlfn.FLOOR.MATH(ROW(INDIRECT("1:512"))/2),2)=1,BQ9,1-BQ9) *  IF(MOD(_xlfn.FLOOR.MATH(ROW(INDIRECT("1:512"))/4),2)=1,BR9,1-BR9) *IF(MOD(_xlfn.FLOOR.MATH(ROW(INDIRECT("1:512"))/8),2)=1,BS9,1-BS9) * IF(MOD(_xlfn.FLOOR.MATH(ROW(INDIRECT("1:512"))/16),2)=1,BT9,1-BT9) * IF(MOD(_xlfn.FLOOR.MATH(ROW(INDIRECT("1:512"))/32),2)=1,BU9,1-BU9) *  IF(MOD(_xlfn.FLOOR.MATH(ROW(INDIRECT("1:512"))/64),2)=1,BV9,1-BV9) * IF(MOD(_xlfn.FLOOR.MATH(ROW(INDIRECT("1:512"))/128),2)=1,BW9,1-BW9) * IF(MOD(_xlfn.FLOOR.MATH(ROW(INDIRECT("1:512"))/256),2)=1,BX9,1-BX9)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0.51019902309002518</v>
      </c>
      <c r="CB9">
        <f ca="1">IF('Auction Sim'!$C$2 = "Most Categories",CA9,BZ9)</f>
        <v>0.51019902309002518</v>
      </c>
      <c r="CD9" t="str">
        <f ca="1"/>
        <v>Stephen Curry</v>
      </c>
      <c r="CF9" s="6" t="str">
        <f t="shared" ca="1" si="14"/>
        <v>Stephen Curry</v>
      </c>
      <c r="CH9" t="str">
        <f ca="1"/>
        <v>Stephen Curry</v>
      </c>
      <c r="CI9">
        <f t="shared" ca="1" si="19"/>
        <v>0.51019902309002518</v>
      </c>
      <c r="CJ9">
        <f t="shared" ca="1" si="20"/>
        <v>0.52556794508999205</v>
      </c>
      <c r="CL9">
        <f t="shared" ca="1" si="21"/>
        <v>0.23350884750474121</v>
      </c>
      <c r="CN9">
        <f t="shared" ca="1" si="15"/>
        <v>38.300985308001302</v>
      </c>
    </row>
    <row r="10" spans="1:92">
      <c r="C10" t="s">
        <v>589</v>
      </c>
      <c r="D10">
        <v>18</v>
      </c>
      <c r="E10" cm="1">
        <f t="array" aca="1" ref="E10" ca="1">INDIRECT("'Auction Sim'!" &amp; C10 &amp; D10)</f>
        <v>0</v>
      </c>
      <c r="I10" t="str">
        <v>Jaren Jackson Jr.</v>
      </c>
      <c r="K10" s="6" t="str">
        <f t="shared" ca="1" si="0"/>
        <v>Jaren Jackson Jr.</v>
      </c>
      <c r="M10" t="str">
        <f ca="1"/>
        <v>Jaren Jackson Jr.</v>
      </c>
      <c r="N10">
        <f ca="1">INDEX(_g_scores_!K$2:$K$474,MATCH(M10,_g_scores_!$A$2:$A$474,0))</f>
        <v>2.1340585369501852</v>
      </c>
      <c r="P10">
        <f t="shared" ca="1" si="16"/>
        <v>3.5956413159837806</v>
      </c>
      <c r="R10">
        <f t="shared" ca="1" si="1"/>
        <v>36.819850751144649</v>
      </c>
      <c r="T10" t="str">
        <v>Stephen Curry</v>
      </c>
      <c r="V10" s="6" t="str">
        <f t="shared" ca="1" si="2"/>
        <v>Stephen Curry</v>
      </c>
      <c r="X10" t="str">
        <f ca="1"/>
        <v>Stephen Curry</v>
      </c>
      <c r="Y10">
        <f ca="1">INDEX(_z_scores_!$K$2:$K$474,MATCH(X10,_z_scores_!$A$2:$A$474,0))</f>
        <v>3.4606281063918369</v>
      </c>
      <c r="AA10">
        <f t="shared" ca="1" si="17"/>
        <v>5.8220608561269191</v>
      </c>
      <c r="AC10">
        <f t="shared" ca="1" si="18"/>
        <v>37.427914507638178</v>
      </c>
      <c r="AE10">
        <v>1.0799285098053657</v>
      </c>
      <c r="AF10">
        <v>-4.0226694582372095E-2</v>
      </c>
      <c r="AG10">
        <v>1.1062375692093049</v>
      </c>
      <c r="AH10">
        <v>-0.13911832320370687</v>
      </c>
      <c r="AI10">
        <v>-0.50531689362832888</v>
      </c>
      <c r="AJ10">
        <v>2.1707251928193743</v>
      </c>
      <c r="AK10">
        <v>-1.0957760343891809</v>
      </c>
      <c r="AL10">
        <v>0.70814589631863467</v>
      </c>
      <c r="AM10">
        <v>-0.25605809397796114</v>
      </c>
      <c r="AP10" t="s">
        <v>5</v>
      </c>
      <c r="AQ10">
        <f>AVERAGE(INDEX(_xlfn.ANCHORARRAY($AI$4),AQ$4):INDEX(_xlfn.ANCHORARRAY($AI$4),AQ$5))</f>
        <v>0.51920833500350605</v>
      </c>
      <c r="AR10">
        <f>AVERAGE(INDEX(_xlfn.ANCHORARRAY($AI$4),AR$4):INDEX(_xlfn.ANCHORARRAY($AI$4),AR$5))</f>
        <v>-0.17242930074034579</v>
      </c>
      <c r="AS10">
        <f>AVERAGE(INDEX(_xlfn.ANCHORARRAY($AI$4),AS$4):INDEX(_xlfn.ANCHORARRAY($AI$4),AS$5))</f>
        <v>0.16406710128763383</v>
      </c>
      <c r="AT10">
        <f>AVERAGE(INDEX(_xlfn.ANCHORARRAY($AI$4),AT$4):INDEX(_xlfn.ANCHORARRAY($AI$4),AT$5))</f>
        <v>0.29675596500517482</v>
      </c>
      <c r="AU10">
        <f>AVERAGE(INDEX(_xlfn.ANCHORARRAY($AI$4),AU$4):INDEX(_xlfn.ANCHORARRAY($AI$4),AU$5))</f>
        <v>-0.12141969464583663</v>
      </c>
      <c r="AV10">
        <f>AVERAGE(INDEX(_xlfn.ANCHORARRAY($AI$4),AV$4):INDEX(_xlfn.ANCHORARRAY($AI$4),AV$5))</f>
        <v>6.5805296148598591E-2</v>
      </c>
      <c r="AW10">
        <f>AVERAGE(INDEX(_xlfn.ANCHORARRAY($AI$4),AW$4):INDEX(_xlfn.ANCHORARRAY($AI$4),AW$5))</f>
        <v>-0.16505174938162684</v>
      </c>
      <c r="AX10">
        <f>AVERAGE(INDEX(_xlfn.ANCHORARRAY($AI$4),AX$4):INDEX(_xlfn.ANCHORARRAY($AI$4),AX$5))</f>
        <v>0.14730635867489128</v>
      </c>
      <c r="AY10">
        <f>AVERAGE(INDEX(_xlfn.ANCHORARRAY($AI$4),AY$4):INDEX(_xlfn.ANCHORARRAY($AI$4),AY$5))</f>
        <v>-0.19794939858238556</v>
      </c>
      <c r="AZ10">
        <f>AVERAGE(INDEX(_xlfn.ANCHORARRAY($AI$4),AZ$4):INDEX(_xlfn.ANCHORARRAY($AI$4),AZ$5))</f>
        <v>-0.27434118327319063</v>
      </c>
      <c r="BA10">
        <f>AVERAGE(INDEX(_xlfn.ANCHORARRAY($AI$4),BA$4):INDEX(_xlfn.ANCHORARRAY($AI$4),BA$5))</f>
        <v>-0.44688458985149454</v>
      </c>
      <c r="BB10">
        <f>AVERAGE(INDEX(_xlfn.ANCHORARRAY($AI$4),BB$4):INDEX(_xlfn.ANCHORARRAY($AI$4),BB$5))</f>
        <v>-0.12879370371532764</v>
      </c>
      <c r="BC10">
        <f>AVERAGE(INDEX(_xlfn.ANCHORARRAY($AI$4),BC$4):INDEX(_xlfn.ANCHORARRAY($AI$4),BC$5))</f>
        <v>-0.12042456338261733</v>
      </c>
      <c r="BE10" t="str">
        <f t="shared" si="3"/>
        <v>Jaren Jackson Jr.</v>
      </c>
      <c r="BF10" cm="1">
        <f t="array" ref="BF10">INDEX(_x_scores_!B$2:B$474,MATCH($BE10,_x_scores_!$A$2:$A$474,0),0) + INDEX(_hidden_info_auction!AP$42:BA$42,'Draft Sim'!$F$21)</f>
        <v>0.25005933010312431</v>
      </c>
      <c r="BG10" cm="1">
        <f t="array" ref="BG10">INDEX(_x_scores_!C$2:C$474,MATCH($BE10,_x_scores_!$A$2:$A$474,0),0) + INDEX(_hidden_info_auction!AP$43:BA$43,'Draft Sim'!$F$21)</f>
        <v>0.39584916967481076</v>
      </c>
      <c r="BH10" cm="1">
        <f t="array" ref="BH10">INDEX(_x_scores_!D$2:D$474,MATCH($BE10,_x_scores_!$A$2:$A$474,0),0) +INDEX(_hidden_info_auction!AP$44:BA$44,'Draft Sim'!$F$21)</f>
        <v>-0.8521963561481718</v>
      </c>
      <c r="BI10" cm="1">
        <f t="array" ref="BI10">INDEX(_x_scores_!E$2:E$474,MATCH($BE10,_x_scores_!$A$2:$A$474,0),0) + INDEX(_hidden_info_auction!AP$45:BA$45,'Draft Sim'!$F$21)</f>
        <v>-0.12155745188705432</v>
      </c>
      <c r="BJ10" cm="1">
        <f t="array" ref="BJ10">INDEX(_x_scores_!F$2:F$474,MATCH($BE10,_x_scores_!$A$2:$A$474,0),0) + INDEX(_hidden_info_auction!AP$46:BA$46,'Draft Sim'!$F$21)</f>
        <v>2.2442216039553471</v>
      </c>
      <c r="BK10" cm="1">
        <f t="array" ref="BK10">INDEX(_x_scores_!G$2:G$474,MATCH($BE10,_x_scores_!$A$2:$A$474,0),0) + INDEX(_hidden_info_auction!AP$47:BA$47,'Draft Sim'!$F$21)</f>
        <v>9.2026563898190805E-2</v>
      </c>
      <c r="BL10" cm="1">
        <f t="array" ref="BL10">INDEX(_x_scores_!H$2:H$474,MATCH($BE10,_x_scores_!$A$2:$A$474,0),0) + INDEX(_hidden_info_auction!AP$48:BA$48,'Draft Sim'!$F$21)</f>
        <v>4.0556530693864792E-2</v>
      </c>
      <c r="BM10" cm="1">
        <f t="array" ref="BM10">INDEX(_x_scores_!I$2:I$474,MATCH($BE10,_x_scores_!$A$2:$A$474,0),0) + INDEX(_hidden_info_auction!AP$49:BA$49,'Draft Sim'!$F$21)</f>
        <v>-1.7695649457861016</v>
      </c>
      <c r="BN10" cm="1">
        <f t="array" ref="BN10">INDEX(_x_scores_!J$2:J$474,MATCH($BE10,_x_scores_!$A$2:$A$474,0),0) + INDEX(_hidden_info_auction!AP$50:BA$50,'Draft Sim'!$F$21)</f>
        <v>7.4839611656774038E-2</v>
      </c>
      <c r="BP10">
        <f t="shared" si="4"/>
        <v>0.51860714844372313</v>
      </c>
      <c r="BQ10">
        <f t="shared" si="5"/>
        <v>0.52720223522759757</v>
      </c>
      <c r="BR10">
        <f t="shared" si="6"/>
        <v>0.44298514902325437</v>
      </c>
      <c r="BS10">
        <f t="shared" si="7"/>
        <v>0.4907716986719135</v>
      </c>
      <c r="BT10">
        <f t="shared" si="8"/>
        <v>0.65261401526466623</v>
      </c>
      <c r="BU10">
        <f t="shared" si="9"/>
        <v>0.50634915023411453</v>
      </c>
      <c r="BV10">
        <f t="shared" si="10"/>
        <v>0.50297291900170915</v>
      </c>
      <c r="BW10">
        <f t="shared" si="11"/>
        <v>0.371127117450465</v>
      </c>
      <c r="BX10">
        <f t="shared" si="12"/>
        <v>0.50550520088080697</v>
      </c>
      <c r="BZ10">
        <f t="shared" si="13"/>
        <v>0.50201495935536122</v>
      </c>
      <c r="CA10" cm="1">
        <f t="array" aca="1" ref="CA10" ca="1">SUM(IF(MOD(_xlfn.FLOOR.MATH(ROW(INDIRECT("1:512"))/1),2)=1,BP10,1-BP10) * IF(MOD(_xlfn.FLOOR.MATH(ROW(INDIRECT("1:512"))/2),2)=1,BQ10,1-BQ10) *  IF(MOD(_xlfn.FLOOR.MATH(ROW(INDIRECT("1:512"))/4),2)=1,BR10,1-BR10) *IF(MOD(_xlfn.FLOOR.MATH(ROW(INDIRECT("1:512"))/8),2)=1,BS10,1-BS10) * IF(MOD(_xlfn.FLOOR.MATH(ROW(INDIRECT("1:512"))/16),2)=1,BT10,1-BT10) * IF(MOD(_xlfn.FLOOR.MATH(ROW(INDIRECT("1:512"))/32),2)=1,BU10,1-BU10) *  IF(MOD(_xlfn.FLOOR.MATH(ROW(INDIRECT("1:512"))/64),2)=1,BV10,1-BV10) * IF(MOD(_xlfn.FLOOR.MATH(ROW(INDIRECT("1:512"))/128),2)=1,BW10,1-BW10) * IF(MOD(_xlfn.FLOOR.MATH(ROW(INDIRECT("1:512"))/256),2)=1,BX10,1-BX10)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0.50495636972020519</v>
      </c>
      <c r="CB10">
        <f ca="1">IF('Auction Sim'!$C$2 = "Most Categories",CA10,BZ10)</f>
        <v>0.50495636972020519</v>
      </c>
      <c r="CD10" t="str">
        <f ca="1"/>
        <v>Luka Doncic</v>
      </c>
      <c r="CF10" s="6" t="str">
        <f t="shared" ca="1" si="14"/>
        <v>Luka Doncic</v>
      </c>
      <c r="CH10" t="str">
        <f ca="1"/>
        <v>Luka Doncic</v>
      </c>
      <c r="CI10">
        <f t="shared" ca="1" si="19"/>
        <v>0.50606441024701043</v>
      </c>
      <c r="CJ10">
        <f t="shared" ca="1" si="20"/>
        <v>0.51520180768400448</v>
      </c>
      <c r="CL10">
        <f t="shared" ca="1" si="21"/>
        <v>0.22314271009875364</v>
      </c>
      <c r="CN10">
        <f t="shared" ca="1" si="15"/>
        <v>36.600693088969251</v>
      </c>
    </row>
    <row r="11" spans="1:92">
      <c r="C11" t="s">
        <v>589</v>
      </c>
      <c r="D11">
        <v>20</v>
      </c>
      <c r="E11" cm="1">
        <f t="array" aca="1" ref="E11" ca="1">INDIRECT("'Auction Sim'!" &amp; C11 &amp; D11)</f>
        <v>0</v>
      </c>
      <c r="I11" t="str">
        <v>Luka Doncic</v>
      </c>
      <c r="K11" s="6" t="str">
        <f t="shared" ca="1" si="0"/>
        <v>Luka Doncic</v>
      </c>
      <c r="M11" t="str">
        <f ca="1"/>
        <v>Luka Doncic</v>
      </c>
      <c r="N11">
        <f ca="1">INDEX(_g_scores_!K$2:$K$474,MATCH(M11,_g_scores_!$A$2:$A$474,0))</f>
        <v>1.9943134981389148</v>
      </c>
      <c r="P11">
        <f t="shared" ca="1" si="16"/>
        <v>3.4558962771725099</v>
      </c>
      <c r="R11">
        <f t="shared" ca="1" si="1"/>
        <v>35.388842755611009</v>
      </c>
      <c r="T11" t="str">
        <v>Anthony Edwards</v>
      </c>
      <c r="V11" s="6" t="str">
        <f t="shared" ca="1" si="2"/>
        <v>Anthony Edwards</v>
      </c>
      <c r="X11" t="str">
        <f ca="1"/>
        <v>Anthony Edwards</v>
      </c>
      <c r="Y11">
        <f ca="1">INDEX(_z_scores_!$K$2:$K$474,MATCH(X11,_z_scores_!$A$2:$A$474,0))</f>
        <v>3.2949755401700855</v>
      </c>
      <c r="AA11">
        <f t="shared" ca="1" si="17"/>
        <v>5.6564082899051673</v>
      </c>
      <c r="AC11">
        <f t="shared" ca="1" si="18"/>
        <v>36.362994329073928</v>
      </c>
      <c r="AE11">
        <v>1.0726359208868559</v>
      </c>
      <c r="AF11">
        <v>0.23592181444556168</v>
      </c>
      <c r="AG11">
        <v>0.63846942921800198</v>
      </c>
      <c r="AH11">
        <v>0.95876649528175761</v>
      </c>
      <c r="AI11">
        <v>0.12087114993950489</v>
      </c>
      <c r="AJ11">
        <v>1.1093767847357661</v>
      </c>
      <c r="AK11">
        <v>-1.0873997676821821</v>
      </c>
      <c r="AL11">
        <v>-0.27741780817436468</v>
      </c>
      <c r="AM11">
        <v>-0.4062564462537866</v>
      </c>
      <c r="AP11" t="s">
        <v>6</v>
      </c>
      <c r="AQ11">
        <f>AVERAGE(INDEX(_xlfn.ANCHORARRAY($AJ$4),AQ$4):INDEX(_xlfn.ANCHORARRAY($AJ$4),AQ$5))</f>
        <v>0.46171545233957767</v>
      </c>
      <c r="AR11">
        <f>AVERAGE(INDEX(_xlfn.ANCHORARRAY($AJ$4),AR$4):INDEX(_xlfn.ANCHORARRAY($AJ$4),AR$5))</f>
        <v>0.764201899151988</v>
      </c>
      <c r="AS11">
        <f>AVERAGE(INDEX(_xlfn.ANCHORARRAY($AJ$4),AS$4):INDEX(_xlfn.ANCHORARRAY($AJ$4),AS$5))</f>
        <v>-0.10526882779049244</v>
      </c>
      <c r="AT11">
        <f>AVERAGE(INDEX(_xlfn.ANCHORARRAY($AJ$4),AT$4):INDEX(_xlfn.ANCHORARRAY($AJ$4),AT$5))</f>
        <v>0.1052628501432676</v>
      </c>
      <c r="AU11">
        <f>AVERAGE(INDEX(_xlfn.ANCHORARRAY($AJ$4),AU$4):INDEX(_xlfn.ANCHORARRAY($AJ$4),AU$5))</f>
        <v>-1.9363547883351765E-2</v>
      </c>
      <c r="AV11">
        <f>AVERAGE(INDEX(_xlfn.ANCHORARRAY($AJ$4),AV$4):INDEX(_xlfn.ANCHORARRAY($AJ$4),AV$5))</f>
        <v>0.16881190406540178</v>
      </c>
      <c r="AW11">
        <f>AVERAGE(INDEX(_xlfn.ANCHORARRAY($AJ$4),AW$4):INDEX(_xlfn.ANCHORARRAY($AJ$4),AW$5))</f>
        <v>4.2143688531357443E-2</v>
      </c>
      <c r="AX11">
        <f>AVERAGE(INDEX(_xlfn.ANCHORARRAY($AJ$4),AX$4):INDEX(_xlfn.ANCHORARRAY($AJ$4),AX$5))</f>
        <v>-1.3090961855755515E-2</v>
      </c>
      <c r="AY11">
        <f>AVERAGE(INDEX(_xlfn.ANCHORARRAY($AJ$4),AY$4):INDEX(_xlfn.ANCHORARRAY($AJ$4),AY$5))</f>
        <v>-0.19658673564814722</v>
      </c>
      <c r="AZ11">
        <f>AVERAGE(INDEX(_xlfn.ANCHORARRAY($AJ$4),AZ$4):INDEX(_xlfn.ANCHORARRAY($AJ$4),AZ$5))</f>
        <v>-1.4234345518542644E-2</v>
      </c>
      <c r="BA11">
        <f>AVERAGE(INDEX(_xlfn.ANCHORARRAY($AJ$4),BA$4):INDEX(_xlfn.ANCHORARRAY($AJ$4),BA$5))</f>
        <v>0.20455353362535281</v>
      </c>
      <c r="BB11">
        <f>AVERAGE(INDEX(_xlfn.ANCHORARRAY($AJ$4),BB$4):INDEX(_xlfn.ANCHORARRAY($AJ$4),BB$5))</f>
        <v>-0.47956489082932463</v>
      </c>
      <c r="BC11">
        <f>AVERAGE(INDEX(_xlfn.ANCHORARRAY($AJ$4),BC$4):INDEX(_xlfn.ANCHORARRAY($AJ$4),BC$5))</f>
        <v>-0.32901057792849397</v>
      </c>
      <c r="BE11" t="str">
        <f t="shared" si="3"/>
        <v>Luka Doncic</v>
      </c>
      <c r="BF11" cm="1">
        <f t="array" ref="BF11">INDEX(_x_scores_!B$2:B$474,MATCH($BE11,_x_scores_!$A$2:$A$474,0),0) + INDEX(_hidden_info_auction!AP$42:BA$42,'Draft Sim'!$F$21)</f>
        <v>1.4285101809352523</v>
      </c>
      <c r="BG11" cm="1">
        <f t="array" ref="BG11">INDEX(_x_scores_!C$2:C$474,MATCH($BE11,_x_scores_!$A$2:$A$474,0),0) + INDEX(_hidden_info_auction!AP$43:BA$43,'Draft Sim'!$F$21)</f>
        <v>0.87167519916993452</v>
      </c>
      <c r="BH11" cm="1">
        <f t="array" ref="BH11">INDEX(_x_scores_!D$2:D$474,MATCH($BE11,_x_scores_!$A$2:$A$474,0),0) +INDEX(_hidden_info_auction!AP$44:BA$44,'Draft Sim'!$F$21)</f>
        <v>1.9667728145981394</v>
      </c>
      <c r="BI11" cm="1">
        <f t="array" ref="BI11">INDEX(_x_scores_!E$2:E$474,MATCH($BE11,_x_scores_!$A$2:$A$474,0),0) + INDEX(_hidden_info_auction!AP$45:BA$45,'Draft Sim'!$F$21)</f>
        <v>0.1470933398503188</v>
      </c>
      <c r="BJ11" cm="1">
        <f t="array" ref="BJ11">INDEX(_x_scores_!F$2:F$474,MATCH($BE11,_x_scores_!$A$2:$A$474,0),0) + INDEX(_hidden_info_auction!AP$46:BA$46,'Draft Sim'!$F$21)</f>
        <v>-0.79676390120294083</v>
      </c>
      <c r="BK11" cm="1">
        <f t="array" ref="BK11">INDEX(_x_scores_!G$2:G$474,MATCH($BE11,_x_scores_!$A$2:$A$474,0),0) + INDEX(_hidden_info_auction!AP$47:BA$47,'Draft Sim'!$F$21)</f>
        <v>1.0900505128910893</v>
      </c>
      <c r="BL11" cm="1">
        <f t="array" ref="BL11">INDEX(_x_scores_!H$2:H$474,MATCH($BE11,_x_scores_!$A$2:$A$474,0),0) + INDEX(_hidden_info_auction!AP$48:BA$48,'Draft Sim'!$F$21)</f>
        <v>-1.552512600226331</v>
      </c>
      <c r="BM11" cm="1">
        <f t="array" ref="BM11">INDEX(_x_scores_!I$2:I$474,MATCH($BE11,_x_scores_!$A$2:$A$474,0),0) + INDEX(_hidden_info_auction!AP$49:BA$49,'Draft Sim'!$F$21)</f>
        <v>-2.6983528187363941</v>
      </c>
      <c r="BN11" cm="1">
        <f t="array" ref="BN11">INDEX(_x_scores_!J$2:J$474,MATCH($BE11,_x_scores_!$A$2:$A$474,0),0) + INDEX(_hidden_info_auction!AP$50:BA$50,'Draft Sim'!$F$21)</f>
        <v>-5.265976212250334E-4</v>
      </c>
      <c r="BP11">
        <f t="shared" si="4"/>
        <v>0.6050895480320867</v>
      </c>
      <c r="BQ11">
        <f t="shared" si="5"/>
        <v>0.55972203464080472</v>
      </c>
      <c r="BR11">
        <f t="shared" si="6"/>
        <v>0.62966364277531883</v>
      </c>
      <c r="BS11">
        <f t="shared" si="7"/>
        <v>0.5111664520362027</v>
      </c>
      <c r="BT11">
        <f t="shared" si="8"/>
        <v>0.44460301111218214</v>
      </c>
      <c r="BU11">
        <f t="shared" si="9"/>
        <v>0.57476545646523514</v>
      </c>
      <c r="BV11">
        <f t="shared" si="10"/>
        <v>0.38771983879529781</v>
      </c>
      <c r="BW11">
        <f t="shared" si="11"/>
        <v>0.30801571117694526</v>
      </c>
      <c r="BX11">
        <f t="shared" si="12"/>
        <v>0.49996126225625837</v>
      </c>
      <c r="BZ11">
        <f t="shared" si="13"/>
        <v>0.50230077303225906</v>
      </c>
      <c r="CA11" cm="1">
        <f t="array" aca="1" ref="CA11" ca="1">SUM(IF(MOD(_xlfn.FLOOR.MATH(ROW(INDIRECT("1:512"))/1),2)=1,BP11,1-BP11) * IF(MOD(_xlfn.FLOOR.MATH(ROW(INDIRECT("1:512"))/2),2)=1,BQ11,1-BQ11) *  IF(MOD(_xlfn.FLOOR.MATH(ROW(INDIRECT("1:512"))/4),2)=1,BR11,1-BR11) *IF(MOD(_xlfn.FLOOR.MATH(ROW(INDIRECT("1:512"))/8),2)=1,BS11,1-BS11) * IF(MOD(_xlfn.FLOOR.MATH(ROW(INDIRECT("1:512"))/16),2)=1,BT11,1-BT11) * IF(MOD(_xlfn.FLOOR.MATH(ROW(INDIRECT("1:512"))/32),2)=1,BU11,1-BU11) *  IF(MOD(_xlfn.FLOOR.MATH(ROW(INDIRECT("1:512"))/64),2)=1,BV11,1-BV11) * IF(MOD(_xlfn.FLOOR.MATH(ROW(INDIRECT("1:512"))/128),2)=1,BW11,1-BW11) * IF(MOD(_xlfn.FLOOR.MATH(ROW(INDIRECT("1:512"))/256),2)=1,BX11,1-BX11)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0.50606441024701043</v>
      </c>
      <c r="CB11">
        <f ca="1">IF('Auction Sim'!$C$2 = "Most Categories",CA11,BZ11)</f>
        <v>0.50606441024701043</v>
      </c>
      <c r="CD11" t="str">
        <f ca="1"/>
        <v>Jaren Jackson Jr.</v>
      </c>
      <c r="CF11" s="6" t="str">
        <f t="shared" ca="1" si="14"/>
        <v>Jaren Jackson Jr.</v>
      </c>
      <c r="CH11" t="str">
        <f ca="1"/>
        <v>Jaren Jackson Jr.</v>
      </c>
      <c r="CI11">
        <f t="shared" ca="1" si="19"/>
        <v>0.50495636972020519</v>
      </c>
      <c r="CJ11">
        <f t="shared" ca="1" si="20"/>
        <v>0.51242409609956785</v>
      </c>
      <c r="CL11">
        <f t="shared" ca="1" si="21"/>
        <v>0.22036499851431701</v>
      </c>
      <c r="CN11">
        <f t="shared" ca="1" si="15"/>
        <v>36.145082555483093</v>
      </c>
    </row>
    <row r="12" spans="1:92">
      <c r="C12" t="s">
        <v>589</v>
      </c>
      <c r="D12">
        <v>22</v>
      </c>
      <c r="E12" cm="1">
        <f t="array" aca="1" ref="E12" ca="1">INDIRECT("'Auction Sim'!" &amp; C12 &amp; D12)</f>
        <v>0</v>
      </c>
      <c r="I12" t="str">
        <v>Anthony Davis</v>
      </c>
      <c r="K12" s="6" t="str">
        <f t="shared" ca="1" si="0"/>
        <v>Anthony Davis</v>
      </c>
      <c r="M12" t="str">
        <f ca="1"/>
        <v>Anthony Davis</v>
      </c>
      <c r="N12">
        <f ca="1">INDEX(_g_scores_!K$2:$K$474,MATCH(M12,_g_scores_!$A$2:$A$474,0))</f>
        <v>1.9855640093345195</v>
      </c>
      <c r="P12">
        <f t="shared" ca="1" si="16"/>
        <v>3.4471467883681148</v>
      </c>
      <c r="R12">
        <f t="shared" ca="1" si="1"/>
        <v>35.299246813297586</v>
      </c>
      <c r="T12" t="str">
        <v>Anthony Davis</v>
      </c>
      <c r="V12" s="6" t="str">
        <f t="shared" ca="1" si="2"/>
        <v>Anthony Davis</v>
      </c>
      <c r="X12" t="str">
        <f ca="1"/>
        <v>Anthony Davis</v>
      </c>
      <c r="Y12">
        <f ca="1">INDEX(_z_scores_!$K$2:$K$474,MATCH(X12,_z_scores_!$A$2:$A$474,0))</f>
        <v>3.2124506423457579</v>
      </c>
      <c r="AA12">
        <f t="shared" ca="1" si="17"/>
        <v>5.5738833920808393</v>
      </c>
      <c r="AC12">
        <f t="shared" ca="1" si="18"/>
        <v>35.832471736327399</v>
      </c>
      <c r="AE12">
        <v>0.55116282812191564</v>
      </c>
      <c r="AF12">
        <v>1.5781899010597507</v>
      </c>
      <c r="AG12">
        <v>-0.47741350792165738</v>
      </c>
      <c r="AH12">
        <v>1.8671265309029999E-2</v>
      </c>
      <c r="AI12">
        <v>1.7097131510054042</v>
      </c>
      <c r="AJ12">
        <v>-0.88167225773128188</v>
      </c>
      <c r="AK12">
        <v>-0.18116008153617097</v>
      </c>
      <c r="AL12">
        <v>-0.42791637810553773</v>
      </c>
      <c r="AM12">
        <v>0.57241897267503428</v>
      </c>
      <c r="AP12" t="s">
        <v>7</v>
      </c>
      <c r="AQ12">
        <f>AVERAGE(INDEX(_xlfn.ANCHORARRAY($AK$4),AQ$4):INDEX(_xlfn.ANCHORARRAY($AK$4),AQ$5))</f>
        <v>-0.7976311690066854</v>
      </c>
      <c r="AR12">
        <f>AVERAGE(INDEX(_xlfn.ANCHORARRAY($AK$4),AR$4):INDEX(_xlfn.ANCHORARRAY($AK$4),AR$5))</f>
        <v>-0.61355280492935993</v>
      </c>
      <c r="AS12">
        <f>AVERAGE(INDEX(_xlfn.ANCHORARRAY($AK$4),AS$4):INDEX(_xlfn.ANCHORARRAY($AK$4),AS$5))</f>
        <v>-0.33095560190430967</v>
      </c>
      <c r="AT12">
        <f>AVERAGE(INDEX(_xlfn.ANCHORARRAY($AK$4),AT$4):INDEX(_xlfn.ANCHORARRAY($AK$4),AT$5))</f>
        <v>-0.25190237114509911</v>
      </c>
      <c r="AU12">
        <f>AVERAGE(INDEX(_xlfn.ANCHORARRAY($AK$4),AU$4):INDEX(_xlfn.ANCHORARRAY($AK$4),AU$5))</f>
        <v>-9.9218553150730193E-2</v>
      </c>
      <c r="AV12">
        <f>AVERAGE(INDEX(_xlfn.ANCHORARRAY($AK$4),AV$4):INDEX(_xlfn.ANCHORARRAY($AK$4),AV$5))</f>
        <v>-7.3537484079821705E-2</v>
      </c>
      <c r="AW12">
        <f>AVERAGE(INDEX(_xlfn.ANCHORARRAY($AK$4),AW$4):INDEX(_xlfn.ANCHORARRAY($AK$4),AW$5))</f>
        <v>-0.33686027804362334</v>
      </c>
      <c r="AX12">
        <f>AVERAGE(INDEX(_xlfn.ANCHORARRAY($AK$4),AX$4):INDEX(_xlfn.ANCHORARRAY($AK$4),AX$5))</f>
        <v>-8.9669358247395317E-2</v>
      </c>
      <c r="AY12">
        <f>AVERAGE(INDEX(_xlfn.ANCHORARRAY($AK$4),AY$4):INDEX(_xlfn.ANCHORARRAY($AK$4),AY$5))</f>
        <v>0.33106487003587121</v>
      </c>
      <c r="AZ12">
        <f>AVERAGE(INDEX(_xlfn.ANCHORARRAY($AK$4),AZ$4):INDEX(_xlfn.ANCHORARRAY($AK$4),AZ$5))</f>
        <v>2.4202968837557606E-3</v>
      </c>
      <c r="BA12">
        <f>AVERAGE(INDEX(_xlfn.ANCHORARRAY($AK$4),BA$4):INDEX(_xlfn.ANCHORARRAY($AK$4),BA$5))</f>
        <v>0.15267698726445286</v>
      </c>
      <c r="BB12">
        <f>AVERAGE(INDEX(_xlfn.ANCHORARRAY($AK$4),BB$4):INDEX(_xlfn.ANCHORARRAY($AK$4),BB$5))</f>
        <v>0.21757760494719194</v>
      </c>
      <c r="BC12">
        <f>AVERAGE(INDEX(_xlfn.ANCHORARRAY($AK$4),BC$4):INDEX(_xlfn.ANCHORARRAY($AK$4),BC$5))</f>
        <v>0.46789856261366713</v>
      </c>
      <c r="BE12" t="str">
        <f t="shared" si="3"/>
        <v>Anthony Davis</v>
      </c>
      <c r="BF12" cm="1">
        <f t="array" ref="BF12">INDEX(_x_scores_!B$2:B$474,MATCH($BE12,_x_scores_!$A$2:$A$474,0),0) + INDEX(_hidden_info_auction!AP$42:BA$42,'Draft Sim'!$F$21)</f>
        <v>0.45932596490344535</v>
      </c>
      <c r="BG12" cm="1">
        <f t="array" ref="BG12">INDEX(_x_scores_!C$2:C$474,MATCH($BE12,_x_scores_!$A$2:$A$474,0),0) + INDEX(_hidden_info_auction!AP$43:BA$43,'Draft Sim'!$F$21)</f>
        <v>1.8223575161864569</v>
      </c>
      <c r="BH12" cm="1">
        <f t="array" ref="BH12">INDEX(_x_scores_!D$2:D$474,MATCH($BE12,_x_scores_!$A$2:$A$474,0),0) +INDEX(_hidden_info_auction!AP$44:BA$44,'Draft Sim'!$F$21)</f>
        <v>-0.32795450468815213</v>
      </c>
      <c r="BI12" cm="1">
        <f t="array" ref="BI12">INDEX(_x_scores_!E$2:E$474,MATCH($BE12,_x_scores_!$A$2:$A$474,0),0) + INDEX(_hidden_info_auction!AP$45:BA$45,'Draft Sim'!$F$21)</f>
        <v>-0.2143042616363813</v>
      </c>
      <c r="BJ12" cm="1">
        <f t="array" ref="BJ12">INDEX(_x_scores_!F$2:F$474,MATCH($BE12,_x_scores_!$A$2:$A$474,0),0) + INDEX(_hidden_info_auction!AP$46:BA$46,'Draft Sim'!$F$21)</f>
        <v>1.1379416832723537</v>
      </c>
      <c r="BK12" cm="1">
        <f t="array" ref="BK12">INDEX(_x_scores_!G$2:G$474,MATCH($BE12,_x_scores_!$A$2:$A$474,0),0) + INDEX(_hidden_info_auction!AP$47:BA$47,'Draft Sim'!$F$21)</f>
        <v>-0.94960567703151999</v>
      </c>
      <c r="BL12" cm="1">
        <f t="array" ref="BL12">INDEX(_x_scores_!H$2:H$474,MATCH($BE12,_x_scores_!$A$2:$A$474,0),0) + INDEX(_hidden_info_auction!AP$48:BA$48,'Draft Sim'!$F$21)</f>
        <v>-0.25182439468131373</v>
      </c>
      <c r="BM12" cm="1">
        <f t="array" ref="BM12">INDEX(_x_scores_!I$2:I$474,MATCH($BE12,_x_scores_!$A$2:$A$474,0),0) + INDEX(_hidden_info_auction!AP$49:BA$49,'Draft Sim'!$F$21)</f>
        <v>-2.1718550804743773</v>
      </c>
      <c r="BN12" cm="1">
        <f t="array" ref="BN12">INDEX(_x_scores_!J$2:J$474,MATCH($BE12,_x_scores_!$A$2:$A$474,0),0) + INDEX(_hidden_info_auction!AP$50:BA$50,'Draft Sim'!$F$21)</f>
        <v>0.67226281208119099</v>
      </c>
      <c r="BP12">
        <f t="shared" si="4"/>
        <v>0.53414946434073685</v>
      </c>
      <c r="BQ12">
        <f t="shared" si="5"/>
        <v>0.62329596212338456</v>
      </c>
      <c r="BR12">
        <f t="shared" si="6"/>
        <v>0.47799466312052807</v>
      </c>
      <c r="BS12">
        <f t="shared" si="7"/>
        <v>0.48373367913910825</v>
      </c>
      <c r="BT12">
        <f t="shared" si="8"/>
        <v>0.57885362531830831</v>
      </c>
      <c r="BU12">
        <f t="shared" si="9"/>
        <v>0.43477482300182346</v>
      </c>
      <c r="BV12">
        <f t="shared" si="10"/>
        <v>0.48154690807587253</v>
      </c>
      <c r="BW12">
        <f t="shared" si="11"/>
        <v>0.34324081799346773</v>
      </c>
      <c r="BX12">
        <f t="shared" si="12"/>
        <v>0.5493268528415115</v>
      </c>
      <c r="BZ12">
        <f t="shared" si="13"/>
        <v>0.50076853288386014</v>
      </c>
      <c r="CA12" cm="1">
        <f t="array" aca="1" ref="CA12" ca="1">SUM(IF(MOD(_xlfn.FLOOR.MATH(ROW(INDIRECT("1:512"))/1),2)=1,BP12,1-BP12) * IF(MOD(_xlfn.FLOOR.MATH(ROW(INDIRECT("1:512"))/2),2)=1,BQ12,1-BQ12) *  IF(MOD(_xlfn.FLOOR.MATH(ROW(INDIRECT("1:512"))/4),2)=1,BR12,1-BR12) *IF(MOD(_xlfn.FLOOR.MATH(ROW(INDIRECT("1:512"))/8),2)=1,BS12,1-BS12) * IF(MOD(_xlfn.FLOOR.MATH(ROW(INDIRECT("1:512"))/16),2)=1,BT12,1-BT12) * IF(MOD(_xlfn.FLOOR.MATH(ROW(INDIRECT("1:512"))/32),2)=1,BU12,1-BU12) *  IF(MOD(_xlfn.FLOOR.MATH(ROW(INDIRECT("1:512"))/64),2)=1,BV12,1-BV12) * IF(MOD(_xlfn.FLOOR.MATH(ROW(INDIRECT("1:512"))/128),2)=1,BW12,1-BW12) * IF(MOD(_xlfn.FLOOR.MATH(ROW(INDIRECT("1:512"))/256),2)=1,BX12,1-BX12)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0.50200687467071559</v>
      </c>
      <c r="CB12">
        <f ca="1">IF('Auction Sim'!$C$2 = "Most Categories",CA12,BZ12)</f>
        <v>0.50200687467071559</v>
      </c>
      <c r="CD12" t="str">
        <f ca="1"/>
        <v>Anthony Davis</v>
      </c>
      <c r="CF12" s="6" t="str">
        <f t="shared" ca="1" si="14"/>
        <v>Anthony Davis</v>
      </c>
      <c r="CH12" t="str">
        <f ca="1"/>
        <v>Anthony Davis</v>
      </c>
      <c r="CI12">
        <f t="shared" ca="1" si="19"/>
        <v>0.50200687467071559</v>
      </c>
      <c r="CJ12">
        <f t="shared" ca="1" si="20"/>
        <v>0.50503051001021626</v>
      </c>
      <c r="CL12">
        <f t="shared" ca="1" si="21"/>
        <v>0.21297141242496542</v>
      </c>
      <c r="CN12">
        <f t="shared" ca="1" si="15"/>
        <v>34.932359203851</v>
      </c>
    </row>
    <row r="13" spans="1:92">
      <c r="C13" t="s">
        <v>589</v>
      </c>
      <c r="D13">
        <v>24</v>
      </c>
      <c r="E13" cm="1">
        <f t="array" aca="1" ref="E13" ca="1">INDIRECT("'Auction Sim'!" &amp; C13 &amp; D13)</f>
        <v>0</v>
      </c>
      <c r="I13" t="str">
        <v>James Harden</v>
      </c>
      <c r="K13" s="6" t="str">
        <f t="shared" ca="1" si="0"/>
        <v>James Harden</v>
      </c>
      <c r="M13" t="str">
        <f ca="1"/>
        <v>James Harden</v>
      </c>
      <c r="N13">
        <f ca="1">INDEX(_g_scores_!K$2:$K$474,MATCH(M13,_g_scores_!$A$2:$A$474,0))</f>
        <v>1.8783823855308499</v>
      </c>
      <c r="P13">
        <f t="shared" ca="1" si="16"/>
        <v>3.339965164564445</v>
      </c>
      <c r="R13">
        <f t="shared" ca="1" si="1"/>
        <v>34.20169256778</v>
      </c>
      <c r="T13" t="str">
        <v>Shai Gilgeous-Alexander</v>
      </c>
      <c r="V13" s="6" t="str">
        <f t="shared" ca="1" si="2"/>
        <v>Shai Gilgeous-Alexander</v>
      </c>
      <c r="X13" t="str">
        <f ca="1"/>
        <v>Shai Gilgeous-Alexander</v>
      </c>
      <c r="Y13">
        <f ca="1">INDEX(_z_scores_!$K$2:$K$474,MATCH(X13,_z_scores_!$A$2:$A$474,0))</f>
        <v>3.107028598972899</v>
      </c>
      <c r="AA13">
        <f t="shared" ca="1" si="17"/>
        <v>5.4684613487079812</v>
      </c>
      <c r="AC13">
        <f t="shared" ca="1" si="18"/>
        <v>35.154751711737219</v>
      </c>
      <c r="AE13">
        <v>1.2488683874146562</v>
      </c>
      <c r="AF13">
        <v>-0.31920920546120696</v>
      </c>
      <c r="AG13">
        <v>0.66140209838581698</v>
      </c>
      <c r="AH13">
        <v>0.53372158095787503</v>
      </c>
      <c r="AI13">
        <v>0.27866658741613309</v>
      </c>
      <c r="AJ13">
        <v>-0.42956861071408203</v>
      </c>
      <c r="AK13">
        <v>-0.75815959982705494</v>
      </c>
      <c r="AL13">
        <v>0.56846816995856364</v>
      </c>
      <c r="AM13">
        <v>7.7502569267051569E-2</v>
      </c>
      <c r="AP13" t="s">
        <v>9</v>
      </c>
      <c r="AQ13">
        <f>AVERAGE(INDEX(_xlfn.ANCHORARRAY($AL$4),AQ$4):INDEX(_xlfn.ANCHORARRAY($AL$4),AQ$5))</f>
        <v>0.38137170459480813</v>
      </c>
      <c r="AR13">
        <f>AVERAGE(INDEX(_xlfn.ANCHORARRAY($AL$4),AR$4):INDEX(_xlfn.ANCHORARRAY($AL$4),AR$5))</f>
        <v>0.40815288140647654</v>
      </c>
      <c r="AS13">
        <f>AVERAGE(INDEX(_xlfn.ANCHORARRAY($AL$4),AS$4):INDEX(_xlfn.ANCHORARRAY($AL$4),AS$5))</f>
        <v>6.0563484930210874E-2</v>
      </c>
      <c r="AT13">
        <f>AVERAGE(INDEX(_xlfn.ANCHORARRAY($AL$4),AT$4):INDEX(_xlfn.ANCHORARRAY($AL$4),AT$5))</f>
        <v>-0.10015989860682857</v>
      </c>
      <c r="AU13">
        <f>AVERAGE(INDEX(_xlfn.ANCHORARRAY($AL$4),AU$4):INDEX(_xlfn.ANCHORARRAY($AL$4),AU$5))</f>
        <v>-5.9261132843441734E-2</v>
      </c>
      <c r="AV13">
        <f>AVERAGE(INDEX(_xlfn.ANCHORARRAY($AL$4),AV$4):INDEX(_xlfn.ANCHORARRAY($AL$4),AV$5))</f>
        <v>-0.17701760645030229</v>
      </c>
      <c r="AW13">
        <f>AVERAGE(INDEX(_xlfn.ANCHORARRAY($AL$4),AW$4):INDEX(_xlfn.ANCHORARRAY($AL$4),AW$5))</f>
        <v>-0.14603818627330115</v>
      </c>
      <c r="AX13">
        <f>AVERAGE(INDEX(_xlfn.ANCHORARRAY($AL$4),AX$4):INDEX(_xlfn.ANCHORARRAY($AL$4),AX$5))</f>
        <v>-0.19035275291057777</v>
      </c>
      <c r="AY13">
        <f>AVERAGE(INDEX(_xlfn.ANCHORARRAY($AL$4),AY$4):INDEX(_xlfn.ANCHORARRAY($AL$4),AY$5))</f>
        <v>-0.13344530285549999</v>
      </c>
      <c r="AZ13">
        <f>AVERAGE(INDEX(_xlfn.ANCHORARRAY($AL$4),AZ$4):INDEX(_xlfn.ANCHORARRAY($AL$4),AZ$5))</f>
        <v>-0.12573824586324142</v>
      </c>
      <c r="BA13">
        <f>AVERAGE(INDEX(_xlfn.ANCHORARRAY($AL$4),BA$4):INDEX(_xlfn.ANCHORARRAY($AL$4),BA$5))</f>
        <v>6.6332572296042183E-2</v>
      </c>
      <c r="BB13">
        <f>AVERAGE(INDEX(_xlfn.ANCHORARRAY($AL$4),BB$4):INDEX(_xlfn.ANCHORARRAY($AL$4),BB$5))</f>
        <v>-0.17324984076118324</v>
      </c>
      <c r="BC13">
        <f>AVERAGE(INDEX(_xlfn.ANCHORARRAY($AL$4),BC$4):INDEX(_xlfn.ANCHORARRAY($AL$4),BC$5))</f>
        <v>-0.12613845728627995</v>
      </c>
      <c r="BE13" t="str">
        <f t="shared" si="3"/>
        <v>James Harden</v>
      </c>
      <c r="BF13" cm="1">
        <f t="array" ref="BF13">INDEX(_x_scores_!B$2:B$474,MATCH($BE13,_x_scores_!$A$2:$A$474,0),0) + INDEX(_hidden_info_auction!AP$42:BA$42,'Draft Sim'!$F$21)</f>
        <v>0.21052852206663097</v>
      </c>
      <c r="BG13" cm="1">
        <f t="array" ref="BG13">INDEX(_x_scores_!C$2:C$474,MATCH($BE13,_x_scores_!$A$2:$A$474,0),0) + INDEX(_hidden_info_auction!AP$43:BA$43,'Draft Sim'!$F$21)</f>
        <v>0.24043747964738088</v>
      </c>
      <c r="BH13" cm="1">
        <f t="array" ref="BH13">INDEX(_x_scores_!D$2:D$474,MATCH($BE13,_x_scores_!$A$2:$A$474,0),0) +INDEX(_hidden_info_auction!AP$44:BA$44,'Draft Sim'!$F$21)</f>
        <v>2.6023270111464059</v>
      </c>
      <c r="BI13" cm="1">
        <f t="array" ref="BI13">INDEX(_x_scores_!E$2:E$474,MATCH($BE13,_x_scores_!$A$2:$A$474,0),0) + INDEX(_hidden_info_auction!AP$45:BA$45,'Draft Sim'!$F$21)</f>
        <v>5.6779214396588729E-2</v>
      </c>
      <c r="BJ13" cm="1">
        <f t="array" ref="BJ13">INDEX(_x_scores_!F$2:F$474,MATCH($BE13,_x_scores_!$A$2:$A$474,0),0) + INDEX(_hidden_info_auction!AP$46:BA$46,'Draft Sim'!$F$21)</f>
        <v>-0.79517011449752639</v>
      </c>
      <c r="BK13" cm="1">
        <f t="array" ref="BK13">INDEX(_x_scores_!G$2:G$474,MATCH($BE13,_x_scores_!$A$2:$A$474,0),0) + INDEX(_hidden_info_auction!AP$47:BA$47,'Draft Sim'!$F$21)</f>
        <v>0.6980808698619213</v>
      </c>
      <c r="BL13" cm="1">
        <f t="array" ref="BL13">INDEX(_x_scores_!H$2:H$474,MATCH($BE13,_x_scores_!$A$2:$A$474,0),0) + INDEX(_hidden_info_auction!AP$48:BA$48,'Draft Sim'!$F$21)</f>
        <v>-1.2322037549365665</v>
      </c>
      <c r="BM13" cm="1">
        <f t="array" ref="BM13">INDEX(_x_scores_!I$2:I$474,MATCH($BE13,_x_scores_!$A$2:$A$474,0),0) + INDEX(_hidden_info_auction!AP$49:BA$49,'Draft Sim'!$F$21)</f>
        <v>-1.0669097707816659</v>
      </c>
      <c r="BN13" cm="1">
        <f t="array" ref="BN13">INDEX(_x_scores_!J$2:J$474,MATCH($BE13,_x_scores_!$A$2:$A$474,0),0) + INDEX(_hidden_info_auction!AP$50:BA$50,'Draft Sim'!$F$21)</f>
        <v>-0.44237934457598793</v>
      </c>
      <c r="BP13">
        <f t="shared" si="4"/>
        <v>0.51566727880911811</v>
      </c>
      <c r="BQ13">
        <f t="shared" si="5"/>
        <v>0.51653063865537385</v>
      </c>
      <c r="BR13">
        <f t="shared" si="6"/>
        <v>0.66927488269137558</v>
      </c>
      <c r="BS13">
        <f t="shared" si="7"/>
        <v>0.50431081954315338</v>
      </c>
      <c r="BT13">
        <f t="shared" si="8"/>
        <v>0.44471311023759064</v>
      </c>
      <c r="BU13">
        <f t="shared" si="9"/>
        <v>0.54804768421934758</v>
      </c>
      <c r="BV13">
        <f t="shared" si="10"/>
        <v>0.41044063560090061</v>
      </c>
      <c r="BW13">
        <f t="shared" si="11"/>
        <v>0.42141192110764103</v>
      </c>
      <c r="BX13">
        <f t="shared" si="12"/>
        <v>0.46749360157534303</v>
      </c>
      <c r="BZ13">
        <f t="shared" si="13"/>
        <v>0.49976561915998274</v>
      </c>
      <c r="CA13" cm="1">
        <f t="array" aca="1" ref="CA13" ca="1">SUM(IF(MOD(_xlfn.FLOOR.MATH(ROW(INDIRECT("1:512"))/1),2)=1,BP13,1-BP13) * IF(MOD(_xlfn.FLOOR.MATH(ROW(INDIRECT("1:512"))/2),2)=1,BQ13,1-BQ13) *  IF(MOD(_xlfn.FLOOR.MATH(ROW(INDIRECT("1:512"))/4),2)=1,BR13,1-BR13) *IF(MOD(_xlfn.FLOOR.MATH(ROW(INDIRECT("1:512"))/8),2)=1,BS13,1-BS13) * IF(MOD(_xlfn.FLOOR.MATH(ROW(INDIRECT("1:512"))/16),2)=1,BT13,1-BT13) * IF(MOD(_xlfn.FLOOR.MATH(ROW(INDIRECT("1:512"))/32),2)=1,BU13,1-BU13) *  IF(MOD(_xlfn.FLOOR.MATH(ROW(INDIRECT("1:512"))/64),2)=1,BV13,1-BV13) * IF(MOD(_xlfn.FLOOR.MATH(ROW(INDIRECT("1:512"))/128),2)=1,BW13,1-BW13) * IF(MOD(_xlfn.FLOOR.MATH(ROW(INDIRECT("1:512"))/256),2)=1,BX13,1-BX13)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0.4992280272906327</v>
      </c>
      <c r="CB13">
        <f ca="1">IF('Auction Sim'!$C$2 = "Most Categories",CA13,BZ13)</f>
        <v>0.4992280272906327</v>
      </c>
      <c r="CD13" t="str">
        <f ca="1"/>
        <v>Anthony Edwards</v>
      </c>
      <c r="CF13" s="6" t="str">
        <f t="shared" ca="1" si="14"/>
        <v>Anthony Edwards</v>
      </c>
      <c r="CH13" t="str">
        <f ca="1"/>
        <v>Anthony Edwards</v>
      </c>
      <c r="CI13">
        <f t="shared" ca="1" si="19"/>
        <v>0.50017145954439168</v>
      </c>
      <c r="CJ13">
        <f t="shared" ca="1" si="20"/>
        <v>0.50042978535515892</v>
      </c>
      <c r="CL13">
        <f t="shared" ca="1" si="21"/>
        <v>0.20837068776990808</v>
      </c>
      <c r="CN13">
        <f t="shared" ca="1" si="15"/>
        <v>34.177731320143373</v>
      </c>
    </row>
    <row r="14" spans="1:92">
      <c r="C14" t="s">
        <v>589</v>
      </c>
      <c r="D14">
        <v>26</v>
      </c>
      <c r="E14" cm="1">
        <f t="array" aca="1" ref="E14" ca="1">INDIRECT("'Auction Sim'!" &amp; C14 &amp; D14)</f>
        <v>0</v>
      </c>
      <c r="I14" t="str">
        <v>Anthony Edwards</v>
      </c>
      <c r="K14" s="6" t="str">
        <f t="shared" ca="1" si="0"/>
        <v>Anthony Edwards</v>
      </c>
      <c r="M14" t="str">
        <f ca="1"/>
        <v>Anthony Edwards</v>
      </c>
      <c r="N14">
        <f ca="1">INDEX(_g_scores_!K$2:$K$474,MATCH(M14,_g_scores_!$A$2:$A$474,0))</f>
        <v>1.8771722373626305</v>
      </c>
      <c r="P14">
        <f t="shared" ca="1" si="16"/>
        <v>3.3387550163962256</v>
      </c>
      <c r="R14">
        <f t="shared" ca="1" si="1"/>
        <v>34.18930048775173</v>
      </c>
      <c r="T14" t="str">
        <v>Fred VanVleet</v>
      </c>
      <c r="V14" s="6" t="str">
        <f t="shared" ca="1" si="2"/>
        <v>Fred VanVleet</v>
      </c>
      <c r="X14" t="str">
        <f ca="1"/>
        <v>Fred VanVleet</v>
      </c>
      <c r="Y14">
        <f ca="1">INDEX(_z_scores_!$K$2:$K$474,MATCH(X14,_z_scores_!$A$2:$A$474,0))</f>
        <v>2.9019634387996818</v>
      </c>
      <c r="AA14">
        <f t="shared" ca="1" si="17"/>
        <v>5.2633961885347631</v>
      </c>
      <c r="AC14">
        <f t="shared" ca="1" si="18"/>
        <v>33.836462282422637</v>
      </c>
      <c r="AE14">
        <v>0.13493834142079381</v>
      </c>
      <c r="AF14">
        <v>-0.57861001779846566</v>
      </c>
      <c r="AG14">
        <v>1.3219636483725519</v>
      </c>
      <c r="AH14">
        <v>0.99174502197643088</v>
      </c>
      <c r="AI14">
        <v>-0.18233623251311828</v>
      </c>
      <c r="AJ14">
        <v>1.015666913063533</v>
      </c>
      <c r="AK14">
        <v>-0.27517374081466606</v>
      </c>
      <c r="AL14">
        <v>0.46153552617571808</v>
      </c>
      <c r="AM14">
        <v>-0.95477261247628731</v>
      </c>
      <c r="AP14" t="s">
        <v>11</v>
      </c>
      <c r="AQ14">
        <f>AVERAGE(INDEX(_xlfn.ANCHORARRAY($AM$4),AQ$4):INDEX(_xlfn.ANCHORARRAY($AM$4),AQ$5))</f>
        <v>8.0696100572684018E-2</v>
      </c>
      <c r="AR14">
        <f>AVERAGE(INDEX(_xlfn.ANCHORARRAY($AM$4),AR$4):INDEX(_xlfn.ANCHORARRAY($AM$4),AR$5))</f>
        <v>-0.28091037700622251</v>
      </c>
      <c r="AS14">
        <f>AVERAGE(INDEX(_xlfn.ANCHORARRAY($AM$4),AS$4):INDEX(_xlfn.ANCHORARRAY($AM$4),AS$5))</f>
        <v>0.17707214763124912</v>
      </c>
      <c r="AT14">
        <f>AVERAGE(INDEX(_xlfn.ANCHORARRAY($AM$4),AT$4):INDEX(_xlfn.ANCHORARRAY($AM$4),AT$5))</f>
        <v>1.1999935861930067E-2</v>
      </c>
      <c r="AU14">
        <f>AVERAGE(INDEX(_xlfn.ANCHORARRAY($AM$4),AU$4):INDEX(_xlfn.ANCHORARRAY($AM$4),AU$5))</f>
        <v>-3.3692096825330482E-2</v>
      </c>
      <c r="AV14">
        <f>AVERAGE(INDEX(_xlfn.ANCHORARRAY($AM$4),AV$4):INDEX(_xlfn.ANCHORARRAY($AM$4),AV$5))</f>
        <v>-0.10745029289283943</v>
      </c>
      <c r="AW14">
        <f>AVERAGE(INDEX(_xlfn.ANCHORARRAY($AM$4),AW$4):INDEX(_xlfn.ANCHORARRAY($AM$4),AW$5))</f>
        <v>-3.2442717542409551E-2</v>
      </c>
      <c r="AX14">
        <f>AVERAGE(INDEX(_xlfn.ANCHORARRAY($AM$4),AX$4):INDEX(_xlfn.ANCHORARRAY($AM$4),AX$5))</f>
        <v>-0.16726430053438182</v>
      </c>
      <c r="AY14">
        <f>AVERAGE(INDEX(_xlfn.ANCHORARRAY($AM$4),AY$4):INDEX(_xlfn.ANCHORARRAY($AM$4),AY$5))</f>
        <v>-0.10605829181638426</v>
      </c>
      <c r="AZ14">
        <f>AVERAGE(INDEX(_xlfn.ANCHORARRAY($AM$4),AZ$4):INDEX(_xlfn.ANCHORARRAY($AM$4),AZ$5))</f>
        <v>-0.24157975877347207</v>
      </c>
      <c r="BA14">
        <f>AVERAGE(INDEX(_xlfn.ANCHORARRAY($AM$4),BA$4):INDEX(_xlfn.ANCHORARRAY($AM$4),BA$5))</f>
        <v>-0.29146397527741297</v>
      </c>
      <c r="BB14">
        <f>AVERAGE(INDEX(_xlfn.ANCHORARRAY($AM$4),BB$4):INDEX(_xlfn.ANCHORARRAY($AM$4),BB$5))</f>
        <v>-3.2587122975660889E-3</v>
      </c>
      <c r="BC14">
        <f>AVERAGE(INDEX(_xlfn.ANCHORARRAY($AM$4),BC$4):INDEX(_xlfn.ANCHORARRAY($AM$4),BC$5))</f>
        <v>-5.0741640509188508E-2</v>
      </c>
      <c r="BE14" t="str">
        <f t="shared" si="3"/>
        <v>Anthony Edwards</v>
      </c>
      <c r="BF14" cm="1">
        <f t="array" ref="BF14">INDEX(_x_scores_!B$2:B$474,MATCH($BE14,_x_scores_!$A$2:$A$474,0),0) + INDEX(_hidden_info_auction!AP$42:BA$42,'Draft Sim'!$F$21)</f>
        <v>0.9807990576683856</v>
      </c>
      <c r="BG14" cm="1">
        <f t="array" ref="BG14">INDEX(_x_scores_!C$2:C$474,MATCH($BE14,_x_scores_!$A$2:$A$474,0),0) + INDEX(_hidden_info_auction!AP$43:BA$43,'Draft Sim'!$F$21)</f>
        <v>0.48008942957226808</v>
      </c>
      <c r="BH14" cm="1">
        <f t="array" ref="BH14">INDEX(_x_scores_!D$2:D$474,MATCH($BE14,_x_scores_!$A$2:$A$474,0),0) +INDEX(_hidden_info_auction!AP$44:BA$44,'Draft Sim'!$F$21)</f>
        <v>0.78792843245150723</v>
      </c>
      <c r="BI14" cm="1">
        <f t="array" ref="BI14">INDEX(_x_scores_!E$2:E$474,MATCH($BE14,_x_scores_!$A$2:$A$474,0),0) + INDEX(_hidden_info_auction!AP$45:BA$45,'Draft Sim'!$F$21)</f>
        <v>0.72579096833634638</v>
      </c>
      <c r="BJ14" cm="1">
        <f t="array" ref="BJ14">INDEX(_x_scores_!F$2:F$474,MATCH($BE14,_x_scores_!$A$2:$A$474,0),0) + INDEX(_hidden_info_auction!AP$46:BA$46,'Draft Sim'!$F$21)</f>
        <v>-0.45090031779354567</v>
      </c>
      <c r="BK14" cm="1">
        <f t="array" ref="BK14">INDEX(_x_scores_!G$2:G$474,MATCH($BE14,_x_scores_!$A$2:$A$474,0),0) + INDEX(_hidden_info_auction!AP$47:BA$47,'Draft Sim'!$F$21)</f>
        <v>1.041443365435528</v>
      </c>
      <c r="BL14" cm="1">
        <f t="array" ref="BL14">INDEX(_x_scores_!H$2:H$474,MATCH($BE14,_x_scores_!$A$2:$A$474,0),0) + INDEX(_hidden_info_auction!AP$48:BA$48,'Draft Sim'!$F$21)</f>
        <v>-1.1580640808273248</v>
      </c>
      <c r="BM14" cm="1">
        <f t="array" ref="BM14">INDEX(_x_scores_!I$2:I$474,MATCH($BE14,_x_scores_!$A$2:$A$474,0),0) + INDEX(_hidden_info_auction!AP$49:BA$49,'Draft Sim'!$F$21)</f>
        <v>-2.0213565105432041</v>
      </c>
      <c r="BN14" cm="1">
        <f t="array" ref="BN14">INDEX(_x_scores_!J$2:J$474,MATCH($BE14,_x_scores_!$A$2:$A$474,0),0) + INDEX(_hidden_info_auction!AP$50:BA$50,'Draft Sim'!$F$21)</f>
        <v>-0.30641260684762983</v>
      </c>
      <c r="BP14">
        <f t="shared" si="4"/>
        <v>0.57260317211408029</v>
      </c>
      <c r="BQ14">
        <f t="shared" si="5"/>
        <v>0.53297906964166564</v>
      </c>
      <c r="BR14">
        <f t="shared" si="6"/>
        <v>0.55274127126747175</v>
      </c>
      <c r="BS14">
        <f t="shared" si="7"/>
        <v>0.55493020628396683</v>
      </c>
      <c r="BT14">
        <f t="shared" si="8"/>
        <v>0.46858115111233178</v>
      </c>
      <c r="BU14">
        <f t="shared" si="9"/>
        <v>0.5714682771821753</v>
      </c>
      <c r="BV14">
        <f t="shared" si="10"/>
        <v>0.41574583863963643</v>
      </c>
      <c r="BW14">
        <f t="shared" si="11"/>
        <v>0.35358316116814792</v>
      </c>
      <c r="BX14">
        <f t="shared" si="12"/>
        <v>0.4774715640349263</v>
      </c>
      <c r="BZ14">
        <f t="shared" si="13"/>
        <v>0.50001152349382239</v>
      </c>
      <c r="CA14" cm="1">
        <f t="array" aca="1" ref="CA14" ca="1">SUM(IF(MOD(_xlfn.FLOOR.MATH(ROW(INDIRECT("1:512"))/1),2)=1,BP14,1-BP14) * IF(MOD(_xlfn.FLOOR.MATH(ROW(INDIRECT("1:512"))/2),2)=1,BQ14,1-BQ14) *  IF(MOD(_xlfn.FLOOR.MATH(ROW(INDIRECT("1:512"))/4),2)=1,BR14,1-BR14) *IF(MOD(_xlfn.FLOOR.MATH(ROW(INDIRECT("1:512"))/8),2)=1,BS14,1-BS14) * IF(MOD(_xlfn.FLOOR.MATH(ROW(INDIRECT("1:512"))/16),2)=1,BT14,1-BT14) * IF(MOD(_xlfn.FLOOR.MATH(ROW(INDIRECT("1:512"))/32),2)=1,BU14,1-BU14) *  IF(MOD(_xlfn.FLOOR.MATH(ROW(INDIRECT("1:512"))/64),2)=1,BV14,1-BV14) * IF(MOD(_xlfn.FLOOR.MATH(ROW(INDIRECT("1:512"))/128),2)=1,BW14,1-BW14) * IF(MOD(_xlfn.FLOOR.MATH(ROW(INDIRECT("1:512"))/256),2)=1,BX14,1-BX14)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0.50017145954439168</v>
      </c>
      <c r="CB14">
        <f ca="1">IF('Auction Sim'!$C$2 = "Most Categories",CA14,BZ14)</f>
        <v>0.50017145954439168</v>
      </c>
      <c r="CD14" t="str">
        <f ca="1"/>
        <v>James Harden</v>
      </c>
      <c r="CF14" s="6" t="str">
        <f t="shared" ca="1" si="14"/>
        <v>James Harden</v>
      </c>
      <c r="CH14" t="str">
        <f ca="1"/>
        <v>James Harden</v>
      </c>
      <c r="CI14">
        <f t="shared" ca="1" si="19"/>
        <v>0.4992280272906327</v>
      </c>
      <c r="CJ14">
        <f t="shared" ca="1" si="20"/>
        <v>0.49806495017185126</v>
      </c>
      <c r="CL14">
        <f t="shared" ca="1" si="21"/>
        <v>0.20600585258660042</v>
      </c>
      <c r="CN14">
        <f t="shared" ca="1" si="15"/>
        <v>33.789842301891618</v>
      </c>
    </row>
    <row r="15" spans="1:92">
      <c r="C15" t="s">
        <v>589</v>
      </c>
      <c r="D15">
        <v>28</v>
      </c>
      <c r="E15" cm="1">
        <f t="array" aca="1" ref="E15" ca="1">INDIRECT("'Auction Sim'!" &amp; C15 &amp; D15)</f>
        <v>0</v>
      </c>
      <c r="I15" t="str">
        <v>Damian Lillard</v>
      </c>
      <c r="K15" s="6" t="str">
        <f t="shared" ca="1" si="0"/>
        <v>Damian Lillard</v>
      </c>
      <c r="M15" t="str">
        <f ca="1"/>
        <v>Damian Lillard</v>
      </c>
      <c r="N15">
        <f ca="1">INDEX(_g_scores_!K$2:$K$474,MATCH(M15,_g_scores_!$A$2:$A$474,0))</f>
        <v>1.7964192060436022</v>
      </c>
      <c r="P15">
        <f t="shared" ca="1" si="16"/>
        <v>3.2580019850771977</v>
      </c>
      <c r="R15">
        <f t="shared" ca="1" si="1"/>
        <v>33.362378584376167</v>
      </c>
      <c r="T15" t="str">
        <v>James Harden</v>
      </c>
      <c r="V15" s="6" t="str">
        <f t="shared" ca="1" si="2"/>
        <v>James Harden</v>
      </c>
      <c r="X15" t="str">
        <f ca="1"/>
        <v>James Harden</v>
      </c>
      <c r="Y15">
        <f ca="1">INDEX(_z_scores_!$K$2:$K$474,MATCH(X15,_z_scores_!$A$2:$A$474,0))</f>
        <v>2.7999989615514456</v>
      </c>
      <c r="AA15">
        <f t="shared" ca="1" si="17"/>
        <v>5.1614317112865269</v>
      </c>
      <c r="AC15">
        <f t="shared" ca="1" si="18"/>
        <v>33.1809696945623</v>
      </c>
      <c r="AE15">
        <v>0.30236538528510126</v>
      </c>
      <c r="AF15">
        <v>-3.7301354793254984E-3</v>
      </c>
      <c r="AG15">
        <v>2.4528680079129006</v>
      </c>
      <c r="AH15">
        <v>0.28975474134200002</v>
      </c>
      <c r="AI15">
        <v>-0.22339864676447585</v>
      </c>
      <c r="AJ15">
        <v>0.76601428916215941</v>
      </c>
      <c r="AK15">
        <v>-1.1615394417914238</v>
      </c>
      <c r="AL15">
        <v>0.67702893158717337</v>
      </c>
      <c r="AM15">
        <v>-0.54222318398214464</v>
      </c>
      <c r="AO15" t="s">
        <v>573</v>
      </c>
      <c r="AP15" t="s">
        <v>1</v>
      </c>
      <c r="AQ15">
        <f>_xlfn.VAR.P(INDEX(_xlfn.ANCHORARRAY($AE$4),AQ$4):INDEX(_xlfn.ANCHORARRAY($AE$4),AQ$5))</f>
        <v>0.19988840529033031</v>
      </c>
      <c r="AR15">
        <f>_xlfn.VAR.P(INDEX(_xlfn.ANCHORARRAY($AE$4),AR$4):INDEX(_xlfn.ANCHORARRAY($AE$4),AR$5))</f>
        <v>0.1429599701122849</v>
      </c>
      <c r="AS15">
        <f>_xlfn.VAR.P(INDEX(_xlfn.ANCHORARRAY($AE$4),AS$4):INDEX(_xlfn.ANCHORARRAY($AE$4),AS$5))</f>
        <v>0.11584099301695616</v>
      </c>
      <c r="AT15">
        <f>_xlfn.VAR.P(INDEX(_xlfn.ANCHORARRAY($AE$4),AT$4):INDEX(_xlfn.ANCHORARRAY($AE$4),AT$5))</f>
        <v>0.27526331945297577</v>
      </c>
      <c r="AU15">
        <f>_xlfn.VAR.P(INDEX(_xlfn.ANCHORARRAY($AE$4),AU$4):INDEX(_xlfn.ANCHORARRAY($AE$4),AU$5))</f>
        <v>0.19568700122650384</v>
      </c>
      <c r="AV15">
        <f>_xlfn.VAR.P(INDEX(_xlfn.ANCHORARRAY($AE$4),AV$4):INDEX(_xlfn.ANCHORARRAY($AE$4),AV$5))</f>
        <v>0.44189894678644065</v>
      </c>
      <c r="AW15">
        <f>_xlfn.VAR.P(INDEX(_xlfn.ANCHORARRAY($AE$4),AW$4):INDEX(_xlfn.ANCHORARRAY($AE$4),AW$5))</f>
        <v>0.2364654739660757</v>
      </c>
      <c r="AX15">
        <f>_xlfn.VAR.P(INDEX(_xlfn.ANCHORARRAY($AE$4),AX$4):INDEX(_xlfn.ANCHORARRAY($AE$4),AX$5))</f>
        <v>0.17843430810804417</v>
      </c>
      <c r="AY15">
        <f>_xlfn.VAR.P(INDEX(_xlfn.ANCHORARRAY($AE$4),AY$4):INDEX(_xlfn.ANCHORARRAY($AE$4),AY$5))</f>
        <v>8.8538623155946697E-2</v>
      </c>
      <c r="AZ15">
        <f>_xlfn.VAR.P(INDEX(_xlfn.ANCHORARRAY($AE$4),AZ$4):INDEX(_xlfn.ANCHORARRAY($AE$4),AZ$5))</f>
        <v>0.20261428037803586</v>
      </c>
      <c r="BA15">
        <f>_xlfn.VAR.P(INDEX(_xlfn.ANCHORARRAY($AE$4),BA$4):INDEX(_xlfn.ANCHORARRAY($AE$4),BA$5))</f>
        <v>0.14441652807436403</v>
      </c>
      <c r="BB15">
        <f>_xlfn.VAR.P(INDEX(_xlfn.ANCHORARRAY($AE$4),BB$4):INDEX(_xlfn.ANCHORARRAY($AE$4),BB$5))</f>
        <v>0.11490431315534019</v>
      </c>
      <c r="BC15">
        <f>_xlfn.VAR.P(INDEX(_xlfn.ANCHORARRAY($AE$4),BC$4):INDEX(_xlfn.ANCHORARRAY($AE$4),BC$5))</f>
        <v>4.3352620858630883E-2</v>
      </c>
      <c r="BE15" t="str">
        <f t="shared" si="3"/>
        <v>Damian Lillard</v>
      </c>
      <c r="BF15" cm="1">
        <f t="array" ref="BF15">INDEX(_x_scores_!B$2:B$474,MATCH($BE15,_x_scores_!$A$2:$A$474,0),0) + INDEX(_hidden_info_auction!AP$42:BA$42,'Draft Sim'!$F$21)</f>
        <v>0.95806025868466538</v>
      </c>
      <c r="BG15" cm="1">
        <f t="array" ref="BG15">INDEX(_x_scores_!C$2:C$474,MATCH($BE15,_x_scores_!$A$2:$A$474,0),0) + INDEX(_hidden_info_auction!AP$43:BA$43,'Draft Sim'!$F$21)</f>
        <v>-0.22510074585997458</v>
      </c>
      <c r="BH15" cm="1">
        <f t="array" ref="BH15">INDEX(_x_scores_!D$2:D$474,MATCH($BE15,_x_scores_!$A$2:$A$474,0),0) +INDEX(_hidden_info_auction!AP$44:BA$44,'Draft Sim'!$F$21)</f>
        <v>1.415343257263022</v>
      </c>
      <c r="BI15" cm="1">
        <f t="array" ref="BI15">INDEX(_x_scores_!E$2:E$474,MATCH($BE15,_x_scores_!$A$2:$A$474,0),0) + INDEX(_hidden_info_auction!AP$45:BA$45,'Draft Sim'!$F$21)</f>
        <v>-0.52624875369991941</v>
      </c>
      <c r="BJ15" cm="1">
        <f t="array" ref="BJ15">INDEX(_x_scores_!F$2:F$474,MATCH($BE15,_x_scores_!$A$2:$A$474,0),0) + INDEX(_hidden_info_auction!AP$46:BA$46,'Draft Sim'!$F$21)</f>
        <v>-1.1042842063376406</v>
      </c>
      <c r="BK15" cm="1">
        <f t="array" ref="BK15">INDEX(_x_scores_!G$2:G$474,MATCH($BE15,_x_scores_!$A$2:$A$474,0),0) + INDEX(_hidden_info_auction!AP$47:BA$47,'Draft Sim'!$F$21)</f>
        <v>1.7885597107244475</v>
      </c>
      <c r="BL15" cm="1">
        <f t="array" ref="BL15">INDEX(_x_scores_!H$2:H$474,MATCH($BE15,_x_scores_!$A$2:$A$474,0),0) + INDEX(_hidden_info_auction!AP$48:BA$48,'Draft Sim'!$F$21)</f>
        <v>-1.1418631676214459</v>
      </c>
      <c r="BM15" cm="1">
        <f t="array" ref="BM15">INDEX(_x_scores_!I$2:I$474,MATCH($BE15,_x_scores_!$A$2:$A$474,0),0) + INDEX(_hidden_info_auction!AP$49:BA$49,'Draft Sim'!$F$21)</f>
        <v>-0.75027761957754224</v>
      </c>
      <c r="BN15" cm="1">
        <f t="array" ref="BN15">INDEX(_x_scores_!J$2:J$474,MATCH($BE15,_x_scores_!$A$2:$A$474,0),0) + INDEX(_hidden_info_auction!AP$50:BA$50,'Draft Sim'!$F$21)</f>
        <v>-0.33372415055622096</v>
      </c>
      <c r="BP15">
        <f t="shared" si="4"/>
        <v>0.57093800946626816</v>
      </c>
      <c r="BQ15">
        <f t="shared" si="5"/>
        <v>0.48452325047009359</v>
      </c>
      <c r="BR15">
        <f t="shared" si="6"/>
        <v>0.59412526811446154</v>
      </c>
      <c r="BS15">
        <f t="shared" si="7"/>
        <v>0.46011179860350615</v>
      </c>
      <c r="BT15">
        <f t="shared" si="8"/>
        <v>0.42344938988556446</v>
      </c>
      <c r="BU15">
        <f t="shared" si="9"/>
        <v>0.6214625950991195</v>
      </c>
      <c r="BV15">
        <f t="shared" si="10"/>
        <v>0.41690720831295114</v>
      </c>
      <c r="BW15">
        <f t="shared" si="11"/>
        <v>0.44455226373596191</v>
      </c>
      <c r="BX15">
        <f t="shared" si="12"/>
        <v>0.47546596156014376</v>
      </c>
      <c r="BZ15">
        <f t="shared" si="13"/>
        <v>0.49905952724978558</v>
      </c>
      <c r="CA15" cm="1">
        <f t="array" aca="1" ref="CA15" ca="1">SUM(IF(MOD(_xlfn.FLOOR.MATH(ROW(INDIRECT("1:512"))/1),2)=1,BP15,1-BP15) * IF(MOD(_xlfn.FLOOR.MATH(ROW(INDIRECT("1:512"))/2),2)=1,BQ15,1-BQ15) *  IF(MOD(_xlfn.FLOOR.MATH(ROW(INDIRECT("1:512"))/4),2)=1,BR15,1-BR15) *IF(MOD(_xlfn.FLOOR.MATH(ROW(INDIRECT("1:512"))/8),2)=1,BS15,1-BS15) * IF(MOD(_xlfn.FLOOR.MATH(ROW(INDIRECT("1:512"))/16),2)=1,BT15,1-BT15) * IF(MOD(_xlfn.FLOOR.MATH(ROW(INDIRECT("1:512"))/32),2)=1,BU15,1-BU15) *  IF(MOD(_xlfn.FLOOR.MATH(ROW(INDIRECT("1:512"))/64),2)=1,BV15,1-BV15) * IF(MOD(_xlfn.FLOOR.MATH(ROW(INDIRECT("1:512"))/128),2)=1,BW15,1-BW15) * IF(MOD(_xlfn.FLOOR.MATH(ROW(INDIRECT("1:512"))/256),2)=1,BX15,1-BX15)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0.49756210135589735</v>
      </c>
      <c r="CB15">
        <f ca="1">IF('Auction Sim'!$C$2 = "Most Categories",CA15,BZ15)</f>
        <v>0.49756210135589735</v>
      </c>
      <c r="CD15" t="str">
        <f ca="1"/>
        <v>Damian Lillard</v>
      </c>
      <c r="CF15" s="6" t="str">
        <f t="shared" ca="1" si="14"/>
        <v>Damian Lillard</v>
      </c>
      <c r="CH15" t="str">
        <f ca="1"/>
        <v>Damian Lillard</v>
      </c>
      <c r="CI15">
        <f t="shared" ca="1" si="19"/>
        <v>0.49756210135589735</v>
      </c>
      <c r="CJ15">
        <f t="shared" ca="1" si="20"/>
        <v>0.49388905629408092</v>
      </c>
      <c r="CL15">
        <f t="shared" ca="1" si="21"/>
        <v>0.20182995870883008</v>
      </c>
      <c r="CN15">
        <f t="shared" ca="1" si="15"/>
        <v>33.104896734435094</v>
      </c>
    </row>
    <row r="16" spans="1:92">
      <c r="C16" t="s">
        <v>589</v>
      </c>
      <c r="D16">
        <v>30</v>
      </c>
      <c r="E16" cm="1">
        <f t="array" aca="1" ref="E16" ca="1">INDIRECT("'Auction Sim'!" &amp; C16 &amp; D16)</f>
        <v>0</v>
      </c>
      <c r="I16" t="str">
        <v>Shai Gilgeous-Alexander</v>
      </c>
      <c r="K16" s="6" t="str">
        <f t="shared" ca="1" si="0"/>
        <v>Shai Gilgeous-Alexander</v>
      </c>
      <c r="M16" t="str">
        <f ca="1"/>
        <v>Shai Gilgeous-Alexander</v>
      </c>
      <c r="N16">
        <f ca="1">INDEX(_g_scores_!K$2:$K$474,MATCH(M16,_g_scores_!$A$2:$A$474,0))</f>
        <v>1.6041509736752755</v>
      </c>
      <c r="P16">
        <f t="shared" ca="1" si="16"/>
        <v>3.0657337527088711</v>
      </c>
      <c r="R16">
        <f t="shared" ca="1" si="1"/>
        <v>31.393526021547256</v>
      </c>
      <c r="T16" t="str">
        <v>Luka Doncic</v>
      </c>
      <c r="V16" s="6" t="str">
        <f t="shared" ca="1" si="2"/>
        <v>Luka Doncic</v>
      </c>
      <c r="X16" t="str">
        <f ca="1"/>
        <v>Luka Doncic</v>
      </c>
      <c r="Y16">
        <f ca="1">INDEX(_z_scores_!$K$2:$K$474,MATCH(X16,_z_scores_!$A$2:$A$474,0))</f>
        <v>2.7645813314845831</v>
      </c>
      <c r="AA16">
        <f t="shared" ca="1" si="17"/>
        <v>5.1260140812196653</v>
      </c>
      <c r="AC16">
        <f t="shared" ca="1" si="18"/>
        <v>32.95328261554274</v>
      </c>
      <c r="AE16">
        <v>1.5203470441537226</v>
      </c>
      <c r="AF16">
        <v>0.62750758404322815</v>
      </c>
      <c r="AG16">
        <v>1.8173138113646341</v>
      </c>
      <c r="AH16">
        <v>0.3800688667957301</v>
      </c>
      <c r="AI16">
        <v>-0.22499243346989034</v>
      </c>
      <c r="AJ16">
        <v>1.1579839321913274</v>
      </c>
      <c r="AK16">
        <v>-1.4818482870811882</v>
      </c>
      <c r="AL16">
        <v>-0.95441411636755458</v>
      </c>
      <c r="AM16">
        <v>-0.10037043702738177</v>
      </c>
      <c r="AP16" t="s">
        <v>2</v>
      </c>
      <c r="AQ16">
        <f>_xlfn.VAR.P(INDEX(_xlfn.ANCHORARRAY($AF$4),AQ$4):INDEX(_xlfn.ANCHORARRAY($AF$4),AQ$5))</f>
        <v>0.63346516300598243</v>
      </c>
      <c r="AR16">
        <f>_xlfn.VAR.P(INDEX(_xlfn.ANCHORARRAY($AF$4),AR$4):INDEX(_xlfn.ANCHORARRAY($AF$4),AR$5))</f>
        <v>0.23663857082039128</v>
      </c>
      <c r="AS16">
        <f>_xlfn.VAR.P(INDEX(_xlfn.ANCHORARRAY($AF$4),AS$4):INDEX(_xlfn.ANCHORARRAY($AF$4),AS$5))</f>
        <v>0.75933862200208424</v>
      </c>
      <c r="AT16">
        <f>_xlfn.VAR.P(INDEX(_xlfn.ANCHORARRAY($AF$4),AT$4):INDEX(_xlfn.ANCHORARRAY($AF$4),AT$5))</f>
        <v>0.64819248245333394</v>
      </c>
      <c r="AU16">
        <f>_xlfn.VAR.P(INDEX(_xlfn.ANCHORARRAY($AF$4),AU$4):INDEX(_xlfn.ANCHORARRAY($AF$4),AU$5))</f>
        <v>0.59175681232251653</v>
      </c>
      <c r="AV16">
        <f>_xlfn.VAR.P(INDEX(_xlfn.ANCHORARRAY($AF$4),AV$4):INDEX(_xlfn.ANCHORARRAY($AF$4),AV$5))</f>
        <v>0.73189079514626043</v>
      </c>
      <c r="AW16">
        <f>_xlfn.VAR.P(INDEX(_xlfn.ANCHORARRAY($AF$4),AW$4):INDEX(_xlfn.ANCHORARRAY($AF$4),AW$5))</f>
        <v>0.63022135942519353</v>
      </c>
      <c r="AX16">
        <f>_xlfn.VAR.P(INDEX(_xlfn.ANCHORARRAY($AF$4),AX$4):INDEX(_xlfn.ANCHORARRAY($AF$4),AX$5))</f>
        <v>0.39995314681677269</v>
      </c>
      <c r="AY16">
        <f>_xlfn.VAR.P(INDEX(_xlfn.ANCHORARRAY($AF$4),AY$4):INDEX(_xlfn.ANCHORARRAY($AF$4),AY$5))</f>
        <v>0.4387494288325488</v>
      </c>
      <c r="AZ16">
        <f>_xlfn.VAR.P(INDEX(_xlfn.ANCHORARRAY($AF$4),AZ$4):INDEX(_xlfn.ANCHORARRAY($AF$4),AZ$5))</f>
        <v>0.54292919359888059</v>
      </c>
      <c r="BA16">
        <f>_xlfn.VAR.P(INDEX(_xlfn.ANCHORARRAY($AF$4),BA$4):INDEX(_xlfn.ANCHORARRAY($AF$4),BA$5))</f>
        <v>0.25834084131216684</v>
      </c>
      <c r="BB16">
        <f>_xlfn.VAR.P(INDEX(_xlfn.ANCHORARRAY($AF$4),BB$4):INDEX(_xlfn.ANCHORARRAY($AF$4),BB$5))</f>
        <v>0.4071550756978366</v>
      </c>
      <c r="BC16">
        <f>_xlfn.VAR.P(INDEX(_xlfn.ANCHORARRAY($AF$4),BC$4):INDEX(_xlfn.ANCHORARRAY($AF$4),BC$5))</f>
        <v>0.50215294260419974</v>
      </c>
      <c r="BE16" t="str">
        <f t="shared" si="3"/>
        <v>Shai Gilgeous-Alexander</v>
      </c>
      <c r="BF16" cm="1">
        <f t="array" ref="BF16">INDEX(_x_scores_!B$2:B$474,MATCH($BE16,_x_scores_!$A$2:$A$474,0),0) + INDEX(_hidden_info_auction!AP$42:BA$42,'Draft Sim'!$F$21)</f>
        <v>1.1570315241961859</v>
      </c>
      <c r="BG16" cm="1">
        <f t="array" ref="BG16">INDEX(_x_scores_!C$2:C$474,MATCH($BE16,_x_scores_!$A$2:$A$474,0),0) + INDEX(_hidden_info_auction!AP$43:BA$43,'Draft Sim'!$F$21)</f>
        <v>-7.5041590334500585E-2</v>
      </c>
      <c r="BH16" cm="1">
        <f t="array" ref="BH16">INDEX(_x_scores_!D$2:D$474,MATCH($BE16,_x_scores_!$A$2:$A$474,0),0) +INDEX(_hidden_info_auction!AP$44:BA$44,'Draft Sim'!$F$21)</f>
        <v>0.81086110161932223</v>
      </c>
      <c r="BI16" cm="1">
        <f t="array" ref="BI16">INDEX(_x_scores_!E$2:E$474,MATCH($BE16,_x_scores_!$A$2:$A$474,0),0) + INDEX(_hidden_info_auction!AP$45:BA$45,'Draft Sim'!$F$21)</f>
        <v>0.30074605401246374</v>
      </c>
      <c r="BJ16" cm="1">
        <f t="array" ref="BJ16">INDEX(_x_scores_!F$2:F$474,MATCH($BE16,_x_scores_!$A$2:$A$474,0),0) + INDEX(_hidden_info_auction!AP$46:BA$46,'Draft Sim'!$F$21)</f>
        <v>-0.29310488031691745</v>
      </c>
      <c r="BK16" cm="1">
        <f t="array" ref="BK16">INDEX(_x_scores_!G$2:G$474,MATCH($BE16,_x_scores_!$A$2:$A$474,0),0) + INDEX(_hidden_info_auction!AP$47:BA$47,'Draft Sim'!$F$21)</f>
        <v>-0.49750203001432014</v>
      </c>
      <c r="BL16" cm="1">
        <f t="array" ref="BL16">INDEX(_x_scores_!H$2:H$474,MATCH($BE16,_x_scores_!$A$2:$A$474,0),0) + INDEX(_hidden_info_auction!AP$48:BA$48,'Draft Sim'!$F$21)</f>
        <v>-0.82882391297219771</v>
      </c>
      <c r="BM16" cm="1">
        <f t="array" ref="BM16">INDEX(_x_scores_!I$2:I$474,MATCH($BE16,_x_scores_!$A$2:$A$474,0),0) + INDEX(_hidden_info_auction!AP$49:BA$49,'Draft Sim'!$F$21)</f>
        <v>-1.1754705324102757</v>
      </c>
      <c r="BN16" cm="1">
        <f t="array" ref="BN16">INDEX(_x_scores_!J$2:J$474,MATCH($BE16,_x_scores_!$A$2:$A$474,0),0) + INDEX(_hidden_info_auction!AP$50:BA$50,'Draft Sim'!$F$21)</f>
        <v>0.17734640867320831</v>
      </c>
      <c r="BP16">
        <f t="shared" si="4"/>
        <v>0.58546265541534959</v>
      </c>
      <c r="BQ16">
        <f t="shared" si="5"/>
        <v>0.49483938195118948</v>
      </c>
      <c r="BR16">
        <f t="shared" si="6"/>
        <v>0.55426693831276364</v>
      </c>
      <c r="BS16">
        <f t="shared" si="7"/>
        <v>0.52282137376200355</v>
      </c>
      <c r="BT16">
        <f t="shared" si="8"/>
        <v>0.47956416429207949</v>
      </c>
      <c r="BU16">
        <f t="shared" si="9"/>
        <v>0.46571690657977816</v>
      </c>
      <c r="BV16">
        <f t="shared" si="10"/>
        <v>0.43947812140255638</v>
      </c>
      <c r="BW16">
        <f t="shared" si="11"/>
        <v>0.41353593417213697</v>
      </c>
      <c r="BX16">
        <f t="shared" si="12"/>
        <v>0.51304368879230355</v>
      </c>
      <c r="BZ16">
        <f t="shared" si="13"/>
        <v>0.49652546274224008</v>
      </c>
      <c r="CA16" cm="1">
        <f t="array" aca="1" ref="CA16" ca="1">SUM(IF(MOD(_xlfn.FLOOR.MATH(ROW(INDIRECT("1:512"))/1),2)=1,BP16,1-BP16) * IF(MOD(_xlfn.FLOOR.MATH(ROW(INDIRECT("1:512"))/2),2)=1,BQ16,1-BQ16) *  IF(MOD(_xlfn.FLOOR.MATH(ROW(INDIRECT("1:512"))/4),2)=1,BR16,1-BR16) *IF(MOD(_xlfn.FLOOR.MATH(ROW(INDIRECT("1:512"))/8),2)=1,BS16,1-BS16) * IF(MOD(_xlfn.FLOOR.MATH(ROW(INDIRECT("1:512"))/16),2)=1,BT16,1-BT16) * IF(MOD(_xlfn.FLOOR.MATH(ROW(INDIRECT("1:512"))/32),2)=1,BU16,1-BU16) *  IF(MOD(_xlfn.FLOOR.MATH(ROW(INDIRECT("1:512"))/64),2)=1,BV16,1-BV16) * IF(MOD(_xlfn.FLOOR.MATH(ROW(INDIRECT("1:512"))/128),2)=1,BW16,1-BW16) * IF(MOD(_xlfn.FLOOR.MATH(ROW(INDIRECT("1:512"))/256),2)=1,BX16,1-BX16)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0.49139818463335261</v>
      </c>
      <c r="CB16">
        <f ca="1">IF('Auction Sim'!$C$2 = "Most Categories",CA16,BZ16)</f>
        <v>0.49139818463335261</v>
      </c>
      <c r="CD16" t="str">
        <f ca="1"/>
        <v>Kristaps Porzingis</v>
      </c>
      <c r="CF16" s="6" t="str">
        <f t="shared" ca="1" si="14"/>
        <v>Kristaps Porzingis</v>
      </c>
      <c r="CH16" t="str">
        <f ca="1"/>
        <v>Kristaps Porzingis</v>
      </c>
      <c r="CI16">
        <f t="shared" ca="1" si="19"/>
        <v>0.49221120716955963</v>
      </c>
      <c r="CJ16">
        <f t="shared" ca="1" si="20"/>
        <v>0.48047515119400758</v>
      </c>
      <c r="CL16">
        <f t="shared" ca="1" si="21"/>
        <v>0.18841605360875674</v>
      </c>
      <c r="CN16">
        <f t="shared" ca="1" si="15"/>
        <v>30.904698379422438</v>
      </c>
    </row>
    <row r="17" spans="3:92">
      <c r="C17" t="s">
        <v>591</v>
      </c>
      <c r="D17">
        <v>6</v>
      </c>
      <c r="E17" cm="1">
        <f t="array" aca="1" ref="E17" ca="1">INDIRECT("'Auction Sim'!" &amp; C17 &amp; D17)</f>
        <v>0</v>
      </c>
      <c r="I17" t="str">
        <v>Kristaps Porzingis</v>
      </c>
      <c r="K17" s="6" t="str">
        <f t="shared" ca="1" si="0"/>
        <v>Kristaps Porzingis</v>
      </c>
      <c r="M17" t="str">
        <f ca="1"/>
        <v>Kristaps Porzingis</v>
      </c>
      <c r="N17">
        <f ca="1">INDEX(_g_scores_!K$2:$K$474,MATCH(M17,_g_scores_!$A$2:$A$474,0))</f>
        <v>1.5838721700995233</v>
      </c>
      <c r="P17">
        <f t="shared" ca="1" si="16"/>
        <v>3.0454549491331186</v>
      </c>
      <c r="R17">
        <f t="shared" ca="1" si="1"/>
        <v>31.185868345084415</v>
      </c>
      <c r="T17" t="str">
        <v>Kawhi Leonard</v>
      </c>
      <c r="V17" s="6" t="str">
        <f t="shared" ca="1" si="2"/>
        <v>Kawhi Leonard</v>
      </c>
      <c r="X17" t="str">
        <f ca="1"/>
        <v>Kawhi Leonard</v>
      </c>
      <c r="Y17">
        <f ca="1">INDEX(_z_scores_!$K$2:$K$474,MATCH(X17,_z_scores_!$A$2:$A$474,0))</f>
        <v>2.6345157187569748</v>
      </c>
      <c r="AA17">
        <f t="shared" ca="1" si="17"/>
        <v>4.9959484684920561</v>
      </c>
      <c r="AC17">
        <f t="shared" ca="1" si="18"/>
        <v>32.11713803480901</v>
      </c>
      <c r="AE17">
        <v>0.45152302945108563</v>
      </c>
      <c r="AF17">
        <v>-6.4788484025195256E-2</v>
      </c>
      <c r="AG17">
        <v>-6.2200632581203813E-2</v>
      </c>
      <c r="AH17">
        <v>0.36731933519241389</v>
      </c>
      <c r="AI17">
        <v>-0.3465736216489908</v>
      </c>
      <c r="AJ17">
        <v>6.218760408257807E-2</v>
      </c>
      <c r="AK17">
        <v>0.10043505696338596</v>
      </c>
      <c r="AL17">
        <v>0.69031988592229343</v>
      </c>
      <c r="AM17">
        <v>0.18396281934368344</v>
      </c>
      <c r="AP17" t="s">
        <v>3</v>
      </c>
      <c r="AQ17">
        <f>_xlfn.VAR.P(INDEX(_xlfn.ANCHORARRAY($AG$4),AQ$4):INDEX(_xlfn.ANCHORARRAY($AG$4),AQ$5))</f>
        <v>1.1498101409849368</v>
      </c>
      <c r="AR17">
        <f>_xlfn.VAR.P(INDEX(_xlfn.ANCHORARRAY($AG$4),AR$4):INDEX(_xlfn.ANCHORARRAY($AG$4),AR$5))</f>
        <v>0.89483191093816528</v>
      </c>
      <c r="AS17">
        <f>_xlfn.VAR.P(INDEX(_xlfn.ANCHORARRAY($AG$4),AS$4):INDEX(_xlfn.ANCHORARRAY($AG$4),AS$5))</f>
        <v>0.46850518347185993</v>
      </c>
      <c r="AT17">
        <f>_xlfn.VAR.P(INDEX(_xlfn.ANCHORARRAY($AG$4),AT$4):INDEX(_xlfn.ANCHORARRAY($AG$4),AT$5))</f>
        <v>0.84135491518336769</v>
      </c>
      <c r="AU17">
        <f>_xlfn.VAR.P(INDEX(_xlfn.ANCHORARRAY($AG$4),AU$4):INDEX(_xlfn.ANCHORARRAY($AG$4),AU$5))</f>
        <v>0.62493656977691125</v>
      </c>
      <c r="AV17">
        <f>_xlfn.VAR.P(INDEX(_xlfn.ANCHORARRAY($AG$4),AV$4):INDEX(_xlfn.ANCHORARRAY($AG$4),AV$5))</f>
        <v>0.40456505807266585</v>
      </c>
      <c r="AW17">
        <f>_xlfn.VAR.P(INDEX(_xlfn.ANCHORARRAY($AG$4),AW$4):INDEX(_xlfn.ANCHORARRAY($AG$4),AW$5))</f>
        <v>0.58202574617523206</v>
      </c>
      <c r="AX17">
        <f>_xlfn.VAR.P(INDEX(_xlfn.ANCHORARRAY($AG$4),AX$4):INDEX(_xlfn.ANCHORARRAY($AG$4),AX$5))</f>
        <v>0.63876191535830384</v>
      </c>
      <c r="AY17">
        <f>_xlfn.VAR.P(INDEX(_xlfn.ANCHORARRAY($AG$4),AY$4):INDEX(_xlfn.ANCHORARRAY($AG$4),AY$5))</f>
        <v>0.31230277202082019</v>
      </c>
      <c r="AZ17">
        <f>_xlfn.VAR.P(INDEX(_xlfn.ANCHORARRAY($AG$4),AZ$4):INDEX(_xlfn.ANCHORARRAY($AG$4),AZ$5))</f>
        <v>0.37742073374522611</v>
      </c>
      <c r="BA17">
        <f>_xlfn.VAR.P(INDEX(_xlfn.ANCHORARRAY($AG$4),BA$4):INDEX(_xlfn.ANCHORARRAY($AG$4),BA$5))</f>
        <v>0.30232456487239356</v>
      </c>
      <c r="BB17">
        <f>_xlfn.VAR.P(INDEX(_xlfn.ANCHORARRAY($AG$4),BB$4):INDEX(_xlfn.ANCHORARRAY($AG$4),BB$5))</f>
        <v>0.37650149845666087</v>
      </c>
      <c r="BC17">
        <f>_xlfn.VAR.P(INDEX(_xlfn.ANCHORARRAY($AG$4),BC$4):INDEX(_xlfn.ANCHORARRAY($AG$4),BC$5))</f>
        <v>0.29630697944961309</v>
      </c>
      <c r="BE17" t="str">
        <f t="shared" si="3"/>
        <v>Kristaps Porzingis</v>
      </c>
      <c r="BF17" cm="1">
        <f t="array" ref="BF17">INDEX(_x_scores_!B$2:B$474,MATCH($BE17,_x_scores_!$A$2:$A$474,0),0) + INDEX(_hidden_info_auction!AP$42:BA$42,'Draft Sim'!$F$21)</f>
        <v>0.37283059714888489</v>
      </c>
      <c r="BG17" cm="1">
        <f t="array" ref="BG17">INDEX(_x_scores_!C$2:C$474,MATCH($BE17,_x_scores_!$A$2:$A$474,0),0) + INDEX(_hidden_info_auction!AP$43:BA$43,'Draft Sim'!$F$21)</f>
        <v>0.83013071911818226</v>
      </c>
      <c r="BH17" cm="1">
        <f t="array" ref="BH17">INDEX(_x_scores_!D$2:D$474,MATCH($BE17,_x_scores_!$A$2:$A$474,0),0) +INDEX(_hidden_info_auction!AP$44:BA$44,'Draft Sim'!$F$21)</f>
        <v>-0.31583265349946266</v>
      </c>
      <c r="BI17" cm="1">
        <f t="array" ref="BI17">INDEX(_x_scores_!E$2:E$474,MATCH($BE17,_x_scores_!$A$2:$A$474,0),0) + INDEX(_hidden_info_auction!AP$45:BA$45,'Draft Sim'!$F$21)</f>
        <v>-0.48278101632634807</v>
      </c>
      <c r="BJ17" cm="1">
        <f t="array" ref="BJ17">INDEX(_x_scores_!F$2:F$474,MATCH($BE17,_x_scores_!$A$2:$A$474,0),0) + INDEX(_hidden_info_auction!AP$46:BA$46,'Draft Sim'!$F$21)</f>
        <v>0.52024396272805906</v>
      </c>
      <c r="BK17" cm="1">
        <f t="array" ref="BK17">INDEX(_x_scores_!G$2:G$474,MATCH($BE17,_x_scores_!$A$2:$A$474,0),0) + INDEX(_hidden_info_auction!AP$47:BA$47,'Draft Sim'!$F$21)</f>
        <v>0.30432937153165723</v>
      </c>
      <c r="BL17" cm="1">
        <f t="array" ref="BL17">INDEX(_x_scores_!H$2:H$474,MATCH($BE17,_x_scores_!$A$2:$A$474,0),0) + INDEX(_hidden_info_auction!AP$48:BA$48,'Draft Sim'!$F$21)</f>
        <v>-0.13921713950919329</v>
      </c>
      <c r="BM17" cm="1">
        <f t="array" ref="BM17">INDEX(_x_scores_!I$2:I$474,MATCH($BE17,_x_scores_!$A$2:$A$474,0),0) + INDEX(_hidden_info_auction!AP$49:BA$49,'Draft Sim'!$F$21)</f>
        <v>-1.2697712897719038</v>
      </c>
      <c r="BN17" cm="1">
        <f t="array" ref="BN17">INDEX(_x_scores_!J$2:J$474,MATCH($BE17,_x_scores_!$A$2:$A$474,0),0) + INDEX(_hidden_info_auction!AP$50:BA$50,'Draft Sim'!$F$21)</f>
        <v>-0.12295121866348838</v>
      </c>
      <c r="BP17">
        <f t="shared" si="4"/>
        <v>0.52773037120460142</v>
      </c>
      <c r="BQ17">
        <f t="shared" si="5"/>
        <v>0.55689551466946074</v>
      </c>
      <c r="BR17">
        <f t="shared" si="6"/>
        <v>0.47880724394318563</v>
      </c>
      <c r="BS17">
        <f t="shared" si="7"/>
        <v>0.46339685503276151</v>
      </c>
      <c r="BT17">
        <f t="shared" si="8"/>
        <v>0.53623830773550896</v>
      </c>
      <c r="BU17">
        <f t="shared" si="9"/>
        <v>0.52098766507241434</v>
      </c>
      <c r="BV17">
        <f t="shared" si="10"/>
        <v>0.48979597196703273</v>
      </c>
      <c r="BW17">
        <f t="shared" si="11"/>
        <v>0.40672250067486149</v>
      </c>
      <c r="BX17">
        <f t="shared" si="12"/>
        <v>0.49095619760349929</v>
      </c>
      <c r="BZ17">
        <f t="shared" si="13"/>
        <v>0.49683673643370291</v>
      </c>
      <c r="CA17" cm="1">
        <f t="array" aca="1" ref="CA17" ca="1">SUM(IF(MOD(_xlfn.FLOOR.MATH(ROW(INDIRECT("1:512"))/1),2)=1,BP17,1-BP17) * IF(MOD(_xlfn.FLOOR.MATH(ROW(INDIRECT("1:512"))/2),2)=1,BQ17,1-BQ17) *  IF(MOD(_xlfn.FLOOR.MATH(ROW(INDIRECT("1:512"))/4),2)=1,BR17,1-BR17) *IF(MOD(_xlfn.FLOOR.MATH(ROW(INDIRECT("1:512"))/8),2)=1,BS17,1-BS17) * IF(MOD(_xlfn.FLOOR.MATH(ROW(INDIRECT("1:512"))/16),2)=1,BT17,1-BT17) * IF(MOD(_xlfn.FLOOR.MATH(ROW(INDIRECT("1:512"))/32),2)=1,BU17,1-BU17) *  IF(MOD(_xlfn.FLOOR.MATH(ROW(INDIRECT("1:512"))/64),2)=1,BV17,1-BV17) * IF(MOD(_xlfn.FLOOR.MATH(ROW(INDIRECT("1:512"))/128),2)=1,BW17,1-BW17) * IF(MOD(_xlfn.FLOOR.MATH(ROW(INDIRECT("1:512"))/256),2)=1,BX17,1-BX17)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0.49221120716955963</v>
      </c>
      <c r="CB17">
        <f ca="1">IF('Auction Sim'!$C$2 = "Most Categories",CA17,BZ17)</f>
        <v>0.49221120716955963</v>
      </c>
      <c r="CD17" t="str">
        <f ca="1"/>
        <v>Domantas Sabonis</v>
      </c>
      <c r="CF17" s="6" t="str">
        <f t="shared" ca="1" si="14"/>
        <v>Domantas Sabonis</v>
      </c>
      <c r="CH17" t="str">
        <f ca="1"/>
        <v>Domantas Sabonis</v>
      </c>
      <c r="CI17">
        <f t="shared" ca="1" si="19"/>
        <v>0.49204281575744996</v>
      </c>
      <c r="CJ17">
        <f t="shared" ca="1" si="20"/>
        <v>0.48005297430360755</v>
      </c>
      <c r="CL17">
        <f t="shared" ca="1" si="21"/>
        <v>0.18799387671835671</v>
      </c>
      <c r="CN17">
        <f t="shared" ca="1" si="15"/>
        <v>30.835451363519709</v>
      </c>
    </row>
    <row r="18" spans="3:92">
      <c r="C18" t="s">
        <v>591</v>
      </c>
      <c r="D18">
        <v>8</v>
      </c>
      <c r="E18" cm="1">
        <f t="array" aca="1" ref="E18" ca="1">INDIRECT("'Auction Sim'!" &amp; C18 &amp; D18)</f>
        <v>0</v>
      </c>
      <c r="I18" t="str">
        <v>Trae Young</v>
      </c>
      <c r="K18" s="6" t="str">
        <f t="shared" ca="1" si="0"/>
        <v>Trae Young</v>
      </c>
      <c r="M18" t="str">
        <f ca="1"/>
        <v>Trae Young</v>
      </c>
      <c r="N18">
        <f ca="1">INDEX(_g_scores_!K$2:$K$474,MATCH(M18,_g_scores_!$A$2:$A$474,0))</f>
        <v>1.5519268516664071</v>
      </c>
      <c r="P18">
        <f t="shared" ca="1" si="16"/>
        <v>3.0135096307000024</v>
      </c>
      <c r="R18">
        <f t="shared" ca="1" si="1"/>
        <v>30.858743987135686</v>
      </c>
      <c r="T18" t="str">
        <v>O.G. Anunoby</v>
      </c>
      <c r="V18" s="6" t="str">
        <f t="shared" ca="1" si="2"/>
        <v>O.G. Anunoby</v>
      </c>
      <c r="X18" t="str">
        <f ca="1"/>
        <v>O.G. Anunoby</v>
      </c>
      <c r="Y18">
        <f ca="1">INDEX(_z_scores_!$K$2:$K$474,MATCH(X18,_z_scores_!$A$2:$A$474,0))</f>
        <v>2.6304937590678783</v>
      </c>
      <c r="AA18">
        <f t="shared" ca="1" si="17"/>
        <v>4.9919265088029601</v>
      </c>
      <c r="AC18">
        <f t="shared" ca="1" si="18"/>
        <v>32.091282316856791</v>
      </c>
      <c r="AE18">
        <v>0.19795901497816223</v>
      </c>
      <c r="AF18">
        <v>-4.8076918453611769E-2</v>
      </c>
      <c r="AG18">
        <v>-0.51019618895132979</v>
      </c>
      <c r="AH18">
        <v>1.0870007819200829</v>
      </c>
      <c r="AI18">
        <v>3.934143445830187E-2</v>
      </c>
      <c r="AJ18">
        <v>0.60033719958133291</v>
      </c>
      <c r="AK18">
        <v>5.3224560443811554E-4</v>
      </c>
      <c r="AL18">
        <v>0.10631150170325789</v>
      </c>
      <c r="AM18">
        <v>-0.27258844947477451</v>
      </c>
      <c r="AP18" t="s">
        <v>4</v>
      </c>
      <c r="AQ18">
        <f>_xlfn.VAR.P(INDEX(_xlfn.ANCHORARRAY($AH$4),AQ$4):INDEX(_xlfn.ANCHORARRAY($AH$4),AQ$5))</f>
        <v>0.1734563786018056</v>
      </c>
      <c r="AR18">
        <f>_xlfn.VAR.P(INDEX(_xlfn.ANCHORARRAY($AH$4),AR$4):INDEX(_xlfn.ANCHORARRAY($AH$4),AR$5))</f>
        <v>0.15858945466409746</v>
      </c>
      <c r="AS18">
        <f>_xlfn.VAR.P(INDEX(_xlfn.ANCHORARRAY($AH$4),AS$4):INDEX(_xlfn.ANCHORARRAY($AH$4),AS$5))</f>
        <v>9.1319465719765874E-2</v>
      </c>
      <c r="AT18">
        <f>_xlfn.VAR.P(INDEX(_xlfn.ANCHORARRAY($AH$4),AT$4):INDEX(_xlfn.ANCHORARRAY($AH$4),AT$5))</f>
        <v>0.10205986769778413</v>
      </c>
      <c r="AU18">
        <f>_xlfn.VAR.P(INDEX(_xlfn.ANCHORARRAY($AH$4),AU$4):INDEX(_xlfn.ANCHORARRAY($AH$4),AU$5))</f>
        <v>0.12900805214244715</v>
      </c>
      <c r="AV18">
        <f>_xlfn.VAR.P(INDEX(_xlfn.ANCHORARRAY($AH$4),AV$4):INDEX(_xlfn.ANCHORARRAY($AH$4),AV$5))</f>
        <v>8.1134112403520225E-2</v>
      </c>
      <c r="AW18">
        <f>_xlfn.VAR.P(INDEX(_xlfn.ANCHORARRAY($AH$4),AW$4):INDEX(_xlfn.ANCHORARRAY($AH$4),AW$5))</f>
        <v>5.7844926578709904E-2</v>
      </c>
      <c r="AX18">
        <f>_xlfn.VAR.P(INDEX(_xlfn.ANCHORARRAY($AH$4),AX$4):INDEX(_xlfn.ANCHORARRAY($AH$4),AX$5))</f>
        <v>6.9204769072982689E-2</v>
      </c>
      <c r="AY18">
        <f>_xlfn.VAR.P(INDEX(_xlfn.ANCHORARRAY($AH$4),AY$4):INDEX(_xlfn.ANCHORARRAY($AH$4),AY$5))</f>
        <v>8.4845504329778651E-2</v>
      </c>
      <c r="AZ18">
        <f>_xlfn.VAR.P(INDEX(_xlfn.ANCHORARRAY($AH$4),AZ$4):INDEX(_xlfn.ANCHORARRAY($AH$4),AZ$5))</f>
        <v>0.1421395080826269</v>
      </c>
      <c r="BA18">
        <f>_xlfn.VAR.P(INDEX(_xlfn.ANCHORARRAY($AH$4),BA$4):INDEX(_xlfn.ANCHORARRAY($AH$4),BA$5))</f>
        <v>5.7819065810641966E-2</v>
      </c>
      <c r="BB18">
        <f>_xlfn.VAR.P(INDEX(_xlfn.ANCHORARRAY($AH$4),BB$4):INDEX(_xlfn.ANCHORARRAY($AH$4),BB$5))</f>
        <v>5.8057581927600327E-2</v>
      </c>
      <c r="BC18">
        <f>_xlfn.VAR.P(INDEX(_xlfn.ANCHORARRAY($AH$4),BC$4):INDEX(_xlfn.ANCHORARRAY($AH$4),BC$5))</f>
        <v>7.2214441724189865E-2</v>
      </c>
      <c r="BE18" t="str">
        <f t="shared" si="3"/>
        <v>Trae Young</v>
      </c>
      <c r="BF18" cm="1">
        <f t="array" ref="BF18">INDEX(_x_scores_!B$2:B$474,MATCH($BE18,_x_scores_!$A$2:$A$474,0),0) + INDEX(_hidden_info_auction!AP$42:BA$42,'Draft Sim'!$F$21)</f>
        <v>1.170899615884853</v>
      </c>
      <c r="BG18" cm="1">
        <f t="array" ref="BG18">INDEX(_x_scores_!C$2:C$474,MATCH($BE18,_x_scores_!$A$2:$A$474,0),0) + INDEX(_hidden_info_auction!AP$43:BA$43,'Draft Sim'!$F$21)</f>
        <v>-0.45608882108608306</v>
      </c>
      <c r="BH18" cm="1">
        <f t="array" ref="BH18">INDEX(_x_scores_!D$2:D$474,MATCH($BE18,_x_scores_!$A$2:$A$474,0),0) +INDEX(_hidden_info_auction!AP$44:BA$44,'Draft Sim'!$F$21)</f>
        <v>2.8951627301430181</v>
      </c>
      <c r="BI18" cm="1">
        <f t="array" ref="BI18">INDEX(_x_scores_!E$2:E$474,MATCH($BE18,_x_scores_!$A$2:$A$474,0),0) + INDEX(_hidden_info_auction!AP$45:BA$45,'Draft Sim'!$F$21)</f>
        <v>-5.01461390577011E-2</v>
      </c>
      <c r="BJ18" cm="1">
        <f t="array" ref="BJ18">INDEX(_x_scores_!F$2:F$474,MATCH($BE18,_x_scores_!$A$2:$A$474,0),0) + INDEX(_hidden_info_auction!AP$46:BA$46,'Draft Sim'!$F$21)</f>
        <v>-1.3506188129503274</v>
      </c>
      <c r="BK18" cm="1">
        <f t="array" ref="BK18">INDEX(_x_scores_!G$2:G$474,MATCH($BE18,_x_scores_!$A$2:$A$474,0),0) + INDEX(_hidden_info_auction!AP$47:BA$47,'Draft Sim'!$F$21)</f>
        <v>0.41483551506404137</v>
      </c>
      <c r="BL18" cm="1">
        <f t="array" ref="BL18">INDEX(_x_scores_!H$2:H$474,MATCH($BE18,_x_scores_!$A$2:$A$474,0),0) + INDEX(_hidden_info_auction!AP$48:BA$48,'Draft Sim'!$F$21)</f>
        <v>-1.9483646176418945</v>
      </c>
      <c r="BM18" cm="1">
        <f t="array" ref="BM18">INDEX(_x_scores_!I$2:I$474,MATCH($BE18,_x_scores_!$A$2:$A$474,0),0) + INDEX(_hidden_info_auction!AP$49:BA$49,'Draft Sim'!$F$21)</f>
        <v>-0.22326233627974967</v>
      </c>
      <c r="BN18" cm="1">
        <f t="array" ref="BN18">INDEX(_x_scores_!J$2:J$474,MATCH($BE18,_x_scores_!$A$2:$A$474,0),0) + INDEX(_hidden_info_auction!AP$50:BA$50,'Draft Sim'!$F$21)</f>
        <v>-0.67556962286720257</v>
      </c>
      <c r="BP18">
        <f t="shared" si="4"/>
        <v>0.58647090596733997</v>
      </c>
      <c r="BQ18">
        <f t="shared" si="5"/>
        <v>0.46866613473934127</v>
      </c>
      <c r="BR18">
        <f t="shared" si="6"/>
        <v>0.68693790560820944</v>
      </c>
      <c r="BS18">
        <f t="shared" si="7"/>
        <v>0.49619276377708821</v>
      </c>
      <c r="BT18">
        <f t="shared" si="8"/>
        <v>0.40665936250057588</v>
      </c>
      <c r="BU18">
        <f t="shared" si="9"/>
        <v>0.52859724664869612</v>
      </c>
      <c r="BV18">
        <f t="shared" si="10"/>
        <v>0.36017059544276031</v>
      </c>
      <c r="BW18">
        <f t="shared" si="11"/>
        <v>0.48345151719589552</v>
      </c>
      <c r="BX18">
        <f t="shared" si="12"/>
        <v>0.45043176143058083</v>
      </c>
      <c r="BZ18">
        <f t="shared" si="13"/>
        <v>0.49639757703449866</v>
      </c>
      <c r="CA18" cm="1">
        <f t="array" aca="1" ref="CA18" ca="1">SUM(IF(MOD(_xlfn.FLOOR.MATH(ROW(INDIRECT("1:512"))/1),2)=1,BP18,1-BP18) * IF(MOD(_xlfn.FLOOR.MATH(ROW(INDIRECT("1:512"))/2),2)=1,BQ18,1-BQ18) *  IF(MOD(_xlfn.FLOOR.MATH(ROW(INDIRECT("1:512"))/4),2)=1,BR18,1-BR18) *IF(MOD(_xlfn.FLOOR.MATH(ROW(INDIRECT("1:512"))/8),2)=1,BS18,1-BS18) * IF(MOD(_xlfn.FLOOR.MATH(ROW(INDIRECT("1:512"))/16),2)=1,BT18,1-BT18) * IF(MOD(_xlfn.FLOOR.MATH(ROW(INDIRECT("1:512"))/32),2)=1,BU18,1-BU18) *  IF(MOD(_xlfn.FLOOR.MATH(ROW(INDIRECT("1:512"))/64),2)=1,BV18,1-BV18) * IF(MOD(_xlfn.FLOOR.MATH(ROW(INDIRECT("1:512"))/128),2)=1,BW18,1-BW18) * IF(MOD(_xlfn.FLOOR.MATH(ROW(INDIRECT("1:512"))/256),2)=1,BX18,1-BX18)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0.49075623355183257</v>
      </c>
      <c r="CB18">
        <f ca="1">IF('Auction Sim'!$C$2 = "Most Categories",CA18,BZ18)</f>
        <v>0.49075623355183257</v>
      </c>
      <c r="CD18" t="str">
        <f ca="1"/>
        <v>Shai Gilgeous-Alexander</v>
      </c>
      <c r="CF18" s="6" t="str">
        <f t="shared" ca="1" si="14"/>
        <v>Shai Gilgeous-Alexander</v>
      </c>
      <c r="CH18" t="str">
        <f ca="1"/>
        <v>Shai Gilgeous-Alexander</v>
      </c>
      <c r="CI18">
        <f t="shared" ca="1" si="19"/>
        <v>0.49139818463335261</v>
      </c>
      <c r="CJ18">
        <f t="shared" ca="1" si="20"/>
        <v>0.47843677545372859</v>
      </c>
      <c r="CL18">
        <f t="shared" ca="1" si="21"/>
        <v>0.18637767786847775</v>
      </c>
      <c r="CN18">
        <f t="shared" ca="1" si="15"/>
        <v>30.57035644713644</v>
      </c>
    </row>
    <row r="19" spans="3:92">
      <c r="C19" t="s">
        <v>591</v>
      </c>
      <c r="D19">
        <v>10</v>
      </c>
      <c r="E19" cm="1">
        <f t="array" aca="1" ref="E19" ca="1">INDIRECT("'Auction Sim'!" &amp; C19 &amp; D19)</f>
        <v>0</v>
      </c>
      <c r="I19" t="str">
        <v>Fred VanVleet</v>
      </c>
      <c r="K19" s="6" t="str">
        <f t="shared" ca="1" si="0"/>
        <v>Fred VanVleet</v>
      </c>
      <c r="M19" t="str">
        <f ca="1"/>
        <v>Fred VanVleet</v>
      </c>
      <c r="N19">
        <f ca="1">INDEX(_g_scores_!K$2:$K$474,MATCH(M19,_g_scores_!$A$2:$A$474,0))</f>
        <v>1.5450512108973478</v>
      </c>
      <c r="P19">
        <f t="shared" ca="1" si="16"/>
        <v>3.0066339899309433</v>
      </c>
      <c r="R19">
        <f t="shared" ca="1" si="1"/>
        <v>30.788336500768828</v>
      </c>
      <c r="T19" t="str">
        <v>Damian Lillard</v>
      </c>
      <c r="V19" s="6" t="str">
        <f t="shared" ca="1" si="2"/>
        <v>Damian Lillard</v>
      </c>
      <c r="X19" t="str">
        <f ca="1"/>
        <v>Damian Lillard</v>
      </c>
      <c r="Y19">
        <f ca="1">INDEX(_z_scores_!$K$2:$K$474,MATCH(X19,_z_scores_!$A$2:$A$474,0))</f>
        <v>2.5565896822921039</v>
      </c>
      <c r="AA19">
        <f t="shared" ca="1" si="17"/>
        <v>4.9180224320271861</v>
      </c>
      <c r="AC19">
        <f t="shared" ca="1" si="18"/>
        <v>31.616179851306523</v>
      </c>
      <c r="AE19">
        <v>1.0498971219031357</v>
      </c>
      <c r="AF19">
        <v>-0.46926836098668095</v>
      </c>
      <c r="AG19">
        <v>1.2658842540295168</v>
      </c>
      <c r="AH19">
        <v>-0.29327322675450818</v>
      </c>
      <c r="AI19">
        <v>-0.53251273860459014</v>
      </c>
      <c r="AJ19">
        <v>1.8564931300246856</v>
      </c>
      <c r="AK19">
        <v>-1.0711988544763031</v>
      </c>
      <c r="AL19">
        <v>0.99366108279129706</v>
      </c>
      <c r="AM19">
        <v>-0.43356798996237766</v>
      </c>
      <c r="AP19" t="s">
        <v>5</v>
      </c>
      <c r="AQ19">
        <f>_xlfn.VAR.P(INDEX(_xlfn.ANCHORARRAY($AI$4),AQ$4):INDEX(_xlfn.ANCHORARRAY($AI$4),AQ$5))</f>
        <v>0.91427572809693158</v>
      </c>
      <c r="AR19">
        <f>_xlfn.VAR.P(INDEX(_xlfn.ANCHORARRAY($AI$4),AR$4):INDEX(_xlfn.ANCHORARRAY($AI$4),AR$5))</f>
        <v>0.22341659858432797</v>
      </c>
      <c r="AS19">
        <f>_xlfn.VAR.P(INDEX(_xlfn.ANCHORARRAY($AI$4),AS$4):INDEX(_xlfn.ANCHORARRAY($AI$4),AS$5))</f>
        <v>0.68502655003202184</v>
      </c>
      <c r="AT19">
        <f>_xlfn.VAR.P(INDEX(_xlfn.ANCHORARRAY($AI$4),AT$4):INDEX(_xlfn.ANCHORARRAY($AI$4),AT$5))</f>
        <v>1.4979457461368519</v>
      </c>
      <c r="AU19">
        <f>_xlfn.VAR.P(INDEX(_xlfn.ANCHORARRAY($AI$4),AU$4):INDEX(_xlfn.ANCHORARRAY($AI$4),AU$5))</f>
        <v>0.26306469784866393</v>
      </c>
      <c r="AV19">
        <f>_xlfn.VAR.P(INDEX(_xlfn.ANCHORARRAY($AI$4),AV$4):INDEX(_xlfn.ANCHORARRAY($AI$4),AV$5))</f>
        <v>0.46358772811755916</v>
      </c>
      <c r="AW19">
        <f>_xlfn.VAR.P(INDEX(_xlfn.ANCHORARRAY($AI$4),AW$4):INDEX(_xlfn.ANCHORARRAY($AI$4),AW$5))</f>
        <v>0.21355858721220616</v>
      </c>
      <c r="AX19">
        <f>_xlfn.VAR.P(INDEX(_xlfn.ANCHORARRAY($AI$4),AX$4):INDEX(_xlfn.ANCHORARRAY($AI$4),AX$5))</f>
        <v>0.36937809741328875</v>
      </c>
      <c r="AY19">
        <f>_xlfn.VAR.P(INDEX(_xlfn.ANCHORARRAY($AI$4),AY$4):INDEX(_xlfn.ANCHORARRAY($AI$4),AY$5))</f>
        <v>0.14330621009102545</v>
      </c>
      <c r="AZ19">
        <f>_xlfn.VAR.P(INDEX(_xlfn.ANCHORARRAY($AI$4),AZ$4):INDEX(_xlfn.ANCHORARRAY($AI$4),AZ$5))</f>
        <v>9.3877214580687846E-2</v>
      </c>
      <c r="BA19">
        <f>_xlfn.VAR.P(INDEX(_xlfn.ANCHORARRAY($AI$4),BA$4):INDEX(_xlfn.ANCHORARRAY($AI$4),BA$5))</f>
        <v>7.1985526975127251E-2</v>
      </c>
      <c r="BB19">
        <f>_xlfn.VAR.P(INDEX(_xlfn.ANCHORARRAY($AI$4),BB$4):INDEX(_xlfn.ANCHORARRAY($AI$4),BB$5))</f>
        <v>0.27685002621222482</v>
      </c>
      <c r="BC19">
        <f>_xlfn.VAR.P(INDEX(_xlfn.ANCHORARRAY($AI$4),BC$4):INDEX(_xlfn.ANCHORARRAY($AI$4),BC$5))</f>
        <v>0.35759799369171169</v>
      </c>
      <c r="BE19" t="str">
        <f t="shared" si="3"/>
        <v>Fred VanVleet</v>
      </c>
      <c r="BF19" cm="1">
        <f t="array" ref="BF19">INDEX(_x_scores_!B$2:B$474,MATCH($BE19,_x_scores_!$A$2:$A$474,0),0) + INDEX(_hidden_info_auction!AP$42:BA$42,'Draft Sim'!$F$21)</f>
        <v>4.3101478202323518E-2</v>
      </c>
      <c r="BG19" cm="1">
        <f t="array" ref="BG19">INDEX(_x_scores_!C$2:C$474,MATCH($BE19,_x_scores_!$A$2:$A$474,0),0) + INDEX(_hidden_info_auction!AP$43:BA$43,'Draft Sim'!$F$21)</f>
        <v>-0.33444240267175929</v>
      </c>
      <c r="BH19" cm="1">
        <f t="array" ref="BH19">INDEX(_x_scores_!D$2:D$474,MATCH($BE19,_x_scores_!$A$2:$A$474,0),0) +INDEX(_hidden_info_auction!AP$44:BA$44,'Draft Sim'!$F$21)</f>
        <v>1.4714226516060571</v>
      </c>
      <c r="BI19" cm="1">
        <f t="array" ref="BI19">INDEX(_x_scores_!E$2:E$474,MATCH($BE19,_x_scores_!$A$2:$A$474,0),0) + INDEX(_hidden_info_auction!AP$45:BA$45,'Draft Sim'!$F$21)</f>
        <v>0.75876949503101954</v>
      </c>
      <c r="BJ19" cm="1">
        <f t="array" ref="BJ19">INDEX(_x_scores_!F$2:F$474,MATCH($BE19,_x_scores_!$A$2:$A$474,0),0) + INDEX(_hidden_info_auction!AP$46:BA$46,'Draft Sim'!$F$21)</f>
        <v>-0.7541077002461688</v>
      </c>
      <c r="BK19" cm="1">
        <f t="array" ref="BK19">INDEX(_x_scores_!G$2:G$474,MATCH($BE19,_x_scores_!$A$2:$A$474,0),0) + INDEX(_hidden_info_auction!AP$47:BA$47,'Draft Sim'!$F$21)</f>
        <v>0.94773349376329485</v>
      </c>
      <c r="BL19" cm="1">
        <f t="array" ref="BL19">INDEX(_x_scores_!H$2:H$474,MATCH($BE19,_x_scores_!$A$2:$A$474,0),0) + INDEX(_hidden_info_auction!AP$48:BA$48,'Draft Sim'!$F$21)</f>
        <v>-0.34583805395980882</v>
      </c>
      <c r="BM19" cm="1">
        <f t="array" ref="BM19">INDEX(_x_scores_!I$2:I$474,MATCH($BE19,_x_scores_!$A$2:$A$474,0),0) + INDEX(_hidden_info_auction!AP$49:BA$49,'Draft Sim'!$F$21)</f>
        <v>-1.2824031761931212</v>
      </c>
      <c r="BN19" cm="1">
        <f t="array" ref="BN19">INDEX(_x_scores_!J$2:J$474,MATCH($BE19,_x_scores_!$A$2:$A$474,0),0) + INDEX(_hidden_info_auction!AP$50:BA$50,'Draft Sim'!$F$21)</f>
        <v>-0.8549287730701306</v>
      </c>
      <c r="BP19">
        <f t="shared" si="4"/>
        <v>0.50320835040722711</v>
      </c>
      <c r="BQ19">
        <f t="shared" si="5"/>
        <v>0.47701245473778475</v>
      </c>
      <c r="BR19">
        <f t="shared" si="6"/>
        <v>0.59778059396396355</v>
      </c>
      <c r="BS19">
        <f t="shared" si="7"/>
        <v>0.55740920371343317</v>
      </c>
      <c r="BT19">
        <f t="shared" si="8"/>
        <v>0.44755115736613882</v>
      </c>
      <c r="BU19">
        <f t="shared" si="9"/>
        <v>0.5650977317035617</v>
      </c>
      <c r="BV19">
        <f t="shared" si="10"/>
        <v>0.47466581902906413</v>
      </c>
      <c r="BW19">
        <f t="shared" si="11"/>
        <v>0.40581191201672828</v>
      </c>
      <c r="BX19">
        <f t="shared" si="12"/>
        <v>0.43736897230908156</v>
      </c>
      <c r="BZ19">
        <f t="shared" si="13"/>
        <v>0.49621179947188693</v>
      </c>
      <c r="CA19" cm="1">
        <f t="array" aca="1" ref="CA19" ca="1">SUM(IF(MOD(_xlfn.FLOOR.MATH(ROW(INDIRECT("1:512"))/1),2)=1,BP19,1-BP19) * IF(MOD(_xlfn.FLOOR.MATH(ROW(INDIRECT("1:512"))/2),2)=1,BQ19,1-BQ19) *  IF(MOD(_xlfn.FLOOR.MATH(ROW(INDIRECT("1:512"))/4),2)=1,BR19,1-BR19) *IF(MOD(_xlfn.FLOOR.MATH(ROW(INDIRECT("1:512"))/8),2)=1,BS19,1-BS19) * IF(MOD(_xlfn.FLOOR.MATH(ROW(INDIRECT("1:512"))/16),2)=1,BT19,1-BT19) * IF(MOD(_xlfn.FLOOR.MATH(ROW(INDIRECT("1:512"))/32),2)=1,BU19,1-BU19) *  IF(MOD(_xlfn.FLOOR.MATH(ROW(INDIRECT("1:512"))/64),2)=1,BV19,1-BV19) * IF(MOD(_xlfn.FLOOR.MATH(ROW(INDIRECT("1:512"))/128),2)=1,BW19,1-BW19) * IF(MOD(_xlfn.FLOOR.MATH(ROW(INDIRECT("1:512"))/256),2)=1,BX19,1-BX19)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0.49057957762524412</v>
      </c>
      <c r="CB19">
        <f ca="1">IF('Auction Sim'!$C$2 = "Most Categories",CA19,BZ19)</f>
        <v>0.49057957762524412</v>
      </c>
      <c r="CD19" t="str">
        <f ca="1"/>
        <v>Trae Young</v>
      </c>
      <c r="CF19" s="6" t="str">
        <f t="shared" ca="1" si="14"/>
        <v>Trae Young</v>
      </c>
      <c r="CH19" t="str">
        <f ca="1"/>
        <v>Trae Young</v>
      </c>
      <c r="CI19">
        <f t="shared" ca="1" si="19"/>
        <v>0.49075623355183257</v>
      </c>
      <c r="CJ19">
        <f t="shared" ca="1" si="20"/>
        <v>0.47682723995151577</v>
      </c>
      <c r="CL19">
        <f t="shared" ca="1" si="21"/>
        <v>0.18476814236626493</v>
      </c>
      <c r="CN19">
        <f t="shared" ca="1" si="15"/>
        <v>30.306354477696253</v>
      </c>
    </row>
    <row r="20" spans="3:92">
      <c r="C20" t="s">
        <v>591</v>
      </c>
      <c r="D20">
        <v>12</v>
      </c>
      <c r="E20" cm="1">
        <f t="array" aca="1" ref="E20" ca="1">INDIRECT("'Auction Sim'!" &amp; C20 &amp; D20)</f>
        <v>0</v>
      </c>
      <c r="I20" t="str">
        <v>Domantas Sabonis</v>
      </c>
      <c r="K20" s="6" t="str">
        <f t="shared" ca="1" si="0"/>
        <v>Domantas Sabonis</v>
      </c>
      <c r="M20" t="str">
        <f ca="1"/>
        <v>Domantas Sabonis</v>
      </c>
      <c r="N20">
        <f ca="1">INDEX(_g_scores_!K$2:$K$474,MATCH(M20,_g_scores_!$A$2:$A$474,0))</f>
        <v>1.5362893552065517</v>
      </c>
      <c r="P20">
        <f t="shared" ca="1" si="16"/>
        <v>2.9978721342401471</v>
      </c>
      <c r="R20">
        <f t="shared" ca="1" si="1"/>
        <v>30.6986139198751</v>
      </c>
      <c r="T20" t="str">
        <v>Kristaps Porzingis</v>
      </c>
      <c r="V20" s="6" t="str">
        <f t="shared" ca="1" si="2"/>
        <v>Kristaps Porzingis</v>
      </c>
      <c r="X20" t="str">
        <f ca="1"/>
        <v>Kristaps Porzingis</v>
      </c>
      <c r="Y20">
        <f ca="1">INDEX(_z_scores_!$K$2:$K$474,MATCH(X20,_z_scores_!$A$2:$A$474,0))</f>
        <v>2.4384559951640528</v>
      </c>
      <c r="AA20">
        <f t="shared" ca="1" si="17"/>
        <v>4.7998887448991345</v>
      </c>
      <c r="AC20">
        <f t="shared" ca="1" si="18"/>
        <v>30.856741286241068</v>
      </c>
      <c r="AE20">
        <v>0.46466746036735518</v>
      </c>
      <c r="AF20">
        <v>0.58596310399147589</v>
      </c>
      <c r="AG20">
        <v>-0.46529165673296791</v>
      </c>
      <c r="AH20">
        <v>-0.24980548938093677</v>
      </c>
      <c r="AI20">
        <v>1.0920154304611096</v>
      </c>
      <c r="AJ20">
        <v>0.37226279083189534</v>
      </c>
      <c r="AK20">
        <v>-6.8552826364050509E-2</v>
      </c>
      <c r="AL20">
        <v>0.47416741259693546</v>
      </c>
      <c r="AM20">
        <v>-0.22279505806964511</v>
      </c>
      <c r="AP20" t="s">
        <v>6</v>
      </c>
      <c r="AQ20">
        <f>_xlfn.VAR.P(INDEX(_xlfn.ANCHORARRAY($AJ$4),AQ$4):INDEX(_xlfn.ANCHORARRAY($AJ$4),AQ$5))</f>
        <v>0.75929044531298751</v>
      </c>
      <c r="AR20">
        <f>_xlfn.VAR.P(INDEX(_xlfn.ANCHORARRAY($AJ$4),AR$4):INDEX(_xlfn.ANCHORARRAY($AJ$4),AR$5))</f>
        <v>0.27443604754164586</v>
      </c>
      <c r="AS20">
        <f>_xlfn.VAR.P(INDEX(_xlfn.ANCHORARRAY($AJ$4),AS$4):INDEX(_xlfn.ANCHORARRAY($AJ$4),AS$5))</f>
        <v>0.63389566003959064</v>
      </c>
      <c r="AT20">
        <f>_xlfn.VAR.P(INDEX(_xlfn.ANCHORARRAY($AJ$4),AT$4):INDEX(_xlfn.ANCHORARRAY($AJ$4),AT$5))</f>
        <v>0.8323031043067064</v>
      </c>
      <c r="AU20">
        <f>_xlfn.VAR.P(INDEX(_xlfn.ANCHORARRAY($AJ$4),AU$4):INDEX(_xlfn.ANCHORARRAY($AJ$4),AU$5))</f>
        <v>0.5668753524815302</v>
      </c>
      <c r="AV20">
        <f>_xlfn.VAR.P(INDEX(_xlfn.ANCHORARRAY($AJ$4),AV$4):INDEX(_xlfn.ANCHORARRAY($AJ$4),AV$5))</f>
        <v>0.70855869731757037</v>
      </c>
      <c r="AW20">
        <f>_xlfn.VAR.P(INDEX(_xlfn.ANCHORARRAY($AJ$4),AW$4):INDEX(_xlfn.ANCHORARRAY($AJ$4),AW$5))</f>
        <v>0.46597910854494679</v>
      </c>
      <c r="AX20">
        <f>_xlfn.VAR.P(INDEX(_xlfn.ANCHORARRAY($AJ$4),AX$4):INDEX(_xlfn.ANCHORARRAY($AJ$4),AX$5))</f>
        <v>0.49306209406756873</v>
      </c>
      <c r="AY20">
        <f>_xlfn.VAR.P(INDEX(_xlfn.ANCHORARRAY($AJ$4),AY$4):INDEX(_xlfn.ANCHORARRAY($AJ$4),AY$5))</f>
        <v>0.33275396653994455</v>
      </c>
      <c r="AZ20">
        <f>_xlfn.VAR.P(INDEX(_xlfn.ANCHORARRAY($AJ$4),AZ$4):INDEX(_xlfn.ANCHORARRAY($AJ$4),AZ$5))</f>
        <v>0.31778006062548392</v>
      </c>
      <c r="BA20">
        <f>_xlfn.VAR.P(INDEX(_xlfn.ANCHORARRAY($AJ$4),BA$4):INDEX(_xlfn.ANCHORARRAY($AJ$4),BA$5))</f>
        <v>0.29060122127707344</v>
      </c>
      <c r="BB20">
        <f>_xlfn.VAR.P(INDEX(_xlfn.ANCHORARRAY($AJ$4),BB$4):INDEX(_xlfn.ANCHORARRAY($AJ$4),BB$5))</f>
        <v>0.37469642102875589</v>
      </c>
      <c r="BC20">
        <f>_xlfn.VAR.P(INDEX(_xlfn.ANCHORARRAY($AJ$4),BC$4):INDEX(_xlfn.ANCHORARRAY($AJ$4),BC$5))</f>
        <v>0.34929691674025887</v>
      </c>
      <c r="BE20" t="str">
        <f t="shared" si="3"/>
        <v>Domantas Sabonis</v>
      </c>
      <c r="BF20" cm="1">
        <f t="array" ref="BF20">INDEX(_x_scores_!B$2:B$474,MATCH($BE20,_x_scores_!$A$2:$A$474,0),0) + INDEX(_hidden_info_auction!AP$42:BA$42,'Draft Sim'!$F$21)</f>
        <v>0.36238712182247135</v>
      </c>
      <c r="BG20" cm="1">
        <f t="array" ref="BG20">INDEX(_x_scores_!C$2:C$474,MATCH($BE20,_x_scores_!$A$2:$A$474,0),0) + INDEX(_hidden_info_auction!AP$43:BA$43,'Draft Sim'!$F$21)</f>
        <v>2.5094042044199334</v>
      </c>
      <c r="BH20" cm="1">
        <f t="array" ref="BH20">INDEX(_x_scores_!D$2:D$474,MATCH($BE20,_x_scores_!$A$2:$A$474,0),0) +INDEX(_hidden_info_auction!AP$44:BA$44,'Draft Sim'!$F$21)</f>
        <v>1.57323011622608</v>
      </c>
      <c r="BI20" cm="1">
        <f t="array" ref="BI20">INDEX(_x_scores_!E$2:E$474,MATCH($BE20,_x_scores_!$A$2:$A$474,0),0) + INDEX(_hidden_info_auction!AP$45:BA$45,'Draft Sim'!$F$21)</f>
        <v>-0.27423922805630807</v>
      </c>
      <c r="BJ20" cm="1">
        <f t="array" ref="BJ20">INDEX(_x_scores_!F$2:F$474,MATCH($BE20,_x_scores_!$A$2:$A$474,0),0) + INDEX(_hidden_info_auction!AP$46:BA$46,'Draft Sim'!$F$21)</f>
        <v>-0.73984079332375141</v>
      </c>
      <c r="BK20" cm="1">
        <f t="array" ref="BK20">INDEX(_x_scores_!G$2:G$474,MATCH($BE20,_x_scores_!$A$2:$A$474,0),0) + INDEX(_hidden_info_auction!AP$47:BA$47,'Draft Sim'!$F$21)</f>
        <v>-0.83719942285882942</v>
      </c>
      <c r="BL20" cm="1">
        <f t="array" ref="BL20">INDEX(_x_scores_!H$2:H$474,MATCH($BE20,_x_scores_!$A$2:$A$474,0),0) + INDEX(_hidden_info_auction!AP$48:BA$48,'Draft Sim'!$F$21)</f>
        <v>-1.3108328566534502</v>
      </c>
      <c r="BM20" cm="1">
        <f t="array" ref="BM20">INDEX(_x_scores_!I$2:I$474,MATCH($BE20,_x_scores_!$A$2:$A$474,0),0) + INDEX(_hidden_info_auction!AP$49:BA$49,'Draft Sim'!$F$21)</f>
        <v>-2.4387960117624381</v>
      </c>
      <c r="BN20" cm="1">
        <f t="array" ref="BN20">INDEX(_x_scores_!J$2:J$474,MATCH($BE20,_x_scores_!$A$2:$A$474,0),0) + INDEX(_hidden_info_auction!AP$50:BA$50,'Draft Sim'!$F$21)</f>
        <v>0.99414282199859305</v>
      </c>
      <c r="BP20">
        <f t="shared" si="4"/>
        <v>0.52695480718070387</v>
      </c>
      <c r="BQ20">
        <f t="shared" si="5"/>
        <v>0.66734218120221378</v>
      </c>
      <c r="BR20">
        <f t="shared" si="6"/>
        <v>0.60439452005142869</v>
      </c>
      <c r="BS20">
        <f t="shared" si="7"/>
        <v>0.47918811755913204</v>
      </c>
      <c r="BT20">
        <f t="shared" si="8"/>
        <v>0.44853785751132169</v>
      </c>
      <c r="BU20">
        <f t="shared" si="9"/>
        <v>0.44243820495259445</v>
      </c>
      <c r="BV20">
        <f t="shared" si="10"/>
        <v>0.40483205532303268</v>
      </c>
      <c r="BW20">
        <f t="shared" si="11"/>
        <v>0.32518627525043964</v>
      </c>
      <c r="BX20">
        <f t="shared" si="12"/>
        <v>0.57272392836412622</v>
      </c>
      <c r="BZ20">
        <f t="shared" si="13"/>
        <v>0.49684421637722154</v>
      </c>
      <c r="CA20" cm="1">
        <f t="array" aca="1" ref="CA20" ca="1">SUM(IF(MOD(_xlfn.FLOOR.MATH(ROW(INDIRECT("1:512"))/1),2)=1,BP20,1-BP20) * IF(MOD(_xlfn.FLOOR.MATH(ROW(INDIRECT("1:512"))/2),2)=1,BQ20,1-BQ20) *  IF(MOD(_xlfn.FLOOR.MATH(ROW(INDIRECT("1:512"))/4),2)=1,BR20,1-BR20) *IF(MOD(_xlfn.FLOOR.MATH(ROW(INDIRECT("1:512"))/8),2)=1,BS20,1-BS20) * IF(MOD(_xlfn.FLOOR.MATH(ROW(INDIRECT("1:512"))/16),2)=1,BT20,1-BT20) * IF(MOD(_xlfn.FLOOR.MATH(ROW(INDIRECT("1:512"))/32),2)=1,BU20,1-BU20) *  IF(MOD(_xlfn.FLOOR.MATH(ROW(INDIRECT("1:512"))/64),2)=1,BV20,1-BV20) * IF(MOD(_xlfn.FLOOR.MATH(ROW(INDIRECT("1:512"))/128),2)=1,BW20,1-BW20) * IF(MOD(_xlfn.FLOOR.MATH(ROW(INDIRECT("1:512"))/256),2)=1,BX20,1-BX20)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0.49204281575744996</v>
      </c>
      <c r="CB20">
        <f ca="1">IF('Auction Sim'!$C$2 = "Most Categories",CA20,BZ20)</f>
        <v>0.49204281575744996</v>
      </c>
      <c r="CD20" t="str">
        <f ca="1"/>
        <v>Karl-Anthony Towns</v>
      </c>
      <c r="CF20" s="6" t="str">
        <f t="shared" ca="1" si="14"/>
        <v>Karl-Anthony Towns</v>
      </c>
      <c r="CH20" t="str">
        <f ca="1"/>
        <v>Karl-Anthony Towns</v>
      </c>
      <c r="CI20">
        <f t="shared" ca="1" si="19"/>
        <v>0.49072623082527345</v>
      </c>
      <c r="CJ20">
        <f t="shared" ca="1" si="20"/>
        <v>0.47675201400860445</v>
      </c>
      <c r="CL20">
        <f t="shared" ca="1" si="21"/>
        <v>0.18469291642335361</v>
      </c>
      <c r="CN20">
        <f t="shared" ca="1" si="15"/>
        <v>30.294015640153198</v>
      </c>
    </row>
    <row r="21" spans="3:92">
      <c r="C21" t="s">
        <v>591</v>
      </c>
      <c r="D21">
        <v>14</v>
      </c>
      <c r="E21" cm="1">
        <f t="array" aca="1" ref="E21" ca="1">INDIRECT("'Auction Sim'!" &amp; C21 &amp; D21)</f>
        <v>0</v>
      </c>
      <c r="I21" t="str">
        <v>Karl-Anthony Towns</v>
      </c>
      <c r="K21" s="6" t="str">
        <f t="shared" ca="1" si="0"/>
        <v>Karl-Anthony Towns</v>
      </c>
      <c r="M21" t="str">
        <f ca="1"/>
        <v>Karl-Anthony Towns</v>
      </c>
      <c r="N21">
        <f ca="1">INDEX(_g_scores_!K$2:$K$474,MATCH(M21,_g_scores_!$A$2:$A$474,0))</f>
        <v>1.502464967887313</v>
      </c>
      <c r="P21">
        <f t="shared" ca="1" si="16"/>
        <v>2.9640477469209081</v>
      </c>
      <c r="R21">
        <f t="shared" ca="1" si="1"/>
        <v>30.352247643765452</v>
      </c>
      <c r="T21" t="str">
        <v>Mikal Bridges</v>
      </c>
      <c r="V21" s="6" t="str">
        <f t="shared" ca="1" si="2"/>
        <v>Mikal Bridges</v>
      </c>
      <c r="X21" t="str">
        <f ca="1"/>
        <v>Mikal Bridges</v>
      </c>
      <c r="Y21">
        <f ca="1">INDEX(_z_scores_!$K$2:$K$474,MATCH(X21,_z_scores_!$A$2:$A$474,0))</f>
        <v>2.4281820115008106</v>
      </c>
      <c r="AA21">
        <f t="shared" ca="1" si="17"/>
        <v>4.7896147612358924</v>
      </c>
      <c r="AC21">
        <f t="shared" ca="1" si="18"/>
        <v>30.790693577070176</v>
      </c>
      <c r="AE21">
        <v>0.60158205535725107</v>
      </c>
      <c r="AF21">
        <v>-0.21934109705486171</v>
      </c>
      <c r="AG21">
        <v>8.4527440531964329E-2</v>
      </c>
      <c r="AH21">
        <v>0.38412334770988843</v>
      </c>
      <c r="AI21">
        <v>4.5948429026031988E-2</v>
      </c>
      <c r="AJ21">
        <v>0.5429945329956517</v>
      </c>
      <c r="AK21">
        <v>7.3237801633859378E-3</v>
      </c>
      <c r="AL21">
        <v>0.29593635656667827</v>
      </c>
      <c r="AM21">
        <v>-0.20770389587823482</v>
      </c>
      <c r="AP21" t="s">
        <v>7</v>
      </c>
      <c r="AQ21">
        <f>_xlfn.VAR.P(INDEX(_xlfn.ANCHORARRAY($AK$4),AQ$4):INDEX(_xlfn.ANCHORARRAY($AK$4),AQ$5))</f>
        <v>0.21405514036857859</v>
      </c>
      <c r="AR21">
        <f>_xlfn.VAR.P(INDEX(_xlfn.ANCHORARRAY($AK$4),AR$4):INDEX(_xlfn.ANCHORARRAY($AK$4),AR$5))</f>
        <v>0.39176720321941033</v>
      </c>
      <c r="AS21">
        <f>_xlfn.VAR.P(INDEX(_xlfn.ANCHORARRAY($AK$4),AS$4):INDEX(_xlfn.ANCHORARRAY($AK$4),AS$5))</f>
        <v>0.19306668765486931</v>
      </c>
      <c r="AT21">
        <f>_xlfn.VAR.P(INDEX(_xlfn.ANCHORARRAY($AK$4),AT$4):INDEX(_xlfn.ANCHORARRAY($AK$4),AT$5))</f>
        <v>0.24162549122976409</v>
      </c>
      <c r="AU21">
        <f>_xlfn.VAR.P(INDEX(_xlfn.ANCHORARRAY($AK$4),AU$4):INDEX(_xlfn.ANCHORARRAY($AK$4),AU$5))</f>
        <v>0.30110161749886377</v>
      </c>
      <c r="AV21">
        <f>_xlfn.VAR.P(INDEX(_xlfn.ANCHORARRAY($AK$4),AV$4):INDEX(_xlfn.ANCHORARRAY($AK$4),AV$5))</f>
        <v>0.45447640671054695</v>
      </c>
      <c r="AW21">
        <f>_xlfn.VAR.P(INDEX(_xlfn.ANCHORARRAY($AK$4),AW$4):INDEX(_xlfn.ANCHORARRAY($AK$4),AW$5))</f>
        <v>0.35456620305883885</v>
      </c>
      <c r="AX21">
        <f>_xlfn.VAR.P(INDEX(_xlfn.ANCHORARRAY($AK$4),AX$4):INDEX(_xlfn.ANCHORARRAY($AK$4),AX$5))</f>
        <v>0.29421827407327172</v>
      </c>
      <c r="AY21">
        <f>_xlfn.VAR.P(INDEX(_xlfn.ANCHORARRAY($AK$4),AY$4):INDEX(_xlfn.ANCHORARRAY($AK$4),AY$5))</f>
        <v>3.3558984644052332E-2</v>
      </c>
      <c r="AZ21">
        <f>_xlfn.VAR.P(INDEX(_xlfn.ANCHORARRAY($AK$4),AZ$4):INDEX(_xlfn.ANCHORARRAY($AK$4),AZ$5))</f>
        <v>0.18486242861075547</v>
      </c>
      <c r="BA21">
        <f>_xlfn.VAR.P(INDEX(_xlfn.ANCHORARRAY($AK$4),BA$4):INDEX(_xlfn.ANCHORARRAY($AK$4),BA$5))</f>
        <v>0.13251073778334985</v>
      </c>
      <c r="BB21">
        <f>_xlfn.VAR.P(INDEX(_xlfn.ANCHORARRAY($AK$4),BB$4):INDEX(_xlfn.ANCHORARRAY($AK$4),BB$5))</f>
        <v>0.12513897610748981</v>
      </c>
      <c r="BC21">
        <f>_xlfn.VAR.P(INDEX(_xlfn.ANCHORARRAY($AK$4),BC$4):INDEX(_xlfn.ANCHORARRAY($AK$4),BC$5))</f>
        <v>9.2034557932541949E-2</v>
      </c>
      <c r="BE21" t="str">
        <f t="shared" si="3"/>
        <v>Karl-Anthony Towns</v>
      </c>
      <c r="BF21" cm="1">
        <f t="array" ref="BF21">INDEX(_x_scores_!B$2:B$474,MATCH($BE21,_x_scores_!$A$2:$A$474,0),0) + INDEX(_hidden_info_auction!AP$42:BA$42,'Draft Sim'!$F$21)</f>
        <v>0.6673503379447332</v>
      </c>
      <c r="BG21" cm="1">
        <f t="array" ref="BG21">INDEX(_x_scores_!C$2:C$474,MATCH($BE21,_x_scores_!$A$2:$A$474,0),0) + INDEX(_hidden_info_auction!AP$43:BA$43,'Draft Sim'!$F$21)</f>
        <v>1.146119222158785</v>
      </c>
      <c r="BH21" cm="1">
        <f t="array" ref="BH21">INDEX(_x_scores_!D$2:D$474,MATCH($BE21,_x_scores_!$A$2:$A$474,0),0) +INDEX(_hidden_info_auction!AP$44:BA$44,'Draft Sim'!$F$21)</f>
        <v>0.63076896144617733</v>
      </c>
      <c r="BI21" cm="1">
        <f t="array" ref="BI21">INDEX(_x_scores_!E$2:E$474,MATCH($BE21,_x_scores_!$A$2:$A$474,0),0) + INDEX(_hidden_info_auction!AP$45:BA$45,'Draft Sim'!$F$21)</f>
        <v>-0.49979888090518132</v>
      </c>
      <c r="BJ21" cm="1">
        <f t="array" ref="BJ21">INDEX(_x_scores_!F$2:F$474,MATCH($BE21,_x_scores_!$A$2:$A$474,0),0) + INDEX(_hidden_info_auction!AP$46:BA$46,'Draft Sim'!$F$21)</f>
        <v>-0.39486637053326312</v>
      </c>
      <c r="BK21" cm="1">
        <f t="array" ref="BK21">INDEX(_x_scores_!G$2:G$474,MATCH($BE21,_x_scores_!$A$2:$A$474,0),0) + INDEX(_hidden_info_auction!AP$47:BA$47,'Draft Sim'!$F$21)</f>
        <v>0.24379773961099893</v>
      </c>
      <c r="BL21" cm="1">
        <f t="array" ref="BL21">INDEX(_x_scores_!H$2:H$474,MATCH($BE21,_x_scores_!$A$2:$A$474,0),0) + INDEX(_hidden_info_auction!AP$48:BA$48,'Draft Sim'!$F$21)</f>
        <v>-1.0880019460827226</v>
      </c>
      <c r="BM21" cm="1">
        <f t="array" ref="BM21">INDEX(_x_scores_!I$2:I$474,MATCH($BE21,_x_scores_!$A$2:$A$474,0),0) + INDEX(_hidden_info_auction!AP$49:BA$49,'Draft Sim'!$F$21)</f>
        <v>-1.3513005832517819</v>
      </c>
      <c r="BN21" cm="1">
        <f t="array" ref="BN21">INDEX(_x_scores_!J$2:J$474,MATCH($BE21,_x_scores_!$A$2:$A$474,0),0) + INDEX(_hidden_info_auction!AP$50:BA$50,'Draft Sim'!$F$21)</f>
        <v>0.31344053115844295</v>
      </c>
      <c r="BP21">
        <f t="shared" si="4"/>
        <v>0.54954810560389877</v>
      </c>
      <c r="BQ21">
        <f t="shared" si="5"/>
        <v>0.57831111998735696</v>
      </c>
      <c r="BR21">
        <f t="shared" si="6"/>
        <v>0.54226591296404392</v>
      </c>
      <c r="BS21">
        <f t="shared" si="7"/>
        <v>0.46211042705125904</v>
      </c>
      <c r="BT21">
        <f t="shared" si="8"/>
        <v>0.47247897119210602</v>
      </c>
      <c r="BU21">
        <f t="shared" si="9"/>
        <v>0.51681596290965481</v>
      </c>
      <c r="BV21">
        <f t="shared" si="10"/>
        <v>0.4207734351001946</v>
      </c>
      <c r="BW21">
        <f t="shared" si="11"/>
        <v>0.40085442664366</v>
      </c>
      <c r="BX21">
        <f t="shared" si="12"/>
        <v>0.52304458281934263</v>
      </c>
      <c r="BZ21">
        <f t="shared" si="13"/>
        <v>0.49624477158572411</v>
      </c>
      <c r="CA21" cm="1">
        <f t="array" aca="1" ref="CA21" ca="1">SUM(IF(MOD(_xlfn.FLOOR.MATH(ROW(INDIRECT("1:512"))/1),2)=1,BP21,1-BP21) * IF(MOD(_xlfn.FLOOR.MATH(ROW(INDIRECT("1:512"))/2),2)=1,BQ21,1-BQ21) *  IF(MOD(_xlfn.FLOOR.MATH(ROW(INDIRECT("1:512"))/4),2)=1,BR21,1-BR21) *IF(MOD(_xlfn.FLOOR.MATH(ROW(INDIRECT("1:512"))/8),2)=1,BS21,1-BS21) * IF(MOD(_xlfn.FLOOR.MATH(ROW(INDIRECT("1:512"))/16),2)=1,BT21,1-BT21) * IF(MOD(_xlfn.FLOOR.MATH(ROW(INDIRECT("1:512"))/32),2)=1,BU21,1-BU21) *  IF(MOD(_xlfn.FLOOR.MATH(ROW(INDIRECT("1:512"))/64),2)=1,BV21,1-BV21) * IF(MOD(_xlfn.FLOOR.MATH(ROW(INDIRECT("1:512"))/128),2)=1,BW21,1-BW21) * IF(MOD(_xlfn.FLOOR.MATH(ROW(INDIRECT("1:512"))/256),2)=1,BX21,1-BX21)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0.49072623082527345</v>
      </c>
      <c r="CB21">
        <f ca="1">IF('Auction Sim'!$C$2 = "Most Categories",CA21,BZ21)</f>
        <v>0.49072623082527345</v>
      </c>
      <c r="CD21" t="str">
        <f ca="1"/>
        <v>Fred VanVleet</v>
      </c>
      <c r="CF21" s="6" t="str">
        <f t="shared" ca="1" si="14"/>
        <v>Fred VanVleet</v>
      </c>
      <c r="CH21" t="str">
        <f ca="1"/>
        <v>Fred VanVleet</v>
      </c>
      <c r="CI21">
        <f t="shared" ca="1" si="19"/>
        <v>0.49057957762524412</v>
      </c>
      <c r="CJ21">
        <f t="shared" ca="1" si="20"/>
        <v>0.47638430801794535</v>
      </c>
      <c r="CL21">
        <f t="shared" ca="1" si="21"/>
        <v>0.18432521043269451</v>
      </c>
      <c r="CN21">
        <f t="shared" ca="1" si="15"/>
        <v>30.233703142805052</v>
      </c>
    </row>
    <row r="22" spans="3:92">
      <c r="C22" t="s">
        <v>591</v>
      </c>
      <c r="D22">
        <v>16</v>
      </c>
      <c r="E22" cm="1">
        <f t="array" aca="1" ref="E22" ca="1">INDIRECT("'Auction Sim'!" &amp; C22 &amp; D22)</f>
        <v>0</v>
      </c>
      <c r="I22" t="str">
        <v>LaMelo Ball</v>
      </c>
      <c r="K22" s="6" t="str">
        <f t="shared" ca="1" si="0"/>
        <v>LaMelo Ball</v>
      </c>
      <c r="M22" t="str">
        <f ca="1"/>
        <v>LaMelo Ball</v>
      </c>
      <c r="N22">
        <f ca="1">INDEX(_g_scores_!K$2:$K$474,MATCH(M22,_g_scores_!$A$2:$A$474,0))</f>
        <v>1.4971244148300809</v>
      </c>
      <c r="P22">
        <f t="shared" ca="1" si="16"/>
        <v>2.9587071938636762</v>
      </c>
      <c r="R22">
        <f t="shared" ca="1" si="1"/>
        <v>30.297559662063346</v>
      </c>
      <c r="T22" t="str">
        <v>Donovan Mitchell</v>
      </c>
      <c r="V22" s="6" t="str">
        <f t="shared" ca="1" si="2"/>
        <v>Donovan Mitchell</v>
      </c>
      <c r="X22" t="str">
        <f ca="1"/>
        <v>Donovan Mitchell</v>
      </c>
      <c r="Y22">
        <f ca="1">INDEX(_z_scores_!$K$2:$K$474,MATCH(X22,_z_scores_!$A$2:$A$474,0))</f>
        <v>2.4229497337005168</v>
      </c>
      <c r="AA22">
        <f t="shared" ca="1" si="17"/>
        <v>4.7843824834355981</v>
      </c>
      <c r="AC22">
        <f t="shared" ca="1" si="18"/>
        <v>30.757057163602678</v>
      </c>
      <c r="AE22">
        <v>1.061126830297825</v>
      </c>
      <c r="AF22">
        <v>-0.4867599454312766</v>
      </c>
      <c r="AG22">
        <v>0.33264859208100145</v>
      </c>
      <c r="AH22">
        <v>0.37905752058321435</v>
      </c>
      <c r="AI22">
        <v>-0.46809706891271446</v>
      </c>
      <c r="AJ22">
        <v>1.2871193520089956</v>
      </c>
      <c r="AK22">
        <v>-0.60308832294969061</v>
      </c>
      <c r="AL22">
        <v>0.52935973104324607</v>
      </c>
      <c r="AM22">
        <v>-0.40831395233249934</v>
      </c>
      <c r="AP22" t="s">
        <v>9</v>
      </c>
      <c r="AQ22">
        <f>_xlfn.VAR.P(INDEX(_xlfn.ANCHORARRAY($AL$4),AQ$4):INDEX(_xlfn.ANCHORARRAY($AL$4),AQ$5))</f>
        <v>0.14922522032417626</v>
      </c>
      <c r="AR22">
        <f>_xlfn.VAR.P(INDEX(_xlfn.ANCHORARRAY($AL$4),AR$4):INDEX(_xlfn.ANCHORARRAY($AL$4),AR$5))</f>
        <v>0.31391061587171726</v>
      </c>
      <c r="AS22">
        <f>_xlfn.VAR.P(INDEX(_xlfn.ANCHORARRAY($AL$4),AS$4):INDEX(_xlfn.ANCHORARRAY($AL$4),AS$5))</f>
        <v>0.29179851466670614</v>
      </c>
      <c r="AT22">
        <f>_xlfn.VAR.P(INDEX(_xlfn.ANCHORARRAY($AL$4),AT$4):INDEX(_xlfn.ANCHORARRAY($AL$4),AT$5))</f>
        <v>0.36579860533034592</v>
      </c>
      <c r="AU22">
        <f>_xlfn.VAR.P(INDEX(_xlfn.ANCHORARRAY($AL$4),AU$4):INDEX(_xlfn.ANCHORARRAY($AL$4),AU$5))</f>
        <v>8.9704480683055768E-2</v>
      </c>
      <c r="AV22">
        <f>_xlfn.VAR.P(INDEX(_xlfn.ANCHORARRAY($AL$4),AV$4):INDEX(_xlfn.ANCHORARRAY($AL$4),AV$5))</f>
        <v>0.51747552831464683</v>
      </c>
      <c r="AW22">
        <f>_xlfn.VAR.P(INDEX(_xlfn.ANCHORARRAY($AL$4),AW$4):INDEX(_xlfn.ANCHORARRAY($AL$4),AW$5))</f>
        <v>0.17482108114299047</v>
      </c>
      <c r="AX22">
        <f>_xlfn.VAR.P(INDEX(_xlfn.ANCHORARRAY($AL$4),AX$4):INDEX(_xlfn.ANCHORARRAY($AL$4),AX$5))</f>
        <v>0.1042169131176738</v>
      </c>
      <c r="AY22">
        <f>_xlfn.VAR.P(INDEX(_xlfn.ANCHORARRAY($AL$4),AY$4):INDEX(_xlfn.ANCHORARRAY($AL$4),AY$5))</f>
        <v>8.7161970252899235E-2</v>
      </c>
      <c r="AZ22">
        <f>_xlfn.VAR.P(INDEX(_xlfn.ANCHORARRAY($AL$4),AZ$4):INDEX(_xlfn.ANCHORARRAY($AL$4),AZ$5))</f>
        <v>0.10108194069514792</v>
      </c>
      <c r="BA22">
        <f>_xlfn.VAR.P(INDEX(_xlfn.ANCHORARRAY($AL$4),BA$4):INDEX(_xlfn.ANCHORARRAY($AL$4),BA$5))</f>
        <v>4.8170593937088828E-2</v>
      </c>
      <c r="BB22">
        <f>_xlfn.VAR.P(INDEX(_xlfn.ANCHORARRAY($AL$4),BB$4):INDEX(_xlfn.ANCHORARRAY($AL$4),BB$5))</f>
        <v>6.2866857358807496E-2</v>
      </c>
      <c r="BC22">
        <f>_xlfn.VAR.P(INDEX(_xlfn.ANCHORARRAY($AL$4),BC$4):INDEX(_xlfn.ANCHORARRAY($AL$4),BC$5))</f>
        <v>0.18309312761715391</v>
      </c>
      <c r="BE22" t="str">
        <f t="shared" si="3"/>
        <v>LaMelo Ball</v>
      </c>
      <c r="BF22" cm="1">
        <f t="array" ref="BF22">INDEX(_x_scores_!B$2:B$474,MATCH($BE22,_x_scores_!$A$2:$A$474,0),0) + INDEX(_hidden_info_auction!AP$42:BA$42,'Draft Sim'!$F$21)</f>
        <v>0.37725008961809198</v>
      </c>
      <c r="BG22" cm="1">
        <f t="array" ref="BG22">INDEX(_x_scores_!C$2:C$474,MATCH($BE22,_x_scores_!$A$2:$A$474,0),0) + INDEX(_hidden_info_auction!AP$43:BA$43,'Draft Sim'!$F$21)</f>
        <v>0.3245993960336776</v>
      </c>
      <c r="BH22" cm="1">
        <f t="array" ref="BH22">INDEX(_x_scores_!D$2:D$474,MATCH($BE22,_x_scores_!$A$2:$A$474,0),0) +INDEX(_hidden_info_auction!AP$44:BA$44,'Draft Sim'!$F$21)</f>
        <v>1.7182365565338096</v>
      </c>
      <c r="BI22" cm="1">
        <f t="array" ref="BI22">INDEX(_x_scores_!E$2:E$474,MATCH($BE22,_x_scores_!$A$2:$A$474,0),0) + INDEX(_hidden_info_auction!AP$45:BA$45,'Draft Sim'!$F$21)</f>
        <v>0.22056963843617799</v>
      </c>
      <c r="BJ22" cm="1">
        <f t="array" ref="BJ22">INDEX(_x_scores_!F$2:F$474,MATCH($BE22,_x_scores_!$A$2:$A$474,0),0) + INDEX(_hidden_info_auction!AP$46:BA$46,'Draft Sim'!$F$21)</f>
        <v>-1.0488449861457823</v>
      </c>
      <c r="BK22" cm="1">
        <f t="array" ref="BK22">INDEX(_x_scores_!G$2:G$474,MATCH($BE22,_x_scores_!$A$2:$A$474,0),0) + INDEX(_hidden_info_auction!AP$47:BA$47,'Draft Sim'!$F$21)</f>
        <v>1.2391938040099977</v>
      </c>
      <c r="BL22" cm="1">
        <f t="array" ref="BL22">INDEX(_x_scores_!H$2:H$474,MATCH($BE22,_x_scores_!$A$2:$A$474,0),0) + INDEX(_hidden_info_auction!AP$48:BA$48,'Draft Sim'!$F$21)</f>
        <v>-0.96026313080819148</v>
      </c>
      <c r="BM22" cm="1">
        <f t="array" ref="BM22">INDEX(_x_scores_!I$2:I$474,MATCH($BE22,_x_scores_!$A$2:$A$474,0),0) + INDEX(_hidden_info_auction!AP$49:BA$49,'Draft Sim'!$F$21)</f>
        <v>-1.5013598956436511</v>
      </c>
      <c r="BN22" cm="1">
        <f t="array" ref="BN22">INDEX(_x_scores_!J$2:J$474,MATCH($BE22,_x_scores_!$A$2:$A$474,0),0) + INDEX(_hidden_info_auction!AP$50:BA$50,'Draft Sim'!$F$21)</f>
        <v>-0.65020957342883567</v>
      </c>
      <c r="BP22">
        <f t="shared" si="4"/>
        <v>0.52805854457771106</v>
      </c>
      <c r="BQ22">
        <f t="shared" si="5"/>
        <v>0.52231171312459534</v>
      </c>
      <c r="BR22">
        <f t="shared" si="6"/>
        <v>0.6137627600471125</v>
      </c>
      <c r="BS22">
        <f t="shared" si="7"/>
        <v>0.5167416060075678</v>
      </c>
      <c r="BT22">
        <f t="shared" si="8"/>
        <v>0.42724849427305456</v>
      </c>
      <c r="BU22">
        <f t="shared" si="9"/>
        <v>0.58484877565439208</v>
      </c>
      <c r="BV22">
        <f t="shared" si="10"/>
        <v>0.42997263485399961</v>
      </c>
      <c r="BW22">
        <f t="shared" si="11"/>
        <v>0.39011307862284794</v>
      </c>
      <c r="BX22">
        <f t="shared" si="12"/>
        <v>0.45228341948033535</v>
      </c>
      <c r="BZ22">
        <f t="shared" si="13"/>
        <v>0.49614900296017961</v>
      </c>
      <c r="CA22" cm="1">
        <f t="array" aca="1" ref="CA22" ca="1">SUM(IF(MOD(_xlfn.FLOOR.MATH(ROW(INDIRECT("1:512"))/1),2)=1,BP22,1-BP22) * IF(MOD(_xlfn.FLOOR.MATH(ROW(INDIRECT("1:512"))/2),2)=1,BQ22,1-BQ22) *  IF(MOD(_xlfn.FLOOR.MATH(ROW(INDIRECT("1:512"))/4),2)=1,BR22,1-BR22) *IF(MOD(_xlfn.FLOOR.MATH(ROW(INDIRECT("1:512"))/8),2)=1,BS22,1-BS22) * IF(MOD(_xlfn.FLOOR.MATH(ROW(INDIRECT("1:512"))/16),2)=1,BT22,1-BT22) * IF(MOD(_xlfn.FLOOR.MATH(ROW(INDIRECT("1:512"))/32),2)=1,BU22,1-BU22) *  IF(MOD(_xlfn.FLOOR.MATH(ROW(INDIRECT("1:512"))/64),2)=1,BV22,1-BV22) * IF(MOD(_xlfn.FLOOR.MATH(ROW(INDIRECT("1:512"))/128),2)=1,BW22,1-BW22) * IF(MOD(_xlfn.FLOOR.MATH(ROW(INDIRECT("1:512"))/256),2)=1,BX22,1-BX22)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0.49039934449941391</v>
      </c>
      <c r="CB22">
        <f ca="1">IF('Auction Sim'!$C$2 = "Most Categories",CA22,BZ22)</f>
        <v>0.49039934449941391</v>
      </c>
      <c r="CD22" t="str">
        <f ca="1"/>
        <v>LaMelo Ball</v>
      </c>
      <c r="CF22" s="6" t="str">
        <f t="shared" ca="1" si="14"/>
        <v>LaMelo Ball</v>
      </c>
      <c r="CH22" t="str">
        <f ca="1"/>
        <v>LaMelo Ball</v>
      </c>
      <c r="CI22">
        <f t="shared" ca="1" si="19"/>
        <v>0.49039934449941391</v>
      </c>
      <c r="CJ22">
        <f t="shared" ca="1" si="20"/>
        <v>0.47593240214604315</v>
      </c>
      <c r="CL22">
        <f t="shared" ca="1" si="21"/>
        <v>0.18387330456079232</v>
      </c>
      <c r="CN22">
        <f t="shared" ca="1" si="15"/>
        <v>30.159579869339048</v>
      </c>
    </row>
    <row r="23" spans="3:92">
      <c r="C23" t="s">
        <v>591</v>
      </c>
      <c r="D23">
        <v>18</v>
      </c>
      <c r="E23" cm="1">
        <f t="array" aca="1" ref="E23" ca="1">INDIRECT("'Auction Sim'!" &amp; C23 &amp; D23)</f>
        <v>0</v>
      </c>
      <c r="I23" t="str">
        <v>Kyrie Irving</v>
      </c>
      <c r="K23" s="6" t="str">
        <f t="shared" ca="1" si="0"/>
        <v>Kyrie Irving</v>
      </c>
      <c r="M23" t="str">
        <f ca="1"/>
        <v>Kyrie Irving</v>
      </c>
      <c r="N23">
        <f ca="1">INDEX(_g_scores_!K$2:$K$474,MATCH(M23,_g_scores_!$A$2:$A$474,0))</f>
        <v>1.4273419501427975</v>
      </c>
      <c r="P23">
        <f t="shared" ca="1" si="16"/>
        <v>2.8889247291763929</v>
      </c>
      <c r="R23">
        <f t="shared" ca="1" si="1"/>
        <v>29.582977836726357</v>
      </c>
      <c r="T23" t="str">
        <v>Kyrie Irving</v>
      </c>
      <c r="V23" s="6" t="str">
        <f t="shared" ca="1" si="2"/>
        <v>Kyrie Irving</v>
      </c>
      <c r="X23" t="str">
        <f ca="1"/>
        <v>Kyrie Irving</v>
      </c>
      <c r="Y23">
        <f ca="1">INDEX(_z_scores_!$K$2:$K$474,MATCH(X23,_z_scores_!$A$2:$A$474,0))</f>
        <v>2.3894592468905551</v>
      </c>
      <c r="AA23">
        <f t="shared" ca="1" si="17"/>
        <v>4.7508919966256364</v>
      </c>
      <c r="AC23">
        <f t="shared" ca="1" si="18"/>
        <v>30.541758988589045</v>
      </c>
      <c r="AE23">
        <v>0.5279462820900036</v>
      </c>
      <c r="AF23">
        <v>-0.5276179331401567</v>
      </c>
      <c r="AG23">
        <v>0.46737498525677251</v>
      </c>
      <c r="AH23">
        <v>1.6376091779069523E-2</v>
      </c>
      <c r="AI23">
        <v>-4.7096040310707007E-2</v>
      </c>
      <c r="AJ23">
        <v>0.99046253820388541</v>
      </c>
      <c r="AK23">
        <v>-9.2930318678904E-2</v>
      </c>
      <c r="AL23">
        <v>0.50052845329161044</v>
      </c>
      <c r="AM23">
        <v>-0.10482605482948582</v>
      </c>
      <c r="AP23" t="s">
        <v>11</v>
      </c>
      <c r="AQ23">
        <f>_xlfn.VAR.P(INDEX(_xlfn.ANCHORARRAY($AM$4),AQ$4):INDEX(_xlfn.ANCHORARRAY($AM$4),AQ$5))</f>
        <v>0.45797711984143163</v>
      </c>
      <c r="AR23">
        <f>_xlfn.VAR.P(INDEX(_xlfn.ANCHORARRAY($AM$4),AR$4):INDEX(_xlfn.ANCHORARRAY($AM$4),AR$5))</f>
        <v>9.017783278410002E-2</v>
      </c>
      <c r="AS23">
        <f>_xlfn.VAR.P(INDEX(_xlfn.ANCHORARRAY($AM$4),AS$4):INDEX(_xlfn.ANCHORARRAY($AM$4),AS$5))</f>
        <v>0.22132872985202887</v>
      </c>
      <c r="AT23">
        <f>_xlfn.VAR.P(INDEX(_xlfn.ANCHORARRAY($AM$4),AT$4):INDEX(_xlfn.ANCHORARRAY($AM$4),AT$5))</f>
        <v>0.28215445351483098</v>
      </c>
      <c r="AU23">
        <f>_xlfn.VAR.P(INDEX(_xlfn.ANCHORARRAY($AM$4),AU$4):INDEX(_xlfn.ANCHORARRAY($AM$4),AU$5))</f>
        <v>0.265736275193941</v>
      </c>
      <c r="AV23">
        <f>_xlfn.VAR.P(INDEX(_xlfn.ANCHORARRAY($AM$4),AV$4):INDEX(_xlfn.ANCHORARRAY($AM$4),AV$5))</f>
        <v>0.40230776727919848</v>
      </c>
      <c r="AW23">
        <f>_xlfn.VAR.P(INDEX(_xlfn.ANCHORARRAY($AM$4),AW$4):INDEX(_xlfn.ANCHORARRAY($AM$4),AW$5))</f>
        <v>0.27621529173501469</v>
      </c>
      <c r="AX23">
        <f>_xlfn.VAR.P(INDEX(_xlfn.ANCHORARRAY($AM$4),AX$4):INDEX(_xlfn.ANCHORARRAY($AM$4),AX$5))</f>
        <v>0.29043516537404118</v>
      </c>
      <c r="AY23">
        <f>_xlfn.VAR.P(INDEX(_xlfn.ANCHORARRAY($AM$4),AY$4):INDEX(_xlfn.ANCHORARRAY($AM$4),AY$5))</f>
        <v>0.10106708124292176</v>
      </c>
      <c r="AZ23">
        <f>_xlfn.VAR.P(INDEX(_xlfn.ANCHORARRAY($AM$4),AZ$4):INDEX(_xlfn.ANCHORARRAY($AM$4),AZ$5))</f>
        <v>0.14522014577738271</v>
      </c>
      <c r="BA23">
        <f>_xlfn.VAR.P(INDEX(_xlfn.ANCHORARRAY($AM$4),BA$4):INDEX(_xlfn.ANCHORARRAY($AM$4),BA$5))</f>
        <v>7.2225984052213685E-2</v>
      </c>
      <c r="BB23">
        <f>_xlfn.VAR.P(INDEX(_xlfn.ANCHORARRAY($AM$4),BB$4):INDEX(_xlfn.ANCHORARRAY($AM$4),BB$5))</f>
        <v>0.13778199897636767</v>
      </c>
      <c r="BC23">
        <f>_xlfn.VAR.P(INDEX(_xlfn.ANCHORARRAY($AM$4),BC$4):INDEX(_xlfn.ANCHORARRAY($AM$4),BC$5))</f>
        <v>0.12018207325679013</v>
      </c>
      <c r="BE23" t="str">
        <f t="shared" si="3"/>
        <v>Kyrie Irving</v>
      </c>
      <c r="BF23" cm="1">
        <f t="array" ref="BF23">INDEX(_x_scores_!B$2:B$474,MATCH($BE23,_x_scores_!$A$2:$A$474,0),0) + INDEX(_hidden_info_auction!AP$42:BA$42,'Draft Sim'!$F$21)</f>
        <v>0.43610941887153332</v>
      </c>
      <c r="BG23" cm="1">
        <f t="array" ref="BG23">INDEX(_x_scores_!C$2:C$474,MATCH($BE23,_x_scores_!$A$2:$A$474,0),0) + INDEX(_hidden_info_auction!AP$43:BA$43,'Draft Sim'!$F$21)</f>
        <v>-0.28345031801345033</v>
      </c>
      <c r="BH23" cm="1">
        <f t="array" ref="BH23">INDEX(_x_scores_!D$2:D$474,MATCH($BE23,_x_scores_!$A$2:$A$474,0),0) +INDEX(_hidden_info_auction!AP$44:BA$44,'Draft Sim'!$F$21)</f>
        <v>0.61683398849027782</v>
      </c>
      <c r="BI23" cm="1">
        <f t="array" ref="BI23">INDEX(_x_scores_!E$2:E$474,MATCH($BE23,_x_scores_!$A$2:$A$474,0),0) + INDEX(_hidden_info_auction!AP$45:BA$45,'Draft Sim'!$F$21)</f>
        <v>-0.21659943516634178</v>
      </c>
      <c r="BJ23" cm="1">
        <f t="array" ref="BJ23">INDEX(_x_scores_!F$2:F$474,MATCH($BE23,_x_scores_!$A$2:$A$474,0),0) + INDEX(_hidden_info_auction!AP$46:BA$46,'Draft Sim'!$F$21)</f>
        <v>-0.61886750804375756</v>
      </c>
      <c r="BK23" cm="1">
        <f t="array" ref="BK23">INDEX(_x_scores_!G$2:G$474,MATCH($BE23,_x_scores_!$A$2:$A$474,0),0) + INDEX(_hidden_info_auction!AP$47:BA$47,'Draft Sim'!$F$21)</f>
        <v>0.9225291189036473</v>
      </c>
      <c r="BL23" cm="1">
        <f t="array" ref="BL23">INDEX(_x_scores_!H$2:H$474,MATCH($BE23,_x_scores_!$A$2:$A$474,0),0) + INDEX(_hidden_info_auction!AP$48:BA$48,'Draft Sim'!$F$21)</f>
        <v>-0.16359463182404677</v>
      </c>
      <c r="BM23" cm="1">
        <f t="array" ref="BM23">INDEX(_x_scores_!I$2:I$474,MATCH($BE23,_x_scores_!$A$2:$A$474,0),0) + INDEX(_hidden_info_auction!AP$49:BA$49,'Draft Sim'!$F$21)</f>
        <v>-1.243410249077229</v>
      </c>
      <c r="BN23" cm="1">
        <f t="array" ref="BN23">INDEX(_x_scores_!J$2:J$474,MATCH($BE23,_x_scores_!$A$2:$A$474,0),0) + INDEX(_hidden_info_auction!AP$50:BA$50,'Draft Sim'!$F$21)</f>
        <v>-4.9822154233290783E-3</v>
      </c>
      <c r="BP23">
        <f t="shared" si="4"/>
        <v>0.53242729374688946</v>
      </c>
      <c r="BQ23">
        <f t="shared" si="5"/>
        <v>0.4805143024332853</v>
      </c>
      <c r="BR23">
        <f t="shared" si="6"/>
        <v>0.54133555921587484</v>
      </c>
      <c r="BS23">
        <f t="shared" si="7"/>
        <v>0.48355956687822954</v>
      </c>
      <c r="BT23">
        <f t="shared" si="8"/>
        <v>0.45691656862188734</v>
      </c>
      <c r="BU23">
        <f t="shared" si="9"/>
        <v>0.56338133889379893</v>
      </c>
      <c r="BV23">
        <f t="shared" si="10"/>
        <v>0.48800970280149847</v>
      </c>
      <c r="BW23">
        <f t="shared" si="11"/>
        <v>0.40862439596535904</v>
      </c>
      <c r="BX23">
        <f t="shared" si="12"/>
        <v>0.49963349671606871</v>
      </c>
      <c r="BZ23">
        <f t="shared" si="13"/>
        <v>0.49493358058587678</v>
      </c>
      <c r="CA23" cm="1">
        <f t="array" aca="1" ref="CA23" ca="1">SUM(IF(MOD(_xlfn.FLOOR.MATH(ROW(INDIRECT("1:512"))/1),2)=1,BP23,1-BP23) * IF(MOD(_xlfn.FLOOR.MATH(ROW(INDIRECT("1:512"))/2),2)=1,BQ23,1-BQ23) *  IF(MOD(_xlfn.FLOOR.MATH(ROW(INDIRECT("1:512"))/4),2)=1,BR23,1-BR23) *IF(MOD(_xlfn.FLOOR.MATH(ROW(INDIRECT("1:512"))/8),2)=1,BS23,1-BS23) * IF(MOD(_xlfn.FLOOR.MATH(ROW(INDIRECT("1:512"))/16),2)=1,BT23,1-BT23) * IF(MOD(_xlfn.FLOOR.MATH(ROW(INDIRECT("1:512"))/32),2)=1,BU23,1-BU23) *  IF(MOD(_xlfn.FLOOR.MATH(ROW(INDIRECT("1:512"))/64),2)=1,BV23,1-BV23) * IF(MOD(_xlfn.FLOOR.MATH(ROW(INDIRECT("1:512"))/128),2)=1,BW23,1-BW23) * IF(MOD(_xlfn.FLOOR.MATH(ROW(INDIRECT("1:512"))/256),2)=1,BX23,1-BX23)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0.48749675573869516</v>
      </c>
      <c r="CB23">
        <f ca="1">IF('Auction Sim'!$C$2 = "Most Categories",CA23,BZ23)</f>
        <v>0.48749675573869516</v>
      </c>
      <c r="CD23" t="str">
        <f ca="1"/>
        <v>Evan Mobley</v>
      </c>
      <c r="CF23" s="6" t="str">
        <f t="shared" ca="1" si="14"/>
        <v>Evan Mobley</v>
      </c>
      <c r="CH23" t="str">
        <f ca="1"/>
        <v>Evan Mobley</v>
      </c>
      <c r="CI23">
        <f t="shared" ca="1" si="19"/>
        <v>0.48798647763406217</v>
      </c>
      <c r="CJ23">
        <f t="shared" ca="1" si="20"/>
        <v>0.46988201247562644</v>
      </c>
      <c r="CL23">
        <f t="shared" ca="1" si="21"/>
        <v>0.17782291489037561</v>
      </c>
      <c r="CN23">
        <f t="shared" ca="1" si="15"/>
        <v>29.167172565073596</v>
      </c>
    </row>
    <row r="24" spans="3:92">
      <c r="C24" t="s">
        <v>591</v>
      </c>
      <c r="D24">
        <v>20</v>
      </c>
      <c r="E24" cm="1">
        <f t="array" aca="1" ref="E24" ca="1">INDIRECT("'Auction Sim'!" &amp; C24 &amp; D24)</f>
        <v>0</v>
      </c>
      <c r="I24" t="str">
        <v>Nikola Vucevic</v>
      </c>
      <c r="K24" s="6" t="str">
        <f t="shared" ca="1" si="0"/>
        <v>Nikola Vucevic</v>
      </c>
      <c r="M24" t="str">
        <f ca="1"/>
        <v>Nikola Vucevic</v>
      </c>
      <c r="N24">
        <f ca="1">INDEX(_g_scores_!K$2:$K$474,MATCH(M24,_g_scores_!$A$2:$A$474,0))</f>
        <v>1.3493159196384774</v>
      </c>
      <c r="P24">
        <f t="shared" ca="1" si="16"/>
        <v>2.810898698672073</v>
      </c>
      <c r="R24">
        <f t="shared" ca="1" si="1"/>
        <v>28.78398078852182</v>
      </c>
      <c r="T24" t="str">
        <v>Trae Young</v>
      </c>
      <c r="V24" s="6" t="str">
        <f t="shared" ca="1" si="2"/>
        <v>Trae Young</v>
      </c>
      <c r="X24" t="str">
        <f ca="1"/>
        <v>Trae Young</v>
      </c>
      <c r="Y24">
        <f ca="1">INDEX(_z_scores_!$K$2:$K$474,MATCH(X24,_z_scores_!$A$2:$A$474,0))</f>
        <v>2.3881455187355041</v>
      </c>
      <c r="AA24">
        <f t="shared" ca="1" si="17"/>
        <v>4.7495782684705858</v>
      </c>
      <c r="AC24">
        <f t="shared" ca="1" si="18"/>
        <v>30.533313507463273</v>
      </c>
      <c r="AE24">
        <v>1.2627364791033233</v>
      </c>
      <c r="AF24">
        <v>-0.70025643621278943</v>
      </c>
      <c r="AG24">
        <v>2.7457037269095128</v>
      </c>
      <c r="AH24">
        <v>0.18282938788771019</v>
      </c>
      <c r="AI24">
        <v>-0.77884734521727683</v>
      </c>
      <c r="AJ24">
        <v>0.48276893436427948</v>
      </c>
      <c r="AK24">
        <v>-1.8777003044967517</v>
      </c>
      <c r="AL24">
        <v>1.5206763660890896</v>
      </c>
      <c r="AM24">
        <v>-0.77541346227335928</v>
      </c>
      <c r="BE24" t="str">
        <f t="shared" si="3"/>
        <v>Nikola Vucevic</v>
      </c>
      <c r="BF24" cm="1">
        <f t="array" ref="BF24">INDEX(_x_scores_!B$2:B$474,MATCH($BE24,_x_scores_!$A$2:$A$474,0),0) + INDEX(_hidden_info_auction!AP$42:BA$42,'Draft Sim'!$F$21)</f>
        <v>0.19412719292335273</v>
      </c>
      <c r="BG24" cm="1">
        <f t="array" ref="BG24">INDEX(_x_scores_!C$2:C$474,MATCH($BE24,_x_scores_!$A$2:$A$474,0),0) + INDEX(_hidden_info_auction!AP$43:BA$43,'Draft Sim'!$F$21)</f>
        <v>1.8525730969099734</v>
      </c>
      <c r="BH24" cm="1">
        <f t="array" ref="BH24">INDEX(_x_scores_!D$2:D$474,MATCH($BE24,_x_scores_!$A$2:$A$474,0),0) +INDEX(_hidden_info_auction!AP$44:BA$44,'Draft Sim'!$F$21)</f>
        <v>2.1331433593755306E-2</v>
      </c>
      <c r="BI24" cm="1">
        <f t="array" ref="BI24">INDEX(_x_scores_!E$2:E$474,MATCH($BE24,_x_scores_!$A$2:$A$474,0),0) + INDEX(_hidden_info_auction!AP$45:BA$45,'Draft Sim'!$F$21)</f>
        <v>-0.41545014061282326</v>
      </c>
      <c r="BJ24" cm="1">
        <f t="array" ref="BJ24">INDEX(_x_scores_!F$2:F$474,MATCH($BE24,_x_scores_!$A$2:$A$474,0),0) + INDEX(_hidden_info_auction!AP$46:BA$46,'Draft Sim'!$F$21)</f>
        <v>-0.43433415918355789</v>
      </c>
      <c r="BK24" cm="1">
        <f t="array" ref="BK24">INDEX(_x_scores_!G$2:G$474,MATCH($BE24,_x_scores_!$A$2:$A$474,0),0) + INDEX(_hidden_info_auction!AP$47:BA$47,'Draft Sim'!$F$21)</f>
        <v>-4.6325548344000003E-2</v>
      </c>
      <c r="BL24" cm="1">
        <f t="array" ref="BL24">INDEX(_x_scores_!H$2:H$474,MATCH($BE24,_x_scores_!$A$2:$A$474,0),0) + INDEX(_hidden_info_auction!AP$48:BA$48,'Draft Sim'!$F$21)</f>
        <v>-0.136334245213731</v>
      </c>
      <c r="BM24" cm="1">
        <f t="array" ref="BM24">INDEX(_x_scores_!I$2:I$474,MATCH($BE24,_x_scores_!$A$2:$A$474,0),0) + INDEX(_hidden_info_auction!AP$49:BA$49,'Draft Sim'!$F$21)</f>
        <v>-1.6859421213190229</v>
      </c>
      <c r="BN24" cm="1">
        <f t="array" ref="BN24">INDEX(_x_scores_!J$2:J$474,MATCH($BE24,_x_scores_!$A$2:$A$474,0),0) + INDEX(_hidden_info_auction!AP$50:BA$50,'Draft Sim'!$F$21)</f>
        <v>0.10856900518915741</v>
      </c>
      <c r="BP24">
        <f t="shared" si="4"/>
        <v>0.51444726792543349</v>
      </c>
      <c r="BQ24">
        <f t="shared" si="5"/>
        <v>0.62527227350557446</v>
      </c>
      <c r="BR24">
        <f t="shared" si="6"/>
        <v>0.50143203600329622</v>
      </c>
      <c r="BS24">
        <f t="shared" si="7"/>
        <v>0.4684902088394387</v>
      </c>
      <c r="BT24">
        <f t="shared" si="8"/>
        <v>0.46973322566524467</v>
      </c>
      <c r="BU24">
        <f t="shared" si="9"/>
        <v>0.49680378007806836</v>
      </c>
      <c r="BV24">
        <f t="shared" si="10"/>
        <v>0.49000723127230317</v>
      </c>
      <c r="BW24">
        <f t="shared" si="11"/>
        <v>0.37701554521143454</v>
      </c>
      <c r="BX24">
        <f t="shared" si="12"/>
        <v>0.50798605468321645</v>
      </c>
      <c r="BZ24">
        <f t="shared" si="13"/>
        <v>0.49457640257600111</v>
      </c>
      <c r="CA24" cm="1">
        <f t="array" aca="1" ref="CA24" ca="1">SUM(IF(MOD(_xlfn.FLOOR.MATH(ROW(INDIRECT("1:512"))/1),2)=1,BP24,1-BP24) * IF(MOD(_xlfn.FLOOR.MATH(ROW(INDIRECT("1:512"))/2),2)=1,BQ24,1-BQ24) *  IF(MOD(_xlfn.FLOOR.MATH(ROW(INDIRECT("1:512"))/4),2)=1,BR24,1-BR24) *IF(MOD(_xlfn.FLOOR.MATH(ROW(INDIRECT("1:512"))/8),2)=1,BS24,1-BS24) * IF(MOD(_xlfn.FLOOR.MATH(ROW(INDIRECT("1:512"))/16),2)=1,BT24,1-BT24) * IF(MOD(_xlfn.FLOOR.MATH(ROW(INDIRECT("1:512"))/32),2)=1,BU24,1-BU24) *  IF(MOD(_xlfn.FLOOR.MATH(ROW(INDIRECT("1:512"))/64),2)=1,BV24,1-BV24) * IF(MOD(_xlfn.FLOOR.MATH(ROW(INDIRECT("1:512"))/128),2)=1,BW24,1-BW24) * IF(MOD(_xlfn.FLOOR.MATH(ROW(INDIRECT("1:512"))/256),2)=1,BX24,1-BX24)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0.48652695702500293</v>
      </c>
      <c r="CB24">
        <f ca="1">IF('Auction Sim'!$C$2 = "Most Categories",CA24,BZ24)</f>
        <v>0.48652695702500293</v>
      </c>
      <c r="CD24" t="str">
        <f ca="1"/>
        <v>Kyrie Irving</v>
      </c>
      <c r="CF24" s="6" t="str">
        <f t="shared" ca="1" si="14"/>
        <v>Kyrie Irving</v>
      </c>
      <c r="CH24" t="str">
        <f ca="1"/>
        <v>Kyrie Irving</v>
      </c>
      <c r="CI24">
        <f t="shared" ca="1" si="19"/>
        <v>0.48749675573869516</v>
      </c>
      <c r="CJ24">
        <f t="shared" ca="1" si="20"/>
        <v>0.46865388182626833</v>
      </c>
      <c r="CL24">
        <f t="shared" ca="1" si="21"/>
        <v>0.17659478424101749</v>
      </c>
      <c r="CN24">
        <f t="shared" ca="1" si="15"/>
        <v>28.965730031053909</v>
      </c>
    </row>
    <row r="25" spans="3:92">
      <c r="C25" t="s">
        <v>591</v>
      </c>
      <c r="D25">
        <v>22</v>
      </c>
      <c r="E25" cm="1">
        <f t="array" aca="1" ref="E25" ca="1">INDIRECT("'Auction Sim'!" &amp; C25 &amp; D25)</f>
        <v>0</v>
      </c>
      <c r="I25" t="str">
        <v>Donovan Mitchell</v>
      </c>
      <c r="K25" s="6" t="str">
        <f t="shared" ca="1" si="0"/>
        <v>Donovan Mitchell</v>
      </c>
      <c r="M25" t="str">
        <f ca="1"/>
        <v>Donovan Mitchell</v>
      </c>
      <c r="N25">
        <f ca="1">INDEX(_g_scores_!K$2:$K$474,MATCH(M25,_g_scores_!$A$2:$A$474,0))</f>
        <v>1.3456416235511304</v>
      </c>
      <c r="P25">
        <f t="shared" ca="1" si="16"/>
        <v>2.8072244025847257</v>
      </c>
      <c r="R25">
        <f t="shared" ca="1" si="1"/>
        <v>28.746355502331497</v>
      </c>
      <c r="T25" t="str">
        <v>LaMelo Ball</v>
      </c>
      <c r="V25" s="6" t="str">
        <f t="shared" ca="1" si="2"/>
        <v>LaMelo Ball</v>
      </c>
      <c r="X25" t="str">
        <f ca="1"/>
        <v>LaMelo Ball</v>
      </c>
      <c r="Y25">
        <f ca="1">INDEX(_z_scores_!$K$2:$K$474,MATCH(X25,_z_scores_!$A$2:$A$474,0))</f>
        <v>2.2687058041555317</v>
      </c>
      <c r="AA25">
        <f t="shared" ca="1" si="17"/>
        <v>4.6301385538906139</v>
      </c>
      <c r="AC25">
        <f t="shared" ca="1" si="18"/>
        <v>29.765478966295358</v>
      </c>
      <c r="AE25">
        <v>0.46908695283656227</v>
      </c>
      <c r="AF25">
        <v>8.0431780906971256E-2</v>
      </c>
      <c r="AG25">
        <v>1.5687775533003043</v>
      </c>
      <c r="AH25">
        <v>0.45354516538158929</v>
      </c>
      <c r="AI25">
        <v>-0.4770735184127316</v>
      </c>
      <c r="AJ25">
        <v>1.3071272233102358</v>
      </c>
      <c r="AK25">
        <v>-0.88959881766304871</v>
      </c>
      <c r="AL25">
        <v>0.24257880672518822</v>
      </c>
      <c r="AM25">
        <v>-0.75005341283499238</v>
      </c>
      <c r="BE25" t="str">
        <f t="shared" si="3"/>
        <v>Donovan Mitchell</v>
      </c>
      <c r="BF25" cm="1">
        <f t="array" ref="BF25">INDEX(_x_scores_!B$2:B$474,MATCH($BE25,_x_scores_!$A$2:$A$474,0),0) + INDEX(_hidden_info_auction!AP$42:BA$42,'Draft Sim'!$F$21)</f>
        <v>0.96928996707935466</v>
      </c>
      <c r="BG25" cm="1">
        <f t="array" ref="BG25">INDEX(_x_scores_!C$2:C$474,MATCH($BE25,_x_scores_!$A$2:$A$474,0),0) + INDEX(_hidden_info_auction!AP$43:BA$43,'Draft Sim'!$F$21)</f>
        <v>-0.24259233030457023</v>
      </c>
      <c r="BH25" cm="1">
        <f t="array" ref="BH25">INDEX(_x_scores_!D$2:D$474,MATCH($BE25,_x_scores_!$A$2:$A$474,0),0) +INDEX(_hidden_info_auction!AP$44:BA$44,'Draft Sim'!$F$21)</f>
        <v>0.4821075953145067</v>
      </c>
      <c r="BI25" cm="1">
        <f t="array" ref="BI25">INDEX(_x_scores_!E$2:E$474,MATCH($BE25,_x_scores_!$A$2:$A$474,0),0) + INDEX(_hidden_info_auction!AP$45:BA$45,'Draft Sim'!$F$21)</f>
        <v>0.14608199363780305</v>
      </c>
      <c r="BJ25" cm="1">
        <f t="array" ref="BJ25">INDEX(_x_scores_!F$2:F$474,MATCH($BE25,_x_scores_!$A$2:$A$474,0),0) + INDEX(_hidden_info_auction!AP$46:BA$46,'Draft Sim'!$F$21)</f>
        <v>-1.039868536645765</v>
      </c>
      <c r="BK25" cm="1">
        <f t="array" ref="BK25">INDEX(_x_scores_!G$2:G$474,MATCH($BE25,_x_scores_!$A$2:$A$474,0),0) + INDEX(_hidden_info_auction!AP$47:BA$47,'Draft Sim'!$F$21)</f>
        <v>1.2191859327087575</v>
      </c>
      <c r="BL25" cm="1">
        <f t="array" ref="BL25">INDEX(_x_scores_!H$2:H$474,MATCH($BE25,_x_scores_!$A$2:$A$474,0),0) + INDEX(_hidden_info_auction!AP$48:BA$48,'Draft Sim'!$F$21)</f>
        <v>-0.67375263609483338</v>
      </c>
      <c r="BM25" cm="1">
        <f t="array" ref="BM25">INDEX(_x_scores_!I$2:I$474,MATCH($BE25,_x_scores_!$A$2:$A$474,0),0) + INDEX(_hidden_info_auction!AP$49:BA$49,'Draft Sim'!$F$21)</f>
        <v>-1.2145789713255932</v>
      </c>
      <c r="BN25" cm="1">
        <f t="array" ref="BN25">INDEX(_x_scores_!J$2:J$474,MATCH($BE25,_x_scores_!$A$2:$A$474,0),0) + INDEX(_hidden_info_auction!AP$50:BA$50,'Draft Sim'!$F$21)</f>
        <v>-0.30847011292634263</v>
      </c>
      <c r="BP25">
        <f t="shared" si="4"/>
        <v>0.5717605209190374</v>
      </c>
      <c r="BQ25">
        <f t="shared" si="5"/>
        <v>0.4833212962877852</v>
      </c>
      <c r="BR25">
        <f t="shared" si="6"/>
        <v>0.53232976962521095</v>
      </c>
      <c r="BS25">
        <f t="shared" si="7"/>
        <v>0.51108969648989011</v>
      </c>
      <c r="BT25">
        <f t="shared" si="8"/>
        <v>0.42786427169763286</v>
      </c>
      <c r="BU25">
        <f t="shared" si="9"/>
        <v>0.5834991661020632</v>
      </c>
      <c r="BV25">
        <f t="shared" si="10"/>
        <v>0.45073725986519386</v>
      </c>
      <c r="BW25">
        <f t="shared" si="11"/>
        <v>0.4107069789377239</v>
      </c>
      <c r="BX25">
        <f t="shared" si="12"/>
        <v>0.47732045212599949</v>
      </c>
      <c r="BZ25">
        <f t="shared" si="13"/>
        <v>0.49429215689450423</v>
      </c>
      <c r="CA25" cm="1">
        <f t="array" aca="1" ref="CA25" ca="1">SUM(IF(MOD(_xlfn.FLOOR.MATH(ROW(INDIRECT("1:512"))/1),2)=1,BP25,1-BP25) * IF(MOD(_xlfn.FLOOR.MATH(ROW(INDIRECT("1:512"))/2),2)=1,BQ25,1-BQ25) *  IF(MOD(_xlfn.FLOOR.MATH(ROW(INDIRECT("1:512"))/4),2)=1,BR25,1-BR25) *IF(MOD(_xlfn.FLOOR.MATH(ROW(INDIRECT("1:512"))/8),2)=1,BS25,1-BS25) * IF(MOD(_xlfn.FLOOR.MATH(ROW(INDIRECT("1:512"))/16),2)=1,BT25,1-BT25) * IF(MOD(_xlfn.FLOOR.MATH(ROW(INDIRECT("1:512"))/32),2)=1,BU25,1-BU25) *  IF(MOD(_xlfn.FLOOR.MATH(ROW(INDIRECT("1:512"))/64),2)=1,BV25,1-BV25) * IF(MOD(_xlfn.FLOOR.MATH(ROW(INDIRECT("1:512"))/128),2)=1,BW25,1-BW25) * IF(MOD(_xlfn.FLOOR.MATH(ROW(INDIRECT("1:512"))/256),2)=1,BX25,1-BX25)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0.48584913954741049</v>
      </c>
      <c r="CB25">
        <f ca="1">IF('Auction Sim'!$C$2 = "Most Categories",CA25,BZ25)</f>
        <v>0.48584913954741049</v>
      </c>
      <c r="CD25" t="str">
        <f ca="1"/>
        <v>Nikola Vucevic</v>
      </c>
      <c r="CF25" s="6" t="str">
        <f t="shared" ca="1" si="14"/>
        <v>Nikola Vucevic</v>
      </c>
      <c r="CH25" t="str">
        <f ca="1"/>
        <v>Nikola Vucevic</v>
      </c>
      <c r="CI25">
        <f t="shared" ca="1" si="19"/>
        <v>0.48652695702500293</v>
      </c>
      <c r="CJ25">
        <f t="shared" ca="1" si="20"/>
        <v>0.46622166725624642</v>
      </c>
      <c r="CL25">
        <f t="shared" ca="1" si="21"/>
        <v>0.17416256967099558</v>
      </c>
      <c r="CN25">
        <f t="shared" ca="1" si="15"/>
        <v>28.566789196444102</v>
      </c>
    </row>
    <row r="26" spans="3:92">
      <c r="C26" t="s">
        <v>591</v>
      </c>
      <c r="D26">
        <v>24</v>
      </c>
      <c r="E26" cm="1">
        <f t="array" aca="1" ref="E26" ca="1">INDIRECT("'Auction Sim'!" &amp; C26 &amp; D26)</f>
        <v>0</v>
      </c>
      <c r="I26" t="str">
        <v>Evan Mobley</v>
      </c>
      <c r="K26" s="6" t="str">
        <f t="shared" ca="1" si="0"/>
        <v>Evan Mobley</v>
      </c>
      <c r="M26" t="str">
        <f ca="1"/>
        <v>Evan Mobley</v>
      </c>
      <c r="N26">
        <f ca="1">INDEX(_g_scores_!K$2:$K$474,MATCH(M26,_g_scores_!$A$2:$A$474,0))</f>
        <v>1.3442909449623084</v>
      </c>
      <c r="P26">
        <f t="shared" ca="1" si="16"/>
        <v>2.8058737239959037</v>
      </c>
      <c r="R26">
        <f t="shared" ca="1" si="1"/>
        <v>28.732524371892506</v>
      </c>
      <c r="T26" t="str">
        <v>Karl-Anthony Towns</v>
      </c>
      <c r="V26" s="6" t="str">
        <f t="shared" ca="1" si="2"/>
        <v>Karl-Anthony Towns</v>
      </c>
      <c r="X26" t="str">
        <f ca="1"/>
        <v>Karl-Anthony Towns</v>
      </c>
      <c r="Y26">
        <f ca="1">INDEX(_z_scores_!$K$2:$K$474,MATCH(X26,_z_scores_!$A$2:$A$474,0))</f>
        <v>2.155319321644813</v>
      </c>
      <c r="AA26">
        <f t="shared" ca="1" si="17"/>
        <v>4.5167520713798943</v>
      </c>
      <c r="AC26">
        <f t="shared" ca="1" si="18"/>
        <v>29.036558455396374</v>
      </c>
      <c r="AE26">
        <v>0.75918720116320348</v>
      </c>
      <c r="AF26">
        <v>0.90195160703207866</v>
      </c>
      <c r="AG26">
        <v>0.48130995821267203</v>
      </c>
      <c r="AH26">
        <v>-0.26682335395977003</v>
      </c>
      <c r="AI26">
        <v>0.17690509719978742</v>
      </c>
      <c r="AJ26">
        <v>0.31173115891123704</v>
      </c>
      <c r="AK26">
        <v>-1.0173376329375798</v>
      </c>
      <c r="AL26">
        <v>0.39263811911705737</v>
      </c>
      <c r="AM26">
        <v>0.21359669175228618</v>
      </c>
      <c r="AO26" t="s">
        <v>544</v>
      </c>
      <c r="BE26" t="str">
        <f t="shared" si="3"/>
        <v>Evan Mobley</v>
      </c>
      <c r="BF26" cm="1">
        <f t="array" ref="BF26">INDEX(_x_scores_!B$2:B$474,MATCH($BE26,_x_scores_!$A$2:$A$474,0),0) + INDEX(_hidden_info_auction!AP$42:BA$42,'Draft Sim'!$F$21)</f>
        <v>0.17239854787567438</v>
      </c>
      <c r="BG26" cm="1">
        <f t="array" ref="BG26">INDEX(_x_scores_!C$2:C$474,MATCH($BE26,_x_scores_!$A$2:$A$474,0),0) + INDEX(_hidden_info_auction!AP$43:BA$43,'Draft Sim'!$F$21)</f>
        <v>1.5868543218363729</v>
      </c>
      <c r="BH26" cm="1">
        <f t="array" ref="BH26">INDEX(_x_scores_!D$2:D$474,MATCH($BE26,_x_scores_!$A$2:$A$474,0),0) +INDEX(_hidden_info_auction!AP$44:BA$44,'Draft Sim'!$F$21)</f>
        <v>7.5016705109384227E-2</v>
      </c>
      <c r="BI26" cm="1">
        <f t="array" ref="BI26">INDEX(_x_scores_!E$2:E$474,MATCH($BE26,_x_scores_!$A$2:$A$474,0),0) + INDEX(_hidden_info_auction!AP$45:BA$45,'Draft Sim'!$F$21)</f>
        <v>-0.26618361625204318</v>
      </c>
      <c r="BJ26" cm="1">
        <f t="array" ref="BJ26">INDEX(_x_scores_!F$2:F$474,MATCH($BE26,_x_scores_!$A$2:$A$474,0),0) + INDEX(_hidden_info_auction!AP$46:BA$46,'Draft Sim'!$F$21)</f>
        <v>1.0148455746170815</v>
      </c>
      <c r="BK26" cm="1">
        <f t="array" ref="BK26">INDEX(_x_scores_!G$2:G$474,MATCH($BE26,_x_scores_!$A$2:$A$474,0),0) + INDEX(_hidden_info_auction!AP$47:BA$47,'Draft Sim'!$F$21)</f>
        <v>-0.92969104830950422</v>
      </c>
      <c r="BL26" cm="1">
        <f t="array" ref="BL26">INDEX(_x_scores_!H$2:H$474,MATCH($BE26,_x_scores_!$A$2:$A$474,0),0) + INDEX(_hidden_info_auction!AP$48:BA$48,'Draft Sim'!$F$21)</f>
        <v>-0.37770999815608614</v>
      </c>
      <c r="BM26" cm="1">
        <f t="array" ref="BM26">INDEX(_x_scores_!I$2:I$474,MATCH($BE26,_x_scores_!$A$2:$A$474,0),0) + INDEX(_hidden_info_auction!AP$49:BA$49,'Draft Sim'!$F$21)</f>
        <v>-2.4362750362826882</v>
      </c>
      <c r="BN26" cm="1">
        <f t="array" ref="BN26">INDEX(_x_scores_!J$2:J$474,MATCH($BE26,_x_scores_!$A$2:$A$474,0),0) + INDEX(_hidden_info_auction!AP$50:BA$50,'Draft Sim'!$F$21)</f>
        <v>0.63091765591748394</v>
      </c>
      <c r="BP26">
        <f t="shared" si="4"/>
        <v>0.51283077892297113</v>
      </c>
      <c r="BQ26">
        <f t="shared" si="5"/>
        <v>0.60778527062688248</v>
      </c>
      <c r="BR26">
        <f t="shared" si="6"/>
        <v>0.50503594846058797</v>
      </c>
      <c r="BS26">
        <f t="shared" si="7"/>
        <v>0.47979892336266006</v>
      </c>
      <c r="BT26">
        <f t="shared" si="8"/>
        <v>0.57041824950313513</v>
      </c>
      <c r="BU26">
        <f t="shared" si="9"/>
        <v>0.436130818019836</v>
      </c>
      <c r="BV26">
        <f t="shared" si="10"/>
        <v>0.47233464497341471</v>
      </c>
      <c r="BW26">
        <f t="shared" si="11"/>
        <v>0.32535495902780864</v>
      </c>
      <c r="BX26">
        <f t="shared" si="12"/>
        <v>0.54630728812013474</v>
      </c>
      <c r="BZ26">
        <f t="shared" si="13"/>
        <v>0.49511076455749226</v>
      </c>
      <c r="CA26" cm="1">
        <f t="array" aca="1" ref="CA26" ca="1">SUM(IF(MOD(_xlfn.FLOOR.MATH(ROW(INDIRECT("1:512"))/1),2)=1,BP26,1-BP26) * IF(MOD(_xlfn.FLOOR.MATH(ROW(INDIRECT("1:512"))/2),2)=1,BQ26,1-BQ26) *  IF(MOD(_xlfn.FLOOR.MATH(ROW(INDIRECT("1:512"))/4),2)=1,BR26,1-BR26) *IF(MOD(_xlfn.FLOOR.MATH(ROW(INDIRECT("1:512"))/8),2)=1,BS26,1-BS26) * IF(MOD(_xlfn.FLOOR.MATH(ROW(INDIRECT("1:512"))/16),2)=1,BT26,1-BT26) * IF(MOD(_xlfn.FLOOR.MATH(ROW(INDIRECT("1:512"))/32),2)=1,BU26,1-BU26) *  IF(MOD(_xlfn.FLOOR.MATH(ROW(INDIRECT("1:512"))/64),2)=1,BV26,1-BV26) * IF(MOD(_xlfn.FLOOR.MATH(ROW(INDIRECT("1:512"))/128),2)=1,BW26,1-BW26) * IF(MOD(_xlfn.FLOOR.MATH(ROW(INDIRECT("1:512"))/256),2)=1,BX26,1-BX26)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0.48798647763406217</v>
      </c>
      <c r="CB26">
        <f ca="1">IF('Auction Sim'!$C$2 = "Most Categories",CA26,BZ26)</f>
        <v>0.48798647763406217</v>
      </c>
      <c r="CD26" t="str">
        <f ca="1"/>
        <v>Donovan Mitchell</v>
      </c>
      <c r="CF26" s="6" t="str">
        <f t="shared" ca="1" si="14"/>
        <v>Donovan Mitchell</v>
      </c>
      <c r="CH26" t="str">
        <f ca="1"/>
        <v>Donovan Mitchell</v>
      </c>
      <c r="CI26">
        <f t="shared" ca="1" si="19"/>
        <v>0.48584913954741049</v>
      </c>
      <c r="CJ26">
        <f t="shared" ca="1" si="20"/>
        <v>0.46452161161480326</v>
      </c>
      <c r="CL26">
        <f t="shared" ca="1" si="21"/>
        <v>0.17246251402955243</v>
      </c>
      <c r="CN26">
        <f t="shared" ca="1" si="15"/>
        <v>28.287939778781773</v>
      </c>
    </row>
    <row r="27" spans="3:92">
      <c r="C27" t="s">
        <v>591</v>
      </c>
      <c r="D27">
        <v>26</v>
      </c>
      <c r="E27" cm="1">
        <f t="array" aca="1" ref="E27" ca="1">INDIRECT("'Auction Sim'!" &amp; C27 &amp; D27)</f>
        <v>0</v>
      </c>
      <c r="I27" t="str">
        <v>Mikal Bridges</v>
      </c>
      <c r="K27" s="6" t="str">
        <f t="shared" ca="1" si="0"/>
        <v>Mikal Bridges</v>
      </c>
      <c r="M27" t="str">
        <f ca="1"/>
        <v>Mikal Bridges</v>
      </c>
      <c r="N27">
        <f ca="1">INDEX(_g_scores_!K$2:$K$474,MATCH(M27,_g_scores_!$A$2:$A$474,0))</f>
        <v>1.2919814773967324</v>
      </c>
      <c r="P27">
        <f t="shared" ca="1" si="16"/>
        <v>2.7535642564303275</v>
      </c>
      <c r="R27">
        <f t="shared" ca="1" si="1"/>
        <v>28.196868387499805</v>
      </c>
      <c r="T27" t="str">
        <v>Dejounte Murray</v>
      </c>
      <c r="V27" s="6" t="str">
        <f t="shared" ca="1" si="2"/>
        <v>Dejounte Murray</v>
      </c>
      <c r="X27" t="str">
        <f ca="1"/>
        <v>Dejounte Murray</v>
      </c>
      <c r="Y27">
        <f ca="1">INDEX(_z_scores_!$K$2:$K$474,MATCH(X27,_z_scores_!$A$2:$A$474,0))</f>
        <v>2.1439012367038575</v>
      </c>
      <c r="AA27">
        <f t="shared" ca="1" si="17"/>
        <v>4.5053339864389397</v>
      </c>
      <c r="AC27">
        <f t="shared" ca="1" si="18"/>
        <v>28.963155734680857</v>
      </c>
      <c r="AE27">
        <v>0.5315101237140587</v>
      </c>
      <c r="AF27">
        <v>8.2282171575924212E-2</v>
      </c>
      <c r="AG27">
        <v>1.1816995498896419</v>
      </c>
      <c r="AH27">
        <v>0.72635481458561235</v>
      </c>
      <c r="AI27">
        <v>-0.54816923345247937</v>
      </c>
      <c r="AJ27">
        <v>0.1989543933177523</v>
      </c>
      <c r="AK27">
        <v>-0.36866937723601223</v>
      </c>
      <c r="AL27">
        <v>0.10607097739861969</v>
      </c>
      <c r="AM27">
        <v>-0.49285132248788888</v>
      </c>
      <c r="AP27" t="s">
        <v>542</v>
      </c>
      <c r="AQ27" t="s">
        <v>511</v>
      </c>
      <c r="AR27" t="s">
        <v>512</v>
      </c>
      <c r="AS27" t="s">
        <v>513</v>
      </c>
      <c r="AT27" t="s">
        <v>514</v>
      </c>
      <c r="AU27" t="s">
        <v>515</v>
      </c>
      <c r="AV27" t="s">
        <v>516</v>
      </c>
      <c r="AW27" t="s">
        <v>517</v>
      </c>
      <c r="AX27" t="s">
        <v>518</v>
      </c>
      <c r="AY27" t="s">
        <v>519</v>
      </c>
      <c r="AZ27" t="s">
        <v>520</v>
      </c>
      <c r="BA27" t="s">
        <v>521</v>
      </c>
      <c r="BE27" t="str">
        <f t="shared" si="3"/>
        <v>Mikal Bridges</v>
      </c>
      <c r="BF27" cm="1">
        <f t="array" ref="BF27">INDEX(_x_scores_!B$2:B$474,MATCH($BE27,_x_scores_!$A$2:$A$474,0),0) + INDEX(_hidden_info_auction!AP$42:BA$42,'Draft Sim'!$F$21)</f>
        <v>0.50974519213878078</v>
      </c>
      <c r="BG27" cm="1">
        <f t="array" ref="BG27">INDEX(_x_scores_!C$2:C$474,MATCH($BE27,_x_scores_!$A$2:$A$474,0),0) + INDEX(_hidden_info_auction!AP$43:BA$43,'Draft Sim'!$F$21)</f>
        <v>2.4826518071844661E-2</v>
      </c>
      <c r="BH27" cm="1">
        <f t="array" ref="BH27">INDEX(_x_scores_!D$2:D$474,MATCH($BE27,_x_scores_!$A$2:$A$474,0),0) +INDEX(_hidden_info_auction!AP$44:BA$44,'Draft Sim'!$F$21)</f>
        <v>0.23398644376546957</v>
      </c>
      <c r="BI27" cm="1">
        <f t="array" ref="BI27">INDEX(_x_scores_!E$2:E$474,MATCH($BE27,_x_scores_!$A$2:$A$474,0),0) + INDEX(_hidden_info_auction!AP$45:BA$45,'Draft Sim'!$F$21)</f>
        <v>0.15114782076447714</v>
      </c>
      <c r="BJ27" cm="1">
        <f t="array" ref="BJ27">INDEX(_x_scores_!F$2:F$474,MATCH($BE27,_x_scores_!$A$2:$A$474,0),0) + INDEX(_hidden_info_auction!AP$46:BA$46,'Draft Sim'!$F$21)</f>
        <v>-0.52582303870701852</v>
      </c>
      <c r="BK27" cm="1">
        <f t="array" ref="BK27">INDEX(_x_scores_!G$2:G$474,MATCH($BE27,_x_scores_!$A$2:$A$474,0),0) + INDEX(_hidden_info_auction!AP$47:BA$47,'Draft Sim'!$F$21)</f>
        <v>0.47506111369541359</v>
      </c>
      <c r="BL27" cm="1">
        <f t="array" ref="BL27">INDEX(_x_scores_!H$2:H$474,MATCH($BE27,_x_scores_!$A$2:$A$474,0),0) + INDEX(_hidden_info_auction!AP$48:BA$48,'Draft Sim'!$F$21)</f>
        <v>-6.3340532981756834E-2</v>
      </c>
      <c r="BM27" cm="1">
        <f t="array" ref="BM27">INDEX(_x_scores_!I$2:I$474,MATCH($BE27,_x_scores_!$A$2:$A$474,0),0) + INDEX(_hidden_info_auction!AP$49:BA$49,'Draft Sim'!$F$21)</f>
        <v>-1.4480023458021609</v>
      </c>
      <c r="BN27" cm="1">
        <f t="array" ref="BN27">INDEX(_x_scores_!J$2:J$474,MATCH($BE27,_x_scores_!$A$2:$A$474,0),0) + INDEX(_hidden_info_auction!AP$50:BA$50,'Draft Sim'!$F$21)</f>
        <v>-0.10786005647207808</v>
      </c>
      <c r="BP27">
        <f t="shared" si="4"/>
        <v>0.53788724667216303</v>
      </c>
      <c r="BQ27">
        <f t="shared" si="5"/>
        <v>0.5017073646614244</v>
      </c>
      <c r="BR27">
        <f t="shared" si="6"/>
        <v>0.51570410954687795</v>
      </c>
      <c r="BS27">
        <f t="shared" si="7"/>
        <v>0.51147416038109772</v>
      </c>
      <c r="BT27">
        <f t="shared" si="8"/>
        <v>0.46337416193953695</v>
      </c>
      <c r="BU27">
        <f t="shared" si="9"/>
        <v>0.53274023814937588</v>
      </c>
      <c r="BV27">
        <f t="shared" si="10"/>
        <v>0.49535700508381919</v>
      </c>
      <c r="BW27">
        <f t="shared" si="11"/>
        <v>0.39392330813844612</v>
      </c>
      <c r="BX27">
        <f t="shared" si="12"/>
        <v>0.49206608684911657</v>
      </c>
      <c r="BZ27">
        <f t="shared" si="13"/>
        <v>0.49380374238020647</v>
      </c>
      <c r="CA27" cm="1">
        <f t="array" aca="1" ref="CA27" ca="1">SUM(IF(MOD(_xlfn.FLOOR.MATH(ROW(INDIRECT("1:512"))/1),2)=1,BP27,1-BP27) * IF(MOD(_xlfn.FLOOR.MATH(ROW(INDIRECT("1:512"))/2),2)=1,BQ27,1-BQ27) *  IF(MOD(_xlfn.FLOOR.MATH(ROW(INDIRECT("1:512"))/4),2)=1,BR27,1-BR27) *IF(MOD(_xlfn.FLOOR.MATH(ROW(INDIRECT("1:512"))/8),2)=1,BS27,1-BS27) * IF(MOD(_xlfn.FLOOR.MATH(ROW(INDIRECT("1:512"))/16),2)=1,BT27,1-BT27) * IF(MOD(_xlfn.FLOOR.MATH(ROW(INDIRECT("1:512"))/32),2)=1,BU27,1-BU27) *  IF(MOD(_xlfn.FLOOR.MATH(ROW(INDIRECT("1:512"))/64),2)=1,BV27,1-BV27) * IF(MOD(_xlfn.FLOOR.MATH(ROW(INDIRECT("1:512"))/128),2)=1,BW27,1-BW27) * IF(MOD(_xlfn.FLOOR.MATH(ROW(INDIRECT("1:512"))/256),2)=1,BX27,1-BX27)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0.48474793751832823</v>
      </c>
      <c r="CB27">
        <f ca="1">IF('Auction Sim'!$C$2 = "Most Categories",CA27,BZ27)</f>
        <v>0.48474793751832823</v>
      </c>
      <c r="CD27" t="str">
        <f ca="1"/>
        <v>Mikal Bridges</v>
      </c>
      <c r="CF27" s="6" t="str">
        <f t="shared" ca="1" si="14"/>
        <v>Mikal Bridges</v>
      </c>
      <c r="CH27" t="str">
        <f ca="1"/>
        <v>Mikal Bridges</v>
      </c>
      <c r="CI27">
        <f t="shared" ca="1" si="19"/>
        <v>0.48474793751832823</v>
      </c>
      <c r="CJ27">
        <f t="shared" ca="1" si="20"/>
        <v>0.46175943085485427</v>
      </c>
      <c r="CL27">
        <f t="shared" ca="1" si="21"/>
        <v>0.16970033326960343</v>
      </c>
      <c r="CN27">
        <f t="shared" ca="1" si="15"/>
        <v>27.834876668602607</v>
      </c>
    </row>
    <row r="28" spans="3:92">
      <c r="C28" t="s">
        <v>591</v>
      </c>
      <c r="D28">
        <v>28</v>
      </c>
      <c r="E28" cm="1">
        <f t="array" aca="1" ref="E28" ca="1">INDIRECT("'Auction Sim'!" &amp; C28 &amp; D28)</f>
        <v>0</v>
      </c>
      <c r="I28" t="str">
        <v>Kawhi Leonard</v>
      </c>
      <c r="K28" s="6" t="str">
        <f t="shared" ca="1" si="0"/>
        <v>Kawhi Leonard</v>
      </c>
      <c r="M28" t="str">
        <f ca="1"/>
        <v>Kawhi Leonard</v>
      </c>
      <c r="N28">
        <f ca="1">INDEX(_g_scores_!K$2:$K$474,MATCH(M28,_g_scores_!$A$2:$A$474,0))</f>
        <v>1.2565683563597736</v>
      </c>
      <c r="P28">
        <f t="shared" ca="1" si="16"/>
        <v>2.7181511353933692</v>
      </c>
      <c r="R28">
        <f t="shared" ca="1" si="1"/>
        <v>27.834233264408759</v>
      </c>
      <c r="T28" t="str">
        <v>Domantas Sabonis</v>
      </c>
      <c r="V28" s="6" t="str">
        <f t="shared" ca="1" si="2"/>
        <v>Domantas Sabonis</v>
      </c>
      <c r="X28" t="str">
        <f ca="1"/>
        <v>Domantas Sabonis</v>
      </c>
      <c r="Y28">
        <f ca="1">INDEX(_z_scores_!$K$2:$K$474,MATCH(X28,_z_scores_!$A$2:$A$474,0))</f>
        <v>2.0627941060207249</v>
      </c>
      <c r="AA28">
        <f t="shared" ca="1" si="17"/>
        <v>4.4242268557558067</v>
      </c>
      <c r="AC28">
        <f t="shared" ca="1" si="18"/>
        <v>28.441747451912139</v>
      </c>
      <c r="AE28">
        <v>0.45422398504094164</v>
      </c>
      <c r="AF28">
        <v>2.2652365892932269</v>
      </c>
      <c r="AG28">
        <v>1.4237711129925747</v>
      </c>
      <c r="AH28">
        <v>-4.1263701110896771E-2</v>
      </c>
      <c r="AI28">
        <v>-0.16806932559070084</v>
      </c>
      <c r="AJ28">
        <v>-0.76926600355859132</v>
      </c>
      <c r="AK28">
        <v>-1.2401685435083074</v>
      </c>
      <c r="AL28">
        <v>-0.69485730939359858</v>
      </c>
      <c r="AM28">
        <v>0.89429898259243634</v>
      </c>
      <c r="AO28" t="str">
        <f>_x_scores_!B1</f>
        <v>pts</v>
      </c>
      <c r="AP28" cm="1">
        <f t="array" ref="AP28">SUM(IFERROR(INDEX(_x_scores_!$B$2:$B$474,MATCH('Draft Sim'!C$5:C$17,_x_scores_!$A$2:$A$474,0),0),"0"))</f>
        <v>1.1642264416659771</v>
      </c>
      <c r="AQ28" cm="1">
        <f t="array" ref="AQ28">SUM(IFERROR(INDEX(_x_scores_!$B$2:$B$474,MATCH('Draft Sim'!D$5:D$17,_x_scores_!$A$2:$A$474,0),0),"0"))</f>
        <v>1.4212906922066499</v>
      </c>
      <c r="AR28" cm="1">
        <f t="array" ref="AR28">SUM(IFERROR(INDEX(_x_scores_!$B$2:$B$474,MATCH('Draft Sim'!E$5:E$17,_x_scores_!$A$2:$A$474,0),0),"0"))</f>
        <v>0.5402426713292432</v>
      </c>
      <c r="AS28" cm="1">
        <f t="array" ref="AS28">SUM(IFERROR(INDEX(_x_scores_!$B$2:$B$474,MATCH('Draft Sim'!F$5:F$17,_x_scores_!$A$2:$A$474,0),0),"0"))</f>
        <v>1.4765358757448137</v>
      </c>
      <c r="AT28" cm="1">
        <f t="array" ref="AT28">SUM(IFERROR(INDEX(_x_scores_!$B$2:$B$474,MATCH('Draft Sim'!G$5:G$17,_x_scores_!$A$2:$A$474,0),0),"0"))</f>
        <v>0.3418961933215946</v>
      </c>
      <c r="AU28" cm="1">
        <f t="array" ref="AU28">SUM(IFERROR(INDEX(_x_scores_!$B$2:$B$474,MATCH('Draft Sim'!H$5:H$17,_x_scores_!$A$2:$A$474,0),0),"0"))</f>
        <v>1.5203470441537226</v>
      </c>
      <c r="AV28" cm="1">
        <f t="array" ref="AV28">SUM(IFERROR(INDEX(_x_scores_!$B$2:$B$474,MATCH('Draft Sim'!I$5:I$17,_x_scores_!$A$2:$A$474,0),0),"0"))</f>
        <v>1.0799285098053657</v>
      </c>
      <c r="AW28" cm="1">
        <f t="array" ref="AW28">SUM(IFERROR(INDEX(_x_scores_!$B$2:$B$474,MATCH('Draft Sim'!J$5:J$17,_x_scores_!$A$2:$A$474,0),0),"0"))</f>
        <v>1.114546045847659</v>
      </c>
      <c r="AX28" cm="1">
        <f t="array" ref="AX28">SUM(IFERROR(INDEX(_x_scores_!$B$2:$B$474,MATCH('Draft Sim'!K$5:K$17,_x_scores_!$A$2:$A$474,0),0),"0"))</f>
        <v>0.30236538528510126</v>
      </c>
      <c r="AY28" cm="1">
        <f t="array" ref="AY28">SUM(IFERROR(INDEX(_x_scores_!$B$2:$B$474,MATCH('Draft Sim'!L$5:L$17,_x_scores_!$A$2:$A$474,0),0),"0"))</f>
        <v>1.5417228737234181</v>
      </c>
      <c r="AZ28" cm="1">
        <f t="array" ref="AZ28">SUM(IFERROR(INDEX(_x_scores_!$B$2:$B$474,MATCH('Draft Sim'!M$5:M$17,_x_scores_!$A$2:$A$474,0),0),"0"))</f>
        <v>0.58916232646173539</v>
      </c>
      <c r="BA28" cm="1">
        <f t="array" ref="BA28">SUM(IFERROR(INDEX(_x_scores_!$B$2:$B$474,MATCH('Draft Sim'!N$5:N$17,_x_scores_!$A$2:$A$474,0),0),"0"))</f>
        <v>1.813899307225239</v>
      </c>
      <c r="BE28" t="str">
        <f t="shared" si="3"/>
        <v>Kawhi Leonard</v>
      </c>
      <c r="BF28" cm="1">
        <f t="array" ref="BF28">INDEX(_x_scores_!B$2:B$474,MATCH($BE28,_x_scores_!$A$2:$A$474,0),0) + INDEX(_hidden_info_auction!AP$42:BA$42,'Draft Sim'!$F$21)</f>
        <v>0.35968616623261535</v>
      </c>
      <c r="BG28" cm="1">
        <f t="array" ref="BG28">INDEX(_x_scores_!C$2:C$474,MATCH($BE28,_x_scores_!$A$2:$A$474,0),0) + INDEX(_hidden_info_auction!AP$43:BA$43,'Draft Sim'!$F$21)</f>
        <v>0.1793791311015111</v>
      </c>
      <c r="BH28" cm="1">
        <f t="array" ref="BH28">INDEX(_x_scores_!D$2:D$474,MATCH($BE28,_x_scores_!$A$2:$A$474,0),0) +INDEX(_hidden_info_auction!AP$44:BA$44,'Draft Sim'!$F$21)</f>
        <v>8.7258370652301437E-2</v>
      </c>
      <c r="BI28" cm="1">
        <f t="array" ref="BI28">INDEX(_x_scores_!E$2:E$474,MATCH($BE28,_x_scores_!$A$2:$A$474,0),0) + INDEX(_hidden_info_auction!AP$45:BA$45,'Draft Sim'!$F$21)</f>
        <v>0.13434380824700259</v>
      </c>
      <c r="BJ28" cm="1">
        <f t="array" ref="BJ28">INDEX(_x_scores_!F$2:F$474,MATCH($BE28,_x_scores_!$A$2:$A$474,0),0) + INDEX(_hidden_info_auction!AP$46:BA$46,'Draft Sim'!$F$21)</f>
        <v>-0.91834508938204129</v>
      </c>
      <c r="BK28" cm="1">
        <f t="array" ref="BK28">INDEX(_x_scores_!G$2:G$474,MATCH($BE28,_x_scores_!$A$2:$A$474,0),0) + INDEX(_hidden_info_auction!AP$47:BA$47,'Draft Sim'!$F$21)</f>
        <v>-5.7458152176600372E-3</v>
      </c>
      <c r="BL28" cm="1">
        <f t="array" ref="BL28">INDEX(_x_scores_!H$2:H$474,MATCH($BE28,_x_scores_!$A$2:$A$474,0),0) + INDEX(_hidden_info_auction!AP$48:BA$48,'Draft Sim'!$F$21)</f>
        <v>2.9770743818243198E-2</v>
      </c>
      <c r="BM28" cm="1">
        <f t="array" ref="BM28">INDEX(_x_scores_!I$2:I$474,MATCH($BE28,_x_scores_!$A$2:$A$474,0),0) + INDEX(_hidden_info_auction!AP$49:BA$49,'Draft Sim'!$F$21)</f>
        <v>-1.0536188164465459</v>
      </c>
      <c r="BN28" cm="1">
        <f t="array" ref="BN28">INDEX(_x_scores_!J$2:J$474,MATCH($BE28,_x_scores_!$A$2:$A$474,0),0) + INDEX(_hidden_info_auction!AP$50:BA$50,'Draft Sim'!$F$21)</f>
        <v>0.28380665874984018</v>
      </c>
      <c r="BP28">
        <f t="shared" si="4"/>
        <v>0.52675420930898464</v>
      </c>
      <c r="BQ28">
        <f t="shared" si="5"/>
        <v>0.51233430004065017</v>
      </c>
      <c r="BR28">
        <f t="shared" si="6"/>
        <v>0.50585768912423523</v>
      </c>
      <c r="BS28">
        <f t="shared" si="7"/>
        <v>0.51019880426470121</v>
      </c>
      <c r="BT28">
        <f t="shared" si="8"/>
        <v>0.43621737433305807</v>
      </c>
      <c r="BU28">
        <f t="shared" si="9"/>
        <v>0.4996035647030177</v>
      </c>
      <c r="BV28">
        <f t="shared" si="10"/>
        <v>0.502182296815052</v>
      </c>
      <c r="BW28">
        <f t="shared" si="11"/>
        <v>0.42237839923797749</v>
      </c>
      <c r="BX28">
        <f t="shared" si="12"/>
        <v>0.52086795140757403</v>
      </c>
      <c r="BZ28">
        <f t="shared" si="13"/>
        <v>0.49293273213725008</v>
      </c>
      <c r="CA28" cm="1">
        <f t="array" aca="1" ref="CA28" ca="1">SUM(IF(MOD(_xlfn.FLOOR.MATH(ROW(INDIRECT("1:512"))/1),2)=1,BP28,1-BP28) * IF(MOD(_xlfn.FLOOR.MATH(ROW(INDIRECT("1:512"))/2),2)=1,BQ28,1-BQ28) *  IF(MOD(_xlfn.FLOOR.MATH(ROW(INDIRECT("1:512"))/4),2)=1,BR28,1-BR28) *IF(MOD(_xlfn.FLOOR.MATH(ROW(INDIRECT("1:512"))/8),2)=1,BS28,1-BS28) * IF(MOD(_xlfn.FLOOR.MATH(ROW(INDIRECT("1:512"))/16),2)=1,BT28,1-BT28) * IF(MOD(_xlfn.FLOOR.MATH(ROW(INDIRECT("1:512"))/32),2)=1,BU28,1-BU28) *  IF(MOD(_xlfn.FLOOR.MATH(ROW(INDIRECT("1:512"))/64),2)=1,BV28,1-BV28) * IF(MOD(_xlfn.FLOOR.MATH(ROW(INDIRECT("1:512"))/128),2)=1,BW28,1-BW28) * IF(MOD(_xlfn.FLOOR.MATH(ROW(INDIRECT("1:512"))/256),2)=1,BX28,1-BX28)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0.4825935395657277</v>
      </c>
      <c r="CB28">
        <f ca="1">IF('Auction Sim'!$C$2 = "Most Categories",CA28,BZ28)</f>
        <v>0.4825935395657277</v>
      </c>
      <c r="CD28" t="str">
        <f ca="1"/>
        <v>Pascal Siakam</v>
      </c>
      <c r="CF28" s="6" t="str">
        <f t="shared" ca="1" si="14"/>
        <v>Pascal Siakam</v>
      </c>
      <c r="CH28" t="str">
        <f ca="1"/>
        <v>Pascal Siakam</v>
      </c>
      <c r="CI28">
        <f t="shared" ca="1" si="19"/>
        <v>0.4837535937021803</v>
      </c>
      <c r="CJ28">
        <f t="shared" ca="1" si="20"/>
        <v>0.45926503590862777</v>
      </c>
      <c r="CL28">
        <f t="shared" ca="1" si="21"/>
        <v>0.16720593832337693</v>
      </c>
      <c r="CN28">
        <f t="shared" ca="1" si="15"/>
        <v>27.425736778578379</v>
      </c>
    </row>
    <row r="29" spans="3:92">
      <c r="C29" t="s">
        <v>591</v>
      </c>
      <c r="D29">
        <v>30</v>
      </c>
      <c r="E29" cm="1">
        <f t="array" aca="1" ref="E29" ca="1">INDIRECT("'Auction Sim'!" &amp; C29 &amp; D29)</f>
        <v>0</v>
      </c>
      <c r="I29" t="str">
        <v>Myles Turner</v>
      </c>
      <c r="K29" s="6" t="str">
        <f t="shared" ca="1" si="0"/>
        <v>Myles Turner</v>
      </c>
      <c r="M29" t="str">
        <f ca="1"/>
        <v>Myles Turner</v>
      </c>
      <c r="N29">
        <f ca="1">INDEX(_g_scores_!K$2:$K$474,MATCH(M29,_g_scores_!$A$2:$A$474,0))</f>
        <v>1.2026772468488653</v>
      </c>
      <c r="P29">
        <f t="shared" ca="1" si="16"/>
        <v>2.6642600258824607</v>
      </c>
      <c r="R29">
        <f t="shared" ca="1" si="1"/>
        <v>27.282381053737868</v>
      </c>
      <c r="T29" t="str">
        <v>Nikola Vucevic</v>
      </c>
      <c r="V29" s="6" t="str">
        <f t="shared" ca="1" si="2"/>
        <v>Nikola Vucevic</v>
      </c>
      <c r="X29" t="str">
        <f ca="1"/>
        <v>Nikola Vucevic</v>
      </c>
      <c r="Y29">
        <f ca="1">INDEX(_z_scores_!$K$2:$K$474,MATCH(X29,_z_scores_!$A$2:$A$474,0))</f>
        <v>2.0008262154412653</v>
      </c>
      <c r="AA29">
        <f t="shared" ca="1" si="17"/>
        <v>4.3622589651763466</v>
      </c>
      <c r="AC29">
        <f t="shared" ca="1" si="18"/>
        <v>28.043378391859125</v>
      </c>
      <c r="AE29">
        <v>0.28596405614182302</v>
      </c>
      <c r="AF29">
        <v>1.6084054817832671</v>
      </c>
      <c r="AG29">
        <v>-0.12812756963974994</v>
      </c>
      <c r="AH29">
        <v>-0.18247461366741194</v>
      </c>
      <c r="AI29">
        <v>0.13743730854949263</v>
      </c>
      <c r="AJ29">
        <v>2.1607870956238107E-2</v>
      </c>
      <c r="AK29">
        <v>-6.5669932068588246E-2</v>
      </c>
      <c r="AL29">
        <v>5.799658104981649E-2</v>
      </c>
      <c r="AM29">
        <v>8.7251657830006695E-3</v>
      </c>
      <c r="AO29" t="str">
        <f>_x_scores_!C1</f>
        <v>trb</v>
      </c>
      <c r="AP29" cm="1">
        <f t="array" ref="AP29">SUM(IFERROR(INDEX(_x_scores_!$C$2:$C$474,MATCH('Draft Sim'!C$5:C$17,_x_scores_!$A$2:$A$474,0),0),"0"))</f>
        <v>1.846520191962371</v>
      </c>
      <c r="AQ29" cm="1">
        <f t="array" ref="AQ29">SUM(IFERROR(INDEX(_x_scores_!$C$2:$C$474,MATCH('Draft Sim'!D$5:D$17,_x_scores_!$A$2:$A$474,0),0),"0"))</f>
        <v>0.88803301832254955</v>
      </c>
      <c r="AR29" cm="1">
        <f t="array" ref="AR29">SUM(IFERROR(INDEX(_x_scores_!$C$2:$C$474,MATCH('Draft Sim'!E$5:E$17,_x_scores_!$A$2:$A$474,0),0),"0"))</f>
        <v>-0.58788175145527577</v>
      </c>
      <c r="AS29" cm="1">
        <f t="array" ref="AS29">SUM(IFERROR(INDEX(_x_scores_!$C$2:$C$474,MATCH('Draft Sim'!F$5:F$17,_x_scores_!$A$2:$A$474,0),0),"0"))</f>
        <v>1.3862139151747084</v>
      </c>
      <c r="AT29" cm="1">
        <f t="array" ref="AT29">SUM(IFERROR(INDEX(_x_scores_!$C$2:$C$474,MATCH('Draft Sim'!G$5:G$17,_x_scores_!$A$2:$A$474,0),0),"0"))</f>
        <v>0.15168155454810442</v>
      </c>
      <c r="AU29" cm="1">
        <f t="array" ref="AU29">SUM(IFERROR(INDEX(_x_scores_!$C$2:$C$474,MATCH('Draft Sim'!H$5:H$17,_x_scores_!$A$2:$A$474,0),0),"0"))</f>
        <v>0.62750758404322815</v>
      </c>
      <c r="AV29" cm="1">
        <f t="array" ref="AV29">SUM(IFERROR(INDEX(_x_scores_!$C$2:$C$474,MATCH('Draft Sim'!I$5:I$17,_x_scores_!$A$2:$A$474,0),0),"0"))</f>
        <v>-4.0226694582372095E-2</v>
      </c>
      <c r="AW29" cm="1">
        <f t="array" ref="AW29">SUM(IFERROR(INDEX(_x_scores_!$C$2:$C$474,MATCH('Draft Sim'!J$5:J$17,_x_scores_!$A$2:$A$474,0),0),"0"))</f>
        <v>0.28114996401675568</v>
      </c>
      <c r="AX29" cm="1">
        <f t="array" ref="AX29">SUM(IFERROR(INDEX(_x_scores_!$C$2:$C$474,MATCH('Draft Sim'!K$5:K$17,_x_scores_!$A$2:$A$474,0),0),"0"))</f>
        <v>-3.7301354793254984E-3</v>
      </c>
      <c r="AY29" cm="1">
        <f t="array" ref="AY29">SUM(IFERROR(INDEX(_x_scores_!$C$2:$C$474,MATCH('Draft Sim'!L$5:L$17,_x_scores_!$A$2:$A$474,0),0),"0"))</f>
        <v>0.31635359535253293</v>
      </c>
      <c r="AZ29" cm="1">
        <f t="array" ref="AZ29">SUM(IFERROR(INDEX(_x_scores_!$C$2:$C$474,MATCH('Draft Sim'!M$5:M$17,_x_scores_!$A$2:$A$474,0),0),"0"))</f>
        <v>1.6866265714947613</v>
      </c>
      <c r="BA29" cm="1">
        <f t="array" ref="BA29">SUM(IFERROR(INDEX(_x_scores_!$C$2:$C$474,MATCH('Draft Sim'!N$5:N$17,_x_scores_!$A$2:$A$474,0),0),"0"))</f>
        <v>0.87793346484696122</v>
      </c>
      <c r="BE29" t="str">
        <f t="shared" si="3"/>
        <v>Myles Turner</v>
      </c>
      <c r="BF29" cm="1">
        <f t="array" ref="BF29">INDEX(_x_scores_!B$2:B$474,MATCH($BE29,_x_scores_!$A$2:$A$474,0),0) + INDEX(_hidden_info_auction!AP$42:BA$42,'Draft Sim'!$F$21)</f>
        <v>2.6600670753046451E-2</v>
      </c>
      <c r="BG29" cm="1">
        <f t="array" ref="BG29">INDEX(_x_scores_!C$2:C$474,MATCH($BE29,_x_scores_!$A$2:$A$474,0),0) + INDEX(_hidden_info_auction!AP$43:BA$43,'Draft Sim'!$F$21)</f>
        <v>0.66437358091951926</v>
      </c>
      <c r="BH29" cm="1">
        <f t="array" ref="BH29">INDEX(_x_scores_!D$2:D$474,MATCH($BE29,_x_scores_!$A$2:$A$474,0),0) +INDEX(_hidden_info_auction!AP$44:BA$44,'Draft Sim'!$F$21)</f>
        <v>-0.70183521473833155</v>
      </c>
      <c r="BI29" cm="1">
        <f t="array" ref="BI29">INDEX(_x_scores_!E$2:E$474,MATCH($BE29,_x_scores_!$A$2:$A$474,0),0) + INDEX(_hidden_info_auction!AP$45:BA$45,'Draft Sim'!$F$21)</f>
        <v>-0.57548221365606012</v>
      </c>
      <c r="BJ29" cm="1">
        <f t="array" ref="BJ29">INDEX(_x_scores_!F$2:F$474,MATCH($BE29,_x_scores_!$A$2:$A$474,0),0) + INDEX(_hidden_info_auction!AP$46:BA$46,'Draft Sim'!$F$21)</f>
        <v>1.4823402039441578</v>
      </c>
      <c r="BK29" cm="1">
        <f t="array" ref="BK29">INDEX(_x_scores_!G$2:G$474,MATCH($BE29,_x_scores_!$A$2:$A$474,0),0) + INDEX(_hidden_info_auction!AP$47:BA$47,'Draft Sim'!$F$21)</f>
        <v>-0.18839972826799423</v>
      </c>
      <c r="BL29" cm="1">
        <f t="array" ref="BL29">INDEX(_x_scores_!H$2:H$474,MATCH($BE29,_x_scores_!$A$2:$A$474,0),0) + INDEX(_hidden_info_auction!AP$48:BA$48,'Draft Sim'!$F$21)</f>
        <v>5.9681264658037775E-2</v>
      </c>
      <c r="BM29" cm="1">
        <f t="array" ref="BM29">INDEX(_x_scores_!I$2:I$474,MATCH($BE29,_x_scores_!$A$2:$A$474,0),0) + INDEX(_hidden_info_auction!AP$49:BA$49,'Draft Sim'!$F$21)</f>
        <v>-1.9158531688532052</v>
      </c>
      <c r="BN29" cm="1">
        <f t="array" ref="BN29">INDEX(_x_scores_!J$2:J$474,MATCH($BE29,_x_scores_!$A$2:$A$474,0),0) + INDEX(_hidden_info_auction!AP$50:BA$50,'Draft Sim'!$F$21)</f>
        <v>0.37528781846144321</v>
      </c>
      <c r="BP29">
        <f t="shared" si="4"/>
        <v>0.50198009084527306</v>
      </c>
      <c r="BQ29">
        <f t="shared" si="5"/>
        <v>0.54559062626577082</v>
      </c>
      <c r="BR29">
        <f t="shared" si="6"/>
        <v>0.45299313246749184</v>
      </c>
      <c r="BS29">
        <f t="shared" si="7"/>
        <v>0.45639429770094275</v>
      </c>
      <c r="BT29">
        <f t="shared" si="8"/>
        <v>0.60225084166805809</v>
      </c>
      <c r="BU29">
        <f t="shared" si="9"/>
        <v>0.48700356723903626</v>
      </c>
      <c r="BV29">
        <f t="shared" si="10"/>
        <v>0.50437477389710594</v>
      </c>
      <c r="BW29">
        <f t="shared" si="11"/>
        <v>0.36089895515414283</v>
      </c>
      <c r="BX29">
        <f t="shared" si="12"/>
        <v>0.52758502543593566</v>
      </c>
      <c r="BZ29">
        <f t="shared" si="13"/>
        <v>0.49323014563041734</v>
      </c>
      <c r="CA29" cm="1">
        <f t="array" aca="1" ref="CA29" ca="1">SUM(IF(MOD(_xlfn.FLOOR.MATH(ROW(INDIRECT("1:512"))/1),2)=1,BP29,1-BP29) * IF(MOD(_xlfn.FLOOR.MATH(ROW(INDIRECT("1:512"))/2),2)=1,BQ29,1-BQ29) *  IF(MOD(_xlfn.FLOOR.MATH(ROW(INDIRECT("1:512"))/4),2)=1,BR29,1-BR29) *IF(MOD(_xlfn.FLOOR.MATH(ROW(INDIRECT("1:512"))/8),2)=1,BS29,1-BS29) * IF(MOD(_xlfn.FLOOR.MATH(ROW(INDIRECT("1:512"))/16),2)=1,BT29,1-BT29) * IF(MOD(_xlfn.FLOOR.MATH(ROW(INDIRECT("1:512"))/32),2)=1,BU29,1-BU29) *  IF(MOD(_xlfn.FLOOR.MATH(ROW(INDIRECT("1:512"))/64),2)=1,BV29,1-BV29) * IF(MOD(_xlfn.FLOOR.MATH(ROW(INDIRECT("1:512"))/128),2)=1,BW29,1-BW29) * IF(MOD(_xlfn.FLOOR.MATH(ROW(INDIRECT("1:512"))/256),2)=1,BX29,1-BX29)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0.48325778326013685</v>
      </c>
      <c r="CB29">
        <f ca="1">IF('Auction Sim'!$C$2 = "Most Categories",CA29,BZ29)</f>
        <v>0.48325778326013685</v>
      </c>
      <c r="CD29" t="str">
        <f ca="1"/>
        <v>Myles Turner</v>
      </c>
      <c r="CF29" s="6" t="str">
        <f t="shared" ca="1" si="14"/>
        <v>Myles Turner</v>
      </c>
      <c r="CH29" t="str">
        <f ca="1"/>
        <v>Myles Turner</v>
      </c>
      <c r="CI29">
        <f t="shared" ca="1" si="19"/>
        <v>0.48325778326013685</v>
      </c>
      <c r="CJ29">
        <f t="shared" ca="1" si="20"/>
        <v>0.45802116005199833</v>
      </c>
      <c r="CL29">
        <f t="shared" ca="1" si="21"/>
        <v>0.1659620624667475</v>
      </c>
      <c r="CN29">
        <f t="shared" ca="1" si="15"/>
        <v>27.221711657394163</v>
      </c>
    </row>
    <row r="30" spans="3:92">
      <c r="C30" t="s">
        <v>592</v>
      </c>
      <c r="D30">
        <v>6</v>
      </c>
      <c r="E30" cm="1">
        <f t="array" aca="1" ref="E30" ca="1">INDIRECT("'Auction Sim'!" &amp; C30 &amp; D30)</f>
        <v>0</v>
      </c>
      <c r="I30" t="str">
        <v>Pascal Siakam</v>
      </c>
      <c r="K30" s="6" t="str">
        <f t="shared" ca="1" si="0"/>
        <v>Pascal Siakam</v>
      </c>
      <c r="M30" t="str">
        <f ca="1"/>
        <v>Pascal Siakam</v>
      </c>
      <c r="N30">
        <f ca="1">INDEX(_g_scores_!K$2:$K$474,MATCH(M30,_g_scores_!$A$2:$A$474,0))</f>
        <v>1.1678380104748487</v>
      </c>
      <c r="P30">
        <f t="shared" ca="1" si="16"/>
        <v>2.629420789508444</v>
      </c>
      <c r="R30">
        <f t="shared" ca="1" si="1"/>
        <v>26.925622586792681</v>
      </c>
      <c r="T30" t="str">
        <v>Desmond Bane</v>
      </c>
      <c r="V30" s="6" t="str">
        <f t="shared" ca="1" si="2"/>
        <v>Desmond Bane</v>
      </c>
      <c r="X30" t="str">
        <f ca="1"/>
        <v>Desmond Bane</v>
      </c>
      <c r="Y30">
        <f ca="1">INDEX(_z_scores_!$K$2:$K$474,MATCH(X30,_z_scores_!$A$2:$A$474,0))</f>
        <v>1.9891171767709119</v>
      </c>
      <c r="AA30">
        <f t="shared" ca="1" si="17"/>
        <v>4.3505499265059937</v>
      </c>
      <c r="AC30">
        <f t="shared" ca="1" si="18"/>
        <v>27.968105235299898</v>
      </c>
      <c r="AE30">
        <v>0.52594523188370013</v>
      </c>
      <c r="AF30">
        <v>-0.21923229479661191</v>
      </c>
      <c r="AG30">
        <v>0.3564834916784555</v>
      </c>
      <c r="AH30">
        <v>0.26491493821664358</v>
      </c>
      <c r="AI30">
        <v>-0.4103287981239172</v>
      </c>
      <c r="AJ30">
        <v>1.186345913174975</v>
      </c>
      <c r="AK30">
        <v>-0.33587481800779967</v>
      </c>
      <c r="AL30">
        <v>0.3206020396004492</v>
      </c>
      <c r="AM30">
        <v>-0.25576789036753311</v>
      </c>
      <c r="AO30" t="str">
        <f>_x_scores_!D1</f>
        <v>ast</v>
      </c>
      <c r="AP30" cm="1">
        <f t="array" ref="AP30">SUM(IFERROR(INDEX(_x_scores_!$D$2:$D$474,MATCH('Draft Sim'!C$5:C$17,_x_scores_!$A$2:$A$474,0),0),"0"))</f>
        <v>2.5374592392361786</v>
      </c>
      <c r="AQ30" cm="1">
        <f t="array" ref="AQ30">SUM(IFERROR(INDEX(_x_scores_!$D$2:$D$474,MATCH('Draft Sim'!D$5:D$17,_x_scores_!$A$2:$A$474,0),0),"0"))</f>
        <v>0.58415660949961856</v>
      </c>
      <c r="AR30" cm="1">
        <f t="array" ref="AR30">SUM(IFERROR(INDEX(_x_scores_!$D$2:$D$474,MATCH('Draft Sim'!E$5:E$17,_x_scores_!$A$2:$A$474,0),0),"0"))</f>
        <v>2.3988362906122442</v>
      </c>
      <c r="AS30" cm="1">
        <f t="array" ref="AS30">SUM(IFERROR(INDEX(_x_scores_!$D$2:$D$474,MATCH('Draft Sim'!F$5:F$17,_x_scores_!$A$2:$A$474,0),0),"0"))</f>
        <v>0.23246723212931661</v>
      </c>
      <c r="AT30" cm="1">
        <f t="array" ref="AT30">SUM(IFERROR(INDEX(_x_scores_!$D$2:$D$474,MATCH('Draft Sim'!G$5:G$17,_x_scores_!$A$2:$A$474,0),0),"0"))</f>
        <v>-1.001655359381677</v>
      </c>
      <c r="AU30" cm="1">
        <f t="array" ref="AU30">SUM(IFERROR(INDEX(_x_scores_!$D$2:$D$474,MATCH('Draft Sim'!H$5:H$17,_x_scores_!$A$2:$A$474,0),0),"0"))</f>
        <v>1.8173138113646341</v>
      </c>
      <c r="AV30" cm="1">
        <f t="array" ref="AV30">SUM(IFERROR(INDEX(_x_scores_!$D$2:$D$474,MATCH('Draft Sim'!I$5:I$17,_x_scores_!$A$2:$A$474,0),0),"0"))</f>
        <v>1.1062375692093049</v>
      </c>
      <c r="AW30" cm="1">
        <f t="array" ref="AW30">SUM(IFERROR(INDEX(_x_scores_!$D$2:$D$474,MATCH('Draft Sim'!J$5:J$17,_x_scores_!$A$2:$A$474,0),0),"0"))</f>
        <v>0.65191504699042913</v>
      </c>
      <c r="AX30" cm="1">
        <f t="array" ref="AX30">SUM(IFERROR(INDEX(_x_scores_!$D$2:$D$474,MATCH('Draft Sim'!K$5:K$17,_x_scores_!$A$2:$A$474,0),0),"0"))</f>
        <v>2.4528680079129006</v>
      </c>
      <c r="AY30" cm="1">
        <f t="array" ref="AY30">SUM(IFERROR(INDEX(_x_scores_!$D$2:$D$474,MATCH('Draft Sim'!L$5:L$17,_x_scores_!$A$2:$A$474,0),0),"0"))</f>
        <v>2.2072469825183063</v>
      </c>
      <c r="AZ30" cm="1">
        <f t="array" ref="AZ30">SUM(IFERROR(INDEX(_x_scores_!$D$2:$D$474,MATCH('Draft Sim'!M$5:M$17,_x_scores_!$A$2:$A$474,0),0),"0"))</f>
        <v>2.7457347613651266</v>
      </c>
      <c r="BA30" cm="1">
        <f t="array" ref="BA30">SUM(IFERROR(INDEX(_x_scores_!$D$2:$D$474,MATCH('Draft Sim'!N$5:N$17,_x_scores_!$A$2:$A$474,0),0),"0"))</f>
        <v>2.2682902189878553</v>
      </c>
      <c r="BC30">
        <f>BD33</f>
        <v>0</v>
      </c>
      <c r="BE30" t="str">
        <f t="shared" si="3"/>
        <v>Pascal Siakam</v>
      </c>
      <c r="BF30" cm="1">
        <f t="array" ref="BF30">INDEX(_x_scores_!B$2:B$474,MATCH($BE30,_x_scores_!$A$2:$A$474,0),0) + INDEX(_hidden_info_auction!AP$42:BA$42,'Draft Sim'!$F$21)</f>
        <v>0.88406116015059011</v>
      </c>
      <c r="BG30" cm="1">
        <f t="array" ref="BG30">INDEX(_x_scores_!C$2:C$474,MATCH($BE30,_x_scores_!$A$2:$A$474,0),0) + INDEX(_hidden_info_auction!AP$43:BA$43,'Draft Sim'!$F$21)</f>
        <v>1.0788702453231966</v>
      </c>
      <c r="BH30" cm="1">
        <f t="array" ref="BH30">INDEX(_x_scores_!D$2:D$474,MATCH($BE30,_x_scores_!$A$2:$A$474,0),0) +INDEX(_hidden_info_auction!AP$44:BA$44,'Draft Sim'!$F$21)</f>
        <v>1.1281467477095968</v>
      </c>
      <c r="BI30" cm="1">
        <f t="array" ref="BI30">INDEX(_x_scores_!E$2:E$474,MATCH($BE30,_x_scores_!$A$2:$A$474,0),0) + INDEX(_hidden_info_auction!AP$45:BA$45,'Draft Sim'!$F$21)</f>
        <v>-0.13105100774947828</v>
      </c>
      <c r="BJ30" cm="1">
        <f t="array" ref="BJ30">INDEX(_x_scores_!F$2:F$474,MATCH($BE30,_x_scores_!$A$2:$A$474,0),0) + INDEX(_hidden_info_auction!AP$46:BA$46,'Draft Sim'!$F$21)</f>
        <v>-0.65701786943119767</v>
      </c>
      <c r="BK30" cm="1">
        <f t="array" ref="BK30">INDEX(_x_scores_!G$2:G$474,MATCH($BE30,_x_scores_!$A$2:$A$474,0),0) + INDEX(_hidden_info_auction!AP$47:BA$47,'Draft Sim'!$F$21)</f>
        <v>-9.5142907285526448E-2</v>
      </c>
      <c r="BL30" cm="1">
        <f t="array" ref="BL30">INDEX(_x_scores_!H$2:H$474,MATCH($BE30,_x_scores_!$A$2:$A$474,0),0) + INDEX(_hidden_info_auction!AP$48:BA$48,'Draft Sim'!$F$21)</f>
        <v>-0.70576409378972382</v>
      </c>
      <c r="BM30" cm="1">
        <f t="array" ref="BM30">INDEX(_x_scores_!I$2:I$474,MATCH($BE30,_x_scores_!$A$2:$A$474,0),0) + INDEX(_hidden_info_auction!AP$49:BA$49,'Draft Sim'!$F$21)</f>
        <v>-2.1922677675760296</v>
      </c>
      <c r="BN30" cm="1">
        <f t="array" ref="BN30">INDEX(_x_scores_!J$2:J$474,MATCH($BE30,_x_scores_!$A$2:$A$474,0),0) + INDEX(_hidden_info_auction!AP$50:BA$50,'Draft Sim'!$F$21)</f>
        <v>-2.4916986523090295E-2</v>
      </c>
      <c r="BP30">
        <f t="shared" si="4"/>
        <v>0.5655104595018674</v>
      </c>
      <c r="BQ30">
        <f t="shared" si="5"/>
        <v>0.57377056760796497</v>
      </c>
      <c r="BR30">
        <f t="shared" si="6"/>
        <v>0.57528319539687778</v>
      </c>
      <c r="BS30">
        <f t="shared" si="7"/>
        <v>0.49005111851215544</v>
      </c>
      <c r="BT30">
        <f t="shared" si="8"/>
        <v>0.45427199471794866</v>
      </c>
      <c r="BU30">
        <f t="shared" si="9"/>
        <v>0.49343586427586683</v>
      </c>
      <c r="BV30">
        <f t="shared" si="10"/>
        <v>0.44840947360783578</v>
      </c>
      <c r="BW30">
        <f t="shared" si="11"/>
        <v>0.34184683903077717</v>
      </c>
      <c r="BX30">
        <f t="shared" si="12"/>
        <v>0.49816705506173142</v>
      </c>
      <c r="BZ30">
        <f t="shared" si="13"/>
        <v>0.49341628530144732</v>
      </c>
      <c r="CA30" cm="1">
        <f t="array" aca="1" ref="CA30" ca="1">SUM(IF(MOD(_xlfn.FLOOR.MATH(ROW(INDIRECT("1:512"))/1),2)=1,BP30,1-BP30) * IF(MOD(_xlfn.FLOOR.MATH(ROW(INDIRECT("1:512"))/2),2)=1,BQ30,1-BQ30) *  IF(MOD(_xlfn.FLOOR.MATH(ROW(INDIRECT("1:512"))/4),2)=1,BR30,1-BR30) *IF(MOD(_xlfn.FLOOR.MATH(ROW(INDIRECT("1:512"))/8),2)=1,BS30,1-BS30) * IF(MOD(_xlfn.FLOOR.MATH(ROW(INDIRECT("1:512"))/16),2)=1,BT30,1-BT30) * IF(MOD(_xlfn.FLOOR.MATH(ROW(INDIRECT("1:512"))/32),2)=1,BU30,1-BU30) *  IF(MOD(_xlfn.FLOOR.MATH(ROW(INDIRECT("1:512"))/64),2)=1,BV30,1-BV30) * IF(MOD(_xlfn.FLOOR.MATH(ROW(INDIRECT("1:512"))/128),2)=1,BW30,1-BW30) * IF(MOD(_xlfn.FLOOR.MATH(ROW(INDIRECT("1:512"))/256),2)=1,BX30,1-BX30)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0.4837535937021803</v>
      </c>
      <c r="CB30">
        <f ca="1">IF('Auction Sim'!$C$2 = "Most Categories",CA30,BZ30)</f>
        <v>0.4837535937021803</v>
      </c>
      <c r="CD30" t="str">
        <f ca="1"/>
        <v>Kawhi Leonard</v>
      </c>
      <c r="CF30" s="6" t="str">
        <f t="shared" ca="1" si="14"/>
        <v>Kawhi Leonard</v>
      </c>
      <c r="CH30" t="str">
        <f ca="1"/>
        <v>Kawhi Leonard</v>
      </c>
      <c r="CI30">
        <f t="shared" ca="1" si="19"/>
        <v>0.4825935395657277</v>
      </c>
      <c r="CJ30">
        <f t="shared" ca="1" si="20"/>
        <v>0.45635462125356302</v>
      </c>
      <c r="CL30">
        <f t="shared" ca="1" si="21"/>
        <v>0.16429552366831218</v>
      </c>
      <c r="CN30">
        <f t="shared" ca="1" si="15"/>
        <v>26.948359796356907</v>
      </c>
    </row>
    <row r="31" spans="3:92">
      <c r="C31" t="s">
        <v>592</v>
      </c>
      <c r="D31">
        <v>8</v>
      </c>
      <c r="E31" cm="1">
        <f t="array" aca="1" ref="E31" ca="1">INDIRECT("'Auction Sim'!" &amp; C31 &amp; D31)</f>
        <v>0</v>
      </c>
      <c r="I31" t="str">
        <v>Desmond Bane</v>
      </c>
      <c r="K31" s="6" t="str">
        <f t="shared" ca="1" si="0"/>
        <v>Desmond Bane</v>
      </c>
      <c r="M31" t="str">
        <f ca="1"/>
        <v>Desmond Bane</v>
      </c>
      <c r="N31">
        <f ca="1">INDEX(_g_scores_!K$2:$K$474,MATCH(M31,_g_scores_!$A$2:$A$474,0))</f>
        <v>1.1526370549438125</v>
      </c>
      <c r="P31">
        <f t="shared" ca="1" si="16"/>
        <v>2.6142198339774079</v>
      </c>
      <c r="R31">
        <f t="shared" ca="1" si="1"/>
        <v>26.769962757365452</v>
      </c>
      <c r="T31" t="str">
        <v>Evan Mobley</v>
      </c>
      <c r="V31" s="6" t="str">
        <f t="shared" ca="1" si="2"/>
        <v>Evan Mobley</v>
      </c>
      <c r="X31" t="str">
        <f ca="1"/>
        <v>Evan Mobley</v>
      </c>
      <c r="Y31">
        <f ca="1">INDEX(_z_scores_!$K$2:$K$474,MATCH(X31,_z_scores_!$A$2:$A$474,0))</f>
        <v>1.9687590788589033</v>
      </c>
      <c r="AA31">
        <f t="shared" ca="1" si="17"/>
        <v>4.3301918285939855</v>
      </c>
      <c r="AC31">
        <f t="shared" ca="1" si="18"/>
        <v>27.837230418457864</v>
      </c>
      <c r="AE31">
        <v>0.26423541109414467</v>
      </c>
      <c r="AF31">
        <v>1.3426867067096664</v>
      </c>
      <c r="AG31">
        <v>-7.4442298124121023E-2</v>
      </c>
      <c r="AH31">
        <v>-3.3208089306631904E-2</v>
      </c>
      <c r="AI31">
        <v>1.586617042350132</v>
      </c>
      <c r="AJ31">
        <v>-0.86175762900926611</v>
      </c>
      <c r="AK31">
        <v>-0.30704568501094337</v>
      </c>
      <c r="AL31">
        <v>-0.69233633391384908</v>
      </c>
      <c r="AM31">
        <v>0.53107381651132723</v>
      </c>
      <c r="AO31" t="str">
        <f>_x_scores_!E1</f>
        <v>stl</v>
      </c>
      <c r="AP31" cm="1">
        <f t="array" ref="AP31">SUM(IFERROR(INDEX(_x_scores_!$E$2:$E$474,MATCH('Draft Sim'!C$5:C$17,_x_scores_!$A$2:$A$474,0),0),"0"))</f>
        <v>0.39198248755765563</v>
      </c>
      <c r="AQ31" cm="1">
        <f t="array" ref="AQ31">SUM(IFERROR(INDEX(_x_scores_!$E$2:$E$474,MATCH('Draft Sim'!D$5:D$17,_x_scores_!$A$2:$A$474,0),0),"0"))</f>
        <v>0.28302920061437914</v>
      </c>
      <c r="AR31" cm="1">
        <f t="array" ref="AR31">SUM(IFERROR(INDEX(_x_scores_!$E$2:$E$474,MATCH('Draft Sim'!E$5:E$17,_x_scores_!$A$2:$A$474,0),0),"0"))</f>
        <v>0.9662668207855627</v>
      </c>
      <c r="AS31" cm="1">
        <f t="array" ref="AS31">SUM(IFERROR(INDEX(_x_scores_!$E$2:$E$474,MATCH('Draft Sim'!F$5:F$17,_x_scores_!$A$2:$A$474,0),0),"0"))</f>
        <v>4.9453460394077671E-2</v>
      </c>
      <c r="AT31" cm="1">
        <f t="array" ref="AT31">SUM(IFERROR(INDEX(_x_scores_!$E$2:$E$474,MATCH('Draft Sim'!G$5:G$17,_x_scores_!$A$2:$A$474,0),0),"0"))</f>
        <v>0.11141807505835698</v>
      </c>
      <c r="AU31" cm="1">
        <f t="array" ref="AU31">SUM(IFERROR(INDEX(_x_scores_!$E$2:$E$474,MATCH('Draft Sim'!H$5:H$17,_x_scores_!$A$2:$A$474,0),0),"0"))</f>
        <v>0.3800688667957301</v>
      </c>
      <c r="AV31" cm="1">
        <f t="array" ref="AV31">SUM(IFERROR(INDEX(_x_scores_!$E$2:$E$474,MATCH('Draft Sim'!I$5:I$17,_x_scores_!$A$2:$A$474,0),0),"0"))</f>
        <v>-0.13911832320370687</v>
      </c>
      <c r="AW31" cm="1">
        <f t="array" ref="AW31">SUM(IFERROR(INDEX(_x_scores_!$E$2:$E$474,MATCH('Draft Sim'!J$5:J$17,_x_scores_!$A$2:$A$474,0),0),"0"))</f>
        <v>-0.26593134291981801</v>
      </c>
      <c r="AX31" cm="1">
        <f t="array" ref="AX31">SUM(IFERROR(INDEX(_x_scores_!$E$2:$E$474,MATCH('Draft Sim'!K$5:K$17,_x_scores_!$A$2:$A$474,0),0),"0"))</f>
        <v>0.28975474134200002</v>
      </c>
      <c r="AY31" cm="1">
        <f t="array" ref="AY31">SUM(IFERROR(INDEX(_x_scores_!$E$2:$E$474,MATCH('Draft Sim'!L$5:L$17,_x_scores_!$A$2:$A$474,0),0),"0"))</f>
        <v>1.412311660663347</v>
      </c>
      <c r="AZ31" cm="1">
        <f t="array" ref="AZ31">SUM(IFERROR(INDEX(_x_scores_!$E$2:$E$474,MATCH('Draft Sim'!M$5:M$17,_x_scores_!$A$2:$A$474,0),0),"0"))</f>
        <v>0.95048132086553416</v>
      </c>
      <c r="BA31" cm="1">
        <f t="array" ref="BA31">SUM(IFERROR(INDEX(_x_scores_!$E$2:$E$474,MATCH('Draft Sim'!N$5:N$17,_x_scores_!$A$2:$A$474,0),0),"0"))</f>
        <v>0.20150065319674018</v>
      </c>
      <c r="BE31" t="str">
        <f t="shared" si="3"/>
        <v>Desmond Bane</v>
      </c>
      <c r="BF31" cm="1">
        <f t="array" ref="BF31">INDEX(_x_scores_!B$2:B$474,MATCH($BE31,_x_scores_!$A$2:$A$474,0),0) + INDEX(_hidden_info_auction!AP$42:BA$42,'Draft Sim'!$F$21)</f>
        <v>0.43410836866522984</v>
      </c>
      <c r="BG31" cm="1">
        <f t="array" ref="BG31">INDEX(_x_scores_!C$2:C$474,MATCH($BE31,_x_scores_!$A$2:$A$474,0),0) + INDEX(_hidden_info_auction!AP$43:BA$43,'Draft Sim'!$F$21)</f>
        <v>2.4935320330094463E-2</v>
      </c>
      <c r="BH31" cm="1">
        <f t="array" ref="BH31">INDEX(_x_scores_!D$2:D$474,MATCH($BE31,_x_scores_!$A$2:$A$474,0),0) +INDEX(_hidden_info_auction!AP$44:BA$44,'Draft Sim'!$F$21)</f>
        <v>0.50594249491196075</v>
      </c>
      <c r="BI31" cm="1">
        <f t="array" ref="BI31">INDEX(_x_scores_!E$2:E$474,MATCH($BE31,_x_scores_!$A$2:$A$474,0),0) + INDEX(_hidden_info_auction!AP$45:BA$45,'Draft Sim'!$F$21)</f>
        <v>3.1939411271232288E-2</v>
      </c>
      <c r="BJ31" cm="1">
        <f t="array" ref="BJ31">INDEX(_x_scores_!F$2:F$474,MATCH($BE31,_x_scores_!$A$2:$A$474,0),0) + INDEX(_hidden_info_auction!AP$46:BA$46,'Draft Sim'!$F$21)</f>
        <v>-0.98210026585696775</v>
      </c>
      <c r="BK31" cm="1">
        <f t="array" ref="BK31">INDEX(_x_scores_!G$2:G$474,MATCH($BE31,_x_scores_!$A$2:$A$474,0),0) + INDEX(_hidden_info_auction!AP$47:BA$47,'Draft Sim'!$F$21)</f>
        <v>1.1184124938747368</v>
      </c>
      <c r="BL31" cm="1">
        <f t="array" ref="BL31">INDEX(_x_scores_!H$2:H$474,MATCH($BE31,_x_scores_!$A$2:$A$474,0),0) + INDEX(_hidden_info_auction!AP$48:BA$48,'Draft Sim'!$F$21)</f>
        <v>-0.40653913115294243</v>
      </c>
      <c r="BM31" cm="1">
        <f t="array" ref="BM31">INDEX(_x_scores_!I$2:I$474,MATCH($BE31,_x_scores_!$A$2:$A$474,0),0) + INDEX(_hidden_info_auction!AP$49:BA$49,'Draft Sim'!$F$21)</f>
        <v>-1.4233366627683901</v>
      </c>
      <c r="BN31" cm="1">
        <f t="array" ref="BN31">INDEX(_x_scores_!J$2:J$474,MATCH($BE31,_x_scores_!$A$2:$A$474,0),0) + INDEX(_hidden_info_auction!AP$50:BA$50,'Draft Sim'!$F$21)</f>
        <v>-0.15592405096137638</v>
      </c>
      <c r="BP31">
        <f t="shared" si="4"/>
        <v>0.53227882978930885</v>
      </c>
      <c r="BQ31">
        <f t="shared" si="5"/>
        <v>0.50171484714401204</v>
      </c>
      <c r="BR31">
        <f t="shared" si="6"/>
        <v>0.53392435265011717</v>
      </c>
      <c r="BS31">
        <f t="shared" si="7"/>
        <v>0.5024249520072579</v>
      </c>
      <c r="BT31">
        <f t="shared" si="8"/>
        <v>0.43183127097041452</v>
      </c>
      <c r="BU31">
        <f t="shared" si="9"/>
        <v>0.57668694327404957</v>
      </c>
      <c r="BV31">
        <f t="shared" si="10"/>
        <v>0.47022684163642592</v>
      </c>
      <c r="BW31">
        <f t="shared" si="11"/>
        <v>0.39568813149589099</v>
      </c>
      <c r="BX31">
        <f t="shared" si="12"/>
        <v>0.48853144483286148</v>
      </c>
      <c r="BZ31">
        <f t="shared" si="13"/>
        <v>0.49258973486670432</v>
      </c>
      <c r="CA31" cm="1">
        <f t="array" aca="1" ref="CA31" ca="1">SUM(IF(MOD(_xlfn.FLOOR.MATH(ROW(INDIRECT("1:512"))/1),2)=1,BP31,1-BP31) * IF(MOD(_xlfn.FLOOR.MATH(ROW(INDIRECT("1:512"))/2),2)=1,BQ31,1-BQ31) *  IF(MOD(_xlfn.FLOOR.MATH(ROW(INDIRECT("1:512"))/4),2)=1,BR31,1-BR31) *IF(MOD(_xlfn.FLOOR.MATH(ROW(INDIRECT("1:512"))/8),2)=1,BS31,1-BS31) * IF(MOD(_xlfn.FLOOR.MATH(ROW(INDIRECT("1:512"))/16),2)=1,BT31,1-BT31) * IF(MOD(_xlfn.FLOOR.MATH(ROW(INDIRECT("1:512"))/32),2)=1,BU31,1-BU31) *  IF(MOD(_xlfn.FLOOR.MATH(ROW(INDIRECT("1:512"))/64),2)=1,BV31,1-BV31) * IF(MOD(_xlfn.FLOOR.MATH(ROW(INDIRECT("1:512"))/128),2)=1,BW31,1-BW31) * IF(MOD(_xlfn.FLOOR.MATH(ROW(INDIRECT("1:512"))/256),2)=1,BX31,1-BX31)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0.48169280699860201</v>
      </c>
      <c r="CB31">
        <f ca="1">IF('Auction Sim'!$C$2 = "Most Categories",CA31,BZ31)</f>
        <v>0.48169280699860201</v>
      </c>
      <c r="CD31" t="str">
        <f ca="1"/>
        <v>Desmond Bane</v>
      </c>
      <c r="CF31" s="6" t="str">
        <f t="shared" ca="1" si="14"/>
        <v>Desmond Bane</v>
      </c>
      <c r="CH31" t="str">
        <f ca="1"/>
        <v>Desmond Bane</v>
      </c>
      <c r="CI31">
        <f t="shared" ca="1" si="19"/>
        <v>0.48169280699860201</v>
      </c>
      <c r="CJ31">
        <f t="shared" ca="1" si="20"/>
        <v>0.45409455465532789</v>
      </c>
      <c r="CL31">
        <f t="shared" ca="1" si="21"/>
        <v>0.16203545707007705</v>
      </c>
      <c r="CN31">
        <f t="shared" ca="1" si="15"/>
        <v>26.577655309143207</v>
      </c>
    </row>
    <row r="32" spans="3:92">
      <c r="C32" t="s">
        <v>592</v>
      </c>
      <c r="D32">
        <v>10</v>
      </c>
      <c r="E32" cm="1">
        <f t="array" aca="1" ref="E32" ca="1">INDIRECT("'Auction Sim'!" &amp; C32 &amp; D32)</f>
        <v>0</v>
      </c>
      <c r="I32" t="str">
        <v>Dejounte Murray</v>
      </c>
      <c r="K32" s="6" t="str">
        <f t="shared" ca="1" si="0"/>
        <v>Dejounte Murray</v>
      </c>
      <c r="M32" t="str">
        <f ca="1"/>
        <v>Dejounte Murray</v>
      </c>
      <c r="N32">
        <f ca="1">INDEX(_g_scores_!K$2:$K$474,MATCH(M32,_g_scores_!$A$2:$A$474,0))</f>
        <v>1.1441225674348274</v>
      </c>
      <c r="P32">
        <f t="shared" ca="1" si="16"/>
        <v>2.6057053464684228</v>
      </c>
      <c r="R32">
        <f t="shared" ca="1" si="1"/>
        <v>26.682773259928737</v>
      </c>
      <c r="T32" t="str">
        <v>Devin Booker</v>
      </c>
      <c r="V32" s="6" t="str">
        <f t="shared" ca="1" si="2"/>
        <v>Devin Booker</v>
      </c>
      <c r="X32" t="str">
        <f ca="1"/>
        <v>Devin Booker</v>
      </c>
      <c r="Y32">
        <f ca="1">INDEX(_z_scores_!$K$2:$K$474,MATCH(X32,_z_scores_!$A$2:$A$474,0))</f>
        <v>1.9347893707105084</v>
      </c>
      <c r="AA32">
        <f t="shared" ca="1" si="17"/>
        <v>4.2962221204455897</v>
      </c>
      <c r="AC32">
        <f t="shared" ca="1" si="18"/>
        <v>27.61885150352612</v>
      </c>
      <c r="AE32">
        <v>1.1200724108885642</v>
      </c>
      <c r="AF32">
        <v>-0.33721293156643711</v>
      </c>
      <c r="AG32">
        <v>0.64594607659972547</v>
      </c>
      <c r="AH32">
        <v>2.8935682278821439E-2</v>
      </c>
      <c r="AI32">
        <v>-0.48610043915665407</v>
      </c>
      <c r="AJ32">
        <v>0.50942381873116027</v>
      </c>
      <c r="AK32">
        <v>-0.8016980535272632</v>
      </c>
      <c r="AL32">
        <v>0.74597215725598764</v>
      </c>
      <c r="AM32">
        <v>-7.0984809014888392E-2</v>
      </c>
      <c r="AO32" t="str">
        <f>_x_scores_!F1</f>
        <v>blk</v>
      </c>
      <c r="AP32" cm="1">
        <f t="array" ref="AP32">SUM(IFERROR(INDEX(_x_scores_!$F$2:$F$474,MATCH('Draft Sim'!C$5:C$17,_x_scores_!$A$2:$A$474,0),0),"0"))</f>
        <v>3.9516051071025703E-2</v>
      </c>
      <c r="AQ32" cm="1">
        <f t="array" ref="AQ32">SUM(IFERROR(INDEX(_x_scores_!$F$2:$F$474,MATCH('Draft Sim'!D$5:D$17,_x_scores_!$A$2:$A$474,0),0),"0"))</f>
        <v>4.927695084027766E-2</v>
      </c>
      <c r="AR32" cm="1">
        <f t="array" ref="AR32">SUM(IFERROR(INDEX(_x_scores_!$F$2:$F$474,MATCH('Draft Sim'!E$5:E$17,_x_scores_!$A$2:$A$474,0),0),"0"))</f>
        <v>-0.25853346321836479</v>
      </c>
      <c r="AS32" cm="1">
        <f t="array" ref="AS32">SUM(IFERROR(INDEX(_x_scores_!$F$2:$F$474,MATCH('Draft Sim'!F$5:F$17,_x_scores_!$A$2:$A$474,0),0),"0"))</f>
        <v>1.2434929468236433</v>
      </c>
      <c r="AT32" cm="1">
        <f t="array" ref="AT32">SUM(IFERROR(INDEX(_x_scores_!$F$2:$F$474,MATCH('Draft Sim'!G$5:G$17,_x_scores_!$A$2:$A$474,0),0),"0"))</f>
        <v>2.8159930716883976</v>
      </c>
      <c r="AU32" cm="1">
        <f t="array" ref="AU32">SUM(IFERROR(INDEX(_x_scores_!$F$2:$F$474,MATCH('Draft Sim'!H$5:H$17,_x_scores_!$A$2:$A$474,0),0),"0"))</f>
        <v>-0.22499243346989034</v>
      </c>
      <c r="AV32" cm="1">
        <f t="array" ref="AV32">SUM(IFERROR(INDEX(_x_scores_!$F$2:$F$474,MATCH('Draft Sim'!I$5:I$17,_x_scores_!$A$2:$A$474,0),0),"0"))</f>
        <v>-0.50531689362832888</v>
      </c>
      <c r="AW32" cm="1">
        <f t="array" ref="AW32">SUM(IFERROR(INDEX(_x_scores_!$F$2:$F$474,MATCH('Draft Sim'!J$5:J$17,_x_scores_!$A$2:$A$474,0),0),"0"))</f>
        <v>1.142555347381975</v>
      </c>
      <c r="AX32" cm="1">
        <f t="array" ref="AX32">SUM(IFERROR(INDEX(_x_scores_!$F$2:$F$474,MATCH('Draft Sim'!K$5:K$17,_x_scores_!$A$2:$A$474,0),0),"0"))</f>
        <v>-0.22339864676447585</v>
      </c>
      <c r="AY32" cm="1">
        <f t="array" ref="AY32">SUM(IFERROR(INDEX(_x_scores_!$F$2:$F$474,MATCH('Draft Sim'!L$5:L$17,_x_scores_!$A$2:$A$474,0),0),"0"))</f>
        <v>-0.35620236847322673</v>
      </c>
      <c r="AZ32" cm="1">
        <f t="array" ref="AZ32">SUM(IFERROR(INDEX(_x_scores_!$F$2:$F$474,MATCH('Draft Sim'!M$5:M$17,_x_scores_!$A$2:$A$474,0),0),"0"))</f>
        <v>-0.35040555810381913</v>
      </c>
      <c r="BA32" cm="1">
        <f t="array" ref="BA32">SUM(IFERROR(INDEX(_x_scores_!$F$2:$F$474,MATCH('Draft Sim'!N$5:N$17,_x_scores_!$A$2:$A$474,0),0),"0"))</f>
        <v>0.93086580578812739</v>
      </c>
      <c r="BE32" t="str">
        <f t="shared" si="3"/>
        <v>Dejounte Murray</v>
      </c>
      <c r="BF32" cm="1">
        <f t="array" ref="BF32">INDEX(_x_scores_!B$2:B$474,MATCH($BE32,_x_scores_!$A$2:$A$474,0),0) + INDEX(_hidden_info_auction!AP$42:BA$42,'Draft Sim'!$F$21)</f>
        <v>0.43967326049558841</v>
      </c>
      <c r="BG32" cm="1">
        <f t="array" ref="BG32">INDEX(_x_scores_!C$2:C$474,MATCH($BE32,_x_scores_!$A$2:$A$474,0),0) + INDEX(_hidden_info_auction!AP$43:BA$43,'Draft Sim'!$F$21)</f>
        <v>0.32644978670263058</v>
      </c>
      <c r="BH32" cm="1">
        <f t="array" ref="BH32">INDEX(_x_scores_!D$2:D$474,MATCH($BE32,_x_scores_!$A$2:$A$474,0),0) +INDEX(_hidden_info_auction!AP$44:BA$44,'Draft Sim'!$F$21)</f>
        <v>1.3311585531231471</v>
      </c>
      <c r="BI32" cm="1">
        <f t="array" ref="BI32">INDEX(_x_scores_!E$2:E$474,MATCH($BE32,_x_scores_!$A$2:$A$474,0),0) + INDEX(_hidden_info_auction!AP$45:BA$45,'Draft Sim'!$F$21)</f>
        <v>0.49337928764020106</v>
      </c>
      <c r="BJ32" cm="1">
        <f t="array" ref="BJ32">INDEX(_x_scores_!F$2:F$474,MATCH($BE32,_x_scores_!$A$2:$A$474,0),0) + INDEX(_hidden_info_auction!AP$46:BA$46,'Draft Sim'!$F$21)</f>
        <v>-1.1199407011855298</v>
      </c>
      <c r="BK32" cm="1">
        <f t="array" ref="BK32">INDEX(_x_scores_!G$2:G$474,MATCH($BE32,_x_scores_!$A$2:$A$474,0),0) + INDEX(_hidden_info_auction!AP$47:BA$47,'Draft Sim'!$F$21)</f>
        <v>0.1310209740175142</v>
      </c>
      <c r="BL32" cm="1">
        <f t="array" ref="BL32">INDEX(_x_scores_!H$2:H$474,MATCH($BE32,_x_scores_!$A$2:$A$474,0),0) + INDEX(_hidden_info_auction!AP$48:BA$48,'Draft Sim'!$F$21)</f>
        <v>-0.439333690381155</v>
      </c>
      <c r="BM32" cm="1">
        <f t="array" ref="BM32">INDEX(_x_scores_!I$2:I$474,MATCH($BE32,_x_scores_!$A$2:$A$474,0),0) + INDEX(_hidden_info_auction!AP$49:BA$49,'Draft Sim'!$F$21)</f>
        <v>-1.6378677249702196</v>
      </c>
      <c r="BN32" cm="1">
        <f t="array" ref="BN32">INDEX(_x_scores_!J$2:J$474,MATCH($BE32,_x_scores_!$A$2:$A$474,0),0) + INDEX(_hidden_info_auction!AP$50:BA$50,'Draft Sim'!$F$21)</f>
        <v>-0.39300748308173217</v>
      </c>
      <c r="BP32">
        <f t="shared" si="4"/>
        <v>0.5326916947355016</v>
      </c>
      <c r="BQ32">
        <f t="shared" si="5"/>
        <v>0.52243876802903944</v>
      </c>
      <c r="BR32">
        <f t="shared" si="6"/>
        <v>0.58862265852429174</v>
      </c>
      <c r="BS32">
        <f t="shared" si="7"/>
        <v>0.53740434376105428</v>
      </c>
      <c r="BT32">
        <f t="shared" si="8"/>
        <v>0.42237776278202432</v>
      </c>
      <c r="BU32">
        <f t="shared" si="9"/>
        <v>0.50903908335696624</v>
      </c>
      <c r="BV32">
        <f t="shared" si="10"/>
        <v>0.46783012859535023</v>
      </c>
      <c r="BW32">
        <f t="shared" si="11"/>
        <v>0.38041387117456194</v>
      </c>
      <c r="BX32">
        <f t="shared" si="12"/>
        <v>0.47111474151821142</v>
      </c>
      <c r="BZ32">
        <f t="shared" si="13"/>
        <v>0.49243700583077793</v>
      </c>
      <c r="CA32" cm="1">
        <f t="array" aca="1" ref="CA32" ca="1">SUM(IF(MOD(_xlfn.FLOOR.MATH(ROW(INDIRECT("1:512"))/1),2)=1,BP32,1-BP32) * IF(MOD(_xlfn.FLOOR.MATH(ROW(INDIRECT("1:512"))/2),2)=1,BQ32,1-BQ32) *  IF(MOD(_xlfn.FLOOR.MATH(ROW(INDIRECT("1:512"))/4),2)=1,BR32,1-BR32) *IF(MOD(_xlfn.FLOOR.MATH(ROW(INDIRECT("1:512"))/8),2)=1,BS32,1-BS32) * IF(MOD(_xlfn.FLOOR.MATH(ROW(INDIRECT("1:512"))/16),2)=1,BT32,1-BT32) * IF(MOD(_xlfn.FLOOR.MATH(ROW(INDIRECT("1:512"))/32),2)=1,BU32,1-BU32) *  IF(MOD(_xlfn.FLOOR.MATH(ROW(INDIRECT("1:512"))/64),2)=1,BV32,1-BV32) * IF(MOD(_xlfn.FLOOR.MATH(ROW(INDIRECT("1:512"))/128),2)=1,BW32,1-BW32) * IF(MOD(_xlfn.FLOOR.MATH(ROW(INDIRECT("1:512"))/256),2)=1,BX32,1-BX32)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0.48129484267094175</v>
      </c>
      <c r="CB32">
        <f ca="1">IF('Auction Sim'!$C$2 = "Most Categories",CA32,BZ32)</f>
        <v>0.48129484267094175</v>
      </c>
      <c r="CD32" t="str">
        <f ca="1"/>
        <v>Dejounte Murray</v>
      </c>
      <c r="CF32" s="6" t="str">
        <f t="shared" ca="1" si="14"/>
        <v>Dejounte Murray</v>
      </c>
      <c r="CH32" t="str">
        <f ca="1"/>
        <v>Dejounte Murray</v>
      </c>
      <c r="CI32">
        <f t="shared" ca="1" si="19"/>
        <v>0.48129484267094175</v>
      </c>
      <c r="CJ32">
        <f t="shared" ca="1" si="20"/>
        <v>0.45309593133813497</v>
      </c>
      <c r="CL32">
        <f t="shared" ca="1" si="21"/>
        <v>0.16103683375288413</v>
      </c>
      <c r="CN32">
        <f t="shared" ca="1" si="15"/>
        <v>26.413857417077224</v>
      </c>
    </row>
    <row r="33" spans="3:92">
      <c r="C33" t="s">
        <v>592</v>
      </c>
      <c r="D33">
        <v>12</v>
      </c>
      <c r="E33" cm="1">
        <f t="array" aca="1" ref="E33" ca="1">INDIRECT("'Auction Sim'!" &amp; C33 &amp; D33)</f>
        <v>0</v>
      </c>
      <c r="I33" t="str">
        <v>O.G. Anunoby</v>
      </c>
      <c r="K33" s="6" t="str">
        <f t="shared" ca="1" si="0"/>
        <v>O.G. Anunoby</v>
      </c>
      <c r="M33" t="str">
        <f ca="1"/>
        <v>O.G. Anunoby</v>
      </c>
      <c r="N33">
        <f ca="1">INDEX(_g_scores_!K$2:$K$474,MATCH(M33,_g_scores_!$A$2:$A$474,0))</f>
        <v>1.1298037744939204</v>
      </c>
      <c r="P33">
        <f t="shared" ca="1" si="16"/>
        <v>2.5913865535275158</v>
      </c>
      <c r="R33">
        <f t="shared" ca="1" si="1"/>
        <v>26.536146894090439</v>
      </c>
      <c r="T33" t="str">
        <v>Jimmy Butler</v>
      </c>
      <c r="V33" s="6" t="str">
        <f t="shared" ca="1" si="2"/>
        <v>Jimmy Butler</v>
      </c>
      <c r="X33" t="str">
        <f ca="1"/>
        <v>Jimmy Butler</v>
      </c>
      <c r="Y33">
        <f ca="1">INDEX(_z_scores_!$K$2:$K$474,MATCH(X33,_z_scores_!$A$2:$A$474,0))</f>
        <v>1.762327327077581</v>
      </c>
      <c r="AA33">
        <f t="shared" ca="1" si="17"/>
        <v>4.1237600768126628</v>
      </c>
      <c r="AC33">
        <f t="shared" ca="1" si="18"/>
        <v>26.510155668079317</v>
      </c>
      <c r="AE33">
        <v>0.31663653136942604</v>
      </c>
      <c r="AF33">
        <v>-0.25280952481973468</v>
      </c>
      <c r="AG33">
        <v>0.50587097373752654</v>
      </c>
      <c r="AH33">
        <v>0.71853551851122222</v>
      </c>
      <c r="AI33">
        <v>-0.51474351919086891</v>
      </c>
      <c r="AJ33">
        <v>-0.88267086830292152</v>
      </c>
      <c r="AK33">
        <v>0.14137998772744714</v>
      </c>
      <c r="AL33">
        <v>0.46438300133707761</v>
      </c>
      <c r="AM33">
        <v>4.5156530224063997E-2</v>
      </c>
      <c r="AO33" t="str">
        <f>_x_scores_!G1</f>
        <v>fg3</v>
      </c>
      <c r="AP33" cm="1">
        <f t="array" ref="AP33">SUM(IFERROR(INDEX(_x_scores_!$G$2:$G$474,MATCH('Draft Sim'!C$5:C$17,_x_scores_!$A$2:$A$474,0),0),"0"))</f>
        <v>-0.40502823701549706</v>
      </c>
      <c r="AQ33" cm="1">
        <f t="array" ref="AQ33">SUM(IFERROR(INDEX(_x_scores_!$G$2:$G$474,MATCH('Draft Sim'!D$5:D$17,_x_scores_!$A$2:$A$474,0),0),"0"))</f>
        <v>1.1457542534702823</v>
      </c>
      <c r="AR33" cm="1">
        <f t="array" ref="AR33">SUM(IFERROR(INDEX(_x_scores_!$G$2:$G$474,MATCH('Draft Sim'!E$5:E$17,_x_scores_!$A$2:$A$474,0),0),"0"))</f>
        <v>1.1060324825257264</v>
      </c>
      <c r="AS33" cm="1">
        <f t="array" ref="AS33">SUM(IFERROR(INDEX(_x_scores_!$G$2:$G$474,MATCH('Draft Sim'!F$5:F$17,_x_scores_!$A$2:$A$474,0),0),"0"))</f>
        <v>-0.5541472659790011</v>
      </c>
      <c r="AT33" cm="1">
        <f t="array" ref="AT33">SUM(IFERROR(INDEX(_x_scores_!$G$2:$G$474,MATCH('Draft Sim'!G$5:G$17,_x_scores_!$A$2:$A$474,0),0),"0"))</f>
        <v>0.15995998319842891</v>
      </c>
      <c r="AU33" cm="1">
        <f t="array" ref="AU33">SUM(IFERROR(INDEX(_x_scores_!$G$2:$G$474,MATCH('Draft Sim'!H$5:H$17,_x_scores_!$A$2:$A$474,0),0),"0"))</f>
        <v>1.1579839321913274</v>
      </c>
      <c r="AV33" cm="1">
        <f t="array" ref="AV33">SUM(IFERROR(INDEX(_x_scores_!$G$2:$G$474,MATCH('Draft Sim'!I$5:I$17,_x_scores_!$A$2:$A$474,0),0),"0"))</f>
        <v>2.1707251928193743</v>
      </c>
      <c r="AW33" cm="1">
        <f t="array" ref="AW33">SUM(IFERROR(INDEX(_x_scores_!$G$2:$G$474,MATCH('Draft Sim'!J$5:J$17,_x_scores_!$A$2:$A$474,0),0),"0"))</f>
        <v>0.33747190053952392</v>
      </c>
      <c r="AX33" cm="1">
        <f t="array" ref="AX33">SUM(IFERROR(INDEX(_x_scores_!$G$2:$G$474,MATCH('Draft Sim'!K$5:K$17,_x_scores_!$A$2:$A$474,0),0),"0"))</f>
        <v>0.76601428916215941</v>
      </c>
      <c r="AY33" cm="1">
        <f t="array" ref="AY33">SUM(IFERROR(INDEX(_x_scores_!$G$2:$G$474,MATCH('Draft Sim'!L$5:L$17,_x_scores_!$A$2:$A$474,0),0),"0"))</f>
        <v>2.4165040080460019</v>
      </c>
      <c r="AZ33" cm="1">
        <f t="array" ref="AZ33">SUM(IFERROR(INDEX(_x_scores_!$G$2:$G$474,MATCH('Draft Sim'!M$5:M$17,_x_scores_!$A$2:$A$474,0),0),"0"))</f>
        <v>0.24640090950494165</v>
      </c>
      <c r="BA33" cm="1">
        <f t="array" ref="BA33">SUM(IFERROR(INDEX(_x_scores_!$G$2:$G$474,MATCH('Draft Sim'!N$5:N$17,_x_scores_!$A$2:$A$474,0),0),"0"))</f>
        <v>-0.3989033233670024</v>
      </c>
      <c r="BE33" t="str">
        <f t="shared" si="3"/>
        <v>O.G. Anunoby</v>
      </c>
      <c r="BF33" cm="1">
        <f t="array" ref="BF33">INDEX(_x_scores_!B$2:B$474,MATCH($BE33,_x_scores_!$A$2:$A$474,0),0) + INDEX(_hidden_info_auction!AP$42:BA$42,'Draft Sim'!$F$21)</f>
        <v>0.10612215175969195</v>
      </c>
      <c r="BG33" cm="1">
        <f t="array" ref="BG33">INDEX(_x_scores_!C$2:C$474,MATCH($BE33,_x_scores_!$A$2:$A$474,0),0) + INDEX(_hidden_info_auction!AP$43:BA$43,'Draft Sim'!$F$21)</f>
        <v>0.19609069667309459</v>
      </c>
      <c r="BH33" cm="1">
        <f t="array" ref="BH33">INDEX(_x_scores_!D$2:D$474,MATCH($BE33,_x_scores_!$A$2:$A$474,0),0) +INDEX(_hidden_info_auction!AP$44:BA$44,'Draft Sim'!$F$21)</f>
        <v>-0.36073718571782454</v>
      </c>
      <c r="BI33" cm="1">
        <f t="array" ref="BI33">INDEX(_x_scores_!E$2:E$474,MATCH($BE33,_x_scores_!$A$2:$A$474,0),0) + INDEX(_hidden_info_auction!AP$45:BA$45,'Draft Sim'!$F$21)</f>
        <v>0.85402525497467163</v>
      </c>
      <c r="BJ33" cm="1">
        <f t="array" ref="BJ33">INDEX(_x_scores_!F$2:F$474,MATCH($BE33,_x_scores_!$A$2:$A$474,0),0) + INDEX(_hidden_info_auction!AP$46:BA$46,'Draft Sim'!$F$21)</f>
        <v>-0.53243003327474869</v>
      </c>
      <c r="BK33" cm="1">
        <f t="array" ref="BK33">INDEX(_x_scores_!G$2:G$474,MATCH($BE33,_x_scores_!$A$2:$A$474,0),0) + INDEX(_hidden_info_auction!AP$47:BA$47,'Draft Sim'!$F$21)</f>
        <v>0.53240378028109481</v>
      </c>
      <c r="BL33" cm="1">
        <f t="array" ref="BL33">INDEX(_x_scores_!H$2:H$474,MATCH($BE33,_x_scores_!$A$2:$A$474,0),0) + INDEX(_hidden_info_auction!AP$48:BA$48,'Draft Sim'!$F$21)</f>
        <v>-7.0132067540704654E-2</v>
      </c>
      <c r="BM33" cm="1">
        <f t="array" ref="BM33">INDEX(_x_scores_!I$2:I$474,MATCH($BE33,_x_scores_!$A$2:$A$474,0),0) + INDEX(_hidden_info_auction!AP$49:BA$49,'Draft Sim'!$F$21)</f>
        <v>-1.6376272006655814</v>
      </c>
      <c r="BN33" cm="1">
        <f t="array" ref="BN33">INDEX(_x_scores_!J$2:J$474,MATCH($BE33,_x_scores_!$A$2:$A$474,0),0) + INDEX(_hidden_info_auction!AP$50:BA$50,'Draft Sim'!$F$21)</f>
        <v>-0.17274461006861777</v>
      </c>
      <c r="BP33">
        <f t="shared" si="4"/>
        <v>0.50789899755046752</v>
      </c>
      <c r="BQ33">
        <f t="shared" si="5"/>
        <v>0.5134829861184973</v>
      </c>
      <c r="BR33">
        <f t="shared" si="6"/>
        <v>0.47579756407971696</v>
      </c>
      <c r="BS33">
        <f t="shared" si="7"/>
        <v>0.56455663530534217</v>
      </c>
      <c r="BT33">
        <f t="shared" si="8"/>
        <v>0.46291527594529547</v>
      </c>
      <c r="BU33">
        <f t="shared" si="9"/>
        <v>0.53668162243689443</v>
      </c>
      <c r="BV33">
        <f t="shared" si="10"/>
        <v>0.49485919747097995</v>
      </c>
      <c r="BW33">
        <f t="shared" si="11"/>
        <v>0.38043089704455357</v>
      </c>
      <c r="BX33">
        <f t="shared" si="12"/>
        <v>0.48729465389650772</v>
      </c>
      <c r="BZ33">
        <f t="shared" si="13"/>
        <v>0.49154642553869515</v>
      </c>
      <c r="CA33" cm="1">
        <f t="array" aca="1" ref="CA33" ca="1">SUM(IF(MOD(_xlfn.FLOOR.MATH(ROW(INDIRECT("1:512"))/1),2)=1,BP33,1-BP33) * IF(MOD(_xlfn.FLOOR.MATH(ROW(INDIRECT("1:512"))/2),2)=1,BQ33,1-BQ33) *  IF(MOD(_xlfn.FLOOR.MATH(ROW(INDIRECT("1:512"))/4),2)=1,BR33,1-BR33) *IF(MOD(_xlfn.FLOOR.MATH(ROW(INDIRECT("1:512"))/8),2)=1,BS33,1-BS33) * IF(MOD(_xlfn.FLOOR.MATH(ROW(INDIRECT("1:512"))/16),2)=1,BT33,1-BT33) * IF(MOD(_xlfn.FLOOR.MATH(ROW(INDIRECT("1:512"))/32),2)=1,BU33,1-BU33) *  IF(MOD(_xlfn.FLOOR.MATH(ROW(INDIRECT("1:512"))/64),2)=1,BV33,1-BV33) * IF(MOD(_xlfn.FLOOR.MATH(ROW(INDIRECT("1:512"))/128),2)=1,BW33,1-BW33) * IF(MOD(_xlfn.FLOOR.MATH(ROW(INDIRECT("1:512"))/256),2)=1,BX33,1-BX33)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0.47915147763516985</v>
      </c>
      <c r="CB33">
        <f ca="1">IF('Auction Sim'!$C$2 = "Most Categories",CA33,BZ33)</f>
        <v>0.47915147763516985</v>
      </c>
      <c r="CD33" t="str">
        <f ca="1"/>
        <v>Devin Booker</v>
      </c>
      <c r="CF33" s="6" t="str">
        <f t="shared" ca="1" si="14"/>
        <v>Devin Booker</v>
      </c>
      <c r="CH33" t="str">
        <f ca="1"/>
        <v>Devin Booker</v>
      </c>
      <c r="CI33">
        <f t="shared" ca="1" si="19"/>
        <v>0.48058066766349267</v>
      </c>
      <c r="CJ33">
        <f t="shared" ca="1" si="20"/>
        <v>0.45130371352080162</v>
      </c>
      <c r="CL33">
        <f t="shared" ca="1" si="21"/>
        <v>0.15924461593555078</v>
      </c>
      <c r="CN33">
        <f t="shared" ca="1" si="15"/>
        <v>26.119891218263152</v>
      </c>
    </row>
    <row r="34" spans="3:92">
      <c r="C34" t="s">
        <v>592</v>
      </c>
      <c r="D34">
        <v>14</v>
      </c>
      <c r="E34" cm="1">
        <f t="array" aca="1" ref="E34" ca="1">INDIRECT("'Auction Sim'!" &amp; C34 &amp; D34)</f>
        <v>0</v>
      </c>
      <c r="I34" t="str">
        <v>Devin Booker</v>
      </c>
      <c r="K34" s="6" t="str">
        <f t="shared" ca="1" si="0"/>
        <v>Devin Booker</v>
      </c>
      <c r="M34" t="str">
        <f ca="1"/>
        <v>Devin Booker</v>
      </c>
      <c r="N34">
        <f ca="1">INDEX(_g_scores_!K$2:$K$474,MATCH(M34,_g_scores_!$A$2:$A$474,0))</f>
        <v>1.1257089896921837</v>
      </c>
      <c r="P34">
        <f t="shared" ca="1" si="16"/>
        <v>2.587291768725779</v>
      </c>
      <c r="R34">
        <f t="shared" ca="1" si="1"/>
        <v>26.494215746901819</v>
      </c>
      <c r="T34" t="str">
        <v>DeMar DeRozan</v>
      </c>
      <c r="V34" s="6" t="str">
        <f t="shared" ca="1" si="2"/>
        <v>DeMar DeRozan</v>
      </c>
      <c r="X34" t="str">
        <f ca="1"/>
        <v>DeMar DeRozan</v>
      </c>
      <c r="Y34">
        <f ca="1">INDEX(_z_scores_!$K$2:$K$474,MATCH(X34,_z_scores_!$A$2:$A$474,0))</f>
        <v>1.7525929238853026</v>
      </c>
      <c r="AA34">
        <f t="shared" ca="1" si="17"/>
        <v>4.1140256736203842</v>
      </c>
      <c r="AC34">
        <f t="shared" ca="1" si="18"/>
        <v>26.447576725765437</v>
      </c>
      <c r="AE34">
        <v>0.83711444006336366</v>
      </c>
      <c r="AF34">
        <v>-0.26580462079851658</v>
      </c>
      <c r="AG34">
        <v>0.57538258854611457</v>
      </c>
      <c r="AH34">
        <v>0.1704107595373251</v>
      </c>
      <c r="AI34">
        <v>-0.33146126567029066</v>
      </c>
      <c r="AJ34">
        <v>-0.8740622150034868</v>
      </c>
      <c r="AK34">
        <v>-0.34707188807483524</v>
      </c>
      <c r="AL34">
        <v>0.85369320341342803</v>
      </c>
      <c r="AM34">
        <v>0.21260900693727811</v>
      </c>
      <c r="AO34" t="str">
        <f>_x_scores_!H1</f>
        <v>tov</v>
      </c>
      <c r="AP34" cm="1">
        <f t="array" ref="AP34">SUM(IFERROR(INDEX(_x_scores_!$H$2:$H$474,MATCH('Draft Sim'!C$5:C$17,_x_scores_!$A$2:$A$474,0),0),"0"))</f>
        <v>-1.5993777597840164</v>
      </c>
      <c r="AQ34" cm="1">
        <f t="array" ref="AQ34">SUM(IFERROR(INDEX(_x_scores_!$H$2:$H$474,MATCH('Draft Sim'!D$5:D$17,_x_scores_!$A$2:$A$474,0),0),"0"))</f>
        <v>-0.86795487309370334</v>
      </c>
      <c r="AR34" cm="1">
        <f t="array" ref="AR34">SUM(IFERROR(INDEX(_x_scores_!$H$2:$H$474,MATCH('Draft Sim'!E$5:E$17,_x_scores_!$A$2:$A$474,0),0),"0"))</f>
        <v>-0.61242582612935625</v>
      </c>
      <c r="AS34" cm="1">
        <f t="array" ref="AS34">SUM(IFERROR(INDEX(_x_scores_!$H$2:$H$474,MATCH('Draft Sim'!F$5:F$17,_x_scores_!$A$2:$A$474,0),0),"0"))</f>
        <v>-1.0130144723245762</v>
      </c>
      <c r="AT34" cm="1">
        <f t="array" ref="AT34">SUM(IFERROR(INDEX(_x_scores_!$H$2:$H$474,MATCH('Draft Sim'!G$5:G$17,_x_scores_!$A$2:$A$474,0),0),"0"))</f>
        <v>0.11122084383900756</v>
      </c>
      <c r="AU34" cm="1">
        <f t="array" ref="AU34">SUM(IFERROR(INDEX(_x_scores_!$H$2:$H$474,MATCH('Draft Sim'!H$5:H$17,_x_scores_!$A$2:$A$474,0),0),"0"))</f>
        <v>-1.4818482870811882</v>
      </c>
      <c r="AV34" cm="1">
        <f t="array" ref="AV34">SUM(IFERROR(INDEX(_x_scores_!$H$2:$H$474,MATCH('Draft Sim'!I$5:I$17,_x_scores_!$A$2:$A$474,0),0),"0"))</f>
        <v>-1.0957760343891809</v>
      </c>
      <c r="AW34" cm="1">
        <f t="array" ref="AW34">SUM(IFERROR(INDEX(_x_scores_!$H$2:$H$474,MATCH('Draft Sim'!J$5:J$17,_x_scores_!$A$2:$A$474,0),0),"0"))</f>
        <v>-1.0308132745469019</v>
      </c>
      <c r="AX34" cm="1">
        <f t="array" ref="AX34">SUM(IFERROR(INDEX(_x_scores_!$H$2:$H$474,MATCH('Draft Sim'!K$5:K$17,_x_scores_!$A$2:$A$474,0),0),"0"))</f>
        <v>-1.1615394417914238</v>
      </c>
      <c r="AY34" cm="1">
        <f t="array" ref="AY34">SUM(IFERROR(INDEX(_x_scores_!$H$2:$H$474,MATCH('Draft Sim'!L$5:L$17,_x_scores_!$A$2:$A$474,0),0),"0"))</f>
        <v>-1.9769985853452308</v>
      </c>
      <c r="AZ34" cm="1">
        <f t="array" ref="AZ34">SUM(IFERROR(INDEX(_x_scores_!$H$2:$H$474,MATCH('Draft Sim'!M$5:M$17,_x_scores_!$A$2:$A$474,0),0),"0"))</f>
        <v>-1.5153422843229736</v>
      </c>
      <c r="BA34" cm="1">
        <f t="array" ref="BA34">SUM(IFERROR(INDEX(_x_scores_!$H$2:$H$474,MATCH('Draft Sim'!N$5:N$17,_x_scores_!$A$2:$A$474,0),0),"0"))</f>
        <v>-2.0588603860329227</v>
      </c>
      <c r="BE34" t="str">
        <f t="shared" si="3"/>
        <v>Devin Booker</v>
      </c>
      <c r="BF34" cm="1">
        <f t="array" ref="BF34">INDEX(_x_scores_!B$2:B$474,MATCH($BE34,_x_scores_!$A$2:$A$474,0),0) + INDEX(_hidden_info_auction!AP$42:BA$42,'Draft Sim'!$F$21)</f>
        <v>1.028235547670094</v>
      </c>
      <c r="BG34" cm="1">
        <f t="array" ref="BG34">INDEX(_x_scores_!C$2:C$474,MATCH($BE34,_x_scores_!$A$2:$A$474,0),0) + INDEX(_hidden_info_auction!AP$43:BA$43,'Draft Sim'!$F$21)</f>
        <v>-9.3045316439730741E-2</v>
      </c>
      <c r="BH34" cm="1">
        <f t="array" ref="BH34">INDEX(_x_scores_!D$2:D$474,MATCH($BE34,_x_scores_!$A$2:$A$474,0),0) +INDEX(_hidden_info_auction!AP$44:BA$44,'Draft Sim'!$F$21)</f>
        <v>0.79540507983323072</v>
      </c>
      <c r="BI34" cm="1">
        <f t="array" ref="BI34">INDEX(_x_scores_!E$2:E$474,MATCH($BE34,_x_scores_!$A$2:$A$474,0),0) + INDEX(_hidden_info_auction!AP$45:BA$45,'Draft Sim'!$F$21)</f>
        <v>-0.20403984466658986</v>
      </c>
      <c r="BJ34" cm="1">
        <f t="array" ref="BJ34">INDEX(_x_scores_!F$2:F$474,MATCH($BE34,_x_scores_!$A$2:$A$474,0),0) + INDEX(_hidden_info_auction!AP$46:BA$46,'Draft Sim'!$F$21)</f>
        <v>-1.0578719068897047</v>
      </c>
      <c r="BK34" cm="1">
        <f t="array" ref="BK34">INDEX(_x_scores_!G$2:G$474,MATCH($BE34,_x_scores_!$A$2:$A$474,0),0) + INDEX(_hidden_info_auction!AP$47:BA$47,'Draft Sim'!$F$21)</f>
        <v>0.44149039943092216</v>
      </c>
      <c r="BL34" cm="1">
        <f t="array" ref="BL34">INDEX(_x_scores_!H$2:H$474,MATCH($BE34,_x_scores_!$A$2:$A$474,0),0) + INDEX(_hidden_info_auction!AP$48:BA$48,'Draft Sim'!$F$21)</f>
        <v>-0.87236236667240596</v>
      </c>
      <c r="BM34" cm="1">
        <f t="array" ref="BM34">INDEX(_x_scores_!I$2:I$474,MATCH($BE34,_x_scores_!$A$2:$A$474,0),0) + INDEX(_hidden_info_auction!AP$49:BA$49,'Draft Sim'!$F$21)</f>
        <v>-0.99796654511285166</v>
      </c>
      <c r="BN34" cm="1">
        <f t="array" ref="BN34">INDEX(_x_scores_!J$2:J$474,MATCH($BE34,_x_scores_!$A$2:$A$474,0),0) + INDEX(_hidden_info_auction!AP$50:BA$50,'Draft Sim'!$F$21)</f>
        <v>2.8859030391268345E-2</v>
      </c>
      <c r="BP34">
        <f t="shared" si="4"/>
        <v>0.57607275299729199</v>
      </c>
      <c r="BQ34">
        <f t="shared" si="5"/>
        <v>0.49360135971791619</v>
      </c>
      <c r="BR34">
        <f t="shared" si="6"/>
        <v>0.55323876532913596</v>
      </c>
      <c r="BS34">
        <f t="shared" si="7"/>
        <v>0.48451237707044559</v>
      </c>
      <c r="BT34">
        <f t="shared" si="8"/>
        <v>0.42662943326559344</v>
      </c>
      <c r="BU34">
        <f t="shared" si="9"/>
        <v>0.53043127681781299</v>
      </c>
      <c r="BV34">
        <f t="shared" si="10"/>
        <v>0.43632534014518765</v>
      </c>
      <c r="BW34">
        <f t="shared" si="11"/>
        <v>0.42643027697580038</v>
      </c>
      <c r="BX34">
        <f t="shared" si="12"/>
        <v>0.50212292726832519</v>
      </c>
      <c r="BZ34">
        <f t="shared" si="13"/>
        <v>0.49215161217638997</v>
      </c>
      <c r="CA34" cm="1">
        <f t="array" aca="1" ref="CA34" ca="1">SUM(IF(MOD(_xlfn.FLOOR.MATH(ROW(INDIRECT("1:512"))/1),2)=1,BP34,1-BP34) * IF(MOD(_xlfn.FLOOR.MATH(ROW(INDIRECT("1:512"))/2),2)=1,BQ34,1-BQ34) *  IF(MOD(_xlfn.FLOOR.MATH(ROW(INDIRECT("1:512"))/4),2)=1,BR34,1-BR34) *IF(MOD(_xlfn.FLOOR.MATH(ROW(INDIRECT("1:512"))/8),2)=1,BS34,1-BS34) * IF(MOD(_xlfn.FLOOR.MATH(ROW(INDIRECT("1:512"))/16),2)=1,BT34,1-BT34) * IF(MOD(_xlfn.FLOOR.MATH(ROW(INDIRECT("1:512"))/32),2)=1,BU34,1-BU34) *  IF(MOD(_xlfn.FLOOR.MATH(ROW(INDIRECT("1:512"))/64),2)=1,BV34,1-BV34) * IF(MOD(_xlfn.FLOOR.MATH(ROW(INDIRECT("1:512"))/128),2)=1,BW34,1-BW34) * IF(MOD(_xlfn.FLOOR.MATH(ROW(INDIRECT("1:512"))/256),2)=1,BX34,1-BX34)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0.48058066766349267</v>
      </c>
      <c r="CB34">
        <f ca="1">IF('Auction Sim'!$C$2 = "Most Categories",CA34,BZ34)</f>
        <v>0.48058066766349267</v>
      </c>
      <c r="CD34" t="str">
        <f ca="1"/>
        <v>Brook Lopez</v>
      </c>
      <c r="CF34" s="6" t="str">
        <f t="shared" ca="1" si="14"/>
        <v>Brook Lopez</v>
      </c>
      <c r="CH34" t="str">
        <f ca="1"/>
        <v>Brook Lopez</v>
      </c>
      <c r="CI34">
        <f t="shared" ca="1" si="19"/>
        <v>0.48019507097874253</v>
      </c>
      <c r="CJ34">
        <f t="shared" ca="1" si="20"/>
        <v>0.45033599633561544</v>
      </c>
      <c r="CL34">
        <f t="shared" ca="1" si="21"/>
        <v>0.1582768987503646</v>
      </c>
      <c r="CN34">
        <f t="shared" ca="1" si="15"/>
        <v>25.961162664342456</v>
      </c>
    </row>
    <row r="35" spans="3:92">
      <c r="C35" t="s">
        <v>592</v>
      </c>
      <c r="D35">
        <v>16</v>
      </c>
      <c r="E35" cm="1">
        <f t="array" aca="1" ref="E35" ca="1">INDIRECT("'Auction Sim'!" &amp; C35 &amp; D35)</f>
        <v>0</v>
      </c>
      <c r="I35" t="str">
        <v>Brook Lopez</v>
      </c>
      <c r="K35" s="6" t="str">
        <f t="shared" ca="1" si="0"/>
        <v>Brook Lopez</v>
      </c>
      <c r="M35" t="str">
        <f ca="1"/>
        <v>Brook Lopez</v>
      </c>
      <c r="N35">
        <f ca="1">INDEX(_g_scores_!K$2:$K$474,MATCH(M35,_g_scores_!$A$2:$A$474,0))</f>
        <v>1.0976135796434416</v>
      </c>
      <c r="P35">
        <f t="shared" ca="1" si="16"/>
        <v>2.559196358677037</v>
      </c>
      <c r="R35">
        <f t="shared" ca="1" si="1"/>
        <v>26.206514968687831</v>
      </c>
      <c r="T35" t="str">
        <v>Myles Turner</v>
      </c>
      <c r="V35" s="6" t="str">
        <f t="shared" ca="1" si="2"/>
        <v>Myles Turner</v>
      </c>
      <c r="X35" t="str">
        <f ca="1"/>
        <v>Myles Turner</v>
      </c>
      <c r="Y35">
        <f ca="1">INDEX(_z_scores_!$K$2:$K$474,MATCH(X35,_z_scores_!$A$2:$A$474,0))</f>
        <v>1.7380556387024699</v>
      </c>
      <c r="AA35">
        <f t="shared" ca="1" si="17"/>
        <v>4.0994883884375515</v>
      </c>
      <c r="AC35">
        <f t="shared" ca="1" si="18"/>
        <v>26.354121799676228</v>
      </c>
      <c r="AE35">
        <v>0.11843753397151674</v>
      </c>
      <c r="AF35">
        <v>0.42020596579281294</v>
      </c>
      <c r="AG35">
        <v>-0.8512942179718368</v>
      </c>
      <c r="AH35">
        <v>-0.34250668671064882</v>
      </c>
      <c r="AI35">
        <v>2.0541116716772083</v>
      </c>
      <c r="AJ35">
        <v>-0.12046630896775611</v>
      </c>
      <c r="AK35">
        <v>0.13034557780318054</v>
      </c>
      <c r="AL35">
        <v>-0.17191446648436601</v>
      </c>
      <c r="AM35">
        <v>0.27544397905528645</v>
      </c>
      <c r="AO35" t="str">
        <f>_x_scores_!I1</f>
        <v>ft_pct</v>
      </c>
      <c r="AP35" cm="1">
        <f t="array" ref="AP35">SUM(IFERROR(INDEX(_x_scores_!$I$2:$I$474,MATCH('Draft Sim'!C$5:C$17,_x_scores_!$A$2:$A$474,0),0),"0"))</f>
        <v>0.41994918522160274</v>
      </c>
      <c r="AQ35" cm="1">
        <f t="array" ref="AQ35">SUM(IFERROR(INDEX(_x_scores_!$I$2:$I$474,MATCH('Draft Sim'!D$5:D$17,_x_scores_!$A$2:$A$474,0),0),"0"))</f>
        <v>0.70231146529237254</v>
      </c>
      <c r="AR35" cm="1">
        <f t="array" ref="AR35">SUM(IFERROR(INDEX(_x_scores_!$I$2:$I$474,MATCH('Draft Sim'!E$5:E$17,_x_scores_!$A$2:$A$474,0),0),"0"))</f>
        <v>0.40239474391363006</v>
      </c>
      <c r="AS35" cm="1">
        <f t="array" ref="AS35">SUM(IFERROR(INDEX(_x_scores_!$I$2:$I$474,MATCH('Draft Sim'!F$5:F$17,_x_scores_!$A$2:$A$474,0),0),"0"))</f>
        <v>0.60433213139206032</v>
      </c>
      <c r="AT35" cm="1">
        <f t="array" ref="AT35">SUM(IFERROR(INDEX(_x_scores_!$I$2:$I$474,MATCH('Draft Sim'!G$5:G$17,_x_scores_!$A$2:$A$474,0),0),"0"))</f>
        <v>-2.562624341726236E-2</v>
      </c>
      <c r="AU35" cm="1">
        <f t="array" ref="AU35">SUM(IFERROR(INDEX(_x_scores_!$I$2:$I$474,MATCH('Draft Sim'!H$5:H$17,_x_scores_!$A$2:$A$474,0),0),"0"))</f>
        <v>-0.95441411636755458</v>
      </c>
      <c r="AV35" cm="1">
        <f t="array" ref="AV35">SUM(IFERROR(INDEX(_x_scores_!$I$2:$I$474,MATCH('Draft Sim'!I$5:I$17,_x_scores_!$A$2:$A$474,0),0),"0"))</f>
        <v>0.70814589631863467</v>
      </c>
      <c r="AW35" cm="1">
        <f t="array" ref="AW35">SUM(IFERROR(INDEX(_x_scores_!$I$2:$I$474,MATCH('Draft Sim'!J$5:J$17,_x_scores_!$A$2:$A$474,0),0),"0"))</f>
        <v>0.76325483497510671</v>
      </c>
      <c r="AX35" cm="1">
        <f t="array" ref="AX35">SUM(IFERROR(INDEX(_x_scores_!$I$2:$I$474,MATCH('Draft Sim'!K$5:K$17,_x_scores_!$A$2:$A$474,0),0),"0"))</f>
        <v>0.67702893158717337</v>
      </c>
      <c r="AY35" cm="1">
        <f t="array" ref="AY35">SUM(IFERROR(INDEX(_x_scores_!$I$2:$I$474,MATCH('Draft Sim'!L$5:L$17,_x_scores_!$A$2:$A$474,0),0),"0"))</f>
        <v>-3.4839001449176454E-2</v>
      </c>
      <c r="AZ35" cm="1">
        <f t="array" ref="AZ35">SUM(IFERROR(INDEX(_x_scores_!$I$2:$I$474,MATCH('Draft Sim'!M$5:M$17,_x_scores_!$A$2:$A$474,0),0),"0"))</f>
        <v>-0.2333217832178805</v>
      </c>
      <c r="BA35" cm="1">
        <f t="array" ref="BA35">SUM(IFERROR(INDEX(_x_scores_!$I$2:$I$474,MATCH('Draft Sim'!N$5:N$17,_x_scores_!$A$2:$A$474,0),0),"0"))</f>
        <v>1.0927599879835519</v>
      </c>
      <c r="BE35" t="str">
        <f t="shared" si="3"/>
        <v>Brook Lopez</v>
      </c>
      <c r="BF35" cm="1">
        <f t="array" ref="BF35">INDEX(_x_scores_!B$2:B$474,MATCH($BE35,_x_scores_!$A$2:$A$474,0),0) + INDEX(_hidden_info_auction!AP$42:BA$42,'Draft Sim'!$F$21)</f>
        <v>-0.2157577371746025</v>
      </c>
      <c r="BG35" cm="1">
        <f t="array" ref="BG35">INDEX(_x_scores_!C$2:C$474,MATCH($BE35,_x_scores_!$A$2:$A$474,0),0) + INDEX(_hidden_info_auction!AP$43:BA$43,'Draft Sim'!$F$21)</f>
        <v>0.36503308890798203</v>
      </c>
      <c r="BH35" cm="1">
        <f t="array" ref="BH35">INDEX(_x_scores_!D$2:D$474,MATCH($BE35,_x_scores_!$A$2:$A$474,0),0) +INDEX(_hidden_info_auction!AP$44:BA$44,'Draft Sim'!$F$21)</f>
        <v>-0.83429587093221813</v>
      </c>
      <c r="BI35" cm="1">
        <f t="array" ref="BI35">INDEX(_x_scores_!E$2:E$474,MATCH($BE35,_x_scores_!$A$2:$A$474,0),0) + INDEX(_hidden_info_auction!AP$45:BA$45,'Draft Sim'!$F$21)</f>
        <v>-0.64307623073623188</v>
      </c>
      <c r="BJ35" cm="1">
        <f t="array" ref="BJ35">INDEX(_x_scores_!F$2:F$474,MATCH($BE35,_x_scores_!$A$2:$A$474,0),0) + INDEX(_hidden_info_auction!AP$46:BA$46,'Draft Sim'!$F$21)</f>
        <v>1.8290446465155425</v>
      </c>
      <c r="BK35" cm="1">
        <f t="array" ref="BK35">INDEX(_x_scores_!G$2:G$474,MATCH($BE35,_x_scores_!$A$2:$A$474,0),0) + INDEX(_hidden_info_auction!AP$47:BA$47,'Draft Sim'!$F$21)</f>
        <v>-0.12163360934193956</v>
      </c>
      <c r="BL35" cm="1">
        <f t="array" ref="BL35">INDEX(_x_scores_!H$2:H$474,MATCH($BE35,_x_scores_!$A$2:$A$474,0),0) + INDEX(_hidden_info_auction!AP$48:BA$48,'Draft Sim'!$F$21)</f>
        <v>0.37262453521336819</v>
      </c>
      <c r="BM35" cm="1">
        <f t="array" ref="BM35">INDEX(_x_scores_!I$2:I$474,MATCH($BE35,_x_scores_!$A$2:$A$474,0),0) + INDEX(_hidden_info_auction!AP$49:BA$49,'Draft Sim'!$F$21)</f>
        <v>-1.7656881553633628</v>
      </c>
      <c r="BN35" cm="1">
        <f t="array" ref="BN35">INDEX(_x_scores_!J$2:J$474,MATCH($BE35,_x_scores_!$A$2:$A$474,0),0) + INDEX(_hidden_info_auction!AP$50:BA$50,'Draft Sim'!$F$21)</f>
        <v>0.1091244078296125</v>
      </c>
      <c r="BP35">
        <f t="shared" si="4"/>
        <v>0.48394377694599622</v>
      </c>
      <c r="BQ35">
        <f t="shared" si="5"/>
        <v>0.52508750620363931</v>
      </c>
      <c r="BR35">
        <f t="shared" si="6"/>
        <v>0.44417482075541326</v>
      </c>
      <c r="BS35">
        <f t="shared" si="7"/>
        <v>0.45129671114181058</v>
      </c>
      <c r="BT35">
        <f t="shared" si="8"/>
        <v>0.62543868616245124</v>
      </c>
      <c r="BU35">
        <f t="shared" si="9"/>
        <v>0.49160844787933655</v>
      </c>
      <c r="BV35">
        <f t="shared" si="10"/>
        <v>0.52729345613864842</v>
      </c>
      <c r="BW35">
        <f t="shared" si="11"/>
        <v>0.37139945369939054</v>
      </c>
      <c r="BX35">
        <f t="shared" si="12"/>
        <v>0.50802690316278643</v>
      </c>
      <c r="BZ35">
        <f t="shared" si="13"/>
        <v>0.49202997356549694</v>
      </c>
      <c r="CA35" cm="1">
        <f t="array" aca="1" ref="CA35" ca="1">SUM(IF(MOD(_xlfn.FLOOR.MATH(ROW(INDIRECT("1:512"))/1),2)=1,BP35,1-BP35) * IF(MOD(_xlfn.FLOOR.MATH(ROW(INDIRECT("1:512"))/2),2)=1,BQ35,1-BQ35) *  IF(MOD(_xlfn.FLOOR.MATH(ROW(INDIRECT("1:512"))/4),2)=1,BR35,1-BR35) *IF(MOD(_xlfn.FLOOR.MATH(ROW(INDIRECT("1:512"))/8),2)=1,BS35,1-BS35) * IF(MOD(_xlfn.FLOOR.MATH(ROW(INDIRECT("1:512"))/16),2)=1,BT35,1-BT35) * IF(MOD(_xlfn.FLOOR.MATH(ROW(INDIRECT("1:512"))/32),2)=1,BU35,1-BU35) *  IF(MOD(_xlfn.FLOOR.MATH(ROW(INDIRECT("1:512"))/64),2)=1,BV35,1-BV35) * IF(MOD(_xlfn.FLOOR.MATH(ROW(INDIRECT("1:512"))/128),2)=1,BW35,1-BW35) * IF(MOD(_xlfn.FLOOR.MATH(ROW(INDIRECT("1:512"))/256),2)=1,BX35,1-BX35)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0.48019507097874253</v>
      </c>
      <c r="CB35">
        <f ca="1">IF('Auction Sim'!$C$2 = "Most Categories",CA35,BZ35)</f>
        <v>0.48019507097874253</v>
      </c>
      <c r="CD35" t="str">
        <f ca="1"/>
        <v>O.G. Anunoby</v>
      </c>
      <c r="CF35" s="6" t="str">
        <f t="shared" ca="1" si="14"/>
        <v>O.G. Anunoby</v>
      </c>
      <c r="CH35" t="str">
        <f ca="1"/>
        <v>O.G. Anunoby</v>
      </c>
      <c r="CI35">
        <f t="shared" ca="1" si="19"/>
        <v>0.47915147763516985</v>
      </c>
      <c r="CJ35">
        <f t="shared" ca="1" si="20"/>
        <v>0.44771669433319528</v>
      </c>
      <c r="CL35">
        <f t="shared" ca="1" si="21"/>
        <v>0.15565759674794444</v>
      </c>
      <c r="CN35">
        <f t="shared" ca="1" si="15"/>
        <v>25.531535056720969</v>
      </c>
    </row>
    <row r="36" spans="3:92">
      <c r="C36" t="s">
        <v>592</v>
      </c>
      <c r="D36">
        <v>18</v>
      </c>
      <c r="E36" cm="1">
        <f t="array" aca="1" ref="E36" ca="1">INDIRECT("'Auction Sim'!" &amp; C36 &amp; D36)</f>
        <v>0</v>
      </c>
      <c r="I36" t="str">
        <v>Lauri Markkanen</v>
      </c>
      <c r="K36" s="6" t="str">
        <f t="shared" ca="1" si="0"/>
        <v>Lauri Markkanen</v>
      </c>
      <c r="M36" t="str">
        <f ca="1"/>
        <v>Lauri Markkanen</v>
      </c>
      <c r="N36">
        <f ca="1">INDEX(_g_scores_!K$2:$K$474,MATCH(M36,_g_scores_!$A$2:$A$474,0))</f>
        <v>1.01106832624586</v>
      </c>
      <c r="P36">
        <f t="shared" ca="1" si="16"/>
        <v>2.4726511052794553</v>
      </c>
      <c r="R36">
        <f t="shared" ca="1" si="1"/>
        <v>25.320279932074595</v>
      </c>
      <c r="T36" t="str">
        <v>Pascal Siakam</v>
      </c>
      <c r="V36" s="6" t="str">
        <f t="shared" ca="1" si="2"/>
        <v>Pascal Siakam</v>
      </c>
      <c r="X36" t="str">
        <f ca="1"/>
        <v>Pascal Siakam</v>
      </c>
      <c r="Y36">
        <f ca="1">INDEX(_z_scores_!$K$2:$K$474,MATCH(X36,_z_scores_!$A$2:$A$474,0))</f>
        <v>1.624683379368147</v>
      </c>
      <c r="AA36">
        <f t="shared" ca="1" si="17"/>
        <v>3.9861161291032285</v>
      </c>
      <c r="AC36">
        <f t="shared" ca="1" si="18"/>
        <v>25.625292724412038</v>
      </c>
      <c r="AE36">
        <v>0.9758980233690604</v>
      </c>
      <c r="AF36">
        <v>0.83470263019649027</v>
      </c>
      <c r="AG36">
        <v>0.97868774447609153</v>
      </c>
      <c r="AH36">
        <v>0.10192451919593301</v>
      </c>
      <c r="AI36">
        <v>-8.5246401698147067E-2</v>
      </c>
      <c r="AJ36">
        <v>-2.7209487985288345E-2</v>
      </c>
      <c r="AK36">
        <v>-0.63509978064458106</v>
      </c>
      <c r="AL36">
        <v>-0.44832906520719012</v>
      </c>
      <c r="AM36">
        <v>-0.12476082592924703</v>
      </c>
      <c r="AO36" t="str">
        <f>_x_scores_!J1</f>
        <v>fg_pct</v>
      </c>
      <c r="AP36" cm="1">
        <f t="array" ref="AP36">SUM(IFERROR(INDEX(_x_scores_!$J$2:$K$474,MATCH('Draft Sim'!C$5:C$17,_x_scores_!$A$2:$A$474,0),0),"0"))</f>
        <v>1.649678254034858</v>
      </c>
      <c r="AQ36" cm="1">
        <f t="array" ref="AQ36">SUM(IFERROR(INDEX(_x_scores_!$J$2:$K$474,MATCH('Draft Sim'!D$5:D$17,_x_scores_!$A$2:$A$474,0),0),"0"))</f>
        <v>-0.38300721946984251</v>
      </c>
      <c r="AR36" cm="1">
        <f t="array" ref="AR36">SUM(IFERROR(INDEX(_x_scores_!$J$2:$K$474,MATCH('Draft Sim'!E$5:E$17,_x_scores_!$A$2:$A$474,0),0),"0"))</f>
        <v>-0.11631127539192124</v>
      </c>
      <c r="AS36" cm="1">
        <f t="array" ref="AS36">SUM(IFERROR(INDEX(_x_scores_!$J$2:$K$474,MATCH('Draft Sim'!F$5:F$17,_x_scores_!$A$2:$A$474,0),0),"0"))</f>
        <v>0.61606882917598715</v>
      </c>
      <c r="AT36" cm="1">
        <f t="array" ref="AT36">SUM(IFERROR(INDEX(_x_scores_!$J$2:$K$474,MATCH('Draft Sim'!G$5:G$17,_x_scores_!$A$2:$A$474,0),0),"0"))</f>
        <v>-2.5004227749382702E-2</v>
      </c>
      <c r="AU36" cm="1">
        <f t="array" ref="AU36">SUM(IFERROR(INDEX(_x_scores_!$J$2:$K$474,MATCH('Draft Sim'!H$5:H$17,_x_scores_!$A$2:$A$474,0),0),"0"))</f>
        <v>-0.10037043702738177</v>
      </c>
      <c r="AV36" cm="1">
        <f t="array" ref="AV36">SUM(IFERROR(INDEX(_x_scores_!$J$2:$K$474,MATCH('Draft Sim'!I$5:I$17,_x_scores_!$A$2:$A$474,0),0),"0"))</f>
        <v>-0.25605809397796114</v>
      </c>
      <c r="AW36" cm="1">
        <f t="array" ref="AW36">SUM(IFERROR(INDEX(_x_scores_!$J$2:$K$474,MATCH('Draft Sim'!J$5:J$17,_x_scores_!$A$2:$A$474,0),0),"0"))</f>
        <v>0.73631764102060282</v>
      </c>
      <c r="AX36" cm="1">
        <f t="array" ref="AX36">SUM(IFERROR(INDEX(_x_scores_!$J$2:$K$474,MATCH('Draft Sim'!K$5:K$17,_x_scores_!$A$2:$A$474,0),0),"0"))</f>
        <v>-0.54222318398214464</v>
      </c>
      <c r="AY36" cm="1">
        <f t="array" ref="AY36">SUM(IFERROR(INDEX(_x_scores_!$J$2:$K$474,MATCH('Draft Sim'!L$5:L$17,_x_scores_!$A$2:$A$474,0),0),"0"))</f>
        <v>-1.156309859088779</v>
      </c>
      <c r="AZ36" cm="1">
        <f t="array" ref="AZ36">SUM(IFERROR(INDEX(_x_scores_!$J$2:$K$474,MATCH('Draft Sim'!M$5:M$17,_x_scores_!$A$2:$A$474,0),0),"0"))</f>
        <v>-6.0473629883850966E-2</v>
      </c>
      <c r="BA36" cm="1">
        <f t="array" ref="BA36">SUM(IFERROR(INDEX(_x_scores_!$J$2:$K$474,MATCH('Draft Sim'!N$5:N$17,_x_scores_!$A$2:$A$474,0),0),"0"))</f>
        <v>-0.202994489598325</v>
      </c>
      <c r="BE36" t="str">
        <f t="shared" si="3"/>
        <v>Lauri Markkanen</v>
      </c>
      <c r="BF36" cm="1">
        <f t="array" ref="BF36">INDEX(_x_scores_!B$2:B$474,MATCH($BE36,_x_scores_!$A$2:$A$474,0),0) + INDEX(_hidden_info_auction!AP$42:BA$42,'Draft Sim'!$F$21)</f>
        <v>0.4615262627885276</v>
      </c>
      <c r="BG36" cm="1">
        <f t="array" ref="BG36">INDEX(_x_scores_!C$2:C$474,MATCH($BE36,_x_scores_!$A$2:$A$474,0),0) + INDEX(_hidden_info_auction!AP$43:BA$43,'Draft Sim'!$F$21)</f>
        <v>0.71319323634643916</v>
      </c>
      <c r="BH36" cm="1">
        <f t="array" ref="BH36">INDEX(_x_scores_!D$2:D$474,MATCH($BE36,_x_scores_!$A$2:$A$474,0),0) +INDEX(_hidden_info_auction!AP$44:BA$44,'Draft Sim'!$F$21)</f>
        <v>-0.48505220252335879</v>
      </c>
      <c r="BI36" cm="1">
        <f t="array" ref="BI36">INDEX(_x_scores_!E$2:E$474,MATCH($BE36,_x_scores_!$A$2:$A$474,0),0) + INDEX(_hidden_info_auction!AP$45:BA$45,'Draft Sim'!$F$21)</f>
        <v>-0.54471694873891807</v>
      </c>
      <c r="BJ36" cm="1">
        <f t="array" ref="BJ36">INDEX(_x_scores_!F$2:F$474,MATCH($BE36,_x_scores_!$A$2:$A$474,0),0) + INDEX(_hidden_info_auction!AP$46:BA$46,'Draft Sim'!$F$21)</f>
        <v>-0.76161578051441914</v>
      </c>
      <c r="BK36" cm="1">
        <f t="array" ref="BK36">INDEX(_x_scores_!G$2:G$474,MATCH($BE36,_x_scores_!$A$2:$A$474,0),0) + INDEX(_hidden_info_auction!AP$47:BA$47,'Draft Sim'!$F$21)</f>
        <v>0.77696234708606982</v>
      </c>
      <c r="BL36" cm="1">
        <f t="array" ref="BL36">INDEX(_x_scores_!H$2:H$474,MATCH($BE36,_x_scores_!$A$2:$A$474,0),0) + INDEX(_hidden_info_auction!AP$48:BA$48,'Draft Sim'!$F$21)</f>
        <v>-9.7334363007407151E-3</v>
      </c>
      <c r="BM36" cm="1">
        <f t="array" ref="BM36">INDEX(_x_scores_!I$2:I$474,MATCH($BE36,_x_scores_!$A$2:$A$474,0),0) + INDEX(_hidden_info_auction!AP$49:BA$49,'Draft Sim'!$F$21)</f>
        <v>-1.2774862286865354</v>
      </c>
      <c r="BN36" cm="1">
        <f t="array" ref="BN36">INDEX(_x_scores_!J$2:J$474,MATCH($BE36,_x_scores_!$A$2:$A$474,0),0) + INDEX(_hidden_info_auction!AP$50:BA$50,'Draft Sim'!$F$21)</f>
        <v>1.725944142363707E-2</v>
      </c>
      <c r="BP36">
        <f t="shared" si="4"/>
        <v>0.53431264666877887</v>
      </c>
      <c r="BQ36">
        <f t="shared" si="5"/>
        <v>0.54892445914052135</v>
      </c>
      <c r="BR36">
        <f t="shared" si="6"/>
        <v>0.46747320405103732</v>
      </c>
      <c r="BS36">
        <f t="shared" si="7"/>
        <v>0.4587168829218542</v>
      </c>
      <c r="BT36">
        <f t="shared" si="8"/>
        <v>0.44703202800690234</v>
      </c>
      <c r="BU36">
        <f t="shared" si="9"/>
        <v>0.5534460163909295</v>
      </c>
      <c r="BV36">
        <f t="shared" si="10"/>
        <v>0.49928650282372056</v>
      </c>
      <c r="BW36">
        <f t="shared" si="11"/>
        <v>0.40616629733905341</v>
      </c>
      <c r="BX36">
        <f t="shared" si="12"/>
        <v>0.50126964244512229</v>
      </c>
      <c r="BZ36">
        <f t="shared" si="13"/>
        <v>0.49073640886532449</v>
      </c>
      <c r="CA36" cm="1">
        <f t="array" aca="1" ref="CA36" ca="1">SUM(IF(MOD(_xlfn.FLOOR.MATH(ROW(INDIRECT("1:512"))/1),2)=1,BP36,1-BP36) * IF(MOD(_xlfn.FLOOR.MATH(ROW(INDIRECT("1:512"))/2),2)=1,BQ36,1-BQ36) *  IF(MOD(_xlfn.FLOOR.MATH(ROW(INDIRECT("1:512"))/4),2)=1,BR36,1-BR36) *IF(MOD(_xlfn.FLOOR.MATH(ROW(INDIRECT("1:512"))/8),2)=1,BS36,1-BS36) * IF(MOD(_xlfn.FLOOR.MATH(ROW(INDIRECT("1:512"))/16),2)=1,BT36,1-BT36) * IF(MOD(_xlfn.FLOOR.MATH(ROW(INDIRECT("1:512"))/32),2)=1,BU36,1-BU36) *  IF(MOD(_xlfn.FLOOR.MATH(ROW(INDIRECT("1:512"))/64),2)=1,BV36,1-BV36) * IF(MOD(_xlfn.FLOOR.MATH(ROW(INDIRECT("1:512"))/128),2)=1,BW36,1-BW36) * IF(MOD(_xlfn.FLOOR.MATH(ROW(INDIRECT("1:512"))/256),2)=1,BX36,1-BX36)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0.47712217528172235</v>
      </c>
      <c r="CB36">
        <f ca="1">IF('Auction Sim'!$C$2 = "Most Categories",CA36,BZ36)</f>
        <v>0.47712217528172235</v>
      </c>
      <c r="CD36" t="str">
        <f ca="1"/>
        <v>Lauri Markkanen</v>
      </c>
      <c r="CF36" s="6" t="str">
        <f t="shared" ca="1" si="14"/>
        <v>Lauri Markkanen</v>
      </c>
      <c r="CH36" t="str">
        <f ca="1"/>
        <v>Lauri Markkanen</v>
      </c>
      <c r="CI36">
        <f t="shared" ca="1" si="19"/>
        <v>0.47712217528172235</v>
      </c>
      <c r="CJ36">
        <f t="shared" ca="1" si="20"/>
        <v>0.44262233014155922</v>
      </c>
      <c r="CL36">
        <f t="shared" ca="1" si="21"/>
        <v>0.15056323255630838</v>
      </c>
      <c r="CN36">
        <f t="shared" ca="1" si="15"/>
        <v>24.695938589424376</v>
      </c>
    </row>
    <row r="37" spans="3:92">
      <c r="C37" t="s">
        <v>592</v>
      </c>
      <c r="D37">
        <v>20</v>
      </c>
      <c r="E37" cm="1">
        <f t="array" aca="1" ref="E37" ca="1">INDIRECT("'Auction Sim'!" &amp; C37 &amp; D37)</f>
        <v>0</v>
      </c>
      <c r="I37" t="str">
        <v>Jarrett Allen</v>
      </c>
      <c r="K37" s="6" t="str">
        <f t="shared" ca="1" si="0"/>
        <v>Jarrett Allen</v>
      </c>
      <c r="M37" t="str">
        <f ca="1"/>
        <v>Jarrett Allen</v>
      </c>
      <c r="N37">
        <f ca="1">INDEX(_g_scores_!K$2:$K$474,MATCH(M37,_g_scores_!$A$2:$A$474,0))</f>
        <v>0.92375657726592697</v>
      </c>
      <c r="P37">
        <f t="shared" ca="1" si="16"/>
        <v>2.3853393562995224</v>
      </c>
      <c r="R37">
        <f t="shared" ca="1" si="1"/>
        <v>24.426195877591269</v>
      </c>
      <c r="T37" t="str">
        <v>Lauri Markkanen</v>
      </c>
      <c r="V37" s="6" t="str">
        <f t="shared" ca="1" si="2"/>
        <v>Lauri Markkanen</v>
      </c>
      <c r="X37" t="str">
        <f ca="1"/>
        <v>Lauri Markkanen</v>
      </c>
      <c r="Y37">
        <f ca="1">INDEX(_z_scores_!$K$2:$K$474,MATCH(X37,_z_scores_!$A$2:$A$474,0))</f>
        <v>1.5922626743010717</v>
      </c>
      <c r="AA37">
        <f t="shared" ca="1" si="17"/>
        <v>3.9536954240361535</v>
      </c>
      <c r="AC37">
        <f t="shared" ca="1" si="18"/>
        <v>25.416871787648578</v>
      </c>
      <c r="AE37">
        <v>0.55336312600699789</v>
      </c>
      <c r="AF37">
        <v>0.46902562121973279</v>
      </c>
      <c r="AG37">
        <v>-0.63451120575686404</v>
      </c>
      <c r="AH37">
        <v>-0.31174142179350678</v>
      </c>
      <c r="AI37">
        <v>-0.1898443127813686</v>
      </c>
      <c r="AJ37">
        <v>0.84489576638630792</v>
      </c>
      <c r="AK37">
        <v>6.093087684440205E-2</v>
      </c>
      <c r="AL37">
        <v>0.46645247368230386</v>
      </c>
      <c r="AM37">
        <v>-8.2584397982519667E-2</v>
      </c>
      <c r="BE37" t="str">
        <f t="shared" si="3"/>
        <v>Jarrett Allen</v>
      </c>
      <c r="BF37" cm="1">
        <f t="array" ref="BF37">INDEX(_x_scores_!B$2:B$474,MATCH($BE37,_x_scores_!$A$2:$A$474,0),0) + INDEX(_hidden_info_auction!AP$42:BA$42,'Draft Sim'!$F$21)</f>
        <v>-0.20685922617396707</v>
      </c>
      <c r="BG37" cm="1">
        <f t="array" ref="BG37">INDEX(_x_scores_!C$2:C$474,MATCH($BE37,_x_scores_!$A$2:$A$474,0),0) + INDEX(_hidden_info_auction!AP$43:BA$43,'Draft Sim'!$F$21)</f>
        <v>1.9802817884728614</v>
      </c>
      <c r="BH37" cm="1">
        <f t="array" ref="BH37">INDEX(_x_scores_!D$2:D$474,MATCH($BE37,_x_scores_!$A$2:$A$474,0),0) +INDEX(_hidden_info_auction!AP$44:BA$44,'Draft Sim'!$F$21)</f>
        <v>-0.65878580348304128</v>
      </c>
      <c r="BI37" cm="1">
        <f t="array" ref="BI37">INDEX(_x_scores_!E$2:E$474,MATCH($BE37,_x_scores_!$A$2:$A$474,0),0) + INDEX(_hidden_info_auction!AP$45:BA$45,'Draft Sim'!$F$21)</f>
        <v>-0.40619358435793629</v>
      </c>
      <c r="BJ37" cm="1">
        <f t="array" ref="BJ37">INDEX(_x_scores_!F$2:F$474,MATCH($BE37,_x_scores_!$A$2:$A$474,0),0) + INDEX(_hidden_info_auction!AP$46:BA$46,'Draft Sim'!$F$21)</f>
        <v>0.27440428609733025</v>
      </c>
      <c r="BK37" cm="1">
        <f t="array" ref="BK37">INDEX(_x_scores_!G$2:G$474,MATCH($BE37,_x_scores_!$A$2:$A$474,0),0) + INDEX(_hidden_info_auction!AP$47:BA$47,'Draft Sim'!$F$21)</f>
        <v>-1.3138006692962554</v>
      </c>
      <c r="BL37" cm="1">
        <f t="array" ref="BL37">INDEX(_x_scores_!H$2:H$474,MATCH($BE37,_x_scores_!$A$2:$A$474,0),0) + INDEX(_hidden_info_auction!AP$48:BA$48,'Draft Sim'!$F$21)</f>
        <v>0.14917478938846682</v>
      </c>
      <c r="BM37" cm="1">
        <f t="array" ref="BM37">INDEX(_x_scores_!I$2:I$474,MATCH($BE37,_x_scores_!$A$2:$A$474,0),0) + INDEX(_hidden_info_auction!AP$49:BA$49,'Draft Sim'!$F$21)</f>
        <v>-2.3378211629696293</v>
      </c>
      <c r="BN37" cm="1">
        <f t="array" ref="BN37">INDEX(_x_scores_!J$2:J$474,MATCH($BE37,_x_scores_!$A$2:$A$474,0),0) + INDEX(_hidden_info_auction!AP$50:BA$50,'Draft Sim'!$F$21)</f>
        <v>1.3103008714517381</v>
      </c>
      <c r="BP37">
        <f t="shared" si="4"/>
        <v>0.48460564899124103</v>
      </c>
      <c r="BQ37">
        <f t="shared" si="5"/>
        <v>0.63358847031880783</v>
      </c>
      <c r="BR37">
        <f t="shared" si="6"/>
        <v>0.45586427805367835</v>
      </c>
      <c r="BS37">
        <f t="shared" si="7"/>
        <v>0.46919085849491216</v>
      </c>
      <c r="BT37">
        <f t="shared" si="8"/>
        <v>0.51913302853089538</v>
      </c>
      <c r="BU37">
        <f t="shared" si="9"/>
        <v>0.41012764232303178</v>
      </c>
      <c r="BV37">
        <f t="shared" si="10"/>
        <v>0.51093370502551716</v>
      </c>
      <c r="BW37">
        <f t="shared" si="11"/>
        <v>0.33197041110455427</v>
      </c>
      <c r="BX37">
        <f t="shared" si="12"/>
        <v>0.59545913444149123</v>
      </c>
      <c r="BZ37">
        <f t="shared" si="13"/>
        <v>0.4900970196982366</v>
      </c>
      <c r="CA37" cm="1">
        <f t="array" aca="1" ref="CA37" ca="1">SUM(IF(MOD(_xlfn.FLOOR.MATH(ROW(INDIRECT("1:512"))/1),2)=1,BP37,1-BP37) * IF(MOD(_xlfn.FLOOR.MATH(ROW(INDIRECT("1:512"))/2),2)=1,BQ37,1-BQ37) *  IF(MOD(_xlfn.FLOOR.MATH(ROW(INDIRECT("1:512"))/4),2)=1,BR37,1-BR37) *IF(MOD(_xlfn.FLOOR.MATH(ROW(INDIRECT("1:512"))/8),2)=1,BS37,1-BS37) * IF(MOD(_xlfn.FLOOR.MATH(ROW(INDIRECT("1:512"))/16),2)=1,BT37,1-BT37) * IF(MOD(_xlfn.FLOOR.MATH(ROW(INDIRECT("1:512"))/32),2)=1,BU37,1-BU37) *  IF(MOD(_xlfn.FLOOR.MATH(ROW(INDIRECT("1:512"))/64),2)=1,BV37,1-BV37) * IF(MOD(_xlfn.FLOOR.MATH(ROW(INDIRECT("1:512"))/128),2)=1,BW37,1-BW37) * IF(MOD(_xlfn.FLOOR.MATH(ROW(INDIRECT("1:512"))/256),2)=1,BX37,1-BX37)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0.47529846568381562</v>
      </c>
      <c r="CB37">
        <f ca="1">IF('Auction Sim'!$C$2 = "Most Categories",CA37,BZ37)</f>
        <v>0.47529846568381562</v>
      </c>
      <c r="CD37" t="str">
        <f ca="1"/>
        <v>LeBron James</v>
      </c>
      <c r="CF37" s="6" t="str">
        <f t="shared" ca="1" si="14"/>
        <v>LeBron James</v>
      </c>
      <c r="CH37" t="str">
        <f ca="1"/>
        <v>LeBron James</v>
      </c>
      <c r="CI37">
        <f t="shared" ca="1" si="19"/>
        <v>0.47677967197350613</v>
      </c>
      <c r="CJ37">
        <f t="shared" ca="1" si="20"/>
        <v>0.44176236595666463</v>
      </c>
      <c r="CL37">
        <f t="shared" ca="1" si="21"/>
        <v>0.14970326837141379</v>
      </c>
      <c r="CN37">
        <f t="shared" ca="1" si="15"/>
        <v>24.5548840813703</v>
      </c>
    </row>
    <row r="38" spans="3:92">
      <c r="C38" t="s">
        <v>592</v>
      </c>
      <c r="D38">
        <v>22</v>
      </c>
      <c r="E38" cm="1">
        <f t="array" aca="1" ref="E38" ca="1">INDIRECT("'Auction Sim'!" &amp; C38 &amp; D38)</f>
        <v>0</v>
      </c>
      <c r="I38" t="str">
        <v>LeBron James</v>
      </c>
      <c r="K38" s="6" t="str">
        <f t="shared" ca="1" si="0"/>
        <v>LeBron James</v>
      </c>
      <c r="M38" t="str">
        <f ca="1"/>
        <v>LeBron James</v>
      </c>
      <c r="N38">
        <f ca="1">INDEX(_g_scores_!K$2:$K$474,MATCH(M38,_g_scores_!$A$2:$A$474,0))</f>
        <v>0.89742183248072627</v>
      </c>
      <c r="P38">
        <f t="shared" ca="1" si="16"/>
        <v>2.3590046115143215</v>
      </c>
      <c r="R38">
        <f t="shared" ca="1" si="1"/>
        <v>24.156524548515645</v>
      </c>
      <c r="T38" t="str">
        <v>Jarrett Allen</v>
      </c>
      <c r="V38" s="6" t="str">
        <f t="shared" ca="1" si="2"/>
        <v>Jarrett Allen</v>
      </c>
      <c r="X38" t="str">
        <f ca="1"/>
        <v>Jarrett Allen</v>
      </c>
      <c r="Y38">
        <f ca="1">INDEX(_z_scores_!$K$2:$K$474,MATCH(X38,_z_scores_!$A$2:$A$474,0))</f>
        <v>1.5733214748246778</v>
      </c>
      <c r="AA38">
        <f t="shared" ca="1" si="17"/>
        <v>3.9347542245597595</v>
      </c>
      <c r="AC38">
        <f t="shared" ca="1" si="18"/>
        <v>25.295105696191715</v>
      </c>
      <c r="AE38">
        <v>-0.11502236295549677</v>
      </c>
      <c r="AF38">
        <v>1.7361141733461551</v>
      </c>
      <c r="AG38">
        <v>-0.80824480671654653</v>
      </c>
      <c r="AH38">
        <v>-0.17321805741252502</v>
      </c>
      <c r="AI38">
        <v>0.84617575383038079</v>
      </c>
      <c r="AJ38">
        <v>-1.2458672499960173</v>
      </c>
      <c r="AK38">
        <v>0.21983910253360958</v>
      </c>
      <c r="AL38">
        <v>-0.59388246060078986</v>
      </c>
      <c r="AM38">
        <v>1.2104570320455814</v>
      </c>
      <c r="AO38" t="s">
        <v>558</v>
      </c>
      <c r="AP38">
        <f>COUNTA('Draft Sim'!C5:C17) + 1</f>
        <v>2</v>
      </c>
      <c r="AQ38">
        <f>COUNTA('Draft Sim'!D5:D17) + 1</f>
        <v>2</v>
      </c>
      <c r="AR38">
        <f>COUNTA('Draft Sim'!E5:E17) + 1</f>
        <v>2</v>
      </c>
      <c r="AS38">
        <f>COUNTA('Draft Sim'!F5:F17) + 1</f>
        <v>2</v>
      </c>
      <c r="AT38">
        <f>COUNTA('Draft Sim'!G5:G17) + 1</f>
        <v>2</v>
      </c>
      <c r="AU38">
        <f>COUNTA('Draft Sim'!H5:H17) + 1</f>
        <v>2</v>
      </c>
      <c r="AV38">
        <f>COUNTA('Draft Sim'!I5:I17) + 1</f>
        <v>2</v>
      </c>
      <c r="AW38">
        <f>COUNTA('Draft Sim'!J5:J17) + 1</f>
        <v>2</v>
      </c>
      <c r="AX38">
        <f>COUNTA('Draft Sim'!K5:K17) + 1</f>
        <v>2</v>
      </c>
      <c r="AY38">
        <f>COUNTA('Draft Sim'!L5:L17) + 1</f>
        <v>3</v>
      </c>
      <c r="AZ38">
        <f>COUNTA('Draft Sim'!M5:M17) + 1</f>
        <v>3</v>
      </c>
      <c r="BA38">
        <f>COUNTA('Draft Sim'!N5:N17) + 1</f>
        <v>3</v>
      </c>
      <c r="BE38" t="str">
        <f t="shared" si="3"/>
        <v>LeBron James</v>
      </c>
      <c r="BF38" cm="1">
        <f t="array" ref="BF38">INDEX(_x_scores_!B$2:B$474,MATCH($BE38,_x_scores_!$A$2:$A$474,0),0) + INDEX(_hidden_info_auction!AP$42:BA$42,'Draft Sim'!$F$21)</f>
        <v>0.71933496237507555</v>
      </c>
      <c r="BG38" cm="1">
        <f t="array" ref="BG38">INDEX(_x_scores_!C$2:C$474,MATCH($BE38,_x_scores_!$A$2:$A$474,0),0) + INDEX(_hidden_info_auction!AP$43:BA$43,'Draft Sim'!$F$21)</f>
        <v>0.75546670089953971</v>
      </c>
      <c r="BH38" cm="1">
        <f t="array" ref="BH38">INDEX(_x_scores_!D$2:D$474,MATCH($BE38,_x_scores_!$A$2:$A$474,0),0) +INDEX(_hidden_info_auction!AP$44:BA$44,'Draft Sim'!$F$21)</f>
        <v>0.99084841330087525</v>
      </c>
      <c r="BI38" cm="1">
        <f t="array" ref="BI38">INDEX(_x_scores_!E$2:E$474,MATCH($BE38,_x_scores_!$A$2:$A$474,0),0) + INDEX(_hidden_info_auction!AP$45:BA$45,'Draft Sim'!$F$21)</f>
        <v>-0.36421914674587053</v>
      </c>
      <c r="BJ38" cm="1">
        <f t="array" ref="BJ38">INDEX(_x_scores_!F$2:F$474,MATCH($BE38,_x_scores_!$A$2:$A$474,0),0) + INDEX(_hidden_info_auction!AP$46:BA$46,'Draft Sim'!$F$21)</f>
        <v>-0.71862527062375525</v>
      </c>
      <c r="BK38" cm="1">
        <f t="array" ref="BK38">INDEX(_x_scores_!G$2:G$474,MATCH($BE38,_x_scores_!$A$2:$A$474,0),0) + INDEX(_hidden_info_auction!AP$47:BA$47,'Draft Sim'!$F$21)</f>
        <v>0.18891510106411269</v>
      </c>
      <c r="BL38" cm="1">
        <f t="array" ref="BL38">INDEX(_x_scores_!H$2:H$474,MATCH($BE38,_x_scores_!$A$2:$A$474,0),0) + INDEX(_hidden_info_auction!AP$48:BA$48,'Draft Sim'!$F$21)</f>
        <v>-0.80609801170411188</v>
      </c>
      <c r="BM38" cm="1">
        <f t="array" ref="BM38">INDEX(_x_scores_!I$2:I$474,MATCH($BE38,_x_scores_!$A$2:$A$474,0),0) + INDEX(_hidden_info_auction!AP$49:BA$49,'Draft Sim'!$F$21)</f>
        <v>-2.1127738469786861</v>
      </c>
      <c r="BN38" cm="1">
        <f t="array" ref="BN38">INDEX(_x_scores_!J$2:J$474,MATCH($BE38,_x_scores_!$A$2:$A$474,0),0) + INDEX(_hidden_info_auction!AP$50:BA$50,'Draft Sim'!$F$21)</f>
        <v>0.27398051702405735</v>
      </c>
      <c r="BP38">
        <f t="shared" si="4"/>
        <v>0.55338547197938781</v>
      </c>
      <c r="BQ38">
        <f t="shared" si="5"/>
        <v>0.55180848406227501</v>
      </c>
      <c r="BR38">
        <f t="shared" si="6"/>
        <v>0.56621150365426165</v>
      </c>
      <c r="BS38">
        <f t="shared" si="7"/>
        <v>0.47236916393564399</v>
      </c>
      <c r="BT38">
        <f t="shared" si="8"/>
        <v>0.45000571137310963</v>
      </c>
      <c r="BU38">
        <f t="shared" si="9"/>
        <v>0.5130319722399268</v>
      </c>
      <c r="BV38">
        <f t="shared" si="10"/>
        <v>0.44112532755343148</v>
      </c>
      <c r="BW38">
        <f t="shared" si="11"/>
        <v>0.34728744434455572</v>
      </c>
      <c r="BX38">
        <f t="shared" si="12"/>
        <v>0.52014607289254566</v>
      </c>
      <c r="BZ38">
        <f t="shared" si="13"/>
        <v>0.49059679467057088</v>
      </c>
      <c r="CA38" cm="1">
        <f t="array" aca="1" ref="CA38" ca="1">SUM(IF(MOD(_xlfn.FLOOR.MATH(ROW(INDIRECT("1:512"))/1),2)=1,BP38,1-BP38) * IF(MOD(_xlfn.FLOOR.MATH(ROW(INDIRECT("1:512"))/2),2)=1,BQ38,1-BQ38) *  IF(MOD(_xlfn.FLOOR.MATH(ROW(INDIRECT("1:512"))/4),2)=1,BR38,1-BR38) *IF(MOD(_xlfn.FLOOR.MATH(ROW(INDIRECT("1:512"))/8),2)=1,BS38,1-BS38) * IF(MOD(_xlfn.FLOOR.MATH(ROW(INDIRECT("1:512"))/16),2)=1,BT38,1-BT38) * IF(MOD(_xlfn.FLOOR.MATH(ROW(INDIRECT("1:512"))/32),2)=1,BU38,1-BU38) *  IF(MOD(_xlfn.FLOOR.MATH(ROW(INDIRECT("1:512"))/64),2)=1,BV38,1-BV38) * IF(MOD(_xlfn.FLOOR.MATH(ROW(INDIRECT("1:512"))/128),2)=1,BW38,1-BW38) * IF(MOD(_xlfn.FLOOR.MATH(ROW(INDIRECT("1:512"))/256),2)=1,BX38,1-BX38)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0.47677967197350613</v>
      </c>
      <c r="CB38">
        <f ca="1">IF('Auction Sim'!$C$2 = "Most Categories",CA38,BZ38)</f>
        <v>0.47677967197350613</v>
      </c>
      <c r="CD38" t="str">
        <f ca="1"/>
        <v>Nic Claxton</v>
      </c>
      <c r="CF38" s="6" t="str">
        <f t="shared" ca="1" si="14"/>
        <v>Nic Claxton</v>
      </c>
      <c r="CH38" t="str">
        <f ca="1"/>
        <v>Nic Claxton</v>
      </c>
      <c r="CI38">
        <f t="shared" ca="1" si="19"/>
        <v>0.4763880876125815</v>
      </c>
      <c r="CJ38">
        <f t="shared" ca="1" si="20"/>
        <v>0.44077911526986668</v>
      </c>
      <c r="CL38">
        <f t="shared" ca="1" si="21"/>
        <v>0.14872001768461585</v>
      </c>
      <c r="CN38">
        <f t="shared" ca="1" si="15"/>
        <v>24.393607665030807</v>
      </c>
    </row>
    <row r="39" spans="3:92">
      <c r="C39" t="s">
        <v>592</v>
      </c>
      <c r="D39">
        <v>24</v>
      </c>
      <c r="E39" cm="1">
        <f t="array" aca="1" ref="E39" ca="1">INDIRECT("'Auction Sim'!" &amp; C39 &amp; D39)</f>
        <v>0</v>
      </c>
      <c r="I39" t="str">
        <v>Zach LaVine</v>
      </c>
      <c r="K39" s="6" t="str">
        <f t="shared" ca="1" si="0"/>
        <v>Zach LaVine</v>
      </c>
      <c r="M39" t="str">
        <f ca="1"/>
        <v>Zach LaVine</v>
      </c>
      <c r="N39">
        <f ca="1">INDEX(_g_scores_!K$2:$K$474,MATCH(M39,_g_scores_!$A$2:$A$474,0))</f>
        <v>0.86971032249581859</v>
      </c>
      <c r="P39">
        <f t="shared" ca="1" si="16"/>
        <v>2.3312931015294138</v>
      </c>
      <c r="R39">
        <f t="shared" ca="1" si="1"/>
        <v>23.87275495859647</v>
      </c>
      <c r="T39" t="str">
        <v>Paul George</v>
      </c>
      <c r="V39" s="6" t="str">
        <f t="shared" ca="1" si="2"/>
        <v>Paul George</v>
      </c>
      <c r="X39" t="str">
        <f ca="1"/>
        <v>Paul George</v>
      </c>
      <c r="Y39">
        <f ca="1">INDEX(_z_scores_!$K$2:$K$474,MATCH(X39,_z_scores_!$A$2:$A$474,0))</f>
        <v>1.5473244719222303</v>
      </c>
      <c r="AA39">
        <f t="shared" ca="1" si="17"/>
        <v>3.9087572216573121</v>
      </c>
      <c r="AC39">
        <f t="shared" ca="1" si="18"/>
        <v>25.127980407375183</v>
      </c>
      <c r="AE39">
        <v>0.54624370147284207</v>
      </c>
      <c r="AF39">
        <v>-1.7929855651310236E-3</v>
      </c>
      <c r="AG39">
        <v>0.44327976567996491</v>
      </c>
      <c r="AH39">
        <v>0.47604087579976528</v>
      </c>
      <c r="AI39">
        <v>-0.46974249874366036</v>
      </c>
      <c r="AJ39">
        <v>0.95580046008873687</v>
      </c>
      <c r="AK39">
        <v>-0.79133406691803632</v>
      </c>
      <c r="AL39">
        <v>0.41898199842326134</v>
      </c>
      <c r="AM39">
        <v>-0.51880081827979629</v>
      </c>
      <c r="BE39" t="str">
        <f t="shared" si="3"/>
        <v>Zach LaVine</v>
      </c>
      <c r="BF39" cm="1">
        <f t="array" ref="BF39">INDEX(_x_scores_!B$2:B$474,MATCH($BE39,_x_scores_!$A$2:$A$474,0),0) + INDEX(_hidden_info_auction!AP$42:BA$42,'Draft Sim'!$F$21)</f>
        <v>1.0332931539964354</v>
      </c>
      <c r="BG39" cm="1">
        <f t="array" ref="BG39">INDEX(_x_scores_!C$2:C$474,MATCH($BE39,_x_scores_!$A$2:$A$474,0),0) + INDEX(_hidden_info_auction!AP$43:BA$43,'Draft Sim'!$F$21)</f>
        <v>-0.10711389779175445</v>
      </c>
      <c r="BH39" cm="1">
        <f t="array" ref="BH39">INDEX(_x_scores_!D$2:D$474,MATCH($BE39,_x_scores_!$A$2:$A$474,0),0) +INDEX(_hidden_info_auction!AP$44:BA$44,'Draft Sim'!$F$21)</f>
        <v>0.48103689443658637</v>
      </c>
      <c r="BI39" cm="1">
        <f t="array" ref="BI39">INDEX(_x_scores_!E$2:E$474,MATCH($BE39,_x_scores_!$A$2:$A$474,0),0) + INDEX(_hidden_info_auction!AP$45:BA$45,'Draft Sim'!$F$21)</f>
        <v>-0.2354142910690924</v>
      </c>
      <c r="BJ39" cm="1">
        <f t="array" ref="BJ39">INDEX(_x_scores_!F$2:F$474,MATCH($BE39,_x_scores_!$A$2:$A$474,0),0) + INDEX(_hidden_info_auction!AP$46:BA$46,'Draft Sim'!$F$21)</f>
        <v>-1.1352852660370019</v>
      </c>
      <c r="BK39" cm="1">
        <f t="array" ref="BK39">INDEX(_x_scores_!G$2:G$474,MATCH($BE39,_x_scores_!$A$2:$A$474,0),0) + INDEX(_hidden_info_auction!AP$47:BA$47,'Draft Sim'!$F$21)</f>
        <v>0.897721553478388</v>
      </c>
      <c r="BL39" cm="1">
        <f t="array" ref="BL39">INDEX(_x_scores_!H$2:H$474,MATCH($BE39,_x_scores_!$A$2:$A$474,0),0) + INDEX(_hidden_info_auction!AP$48:BA$48,'Draft Sim'!$F$21)</f>
        <v>-0.74849253995524867</v>
      </c>
      <c r="BM39" cm="1">
        <f t="array" ref="BM39">INDEX(_x_scores_!I$2:I$474,MATCH($BE39,_x_scores_!$A$2:$A$474,0),0) + INDEX(_hidden_info_auction!AP$49:BA$49,'Draft Sim'!$F$21)</f>
        <v>-1.3628238646971977</v>
      </c>
      <c r="BN39" cm="1">
        <f t="array" ref="BN39">INDEX(_x_scores_!J$2:J$474,MATCH($BE39,_x_scores_!$A$2:$A$474,0),0) + INDEX(_hidden_info_auction!AP$50:BA$50,'Draft Sim'!$F$21)</f>
        <v>-4.7905627940024426E-2</v>
      </c>
      <c r="BP39">
        <f t="shared" si="4"/>
        <v>0.57644233174251347</v>
      </c>
      <c r="BQ39">
        <f t="shared" si="5"/>
        <v>0.49263397913111051</v>
      </c>
      <c r="BR39">
        <f t="shared" si="6"/>
        <v>0.53225812609778411</v>
      </c>
      <c r="BS39">
        <f t="shared" si="7"/>
        <v>0.48213238984065609</v>
      </c>
      <c r="BT39">
        <f t="shared" si="8"/>
        <v>0.42132804326305529</v>
      </c>
      <c r="BU39">
        <f t="shared" si="9"/>
        <v>0.56169080218948131</v>
      </c>
      <c r="BV39">
        <f t="shared" si="10"/>
        <v>0.44530515649330038</v>
      </c>
      <c r="BW39">
        <f t="shared" si="11"/>
        <v>0.40002680652776157</v>
      </c>
      <c r="BX39">
        <f t="shared" si="12"/>
        <v>0.4964759965995027</v>
      </c>
      <c r="BZ39">
        <f t="shared" si="13"/>
        <v>0.48981040354279615</v>
      </c>
      <c r="CA39" cm="1">
        <f t="array" aca="1" ref="CA39" ca="1">SUM(IF(MOD(_xlfn.FLOOR.MATH(ROW(INDIRECT("1:512"))/1),2)=1,BP39,1-BP39) * IF(MOD(_xlfn.FLOOR.MATH(ROW(INDIRECT("1:512"))/2),2)=1,BQ39,1-BQ39) *  IF(MOD(_xlfn.FLOOR.MATH(ROW(INDIRECT("1:512"))/4),2)=1,BR39,1-BR39) *IF(MOD(_xlfn.FLOOR.MATH(ROW(INDIRECT("1:512"))/8),2)=1,BS39,1-BS39) * IF(MOD(_xlfn.FLOOR.MATH(ROW(INDIRECT("1:512"))/16),2)=1,BT39,1-BT39) * IF(MOD(_xlfn.FLOOR.MATH(ROW(INDIRECT("1:512"))/32),2)=1,BU39,1-BU39) *  IF(MOD(_xlfn.FLOOR.MATH(ROW(INDIRECT("1:512"))/64),2)=1,BV39,1-BV39) * IF(MOD(_xlfn.FLOOR.MATH(ROW(INDIRECT("1:512"))/128),2)=1,BW39,1-BW39) * IF(MOD(_xlfn.FLOOR.MATH(ROW(INDIRECT("1:512"))/256),2)=1,BX39,1-BX39)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0.47477539371512312</v>
      </c>
      <c r="CB39">
        <f ca="1">IF('Auction Sim'!$C$2 = "Most Categories",CA39,BZ39)</f>
        <v>0.47477539371512312</v>
      </c>
      <c r="CD39" t="str">
        <f ca="1"/>
        <v>Walker Kessler</v>
      </c>
      <c r="CF39" s="6" t="str">
        <f t="shared" ca="1" si="14"/>
        <v>Walker Kessler</v>
      </c>
      <c r="CH39" t="str">
        <f ca="1"/>
        <v>Walker Kessler</v>
      </c>
      <c r="CI39">
        <f t="shared" ca="1" si="19"/>
        <v>0.47574809598172257</v>
      </c>
      <c r="CJ39">
        <f t="shared" ca="1" si="20"/>
        <v>0.43917200142437968</v>
      </c>
      <c r="CL39">
        <f t="shared" ca="1" si="21"/>
        <v>0.14711290383912884</v>
      </c>
      <c r="CN39">
        <f t="shared" ca="1" si="15"/>
        <v>24.130002904688553</v>
      </c>
    </row>
    <row r="40" spans="3:92">
      <c r="C40" t="s">
        <v>592</v>
      </c>
      <c r="D40">
        <v>26</v>
      </c>
      <c r="E40" cm="1">
        <f t="array" aca="1" ref="E40" ca="1">INDIRECT("'Auction Sim'!" &amp; C40 &amp; D40)</f>
        <v>0</v>
      </c>
      <c r="I40" t="str">
        <v>Paul George</v>
      </c>
      <c r="K40" s="6" t="str">
        <f t="shared" ca="1" si="0"/>
        <v>Paul George</v>
      </c>
      <c r="M40" t="str">
        <f ca="1"/>
        <v>Paul George</v>
      </c>
      <c r="N40">
        <f ca="1">INDEX(_g_scores_!K$2:$K$474,MATCH(M40,_g_scores_!$A$2:$A$474,0))</f>
        <v>0.85957524024049436</v>
      </c>
      <c r="P40">
        <f t="shared" ca="1" si="16"/>
        <v>2.3211580192740895</v>
      </c>
      <c r="R40">
        <f t="shared" ca="1" si="1"/>
        <v>23.768970352959432</v>
      </c>
      <c r="T40" t="str">
        <v>Brook Lopez</v>
      </c>
      <c r="V40" s="6" t="str">
        <f t="shared" ca="1" si="2"/>
        <v>Brook Lopez</v>
      </c>
      <c r="X40" t="str">
        <f ca="1"/>
        <v>Brook Lopez</v>
      </c>
      <c r="Y40">
        <f ca="1">INDEX(_z_scores_!$K$2:$K$474,MATCH(X40,_z_scores_!$A$2:$A$474,0))</f>
        <v>1.5401860401341916</v>
      </c>
      <c r="AA40">
        <f t="shared" ca="1" si="17"/>
        <v>3.9016187898692731</v>
      </c>
      <c r="AC40">
        <f t="shared" ca="1" si="18"/>
        <v>25.082090022289261</v>
      </c>
      <c r="AE40">
        <v>-0.12392087395613223</v>
      </c>
      <c r="AF40">
        <v>0.12086547378127564</v>
      </c>
      <c r="AG40">
        <v>-0.98375487416572338</v>
      </c>
      <c r="AH40">
        <v>-0.41010070379082059</v>
      </c>
      <c r="AI40">
        <v>2.4008161142485931</v>
      </c>
      <c r="AJ40">
        <v>-5.3700190041701464E-2</v>
      </c>
      <c r="AK40">
        <v>0.44328884835851096</v>
      </c>
      <c r="AL40">
        <v>-2.1749452994523431E-2</v>
      </c>
      <c r="AM40">
        <v>9.280568423455763E-3</v>
      </c>
      <c r="AO40" t="s">
        <v>559</v>
      </c>
      <c r="BE40" t="str">
        <f t="shared" si="3"/>
        <v>Paul George</v>
      </c>
      <c r="BF40" cm="1">
        <f t="array" ref="BF40">INDEX(_x_scores_!B$2:B$474,MATCH($BE40,_x_scores_!$A$2:$A$474,0),0) + INDEX(_hidden_info_auction!AP$42:BA$42,'Draft Sim'!$F$21)</f>
        <v>0.45440683825437178</v>
      </c>
      <c r="BG40" cm="1">
        <f t="array" ref="BG40">INDEX(_x_scores_!C$2:C$474,MATCH($BE40,_x_scores_!$A$2:$A$474,0),0) + INDEX(_hidden_info_auction!AP$43:BA$43,'Draft Sim'!$F$21)</f>
        <v>0.24237462956157535</v>
      </c>
      <c r="BH40" cm="1">
        <f t="array" ref="BH40">INDEX(_x_scores_!D$2:D$474,MATCH($BE40,_x_scores_!$A$2:$A$474,0),0) +INDEX(_hidden_info_auction!AP$44:BA$44,'Draft Sim'!$F$21)</f>
        <v>0.59273876891347022</v>
      </c>
      <c r="BI40" cm="1">
        <f t="array" ref="BI40">INDEX(_x_scores_!E$2:E$474,MATCH($BE40,_x_scores_!$A$2:$A$474,0),0) + INDEX(_hidden_info_auction!AP$45:BA$45,'Draft Sim'!$F$21)</f>
        <v>0.24306534885435399</v>
      </c>
      <c r="BJ40" cm="1">
        <f t="array" ref="BJ40">INDEX(_x_scores_!F$2:F$474,MATCH($BE40,_x_scores_!$A$2:$A$474,0),0) + INDEX(_hidden_info_auction!AP$46:BA$46,'Draft Sim'!$F$21)</f>
        <v>-1.0415139664767108</v>
      </c>
      <c r="BK40" cm="1">
        <f t="array" ref="BK40">INDEX(_x_scores_!G$2:G$474,MATCH($BE40,_x_scores_!$A$2:$A$474,0),0) + INDEX(_hidden_info_auction!AP$47:BA$47,'Draft Sim'!$F$21)</f>
        <v>0.88786704078849876</v>
      </c>
      <c r="BL40" cm="1">
        <f t="array" ref="BL40">INDEX(_x_scores_!H$2:H$474,MATCH($BE40,_x_scores_!$A$2:$A$474,0),0) + INDEX(_hidden_info_auction!AP$48:BA$48,'Draft Sim'!$F$21)</f>
        <v>-0.86199838006317908</v>
      </c>
      <c r="BM40" cm="1">
        <f t="array" ref="BM40">INDEX(_x_scores_!I$2:I$474,MATCH($BE40,_x_scores_!$A$2:$A$474,0),0) + INDEX(_hidden_info_auction!AP$49:BA$49,'Draft Sim'!$F$21)</f>
        <v>-1.3249567039455781</v>
      </c>
      <c r="BN40" cm="1">
        <f t="array" ref="BN40">INDEX(_x_scores_!J$2:J$474,MATCH($BE40,_x_scores_!$A$2:$A$474,0),0) + INDEX(_hidden_info_auction!AP$50:BA$50,'Draft Sim'!$F$21)</f>
        <v>-0.41895697887363959</v>
      </c>
      <c r="BP40">
        <f t="shared" si="4"/>
        <v>0.53378462276635796</v>
      </c>
      <c r="BQ40">
        <f t="shared" si="5"/>
        <v>0.51666374506603763</v>
      </c>
      <c r="BR40">
        <f t="shared" si="6"/>
        <v>0.53972633586910845</v>
      </c>
      <c r="BS40">
        <f t="shared" si="7"/>
        <v>0.51844790700185217</v>
      </c>
      <c r="BT40">
        <f t="shared" si="8"/>
        <v>0.42775138329867102</v>
      </c>
      <c r="BU40">
        <f t="shared" si="9"/>
        <v>0.56101894212103554</v>
      </c>
      <c r="BV40">
        <f t="shared" si="10"/>
        <v>0.43707547587882134</v>
      </c>
      <c r="BW40">
        <f t="shared" si="11"/>
        <v>0.40274815200864222</v>
      </c>
      <c r="BX40">
        <f t="shared" si="12"/>
        <v>0.46921117950492264</v>
      </c>
      <c r="BZ40">
        <f t="shared" si="13"/>
        <v>0.48960308261282759</v>
      </c>
      <c r="CA40" cm="1">
        <f t="array" aca="1" ref="CA40" ca="1">SUM(IF(MOD(_xlfn.FLOOR.MATH(ROW(INDIRECT("1:512"))/1),2)=1,BP40,1-BP40) * IF(MOD(_xlfn.FLOOR.MATH(ROW(INDIRECT("1:512"))/2),2)=1,BQ40,1-BQ40) *  IF(MOD(_xlfn.FLOOR.MATH(ROW(INDIRECT("1:512"))/4),2)=1,BR40,1-BR40) *IF(MOD(_xlfn.FLOOR.MATH(ROW(INDIRECT("1:512"))/8),2)=1,BS40,1-BS40) * IF(MOD(_xlfn.FLOOR.MATH(ROW(INDIRECT("1:512"))/16),2)=1,BT40,1-BT40) * IF(MOD(_xlfn.FLOOR.MATH(ROW(INDIRECT("1:512"))/32),2)=1,BU40,1-BU40) *  IF(MOD(_xlfn.FLOOR.MATH(ROW(INDIRECT("1:512"))/64),2)=1,BV40,1-BV40) * IF(MOD(_xlfn.FLOOR.MATH(ROW(INDIRECT("1:512"))/128),2)=1,BW40,1-BW40) * IF(MOD(_xlfn.FLOOR.MATH(ROW(INDIRECT("1:512"))/256),2)=1,BX40,1-BX40)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0.47430420040757243</v>
      </c>
      <c r="CB40">
        <f ca="1">IF('Auction Sim'!$C$2 = "Most Categories",CA40,BZ40)</f>
        <v>0.47430420040757243</v>
      </c>
      <c r="CD40" t="str">
        <f ca="1"/>
        <v>Jarrett Allen</v>
      </c>
      <c r="CF40" s="6" t="str">
        <f t="shared" ca="1" si="14"/>
        <v>Jarrett Allen</v>
      </c>
      <c r="CH40" t="str">
        <f ca="1"/>
        <v>Jarrett Allen</v>
      </c>
      <c r="CI40">
        <f t="shared" ca="1" si="19"/>
        <v>0.47529846568381562</v>
      </c>
      <c r="CJ40">
        <f t="shared" ca="1" si="20"/>
        <v>0.43804281937888601</v>
      </c>
      <c r="CL40">
        <f t="shared" ca="1" si="21"/>
        <v>0.14598372179363517</v>
      </c>
      <c r="CN40">
        <f t="shared" ca="1" si="15"/>
        <v>23.944790286851305</v>
      </c>
    </row>
    <row r="41" spans="3:92">
      <c r="C41" t="s">
        <v>592</v>
      </c>
      <c r="D41">
        <v>28</v>
      </c>
      <c r="E41" cm="1">
        <f t="array" aca="1" ref="E41" ca="1">INDIRECT("'Auction Sim'!" &amp; C41 &amp; D41)</f>
        <v>0</v>
      </c>
      <c r="I41" t="str">
        <v>Walker Kessler</v>
      </c>
      <c r="K41" s="6" t="str">
        <f t="shared" ca="1" si="0"/>
        <v>Walker Kessler</v>
      </c>
      <c r="M41" t="str">
        <f ca="1"/>
        <v>Walker Kessler</v>
      </c>
      <c r="N41">
        <f ca="1">INDEX(_g_scores_!K$2:$K$474,MATCH(M41,_g_scores_!$A$2:$A$474,0))</f>
        <v>0.84169459460594032</v>
      </c>
      <c r="P41">
        <f t="shared" ca="1" si="16"/>
        <v>2.3032773736395358</v>
      </c>
      <c r="R41">
        <f t="shared" ca="1" si="1"/>
        <v>23.58587013640787</v>
      </c>
      <c r="T41" t="str">
        <v>Darius Garland</v>
      </c>
      <c r="V41" s="6" t="str">
        <f t="shared" ca="1" si="2"/>
        <v>Darius Garland</v>
      </c>
      <c r="X41" t="str">
        <f ca="1"/>
        <v>Darius Garland</v>
      </c>
      <c r="Y41">
        <f ca="1">INDEX(_z_scores_!$K$2:$K$474,MATCH(X41,_z_scores_!$A$2:$A$474,0))</f>
        <v>1.4493441293167868</v>
      </c>
      <c r="AA41">
        <f t="shared" ca="1" si="17"/>
        <v>3.8107768790518683</v>
      </c>
      <c r="AC41">
        <f t="shared" ca="1" si="18"/>
        <v>24.498100373983497</v>
      </c>
      <c r="AE41">
        <v>0.73433943611769859</v>
      </c>
      <c r="AF41">
        <v>-0.83640719395430296</v>
      </c>
      <c r="AG41">
        <v>1.4131950086117351</v>
      </c>
      <c r="AH41">
        <v>0.33794917396338436</v>
      </c>
      <c r="AI41">
        <v>-0.76131728224161788</v>
      </c>
      <c r="AJ41">
        <v>0.76975222661764164</v>
      </c>
      <c r="AK41">
        <v>-0.83073423734825025</v>
      </c>
      <c r="AL41">
        <v>0.62812123979583701</v>
      </c>
      <c r="AM41">
        <v>-0.42331355148061395</v>
      </c>
      <c r="AP41" t="s">
        <v>542</v>
      </c>
      <c r="AQ41" t="s">
        <v>511</v>
      </c>
      <c r="AR41" t="s">
        <v>512</v>
      </c>
      <c r="AS41" t="s">
        <v>513</v>
      </c>
      <c r="AT41" t="s">
        <v>514</v>
      </c>
      <c r="AU41" t="s">
        <v>515</v>
      </c>
      <c r="AV41" t="s">
        <v>516</v>
      </c>
      <c r="AW41" t="s">
        <v>517</v>
      </c>
      <c r="AX41" t="s">
        <v>518</v>
      </c>
      <c r="AY41" t="s">
        <v>519</v>
      </c>
      <c r="AZ41" t="s">
        <v>520</v>
      </c>
      <c r="BA41" t="s">
        <v>521</v>
      </c>
      <c r="BE41" t="str">
        <f t="shared" si="3"/>
        <v>Walker Kessler</v>
      </c>
      <c r="BF41" cm="1">
        <f t="array" ref="BF41">INDEX(_x_scores_!B$2:B$474,MATCH($BE41,_x_scores_!$A$2:$A$474,0),0) + INDEX(_hidden_info_auction!AP$42:BA$42,'Draft Sim'!$F$21)</f>
        <v>-0.59114050545830643</v>
      </c>
      <c r="BG41" cm="1">
        <f t="array" ref="BG41">INDEX(_x_scores_!C$2:C$474,MATCH($BE41,_x_scores_!$A$2:$A$474,0),0) + INDEX(_hidden_info_auction!AP$43:BA$43,'Draft Sim'!$F$21)</f>
        <v>1.8094867467673961</v>
      </c>
      <c r="BH41" cm="1">
        <f t="array" ref="BH41">INDEX(_x_scores_!D$2:D$474,MATCH($BE41,_x_scores_!$A$2:$A$474,0),0) +INDEX(_hidden_info_auction!AP$44:BA$44,'Draft Sim'!$F$21)</f>
        <v>-0.88776802310315261</v>
      </c>
      <c r="BI41" cm="1">
        <f t="array" ref="BI41">INDEX(_x_scores_!E$2:E$474,MATCH($BE41,_x_scores_!$A$2:$A$474,0),0) + INDEX(_hidden_info_auction!AP$45:BA$45,'Draft Sim'!$F$21)</f>
        <v>-0.77869561643486485</v>
      </c>
      <c r="BJ41" cm="1">
        <f t="array" ref="BJ41">INDEX(_x_scores_!F$2:F$474,MATCH($BE41,_x_scores_!$A$2:$A$474,0),0) + INDEX(_hidden_info_auction!AP$46:BA$46,'Draft Sim'!$F$21)</f>
        <v>1.974722019257467</v>
      </c>
      <c r="BK41" cm="1">
        <f t="array" ref="BK41">INDEX(_x_scores_!G$2:G$474,MATCH($BE41,_x_scores_!$A$2:$A$474,0),0) + INDEX(_hidden_info_auction!AP$47:BA$47,'Draft Sim'!$F$21)</f>
        <v>-1.3415328329090286</v>
      </c>
      <c r="BL41" cm="1">
        <f t="array" ref="BL41">INDEX(_x_scores_!H$2:H$474,MATCH($BE41,_x_scores_!$A$2:$A$474,0),0) + INDEX(_hidden_info_auction!AP$48:BA$48,'Draft Sim'!$F$21)</f>
        <v>0.50517326668846374</v>
      </c>
      <c r="BM41" cm="1">
        <f t="array" ref="BM41">INDEX(_x_scores_!I$2:I$474,MATCH($BE41,_x_scores_!$A$2:$A$474,0),0) + INDEX(_hidden_info_auction!AP$49:BA$49,'Draft Sim'!$F$21)</f>
        <v>-2.8762340947706289</v>
      </c>
      <c r="BN41" cm="1">
        <f t="array" ref="BN41">INDEX(_x_scores_!J$2:J$474,MATCH($BE41,_x_scores_!$A$2:$A$474,0),0) + INDEX(_hidden_info_auction!AP$50:BA$50,'Draft Sim'!$F$21)</f>
        <v>1.0364992839801328</v>
      </c>
      <c r="BP41">
        <f t="shared" si="4"/>
        <v>0.45608578386375509</v>
      </c>
      <c r="BQ41">
        <f t="shared" si="5"/>
        <v>0.62245313756798304</v>
      </c>
      <c r="BR41">
        <f t="shared" si="6"/>
        <v>0.4406225804182371</v>
      </c>
      <c r="BS41">
        <f t="shared" si="7"/>
        <v>0.44109403105973588</v>
      </c>
      <c r="BT41">
        <f t="shared" si="8"/>
        <v>0.63505324796217555</v>
      </c>
      <c r="BU41">
        <f t="shared" si="9"/>
        <v>0.40826403051494164</v>
      </c>
      <c r="BV41">
        <f t="shared" si="10"/>
        <v>0.53697799502666721</v>
      </c>
      <c r="BW41">
        <f t="shared" si="11"/>
        <v>0.29648344820963624</v>
      </c>
      <c r="BX41">
        <f t="shared" si="12"/>
        <v>0.57578562998340821</v>
      </c>
      <c r="BZ41">
        <f t="shared" si="13"/>
        <v>0.49031332051183774</v>
      </c>
      <c r="CA41" cm="1">
        <f t="array" aca="1" ref="CA41" ca="1">SUM(IF(MOD(_xlfn.FLOOR.MATH(ROW(INDIRECT("1:512"))/1),2)=1,BP41,1-BP41) * IF(MOD(_xlfn.FLOOR.MATH(ROW(INDIRECT("1:512"))/2),2)=1,BQ41,1-BQ41) *  IF(MOD(_xlfn.FLOOR.MATH(ROW(INDIRECT("1:512"))/4),2)=1,BR41,1-BR41) *IF(MOD(_xlfn.FLOOR.MATH(ROW(INDIRECT("1:512"))/8),2)=1,BS41,1-BS41) * IF(MOD(_xlfn.FLOOR.MATH(ROW(INDIRECT("1:512"))/16),2)=1,BT41,1-BT41) * IF(MOD(_xlfn.FLOOR.MATH(ROW(INDIRECT("1:512"))/32),2)=1,BU41,1-BU41) *  IF(MOD(_xlfn.FLOOR.MATH(ROW(INDIRECT("1:512"))/64),2)=1,BV41,1-BV41) * IF(MOD(_xlfn.FLOOR.MATH(ROW(INDIRECT("1:512"))/128),2)=1,BW41,1-BW41) * IF(MOD(_xlfn.FLOOR.MATH(ROW(INDIRECT("1:512"))/256),2)=1,BX41,1-BX41)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0.47574809598172257</v>
      </c>
      <c r="CB41">
        <f ca="1">IF('Auction Sim'!$C$2 = "Most Categories",CA41,BZ41)</f>
        <v>0.47574809598172257</v>
      </c>
      <c r="CD41" t="str">
        <f ca="1"/>
        <v>Zach LaVine</v>
      </c>
      <c r="CF41" s="6" t="str">
        <f t="shared" ca="1" si="14"/>
        <v>Zach LaVine</v>
      </c>
      <c r="CH41" t="str">
        <f ca="1"/>
        <v>Zach LaVine</v>
      </c>
      <c r="CI41">
        <f t="shared" ca="1" si="19"/>
        <v>0.47477539371512312</v>
      </c>
      <c r="CJ41">
        <f t="shared" ca="1" si="20"/>
        <v>0.43672909958990441</v>
      </c>
      <c r="CL41">
        <f t="shared" ca="1" si="21"/>
        <v>0.14467000200465358</v>
      </c>
      <c r="CN41">
        <f t="shared" ca="1" si="15"/>
        <v>23.729309105413016</v>
      </c>
    </row>
    <row r="42" spans="3:92">
      <c r="C42" t="s">
        <v>592</v>
      </c>
      <c r="D42">
        <v>30</v>
      </c>
      <c r="E42" cm="1">
        <f t="array" aca="1" ref="E42" ca="1">INDIRECT("'Auction Sim'!" &amp; C42 &amp; D42)</f>
        <v>0</v>
      </c>
      <c r="I42" t="str">
        <v>Darius Garland</v>
      </c>
      <c r="K42" s="6" t="str">
        <f t="shared" ca="1" si="0"/>
        <v>Darius Garland</v>
      </c>
      <c r="M42" t="str">
        <f ca="1"/>
        <v>Darius Garland</v>
      </c>
      <c r="N42">
        <f ca="1">INDEX(_g_scores_!K$2:$K$474,MATCH(M42,_g_scores_!$A$2:$A$474,0))</f>
        <v>0.82782273964623476</v>
      </c>
      <c r="P42">
        <f t="shared" ca="1" si="16"/>
        <v>2.2894055186798301</v>
      </c>
      <c r="R42">
        <f t="shared" ca="1" si="1"/>
        <v>23.443820475617901</v>
      </c>
      <c r="T42" t="str">
        <v>Zach LaVine</v>
      </c>
      <c r="V42" s="6" t="str">
        <f t="shared" ca="1" si="2"/>
        <v>Zach LaVine</v>
      </c>
      <c r="X42" t="str">
        <f ca="1"/>
        <v>Zach LaVine</v>
      </c>
      <c r="Y42">
        <f ca="1">INDEX(_z_scores_!$K$2:$K$474,MATCH(X42,_z_scores_!$A$2:$A$474,0))</f>
        <v>1.4073592915289064</v>
      </c>
      <c r="AA42">
        <f t="shared" ca="1" si="17"/>
        <v>3.7687920412639881</v>
      </c>
      <c r="AC42">
        <f t="shared" ca="1" si="18"/>
        <v>24.228195101920232</v>
      </c>
      <c r="AE42">
        <v>1.1251300172149057</v>
      </c>
      <c r="AF42">
        <v>-0.35128151291846083</v>
      </c>
      <c r="AG42">
        <v>0.33157789120308112</v>
      </c>
      <c r="AH42">
        <v>-2.4387641236810966E-3</v>
      </c>
      <c r="AI42">
        <v>-0.56351379830395121</v>
      </c>
      <c r="AJ42">
        <v>0.96565497277862611</v>
      </c>
      <c r="AK42">
        <v>-0.6778282268101059</v>
      </c>
      <c r="AL42">
        <v>0.3811148376716415</v>
      </c>
      <c r="AM42">
        <v>-0.14774946734618116</v>
      </c>
      <c r="AO42" t="s">
        <v>1</v>
      </c>
      <c r="AP42">
        <f>AP28 - SUM(INDEX($AQ6:$BC6,1):INDEX($AQ6:$BC6,AP$38))</f>
        <v>-0.44795746570621575</v>
      </c>
      <c r="AQ42">
        <f>AQ28 - SUM(INDEX($AQ6:$BC6,1):INDEX($AQ6:$BC6,AQ$38))</f>
        <v>-0.19089321516554292</v>
      </c>
      <c r="AR42">
        <f>AR28 - SUM(INDEX($AQ6:$BC6,1):INDEX($AQ6:$BC6,AR$38))</f>
        <v>-1.0719412360429497</v>
      </c>
      <c r="AS42">
        <f>AS28 - SUM(INDEX($AQ6:$BC6,1):INDEX($AQ6:$BC6,AS$38))</f>
        <v>-0.13564803162737915</v>
      </c>
      <c r="AT42">
        <f>AT28 - SUM(INDEX($AQ6:$BC6,1):INDEX($AQ6:$BC6,AT$38))</f>
        <v>-1.2702877140505984</v>
      </c>
      <c r="AU42">
        <f>AU28 - SUM(INDEX($AQ6:$BC6,1):INDEX($AQ6:$BC6,AU$38))</f>
        <v>-9.1836863218470288E-2</v>
      </c>
      <c r="AV42">
        <f>AV28 - SUM(INDEX($AQ6:$BC6,1):INDEX($AQ6:$BC6,AV$38))</f>
        <v>-0.53225539756682716</v>
      </c>
      <c r="AW42">
        <f>AW28 - SUM(INDEX($AQ6:$BC6,1):INDEX($AQ6:$BC6,AW$38))</f>
        <v>-0.49763786152453382</v>
      </c>
      <c r="AX42">
        <f>AX28 - SUM(INDEX($AQ6:$BC6,1):INDEX($AQ6:$BC6,AX$38))</f>
        <v>-1.3098185220870917</v>
      </c>
      <c r="AY42">
        <f>AY28 - SUM(INDEX($AQ6:$BC6,1):INDEX($AQ6:$BC6,AY$38))</f>
        <v>-0.56072037434434829</v>
      </c>
      <c r="AZ42">
        <f>AZ28 - SUM(INDEX($AQ6:$BC6,1):INDEX($AQ6:$BC6,AZ$38))</f>
        <v>-1.513280921606031</v>
      </c>
      <c r="BA42">
        <f>BA28 - SUM(INDEX($AQ6:$BC6,1):INDEX($AQ6:$BC6,BA$38))</f>
        <v>-0.28854394084252744</v>
      </c>
      <c r="BE42" t="str">
        <f t="shared" si="3"/>
        <v>Darius Garland</v>
      </c>
      <c r="BF42" cm="1">
        <f t="array" ref="BF42">INDEX(_x_scores_!B$2:B$474,MATCH($BE42,_x_scores_!$A$2:$A$474,0),0) + INDEX(_hidden_info_auction!AP$42:BA$42,'Draft Sim'!$F$21)</f>
        <v>0.6425025728992283</v>
      </c>
      <c r="BG42" cm="1">
        <f t="array" ref="BG42">INDEX(_x_scores_!C$2:C$474,MATCH($BE42,_x_scores_!$A$2:$A$474,0),0) + INDEX(_hidden_info_auction!AP$43:BA$43,'Draft Sim'!$F$21)</f>
        <v>-0.59223957882759659</v>
      </c>
      <c r="BH42" cm="1">
        <f t="array" ref="BH42">INDEX(_x_scores_!D$2:D$474,MATCH($BE42,_x_scores_!$A$2:$A$474,0),0) +INDEX(_hidden_info_auction!AP$44:BA$44,'Draft Sim'!$F$21)</f>
        <v>1.5626540118452403</v>
      </c>
      <c r="BI42" cm="1">
        <f t="array" ref="BI42">INDEX(_x_scores_!E$2:E$474,MATCH($BE42,_x_scores_!$A$2:$A$474,0),0) + INDEX(_hidden_info_auction!AP$45:BA$45,'Draft Sim'!$F$21)</f>
        <v>0.10497364701797307</v>
      </c>
      <c r="BJ42" cm="1">
        <f t="array" ref="BJ42">INDEX(_x_scores_!F$2:F$474,MATCH($BE42,_x_scores_!$A$2:$A$474,0),0) + INDEX(_hidden_info_auction!AP$46:BA$46,'Draft Sim'!$F$21)</f>
        <v>-1.3330887499746684</v>
      </c>
      <c r="BK42" cm="1">
        <f t="array" ref="BK42">INDEX(_x_scores_!G$2:G$474,MATCH($BE42,_x_scores_!$A$2:$A$474,0),0) + INDEX(_hidden_info_auction!AP$47:BA$47,'Draft Sim'!$F$21)</f>
        <v>0.70181880731740354</v>
      </c>
      <c r="BL42" cm="1">
        <f t="array" ref="BL42">INDEX(_x_scores_!H$2:H$474,MATCH($BE42,_x_scores_!$A$2:$A$474,0),0) + INDEX(_hidden_info_auction!AP$48:BA$48,'Draft Sim'!$F$21)</f>
        <v>-0.90139855049339301</v>
      </c>
      <c r="BM42" cm="1">
        <f t="array" ref="BM42">INDEX(_x_scores_!I$2:I$474,MATCH($BE42,_x_scores_!$A$2:$A$474,0),0) + INDEX(_hidden_info_auction!AP$49:BA$49,'Draft Sim'!$F$21)</f>
        <v>-1.1158174625730024</v>
      </c>
      <c r="BN42" cm="1">
        <f t="array" ref="BN42">INDEX(_x_scores_!J$2:J$474,MATCH($BE42,_x_scores_!$A$2:$A$474,0),0) + INDEX(_hidden_info_auction!AP$50:BA$50,'Draft Sim'!$F$21)</f>
        <v>-0.32346971207445718</v>
      </c>
      <c r="BP42">
        <f t="shared" si="4"/>
        <v>0.54771224986416145</v>
      </c>
      <c r="BQ42">
        <f t="shared" si="5"/>
        <v>0.45934113040214464</v>
      </c>
      <c r="BR42">
        <f t="shared" si="6"/>
        <v>0.60370880518967884</v>
      </c>
      <c r="BS42">
        <f t="shared" si="7"/>
        <v>0.50796948602111525</v>
      </c>
      <c r="BT42">
        <f t="shared" si="8"/>
        <v>0.40784893278032142</v>
      </c>
      <c r="BU42">
        <f t="shared" si="9"/>
        <v>0.54830370232883852</v>
      </c>
      <c r="BV42">
        <f t="shared" si="10"/>
        <v>0.43422495579812992</v>
      </c>
      <c r="BW42">
        <f t="shared" si="11"/>
        <v>0.41785961944100636</v>
      </c>
      <c r="BX42">
        <f t="shared" si="12"/>
        <v>0.47621891832657437</v>
      </c>
      <c r="BZ42">
        <f t="shared" si="13"/>
        <v>0.4892430889057745</v>
      </c>
      <c r="CA42" cm="1">
        <f t="array" aca="1" ref="CA42" ca="1">SUM(IF(MOD(_xlfn.FLOOR.MATH(ROW(INDIRECT("1:512"))/1),2)=1,BP42,1-BP42) * IF(MOD(_xlfn.FLOOR.MATH(ROW(INDIRECT("1:512"))/2),2)=1,BQ42,1-BQ42) *  IF(MOD(_xlfn.FLOOR.MATH(ROW(INDIRECT("1:512"))/4),2)=1,BR42,1-BR42) *IF(MOD(_xlfn.FLOOR.MATH(ROW(INDIRECT("1:512"))/8),2)=1,BS42,1-BS42) * IF(MOD(_xlfn.FLOOR.MATH(ROW(INDIRECT("1:512"))/16),2)=1,BT42,1-BT42) * IF(MOD(_xlfn.FLOOR.MATH(ROW(INDIRECT("1:512"))/32),2)=1,BU42,1-BU42) *  IF(MOD(_xlfn.FLOOR.MATH(ROW(INDIRECT("1:512"))/64),2)=1,BV42,1-BV42) * IF(MOD(_xlfn.FLOOR.MATH(ROW(INDIRECT("1:512"))/128),2)=1,BW42,1-BW42) * IF(MOD(_xlfn.FLOOR.MATH(ROW(INDIRECT("1:512"))/256),2)=1,BX42,1-BX42)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0.47328691453364991</v>
      </c>
      <c r="CB42">
        <f ca="1">IF('Auction Sim'!$C$2 = "Most Categories",CA42,BZ42)</f>
        <v>0.47328691453364991</v>
      </c>
      <c r="CD42" t="str">
        <f ca="1"/>
        <v>Paul George</v>
      </c>
      <c r="CF42" s="6" t="str">
        <f t="shared" ca="1" si="14"/>
        <v>Paul George</v>
      </c>
      <c r="CH42" t="str">
        <f ca="1"/>
        <v>Paul George</v>
      </c>
      <c r="CI42">
        <f t="shared" ca="1" si="19"/>
        <v>0.47430420040757243</v>
      </c>
      <c r="CJ42">
        <f t="shared" ca="1" si="20"/>
        <v>0.4355455820606724</v>
      </c>
      <c r="CL42">
        <f t="shared" ca="1" si="21"/>
        <v>0.14348648447542156</v>
      </c>
      <c r="CN42">
        <f t="shared" ca="1" si="15"/>
        <v>23.535184180455058</v>
      </c>
    </row>
    <row r="43" spans="3:92">
      <c r="C43" t="s">
        <v>593</v>
      </c>
      <c r="D43">
        <v>6</v>
      </c>
      <c r="E43" cm="1">
        <f t="array" aca="1" ref="E43" ca="1">INDIRECT("'Auction Sim'!" &amp; C43 &amp; D43)</f>
        <v>0</v>
      </c>
      <c r="I43" t="str">
        <v>Nic Claxton</v>
      </c>
      <c r="K43" s="6" t="str">
        <f t="shared" ca="1" si="0"/>
        <v>Nic Claxton</v>
      </c>
      <c r="M43" t="str">
        <f ca="1"/>
        <v>Nic Claxton</v>
      </c>
      <c r="N43">
        <f ca="1">INDEX(_g_scores_!K$2:$K$474,MATCH(M43,_g_scores_!$A$2:$A$474,0))</f>
        <v>0.82186525689945888</v>
      </c>
      <c r="P43">
        <f t="shared" ca="1" si="16"/>
        <v>2.2834480359330542</v>
      </c>
      <c r="R43">
        <f t="shared" ca="1" si="1"/>
        <v>23.382815050907237</v>
      </c>
      <c r="T43" t="str">
        <v>Bam Adebayo</v>
      </c>
      <c r="V43" s="6" t="str">
        <f t="shared" ca="1" si="2"/>
        <v>Bam Adebayo</v>
      </c>
      <c r="X43" t="str">
        <f ca="1"/>
        <v>Bam Adebayo</v>
      </c>
      <c r="Y43">
        <f ca="1">INDEX(_z_scores_!$K$2:$K$474,MATCH(X43,_z_scores_!$A$2:$A$474,0))</f>
        <v>1.2338732063345497</v>
      </c>
      <c r="AA43">
        <f t="shared" ca="1" si="17"/>
        <v>3.5953059560696312</v>
      </c>
      <c r="AC43">
        <f t="shared" ca="1" si="18"/>
        <v>23.11291607523572</v>
      </c>
      <c r="AE43">
        <v>0.51605882359431743</v>
      </c>
      <c r="AF43">
        <v>1.3158308596866106</v>
      </c>
      <c r="AG43">
        <v>6.1381509074440281E-2</v>
      </c>
      <c r="AH43">
        <v>0.27589589723790564</v>
      </c>
      <c r="AI43">
        <v>0.28766257908535148</v>
      </c>
      <c r="AJ43">
        <v>-1.2018728715248292</v>
      </c>
      <c r="AK43">
        <v>-0.78063775961147819</v>
      </c>
      <c r="AL43">
        <v>-9.6805494757138594E-2</v>
      </c>
      <c r="AM43">
        <v>0.39269084704750273</v>
      </c>
      <c r="AO43" t="s">
        <v>2</v>
      </c>
      <c r="AP43">
        <f>AP29 - SUM(INDEX($AQ7:$BC7,1):INDEX($AQ7:$BC7,AP$38))</f>
        <v>1.4631802230458493</v>
      </c>
      <c r="AQ43">
        <f>AQ29 - SUM(INDEX($AQ7:$BC7,1):INDEX($AQ7:$BC7,AQ$38))</f>
        <v>0.50469304940602777</v>
      </c>
      <c r="AR43">
        <f>AR29 - SUM(INDEX($AQ7:$BC7,1):INDEX($AQ7:$BC7,AR$38))</f>
        <v>-0.97122172037179755</v>
      </c>
      <c r="AS43">
        <f>AS29 - SUM(INDEX($AQ7:$BC7,1):INDEX($AQ7:$BC7,AS$38))</f>
        <v>1.0028739462581866</v>
      </c>
      <c r="AT43">
        <f>AT29 - SUM(INDEX($AQ7:$BC7,1):INDEX($AQ7:$BC7,AT$38))</f>
        <v>-0.23165841436841736</v>
      </c>
      <c r="AU43">
        <f>AU29 - SUM(INDEX($AQ7:$BC7,1):INDEX($AQ7:$BC7,AU$38))</f>
        <v>0.24416761512670637</v>
      </c>
      <c r="AV43">
        <f>AV29 - SUM(INDEX($AQ7:$BC7,1):INDEX($AQ7:$BC7,AV$38))</f>
        <v>-0.42356666349889388</v>
      </c>
      <c r="AW43">
        <f>AW29 - SUM(INDEX($AQ7:$BC7,1):INDEX($AQ7:$BC7,AW$38))</f>
        <v>-0.1021900048997661</v>
      </c>
      <c r="AX43">
        <f>AX29 - SUM(INDEX($AQ7:$BC7,1):INDEX($AQ7:$BC7,AX$38))</f>
        <v>-0.38707010439584727</v>
      </c>
      <c r="AY43">
        <f>AY29 - SUM(INDEX($AQ7:$BC7,1):INDEX($AQ7:$BC7,AY$38))</f>
        <v>-0.70028010779689875</v>
      </c>
      <c r="AZ43">
        <f>AZ29 - SUM(INDEX($AQ7:$BC7,1):INDEX($AQ7:$BC7,AZ$38))</f>
        <v>0.66999286834532956</v>
      </c>
      <c r="BA43">
        <f>BA29 - SUM(INDEX($AQ7:$BC7,1):INDEX($AQ7:$BC7,BA$38))</f>
        <v>-0.13870023830247047</v>
      </c>
      <c r="BE43" t="str">
        <f t="shared" si="3"/>
        <v>Nic Claxton</v>
      </c>
      <c r="BF43" cm="1">
        <f t="array" ref="BF43">INDEX(_x_scores_!B$2:B$474,MATCH($BE43,_x_scores_!$A$2:$A$474,0),0) + INDEX(_hidden_info_auction!AP$42:BA$42,'Draft Sim'!$F$21)</f>
        <v>-0.46352929996916276</v>
      </c>
      <c r="BG43" cm="1">
        <f t="array" ref="BG43">INDEX(_x_scores_!C$2:C$474,MATCH($BE43,_x_scores_!$A$2:$A$474,0),0) + INDEX(_hidden_info_auction!AP$43:BA$43,'Draft Sim'!$F$21)</f>
        <v>1.6508997002278973</v>
      </c>
      <c r="BH43" cm="1">
        <f t="array" ref="BH43">INDEX(_x_scores_!D$2:D$474,MATCH($BE43,_x_scores_!$A$2:$A$474,0),0) +INDEX(_hidden_info_auction!AP$44:BA$44,'Draft Sim'!$F$21)</f>
        <v>-0.55904429003351086</v>
      </c>
      <c r="BI43" cm="1">
        <f t="array" ref="BI43">INDEX(_x_scores_!E$2:E$474,MATCH($BE43,_x_scores_!$A$2:$A$474,0),0) + INDEX(_hidden_info_auction!AP$45:BA$45,'Draft Sim'!$F$21)</f>
        <v>-0.35739490448905531</v>
      </c>
      <c r="BJ43" cm="1">
        <f t="array" ref="BJ43">INDEX(_x_scores_!F$2:F$474,MATCH($BE43,_x_scores_!$A$2:$A$474,0),0) + INDEX(_hidden_info_auction!AP$46:BA$46,'Draft Sim'!$F$21)</f>
        <v>1.5863972846786405</v>
      </c>
      <c r="BK43" cm="1">
        <f t="array" ref="BK43">INDEX(_x_scores_!G$2:G$474,MATCH($BE43,_x_scores_!$A$2:$A$474,0),0) + INDEX(_hidden_info_auction!AP$47:BA$47,'Draft Sim'!$F$21)</f>
        <v>-1.2987237193494616</v>
      </c>
      <c r="BL43" cm="1">
        <f t="array" ref="BL43">INDEX(_x_scores_!H$2:H$474,MATCH($BE43,_x_scores_!$A$2:$A$474,0),0) + INDEX(_hidden_info_auction!AP$48:BA$48,'Draft Sim'!$F$21)</f>
        <v>0.28199130275871231</v>
      </c>
      <c r="BM43" cm="1">
        <f t="array" ref="BM43">INDEX(_x_scores_!I$2:I$474,MATCH($BE43,_x_scores_!$A$2:$A$474,0),0) + INDEX(_hidden_info_auction!AP$49:BA$49,'Draft Sim'!$F$21)</f>
        <v>-3.256196107237777</v>
      </c>
      <c r="BN43" cm="1">
        <f t="array" ref="BN43">INDEX(_x_scores_!J$2:J$474,MATCH($BE43,_x_scores_!$A$2:$A$474,0),0) + INDEX(_hidden_info_auction!AP$50:BA$50,'Draft Sim'!$F$21)</f>
        <v>1.2008938246227392</v>
      </c>
      <c r="BP43">
        <f t="shared" si="4"/>
        <v>0.4655388056112757</v>
      </c>
      <c r="BQ43">
        <f t="shared" si="5"/>
        <v>0.6120215630504946</v>
      </c>
      <c r="BR43">
        <f t="shared" si="6"/>
        <v>0.46252506938064697</v>
      </c>
      <c r="BS43">
        <f t="shared" si="7"/>
        <v>0.47288606741736627</v>
      </c>
      <c r="BT43">
        <f t="shared" si="8"/>
        <v>0.60925243962518461</v>
      </c>
      <c r="BU43">
        <f t="shared" si="9"/>
        <v>0.41114167428269599</v>
      </c>
      <c r="BV43">
        <f t="shared" si="10"/>
        <v>0.52066177934205515</v>
      </c>
      <c r="BW43">
        <f t="shared" si="11"/>
        <v>0.27253745915774208</v>
      </c>
      <c r="BX43">
        <f t="shared" si="12"/>
        <v>0.58762386479509354</v>
      </c>
      <c r="BZ43">
        <f t="shared" si="13"/>
        <v>0.49046541362917279</v>
      </c>
      <c r="CA43" cm="1">
        <f t="array" aca="1" ref="CA43" ca="1">SUM(IF(MOD(_xlfn.FLOOR.MATH(ROW(INDIRECT("1:512"))/1),2)=1,BP43,1-BP43) * IF(MOD(_xlfn.FLOOR.MATH(ROW(INDIRECT("1:512"))/2),2)=1,BQ43,1-BQ43) *  IF(MOD(_xlfn.FLOOR.MATH(ROW(INDIRECT("1:512"))/4),2)=1,BR43,1-BR43) *IF(MOD(_xlfn.FLOOR.MATH(ROW(INDIRECT("1:512"))/8),2)=1,BS43,1-BS43) * IF(MOD(_xlfn.FLOOR.MATH(ROW(INDIRECT("1:512"))/16),2)=1,BT43,1-BT43) * IF(MOD(_xlfn.FLOOR.MATH(ROW(INDIRECT("1:512"))/32),2)=1,BU43,1-BU43) *  IF(MOD(_xlfn.FLOOR.MATH(ROW(INDIRECT("1:512"))/64),2)=1,BV43,1-BV43) * IF(MOD(_xlfn.FLOOR.MATH(ROW(INDIRECT("1:512"))/128),2)=1,BW43,1-BW43) * IF(MOD(_xlfn.FLOOR.MATH(ROW(INDIRECT("1:512"))/256),2)=1,BX43,1-BX43)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0.4763880876125815</v>
      </c>
      <c r="CB43">
        <f ca="1">IF('Auction Sim'!$C$2 = "Most Categories",CA43,BZ43)</f>
        <v>0.4763880876125815</v>
      </c>
      <c r="CD43" t="str">
        <f ca="1"/>
        <v>Darius Garland</v>
      </c>
      <c r="CF43" s="6" t="str">
        <f t="shared" ca="1" si="14"/>
        <v>Darius Garland</v>
      </c>
      <c r="CH43" t="str">
        <f ca="1"/>
        <v>Darius Garland</v>
      </c>
      <c r="CI43">
        <f t="shared" ca="1" si="19"/>
        <v>0.47328691453364991</v>
      </c>
      <c r="CJ43">
        <f t="shared" ca="1" si="20"/>
        <v>0.43299010905724789</v>
      </c>
      <c r="CL43">
        <f t="shared" ca="1" si="21"/>
        <v>0.14093101147199705</v>
      </c>
      <c r="CN43">
        <f t="shared" ca="1" si="15"/>
        <v>23.116026041459193</v>
      </c>
    </row>
    <row r="44" spans="3:92">
      <c r="C44" t="s">
        <v>593</v>
      </c>
      <c r="D44">
        <v>8</v>
      </c>
      <c r="E44" cm="1">
        <f t="array" aca="1" ref="E44" ca="1">INDIRECT("'Auction Sim'!" &amp; C44 &amp; D44)</f>
        <v>0</v>
      </c>
      <c r="I44" t="str">
        <v>DeMar DeRozan</v>
      </c>
      <c r="K44" s="6" t="str">
        <f t="shared" ca="1" si="0"/>
        <v>DeMar DeRozan</v>
      </c>
      <c r="M44" t="str">
        <f ca="1"/>
        <v>DeMar DeRozan</v>
      </c>
      <c r="N44">
        <f ca="1">INDEX(_g_scores_!K$2:$K$474,MATCH(M44,_g_scores_!$A$2:$A$474,0))</f>
        <v>0.79714322935384563</v>
      </c>
      <c r="P44">
        <f t="shared" ca="1" si="16"/>
        <v>2.2587260083874412</v>
      </c>
      <c r="R44">
        <f t="shared" ca="1" si="1"/>
        <v>23.129658163303137</v>
      </c>
      <c r="T44" t="str">
        <v>Chris Paul</v>
      </c>
      <c r="V44" s="6" t="str">
        <f t="shared" ca="1" si="2"/>
        <v>Chris Paul</v>
      </c>
      <c r="X44" t="str">
        <f ca="1"/>
        <v>Chris Paul</v>
      </c>
      <c r="Y44">
        <f ca="1">INDEX(_z_scores_!$K$2:$K$474,MATCH(X44,_z_scores_!$A$2:$A$474,0))</f>
        <v>1.1753915167328468</v>
      </c>
      <c r="AA44">
        <f t="shared" ca="1" si="17"/>
        <v>3.5368242664679288</v>
      </c>
      <c r="AC44">
        <f t="shared" ca="1" si="18"/>
        <v>22.736958534982371</v>
      </c>
      <c r="AE44">
        <v>-0.44518939034763816</v>
      </c>
      <c r="AF44">
        <v>-0.47854652512740914</v>
      </c>
      <c r="AG44">
        <v>1.8753254426713211</v>
      </c>
      <c r="AH44">
        <v>0.5566225920744533</v>
      </c>
      <c r="AI44">
        <v>-0.49071311710045012</v>
      </c>
      <c r="AJ44">
        <v>-0.13869040561903057</v>
      </c>
      <c r="AK44">
        <v>0.1026898594497105</v>
      </c>
      <c r="AL44">
        <v>0.17089778162109884</v>
      </c>
      <c r="AM44">
        <v>-0.3651884902666297</v>
      </c>
      <c r="AO44" t="s">
        <v>3</v>
      </c>
      <c r="AP44">
        <f>AP30 - SUM(INDEX($AQ8:$BC8,1):INDEX($AQ8:$BC8,AP$38))</f>
        <v>0.8696044311050497</v>
      </c>
      <c r="AQ44">
        <f>AQ30 - SUM(INDEX($AQ8:$BC8,1):INDEX($AQ8:$BC8,AQ$38))</f>
        <v>-1.0836981986315104</v>
      </c>
      <c r="AR44">
        <f>AR30 - SUM(INDEX($AQ8:$BC8,1):INDEX($AQ8:$BC8,AR$38))</f>
        <v>0.73098148248111539</v>
      </c>
      <c r="AS44">
        <f>AS30 - SUM(INDEX($AQ8:$BC8,1):INDEX($AQ8:$BC8,AS$38))</f>
        <v>-1.4353875760018122</v>
      </c>
      <c r="AT44">
        <f>AT30 - SUM(INDEX($AQ8:$BC8,1):INDEX($AQ8:$BC8,AT$38))</f>
        <v>-2.6695101675128061</v>
      </c>
      <c r="AU44">
        <f>AU30 - SUM(INDEX($AQ8:$BC8,1):INDEX($AQ8:$BC8,AU$38))</f>
        <v>0.14945900323350525</v>
      </c>
      <c r="AV44">
        <f>AV30 - SUM(INDEX($AQ8:$BC8,1):INDEX($AQ8:$BC8,AV$38))</f>
        <v>-0.56161723892182391</v>
      </c>
      <c r="AW44">
        <f>AW30 - SUM(INDEX($AQ8:$BC8,1):INDEX($AQ8:$BC8,AW$38))</f>
        <v>-1.0159397611406997</v>
      </c>
      <c r="AX44">
        <f>AX30 - SUM(INDEX($AQ8:$BC8,1):INDEX($AQ8:$BC8,AX$38))</f>
        <v>0.78501319978177175</v>
      </c>
      <c r="AY44">
        <f>AY30 - SUM(INDEX($AQ8:$BC8,1):INDEX($AQ8:$BC8,AY$38))</f>
        <v>0.33665870309539958</v>
      </c>
      <c r="AZ44">
        <f>AZ30 - SUM(INDEX($AQ8:$BC8,1):INDEX($AQ8:$BC8,AZ$38))</f>
        <v>0.87514648194221989</v>
      </c>
      <c r="BA44">
        <f>BA30 - SUM(INDEX($AQ8:$BC8,1):INDEX($AQ8:$BC8,BA$38))</f>
        <v>0.39770193956494859</v>
      </c>
      <c r="BE44" t="str">
        <f t="shared" si="3"/>
        <v>DeMar DeRozan</v>
      </c>
      <c r="BF44" cm="1">
        <f t="array" ref="BF44">INDEX(_x_scores_!B$2:B$474,MATCH($BE44,_x_scores_!$A$2:$A$474,0),0) + INDEX(_hidden_info_auction!AP$42:BA$42,'Draft Sim'!$F$21)</f>
        <v>0.74527757684489337</v>
      </c>
      <c r="BG44" cm="1">
        <f t="array" ref="BG44">INDEX(_x_scores_!C$2:C$474,MATCH($BE44,_x_scores_!$A$2:$A$474,0),0) + INDEX(_hidden_info_auction!AP$43:BA$43,'Draft Sim'!$F$21)</f>
        <v>-2.1637005671810206E-2</v>
      </c>
      <c r="BH44" cm="1">
        <f t="array" ref="BH44">INDEX(_x_scores_!D$2:D$474,MATCH($BE44,_x_scores_!$A$2:$A$474,0),0) +INDEX(_hidden_info_auction!AP$44:BA$44,'Draft Sim'!$F$21)</f>
        <v>0.72484159177961982</v>
      </c>
      <c r="BI44" cm="1">
        <f t="array" ref="BI44">INDEX(_x_scores_!E$2:E$474,MATCH($BE44,_x_scores_!$A$2:$A$474,0),0) + INDEX(_hidden_info_auction!AP$45:BA$45,'Draft Sim'!$F$21)</f>
        <v>-6.2564767408086197E-2</v>
      </c>
      <c r="BJ44" cm="1">
        <f t="array" ref="BJ44">INDEX(_x_scores_!F$2:F$474,MATCH($BE44,_x_scores_!$A$2:$A$474,0),0) + INDEX(_hidden_info_auction!AP$46:BA$46,'Draft Sim'!$F$21)</f>
        <v>-0.9032327334033412</v>
      </c>
      <c r="BK44" cm="1">
        <f t="array" ref="BK44">INDEX(_x_scores_!G$2:G$474,MATCH($BE44,_x_scores_!$A$2:$A$474,0),0) + INDEX(_hidden_info_auction!AP$47:BA$47,'Draft Sim'!$F$21)</f>
        <v>-0.9419956343037249</v>
      </c>
      <c r="BL44" cm="1">
        <f t="array" ref="BL44">INDEX(_x_scores_!H$2:H$474,MATCH($BE44,_x_scores_!$A$2:$A$474,0),0) + INDEX(_hidden_info_auction!AP$48:BA$48,'Draft Sim'!$F$21)</f>
        <v>-0.41773620121997801</v>
      </c>
      <c r="BM44" cm="1">
        <f t="array" ref="BM44">INDEX(_x_scores_!I$2:I$474,MATCH($BE44,_x_scores_!$A$2:$A$474,0),0) + INDEX(_hidden_info_auction!AP$49:BA$49,'Draft Sim'!$F$21)</f>
        <v>-0.89024549895541127</v>
      </c>
      <c r="BN44" cm="1">
        <f t="array" ref="BN44">INDEX(_x_scores_!J$2:J$474,MATCH($BE44,_x_scores_!$A$2:$A$474,0),0) + INDEX(_hidden_info_auction!AP$50:BA$50,'Draft Sim'!$F$21)</f>
        <v>0.31245284634343484</v>
      </c>
      <c r="BP44">
        <f t="shared" si="4"/>
        <v>0.55529864129804118</v>
      </c>
      <c r="BQ44">
        <f t="shared" si="5"/>
        <v>0.49851198279713294</v>
      </c>
      <c r="BR44">
        <f t="shared" si="6"/>
        <v>0.54854026191337779</v>
      </c>
      <c r="BS44">
        <f t="shared" si="7"/>
        <v>0.49524994664331534</v>
      </c>
      <c r="BT44">
        <f t="shared" si="8"/>
        <v>0.43725821632883988</v>
      </c>
      <c r="BU44">
        <f t="shared" si="9"/>
        <v>0.43529290417820921</v>
      </c>
      <c r="BV44">
        <f t="shared" si="10"/>
        <v>0.46940840450160781</v>
      </c>
      <c r="BW44">
        <f t="shared" si="11"/>
        <v>0.43429486027291464</v>
      </c>
      <c r="BX44">
        <f t="shared" si="12"/>
        <v>0.52297204729967617</v>
      </c>
      <c r="BZ44">
        <f t="shared" si="13"/>
        <v>0.48853636280367951</v>
      </c>
      <c r="CA44" cm="1">
        <f t="array" aca="1" ref="CA44" ca="1">SUM(IF(MOD(_xlfn.FLOOR.MATH(ROW(INDIRECT("1:512"))/1),2)=1,BP44,1-BP44) * IF(MOD(_xlfn.FLOOR.MATH(ROW(INDIRECT("1:512"))/2),2)=1,BQ44,1-BQ44) *  IF(MOD(_xlfn.FLOOR.MATH(ROW(INDIRECT("1:512"))/4),2)=1,BR44,1-BR44) *IF(MOD(_xlfn.FLOOR.MATH(ROW(INDIRECT("1:512"))/8),2)=1,BS44,1-BS44) * IF(MOD(_xlfn.FLOOR.MATH(ROW(INDIRECT("1:512"))/16),2)=1,BT44,1-BT44) * IF(MOD(_xlfn.FLOOR.MATH(ROW(INDIRECT("1:512"))/32),2)=1,BU44,1-BU44) *  IF(MOD(_xlfn.FLOOR.MATH(ROW(INDIRECT("1:512"))/64),2)=1,BV44,1-BV44) * IF(MOD(_xlfn.FLOOR.MATH(ROW(INDIRECT("1:512"))/128),2)=1,BW44,1-BW44) * IF(MOD(_xlfn.FLOOR.MATH(ROW(INDIRECT("1:512"))/256),2)=1,BX44,1-BX44)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0.4716888124125076</v>
      </c>
      <c r="CB44">
        <f ca="1">IF('Auction Sim'!$C$2 = "Most Categories",CA44,BZ44)</f>
        <v>0.4716888124125076</v>
      </c>
      <c r="CD44" t="str">
        <f ca="1"/>
        <v>DeMar DeRozan</v>
      </c>
      <c r="CF44" s="6" t="str">
        <f t="shared" ca="1" si="14"/>
        <v>DeMar DeRozan</v>
      </c>
      <c r="CH44" t="str">
        <f ca="1"/>
        <v>DeMar DeRozan</v>
      </c>
      <c r="CI44">
        <f t="shared" ca="1" si="19"/>
        <v>0.4716888124125076</v>
      </c>
      <c r="CJ44">
        <f t="shared" ca="1" si="20"/>
        <v>0.42897470625488932</v>
      </c>
      <c r="CL44">
        <f t="shared" ca="1" si="21"/>
        <v>0.13691560866963848</v>
      </c>
      <c r="CN44">
        <f t="shared" ca="1" si="15"/>
        <v>22.457404814116959</v>
      </c>
    </row>
    <row r="45" spans="3:92">
      <c r="C45" t="s">
        <v>593</v>
      </c>
      <c r="D45">
        <v>10</v>
      </c>
      <c r="E45" cm="1">
        <f t="array" aca="1" ref="E45" ca="1">INDIRECT("'Auction Sim'!" &amp; C45 &amp; D45)</f>
        <v>0</v>
      </c>
      <c r="I45" t="str">
        <v>Bam Adebayo</v>
      </c>
      <c r="K45" s="6" t="str">
        <f t="shared" ca="1" si="0"/>
        <v>Bam Adebayo</v>
      </c>
      <c r="M45" t="str">
        <f ca="1"/>
        <v>Bam Adebayo</v>
      </c>
      <c r="N45">
        <f ca="1">INDEX(_g_scores_!K$2:$K$474,MATCH(M45,_g_scores_!$A$2:$A$474,0))</f>
        <v>0.66005173371221648</v>
      </c>
      <c r="P45">
        <f t="shared" ca="1" si="16"/>
        <v>2.1216345127458118</v>
      </c>
      <c r="R45">
        <f t="shared" ca="1" si="1"/>
        <v>21.725822806773724</v>
      </c>
      <c r="T45" t="str">
        <v>LeBron James</v>
      </c>
      <c r="V45" s="6" t="str">
        <f t="shared" ca="1" si="2"/>
        <v>LeBron James</v>
      </c>
      <c r="X45" t="str">
        <f ca="1"/>
        <v>LeBron James</v>
      </c>
      <c r="Y45">
        <f ca="1">INDEX(_z_scores_!$K$2:$K$474,MATCH(X45,_z_scores_!$A$2:$A$474,0))</f>
        <v>1.1022464419935563</v>
      </c>
      <c r="AA45">
        <f t="shared" ca="1" si="17"/>
        <v>3.4636791917286383</v>
      </c>
      <c r="AC45">
        <f t="shared" ca="1" si="18"/>
        <v>22.266735417833754</v>
      </c>
      <c r="AE45">
        <v>0.81117182559354584</v>
      </c>
      <c r="AF45">
        <v>0.51129908577283334</v>
      </c>
      <c r="AG45">
        <v>0.84138941006737</v>
      </c>
      <c r="AH45">
        <v>-0.13124361980045926</v>
      </c>
      <c r="AI45">
        <v>-0.14685380289070477</v>
      </c>
      <c r="AJ45">
        <v>0.2568485203643508</v>
      </c>
      <c r="AK45">
        <v>-0.73543369855896912</v>
      </c>
      <c r="AL45">
        <v>-0.3688351446098469</v>
      </c>
      <c r="AM45">
        <v>0.17413667761790064</v>
      </c>
      <c r="AO45" t="s">
        <v>4</v>
      </c>
      <c r="AP45">
        <f>AP31 - SUM(INDEX($AQ9:$BC9,1):INDEX($AQ9:$BC9,AP$38))</f>
        <v>-0.22106190618348576</v>
      </c>
      <c r="AQ45">
        <f>AQ31 - SUM(INDEX($AQ9:$BC9,1):INDEX($AQ9:$BC9,AQ$38))</f>
        <v>-0.33001519312676225</v>
      </c>
      <c r="AR45">
        <f>AR31 - SUM(INDEX($AQ9:$BC9,1):INDEX($AQ9:$BC9,AR$38))</f>
        <v>0.35322242704442131</v>
      </c>
      <c r="AS45">
        <f>AS31 - SUM(INDEX($AQ9:$BC9,1):INDEX($AQ9:$BC9,AS$38))</f>
        <v>-0.56359093334706367</v>
      </c>
      <c r="AT45">
        <f>AT31 - SUM(INDEX($AQ9:$BC9,1):INDEX($AQ9:$BC9,AT$38))</f>
        <v>-0.5016263186827844</v>
      </c>
      <c r="AU45">
        <f>AU31 - SUM(INDEX($AQ9:$BC9,1):INDEX($AQ9:$BC9,AU$38))</f>
        <v>-0.23297552694541129</v>
      </c>
      <c r="AV45">
        <f>AV31 - SUM(INDEX($AQ9:$BC9,1):INDEX($AQ9:$BC9,AV$38))</f>
        <v>-0.75216271694484826</v>
      </c>
      <c r="AW45">
        <f>AW31 - SUM(INDEX($AQ9:$BC9,1):INDEX($AQ9:$BC9,AW$38))</f>
        <v>-0.87897573666095941</v>
      </c>
      <c r="AX45">
        <f>AX31 - SUM(INDEX($AQ9:$BC9,1):INDEX($AQ9:$BC9,AX$38))</f>
        <v>-0.32328965239914137</v>
      </c>
      <c r="AY45">
        <f>AY31 - SUM(INDEX($AQ9:$BC9,1):INDEX($AQ9:$BC9,AY$38))</f>
        <v>0.7429047899606982</v>
      </c>
      <c r="AZ45">
        <f>AZ31 - SUM(INDEX($AQ9:$BC9,1):INDEX($AQ9:$BC9,AZ$38))</f>
        <v>0.28107445016288535</v>
      </c>
      <c r="BA45">
        <f>BA31 - SUM(INDEX($AQ9:$BC9,1):INDEX($AQ9:$BC9,BA$38))</f>
        <v>-0.46790621750590866</v>
      </c>
      <c r="BE45" t="str">
        <f t="shared" si="3"/>
        <v>Bam Adebayo</v>
      </c>
      <c r="BF45" cm="1">
        <f t="array" ref="BF45">INDEX(_x_scores_!B$2:B$474,MATCH($BE45,_x_scores_!$A$2:$A$474,0),0) + INDEX(_hidden_info_auction!AP$42:BA$42,'Draft Sim'!$F$21)</f>
        <v>0.42422196037584714</v>
      </c>
      <c r="BG45" cm="1">
        <f t="array" ref="BG45">INDEX(_x_scores_!C$2:C$474,MATCH($BE45,_x_scores_!$A$2:$A$474,0),0) + INDEX(_hidden_info_auction!AP$43:BA$43,'Draft Sim'!$F$21)</f>
        <v>1.5599984748133169</v>
      </c>
      <c r="BH45" cm="1">
        <f t="array" ref="BH45">INDEX(_x_scores_!D$2:D$474,MATCH($BE45,_x_scores_!$A$2:$A$474,0),0) +INDEX(_hidden_info_auction!AP$44:BA$44,'Draft Sim'!$F$21)</f>
        <v>0.21084051230794554</v>
      </c>
      <c r="BI45" cm="1">
        <f t="array" ref="BI45">INDEX(_x_scores_!E$2:E$474,MATCH($BE45,_x_scores_!$A$2:$A$474,0),0) + INDEX(_hidden_info_auction!AP$45:BA$45,'Draft Sim'!$F$21)</f>
        <v>4.2920370292494348E-2</v>
      </c>
      <c r="BJ45" cm="1">
        <f t="array" ref="BJ45">INDEX(_x_scores_!F$2:F$474,MATCH($BE45,_x_scores_!$A$2:$A$474,0),0) + INDEX(_hidden_info_auction!AP$46:BA$46,'Draft Sim'!$F$21)</f>
        <v>-0.28410888864769906</v>
      </c>
      <c r="BK45" cm="1">
        <f t="array" ref="BK45">INDEX(_x_scores_!G$2:G$474,MATCH($BE45,_x_scores_!$A$2:$A$474,0),0) + INDEX(_hidden_info_auction!AP$47:BA$47,'Draft Sim'!$F$21)</f>
        <v>-1.2698062908250674</v>
      </c>
      <c r="BL45" cm="1">
        <f t="array" ref="BL45">INDEX(_x_scores_!H$2:H$474,MATCH($BE45,_x_scores_!$A$2:$A$474,0),0) + INDEX(_hidden_info_auction!AP$48:BA$48,'Draft Sim'!$F$21)</f>
        <v>-0.85130207275662095</v>
      </c>
      <c r="BM45" cm="1">
        <f t="array" ref="BM45">INDEX(_x_scores_!I$2:I$474,MATCH($BE45,_x_scores_!$A$2:$A$474,0),0) + INDEX(_hidden_info_auction!AP$49:BA$49,'Draft Sim'!$F$21)</f>
        <v>-1.8407441971259779</v>
      </c>
      <c r="BN45" cm="1">
        <f t="array" ref="BN45">INDEX(_x_scores_!J$2:J$474,MATCH($BE45,_x_scores_!$A$2:$A$474,0),0) + INDEX(_hidden_info_auction!AP$50:BA$50,'Draft Sim'!$F$21)</f>
        <v>0.4925346864536595</v>
      </c>
      <c r="BP45">
        <f t="shared" si="4"/>
        <v>0.53154526180754735</v>
      </c>
      <c r="BQ45">
        <f t="shared" si="5"/>
        <v>0.60600504546362643</v>
      </c>
      <c r="BR45">
        <f t="shared" si="6"/>
        <v>0.51415134703348209</v>
      </c>
      <c r="BS45">
        <f t="shared" si="7"/>
        <v>0.5032586487192221</v>
      </c>
      <c r="BT45">
        <f t="shared" si="8"/>
        <v>0.48019085822813157</v>
      </c>
      <c r="BU45">
        <f t="shared" si="9"/>
        <v>0.41308823348784662</v>
      </c>
      <c r="BV45">
        <f t="shared" si="10"/>
        <v>0.43784990193978535</v>
      </c>
      <c r="BW45">
        <f t="shared" si="11"/>
        <v>0.36613852381435108</v>
      </c>
      <c r="BX45">
        <f t="shared" si="12"/>
        <v>0.53618224807137294</v>
      </c>
      <c r="BZ45">
        <f t="shared" si="13"/>
        <v>0.48760111872948503</v>
      </c>
      <c r="CA45" cm="1">
        <f t="array" aca="1" ref="CA45" ca="1">SUM(IF(MOD(_xlfn.FLOOR.MATH(ROW(INDIRECT("1:512"))/1),2)=1,BP45,1-BP45) * IF(MOD(_xlfn.FLOOR.MATH(ROW(INDIRECT("1:512"))/2),2)=1,BQ45,1-BQ45) *  IF(MOD(_xlfn.FLOOR.MATH(ROW(INDIRECT("1:512"))/4),2)=1,BR45,1-BR45) *IF(MOD(_xlfn.FLOOR.MATH(ROW(INDIRECT("1:512"))/8),2)=1,BS45,1-BS45) * IF(MOD(_xlfn.FLOOR.MATH(ROW(INDIRECT("1:512"))/16),2)=1,BT45,1-BT45) * IF(MOD(_xlfn.FLOOR.MATH(ROW(INDIRECT("1:512"))/32),2)=1,BU45,1-BU45) *  IF(MOD(_xlfn.FLOOR.MATH(ROW(INDIRECT("1:512"))/64),2)=1,BV45,1-BV45) * IF(MOD(_xlfn.FLOOR.MATH(ROW(INDIRECT("1:512"))/128),2)=1,BW45,1-BW45) * IF(MOD(_xlfn.FLOOR.MATH(ROW(INDIRECT("1:512"))/256),2)=1,BX45,1-BX45)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0.46924868597486807</v>
      </c>
      <c r="CB45">
        <f ca="1">IF('Auction Sim'!$C$2 = "Most Categories",CA45,BZ45)</f>
        <v>0.46924868597486807</v>
      </c>
      <c r="CD45" t="str">
        <f ca="1"/>
        <v>Bam Adebayo</v>
      </c>
      <c r="CF45" s="6" t="str">
        <f t="shared" ca="1" si="14"/>
        <v>Bam Adebayo</v>
      </c>
      <c r="CH45" t="str">
        <f ca="1"/>
        <v>Bam Adebayo</v>
      </c>
      <c r="CI45">
        <f t="shared" ca="1" si="19"/>
        <v>0.46924868597486807</v>
      </c>
      <c r="CJ45">
        <f t="shared" ca="1" si="20"/>
        <v>0.42284139511686908</v>
      </c>
      <c r="CL45">
        <f t="shared" ca="1" si="21"/>
        <v>0.13078229753161824</v>
      </c>
      <c r="CN45">
        <f t="shared" ca="1" si="15"/>
        <v>21.451396423869802</v>
      </c>
    </row>
    <row r="46" spans="3:92">
      <c r="C46" t="s">
        <v>593</v>
      </c>
      <c r="D46">
        <v>12</v>
      </c>
      <c r="E46" cm="1">
        <f t="array" aca="1" ref="E46" ca="1">INDIRECT("'Auction Sim'!" &amp; C46 &amp; D46)</f>
        <v>0</v>
      </c>
      <c r="I46" t="str">
        <v>Jimmy Butler</v>
      </c>
      <c r="K46" s="6" t="str">
        <f t="shared" ca="1" si="0"/>
        <v>Jimmy Butler</v>
      </c>
      <c r="M46" t="str">
        <f ca="1"/>
        <v>Jimmy Butler</v>
      </c>
      <c r="N46">
        <f ca="1">INDEX(_g_scores_!K$2:$K$474,MATCH(M46,_g_scores_!$A$2:$A$474,0))</f>
        <v>0.61456867761767975</v>
      </c>
      <c r="P46">
        <f t="shared" ca="1" si="16"/>
        <v>2.0761514566512753</v>
      </c>
      <c r="R46">
        <f t="shared" ca="1" si="1"/>
        <v>21.260070194113975</v>
      </c>
      <c r="T46" t="str">
        <v>Nic Claxton</v>
      </c>
      <c r="V46" s="6" t="str">
        <f t="shared" ca="1" si="2"/>
        <v>Nic Claxton</v>
      </c>
      <c r="X46" t="str">
        <f ca="1"/>
        <v>Nic Claxton</v>
      </c>
      <c r="Y46">
        <f ca="1">INDEX(_z_scores_!$K$2:$K$474,MATCH(X46,_z_scores_!$A$2:$A$474,0))</f>
        <v>1.0941432351250242</v>
      </c>
      <c r="AA46">
        <f t="shared" ca="1" si="17"/>
        <v>3.455575984860106</v>
      </c>
      <c r="AC46">
        <f t="shared" ca="1" si="18"/>
        <v>22.214642844188809</v>
      </c>
      <c r="AE46">
        <v>-0.37169243675069247</v>
      </c>
      <c r="AF46">
        <v>1.4067320851011911</v>
      </c>
      <c r="AG46">
        <v>-0.70850329326701611</v>
      </c>
      <c r="AH46">
        <v>-0.12441937754364402</v>
      </c>
      <c r="AI46">
        <v>2.158168752411691</v>
      </c>
      <c r="AJ46">
        <v>-1.2307903000492235</v>
      </c>
      <c r="AK46">
        <v>0.35265561590385508</v>
      </c>
      <c r="AL46">
        <v>-1.5122574048689377</v>
      </c>
      <c r="AM46">
        <v>1.1010499852165825</v>
      </c>
      <c r="AO46" t="s">
        <v>5</v>
      </c>
      <c r="AP46">
        <f>AP32 - SUM(INDEX($AQ10:$BC10,1):INDEX($AQ10:$BC10,AP$38))</f>
        <v>-0.30726298319213458</v>
      </c>
      <c r="AQ46">
        <f>AQ32 - SUM(INDEX($AQ10:$BC10,1):INDEX($AQ10:$BC10,AQ$38))</f>
        <v>-0.29750208342288259</v>
      </c>
      <c r="AR46">
        <f>AR32 - SUM(INDEX($AQ10:$BC10,1):INDEX($AQ10:$BC10,AR$38))</f>
        <v>-0.60531249748152505</v>
      </c>
      <c r="AS46">
        <f>AS32 - SUM(INDEX($AQ10:$BC10,1):INDEX($AQ10:$BC10,AS$38))</f>
        <v>0.89671391256048305</v>
      </c>
      <c r="AT46">
        <f>AT32 - SUM(INDEX($AQ10:$BC10,1):INDEX($AQ10:$BC10,AT$38))</f>
        <v>2.4692140374252372</v>
      </c>
      <c r="AU46">
        <f>AU32 - SUM(INDEX($AQ10:$BC10,1):INDEX($AQ10:$BC10,AU$38))</f>
        <v>-0.57177146773305054</v>
      </c>
      <c r="AV46">
        <f>AV32 - SUM(INDEX($AQ10:$BC10,1):INDEX($AQ10:$BC10,AV$38))</f>
        <v>-0.85209592789148914</v>
      </c>
      <c r="AW46">
        <f>AW32 - SUM(INDEX($AQ10:$BC10,1):INDEX($AQ10:$BC10,AW$38))</f>
        <v>0.79577631311881469</v>
      </c>
      <c r="AX46">
        <f>AX32 - SUM(INDEX($AQ10:$BC10,1):INDEX($AQ10:$BC10,AX$38))</f>
        <v>-0.57017768102763611</v>
      </c>
      <c r="AY46">
        <f>AY32 - SUM(INDEX($AQ10:$BC10,1):INDEX($AQ10:$BC10,AY$38))</f>
        <v>-0.86704850402402078</v>
      </c>
      <c r="AZ46">
        <f>AZ32 - SUM(INDEX($AQ10:$BC10,1):INDEX($AQ10:$BC10,AZ$38))</f>
        <v>-0.86125169365461318</v>
      </c>
      <c r="BA46">
        <f>BA32 - SUM(INDEX($AQ10:$BC10,1):INDEX($AQ10:$BC10,BA$38))</f>
        <v>0.42001967023733333</v>
      </c>
      <c r="BE46" t="str">
        <f t="shared" si="3"/>
        <v>Jimmy Butler</v>
      </c>
      <c r="BF46" cm="1">
        <f t="array" ref="BF46">INDEX(_x_scores_!B$2:B$474,MATCH($BE46,_x_scores_!$A$2:$A$474,0),0) + INDEX(_hidden_info_auction!AP$42:BA$42,'Draft Sim'!$F$21)</f>
        <v>0.22479966815095576</v>
      </c>
      <c r="BG46" cm="1">
        <f t="array" ref="BG46">INDEX(_x_scores_!C$2:C$474,MATCH($BE46,_x_scores_!$A$2:$A$474,0),0) + INDEX(_hidden_info_auction!AP$43:BA$43,'Draft Sim'!$F$21)</f>
        <v>-8.6419096930283046E-3</v>
      </c>
      <c r="BH46" cm="1">
        <f t="array" ref="BH46">INDEX(_x_scores_!D$2:D$474,MATCH($BE46,_x_scores_!$A$2:$A$474,0),0) +INDEX(_hidden_info_auction!AP$44:BA$44,'Draft Sim'!$F$21)</f>
        <v>0.65532997697103179</v>
      </c>
      <c r="BI46" cm="1">
        <f t="array" ref="BI46">INDEX(_x_scores_!E$2:E$474,MATCH($BE46,_x_scores_!$A$2:$A$474,0),0) + INDEX(_hidden_info_auction!AP$45:BA$45,'Draft Sim'!$F$21)</f>
        <v>0.48555999156581092</v>
      </c>
      <c r="BJ46" cm="1">
        <f t="array" ref="BJ46">INDEX(_x_scores_!F$2:F$474,MATCH($BE46,_x_scores_!$A$2:$A$474,0),0) + INDEX(_hidden_info_auction!AP$46:BA$46,'Draft Sim'!$F$21)</f>
        <v>-1.0865149869239195</v>
      </c>
      <c r="BK46" cm="1">
        <f t="array" ref="BK46">INDEX(_x_scores_!G$2:G$474,MATCH($BE46,_x_scores_!$A$2:$A$474,0),0) + INDEX(_hidden_info_auction!AP$47:BA$47,'Draft Sim'!$F$21)</f>
        <v>-0.95060428760315963</v>
      </c>
      <c r="BL46" cm="1">
        <f t="array" ref="BL46">INDEX(_x_scores_!H$2:H$474,MATCH($BE46,_x_scores_!$A$2:$A$474,0),0) + INDEX(_hidden_info_auction!AP$48:BA$48,'Draft Sim'!$F$21)</f>
        <v>7.0715674582304378E-2</v>
      </c>
      <c r="BM46" cm="1">
        <f t="array" ref="BM46">INDEX(_x_scores_!I$2:I$474,MATCH($BE46,_x_scores_!$A$2:$A$474,0),0) + INDEX(_hidden_info_auction!AP$49:BA$49,'Draft Sim'!$F$21)</f>
        <v>-1.2795557010317617</v>
      </c>
      <c r="BN46" cm="1">
        <f t="array" ref="BN46">INDEX(_x_scores_!J$2:J$474,MATCH($BE46,_x_scores_!$A$2:$A$474,0),0) + INDEX(_hidden_info_auction!AP$50:BA$50,'Draft Sim'!$F$21)</f>
        <v>0.14500036963022073</v>
      </c>
      <c r="BP46">
        <f t="shared" si="4"/>
        <v>0.51672871736493775</v>
      </c>
      <c r="BQ46">
        <f t="shared" si="5"/>
        <v>0.49940567860708662</v>
      </c>
      <c r="BR46">
        <f t="shared" si="6"/>
        <v>0.54390513640134919</v>
      </c>
      <c r="BS46">
        <f t="shared" si="7"/>
        <v>0.53681324198822089</v>
      </c>
      <c r="BT46">
        <f t="shared" si="8"/>
        <v>0.42466631084798467</v>
      </c>
      <c r="BU46">
        <f t="shared" si="9"/>
        <v>0.4347068472679958</v>
      </c>
      <c r="BV46">
        <f t="shared" si="10"/>
        <v>0.50518357954264426</v>
      </c>
      <c r="BW46">
        <f t="shared" si="11"/>
        <v>0.40601713227693592</v>
      </c>
      <c r="BX46">
        <f t="shared" si="12"/>
        <v>0.51066529315089515</v>
      </c>
      <c r="BZ46">
        <f t="shared" si="13"/>
        <v>0.48645465971645002</v>
      </c>
      <c r="CA46" cm="1">
        <f t="array" aca="1" ref="CA46" ca="1">SUM(IF(MOD(_xlfn.FLOOR.MATH(ROW(INDIRECT("1:512"))/1),2)=1,BP46,1-BP46) * IF(MOD(_xlfn.FLOOR.MATH(ROW(INDIRECT("1:512"))/2),2)=1,BQ46,1-BQ46) *  IF(MOD(_xlfn.FLOOR.MATH(ROW(INDIRECT("1:512"))/4),2)=1,BR46,1-BR46) *IF(MOD(_xlfn.FLOOR.MATH(ROW(INDIRECT("1:512"))/8),2)=1,BS46,1-BS46) * IF(MOD(_xlfn.FLOOR.MATH(ROW(INDIRECT("1:512"))/16),2)=1,BT46,1-BT46) * IF(MOD(_xlfn.FLOOR.MATH(ROW(INDIRECT("1:512"))/32),2)=1,BU46,1-BU46) *  IF(MOD(_xlfn.FLOOR.MATH(ROW(INDIRECT("1:512"))/64),2)=1,BV46,1-BV46) * IF(MOD(_xlfn.FLOOR.MATH(ROW(INDIRECT("1:512"))/128),2)=1,BW46,1-BW46) * IF(MOD(_xlfn.FLOOR.MATH(ROW(INDIRECT("1:512"))/256),2)=1,BX46,1-BX46)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0.46657126833541146</v>
      </c>
      <c r="CB46">
        <f ca="1">IF('Auction Sim'!$C$2 = "Most Categories",CA46,BZ46)</f>
        <v>0.46657126833541146</v>
      </c>
      <c r="CD46" t="str">
        <f ca="1"/>
        <v>Giannis Antetokounmpo</v>
      </c>
      <c r="CF46" s="6" t="str">
        <f t="shared" ca="1" si="14"/>
        <v>Giannis Antetokounmpo</v>
      </c>
      <c r="CH46" t="str">
        <f ca="1"/>
        <v>Giannis Antetokounmpo</v>
      </c>
      <c r="CI46">
        <f t="shared" ca="1" si="19"/>
        <v>0.46905297150485376</v>
      </c>
      <c r="CJ46">
        <f t="shared" ca="1" si="20"/>
        <v>0.42234933982439932</v>
      </c>
      <c r="CL46">
        <f t="shared" ca="1" si="21"/>
        <v>0.13029024223914848</v>
      </c>
      <c r="CN46">
        <f t="shared" ca="1" si="15"/>
        <v>21.370687693862362</v>
      </c>
    </row>
    <row r="47" spans="3:92">
      <c r="C47" t="s">
        <v>593</v>
      </c>
      <c r="D47">
        <v>14</v>
      </c>
      <c r="E47" cm="1">
        <f t="array" aca="1" ref="E47" ca="1">INDIRECT("'Auction Sim'!" &amp; C47 &amp; D47)</f>
        <v>0</v>
      </c>
      <c r="I47" t="str">
        <v>Chris Paul</v>
      </c>
      <c r="K47" s="6" t="str">
        <f t="shared" ca="1" si="0"/>
        <v>Chris Paul</v>
      </c>
      <c r="M47" t="str">
        <f ca="1"/>
        <v>Chris Paul</v>
      </c>
      <c r="N47">
        <f ca="1">INDEX(_g_scores_!K$2:$K$474,MATCH(M47,_g_scores_!$A$2:$A$474,0))</f>
        <v>0.61244428413892682</v>
      </c>
      <c r="P47">
        <f t="shared" ca="1" si="16"/>
        <v>2.0740270631725224</v>
      </c>
      <c r="R47">
        <f t="shared" ca="1" si="1"/>
        <v>21.238316119124157</v>
      </c>
      <c r="T47" t="str">
        <v>Walker Kessler</v>
      </c>
      <c r="V47" s="6" t="str">
        <f t="shared" ca="1" si="2"/>
        <v>Walker Kessler</v>
      </c>
      <c r="X47" t="str">
        <f ca="1"/>
        <v>Walker Kessler</v>
      </c>
      <c r="Y47">
        <f ca="1">INDEX(_z_scores_!$K$2:$K$474,MATCH(X47,_z_scores_!$A$2:$A$474,0))</f>
        <v>0.92639574496352295</v>
      </c>
      <c r="AA47">
        <f t="shared" ca="1" si="17"/>
        <v>3.2878284946986049</v>
      </c>
      <c r="AC47">
        <f t="shared" ca="1" si="18"/>
        <v>21.136255160551261</v>
      </c>
      <c r="AE47">
        <v>-0.49930364223983614</v>
      </c>
      <c r="AF47">
        <v>1.5653191316406898</v>
      </c>
      <c r="AG47">
        <v>-1.0372270263366579</v>
      </c>
      <c r="AH47">
        <v>-0.5457200894894535</v>
      </c>
      <c r="AI47">
        <v>2.5464934869905176</v>
      </c>
      <c r="AJ47">
        <v>-1.2735994136087905</v>
      </c>
      <c r="AK47">
        <v>0.57583757983360651</v>
      </c>
      <c r="AL47">
        <v>-1.1322953924017893</v>
      </c>
      <c r="AM47">
        <v>0.93665544457397598</v>
      </c>
      <c r="AO47" t="s">
        <v>6</v>
      </c>
      <c r="AP47">
        <f>AP33 - SUM(INDEX($AQ11:$BC11,1):INDEX($AQ11:$BC11,AP$38))</f>
        <v>-1.6309455885070627</v>
      </c>
      <c r="AQ47">
        <f>AQ33 - SUM(INDEX($AQ11:$BC11,1):INDEX($AQ11:$BC11,AQ$38))</f>
        <v>-8.0163098021283297E-2</v>
      </c>
      <c r="AR47">
        <f>AR33 - SUM(INDEX($AQ11:$BC11,1):INDEX($AQ11:$BC11,AR$38))</f>
        <v>-0.11988486896583916</v>
      </c>
      <c r="AS47">
        <f>AS33 - SUM(INDEX($AQ11:$BC11,1):INDEX($AQ11:$BC11,AS$38))</f>
        <v>-1.7800646174705665</v>
      </c>
      <c r="AT47">
        <f>AT33 - SUM(INDEX($AQ11:$BC11,1):INDEX($AQ11:$BC11,AT$38))</f>
        <v>-1.0659573682931367</v>
      </c>
      <c r="AU47">
        <f>AU33 - SUM(INDEX($AQ11:$BC11,1):INDEX($AQ11:$BC11,AU$38))</f>
        <v>-6.7933419300238107E-2</v>
      </c>
      <c r="AV47">
        <f>AV33 - SUM(INDEX($AQ11:$BC11,1):INDEX($AQ11:$BC11,AV$38))</f>
        <v>0.94480784132780871</v>
      </c>
      <c r="AW47">
        <f>AW33 - SUM(INDEX($AQ11:$BC11,1):INDEX($AQ11:$BC11,AW$38))</f>
        <v>-0.88844545095204164</v>
      </c>
      <c r="AX47">
        <f>AX33 - SUM(INDEX($AQ11:$BC11,1):INDEX($AQ11:$BC11,AX$38))</f>
        <v>-0.45990306232940614</v>
      </c>
      <c r="AY47">
        <f>AY33 - SUM(INDEX($AQ11:$BC11,1):INDEX($AQ11:$BC11,AY$38))</f>
        <v>1.2958554843449288</v>
      </c>
      <c r="AZ47">
        <f>AZ33 - SUM(INDEX($AQ11:$BC11,1):INDEX($AQ11:$BC11,AZ$38))</f>
        <v>-0.8742476141961314</v>
      </c>
      <c r="BA47">
        <f>BA33 - SUM(INDEX($AQ11:$BC11,1):INDEX($AQ11:$BC11,BA$38))</f>
        <v>-1.5195518470680756</v>
      </c>
      <c r="BE47" t="str">
        <f t="shared" si="3"/>
        <v>Chris Paul</v>
      </c>
      <c r="BF47" cm="1">
        <f t="array" ref="BF47">INDEX(_x_scores_!B$2:B$474,MATCH($BE47,_x_scores_!$A$2:$A$474,0),0) + INDEX(_hidden_info_auction!AP$42:BA$42,'Draft Sim'!$F$21)</f>
        <v>-0.53702625356610845</v>
      </c>
      <c r="BG47" cm="1">
        <f t="array" ref="BG47">INDEX(_x_scores_!C$2:C$474,MATCH($BE47,_x_scores_!$A$2:$A$474,0),0) + INDEX(_hidden_info_auction!AP$43:BA$43,'Draft Sim'!$F$21)</f>
        <v>-0.23437891000070277</v>
      </c>
      <c r="BH47" cm="1">
        <f t="array" ref="BH47">INDEX(_x_scores_!D$2:D$474,MATCH($BE47,_x_scores_!$A$2:$A$474,0),0) +INDEX(_hidden_info_auction!AP$44:BA$44,'Draft Sim'!$F$21)</f>
        <v>2.0247844459048263</v>
      </c>
      <c r="BI47" cm="1">
        <f t="array" ref="BI47">INDEX(_x_scores_!E$2:E$474,MATCH($BE47,_x_scores_!$A$2:$A$474,0),0) + INDEX(_hidden_info_auction!AP$45:BA$45,'Draft Sim'!$F$21)</f>
        <v>0.32364706512904201</v>
      </c>
      <c r="BJ47" cm="1">
        <f t="array" ref="BJ47">INDEX(_x_scores_!F$2:F$474,MATCH($BE47,_x_scores_!$A$2:$A$474,0),0) + INDEX(_hidden_info_auction!AP$46:BA$46,'Draft Sim'!$F$21)</f>
        <v>-1.0624845848335007</v>
      </c>
      <c r="BK47" cm="1">
        <f t="array" ref="BK47">INDEX(_x_scores_!G$2:G$474,MATCH($BE47,_x_scores_!$A$2:$A$474,0),0) + INDEX(_hidden_info_auction!AP$47:BA$47,'Draft Sim'!$F$21)</f>
        <v>-0.20662382491926867</v>
      </c>
      <c r="BL47" cm="1">
        <f t="array" ref="BL47">INDEX(_x_scores_!H$2:H$474,MATCH($BE47,_x_scores_!$A$2:$A$474,0),0) + INDEX(_hidden_info_auction!AP$48:BA$48,'Draft Sim'!$F$21)</f>
        <v>3.2025546304567734E-2</v>
      </c>
      <c r="BM47" cm="1">
        <f t="array" ref="BM47">INDEX(_x_scores_!I$2:I$474,MATCH($BE47,_x_scores_!$A$2:$A$474,0),0) + INDEX(_hidden_info_auction!AP$49:BA$49,'Draft Sim'!$F$21)</f>
        <v>-1.5730409207477405</v>
      </c>
      <c r="BN47" cm="1">
        <f t="array" ref="BN47">INDEX(_x_scores_!J$2:J$474,MATCH($BE47,_x_scores_!$A$2:$A$474,0),0) + INDEX(_hidden_info_auction!AP$50:BA$50,'Draft Sim'!$F$21)</f>
        <v>-0.26534465086047299</v>
      </c>
      <c r="BP47">
        <f t="shared" si="4"/>
        <v>0.46009167020782449</v>
      </c>
      <c r="BQ47">
        <f t="shared" si="5"/>
        <v>0.48388567262648441</v>
      </c>
      <c r="BR47">
        <f t="shared" si="6"/>
        <v>0.63334456067146105</v>
      </c>
      <c r="BS47">
        <f t="shared" si="7"/>
        <v>0.5245570418031944</v>
      </c>
      <c r="BT47">
        <f t="shared" si="8"/>
        <v>0.42631316814128351</v>
      </c>
      <c r="BU47">
        <f t="shared" si="9"/>
        <v>0.48574692055864577</v>
      </c>
      <c r="BV47">
        <f t="shared" si="10"/>
        <v>0.50234757966848198</v>
      </c>
      <c r="BW47">
        <f t="shared" si="11"/>
        <v>0.38501101485374556</v>
      </c>
      <c r="BX47">
        <f t="shared" si="12"/>
        <v>0.48048841654335361</v>
      </c>
      <c r="BZ47">
        <f t="shared" si="13"/>
        <v>0.48686511611938621</v>
      </c>
      <c r="CA47" cm="1">
        <f t="array" aca="1" ref="CA47" ca="1">SUM(IF(MOD(_xlfn.FLOOR.MATH(ROW(INDIRECT("1:512"))/1),2)=1,BP47,1-BP47) * IF(MOD(_xlfn.FLOOR.MATH(ROW(INDIRECT("1:512"))/2),2)=1,BQ47,1-BQ47) *  IF(MOD(_xlfn.FLOOR.MATH(ROW(INDIRECT("1:512"))/4),2)=1,BR47,1-BR47) *IF(MOD(_xlfn.FLOOR.MATH(ROW(INDIRECT("1:512"))/8),2)=1,BS47,1-BS47) * IF(MOD(_xlfn.FLOOR.MATH(ROW(INDIRECT("1:512"))/16),2)=1,BT47,1-BT47) * IF(MOD(_xlfn.FLOOR.MATH(ROW(INDIRECT("1:512"))/32),2)=1,BU47,1-BU47) *  IF(MOD(_xlfn.FLOOR.MATH(ROW(INDIRECT("1:512"))/64),2)=1,BV47,1-BV47) * IF(MOD(_xlfn.FLOOR.MATH(ROW(INDIRECT("1:512"))/128),2)=1,BW47,1-BW47) * IF(MOD(_xlfn.FLOOR.MATH(ROW(INDIRECT("1:512"))/256),2)=1,BX47,1-BX47)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0.46733413263631846</v>
      </c>
      <c r="CB47">
        <f ca="1">IF('Auction Sim'!$C$2 = "Most Categories",CA47,BZ47)</f>
        <v>0.46733413263631846</v>
      </c>
      <c r="CD47" t="str">
        <f ca="1"/>
        <v>Chris Paul</v>
      </c>
      <c r="CF47" s="6" t="str">
        <f t="shared" ca="1" si="14"/>
        <v>Chris Paul</v>
      </c>
      <c r="CH47" t="str">
        <f ca="1"/>
        <v>Chris Paul</v>
      </c>
      <c r="CI47">
        <f t="shared" ca="1" si="19"/>
        <v>0.46733413263631846</v>
      </c>
      <c r="CJ47">
        <f t="shared" ca="1" si="20"/>
        <v>0.41802710212935124</v>
      </c>
      <c r="CL47">
        <f t="shared" ca="1" si="21"/>
        <v>0.1259680045441004</v>
      </c>
      <c r="CN47">
        <f t="shared" ca="1" si="15"/>
        <v>20.661738271925085</v>
      </c>
    </row>
    <row r="48" spans="3:92">
      <c r="C48" t="s">
        <v>593</v>
      </c>
      <c r="D48">
        <v>16</v>
      </c>
      <c r="E48" cm="1">
        <f t="array" aca="1" ref="E48" ca="1">INDIRECT("'Auction Sim'!" &amp; C48 &amp; D48)</f>
        <v>0</v>
      </c>
      <c r="I48" t="str">
        <v>Jrue Holiday</v>
      </c>
      <c r="K48" s="6" t="str">
        <f t="shared" ca="1" si="0"/>
        <v>Jrue Holiday</v>
      </c>
      <c r="M48" t="str">
        <f ca="1"/>
        <v>Jrue Holiday</v>
      </c>
      <c r="N48">
        <f ca="1">INDEX(_g_scores_!K$2:$K$474,MATCH(M48,_g_scores_!$A$2:$A$474,0))</f>
        <v>0.54726697045590833</v>
      </c>
      <c r="P48">
        <f t="shared" ca="1" si="16"/>
        <v>2.0088497494895039</v>
      </c>
      <c r="R48">
        <f t="shared" ca="1" si="1"/>
        <v>20.570891659542689</v>
      </c>
      <c r="T48" t="str">
        <v>Jrue Holiday</v>
      </c>
      <c r="V48" s="6" t="str">
        <f t="shared" ca="1" si="2"/>
        <v>Jrue Holiday</v>
      </c>
      <c r="X48" t="str">
        <f ca="1"/>
        <v>Jrue Holiday</v>
      </c>
      <c r="Y48">
        <f ca="1">INDEX(_z_scores_!$K$2:$K$474,MATCH(X48,_z_scores_!$A$2:$A$474,0))</f>
        <v>0.8786374464094322</v>
      </c>
      <c r="AA48">
        <f t="shared" ca="1" si="17"/>
        <v>3.2400701961445142</v>
      </c>
      <c r="AC48">
        <f t="shared" ca="1" si="18"/>
        <v>20.82923440630551</v>
      </c>
      <c r="AE48">
        <v>0.1089036747399011</v>
      </c>
      <c r="AF48">
        <v>-0.35648868823868601</v>
      </c>
      <c r="AG48">
        <v>1.3593745038075913</v>
      </c>
      <c r="AH48">
        <v>0.3589318845454047</v>
      </c>
      <c r="AI48">
        <v>-0.39845567837754353</v>
      </c>
      <c r="AJ48">
        <v>0.37881096065963971</v>
      </c>
      <c r="AK48">
        <v>-0.58397625212165605</v>
      </c>
      <c r="AL48">
        <v>2.004785865495097E-2</v>
      </c>
      <c r="AM48">
        <v>-0.14569128380525248</v>
      </c>
      <c r="AO48" t="s">
        <v>7</v>
      </c>
      <c r="AP48">
        <f>AP34 - SUM(INDEX($AQ12:$BC12,1):INDEX($AQ12:$BC12,AP$38))</f>
        <v>-0.18819378584797097</v>
      </c>
      <c r="AQ48">
        <f>AQ34 - SUM(INDEX($AQ12:$BC12,1):INDEX($AQ12:$BC12,AQ$38))</f>
        <v>0.54322910084234211</v>
      </c>
      <c r="AR48">
        <f>AR34 - SUM(INDEX($AQ12:$BC12,1):INDEX($AQ12:$BC12,AR$38))</f>
        <v>0.79875814780668919</v>
      </c>
      <c r="AS48">
        <f>AS34 - SUM(INDEX($AQ12:$BC12,1):INDEX($AQ12:$BC12,AS$38))</f>
        <v>0.39816950161146925</v>
      </c>
      <c r="AT48">
        <f>AT34 - SUM(INDEX($AQ12:$BC12,1):INDEX($AQ12:$BC12,AT$38))</f>
        <v>1.5224048177750531</v>
      </c>
      <c r="AU48">
        <f>AU34 - SUM(INDEX($AQ12:$BC12,1):INDEX($AQ12:$BC12,AU$38))</f>
        <v>-7.0664313145142765E-2</v>
      </c>
      <c r="AV48">
        <f>AV34 - SUM(INDEX($AQ12:$BC12,1):INDEX($AQ12:$BC12,AV$38))</f>
        <v>0.31540793954686452</v>
      </c>
      <c r="AW48">
        <f>AW34 - SUM(INDEX($AQ12:$BC12,1):INDEX($AQ12:$BC12,AW$38))</f>
        <v>0.38037069938914359</v>
      </c>
      <c r="AX48">
        <f>AX34 - SUM(INDEX($AQ12:$BC12,1):INDEX($AQ12:$BC12,AX$38))</f>
        <v>0.24964453214462168</v>
      </c>
      <c r="AY48">
        <f>AY34 - SUM(INDEX($AQ12:$BC12,1):INDEX($AQ12:$BC12,AY$38))</f>
        <v>-0.2348590095048757</v>
      </c>
      <c r="AZ48">
        <f>AZ34 - SUM(INDEX($AQ12:$BC12,1):INDEX($AQ12:$BC12,AZ$38))</f>
        <v>0.22679729151738148</v>
      </c>
      <c r="BA48">
        <f>BA34 - SUM(INDEX($AQ12:$BC12,1):INDEX($AQ12:$BC12,BA$38))</f>
        <v>-0.31672081019256759</v>
      </c>
      <c r="BE48" t="str">
        <f t="shared" si="3"/>
        <v>Jrue Holiday</v>
      </c>
      <c r="BF48" cm="1">
        <f t="array" ref="BF48">INDEX(_x_scores_!B$2:B$474,MATCH($BE48,_x_scores_!$A$2:$A$474,0),0) + INDEX(_hidden_info_auction!AP$42:BA$42,'Draft Sim'!$F$21)</f>
        <v>1.7066811521430816E-2</v>
      </c>
      <c r="BG48" cm="1">
        <f t="array" ref="BG48">INDEX(_x_scores_!C$2:C$474,MATCH($BE48,_x_scores_!$A$2:$A$474,0),0) + INDEX(_hidden_info_auction!AP$43:BA$43,'Draft Sim'!$F$21)</f>
        <v>-0.11232107311197964</v>
      </c>
      <c r="BH48" cm="1">
        <f t="array" ref="BH48">INDEX(_x_scores_!D$2:D$474,MATCH($BE48,_x_scores_!$A$2:$A$474,0),0) +INDEX(_hidden_info_auction!AP$44:BA$44,'Draft Sim'!$F$21)</f>
        <v>1.5088335070410965</v>
      </c>
      <c r="BI48" cm="1">
        <f t="array" ref="BI48">INDEX(_x_scores_!E$2:E$474,MATCH($BE48,_x_scores_!$A$2:$A$474,0),0) + INDEX(_hidden_info_auction!AP$45:BA$45,'Draft Sim'!$F$21)</f>
        <v>0.12595635759999341</v>
      </c>
      <c r="BJ48" cm="1">
        <f t="array" ref="BJ48">INDEX(_x_scores_!F$2:F$474,MATCH($BE48,_x_scores_!$A$2:$A$474,0),0) + INDEX(_hidden_info_auction!AP$46:BA$46,'Draft Sim'!$F$21)</f>
        <v>-0.97022714611059402</v>
      </c>
      <c r="BK48" cm="1">
        <f t="array" ref="BK48">INDEX(_x_scores_!G$2:G$474,MATCH($BE48,_x_scores_!$A$2:$A$474,0),0) + INDEX(_hidden_info_auction!AP$47:BA$47,'Draft Sim'!$F$21)</f>
        <v>0.3108775413594016</v>
      </c>
      <c r="BL48" cm="1">
        <f t="array" ref="BL48">INDEX(_x_scores_!H$2:H$474,MATCH($BE48,_x_scores_!$A$2:$A$474,0),0) + INDEX(_hidden_info_auction!AP$48:BA$48,'Draft Sim'!$F$21)</f>
        <v>-0.65464056526679881</v>
      </c>
      <c r="BM48" cm="1">
        <f t="array" ref="BM48">INDEX(_x_scores_!I$2:I$474,MATCH($BE48,_x_scores_!$A$2:$A$474,0),0) + INDEX(_hidden_info_auction!AP$49:BA$49,'Draft Sim'!$F$21)</f>
        <v>-1.7238908437138882</v>
      </c>
      <c r="BN48" cm="1">
        <f t="array" ref="BN48">INDEX(_x_scores_!J$2:J$474,MATCH($BE48,_x_scores_!$A$2:$A$474,0),0) + INDEX(_hidden_info_auction!AP$50:BA$50,'Draft Sim'!$F$21)</f>
        <v>-4.5847444399095744E-2</v>
      </c>
      <c r="BP48">
        <f t="shared" si="4"/>
        <v>0.50127041604331013</v>
      </c>
      <c r="BQ48">
        <f t="shared" si="5"/>
        <v>0.49227593520911994</v>
      </c>
      <c r="BR48">
        <f t="shared" si="6"/>
        <v>0.60021435577155069</v>
      </c>
      <c r="BS48">
        <f t="shared" si="7"/>
        <v>0.50956219108771728</v>
      </c>
      <c r="BT48">
        <f t="shared" si="8"/>
        <v>0.43264747482108312</v>
      </c>
      <c r="BU48">
        <f t="shared" si="9"/>
        <v>0.52143882040149636</v>
      </c>
      <c r="BV48">
        <f t="shared" si="10"/>
        <v>0.45212785122679655</v>
      </c>
      <c r="BW48">
        <f t="shared" si="11"/>
        <v>0.37433968920532079</v>
      </c>
      <c r="BX48">
        <f t="shared" si="12"/>
        <v>0.49662739570314773</v>
      </c>
      <c r="BZ48">
        <f t="shared" si="13"/>
        <v>0.48672268105217142</v>
      </c>
      <c r="CA48" cm="1">
        <f t="array" aca="1" ref="CA48" ca="1">SUM(IF(MOD(_xlfn.FLOOR.MATH(ROW(INDIRECT("1:512"))/1),2)=1,BP48,1-BP48) * IF(MOD(_xlfn.FLOOR.MATH(ROW(INDIRECT("1:512"))/2),2)=1,BQ48,1-BQ48) *  IF(MOD(_xlfn.FLOOR.MATH(ROW(INDIRECT("1:512"))/4),2)=1,BR48,1-BR48) *IF(MOD(_xlfn.FLOOR.MATH(ROW(INDIRECT("1:512"))/8),2)=1,BS48,1-BS48) * IF(MOD(_xlfn.FLOOR.MATH(ROW(INDIRECT("1:512"))/16),2)=1,BT48,1-BT48) * IF(MOD(_xlfn.FLOOR.MATH(ROW(INDIRECT("1:512"))/32),2)=1,BU48,1-BU48) *  IF(MOD(_xlfn.FLOOR.MATH(ROW(INDIRECT("1:512"))/64),2)=1,BV48,1-BV48) * IF(MOD(_xlfn.FLOOR.MATH(ROW(INDIRECT("1:512"))/128),2)=1,BW48,1-BW48) * IF(MOD(_xlfn.FLOOR.MATH(ROW(INDIRECT("1:512"))/256),2)=1,BX48,1-BX48)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0.46713070246052008</v>
      </c>
      <c r="CB48">
        <f ca="1">IF('Auction Sim'!$C$2 = "Most Categories",CA48,BZ48)</f>
        <v>0.46713070246052008</v>
      </c>
      <c r="CD48" t="str">
        <f ca="1"/>
        <v>Jrue Holiday</v>
      </c>
      <c r="CF48" s="6" t="str">
        <f t="shared" ca="1" si="14"/>
        <v>Jrue Holiday</v>
      </c>
      <c r="CH48" t="str">
        <f ca="1"/>
        <v>Jrue Holiday</v>
      </c>
      <c r="CI48">
        <f t="shared" ca="1" si="19"/>
        <v>0.46713070246052008</v>
      </c>
      <c r="CJ48">
        <f t="shared" ca="1" si="20"/>
        <v>0.41751545143478497</v>
      </c>
      <c r="CL48">
        <f t="shared" ca="1" si="21"/>
        <v>0.12545635384953413</v>
      </c>
      <c r="CN48">
        <f t="shared" ca="1" si="15"/>
        <v>20.57781543154957</v>
      </c>
    </row>
    <row r="49" spans="3:92">
      <c r="C49" t="s">
        <v>593</v>
      </c>
      <c r="D49">
        <v>18</v>
      </c>
      <c r="E49" cm="1">
        <f t="array" aca="1" ref="E49" ca="1">INDIRECT("'Auction Sim'!" &amp; C49 &amp; D49)</f>
        <v>0</v>
      </c>
      <c r="I49" t="str">
        <v>Jamal Murray</v>
      </c>
      <c r="K49" s="6" t="str">
        <f t="shared" ca="1" si="0"/>
        <v>Jamal Murray</v>
      </c>
      <c r="M49" t="str">
        <f ca="1"/>
        <v>Jamal Murray</v>
      </c>
      <c r="N49">
        <f ca="1">INDEX(_g_scores_!K$2:$K$474,MATCH(M49,_g_scores_!$A$2:$A$474,0))</f>
        <v>0.52096063764274181</v>
      </c>
      <c r="P49">
        <f t="shared" ca="1" si="16"/>
        <v>1.9825434166763372</v>
      </c>
      <c r="R49">
        <f t="shared" ca="1" si="1"/>
        <v>20.301511272882593</v>
      </c>
      <c r="T49" t="str">
        <v>Franz Wagner</v>
      </c>
      <c r="V49" s="6" t="str">
        <f t="shared" ca="1" si="2"/>
        <v>Franz Wagner</v>
      </c>
      <c r="X49" t="str">
        <f ca="1"/>
        <v>Franz Wagner</v>
      </c>
      <c r="Y49">
        <f ca="1">INDEX(_z_scores_!$K$2:$K$474,MATCH(X49,_z_scores_!$A$2:$A$474,0))</f>
        <v>0.84542699166472435</v>
      </c>
      <c r="AA49">
        <f t="shared" ca="1" si="17"/>
        <v>3.2068597413998061</v>
      </c>
      <c r="AC49">
        <f t="shared" ca="1" si="18"/>
        <v>20.615736455723866</v>
      </c>
      <c r="AE49">
        <v>0.76679700611446899</v>
      </c>
      <c r="AF49">
        <v>-0.30374451491989962</v>
      </c>
      <c r="AG49">
        <v>0.27459333989220114</v>
      </c>
      <c r="AH49">
        <v>0.27883315643423967</v>
      </c>
      <c r="AI49">
        <v>-0.49663611414788095</v>
      </c>
      <c r="AJ49">
        <v>0.27739074639706335</v>
      </c>
      <c r="AK49">
        <v>-0.49487983765135229</v>
      </c>
      <c r="AL49">
        <v>0.40099698406728379</v>
      </c>
      <c r="AM49">
        <v>-0.29048350268354906</v>
      </c>
      <c r="AO49" t="s">
        <v>9</v>
      </c>
      <c r="AP49">
        <f>AP35 - SUM(INDEX($AQ13:$BC13,1):INDEX($AQ13:$BC13,AP$38))</f>
        <v>-0.36957540077968198</v>
      </c>
      <c r="AQ49">
        <f>AQ35 - SUM(INDEX($AQ13:$BC13,1):INDEX($AQ13:$BC13,AQ$38))</f>
        <v>-8.7213120708912184E-2</v>
      </c>
      <c r="AR49">
        <f>AR35 - SUM(INDEX($AQ13:$BC13,1):INDEX($AQ13:$BC13,AR$38))</f>
        <v>-0.38712984208765466</v>
      </c>
      <c r="AS49">
        <f>AS35 - SUM(INDEX($AQ13:$BC13,1):INDEX($AQ13:$BC13,AS$38))</f>
        <v>-0.1851924546092244</v>
      </c>
      <c r="AT49">
        <f>AT35 - SUM(INDEX($AQ13:$BC13,1):INDEX($AQ13:$BC13,AT$38))</f>
        <v>-0.81515082941854711</v>
      </c>
      <c r="AU49">
        <f>AU35 - SUM(INDEX($AQ13:$BC13,1):INDEX($AQ13:$BC13,AU$38))</f>
        <v>-1.7439387023688393</v>
      </c>
      <c r="AV49">
        <f>AV35 - SUM(INDEX($AQ13:$BC13,1):INDEX($AQ13:$BC13,AV$38))</f>
        <v>-8.1378689682650052E-2</v>
      </c>
      <c r="AW49">
        <f>AW35 - SUM(INDEX($AQ13:$BC13,1):INDEX($AQ13:$BC13,AW$38))</f>
        <v>-2.6269751026178012E-2</v>
      </c>
      <c r="AX49">
        <f>AX35 - SUM(INDEX($AQ13:$BC13,1):INDEX($AQ13:$BC13,AX$38))</f>
        <v>-0.11249565441411136</v>
      </c>
      <c r="AY49">
        <f>AY35 - SUM(INDEX($AQ13:$BC13,1):INDEX($AQ13:$BC13,AY$38))</f>
        <v>-0.88492707238067214</v>
      </c>
      <c r="AZ49">
        <f>AZ35 - SUM(INDEX($AQ13:$BC13,1):INDEX($AQ13:$BC13,AZ$38))</f>
        <v>-1.0834098541493762</v>
      </c>
      <c r="BA49">
        <f>BA35 - SUM(INDEX($AQ13:$BC13,1):INDEX($AQ13:$BC13,BA$38))</f>
        <v>0.24267191705205626</v>
      </c>
      <c r="BE49" t="str">
        <f t="shared" si="3"/>
        <v>Jamal Murray</v>
      </c>
      <c r="BF49" cm="1">
        <f t="array" ref="BF49">INDEX(_x_scores_!B$2:B$474,MATCH($BE49,_x_scores_!$A$2:$A$474,0),0) + INDEX(_hidden_info_auction!AP$42:BA$42,'Draft Sim'!$F$21)</f>
        <v>0.33984600119458003</v>
      </c>
      <c r="BG49" cm="1">
        <f t="array" ref="BG49">INDEX(_x_scores_!C$2:C$474,MATCH($BE49,_x_scores_!$A$2:$A$474,0),0) + INDEX(_hidden_info_auction!AP$43:BA$43,'Draft Sim'!$F$21)</f>
        <v>-0.29550474018540629</v>
      </c>
      <c r="BH49" cm="1">
        <f t="array" ref="BH49">INDEX(_x_scores_!D$2:D$474,MATCH($BE49,_x_scores_!$A$2:$A$474,0),0) +INDEX(_hidden_info_auction!AP$44:BA$44,'Draft Sim'!$F$21)</f>
        <v>1.0255964573769634</v>
      </c>
      <c r="BI49" cm="1">
        <f t="array" ref="BI49">INDEX(_x_scores_!E$2:E$474,MATCH($BE49,_x_scores_!$A$2:$A$474,0),0) + INDEX(_hidden_info_auction!AP$45:BA$45,'Draft Sim'!$F$21)</f>
        <v>-8.6641267415814099E-2</v>
      </c>
      <c r="BJ49" cm="1">
        <f t="array" ref="BJ49">INDEX(_x_scores_!F$2:F$474,MATCH($BE49,_x_scores_!$A$2:$A$474,0),0) + INDEX(_hidden_info_auction!AP$46:BA$46,'Draft Sim'!$F$21)</f>
        <v>-1.0996490872970393</v>
      </c>
      <c r="BK49" cm="1">
        <f t="array" ref="BK49">INDEX(_x_scores_!G$2:G$474,MATCH($BE49,_x_scores_!$A$2:$A$474,0),0) + INDEX(_hidden_info_auction!AP$47:BA$47,'Draft Sim'!$F$21)</f>
        <v>0.6656753360052079</v>
      </c>
      <c r="BL49" cm="1">
        <f t="array" ref="BL49">INDEX(_x_scores_!H$2:H$474,MATCH($BE49,_x_scores_!$A$2:$A$474,0),0) + INDEX(_hidden_info_auction!AP$48:BA$48,'Draft Sim'!$F$21)</f>
        <v>-0.39919834297601281</v>
      </c>
      <c r="BM49" cm="1">
        <f t="array" ref="BM49">INDEX(_x_scores_!I$2:I$474,MATCH($BE49,_x_scores_!$A$2:$A$474,0),0) + INDEX(_hidden_info_auction!AP$49:BA$49,'Draft Sim'!$F$21)</f>
        <v>-1.5060064914429796</v>
      </c>
      <c r="BN49" cm="1">
        <f t="array" ref="BN49">INDEX(_x_scores_!J$2:J$474,MATCH($BE49,_x_scores_!$A$2:$A$474,0),0) + INDEX(_hidden_info_auction!AP$50:BA$50,'Draft Sim'!$F$21)</f>
        <v>-0.26016073927624983</v>
      </c>
      <c r="BP49">
        <f t="shared" si="4"/>
        <v>0.52528049099665297</v>
      </c>
      <c r="BQ49">
        <f t="shared" si="5"/>
        <v>0.47968632713402848</v>
      </c>
      <c r="BR49">
        <f t="shared" si="6"/>
        <v>0.56851090119780534</v>
      </c>
      <c r="BS49">
        <f t="shared" si="7"/>
        <v>0.49342214898427228</v>
      </c>
      <c r="BT49">
        <f t="shared" si="8"/>
        <v>0.42376675506851669</v>
      </c>
      <c r="BU49">
        <f t="shared" si="9"/>
        <v>0.54582734425733004</v>
      </c>
      <c r="BV49">
        <f t="shared" si="10"/>
        <v>0.47076347670428043</v>
      </c>
      <c r="BW49">
        <f t="shared" si="11"/>
        <v>0.38978176145890253</v>
      </c>
      <c r="BX49">
        <f t="shared" si="12"/>
        <v>0.48086930978751685</v>
      </c>
      <c r="BZ49">
        <f t="shared" si="13"/>
        <v>0.4864342795099228</v>
      </c>
      <c r="CA49" cm="1">
        <f t="array" aca="1" ref="CA49" ca="1">SUM(IF(MOD(_xlfn.FLOOR.MATH(ROW(INDIRECT("1:512"))/1),2)=1,BP49,1-BP49) * IF(MOD(_xlfn.FLOOR.MATH(ROW(INDIRECT("1:512"))/2),2)=1,BQ49,1-BQ49) *  IF(MOD(_xlfn.FLOOR.MATH(ROW(INDIRECT("1:512"))/4),2)=1,BR49,1-BR49) *IF(MOD(_xlfn.FLOOR.MATH(ROW(INDIRECT("1:512"))/8),2)=1,BS49,1-BS49) * IF(MOD(_xlfn.FLOOR.MATH(ROW(INDIRECT("1:512"))/16),2)=1,BT49,1-BT49) * IF(MOD(_xlfn.FLOOR.MATH(ROW(INDIRECT("1:512"))/32),2)=1,BU49,1-BU49) *  IF(MOD(_xlfn.FLOOR.MATH(ROW(INDIRECT("1:512"))/64),2)=1,BV49,1-BV49) * IF(MOD(_xlfn.FLOOR.MATH(ROW(INDIRECT("1:512"))/128),2)=1,BW49,1-BW49) * IF(MOD(_xlfn.FLOOR.MATH(ROW(INDIRECT("1:512"))/256),2)=1,BX49,1-BX49)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0.4664765569475019</v>
      </c>
      <c r="CB49">
        <f ca="1">IF('Auction Sim'!$C$2 = "Most Categories",CA49,BZ49)</f>
        <v>0.4664765569475019</v>
      </c>
      <c r="CD49" t="str">
        <f ca="1"/>
        <v>Jimmy Butler</v>
      </c>
      <c r="CF49" s="6" t="str">
        <f t="shared" ca="1" si="14"/>
        <v>Jimmy Butler</v>
      </c>
      <c r="CH49" t="str">
        <f ca="1"/>
        <v>Jimmy Butler</v>
      </c>
      <c r="CI49">
        <f t="shared" ca="1" si="19"/>
        <v>0.46657126833541146</v>
      </c>
      <c r="CJ49">
        <f t="shared" ca="1" si="20"/>
        <v>0.41610829739910432</v>
      </c>
      <c r="CL49">
        <f t="shared" ca="1" si="21"/>
        <v>0.12404919981385348</v>
      </c>
      <c r="CN49">
        <f t="shared" ca="1" si="15"/>
        <v>20.347008819197953</v>
      </c>
    </row>
    <row r="50" spans="3:92">
      <c r="C50" t="s">
        <v>593</v>
      </c>
      <c r="D50">
        <v>20</v>
      </c>
      <c r="E50" cm="1">
        <f t="array" aca="1" ref="E50" ca="1">INDIRECT("'Auction Sim'!" &amp; C50 &amp; D50)</f>
        <v>0</v>
      </c>
      <c r="I50" t="str">
        <v>Buddy Hield</v>
      </c>
      <c r="K50" s="6" t="str">
        <f t="shared" ca="1" si="0"/>
        <v>Buddy Hield</v>
      </c>
      <c r="M50" t="str">
        <f ca="1"/>
        <v>Buddy Hield</v>
      </c>
      <c r="N50">
        <f ca="1">INDEX(_g_scores_!K$2:$K$474,MATCH(M50,_g_scores_!$A$2:$A$474,0))</f>
        <v>0.51925145012405316</v>
      </c>
      <c r="P50">
        <f t="shared" ca="1" si="16"/>
        <v>1.9808342291576486</v>
      </c>
      <c r="R50">
        <f t="shared" ca="1" si="1"/>
        <v>20.284008962776166</v>
      </c>
      <c r="T50" t="str">
        <v>Buddy Hield</v>
      </c>
      <c r="V50" s="6" t="str">
        <f t="shared" ca="1" si="2"/>
        <v>Buddy Hield</v>
      </c>
      <c r="X50" t="str">
        <f ca="1"/>
        <v>Buddy Hield</v>
      </c>
      <c r="Y50">
        <f ca="1">INDEX(_z_scores_!$K$2:$K$474,MATCH(X50,_z_scores_!$A$2:$A$474,0))</f>
        <v>0.82221970529574184</v>
      </c>
      <c r="AA50">
        <f t="shared" ca="1" si="17"/>
        <v>3.1836524550308236</v>
      </c>
      <c r="AC50">
        <f t="shared" ca="1" si="18"/>
        <v>20.466545241197402</v>
      </c>
      <c r="AE50">
        <v>8.4018493335987585E-2</v>
      </c>
      <c r="AF50">
        <v>-0.23454379871144762</v>
      </c>
      <c r="AG50">
        <v>-8.4866884252914124E-2</v>
      </c>
      <c r="AH50">
        <v>0.29552335293020981</v>
      </c>
      <c r="AI50">
        <v>-0.44670194004791786</v>
      </c>
      <c r="AJ50">
        <v>1.779741200440019</v>
      </c>
      <c r="AK50">
        <v>-6.527631535418997E-2</v>
      </c>
      <c r="AL50">
        <v>9.0913193613621102E-2</v>
      </c>
      <c r="AM50">
        <v>-0.7373834182716239</v>
      </c>
      <c r="AO50" t="s">
        <v>11</v>
      </c>
      <c r="AP50">
        <f>AP36 - SUM(INDEX($AQ14:$BC14,1):INDEX($AQ14:$BC14,AP$38))</f>
        <v>1.8498925304683964</v>
      </c>
      <c r="AQ50">
        <f>AQ36 - SUM(INDEX($AQ14:$BC14,1):INDEX($AQ14:$BC14,AQ$38))</f>
        <v>-0.182792943036304</v>
      </c>
      <c r="AR50">
        <f>AR36 - SUM(INDEX($AQ14:$BC14,1):INDEX($AQ14:$BC14,AR$38))</f>
        <v>8.390300104161727E-2</v>
      </c>
      <c r="AS50">
        <f>AS36 - SUM(INDEX($AQ14:$BC14,1):INDEX($AQ14:$BC14,AS$38))</f>
        <v>0.81628310560952566</v>
      </c>
      <c r="AT50">
        <f>AT36 - SUM(INDEX($AQ14:$BC14,1):INDEX($AQ14:$BC14,AT$38))</f>
        <v>0.17521004868415579</v>
      </c>
      <c r="AU50">
        <f>AU36 - SUM(INDEX($AQ14:$BC14,1):INDEX($AQ14:$BC14,AU$38))</f>
        <v>9.9843839406156737E-2</v>
      </c>
      <c r="AV50">
        <f>AV36 - SUM(INDEX($AQ14:$BC14,1):INDEX($AQ14:$BC14,AV$38))</f>
        <v>-5.5843817544422636E-2</v>
      </c>
      <c r="AW50">
        <f>AW36 - SUM(INDEX($AQ14:$BC14,1):INDEX($AQ14:$BC14,AW$38))</f>
        <v>0.93653191745414133</v>
      </c>
      <c r="AX50">
        <f>AX36 - SUM(INDEX($AQ14:$BC14,1):INDEX($AQ14:$BC14,AX$38))</f>
        <v>-0.34200890754860613</v>
      </c>
      <c r="AY50">
        <f>AY36 - SUM(INDEX($AQ14:$BC14,1):INDEX($AQ14:$BC14,AY$38))</f>
        <v>-1.1331677302864898</v>
      </c>
      <c r="AZ50">
        <f>AZ36 - SUM(INDEX($AQ14:$BC14,1):INDEX($AQ14:$BC14,AZ$38))</f>
        <v>-3.733150108156158E-2</v>
      </c>
      <c r="BA50">
        <f>BA36 - SUM(INDEX($AQ14:$BC14,1):INDEX($AQ14:$BC14,BA$38))</f>
        <v>-0.17985236079603562</v>
      </c>
      <c r="BE50" t="str">
        <f t="shared" si="3"/>
        <v>Buddy Hield</v>
      </c>
      <c r="BF50" cm="1">
        <f t="array" ref="BF50">INDEX(_x_scores_!B$2:B$474,MATCH($BE50,_x_scores_!$A$2:$A$474,0),0) + INDEX(_hidden_info_auction!AP$42:BA$42,'Draft Sim'!$F$21)</f>
        <v>-7.8183698824827036E-3</v>
      </c>
      <c r="BG50" cm="1">
        <f t="array" ref="BG50">INDEX(_x_scores_!C$2:C$474,MATCH($BE50,_x_scores_!$A$2:$A$474,0),0) + INDEX(_hidden_info_auction!AP$43:BA$43,'Draft Sim'!$F$21)</f>
        <v>9.6238164152587513E-3</v>
      </c>
      <c r="BH50" cm="1">
        <f t="array" ref="BH50">INDEX(_x_scores_!D$2:D$474,MATCH($BE50,_x_scores_!$A$2:$A$474,0),0) +INDEX(_hidden_info_auction!AP$44:BA$44,'Draft Sim'!$F$21)</f>
        <v>6.4592118980591126E-2</v>
      </c>
      <c r="BI50" cm="1">
        <f t="array" ref="BI50">INDEX(_x_scores_!E$2:E$474,MATCH($BE50,_x_scores_!$A$2:$A$474,0),0) + INDEX(_hidden_info_auction!AP$45:BA$45,'Draft Sim'!$F$21)</f>
        <v>6.2547825984798522E-2</v>
      </c>
      <c r="BJ50" cm="1">
        <f t="array" ref="BJ50">INDEX(_x_scores_!F$2:F$474,MATCH($BE50,_x_scores_!$A$2:$A$474,0),0) + INDEX(_hidden_info_auction!AP$46:BA$46,'Draft Sim'!$F$21)</f>
        <v>-1.0184734077809683</v>
      </c>
      <c r="BK50" cm="1">
        <f t="array" ref="BK50">INDEX(_x_scores_!G$2:G$474,MATCH($BE50,_x_scores_!$A$2:$A$474,0),0) + INDEX(_hidden_info_auction!AP$47:BA$47,'Draft Sim'!$F$21)</f>
        <v>1.7118077811397809</v>
      </c>
      <c r="BL50" cm="1">
        <f t="array" ref="BL50">INDEX(_x_scores_!H$2:H$474,MATCH($BE50,_x_scores_!$A$2:$A$474,0),0) + INDEX(_hidden_info_auction!AP$48:BA$48,'Draft Sim'!$F$21)</f>
        <v>-0.13594062849933275</v>
      </c>
      <c r="BM50" cm="1">
        <f t="array" ref="BM50">INDEX(_x_scores_!I$2:I$474,MATCH($BE50,_x_scores_!$A$2:$A$474,0),0) + INDEX(_hidden_info_auction!AP$49:BA$49,'Draft Sim'!$F$21)</f>
        <v>-1.6530255087552181</v>
      </c>
      <c r="BN50" cm="1">
        <f t="array" ref="BN50">INDEX(_x_scores_!J$2:J$474,MATCH($BE50,_x_scores_!$A$2:$A$474,0),0) + INDEX(_hidden_info_auction!AP$50:BA$50,'Draft Sim'!$F$21)</f>
        <v>-0.63753957886546719</v>
      </c>
      <c r="BP50">
        <f t="shared" si="4"/>
        <v>0.49941801690472754</v>
      </c>
      <c r="BQ50">
        <f t="shared" si="5"/>
        <v>0.50066184902089395</v>
      </c>
      <c r="BR50">
        <f t="shared" si="6"/>
        <v>0.5043361650699445</v>
      </c>
      <c r="BS50">
        <f t="shared" si="7"/>
        <v>0.5047487671877029</v>
      </c>
      <c r="BT50">
        <f t="shared" si="8"/>
        <v>0.42933266671306913</v>
      </c>
      <c r="BU50">
        <f t="shared" si="9"/>
        <v>0.61640420656937789</v>
      </c>
      <c r="BV50">
        <f t="shared" si="10"/>
        <v>0.49003607583473996</v>
      </c>
      <c r="BW50">
        <f t="shared" si="11"/>
        <v>0.37934137355762965</v>
      </c>
      <c r="BX50">
        <f t="shared" si="12"/>
        <v>0.45320890765004118</v>
      </c>
      <c r="BZ50">
        <f t="shared" si="13"/>
        <v>0.48638755872312522</v>
      </c>
      <c r="CA50" cm="1">
        <f t="array" aca="1" ref="CA50" ca="1">SUM(IF(MOD(_xlfn.FLOOR.MATH(ROW(INDIRECT("1:512"))/1),2)=1,BP50,1-BP50) * IF(MOD(_xlfn.FLOOR.MATH(ROW(INDIRECT("1:512"))/2),2)=1,BQ50,1-BQ50) *  IF(MOD(_xlfn.FLOOR.MATH(ROW(INDIRECT("1:512"))/4),2)=1,BR50,1-BR50) *IF(MOD(_xlfn.FLOOR.MATH(ROW(INDIRECT("1:512"))/8),2)=1,BS50,1-BS50) * IF(MOD(_xlfn.FLOOR.MATH(ROW(INDIRECT("1:512"))/16),2)=1,BT50,1-BT50) * IF(MOD(_xlfn.FLOOR.MATH(ROW(INDIRECT("1:512"))/32),2)=1,BU50,1-BU50) *  IF(MOD(_xlfn.FLOOR.MATH(ROW(INDIRECT("1:512"))/64),2)=1,BV50,1-BV50) * IF(MOD(_xlfn.FLOOR.MATH(ROW(INDIRECT("1:512"))/128),2)=1,BW50,1-BW50) * IF(MOD(_xlfn.FLOOR.MATH(ROW(INDIRECT("1:512"))/256),2)=1,BX50,1-BX50)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0.46624244891393324</v>
      </c>
      <c r="CB50">
        <f ca="1">IF('Auction Sim'!$C$2 = "Most Categories",CA50,BZ50)</f>
        <v>0.46624244891393324</v>
      </c>
      <c r="CD50" t="str">
        <f ca="1"/>
        <v>Jamal Murray</v>
      </c>
      <c r="CF50" s="6" t="str">
        <f t="shared" ca="1" si="14"/>
        <v>Jamal Murray</v>
      </c>
      <c r="CH50" t="str">
        <f ca="1"/>
        <v>Jamal Murray</v>
      </c>
      <c r="CI50">
        <f t="shared" ca="1" si="19"/>
        <v>0.4664765569475019</v>
      </c>
      <c r="CJ50">
        <f t="shared" ca="1" si="20"/>
        <v>0.41587005189058762</v>
      </c>
      <c r="CL50">
        <f t="shared" ca="1" si="21"/>
        <v>0.12381095430533678</v>
      </c>
      <c r="CN50">
        <f t="shared" ca="1" si="15"/>
        <v>20.30793090922193</v>
      </c>
    </row>
    <row r="51" spans="3:92">
      <c r="C51" t="s">
        <v>593</v>
      </c>
      <c r="D51">
        <v>22</v>
      </c>
      <c r="E51" cm="1">
        <f t="array" aca="1" ref="E51" ca="1">INDIRECT("'Auction Sim'!" &amp; C51 &amp; D51)</f>
        <v>0</v>
      </c>
      <c r="I51" t="str">
        <v>Scottie Barnes</v>
      </c>
      <c r="K51" s="6" t="str">
        <f t="shared" ca="1" si="0"/>
        <v>Scottie Barnes</v>
      </c>
      <c r="M51" t="str">
        <f ca="1"/>
        <v>Scottie Barnes</v>
      </c>
      <c r="N51">
        <f ca="1">INDEX(_g_scores_!K$2:$K$474,MATCH(M51,_g_scores_!$A$2:$A$474,0))</f>
        <v>0.49086612781908268</v>
      </c>
      <c r="P51">
        <f t="shared" ca="1" si="16"/>
        <v>1.952448906852678</v>
      </c>
      <c r="R51">
        <f t="shared" ca="1" si="1"/>
        <v>19.993339444060226</v>
      </c>
      <c r="T51" t="str">
        <v>Jamal Murray</v>
      </c>
      <c r="V51" s="6" t="str">
        <f t="shared" ca="1" si="2"/>
        <v>Jamal Murray</v>
      </c>
      <c r="X51" t="str">
        <f ca="1"/>
        <v>Jamal Murray</v>
      </c>
      <c r="Y51">
        <f ca="1">INDEX(_z_scores_!$K$2:$K$474,MATCH(X51,_z_scores_!$A$2:$A$474,0))</f>
        <v>0.81586497045483219</v>
      </c>
      <c r="AA51">
        <f t="shared" ca="1" si="17"/>
        <v>3.1772977201899142</v>
      </c>
      <c r="AC51">
        <f t="shared" ca="1" si="18"/>
        <v>20.425692959123783</v>
      </c>
      <c r="AE51">
        <v>0.43168286441305032</v>
      </c>
      <c r="AF51">
        <v>-0.53967235531211266</v>
      </c>
      <c r="AG51">
        <v>0.87613745414345812</v>
      </c>
      <c r="AH51">
        <v>0.14633425952959719</v>
      </c>
      <c r="AI51">
        <v>-0.5278776195639886</v>
      </c>
      <c r="AJ51">
        <v>0.733608755305446</v>
      </c>
      <c r="AK51">
        <v>-0.32853402983087004</v>
      </c>
      <c r="AL51">
        <v>0.23793221092585976</v>
      </c>
      <c r="AM51">
        <v>-0.3600045786824066</v>
      </c>
      <c r="BE51" t="str">
        <f t="shared" si="3"/>
        <v>Scottie Barnes</v>
      </c>
      <c r="BF51" cm="1">
        <f t="array" ref="BF51">INDEX(_x_scores_!B$2:B$474,MATCH($BE51,_x_scores_!$A$2:$A$474,0),0) + INDEX(_hidden_info_auction!AP$42:BA$42,'Draft Sim'!$F$21)</f>
        <v>8.0882630869718419E-2</v>
      </c>
      <c r="BG51" cm="1">
        <f t="array" ref="BG51">INDEX(_x_scores_!C$2:C$474,MATCH($BE51,_x_scores_!$A$2:$A$474,0),0) + INDEX(_hidden_info_auction!AP$43:BA$43,'Draft Sim'!$F$21)</f>
        <v>0.70983298025452712</v>
      </c>
      <c r="BH51" cm="1">
        <f t="array" ref="BH51">INDEX(_x_scores_!D$2:D$474,MATCH($BE51,_x_scores_!$A$2:$A$474,0),0) +INDEX(_hidden_info_auction!AP$44:BA$44,'Draft Sim'!$F$21)</f>
        <v>0.90031464661273142</v>
      </c>
      <c r="BI51" cm="1">
        <f t="array" ref="BI51">INDEX(_x_scores_!E$2:E$474,MATCH($BE51,_x_scores_!$A$2:$A$474,0),0) + INDEX(_hidden_info_auction!AP$45:BA$45,'Draft Sim'!$F$21)</f>
        <v>7.7460878453764648E-2</v>
      </c>
      <c r="BJ51" cm="1">
        <f t="array" ref="BJ51">INDEX(_x_scores_!F$2:F$474,MATCH($BE51,_x_scores_!$A$2:$A$474,0),0) + INDEX(_hidden_info_auction!AP$46:BA$46,'Draft Sim'!$F$21)</f>
        <v>-0.32440775544095157</v>
      </c>
      <c r="BK51" cm="1">
        <f t="array" ref="BK51">INDEX(_x_scores_!G$2:G$474,MATCH($BE51,_x_scores_!$A$2:$A$474,0),0) + INDEX(_hidden_info_auction!AP$47:BA$47,'Draft Sim'!$F$21)</f>
        <v>-0.4938064631727066</v>
      </c>
      <c r="BL51" cm="1">
        <f t="array" ref="BL51">INDEX(_x_scores_!H$2:H$474,MATCH($BE51,_x_scores_!$A$2:$A$474,0),0) + INDEX(_hidden_info_auction!AP$48:BA$48,'Draft Sim'!$F$21)</f>
        <v>-0.54240004141049947</v>
      </c>
      <c r="BM51" cm="1">
        <f t="array" ref="BM51">INDEX(_x_scores_!I$2:I$474,MATCH($BE51,_x_scores_!$A$2:$A$474,0),0) + INDEX(_hidden_info_auction!AP$49:BA$49,'Draft Sim'!$F$21)</f>
        <v>-1.8702757454585703</v>
      </c>
      <c r="BN51" cm="1">
        <f t="array" ref="BN51">INDEX(_x_scores_!J$2:J$474,MATCH($BE51,_x_scores_!$A$2:$A$474,0),0) + INDEX(_hidden_info_auction!AP$50:BA$50,'Draft Sim'!$F$21)</f>
        <v>-0.15967860381758517</v>
      </c>
      <c r="BP51">
        <f t="shared" si="4"/>
        <v>0.50602050740237103</v>
      </c>
      <c r="BQ51">
        <f t="shared" si="5"/>
        <v>0.54869509930768467</v>
      </c>
      <c r="BR51">
        <f t="shared" si="6"/>
        <v>0.56021023098704292</v>
      </c>
      <c r="BS51">
        <f t="shared" si="7"/>
        <v>0.5058809244923016</v>
      </c>
      <c r="BT51">
        <f t="shared" si="8"/>
        <v>0.47738389429047079</v>
      </c>
      <c r="BU51">
        <f t="shared" si="9"/>
        <v>0.4659709489475834</v>
      </c>
      <c r="BV51">
        <f t="shared" si="10"/>
        <v>0.4603057565670754</v>
      </c>
      <c r="BW51">
        <f t="shared" si="11"/>
        <v>0.36407537417053426</v>
      </c>
      <c r="BX51">
        <f t="shared" si="12"/>
        <v>0.48825536810912207</v>
      </c>
      <c r="BZ51">
        <f t="shared" si="13"/>
        <v>0.4863109004749096</v>
      </c>
      <c r="CA51" cm="1">
        <f t="array" aca="1" ref="CA51" ca="1">SUM(IF(MOD(_xlfn.FLOOR.MATH(ROW(INDIRECT("1:512"))/1),2)=1,BP51,1-BP51) * IF(MOD(_xlfn.FLOOR.MATH(ROW(INDIRECT("1:512"))/2),2)=1,BQ51,1-BQ51) *  IF(MOD(_xlfn.FLOOR.MATH(ROW(INDIRECT("1:512"))/4),2)=1,BR51,1-BR51) *IF(MOD(_xlfn.FLOOR.MATH(ROW(INDIRECT("1:512"))/8),2)=1,BS51,1-BS51) * IF(MOD(_xlfn.FLOOR.MATH(ROW(INDIRECT("1:512"))/16),2)=1,BT51,1-BT51) * IF(MOD(_xlfn.FLOOR.MATH(ROW(INDIRECT("1:512"))/32),2)=1,BU51,1-BU51) *  IF(MOD(_xlfn.FLOOR.MATH(ROW(INDIRECT("1:512"))/64),2)=1,BV51,1-BV51) * IF(MOD(_xlfn.FLOOR.MATH(ROW(INDIRECT("1:512"))/128),2)=1,BW51,1-BW51) * IF(MOD(_xlfn.FLOOR.MATH(ROW(INDIRECT("1:512"))/256),2)=1,BX51,1-BX51)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0.46621093918063444</v>
      </c>
      <c r="CB51">
        <f ca="1">IF('Auction Sim'!$C$2 = "Most Categories",CA51,BZ51)</f>
        <v>0.46621093918063444</v>
      </c>
      <c r="CD51" t="str">
        <f ca="1"/>
        <v>Buddy Hield</v>
      </c>
      <c r="CF51" s="6" t="str">
        <f t="shared" ca="1" si="14"/>
        <v>Buddy Hield</v>
      </c>
      <c r="CH51" t="str">
        <f ca="1"/>
        <v>Buddy Hield</v>
      </c>
      <c r="CI51">
        <f t="shared" ca="1" si="19"/>
        <v>0.46624244891393324</v>
      </c>
      <c r="CJ51">
        <f t="shared" ca="1" si="20"/>
        <v>0.41528113505455366</v>
      </c>
      <c r="CL51">
        <f t="shared" ca="1" si="21"/>
        <v>0.12322203746930283</v>
      </c>
      <c r="CN51">
        <f t="shared" ca="1" si="15"/>
        <v>20.211334590386031</v>
      </c>
    </row>
    <row r="52" spans="3:92">
      <c r="C52" t="s">
        <v>593</v>
      </c>
      <c r="D52">
        <v>24</v>
      </c>
      <c r="E52" cm="1">
        <f t="array" aca="1" ref="E52" ca="1">INDIRECT("'Auction Sim'!" &amp; C52 &amp; D52)</f>
        <v>0</v>
      </c>
      <c r="I52" t="str">
        <v>Jalen Brunson</v>
      </c>
      <c r="K52" s="6" t="str">
        <f t="shared" ca="1" si="0"/>
        <v>Jalen Brunson</v>
      </c>
      <c r="M52" t="str">
        <f ca="1"/>
        <v>Jalen Brunson</v>
      </c>
      <c r="N52">
        <f ca="1">INDEX(_g_scores_!K$2:$K$474,MATCH(M52,_g_scores_!$A$2:$A$474,0))</f>
        <v>0.47090731907119093</v>
      </c>
      <c r="P52">
        <f t="shared" ca="1" si="16"/>
        <v>1.9324900981047863</v>
      </c>
      <c r="R52">
        <f t="shared" ca="1" si="1"/>
        <v>19.788958557679472</v>
      </c>
      <c r="T52" t="str">
        <v>Scottie Barnes</v>
      </c>
      <c r="V52" s="6" t="str">
        <f t="shared" ca="1" si="2"/>
        <v>Scottie Barnes</v>
      </c>
      <c r="X52" t="str">
        <f ca="1"/>
        <v>Scottie Barnes</v>
      </c>
      <c r="Y52">
        <f ca="1">INDEX(_z_scores_!$K$2:$K$474,MATCH(X52,_z_scores_!$A$2:$A$474,0))</f>
        <v>0.75324133866515242</v>
      </c>
      <c r="AA52">
        <f t="shared" ca="1" si="17"/>
        <v>3.1146740884002342</v>
      </c>
      <c r="AC52">
        <f t="shared" ca="1" si="18"/>
        <v>20.023108377013937</v>
      </c>
      <c r="AE52">
        <v>0.17271949408818871</v>
      </c>
      <c r="AF52">
        <v>0.46566536512782075</v>
      </c>
      <c r="AG52">
        <v>0.75085564337922617</v>
      </c>
      <c r="AH52">
        <v>0.31043640539917594</v>
      </c>
      <c r="AI52">
        <v>0.24736371229209897</v>
      </c>
      <c r="AJ52">
        <v>-0.42587304387246849</v>
      </c>
      <c r="AK52">
        <v>-0.47173572826535665</v>
      </c>
      <c r="AL52">
        <v>-0.12633704308973098</v>
      </c>
      <c r="AM52">
        <v>-0.25952244322374191</v>
      </c>
      <c r="AO52" t="s">
        <v>573</v>
      </c>
      <c r="BE52" t="str">
        <f t="shared" si="3"/>
        <v>Jalen Brunson</v>
      </c>
      <c r="BF52" cm="1">
        <f t="array" ref="BF52">INDEX(_x_scores_!B$2:B$474,MATCH($BE52,_x_scores_!$A$2:$A$474,0),0) + INDEX(_hidden_info_auction!AP$42:BA$42,'Draft Sim'!$F$21)</f>
        <v>0.60041341079076194</v>
      </c>
      <c r="BG52" cm="1">
        <f t="array" ref="BG52">INDEX(_x_scores_!C$2:C$474,MATCH($BE52,_x_scores_!$A$2:$A$474,0),0) + INDEX(_hidden_info_auction!AP$43:BA$43,'Draft Sim'!$F$21)</f>
        <v>-0.43128447313862173</v>
      </c>
      <c r="BH52" cm="1">
        <f t="array" ref="BH52">INDEX(_x_scores_!D$2:D$474,MATCH($BE52,_x_scores_!$A$2:$A$474,0),0) +INDEX(_hidden_info_auction!AP$44:BA$44,'Draft Sim'!$F$21)</f>
        <v>1.3306451381119984</v>
      </c>
      <c r="BI52" cm="1">
        <f t="array" ref="BI52">INDEX(_x_scores_!E$2:E$474,MATCH($BE52,_x_scores_!$A$2:$A$474,0),0) + INDEX(_hidden_info_auction!AP$45:BA$45,'Draft Sim'!$F$21)</f>
        <v>-0.31919568027305334</v>
      </c>
      <c r="BJ52" cm="1">
        <f t="array" ref="BJ52">INDEX(_x_scores_!F$2:F$474,MATCH($BE52,_x_scores_!$A$2:$A$474,0),0) + INDEX(_hidden_info_auction!AP$46:BA$46,'Draft Sim'!$F$21)</f>
        <v>-1.2689509656599229</v>
      </c>
      <c r="BK52" cm="1">
        <f t="array" ref="BK52">INDEX(_x_scores_!G$2:G$474,MATCH($BE52,_x_scores_!$A$2:$A$474,0),0) + INDEX(_hidden_info_auction!AP$47:BA$47,'Draft Sim'!$F$21)</f>
        <v>0.19705795403001281</v>
      </c>
      <c r="BL52" cm="1">
        <f t="array" ref="BL52">INDEX(_x_scores_!H$2:H$474,MATCH($BE52,_x_scores_!$A$2:$A$474,0),0) + INDEX(_hidden_info_auction!AP$48:BA$48,'Draft Sim'!$F$21)</f>
        <v>-0.34707992902289553</v>
      </c>
      <c r="BM52" cm="1">
        <f t="array" ref="BM52">INDEX(_x_scores_!I$2:I$474,MATCH($BE52,_x_scores_!$A$2:$A$474,0),0) + INDEX(_hidden_info_auction!AP$49:BA$49,'Draft Sim'!$F$21)</f>
        <v>-1.4467556129134258</v>
      </c>
      <c r="BN52" cm="1">
        <f t="array" ref="BN52">INDEX(_x_scores_!J$2:J$474,MATCH($BE52,_x_scores_!$A$2:$A$474,0),0) + INDEX(_hidden_info_auction!AP$50:BA$50,'Draft Sim'!$F$21)</f>
        <v>8.5184268268215652E-3</v>
      </c>
      <c r="BP52">
        <f t="shared" si="4"/>
        <v>0.54460022014592502</v>
      </c>
      <c r="BQ52">
        <f t="shared" si="5"/>
        <v>0.47036699632970591</v>
      </c>
      <c r="BR52">
        <f t="shared" si="6"/>
        <v>0.58858904518318433</v>
      </c>
      <c r="BS52">
        <f t="shared" si="7"/>
        <v>0.47578029328153848</v>
      </c>
      <c r="BT52">
        <f t="shared" si="8"/>
        <v>0.41220841565777566</v>
      </c>
      <c r="BU52">
        <f t="shared" si="9"/>
        <v>0.51359347952098644</v>
      </c>
      <c r="BV52">
        <f t="shared" si="10"/>
        <v>0.47457496918441922</v>
      </c>
      <c r="BW52">
        <f t="shared" si="11"/>
        <v>0.39401245964127862</v>
      </c>
      <c r="BX52">
        <f t="shared" si="12"/>
        <v>0.50062663499990467</v>
      </c>
      <c r="BZ52">
        <f t="shared" si="13"/>
        <v>0.48603916821607984</v>
      </c>
      <c r="CA52" cm="1">
        <f t="array" aca="1" ref="CA52" ca="1">SUM(IF(MOD(_xlfn.FLOOR.MATH(ROW(INDIRECT("1:512"))/1),2)=1,BP52,1-BP52) * IF(MOD(_xlfn.FLOOR.MATH(ROW(INDIRECT("1:512"))/2),2)=1,BQ52,1-BQ52) *  IF(MOD(_xlfn.FLOOR.MATH(ROW(INDIRECT("1:512"))/4),2)=1,BR52,1-BR52) *IF(MOD(_xlfn.FLOOR.MATH(ROW(INDIRECT("1:512"))/8),2)=1,BS52,1-BS52) * IF(MOD(_xlfn.FLOOR.MATH(ROW(INDIRECT("1:512"))/16),2)=1,BT52,1-BT52) * IF(MOD(_xlfn.FLOOR.MATH(ROW(INDIRECT("1:512"))/32),2)=1,BU52,1-BU52) *  IF(MOD(_xlfn.FLOOR.MATH(ROW(INDIRECT("1:512"))/64),2)=1,BV52,1-BV52) * IF(MOD(_xlfn.FLOOR.MATH(ROW(INDIRECT("1:512"))/128),2)=1,BW52,1-BW52) * IF(MOD(_xlfn.FLOOR.MATH(ROW(INDIRECT("1:512"))/256),2)=1,BX52,1-BX52)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0.46544836135123163</v>
      </c>
      <c r="CB52">
        <f ca="1">IF('Auction Sim'!$C$2 = "Most Categories",CA52,BZ52)</f>
        <v>0.46544836135123163</v>
      </c>
      <c r="CD52" t="str">
        <f ca="1"/>
        <v>Scottie Barnes</v>
      </c>
      <c r="CF52" s="6" t="str">
        <f t="shared" ca="1" si="14"/>
        <v>Scottie Barnes</v>
      </c>
      <c r="CH52" t="str">
        <f ca="1"/>
        <v>Scottie Barnes</v>
      </c>
      <c r="CI52">
        <f t="shared" ca="1" si="19"/>
        <v>0.46621093918063444</v>
      </c>
      <c r="CJ52">
        <f t="shared" ca="1" si="20"/>
        <v>0.4152018676482353</v>
      </c>
      <c r="CL52">
        <f t="shared" ca="1" si="21"/>
        <v>0.12314277006298446</v>
      </c>
      <c r="CN52">
        <f t="shared" ca="1" si="15"/>
        <v>20.198332857058812</v>
      </c>
    </row>
    <row r="53" spans="3:92">
      <c r="C53" t="s">
        <v>593</v>
      </c>
      <c r="D53">
        <v>26</v>
      </c>
      <c r="E53" cm="1">
        <f t="array" aca="1" ref="E53" ca="1">INDIRECT("'Auction Sim'!" &amp; C53 &amp; D53)</f>
        <v>0</v>
      </c>
      <c r="I53" t="str">
        <v>De'Aaron Fox</v>
      </c>
      <c r="K53" s="6" t="str">
        <f t="shared" ca="1" si="0"/>
        <v>De'Aaron Fox</v>
      </c>
      <c r="M53" t="str">
        <f ca="1"/>
        <v>De'Aaron Fox</v>
      </c>
      <c r="N53">
        <f ca="1">INDEX(_g_scores_!K$2:$K$474,MATCH(M53,_g_scores_!$A$2:$A$474,0))</f>
        <v>0.42116940590340179</v>
      </c>
      <c r="P53">
        <f t="shared" ca="1" si="16"/>
        <v>1.8827521849369973</v>
      </c>
      <c r="R53">
        <f t="shared" ca="1" si="1"/>
        <v>19.279635636238314</v>
      </c>
      <c r="T53" t="str">
        <v>Jalen Brunson</v>
      </c>
      <c r="V53" s="6" t="str">
        <f t="shared" ca="1" si="2"/>
        <v>Jalen Brunson</v>
      </c>
      <c r="X53" t="str">
        <f ca="1"/>
        <v>Jalen Brunson</v>
      </c>
      <c r="Y53">
        <f ca="1">INDEX(_z_scores_!$K$2:$K$474,MATCH(X53,_z_scores_!$A$2:$A$474,0))</f>
        <v>0.69272809001642321</v>
      </c>
      <c r="AA53">
        <f t="shared" ca="1" si="17"/>
        <v>3.0541608397515052</v>
      </c>
      <c r="AC53">
        <f t="shared" ca="1" si="18"/>
        <v>19.634090681566693</v>
      </c>
      <c r="AE53">
        <v>0.69225027400923222</v>
      </c>
      <c r="AF53">
        <v>-0.6754520882653281</v>
      </c>
      <c r="AG53">
        <v>1.1811861348784931</v>
      </c>
      <c r="AH53">
        <v>-8.622015332764206E-2</v>
      </c>
      <c r="AI53">
        <v>-0.6971794979268725</v>
      </c>
      <c r="AJ53">
        <v>0.26499137333025091</v>
      </c>
      <c r="AK53">
        <v>-0.27641561587775276</v>
      </c>
      <c r="AL53">
        <v>0.29718308945541344</v>
      </c>
      <c r="AM53">
        <v>-9.1325412579335172E-2</v>
      </c>
      <c r="AP53" t="s">
        <v>542</v>
      </c>
      <c r="AQ53" t="s">
        <v>511</v>
      </c>
      <c r="AR53" t="s">
        <v>512</v>
      </c>
      <c r="AS53" t="s">
        <v>513</v>
      </c>
      <c r="AT53" t="s">
        <v>514</v>
      </c>
      <c r="AU53" t="s">
        <v>515</v>
      </c>
      <c r="AV53" t="s">
        <v>516</v>
      </c>
      <c r="AW53" t="s">
        <v>517</v>
      </c>
      <c r="AX53" t="s">
        <v>518</v>
      </c>
      <c r="AY53" t="s">
        <v>519</v>
      </c>
      <c r="AZ53" t="s">
        <v>520</v>
      </c>
      <c r="BA53" t="s">
        <v>521</v>
      </c>
      <c r="BE53" t="str">
        <f t="shared" si="3"/>
        <v>De'Aaron Fox</v>
      </c>
      <c r="BF53" cm="1">
        <f t="array" ref="BF53">INDEX(_x_scores_!B$2:B$474,MATCH($BE53,_x_scores_!$A$2:$A$474,0),0) + INDEX(_hidden_info_auction!AP$42:BA$42,'Draft Sim'!$F$21)</f>
        <v>0.88592029764579594</v>
      </c>
      <c r="BG53" cm="1">
        <f t="array" ref="BG53">INDEX(_x_scores_!C$2:C$474,MATCH($BE53,_x_scores_!$A$2:$A$474,0),0) + INDEX(_hidden_info_auction!AP$43:BA$43,'Draft Sim'!$F$21)</f>
        <v>-0.15775111033583888</v>
      </c>
      <c r="BH53" cm="1">
        <f t="array" ref="BH53">INDEX(_x_scores_!D$2:D$474,MATCH($BE53,_x_scores_!$A$2:$A$474,0),0) +INDEX(_hidden_info_auction!AP$44:BA$44,'Draft Sim'!$F$21)</f>
        <v>1.3644703788127468</v>
      </c>
      <c r="BI53" cm="1">
        <f t="array" ref="BI53">INDEX(_x_scores_!E$2:E$474,MATCH($BE53,_x_scores_!$A$2:$A$474,0),0) + INDEX(_hidden_info_auction!AP$45:BA$45,'Draft Sim'!$F$21)</f>
        <v>3.9947304452029986E-2</v>
      </c>
      <c r="BJ53" cm="1">
        <f t="array" ref="BJ53">INDEX(_x_scores_!F$2:F$474,MATCH($BE53,_x_scores_!$A$2:$A$474,0),0) + INDEX(_hidden_info_auction!AP$46:BA$46,'Draft Sim'!$F$21)</f>
        <v>-1.0688061243020968</v>
      </c>
      <c r="BK53" cm="1">
        <f t="array" ref="BK53">INDEX(_x_scores_!G$2:G$474,MATCH($BE53,_x_scores_!$A$2:$A$474,0),0) + INDEX(_hidden_info_auction!AP$47:BA$47,'Draft Sim'!$F$21)</f>
        <v>-8.2022916573749549E-2</v>
      </c>
      <c r="BL53" cm="1">
        <f t="array" ref="BL53">INDEX(_x_scores_!H$2:H$474,MATCH($BE53,_x_scores_!$A$2:$A$474,0),0) + INDEX(_hidden_info_auction!AP$48:BA$48,'Draft Sim'!$F$21)</f>
        <v>-0.76471400580926696</v>
      </c>
      <c r="BM53" cm="1">
        <f t="array" ref="BM53">INDEX(_x_scores_!I$2:I$474,MATCH($BE53,_x_scores_!$A$2:$A$474,0),0) + INDEX(_hidden_info_auction!AP$49:BA$49,'Draft Sim'!$F$21)</f>
        <v>-2.0903927788191403</v>
      </c>
      <c r="BN53" cm="1">
        <f t="array" ref="BN53">INDEX(_x_scores_!J$2:J$474,MATCH($BE53,_x_scores_!$A$2:$A$474,0),0) + INDEX(_hidden_info_auction!AP$50:BA$50,'Draft Sim'!$F$21)</f>
        <v>0.12561745890330978</v>
      </c>
      <c r="BP53">
        <f t="shared" si="4"/>
        <v>0.56564697587703583</v>
      </c>
      <c r="BQ53">
        <f t="shared" si="5"/>
        <v>0.48915247400650652</v>
      </c>
      <c r="BR53">
        <f t="shared" si="6"/>
        <v>0.59080218647003391</v>
      </c>
      <c r="BS53">
        <f t="shared" si="7"/>
        <v>0.50303292877481098</v>
      </c>
      <c r="BT53">
        <f t="shared" si="8"/>
        <v>0.42587981308966394</v>
      </c>
      <c r="BU53">
        <f t="shared" si="9"/>
        <v>0.49434097810533362</v>
      </c>
      <c r="BV53">
        <f t="shared" si="10"/>
        <v>0.44412749794054773</v>
      </c>
      <c r="BW53">
        <f t="shared" si="11"/>
        <v>0.34882497008618962</v>
      </c>
      <c r="BX53">
        <f t="shared" si="12"/>
        <v>0.5092398857196041</v>
      </c>
      <c r="BZ53">
        <f t="shared" si="13"/>
        <v>0.48567196778552518</v>
      </c>
      <c r="CA53" cm="1">
        <f t="array" aca="1" ref="CA53" ca="1">SUM(IF(MOD(_xlfn.FLOOR.MATH(ROW(INDIRECT("1:512"))/1),2)=1,BP53,1-BP53) * IF(MOD(_xlfn.FLOOR.MATH(ROW(INDIRECT("1:512"))/2),2)=1,BQ53,1-BQ53) *  IF(MOD(_xlfn.FLOOR.MATH(ROW(INDIRECT("1:512"))/4),2)=1,BR53,1-BR53) *IF(MOD(_xlfn.FLOOR.MATH(ROW(INDIRECT("1:512"))/8),2)=1,BS53,1-BS53) * IF(MOD(_xlfn.FLOOR.MATH(ROW(INDIRECT("1:512"))/16),2)=1,BT53,1-BT53) * IF(MOD(_xlfn.FLOOR.MATH(ROW(INDIRECT("1:512"))/32),2)=1,BU53,1-BU53) *  IF(MOD(_xlfn.FLOOR.MATH(ROW(INDIRECT("1:512"))/64),2)=1,BV53,1-BV53) * IF(MOD(_xlfn.FLOOR.MATH(ROW(INDIRECT("1:512"))/128),2)=1,BW53,1-BW53) * IF(MOD(_xlfn.FLOOR.MATH(ROW(INDIRECT("1:512"))/256),2)=1,BX53,1-BX53)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0.46450448436303576</v>
      </c>
      <c r="CB53">
        <f ca="1">IF('Auction Sim'!$C$2 = "Most Categories",CA53,BZ53)</f>
        <v>0.46450448436303576</v>
      </c>
      <c r="CD53" t="str">
        <f ca="1"/>
        <v>Jalen Brunson</v>
      </c>
      <c r="CF53" s="6" t="str">
        <f t="shared" ca="1" si="14"/>
        <v>Jalen Brunson</v>
      </c>
      <c r="CH53" t="str">
        <f ca="1"/>
        <v>Jalen Brunson</v>
      </c>
      <c r="CI53">
        <f t="shared" ca="1" si="19"/>
        <v>0.46544836135123163</v>
      </c>
      <c r="CJ53">
        <f t="shared" ca="1" si="20"/>
        <v>0.41328332636846082</v>
      </c>
      <c r="CL53">
        <f t="shared" ca="1" si="21"/>
        <v>0.12122422878320999</v>
      </c>
      <c r="CN53">
        <f t="shared" ca="1" si="15"/>
        <v>19.883646616453117</v>
      </c>
    </row>
    <row r="54" spans="3:92">
      <c r="C54" t="s">
        <v>593</v>
      </c>
      <c r="D54">
        <v>28</v>
      </c>
      <c r="E54" cm="1">
        <f t="array" aca="1" ref="E54" ca="1">INDIRECT("'Auction Sim'!" &amp; C54 &amp; D54)</f>
        <v>0</v>
      </c>
      <c r="I54" t="str">
        <v>Franz Wagner</v>
      </c>
      <c r="K54" s="6" t="str">
        <f t="shared" ca="1" si="0"/>
        <v>Franz Wagner</v>
      </c>
      <c r="M54" t="str">
        <f ca="1"/>
        <v>Franz Wagner</v>
      </c>
      <c r="N54">
        <f ca="1">INDEX(_g_scores_!K$2:$K$474,MATCH(M54,_g_scores_!$A$2:$A$474,0))</f>
        <v>0.38637685888432333</v>
      </c>
      <c r="P54">
        <f t="shared" ca="1" si="16"/>
        <v>1.8479596379179186</v>
      </c>
      <c r="R54">
        <f t="shared" ca="1" si="1"/>
        <v>18.923355274568216</v>
      </c>
      <c r="T54" t="str">
        <v>De'Aaron Fox</v>
      </c>
      <c r="V54" s="6" t="str">
        <f t="shared" ca="1" si="2"/>
        <v>De'Aaron Fox</v>
      </c>
      <c r="X54" t="str">
        <f ca="1"/>
        <v>De'Aaron Fox</v>
      </c>
      <c r="Y54">
        <f ca="1">INDEX(_z_scores_!$K$2:$K$474,MATCH(X54,_z_scores_!$A$2:$A$474,0))</f>
        <v>0.66118782773208895</v>
      </c>
      <c r="AA54">
        <f t="shared" ca="1" si="17"/>
        <v>3.0226205774671708</v>
      </c>
      <c r="AC54">
        <f t="shared" ca="1" si="18"/>
        <v>19.431329791651873</v>
      </c>
      <c r="AE54">
        <v>0.97775716086426623</v>
      </c>
      <c r="AF54">
        <v>-0.40191872546254526</v>
      </c>
      <c r="AG54">
        <v>1.2150113755792415</v>
      </c>
      <c r="AH54">
        <v>0.27292283139744128</v>
      </c>
      <c r="AI54">
        <v>-0.49703465656904627</v>
      </c>
      <c r="AJ54">
        <v>-1.4089497273511442E-2</v>
      </c>
      <c r="AK54">
        <v>-0.6940496926641242</v>
      </c>
      <c r="AL54">
        <v>-0.3464540764503008</v>
      </c>
      <c r="AM54">
        <v>2.5773619497153049E-2</v>
      </c>
      <c r="AO54" t="s">
        <v>1</v>
      </c>
      <c r="AP54">
        <f>26 + SUM(INDEX($AQ15:$BC15,1):INDEX($AQ15:$BC15,AP$38)) + SUM($AQ15:$BC15)</f>
        <v>28.723113158984543</v>
      </c>
      <c r="AQ54">
        <f>26 + SUM(INDEX($AQ15:$BC15,1):INDEX($AQ15:$BC15,AQ$38)) + SUM($AQ15:$BC15)</f>
        <v>28.723113158984543</v>
      </c>
      <c r="AR54">
        <f>26 + SUM(INDEX($AQ15:$BC15,1):INDEX($AQ15:$BC15,AR$38)) + SUM($AQ15:$BC15)</f>
        <v>28.723113158984543</v>
      </c>
      <c r="AS54">
        <f>26 + SUM(INDEX($AQ15:$BC15,1):INDEX($AQ15:$BC15,AS$38)) + SUM($AQ15:$BC15)</f>
        <v>28.723113158984543</v>
      </c>
      <c r="AT54">
        <f>26 + SUM(INDEX($AQ15:$BC15,1):INDEX($AQ15:$BC15,AT$38)) + SUM($AQ15:$BC15)</f>
        <v>28.723113158984543</v>
      </c>
      <c r="AU54">
        <f>26 + SUM(INDEX($AQ15:$BC15,1):INDEX($AQ15:$BC15,AU$38)) + SUM($AQ15:$BC15)</f>
        <v>28.723113158984543</v>
      </c>
      <c r="AV54">
        <f>26 + SUM(INDEX($AQ15:$BC15,1):INDEX($AQ15:$BC15,AV$38)) + SUM($AQ15:$BC15)</f>
        <v>28.723113158984543</v>
      </c>
      <c r="AW54">
        <f>26 + SUM(INDEX($AQ15:$BC15,1):INDEX($AQ15:$BC15,AW$38)) + SUM($AQ15:$BC15)</f>
        <v>28.723113158984543</v>
      </c>
      <c r="AX54">
        <f>26 + SUM(INDEX($AQ15:$BC15,1):INDEX($AQ15:$BC15,AX$38)) + SUM($AQ15:$BC15)</f>
        <v>28.723113158984543</v>
      </c>
      <c r="AY54">
        <f>26 + SUM(INDEX($AQ15:$BC15,1):INDEX($AQ15:$BC15,AY$38)) + SUM($AQ15:$BC15)</f>
        <v>28.838954152001499</v>
      </c>
      <c r="AZ54">
        <f>26 + SUM(INDEX($AQ15:$BC15,1):INDEX($AQ15:$BC15,AZ$38)) + SUM($AQ15:$BC15)</f>
        <v>28.838954152001499</v>
      </c>
      <c r="BA54">
        <f>26 + SUM(INDEX($AQ15:$BC15,1):INDEX($AQ15:$BC15,BA$38)) + SUM($AQ15:$BC15)</f>
        <v>28.838954152001499</v>
      </c>
      <c r="BE54" t="str">
        <f t="shared" si="3"/>
        <v>Franz Wagner</v>
      </c>
      <c r="BF54" cm="1">
        <f t="array" ref="BF54">INDEX(_x_scores_!B$2:B$474,MATCH($BE54,_x_scores_!$A$2:$A$474,0),0) + INDEX(_hidden_info_auction!AP$42:BA$42,'Draft Sim'!$F$21)</f>
        <v>0.6749601428959987</v>
      </c>
      <c r="BG54" cm="1">
        <f t="array" ref="BG54">INDEX(_x_scores_!C$2:C$474,MATCH($BE54,_x_scores_!$A$2:$A$474,0),0) + INDEX(_hidden_info_auction!AP$43:BA$43,'Draft Sim'!$F$21)</f>
        <v>-5.957689979319325E-2</v>
      </c>
      <c r="BH54" cm="1">
        <f t="array" ref="BH54">INDEX(_x_scores_!D$2:D$474,MATCH($BE54,_x_scores_!$A$2:$A$474,0),0) +INDEX(_hidden_info_auction!AP$44:BA$44,'Draft Sim'!$F$21)</f>
        <v>0.42405234312570639</v>
      </c>
      <c r="BI54" cm="1">
        <f t="array" ref="BI54">INDEX(_x_scores_!E$2:E$474,MATCH($BE54,_x_scores_!$A$2:$A$474,0),0) + INDEX(_hidden_info_auction!AP$45:BA$45,'Draft Sim'!$F$21)</f>
        <v>4.5857629488828378E-2</v>
      </c>
      <c r="BJ54" cm="1">
        <f t="array" ref="BJ54">INDEX(_x_scores_!F$2:F$474,MATCH($BE54,_x_scores_!$A$2:$A$474,0),0) + INDEX(_hidden_info_auction!AP$46:BA$46,'Draft Sim'!$F$21)</f>
        <v>-1.0684075818809315</v>
      </c>
      <c r="BK54" cm="1">
        <f t="array" ref="BK54">INDEX(_x_scores_!G$2:G$474,MATCH($BE54,_x_scores_!$A$2:$A$474,0),0) + INDEX(_hidden_info_auction!AP$47:BA$47,'Draft Sim'!$F$21)</f>
        <v>0.20945732709682524</v>
      </c>
      <c r="BL54" cm="1">
        <f t="array" ref="BL54">INDEX(_x_scores_!H$2:H$474,MATCH($BE54,_x_scores_!$A$2:$A$474,0),0) + INDEX(_hidden_info_auction!AP$48:BA$48,'Draft Sim'!$F$21)</f>
        <v>-0.56554415079649512</v>
      </c>
      <c r="BM54" cm="1">
        <f t="array" ref="BM54">INDEX(_x_scores_!I$2:I$474,MATCH($BE54,_x_scores_!$A$2:$A$474,0),0) + INDEX(_hidden_info_auction!AP$49:BA$49,'Draft Sim'!$F$21)</f>
        <v>-1.3429417183015555</v>
      </c>
      <c r="BN54" cm="1">
        <f t="array" ref="BN54">INDEX(_x_scores_!J$2:J$474,MATCH($BE54,_x_scores_!$A$2:$A$474,0),0) + INDEX(_hidden_info_auction!AP$50:BA$50,'Draft Sim'!$F$21)</f>
        <v>-0.19063966327739232</v>
      </c>
      <c r="BP54">
        <f t="shared" si="4"/>
        <v>0.55011013935392239</v>
      </c>
      <c r="BQ54">
        <f t="shared" si="5"/>
        <v>0.49590284809945639</v>
      </c>
      <c r="BR54">
        <f t="shared" si="6"/>
        <v>0.52844368412835618</v>
      </c>
      <c r="BS54">
        <f t="shared" si="7"/>
        <v>0.5034816491414108</v>
      </c>
      <c r="BT54">
        <f t="shared" si="8"/>
        <v>0.42590713138703651</v>
      </c>
      <c r="BU54">
        <f t="shared" si="9"/>
        <v>0.51444845182311183</v>
      </c>
      <c r="BV54">
        <f t="shared" si="10"/>
        <v>0.45861797378559022</v>
      </c>
      <c r="BW54">
        <f t="shared" si="11"/>
        <v>0.40145505224006617</v>
      </c>
      <c r="BX54">
        <f t="shared" si="12"/>
        <v>0.4859789914089323</v>
      </c>
      <c r="BZ54">
        <f t="shared" si="13"/>
        <v>0.4849273245964314</v>
      </c>
      <c r="CA54" cm="1">
        <f t="array" aca="1" ref="CA54" ca="1">SUM(IF(MOD(_xlfn.FLOOR.MATH(ROW(INDIRECT("1:512"))/1),2)=1,BP54,1-BP54) * IF(MOD(_xlfn.FLOOR.MATH(ROW(INDIRECT("1:512"))/2),2)=1,BQ54,1-BQ54) *  IF(MOD(_xlfn.FLOOR.MATH(ROW(INDIRECT("1:512"))/4),2)=1,BR54,1-BR54) *IF(MOD(_xlfn.FLOOR.MATH(ROW(INDIRECT("1:512"))/8),2)=1,BS54,1-BS54) * IF(MOD(_xlfn.FLOOR.MATH(ROW(INDIRECT("1:512"))/16),2)=1,BT54,1-BT54) * IF(MOD(_xlfn.FLOOR.MATH(ROW(INDIRECT("1:512"))/32),2)=1,BU54,1-BU54) *  IF(MOD(_xlfn.FLOOR.MATH(ROW(INDIRECT("1:512"))/64),2)=1,BV54,1-BV54) * IF(MOD(_xlfn.FLOOR.MATH(ROW(INDIRECT("1:512"))/128),2)=1,BW54,1-BW54) * IF(MOD(_xlfn.FLOOR.MATH(ROW(INDIRECT("1:512"))/256),2)=1,BX54,1-BX54)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0.46281981039173514</v>
      </c>
      <c r="CB54">
        <f ca="1">IF('Auction Sim'!$C$2 = "Most Categories",CA54,BZ54)</f>
        <v>0.46281981039173514</v>
      </c>
      <c r="CD54" t="str">
        <f ca="1"/>
        <v>De'Aaron Fox</v>
      </c>
      <c r="CF54" s="6" t="str">
        <f t="shared" ca="1" si="14"/>
        <v>De'Aaron Fox</v>
      </c>
      <c r="CH54" t="str">
        <f ca="1"/>
        <v>De'Aaron Fox</v>
      </c>
      <c r="CI54">
        <f t="shared" ca="1" si="19"/>
        <v>0.46450448436303576</v>
      </c>
      <c r="CJ54">
        <f t="shared" ca="1" si="20"/>
        <v>0.41090821836258301</v>
      </c>
      <c r="CL54">
        <f t="shared" ca="1" si="21"/>
        <v>0.11884912077733217</v>
      </c>
      <c r="CN54">
        <f t="shared" ca="1" si="15"/>
        <v>19.494072611827036</v>
      </c>
    </row>
    <row r="55" spans="3:92">
      <c r="C55" t="s">
        <v>593</v>
      </c>
      <c r="D55">
        <v>30</v>
      </c>
      <c r="E55" cm="1">
        <f t="array" aca="1" ref="E55" ca="1">INDIRECT("'Auction Sim'!" &amp; C55 &amp; D55)</f>
        <v>0</v>
      </c>
      <c r="I55" t="str">
        <v>Giannis Antetokounmpo</v>
      </c>
      <c r="K55" s="6" t="str">
        <f t="shared" ca="1" si="0"/>
        <v>Giannis Antetokounmpo</v>
      </c>
      <c r="M55" t="str">
        <f ca="1"/>
        <v>Giannis Antetokounmpo</v>
      </c>
      <c r="N55">
        <f ca="1">INDEX(_g_scores_!K$2:$K$474,MATCH(M55,_g_scores_!$A$2:$A$474,0))</f>
        <v>0.37188176966050368</v>
      </c>
      <c r="P55">
        <f t="shared" ca="1" si="16"/>
        <v>1.833464548694099</v>
      </c>
      <c r="R55">
        <f t="shared" ca="1" si="1"/>
        <v>18.774923611078016</v>
      </c>
      <c r="T55" t="str">
        <v>Trey Murphy III</v>
      </c>
      <c r="V55" s="6" t="str">
        <f t="shared" ca="1" si="2"/>
        <v>Trey Murphy III</v>
      </c>
      <c r="X55" t="str">
        <f ca="1"/>
        <v>Trey Murphy III</v>
      </c>
      <c r="Y55">
        <f ca="1">INDEX(_z_scores_!$K$2:$K$474,MATCH(X55,_z_scores_!$A$2:$A$474,0))</f>
        <v>0.65074581725700753</v>
      </c>
      <c r="AA55">
        <f t="shared" ca="1" si="17"/>
        <v>3.0121785669920893</v>
      </c>
      <c r="AC55">
        <f t="shared" ca="1" si="18"/>
        <v>19.364201899139733</v>
      </c>
      <c r="AE55">
        <v>2.1201826591512468E-4</v>
      </c>
      <c r="AF55">
        <v>-0.59281935271672437</v>
      </c>
      <c r="AG55">
        <v>-0.78407546931131211</v>
      </c>
      <c r="AH55">
        <v>0.25432106163957763</v>
      </c>
      <c r="AI55">
        <v>-0.11224172614339112</v>
      </c>
      <c r="AJ55">
        <v>0.78140940148957805</v>
      </c>
      <c r="AK55">
        <v>0.65649448844448643</v>
      </c>
      <c r="AL55">
        <v>0.26501797270348887</v>
      </c>
      <c r="AM55">
        <v>-0.40073510994814665</v>
      </c>
      <c r="AO55" t="s">
        <v>2</v>
      </c>
      <c r="AP55">
        <f>26 + SUM(INDEX($AQ16:$BC16,1):INDEX($AQ16:$BC16,AP$38)) + SUM($AQ16:$BC16)</f>
        <v>33.650888167864544</v>
      </c>
      <c r="AQ55">
        <f>26 + SUM(INDEX($AQ16:$BC16,1):INDEX($AQ16:$BC16,AQ$38)) + SUM($AQ16:$BC16)</f>
        <v>33.650888167864544</v>
      </c>
      <c r="AR55">
        <f>26 + SUM(INDEX($AQ16:$BC16,1):INDEX($AQ16:$BC16,AR$38)) + SUM($AQ16:$BC16)</f>
        <v>33.650888167864544</v>
      </c>
      <c r="AS55">
        <f>26 + SUM(INDEX($AQ16:$BC16,1):INDEX($AQ16:$BC16,AS$38)) + SUM($AQ16:$BC16)</f>
        <v>33.650888167864544</v>
      </c>
      <c r="AT55">
        <f>26 + SUM(INDEX($AQ16:$BC16,1):INDEX($AQ16:$BC16,AT$38)) + SUM($AQ16:$BC16)</f>
        <v>33.650888167864544</v>
      </c>
      <c r="AU55">
        <f>26 + SUM(INDEX($AQ16:$BC16,1):INDEX($AQ16:$BC16,AU$38)) + SUM($AQ16:$BC16)</f>
        <v>33.650888167864544</v>
      </c>
      <c r="AV55">
        <f>26 + SUM(INDEX($AQ16:$BC16,1):INDEX($AQ16:$BC16,AV$38)) + SUM($AQ16:$BC16)</f>
        <v>33.650888167864544</v>
      </c>
      <c r="AW55">
        <f>26 + SUM(INDEX($AQ16:$BC16,1):INDEX($AQ16:$BC16,AW$38)) + SUM($AQ16:$BC16)</f>
        <v>33.650888167864544</v>
      </c>
      <c r="AX55">
        <f>26 + SUM(INDEX($AQ16:$BC16,1):INDEX($AQ16:$BC16,AX$38)) + SUM($AQ16:$BC16)</f>
        <v>33.650888167864544</v>
      </c>
      <c r="AY55">
        <f>26 + SUM(INDEX($AQ16:$BC16,1):INDEX($AQ16:$BC16,AY$38)) + SUM($AQ16:$BC16)</f>
        <v>34.410226789866627</v>
      </c>
      <c r="AZ55">
        <f>26 + SUM(INDEX($AQ16:$BC16,1):INDEX($AQ16:$BC16,AZ$38)) + SUM($AQ16:$BC16)</f>
        <v>34.410226789866627</v>
      </c>
      <c r="BA55">
        <f>26 + SUM(INDEX($AQ16:$BC16,1):INDEX($AQ16:$BC16,BA$38)) + SUM($AQ16:$BC16)</f>
        <v>34.410226789866627</v>
      </c>
      <c r="BE55" t="str">
        <f t="shared" si="3"/>
        <v>Giannis Antetokounmpo</v>
      </c>
      <c r="BF55" cm="1">
        <f t="array" ref="BF55">INDEX(_x_scores_!B$2:B$474,MATCH($BE55,_x_scores_!$A$2:$A$474,0),0) + INDEX(_hidden_info_auction!AP$42:BA$42,'Draft Sim'!$F$21)</f>
        <v>1.2702452803220141</v>
      </c>
      <c r="BG55" cm="1">
        <f t="array" ref="BG55">INDEX(_x_scores_!C$2:C$474,MATCH($BE55,_x_scores_!$A$2:$A$474,0),0) + INDEX(_hidden_info_auction!AP$43:BA$43,'Draft Sim'!$F$21)</f>
        <v>1.8484847801632802</v>
      </c>
      <c r="BH55" cm="1">
        <f t="array" ref="BH55">INDEX(_x_scores_!D$2:D$474,MATCH($BE55,_x_scores_!$A$2:$A$474,0),0) +INDEX(_hidden_info_auction!AP$44:BA$44,'Draft Sim'!$F$21)</f>
        <v>0.82089038504349787</v>
      </c>
      <c r="BI55" cm="1">
        <f t="array" ref="BI55">INDEX(_x_scores_!E$2:E$474,MATCH($BE55,_x_scores_!$A$2:$A$474,0),0) + INDEX(_hidden_info_auction!AP$45:BA$45,'Draft Sim'!$F$21)</f>
        <v>-0.39670344282005887</v>
      </c>
      <c r="BJ55" cm="1">
        <f t="array" ref="BJ55">INDEX(_x_scores_!F$2:F$474,MATCH($BE55,_x_scores_!$A$2:$A$474,0),0) + INDEX(_hidden_info_auction!AP$46:BA$46,'Draft Sim'!$F$21)</f>
        <v>-0.30171748412784044</v>
      </c>
      <c r="BK55" cm="1">
        <f t="array" ref="BK55">INDEX(_x_scores_!G$2:G$474,MATCH($BE55,_x_scores_!$A$2:$A$474,0),0) + INDEX(_hidden_info_auction!AP$47:BA$47,'Draft Sim'!$F$21)</f>
        <v>-0.90685543691126669</v>
      </c>
      <c r="BL55" cm="1">
        <f t="array" ref="BL55">INDEX(_x_scores_!H$2:H$474,MATCH($BE55,_x_scores_!$A$2:$A$474,0),0) + INDEX(_hidden_info_auction!AP$48:BA$48,'Draft Sim'!$F$21)</f>
        <v>-1.4276734246723695</v>
      </c>
      <c r="BM55" cm="1">
        <f t="array" ref="BM55">INDEX(_x_scores_!I$2:I$474,MATCH($BE55,_x_scores_!$A$2:$A$474,0),0) + INDEX(_hidden_info_auction!AP$49:BA$49,'Draft Sim'!$F$21)</f>
        <v>-3.681485495512006</v>
      </c>
      <c r="BN55" cm="1">
        <f t="array" ref="BN55">INDEX(_x_scores_!J$2:J$474,MATCH($BE55,_x_scores_!$A$2:$A$474,0),0) + INDEX(_hidden_info_auction!AP$50:BA$50,'Draft Sim'!$F$21)</f>
        <v>1.1511908583707076</v>
      </c>
      <c r="BP55">
        <f t="shared" si="4"/>
        <v>0.59367657718866673</v>
      </c>
      <c r="BQ55">
        <f t="shared" si="5"/>
        <v>0.62500505993998612</v>
      </c>
      <c r="BR55">
        <f t="shared" si="6"/>
        <v>0.55493391642842937</v>
      </c>
      <c r="BS55">
        <f t="shared" si="7"/>
        <v>0.46990928779404906</v>
      </c>
      <c r="BT55">
        <f t="shared" si="8"/>
        <v>0.47896422587706045</v>
      </c>
      <c r="BU55">
        <f t="shared" si="9"/>
        <v>0.43768662742786968</v>
      </c>
      <c r="BV55">
        <f t="shared" si="10"/>
        <v>0.39653418115596817</v>
      </c>
      <c r="BW55">
        <f t="shared" si="11"/>
        <v>0.24692579433388251</v>
      </c>
      <c r="BX55">
        <f t="shared" si="12"/>
        <v>0.58405257777094355</v>
      </c>
      <c r="BZ55">
        <f t="shared" si="13"/>
        <v>0.48752091643520618</v>
      </c>
      <c r="CA55" cm="1">
        <f t="array" aca="1" ref="CA55" ca="1">SUM(IF(MOD(_xlfn.FLOOR.MATH(ROW(INDIRECT("1:512"))/1),2)=1,BP55,1-BP55) * IF(MOD(_xlfn.FLOOR.MATH(ROW(INDIRECT("1:512"))/2),2)=1,BQ55,1-BQ55) *  IF(MOD(_xlfn.FLOOR.MATH(ROW(INDIRECT("1:512"))/4),2)=1,BR55,1-BR55) *IF(MOD(_xlfn.FLOOR.MATH(ROW(INDIRECT("1:512"))/8),2)=1,BS55,1-BS55) * IF(MOD(_xlfn.FLOOR.MATH(ROW(INDIRECT("1:512"))/16),2)=1,BT55,1-BT55) * IF(MOD(_xlfn.FLOOR.MATH(ROW(INDIRECT("1:512"))/32),2)=1,BU55,1-BU55) *  IF(MOD(_xlfn.FLOOR.MATH(ROW(INDIRECT("1:512"))/64),2)=1,BV55,1-BV55) * IF(MOD(_xlfn.FLOOR.MATH(ROW(INDIRECT("1:512"))/128),2)=1,BW55,1-BW55) * IF(MOD(_xlfn.FLOOR.MATH(ROW(INDIRECT("1:512"))/256),2)=1,BX55,1-BX55)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0.46905297150485376</v>
      </c>
      <c r="CB55">
        <f ca="1">IF('Auction Sim'!$C$2 = "Most Categories",CA55,BZ55)</f>
        <v>0.46905297150485376</v>
      </c>
      <c r="CD55" t="str">
        <f ca="1"/>
        <v>Alperen Sengun</v>
      </c>
      <c r="CF55" s="6" t="str">
        <f t="shared" ca="1" si="14"/>
        <v>Alperen Sengun</v>
      </c>
      <c r="CH55" t="str">
        <f ca="1"/>
        <v>Alperen Sengun</v>
      </c>
      <c r="CI55">
        <f t="shared" ca="1" si="19"/>
        <v>0.46360793544809087</v>
      </c>
      <c r="CJ55">
        <f t="shared" ca="1" si="20"/>
        <v>0.40865173821020589</v>
      </c>
      <c r="CL55">
        <f t="shared" ca="1" si="21"/>
        <v>0.11659264062495506</v>
      </c>
      <c r="CN55">
        <f t="shared" ca="1" si="15"/>
        <v>19.12395638673523</v>
      </c>
    </row>
    <row r="56" spans="3:92">
      <c r="C56" t="s">
        <v>491</v>
      </c>
      <c r="D56">
        <v>6</v>
      </c>
      <c r="E56" cm="1">
        <f t="array" aca="1" ref="E56" ca="1">INDIRECT("'Auction Sim'!" &amp; C56 &amp; D56)</f>
        <v>0</v>
      </c>
      <c r="I56" t="str">
        <v>Alperen Sengun</v>
      </c>
      <c r="K56" s="6" t="str">
        <f t="shared" ca="1" si="0"/>
        <v>Alperen Sengun</v>
      </c>
      <c r="M56" t="str">
        <f ca="1"/>
        <v>Alperen Sengun</v>
      </c>
      <c r="N56">
        <f ca="1">INDEX(_g_scores_!K$2:$K$474,MATCH(M56,_g_scores_!$A$2:$A$474,0))</f>
        <v>0.36264799744188397</v>
      </c>
      <c r="P56">
        <f t="shared" ca="1" si="16"/>
        <v>1.8242307764754793</v>
      </c>
      <c r="R56">
        <f t="shared" ca="1" si="1"/>
        <v>18.680368541458503</v>
      </c>
      <c r="T56" t="str">
        <v>Gary Trent Jr.</v>
      </c>
      <c r="V56" s="6" t="str">
        <f t="shared" ca="1" si="2"/>
        <v>Gary Trent Jr.</v>
      </c>
      <c r="X56" t="str">
        <f ca="1"/>
        <v>Gary Trent Jr.</v>
      </c>
      <c r="Y56">
        <f ca="1">INDEX(_z_scores_!$K$2:$K$474,MATCH(X56,_z_scores_!$A$2:$A$474,0))</f>
        <v>0.54937655475590308</v>
      </c>
      <c r="AA56">
        <f t="shared" ca="1" si="17"/>
        <v>2.9108093044909849</v>
      </c>
      <c r="AC56">
        <f t="shared" ca="1" si="18"/>
        <v>18.712535730689954</v>
      </c>
      <c r="AE56">
        <v>0.23750168730309332</v>
      </c>
      <c r="AF56">
        <v>-0.86871502864554218</v>
      </c>
      <c r="AG56">
        <v>-0.72477652712059804</v>
      </c>
      <c r="AH56">
        <v>0.7088916792686637</v>
      </c>
      <c r="AI56">
        <v>-0.63994976162501116</v>
      </c>
      <c r="AJ56">
        <v>0.8915339831091037</v>
      </c>
      <c r="AK56">
        <v>0.55994844912302399</v>
      </c>
      <c r="AL56">
        <v>0.19028871688637827</v>
      </c>
      <c r="AM56">
        <v>-0.66889239192314776</v>
      </c>
      <c r="AO56" t="s">
        <v>3</v>
      </c>
      <c r="AP56">
        <f>26 + SUM(INDEX($AQ17:$BC17,1):INDEX($AQ17:$BC17,AP$38)) + SUM($AQ17:$BC17)</f>
        <v>35.314290040429256</v>
      </c>
      <c r="AQ56">
        <f>26 + SUM(INDEX($AQ17:$BC17,1):INDEX($AQ17:$BC17,AQ$38)) + SUM($AQ17:$BC17)</f>
        <v>35.314290040429256</v>
      </c>
      <c r="AR56">
        <f>26 + SUM(INDEX($AQ17:$BC17,1):INDEX($AQ17:$BC17,AR$38)) + SUM($AQ17:$BC17)</f>
        <v>35.314290040429256</v>
      </c>
      <c r="AS56">
        <f>26 + SUM(INDEX($AQ17:$BC17,1):INDEX($AQ17:$BC17,AS$38)) + SUM($AQ17:$BC17)</f>
        <v>35.314290040429256</v>
      </c>
      <c r="AT56">
        <f>26 + SUM(INDEX($AQ17:$BC17,1):INDEX($AQ17:$BC17,AT$38)) + SUM($AQ17:$BC17)</f>
        <v>35.314290040429256</v>
      </c>
      <c r="AU56">
        <f>26 + SUM(INDEX($AQ17:$BC17,1):INDEX($AQ17:$BC17,AU$38)) + SUM($AQ17:$BC17)</f>
        <v>35.314290040429256</v>
      </c>
      <c r="AV56">
        <f>26 + SUM(INDEX($AQ17:$BC17,1):INDEX($AQ17:$BC17,AV$38)) + SUM($AQ17:$BC17)</f>
        <v>35.314290040429256</v>
      </c>
      <c r="AW56">
        <f>26 + SUM(INDEX($AQ17:$BC17,1):INDEX($AQ17:$BC17,AW$38)) + SUM($AQ17:$BC17)</f>
        <v>35.314290040429256</v>
      </c>
      <c r="AX56">
        <f>26 + SUM(INDEX($AQ17:$BC17,1):INDEX($AQ17:$BC17,AX$38)) + SUM($AQ17:$BC17)</f>
        <v>35.314290040429256</v>
      </c>
      <c r="AY56">
        <f>26 + SUM(INDEX($AQ17:$BC17,1):INDEX($AQ17:$BC17,AY$38)) + SUM($AQ17:$BC17)</f>
        <v>35.782795223901118</v>
      </c>
      <c r="AZ56">
        <f>26 + SUM(INDEX($AQ17:$BC17,1):INDEX($AQ17:$BC17,AZ$38)) + SUM($AQ17:$BC17)</f>
        <v>35.782795223901118</v>
      </c>
      <c r="BA56">
        <f>26 + SUM(INDEX($AQ17:$BC17,1):INDEX($AQ17:$BC17,BA$38)) + SUM($AQ17:$BC17)</f>
        <v>35.782795223901118</v>
      </c>
      <c r="BE56" t="str">
        <f t="shared" si="3"/>
        <v>Alperen Sengun</v>
      </c>
      <c r="BF56" cm="1">
        <f t="array" ref="BF56">INDEX(_x_scores_!B$2:B$474,MATCH($BE56,_x_scores_!$A$2:$A$474,0),0) + INDEX(_hidden_info_auction!AP$42:BA$42,'Draft Sim'!$F$21)</f>
        <v>4.8422938942949328E-2</v>
      </c>
      <c r="BG56" cm="1">
        <f t="array" ref="BG56">INDEX(_x_scores_!C$2:C$474,MATCH($BE56,_x_scores_!$A$2:$A$474,0),0) + INDEX(_hidden_info_auction!AP$43:BA$43,'Draft Sim'!$F$21)</f>
        <v>1.6397396801359596</v>
      </c>
      <c r="BH56" cm="1">
        <f t="array" ref="BH56">INDEX(_x_scores_!D$2:D$474,MATCH($BE56,_x_scores_!$A$2:$A$474,0),0) +INDEX(_hidden_info_auction!AP$44:BA$44,'Draft Sim'!$F$21)</f>
        <v>0.45278913803166021</v>
      </c>
      <c r="BI56" cm="1">
        <f t="array" ref="BI56">INDEX(_x_scores_!E$2:E$474,MATCH($BE56,_x_scores_!$A$2:$A$474,0),0) + INDEX(_hidden_info_auction!AP$45:BA$45,'Draft Sim'!$F$21)</f>
        <v>-5.7339534281004856E-3</v>
      </c>
      <c r="BJ56" cm="1">
        <f t="array" ref="BJ56">INDEX(_x_scores_!F$2:F$474,MATCH($BE56,_x_scores_!$A$2:$A$474,0),0) + INDEX(_hidden_info_auction!AP$46:BA$46,'Draft Sim'!$F$21)</f>
        <v>-4.0492945283759019E-2</v>
      </c>
      <c r="BK56" cm="1">
        <f t="array" ref="BK56">INDEX(_x_scores_!G$2:G$474,MATCH($BE56,_x_scores_!$A$2:$A$474,0),0) + INDEX(_hidden_info_auction!AP$47:BA$47,'Draft Sim'!$F$21)</f>
        <v>-1.1021767218256153</v>
      </c>
      <c r="BL56" cm="1">
        <f t="array" ref="BL56">INDEX(_x_scores_!H$2:H$474,MATCH($BE56,_x_scores_!$A$2:$A$474,0),0) + INDEX(_hidden_info_auction!AP$48:BA$48,'Draft Sim'!$F$21)</f>
        <v>-0.92614414911516252</v>
      </c>
      <c r="BM56" cm="1">
        <f t="array" ref="BM56">INDEX(_x_scores_!I$2:I$474,MATCH($BE56,_x_scores_!$A$2:$A$474,0),0) + INDEX(_hidden_info_auction!AP$49:BA$49,'Draft Sim'!$F$21)</f>
        <v>-2.4222593178099636</v>
      </c>
      <c r="BN56" cm="1">
        <f t="array" ref="BN56">INDEX(_x_scores_!J$2:J$474,MATCH($BE56,_x_scores_!$A$2:$A$474,0),0) + INDEX(_hidden_info_auction!AP$50:BA$50,'Draft Sim'!$F$21)</f>
        <v>0.58290920134796165</v>
      </c>
      <c r="BP56">
        <f t="shared" si="4"/>
        <v>0.50360445449453739</v>
      </c>
      <c r="BQ56">
        <f t="shared" si="5"/>
        <v>0.61128432438546909</v>
      </c>
      <c r="BR56">
        <f t="shared" si="6"/>
        <v>0.5303676210061341</v>
      </c>
      <c r="BS56">
        <f t="shared" si="7"/>
        <v>0.49956465557170981</v>
      </c>
      <c r="BT56">
        <f t="shared" si="8"/>
        <v>0.49717554177188505</v>
      </c>
      <c r="BU56">
        <f t="shared" si="9"/>
        <v>0.42441278873541122</v>
      </c>
      <c r="BV56">
        <f t="shared" si="10"/>
        <v>0.43243640061777</v>
      </c>
      <c r="BW56">
        <f t="shared" si="11"/>
        <v>0.32629343201254057</v>
      </c>
      <c r="BX56">
        <f t="shared" si="12"/>
        <v>0.54279773196432957</v>
      </c>
      <c r="BZ56">
        <f t="shared" si="13"/>
        <v>0.48532632783997631</v>
      </c>
      <c r="CA56" cm="1">
        <f t="array" aca="1" ref="CA56" ca="1">SUM(IF(MOD(_xlfn.FLOOR.MATH(ROW(INDIRECT("1:512"))/1),2)=1,BP56,1-BP56) * IF(MOD(_xlfn.FLOOR.MATH(ROW(INDIRECT("1:512"))/2),2)=1,BQ56,1-BQ56) *  IF(MOD(_xlfn.FLOOR.MATH(ROW(INDIRECT("1:512"))/4),2)=1,BR56,1-BR56) *IF(MOD(_xlfn.FLOOR.MATH(ROW(INDIRECT("1:512"))/8),2)=1,BS56,1-BS56) * IF(MOD(_xlfn.FLOOR.MATH(ROW(INDIRECT("1:512"))/16),2)=1,BT56,1-BT56) * IF(MOD(_xlfn.FLOOR.MATH(ROW(INDIRECT("1:512"))/32),2)=1,BU56,1-BU56) *  IF(MOD(_xlfn.FLOOR.MATH(ROW(INDIRECT("1:512"))/64),2)=1,BV56,1-BV56) * IF(MOD(_xlfn.FLOOR.MATH(ROW(INDIRECT("1:512"))/128),2)=1,BW56,1-BW56) * IF(MOD(_xlfn.FLOOR.MATH(ROW(INDIRECT("1:512"))/256),2)=1,BX56,1-BX56)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0.46360793544809087</v>
      </c>
      <c r="CB56">
        <f ca="1">IF('Auction Sim'!$C$2 = "Most Categories",CA56,BZ56)</f>
        <v>0.46360793544809087</v>
      </c>
      <c r="CD56" t="str">
        <f ca="1"/>
        <v>Julius Randle</v>
      </c>
      <c r="CF56" s="6" t="str">
        <f t="shared" ca="1" si="14"/>
        <v>Julius Randle</v>
      </c>
      <c r="CH56" t="str">
        <f ca="1"/>
        <v>Julius Randle</v>
      </c>
      <c r="CI56">
        <f t="shared" ca="1" si="19"/>
        <v>0.46283595394674315</v>
      </c>
      <c r="CJ56">
        <f t="shared" ca="1" si="20"/>
        <v>0.40670840337863878</v>
      </c>
      <c r="CL56">
        <f t="shared" ca="1" si="21"/>
        <v>0.11464930579338795</v>
      </c>
      <c r="CN56">
        <f t="shared" ca="1" si="15"/>
        <v>18.805203416011636</v>
      </c>
    </row>
    <row r="57" spans="3:92">
      <c r="C57" t="s">
        <v>491</v>
      </c>
      <c r="D57">
        <v>8</v>
      </c>
      <c r="E57" cm="1">
        <f t="array" aca="1" ref="E57" ca="1">INDIRECT("'Auction Sim'!" &amp; C57 &amp; D57)</f>
        <v>0</v>
      </c>
      <c r="I57" t="str">
        <v>Julius Randle</v>
      </c>
      <c r="K57" s="6" t="str">
        <f t="shared" ca="1" si="0"/>
        <v>Julius Randle</v>
      </c>
      <c r="M57" t="str">
        <f ca="1"/>
        <v>Julius Randle</v>
      </c>
      <c r="N57">
        <f ca="1">INDEX(_g_scores_!K$2:$K$474,MATCH(M57,_g_scores_!$A$2:$A$474,0))</f>
        <v>0.30751229762027432</v>
      </c>
      <c r="P57">
        <f t="shared" ca="1" si="16"/>
        <v>1.7690950766538696</v>
      </c>
      <c r="R57">
        <f t="shared" ca="1" si="1"/>
        <v>18.115771558587273</v>
      </c>
      <c r="T57" t="str">
        <v>Tyrese Maxey</v>
      </c>
      <c r="V57" s="6" t="str">
        <f t="shared" ca="1" si="2"/>
        <v>Tyrese Maxey</v>
      </c>
      <c r="X57" t="str">
        <f ca="1"/>
        <v>Tyrese Maxey</v>
      </c>
      <c r="Y57">
        <f ca="1">INDEX(_z_scores_!$K$2:$K$474,MATCH(X57,_z_scores_!$A$2:$A$474,0))</f>
        <v>0.48611877617787225</v>
      </c>
      <c r="AA57">
        <f t="shared" ca="1" si="17"/>
        <v>2.8475515259129542</v>
      </c>
      <c r="AC57">
        <f t="shared" ca="1" si="18"/>
        <v>18.305874449217768</v>
      </c>
      <c r="AE57">
        <v>0.49249894175851655</v>
      </c>
      <c r="AF57">
        <v>-0.7710651947388758</v>
      </c>
      <c r="AG57">
        <v>0.16437021764913631</v>
      </c>
      <c r="AH57">
        <v>3.7961250180275082E-2</v>
      </c>
      <c r="AI57">
        <v>-0.67880815053372789</v>
      </c>
      <c r="AJ57">
        <v>0.83027057301521301</v>
      </c>
      <c r="AK57">
        <v>8.6151604040090327E-2</v>
      </c>
      <c r="AL57">
        <v>0.39771740721180249</v>
      </c>
      <c r="AM57">
        <v>-0.3546669846059885</v>
      </c>
      <c r="AO57" t="s">
        <v>4</v>
      </c>
      <c r="AP57">
        <f>26 + SUM(INDEX($AQ18:$BC18,1):INDEX($AQ18:$BC18,AP$38)) + SUM($AQ18:$BC18)</f>
        <v>27.609738962021851</v>
      </c>
      <c r="AQ57">
        <f>26 + SUM(INDEX($AQ18:$BC18,1):INDEX($AQ18:$BC18,AQ$38)) + SUM($AQ18:$BC18)</f>
        <v>27.609738962021851</v>
      </c>
      <c r="AR57">
        <f>26 + SUM(INDEX($AQ18:$BC18,1):INDEX($AQ18:$BC18,AR$38)) + SUM($AQ18:$BC18)</f>
        <v>27.609738962021851</v>
      </c>
      <c r="AS57">
        <f>26 + SUM(INDEX($AQ18:$BC18,1):INDEX($AQ18:$BC18,AS$38)) + SUM($AQ18:$BC18)</f>
        <v>27.609738962021851</v>
      </c>
      <c r="AT57">
        <f>26 + SUM(INDEX($AQ18:$BC18,1):INDEX($AQ18:$BC18,AT$38)) + SUM($AQ18:$BC18)</f>
        <v>27.609738962021851</v>
      </c>
      <c r="AU57">
        <f>26 + SUM(INDEX($AQ18:$BC18,1):INDEX($AQ18:$BC18,AU$38)) + SUM($AQ18:$BC18)</f>
        <v>27.609738962021851</v>
      </c>
      <c r="AV57">
        <f>26 + SUM(INDEX($AQ18:$BC18,1):INDEX($AQ18:$BC18,AV$38)) + SUM($AQ18:$BC18)</f>
        <v>27.609738962021851</v>
      </c>
      <c r="AW57">
        <f>26 + SUM(INDEX($AQ18:$BC18,1):INDEX($AQ18:$BC18,AW$38)) + SUM($AQ18:$BC18)</f>
        <v>27.609738962021851</v>
      </c>
      <c r="AX57">
        <f>26 + SUM(INDEX($AQ18:$BC18,1):INDEX($AQ18:$BC18,AX$38)) + SUM($AQ18:$BC18)</f>
        <v>27.609738962021851</v>
      </c>
      <c r="AY57">
        <f>26 + SUM(INDEX($AQ18:$BC18,1):INDEX($AQ18:$BC18,AY$38)) + SUM($AQ18:$BC18)</f>
        <v>27.701058427741618</v>
      </c>
      <c r="AZ57">
        <f>26 + SUM(INDEX($AQ18:$BC18,1):INDEX($AQ18:$BC18,AZ$38)) + SUM($AQ18:$BC18)</f>
        <v>27.701058427741618</v>
      </c>
      <c r="BA57">
        <f>26 + SUM(INDEX($AQ18:$BC18,1):INDEX($AQ18:$BC18,BA$38)) + SUM($AQ18:$BC18)</f>
        <v>27.701058427741618</v>
      </c>
      <c r="BE57" t="str">
        <f t="shared" si="3"/>
        <v>Julius Randle</v>
      </c>
      <c r="BF57" cm="1">
        <f t="array" ref="BF57">INDEX(_x_scores_!B$2:B$474,MATCH($BE57,_x_scores_!$A$2:$A$474,0),0) + INDEX(_hidden_info_auction!AP$42:BA$42,'Draft Sim'!$F$21)</f>
        <v>0.81751462387475848</v>
      </c>
      <c r="BG57" cm="1">
        <f t="array" ref="BG57">INDEX(_x_scores_!C$2:C$474,MATCH($BE57,_x_scores_!$A$2:$A$474,0),0) + INDEX(_hidden_info_auction!AP$43:BA$43,'Draft Sim'!$F$21)</f>
        <v>1.8451822791036108</v>
      </c>
      <c r="BH57" cm="1">
        <f t="array" ref="BH57">INDEX(_x_scores_!D$2:D$474,MATCH($BE57,_x_scores_!$A$2:$A$474,0),0) +INDEX(_hidden_info_auction!AP$44:BA$44,'Draft Sim'!$F$21)</f>
        <v>0.34257473449377951</v>
      </c>
      <c r="BI57" cm="1">
        <f t="array" ref="BI57">INDEX(_x_scores_!E$2:E$474,MATCH($BE57,_x_scores_!$A$2:$A$474,0),0) + INDEX(_hidden_info_auction!AP$45:BA$45,'Draft Sim'!$F$21)</f>
        <v>-0.49704156511619357</v>
      </c>
      <c r="BJ57" cm="1">
        <f t="array" ref="BJ57">INDEX(_x_scores_!F$2:F$474,MATCH($BE57,_x_scores_!$A$2:$A$474,0),0) + INDEX(_hidden_info_auction!AP$46:BA$46,'Draft Sim'!$F$21)</f>
        <v>-1.0274152993163486</v>
      </c>
      <c r="BK57" cm="1">
        <f t="array" ref="BK57">INDEX(_x_scores_!G$2:G$474,MATCH($BE57,_x_scores_!$A$2:$A$474,0),0) + INDEX(_hidden_info_auction!AP$47:BA$47,'Draft Sim'!$F$21)</f>
        <v>0.55358771012284158</v>
      </c>
      <c r="BL57" cm="1">
        <f t="array" ref="BL57">INDEX(_x_scores_!H$2:H$474,MATCH($BE57,_x_scores_!$A$2:$A$474,0),0) + INDEX(_hidden_info_auction!AP$48:BA$48,'Draft Sim'!$F$21)</f>
        <v>-1.1152825467461316</v>
      </c>
      <c r="BM57" cm="1">
        <f t="array" ref="BM57">INDEX(_x_scores_!I$2:I$474,MATCH($BE57,_x_scores_!$A$2:$A$474,0),0) + INDEX(_hidden_info_auction!AP$49:BA$49,'Draft Sim'!$F$21)</f>
        <v>-2.1831658802395011</v>
      </c>
      <c r="BN57" cm="1">
        <f t="array" ref="BN57">INDEX(_x_scores_!J$2:J$474,MATCH($BE57,_x_scores_!$A$2:$A$474,0),0) + INDEX(_hidden_info_auction!AP$50:BA$50,'Draft Sim'!$F$21)</f>
        <v>-0.45146946469158811</v>
      </c>
      <c r="BP57">
        <f t="shared" si="4"/>
        <v>0.56061892857495377</v>
      </c>
      <c r="BQ57">
        <f t="shared" si="5"/>
        <v>0.62478916368798165</v>
      </c>
      <c r="BR57">
        <f t="shared" si="6"/>
        <v>0.52298527297451625</v>
      </c>
      <c r="BS57">
        <f t="shared" si="7"/>
        <v>0.46231883371620319</v>
      </c>
      <c r="BT57">
        <f t="shared" si="8"/>
        <v>0.42871884476032895</v>
      </c>
      <c r="BU57">
        <f t="shared" si="9"/>
        <v>0.53813678670349141</v>
      </c>
      <c r="BV57">
        <f t="shared" si="10"/>
        <v>0.41881421921876893</v>
      </c>
      <c r="BW57">
        <f t="shared" si="11"/>
        <v>0.34246814041538731</v>
      </c>
      <c r="BX57">
        <f t="shared" si="12"/>
        <v>0.46682717812801955</v>
      </c>
      <c r="BZ57">
        <f t="shared" si="13"/>
        <v>0.48507526313107224</v>
      </c>
      <c r="CA57" cm="1">
        <f t="array" aca="1" ref="CA57" ca="1">SUM(IF(MOD(_xlfn.FLOOR.MATH(ROW(INDIRECT("1:512"))/1),2)=1,BP57,1-BP57) * IF(MOD(_xlfn.FLOOR.MATH(ROW(INDIRECT("1:512"))/2),2)=1,BQ57,1-BQ57) *  IF(MOD(_xlfn.FLOOR.MATH(ROW(INDIRECT("1:512"))/4),2)=1,BR57,1-BR57) *IF(MOD(_xlfn.FLOOR.MATH(ROW(INDIRECT("1:512"))/8),2)=1,BS57,1-BS57) * IF(MOD(_xlfn.FLOOR.MATH(ROW(INDIRECT("1:512"))/16),2)=1,BT57,1-BT57) * IF(MOD(_xlfn.FLOOR.MATH(ROW(INDIRECT("1:512"))/32),2)=1,BU57,1-BU57) *  IF(MOD(_xlfn.FLOOR.MATH(ROW(INDIRECT("1:512"))/64),2)=1,BV57,1-BV57) * IF(MOD(_xlfn.FLOOR.MATH(ROW(INDIRECT("1:512"))/128),2)=1,BW57,1-BW57) * IF(MOD(_xlfn.FLOOR.MATH(ROW(INDIRECT("1:512"))/256),2)=1,BX57,1-BX57)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0.46283595394674315</v>
      </c>
      <c r="CB57">
        <f ca="1">IF('Auction Sim'!$C$2 = "Most Categories",CA57,BZ57)</f>
        <v>0.46283595394674315</v>
      </c>
      <c r="CD57" t="str">
        <f ca="1"/>
        <v>Franz Wagner</v>
      </c>
      <c r="CF57" s="6" t="str">
        <f t="shared" ca="1" si="14"/>
        <v>Franz Wagner</v>
      </c>
      <c r="CH57" t="str">
        <f ca="1"/>
        <v>Franz Wagner</v>
      </c>
      <c r="CI57">
        <f t="shared" ca="1" si="19"/>
        <v>0.46281981039173514</v>
      </c>
      <c r="CJ57">
        <f t="shared" ca="1" si="20"/>
        <v>0.40666776093259333</v>
      </c>
      <c r="CL57">
        <f t="shared" ca="1" si="21"/>
        <v>0.11460866334734249</v>
      </c>
      <c r="CN57">
        <f t="shared" ca="1" si="15"/>
        <v>18.798537091606793</v>
      </c>
    </row>
    <row r="58" spans="3:92">
      <c r="C58" t="s">
        <v>491</v>
      </c>
      <c r="D58">
        <v>10</v>
      </c>
      <c r="E58" cm="1">
        <f t="array" aca="1" ref="E58" ca="1">INDIRECT("'Auction Sim'!" &amp; C58 &amp; D58)</f>
        <v>0</v>
      </c>
      <c r="I58" t="str">
        <v>Kevin Porter Jr.</v>
      </c>
      <c r="K58" s="6" t="str">
        <f t="shared" ca="1" si="0"/>
        <v>Kevin Porter Jr.</v>
      </c>
      <c r="M58" t="str">
        <f ca="1"/>
        <v>Kevin Porter Jr.</v>
      </c>
      <c r="N58">
        <f ca="1">INDEX(_g_scores_!K$2:$K$474,MATCH(M58,_g_scores_!$A$2:$A$474,0))</f>
        <v>0.28482650974020568</v>
      </c>
      <c r="P58">
        <f t="shared" ca="1" si="16"/>
        <v>1.746409288773801</v>
      </c>
      <c r="R58">
        <f t="shared" ca="1" si="1"/>
        <v>17.883466039067532</v>
      </c>
      <c r="T58" t="str">
        <v>Alperen Sengun</v>
      </c>
      <c r="V58" s="6" t="str">
        <f t="shared" ca="1" si="2"/>
        <v>Alperen Sengun</v>
      </c>
      <c r="X58" t="str">
        <f ca="1"/>
        <v>Alperen Sengun</v>
      </c>
      <c r="Y58">
        <f ca="1">INDEX(_z_scores_!$K$2:$K$474,MATCH(X58,_z_scores_!$A$2:$A$474,0))</f>
        <v>0.46716922810184425</v>
      </c>
      <c r="AA58">
        <f t="shared" ca="1" si="17"/>
        <v>2.828601977836926</v>
      </c>
      <c r="AC58">
        <f t="shared" ca="1" si="18"/>
        <v>18.184054687646299</v>
      </c>
      <c r="AE58">
        <v>0.14025980216141962</v>
      </c>
      <c r="AF58">
        <v>1.3955720650092533</v>
      </c>
      <c r="AG58">
        <v>0.30333013479815496</v>
      </c>
      <c r="AH58">
        <v>0.22724157351731081</v>
      </c>
      <c r="AI58">
        <v>0.53127852244929152</v>
      </c>
      <c r="AJ58">
        <v>-1.0342433025253772</v>
      </c>
      <c r="AK58">
        <v>-0.85547983597001975</v>
      </c>
      <c r="AL58">
        <v>-0.67832061544112421</v>
      </c>
      <c r="AM58">
        <v>0.48306536194180488</v>
      </c>
      <c r="AO58" t="s">
        <v>5</v>
      </c>
      <c r="AP58">
        <f>26 + SUM(INDEX($AQ19:$BC19,1):INDEX($AQ19:$BC19,AP$38)) + SUM($AQ19:$BC19)</f>
        <v>32.71156303167389</v>
      </c>
      <c r="AQ58">
        <f>26 + SUM(INDEX($AQ19:$BC19,1):INDEX($AQ19:$BC19,AQ$38)) + SUM($AQ19:$BC19)</f>
        <v>32.71156303167389</v>
      </c>
      <c r="AR58">
        <f>26 + SUM(INDEX($AQ19:$BC19,1):INDEX($AQ19:$BC19,AR$38)) + SUM($AQ19:$BC19)</f>
        <v>32.71156303167389</v>
      </c>
      <c r="AS58">
        <f>26 + SUM(INDEX($AQ19:$BC19,1):INDEX($AQ19:$BC19,AS$38)) + SUM($AQ19:$BC19)</f>
        <v>32.71156303167389</v>
      </c>
      <c r="AT58">
        <f>26 + SUM(INDEX($AQ19:$BC19,1):INDEX($AQ19:$BC19,AT$38)) + SUM($AQ19:$BC19)</f>
        <v>32.71156303167389</v>
      </c>
      <c r="AU58">
        <f>26 + SUM(INDEX($AQ19:$BC19,1):INDEX($AQ19:$BC19,AU$38)) + SUM($AQ19:$BC19)</f>
        <v>32.71156303167389</v>
      </c>
      <c r="AV58">
        <f>26 + SUM(INDEX($AQ19:$BC19,1):INDEX($AQ19:$BC19,AV$38)) + SUM($AQ19:$BC19)</f>
        <v>32.71156303167389</v>
      </c>
      <c r="AW58">
        <f>26 + SUM(INDEX($AQ19:$BC19,1):INDEX($AQ19:$BC19,AW$38)) + SUM($AQ19:$BC19)</f>
        <v>32.71156303167389</v>
      </c>
      <c r="AX58">
        <f>26 + SUM(INDEX($AQ19:$BC19,1):INDEX($AQ19:$BC19,AX$38)) + SUM($AQ19:$BC19)</f>
        <v>32.71156303167389</v>
      </c>
      <c r="AY58">
        <f>26 + SUM(INDEX($AQ19:$BC19,1):INDEX($AQ19:$BC19,AY$38)) + SUM($AQ19:$BC19)</f>
        <v>33.396589581705911</v>
      </c>
      <c r="AZ58">
        <f>26 + SUM(INDEX($AQ19:$BC19,1):INDEX($AQ19:$BC19,AZ$38)) + SUM($AQ19:$BC19)</f>
        <v>33.396589581705911</v>
      </c>
      <c r="BA58">
        <f>26 + SUM(INDEX($AQ19:$BC19,1):INDEX($AQ19:$BC19,BA$38)) + SUM($AQ19:$BC19)</f>
        <v>33.396589581705911</v>
      </c>
      <c r="BE58" t="str">
        <f t="shared" si="3"/>
        <v>Kevin Porter Jr.</v>
      </c>
      <c r="BF58" cm="1">
        <f t="array" ref="BF58">INDEX(_x_scores_!B$2:B$474,MATCH($BE58,_x_scores_!$A$2:$A$474,0),0) + INDEX(_hidden_info_auction!AP$42:BA$42,'Draft Sim'!$F$21)</f>
        <v>0.3273644578941417</v>
      </c>
      <c r="BG58" cm="1">
        <f t="array" ref="BG58">INDEX(_x_scores_!C$2:C$474,MATCH($BE58,_x_scores_!$A$2:$A$474,0),0) + INDEX(_hidden_info_auction!AP$43:BA$43,'Draft Sim'!$F$21)</f>
        <v>0.17620281525007384</v>
      </c>
      <c r="BH58" cm="1">
        <f t="array" ref="BH58">INDEX(_x_scores_!D$2:D$474,MATCH($BE58,_x_scores_!$A$2:$A$474,0),0) +INDEX(_hidden_info_auction!AP$44:BA$44,'Draft Sim'!$F$21)</f>
        <v>1.192980728811571</v>
      </c>
      <c r="BI58" cm="1">
        <f t="array" ref="BI58">INDEX(_x_scores_!E$2:E$474,MATCH($BE58,_x_scores_!$A$2:$A$474,0),0) + INDEX(_hidden_info_auction!AP$45:BA$45,'Draft Sim'!$F$21)</f>
        <v>0.29702228329829389</v>
      </c>
      <c r="BJ58" cm="1">
        <f t="array" ref="BJ58">INDEX(_x_scores_!F$2:F$474,MATCH($BE58,_x_scores_!$A$2:$A$474,0),0) + INDEX(_hidden_info_auction!AP$46:BA$46,'Draft Sim'!$F$21)</f>
        <v>-1.0558556681947937</v>
      </c>
      <c r="BK58" cm="1">
        <f t="array" ref="BK58">INDEX(_x_scores_!G$2:G$474,MATCH($BE58,_x_scores_!$A$2:$A$474,0),0) + INDEX(_hidden_info_auction!AP$47:BA$47,'Draft Sim'!$F$21)</f>
        <v>0.62636034853177402</v>
      </c>
      <c r="BL58" cm="1">
        <f t="array" ref="BL58">INDEX(_x_scores_!H$2:H$474,MATCH($BE58,_x_scores_!$A$2:$A$474,0),0) + INDEX(_hidden_info_auction!AP$48:BA$48,'Draft Sim'!$F$21)</f>
        <v>-1.120228562390736</v>
      </c>
      <c r="BM58" cm="1">
        <f t="array" ref="BM58">INDEX(_x_scores_!I$2:I$474,MATCH($BE58,_x_scores_!$A$2:$A$474,0),0) + INDEX(_hidden_info_auction!AP$49:BA$49,'Draft Sim'!$F$21)</f>
        <v>-1.9416198225930943</v>
      </c>
      <c r="BN58" cm="1">
        <f t="array" ref="BN58">INDEX(_x_scores_!J$2:J$474,MATCH($BE58,_x_scores_!$A$2:$A$474,0),0) + INDEX(_hidden_info_auction!AP$50:BA$50,'Draft Sim'!$F$21)</f>
        <v>-0.37200231229576408</v>
      </c>
      <c r="BP58">
        <f t="shared" si="4"/>
        <v>0.5243531891422335</v>
      </c>
      <c r="BQ58">
        <f t="shared" si="5"/>
        <v>0.51211596094779821</v>
      </c>
      <c r="BR58">
        <f t="shared" si="6"/>
        <v>0.57955344556454103</v>
      </c>
      <c r="BS58">
        <f t="shared" si="7"/>
        <v>0.52253910731593722</v>
      </c>
      <c r="BT58">
        <f t="shared" si="8"/>
        <v>0.42676769013030802</v>
      </c>
      <c r="BU58">
        <f t="shared" si="9"/>
        <v>0.54313166974834892</v>
      </c>
      <c r="BV58">
        <f t="shared" si="10"/>
        <v>0.41845922434043004</v>
      </c>
      <c r="BW58">
        <f t="shared" si="11"/>
        <v>0.35910742422053898</v>
      </c>
      <c r="BX58">
        <f t="shared" si="12"/>
        <v>0.47265609106652728</v>
      </c>
      <c r="BZ58">
        <f t="shared" si="13"/>
        <v>0.48429820027518478</v>
      </c>
      <c r="CA58" cm="1">
        <f t="array" aca="1" ref="CA58" ca="1">SUM(IF(MOD(_xlfn.FLOOR.MATH(ROW(INDIRECT("1:512"))/1),2)=1,BP58,1-BP58) * IF(MOD(_xlfn.FLOOR.MATH(ROW(INDIRECT("1:512"))/2),2)=1,BQ58,1-BQ58) *  IF(MOD(_xlfn.FLOOR.MATH(ROW(INDIRECT("1:512"))/4),2)=1,BR58,1-BR58) *IF(MOD(_xlfn.FLOOR.MATH(ROW(INDIRECT("1:512"))/8),2)=1,BS58,1-BS58) * IF(MOD(_xlfn.FLOOR.MATH(ROW(INDIRECT("1:512"))/16),2)=1,BT58,1-BT58) * IF(MOD(_xlfn.FLOOR.MATH(ROW(INDIRECT("1:512"))/32),2)=1,BU58,1-BU58) *  IF(MOD(_xlfn.FLOOR.MATH(ROW(INDIRECT("1:512"))/64),2)=1,BV58,1-BV58) * IF(MOD(_xlfn.FLOOR.MATH(ROW(INDIRECT("1:512"))/128),2)=1,BW58,1-BW58) * IF(MOD(_xlfn.FLOOR.MATH(ROW(INDIRECT("1:512"))/256),2)=1,BX58,1-BX58)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0.46113030014563172</v>
      </c>
      <c r="CB58">
        <f ca="1">IF('Auction Sim'!$C$2 = "Most Categories",CA58,BZ58)</f>
        <v>0.46113030014563172</v>
      </c>
      <c r="CD58" t="str">
        <f ca="1"/>
        <v>Kevin Porter Jr.</v>
      </c>
      <c r="CF58" s="6" t="str">
        <f t="shared" ca="1" si="14"/>
        <v>Kevin Porter Jr.</v>
      </c>
      <c r="CH58" t="str">
        <f ca="1"/>
        <v>Kevin Porter Jr.</v>
      </c>
      <c r="CI58">
        <f t="shared" ca="1" si="19"/>
        <v>0.46113030014563172</v>
      </c>
      <c r="CJ58">
        <f t="shared" ca="1" si="20"/>
        <v>0.4024134439820084</v>
      </c>
      <c r="CL58">
        <f t="shared" ca="1" si="21"/>
        <v>0.11035434639675756</v>
      </c>
      <c r="CN58">
        <f t="shared" ca="1" si="15"/>
        <v>18.100728281528941</v>
      </c>
    </row>
    <row r="59" spans="3:92">
      <c r="C59" t="s">
        <v>491</v>
      </c>
      <c r="D59">
        <v>12</v>
      </c>
      <c r="E59" cm="1">
        <f t="array" aca="1" ref="E59" ca="1">INDIRECT("'Auction Sim'!" &amp; C59 &amp; D59)</f>
        <v>0</v>
      </c>
      <c r="I59" t="str">
        <v>Tyrese Maxey</v>
      </c>
      <c r="K59" s="6" t="str">
        <f t="shared" ca="1" si="0"/>
        <v>Tyrese Maxey</v>
      </c>
      <c r="M59" t="str">
        <f ca="1"/>
        <v>Tyrese Maxey</v>
      </c>
      <c r="N59">
        <f ca="1">INDEX(_g_scores_!K$2:$K$474,MATCH(M59,_g_scores_!$A$2:$A$474,0))</f>
        <v>0.22615047154067835</v>
      </c>
      <c r="P59">
        <f t="shared" ca="1" si="16"/>
        <v>1.6877332505742737</v>
      </c>
      <c r="R59">
        <f t="shared" ca="1" si="1"/>
        <v>17.28261551497015</v>
      </c>
      <c r="T59" t="str">
        <v>Jalen Williams</v>
      </c>
      <c r="V59" s="6" t="str">
        <f t="shared" ca="1" si="2"/>
        <v>Jalen Williams</v>
      </c>
      <c r="X59" t="str">
        <f ca="1"/>
        <v>Jalen Williams</v>
      </c>
      <c r="Y59">
        <f ca="1">INDEX(_z_scores_!$K$2:$K$474,MATCH(X59,_z_scores_!$A$2:$A$474,0))</f>
        <v>0.44697767345790568</v>
      </c>
      <c r="AA59">
        <f t="shared" ca="1" si="17"/>
        <v>2.8084104231929876</v>
      </c>
      <c r="AC59">
        <f t="shared" ca="1" si="18"/>
        <v>18.054250516981483</v>
      </c>
      <c r="AE59">
        <v>4.7950388000065569E-2</v>
      </c>
      <c r="AF59">
        <v>-0.18680142073642253</v>
      </c>
      <c r="AG59">
        <v>8.3815783499376934E-2</v>
      </c>
      <c r="AH59">
        <v>0.52012102915245528</v>
      </c>
      <c r="AI59">
        <v>-0.14123800792861016</v>
      </c>
      <c r="AJ59">
        <v>-0.3465262061929878</v>
      </c>
      <c r="AK59">
        <v>-0.10205185220725267</v>
      </c>
      <c r="AL59">
        <v>1.179028236341547E-2</v>
      </c>
      <c r="AM59">
        <v>2.1653445350818267E-2</v>
      </c>
      <c r="AO59" t="s">
        <v>6</v>
      </c>
      <c r="AP59">
        <f>26 + SUM(INDEX($AQ20:$BC20,1):INDEX($AQ20:$BC20,AP$38)) + SUM($AQ20:$BC20)</f>
        <v>33.433255588678698</v>
      </c>
      <c r="AQ59">
        <f>26 + SUM(INDEX($AQ20:$BC20,1):INDEX($AQ20:$BC20,AQ$38)) + SUM($AQ20:$BC20)</f>
        <v>33.433255588678698</v>
      </c>
      <c r="AR59">
        <f>26 + SUM(INDEX($AQ20:$BC20,1):INDEX($AQ20:$BC20,AR$38)) + SUM($AQ20:$BC20)</f>
        <v>33.433255588678698</v>
      </c>
      <c r="AS59">
        <f>26 + SUM(INDEX($AQ20:$BC20,1):INDEX($AQ20:$BC20,AS$38)) + SUM($AQ20:$BC20)</f>
        <v>33.433255588678698</v>
      </c>
      <c r="AT59">
        <f>26 + SUM(INDEX($AQ20:$BC20,1):INDEX($AQ20:$BC20,AT$38)) + SUM($AQ20:$BC20)</f>
        <v>33.433255588678698</v>
      </c>
      <c r="AU59">
        <f>26 + SUM(INDEX($AQ20:$BC20,1):INDEX($AQ20:$BC20,AU$38)) + SUM($AQ20:$BC20)</f>
        <v>33.433255588678698</v>
      </c>
      <c r="AV59">
        <f>26 + SUM(INDEX($AQ20:$BC20,1):INDEX($AQ20:$BC20,AV$38)) + SUM($AQ20:$BC20)</f>
        <v>33.433255588678698</v>
      </c>
      <c r="AW59">
        <f>26 + SUM(INDEX($AQ20:$BC20,1):INDEX($AQ20:$BC20,AW$38)) + SUM($AQ20:$BC20)</f>
        <v>33.433255588678698</v>
      </c>
      <c r="AX59">
        <f>26 + SUM(INDEX($AQ20:$BC20,1):INDEX($AQ20:$BC20,AX$38)) + SUM($AQ20:$BC20)</f>
        <v>33.433255588678698</v>
      </c>
      <c r="AY59">
        <f>26 + SUM(INDEX($AQ20:$BC20,1):INDEX($AQ20:$BC20,AY$38)) + SUM($AQ20:$BC20)</f>
        <v>34.067151248718289</v>
      </c>
      <c r="AZ59">
        <f>26 + SUM(INDEX($AQ20:$BC20,1):INDEX($AQ20:$BC20,AZ$38)) + SUM($AQ20:$BC20)</f>
        <v>34.067151248718289</v>
      </c>
      <c r="BA59">
        <f>26 + SUM(INDEX($AQ20:$BC20,1):INDEX($AQ20:$BC20,BA$38)) + SUM($AQ20:$BC20)</f>
        <v>34.067151248718289</v>
      </c>
      <c r="BE59" t="str">
        <f t="shared" si="3"/>
        <v>Tyrese Maxey</v>
      </c>
      <c r="BF59" cm="1">
        <f t="array" ref="BF59">INDEX(_x_scores_!B$2:B$474,MATCH($BE59,_x_scores_!$A$2:$A$474,0),0) + INDEX(_hidden_info_auction!AP$42:BA$42,'Draft Sim'!$F$21)</f>
        <v>0.40066207854004626</v>
      </c>
      <c r="BG59" cm="1">
        <f t="array" ref="BG59">INDEX(_x_scores_!C$2:C$474,MATCH($BE59,_x_scores_!$A$2:$A$474,0),0) + INDEX(_hidden_info_auction!AP$43:BA$43,'Draft Sim'!$F$21)</f>
        <v>-0.52689757961216943</v>
      </c>
      <c r="BH59" cm="1">
        <f t="array" ref="BH59">INDEX(_x_scores_!D$2:D$474,MATCH($BE59,_x_scores_!$A$2:$A$474,0),0) +INDEX(_hidden_info_auction!AP$44:BA$44,'Draft Sim'!$F$21)</f>
        <v>0.31382922088264154</v>
      </c>
      <c r="BI59" cm="1">
        <f t="array" ref="BI59">INDEX(_x_scores_!E$2:E$474,MATCH($BE59,_x_scores_!$A$2:$A$474,0),0) + INDEX(_hidden_info_auction!AP$45:BA$45,'Draft Sim'!$F$21)</f>
        <v>-0.19501427676513622</v>
      </c>
      <c r="BJ59" cm="1">
        <f t="array" ref="BJ59">INDEX(_x_scores_!F$2:F$474,MATCH($BE59,_x_scores_!$A$2:$A$474,0),0) + INDEX(_hidden_info_auction!AP$46:BA$46,'Draft Sim'!$F$21)</f>
        <v>-1.2505796182667783</v>
      </c>
      <c r="BK59" cm="1">
        <f t="array" ref="BK59">INDEX(_x_scores_!G$2:G$474,MATCH($BE59,_x_scores_!$A$2:$A$474,0),0) + INDEX(_hidden_info_auction!AP$47:BA$47,'Draft Sim'!$F$21)</f>
        <v>0.7623371537149749</v>
      </c>
      <c r="BL59" cm="1">
        <f t="array" ref="BL59">INDEX(_x_scores_!H$2:H$474,MATCH($BE59,_x_scores_!$A$2:$A$474,0),0) + INDEX(_hidden_info_auction!AP$48:BA$48,'Draft Sim'!$F$21)</f>
        <v>1.5487290894947561E-2</v>
      </c>
      <c r="BM59" cm="1">
        <f t="array" ref="BM59">INDEX(_x_scores_!I$2:I$474,MATCH($BE59,_x_scores_!$A$2:$A$474,0),0) + INDEX(_hidden_info_auction!AP$49:BA$49,'Draft Sim'!$F$21)</f>
        <v>-1.3462212951570369</v>
      </c>
      <c r="BN59" cm="1">
        <f t="array" ref="BN59">INDEX(_x_scores_!J$2:J$474,MATCH($BE59,_x_scores_!$A$2:$A$474,0),0) + INDEX(_hidden_info_auction!AP$50:BA$50,'Draft Sim'!$F$21)</f>
        <v>-0.25482314519983174</v>
      </c>
      <c r="BP59">
        <f t="shared" si="4"/>
        <v>0.52979669975570831</v>
      </c>
      <c r="BQ59">
        <f t="shared" si="5"/>
        <v>0.46381395036704975</v>
      </c>
      <c r="BR59">
        <f t="shared" si="6"/>
        <v>0.52105844861250838</v>
      </c>
      <c r="BS59">
        <f t="shared" si="7"/>
        <v>0.48519714007844561</v>
      </c>
      <c r="BT59">
        <f t="shared" si="8"/>
        <v>0.41345915066041072</v>
      </c>
      <c r="BU59">
        <f t="shared" si="9"/>
        <v>0.55244584395176821</v>
      </c>
      <c r="BV59">
        <f t="shared" si="10"/>
        <v>0.50113527524679369</v>
      </c>
      <c r="BW59">
        <f t="shared" si="11"/>
        <v>0.40121937065747781</v>
      </c>
      <c r="BX59">
        <f t="shared" si="12"/>
        <v>0.48126151325831812</v>
      </c>
      <c r="BZ59">
        <f t="shared" si="13"/>
        <v>0.48326526584316443</v>
      </c>
      <c r="CA59" cm="1">
        <f t="array" aca="1" ref="CA59" ca="1">SUM(IF(MOD(_xlfn.FLOOR.MATH(ROW(INDIRECT("1:512"))/1),2)=1,BP59,1-BP59) * IF(MOD(_xlfn.FLOOR.MATH(ROW(INDIRECT("1:512"))/2),2)=1,BQ59,1-BQ59) *  IF(MOD(_xlfn.FLOOR.MATH(ROW(INDIRECT("1:512"))/4),2)=1,BR59,1-BR59) *IF(MOD(_xlfn.FLOOR.MATH(ROW(INDIRECT("1:512"))/8),2)=1,BS59,1-BS59) * IF(MOD(_xlfn.FLOOR.MATH(ROW(INDIRECT("1:512"))/16),2)=1,BT59,1-BT59) * IF(MOD(_xlfn.FLOOR.MATH(ROW(INDIRECT("1:512"))/32),2)=1,BU59,1-BU59) *  IF(MOD(_xlfn.FLOOR.MATH(ROW(INDIRECT("1:512"))/64),2)=1,BV59,1-BV59) * IF(MOD(_xlfn.FLOOR.MATH(ROW(INDIRECT("1:512"))/128),2)=1,BW59,1-BW59) * IF(MOD(_xlfn.FLOOR.MATH(ROW(INDIRECT("1:512"))/256),2)=1,BX59,1-BX59)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0.4587100189357125</v>
      </c>
      <c r="CB59">
        <f ca="1">IF('Auction Sim'!$C$2 = "Most Categories",CA59,BZ59)</f>
        <v>0.4587100189357125</v>
      </c>
      <c r="CD59" t="str">
        <f ca="1"/>
        <v>Tyrese Maxey</v>
      </c>
      <c r="CF59" s="6" t="str">
        <f t="shared" ca="1" si="14"/>
        <v>Tyrese Maxey</v>
      </c>
      <c r="CH59" t="str">
        <f ca="1"/>
        <v>Tyrese Maxey</v>
      </c>
      <c r="CI59">
        <f t="shared" ca="1" si="19"/>
        <v>0.4587100189357125</v>
      </c>
      <c r="CJ59">
        <f t="shared" ca="1" si="20"/>
        <v>0.39631589101574111</v>
      </c>
      <c r="CL59">
        <f t="shared" ca="1" si="21"/>
        <v>0.10425679343049027</v>
      </c>
      <c r="CN59">
        <f t="shared" ca="1" si="15"/>
        <v>17.100585078942061</v>
      </c>
    </row>
    <row r="60" spans="3:92">
      <c r="C60" t="s">
        <v>491</v>
      </c>
      <c r="D60">
        <v>14</v>
      </c>
      <c r="E60" cm="1">
        <f t="array" aca="1" ref="E60" ca="1">INDIRECT("'Auction Sim'!" &amp; C60 &amp; D60)</f>
        <v>0</v>
      </c>
      <c r="I60" t="str">
        <v>Trey Murphy III</v>
      </c>
      <c r="K60" s="6" t="str">
        <f t="shared" ca="1" si="0"/>
        <v>Trey Murphy III</v>
      </c>
      <c r="M60" t="str">
        <f ca="1"/>
        <v>Trey Murphy III</v>
      </c>
      <c r="N60">
        <f ca="1">INDEX(_g_scores_!K$2:$K$474,MATCH(M60,_g_scores_!$A$2:$A$474,0))</f>
        <v>0.17745411092342966</v>
      </c>
      <c r="P60">
        <f t="shared" ca="1" si="16"/>
        <v>1.6390368899570249</v>
      </c>
      <c r="R60">
        <f t="shared" ca="1" si="1"/>
        <v>16.783958231753221</v>
      </c>
      <c r="T60" t="str">
        <v>Kevin Porter Jr.</v>
      </c>
      <c r="V60" s="6" t="str">
        <f t="shared" ca="1" si="2"/>
        <v>Kevin Porter Jr.</v>
      </c>
      <c r="X60" t="str">
        <f ca="1"/>
        <v>Kevin Porter Jr.</v>
      </c>
      <c r="Y60">
        <f ca="1">INDEX(_z_scores_!$K$2:$K$474,MATCH(X60,_z_scores_!$A$2:$A$474,0))</f>
        <v>0.38458794013958375</v>
      </c>
      <c r="AA60">
        <f t="shared" ca="1" si="17"/>
        <v>2.7460206898746655</v>
      </c>
      <c r="AC60">
        <f t="shared" ca="1" si="18"/>
        <v>17.653169583185488</v>
      </c>
      <c r="AE60">
        <v>0.41920132111261199</v>
      </c>
      <c r="AF60">
        <v>-6.7964799876632537E-2</v>
      </c>
      <c r="AG60">
        <v>1.0435217255780658</v>
      </c>
      <c r="AH60">
        <v>0.52999781024370518</v>
      </c>
      <c r="AI60">
        <v>-0.48408420046174322</v>
      </c>
      <c r="AJ60">
        <v>0.69429376783201213</v>
      </c>
      <c r="AK60">
        <v>-1.0495642492455932</v>
      </c>
      <c r="AL60">
        <v>-0.19768112022425499</v>
      </c>
      <c r="AM60">
        <v>-0.47184615170192085</v>
      </c>
      <c r="AO60" t="s">
        <v>7</v>
      </c>
      <c r="AP60">
        <f>26 + SUM(INDEX($AQ21:$BC21,1):INDEX($AQ21:$BC21,AP$38)) + SUM($AQ21:$BC21)</f>
        <v>29.618805052480322</v>
      </c>
      <c r="AQ60">
        <f>26 + SUM(INDEX($AQ21:$BC21,1):INDEX($AQ21:$BC21,AQ$38)) + SUM($AQ21:$BC21)</f>
        <v>29.618805052480322</v>
      </c>
      <c r="AR60">
        <f>26 + SUM(INDEX($AQ21:$BC21,1):INDEX($AQ21:$BC21,AR$38)) + SUM($AQ21:$BC21)</f>
        <v>29.618805052480322</v>
      </c>
      <c r="AS60">
        <f>26 + SUM(INDEX($AQ21:$BC21,1):INDEX($AQ21:$BC21,AS$38)) + SUM($AQ21:$BC21)</f>
        <v>29.618805052480322</v>
      </c>
      <c r="AT60">
        <f>26 + SUM(INDEX($AQ21:$BC21,1):INDEX($AQ21:$BC21,AT$38)) + SUM($AQ21:$BC21)</f>
        <v>29.618805052480322</v>
      </c>
      <c r="AU60">
        <f>26 + SUM(INDEX($AQ21:$BC21,1):INDEX($AQ21:$BC21,AU$38)) + SUM($AQ21:$BC21)</f>
        <v>29.618805052480322</v>
      </c>
      <c r="AV60">
        <f>26 + SUM(INDEX($AQ21:$BC21,1):INDEX($AQ21:$BC21,AV$38)) + SUM($AQ21:$BC21)</f>
        <v>29.618805052480322</v>
      </c>
      <c r="AW60">
        <f>26 + SUM(INDEX($AQ21:$BC21,1):INDEX($AQ21:$BC21,AW$38)) + SUM($AQ21:$BC21)</f>
        <v>29.618805052480322</v>
      </c>
      <c r="AX60">
        <f>26 + SUM(INDEX($AQ21:$BC21,1):INDEX($AQ21:$BC21,AX$38)) + SUM($AQ21:$BC21)</f>
        <v>29.618805052480322</v>
      </c>
      <c r="AY60">
        <f>26 + SUM(INDEX($AQ21:$BC21,1):INDEX($AQ21:$BC21,AY$38)) + SUM($AQ21:$BC21)</f>
        <v>29.811871740135192</v>
      </c>
      <c r="AZ60">
        <f>26 + SUM(INDEX($AQ21:$BC21,1):INDEX($AQ21:$BC21,AZ$38)) + SUM($AQ21:$BC21)</f>
        <v>29.811871740135192</v>
      </c>
      <c r="BA60">
        <f>26 + SUM(INDEX($AQ21:$BC21,1):INDEX($AQ21:$BC21,BA$38)) + SUM($AQ21:$BC21)</f>
        <v>29.811871740135192</v>
      </c>
      <c r="BE60" t="str">
        <f t="shared" si="3"/>
        <v>Trey Murphy III</v>
      </c>
      <c r="BF60" cm="1">
        <f t="array" ref="BF60">INDEX(_x_scores_!B$2:B$474,MATCH($BE60,_x_scores_!$A$2:$A$474,0),0) + INDEX(_hidden_info_auction!AP$42:BA$42,'Draft Sim'!$F$21)</f>
        <v>-9.1624844952555157E-2</v>
      </c>
      <c r="BG60" cm="1">
        <f t="array" ref="BG60">INDEX(_x_scores_!C$2:C$474,MATCH($BE60,_x_scores_!$A$2:$A$474,0),0) + INDEX(_hidden_info_auction!AP$43:BA$43,'Draft Sim'!$F$21)</f>
        <v>-0.348651737590018</v>
      </c>
      <c r="BH60" cm="1">
        <f t="array" ref="BH60">INDEX(_x_scores_!D$2:D$474,MATCH($BE60,_x_scores_!$A$2:$A$474,0),0) +INDEX(_hidden_info_auction!AP$44:BA$44,'Draft Sim'!$F$21)</f>
        <v>-0.63461646607780686</v>
      </c>
      <c r="BI60" cm="1">
        <f t="array" ref="BI60">INDEX(_x_scores_!E$2:E$474,MATCH($BE60,_x_scores_!$A$2:$A$474,0),0) + INDEX(_hidden_info_auction!AP$45:BA$45,'Draft Sim'!$F$21)</f>
        <v>2.1345534694166335E-2</v>
      </c>
      <c r="BJ60" cm="1">
        <f t="array" ref="BJ60">INDEX(_x_scores_!F$2:F$474,MATCH($BE60,_x_scores_!$A$2:$A$474,0),0) + INDEX(_hidden_info_auction!AP$46:BA$46,'Draft Sim'!$F$21)</f>
        <v>-0.68401319387644166</v>
      </c>
      <c r="BK60" cm="1">
        <f t="array" ref="BK60">INDEX(_x_scores_!G$2:G$474,MATCH($BE60,_x_scores_!$A$2:$A$474,0),0) + INDEX(_hidden_info_auction!AP$47:BA$47,'Draft Sim'!$F$21)</f>
        <v>0.71347598218933994</v>
      </c>
      <c r="BL60" cm="1">
        <f t="array" ref="BL60">INDEX(_x_scores_!H$2:H$474,MATCH($BE60,_x_scores_!$A$2:$A$474,0),0) + INDEX(_hidden_info_auction!AP$48:BA$48,'Draft Sim'!$F$21)</f>
        <v>0.58583017529934367</v>
      </c>
      <c r="BM60" cm="1">
        <f t="array" ref="BM60">INDEX(_x_scores_!I$2:I$474,MATCH($BE60,_x_scores_!$A$2:$A$474,0),0) + INDEX(_hidden_info_auction!AP$49:BA$49,'Draft Sim'!$F$21)</f>
        <v>-1.4789207296653504</v>
      </c>
      <c r="BN60" cm="1">
        <f t="array" ref="BN60">INDEX(_x_scores_!J$2:J$474,MATCH($BE60,_x_scores_!$A$2:$A$474,0),0) + INDEX(_hidden_info_auction!AP$50:BA$50,'Draft Sim'!$F$21)</f>
        <v>-0.30089127054198994</v>
      </c>
      <c r="BP60">
        <f t="shared" si="4"/>
        <v>0.49317996805898412</v>
      </c>
      <c r="BQ60">
        <f t="shared" si="5"/>
        <v>0.47603694259727369</v>
      </c>
      <c r="BR60">
        <f t="shared" si="6"/>
        <v>0.4574772530283977</v>
      </c>
      <c r="BS60">
        <f t="shared" si="7"/>
        <v>0.5016206333030202</v>
      </c>
      <c r="BT60">
        <f t="shared" si="8"/>
        <v>0.45240190226474741</v>
      </c>
      <c r="BU60">
        <f t="shared" si="9"/>
        <v>0.5491019938734425</v>
      </c>
      <c r="BV60">
        <f t="shared" si="10"/>
        <v>0.54286077110112019</v>
      </c>
      <c r="BW60">
        <f t="shared" si="11"/>
        <v>0.39171418270687319</v>
      </c>
      <c r="BX60">
        <f t="shared" si="12"/>
        <v>0.47787709016844948</v>
      </c>
      <c r="BZ60">
        <f t="shared" si="13"/>
        <v>0.482474526344701</v>
      </c>
      <c r="CA60" cm="1">
        <f t="array" aca="1" ref="CA60" ca="1">SUM(IF(MOD(_xlfn.FLOOR.MATH(ROW(INDIRECT("1:512"))/1),2)=1,BP60,1-BP60) * IF(MOD(_xlfn.FLOOR.MATH(ROW(INDIRECT("1:512"))/2),2)=1,BQ60,1-BQ60) *  IF(MOD(_xlfn.FLOOR.MATH(ROW(INDIRECT("1:512"))/4),2)=1,BR60,1-BR60) *IF(MOD(_xlfn.FLOOR.MATH(ROW(INDIRECT("1:512"))/8),2)=1,BS60,1-BS60) * IF(MOD(_xlfn.FLOOR.MATH(ROW(INDIRECT("1:512"))/16),2)=1,BT60,1-BT60) * IF(MOD(_xlfn.FLOOR.MATH(ROW(INDIRECT("1:512"))/32),2)=1,BU60,1-BU60) *  IF(MOD(_xlfn.FLOOR.MATH(ROW(INDIRECT("1:512"))/64),2)=1,BV60,1-BV60) * IF(MOD(_xlfn.FLOOR.MATH(ROW(INDIRECT("1:512"))/128),2)=1,BW60,1-BW60) * IF(MOD(_xlfn.FLOOR.MATH(ROW(INDIRECT("1:512"))/256),2)=1,BX60,1-BX60)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0.45677899587634202</v>
      </c>
      <c r="CB60">
        <f ca="1">IF('Auction Sim'!$C$2 = "Most Categories",CA60,BZ60)</f>
        <v>0.45677899587634202</v>
      </c>
      <c r="CD60" t="str">
        <f ca="1"/>
        <v>Jaylen Brown</v>
      </c>
      <c r="CF60" s="6" t="str">
        <f t="shared" ca="1" si="14"/>
        <v>Jaylen Brown</v>
      </c>
      <c r="CH60" t="str">
        <f ca="1"/>
        <v>Jaylen Brown</v>
      </c>
      <c r="CI60">
        <f t="shared" ca="1" si="19"/>
        <v>0.45851882805117788</v>
      </c>
      <c r="CJ60">
        <f t="shared" ca="1" si="20"/>
        <v>0.3958340515147874</v>
      </c>
      <c r="CL60">
        <f t="shared" ca="1" si="21"/>
        <v>0.10377495392953656</v>
      </c>
      <c r="CN60">
        <f t="shared" ca="1" si="15"/>
        <v>17.021551980864402</v>
      </c>
    </row>
    <row r="61" spans="3:92">
      <c r="C61" t="s">
        <v>491</v>
      </c>
      <c r="D61">
        <v>16</v>
      </c>
      <c r="E61" cm="1">
        <f t="array" aca="1" ref="E61" ca="1">INDIRECT("'Auction Sim'!" &amp; C61 &amp; D61)</f>
        <v>0</v>
      </c>
      <c r="I61" t="str">
        <v>Derrick White</v>
      </c>
      <c r="K61" s="6" t="str">
        <f t="shared" ca="1" si="0"/>
        <v>Derrick White</v>
      </c>
      <c r="M61" t="str">
        <f ca="1"/>
        <v>Derrick White</v>
      </c>
      <c r="N61">
        <f ca="1">INDEX(_g_scores_!K$2:$K$474,MATCH(M61,_g_scores_!$A$2:$A$474,0))</f>
        <v>0.16364500377806729</v>
      </c>
      <c r="P61">
        <f t="shared" ca="1" si="16"/>
        <v>1.6252277828116626</v>
      </c>
      <c r="R61">
        <f t="shared" ca="1" si="1"/>
        <v>16.642551117022787</v>
      </c>
      <c r="T61" t="str">
        <v>Onyeka Okongwu</v>
      </c>
      <c r="V61" s="6" t="str">
        <f t="shared" ca="1" si="2"/>
        <v>Onyeka Okongwu</v>
      </c>
      <c r="X61" t="str">
        <f ca="1"/>
        <v>Onyeka Okongwu</v>
      </c>
      <c r="Y61">
        <f ca="1">INDEX(_z_scores_!$K$2:$K$474,MATCH(X61,_z_scores_!$A$2:$A$474,0))</f>
        <v>0.33326000684915913</v>
      </c>
      <c r="AA61">
        <f t="shared" ca="1" si="17"/>
        <v>2.6946927565842409</v>
      </c>
      <c r="AC61">
        <f t="shared" ca="1" si="18"/>
        <v>17.323200943811671</v>
      </c>
      <c r="AE61">
        <v>-0.58394959623506004</v>
      </c>
      <c r="AF61">
        <v>0.89272227171787921</v>
      </c>
      <c r="AG61">
        <v>-1.0136062769743968</v>
      </c>
      <c r="AH61">
        <v>-0.10929056686855119</v>
      </c>
      <c r="AI61">
        <v>1.0243237146617385</v>
      </c>
      <c r="AJ61">
        <v>-1.1803376551074667</v>
      </c>
      <c r="AK61">
        <v>0.45280369739763959</v>
      </c>
      <c r="AL61">
        <v>-0.31041567266349518</v>
      </c>
      <c r="AM61">
        <v>0.83448751115628306</v>
      </c>
      <c r="AO61" t="s">
        <v>9</v>
      </c>
      <c r="AP61">
        <f>26 + SUM(INDEX($AQ22:$BC22,1):INDEX($AQ22:$BC22,AP$38)) + SUM($AQ22:$BC22)</f>
        <v>28.952461285508303</v>
      </c>
      <c r="AQ61">
        <f>26 + SUM(INDEX($AQ22:$BC22,1):INDEX($AQ22:$BC22,AQ$38)) + SUM($AQ22:$BC22)</f>
        <v>28.952461285508303</v>
      </c>
      <c r="AR61">
        <f>26 + SUM(INDEX($AQ22:$BC22,1):INDEX($AQ22:$BC22,AR$38)) + SUM($AQ22:$BC22)</f>
        <v>28.952461285508303</v>
      </c>
      <c r="AS61">
        <f>26 + SUM(INDEX($AQ22:$BC22,1):INDEX($AQ22:$BC22,AS$38)) + SUM($AQ22:$BC22)</f>
        <v>28.952461285508303</v>
      </c>
      <c r="AT61">
        <f>26 + SUM(INDEX($AQ22:$BC22,1):INDEX($AQ22:$BC22,AT$38)) + SUM($AQ22:$BC22)</f>
        <v>28.952461285508303</v>
      </c>
      <c r="AU61">
        <f>26 + SUM(INDEX($AQ22:$BC22,1):INDEX($AQ22:$BC22,AU$38)) + SUM($AQ22:$BC22)</f>
        <v>28.952461285508303</v>
      </c>
      <c r="AV61">
        <f>26 + SUM(INDEX($AQ22:$BC22,1):INDEX($AQ22:$BC22,AV$38)) + SUM($AQ22:$BC22)</f>
        <v>28.952461285508303</v>
      </c>
      <c r="AW61">
        <f>26 + SUM(INDEX($AQ22:$BC22,1):INDEX($AQ22:$BC22,AW$38)) + SUM($AQ22:$BC22)</f>
        <v>28.952461285508303</v>
      </c>
      <c r="AX61">
        <f>26 + SUM(INDEX($AQ22:$BC22,1):INDEX($AQ22:$BC22,AX$38)) + SUM($AQ22:$BC22)</f>
        <v>28.952461285508303</v>
      </c>
      <c r="AY61">
        <f>26 + SUM(INDEX($AQ22:$BC22,1):INDEX($AQ22:$BC22,AY$38)) + SUM($AQ22:$BC22)</f>
        <v>29.244259800175008</v>
      </c>
      <c r="AZ61">
        <f>26 + SUM(INDEX($AQ22:$BC22,1):INDEX($AQ22:$BC22,AZ$38)) + SUM($AQ22:$BC22)</f>
        <v>29.244259800175008</v>
      </c>
      <c r="BA61">
        <f>26 + SUM(INDEX($AQ22:$BC22,1):INDEX($AQ22:$BC22,BA$38)) + SUM($AQ22:$BC22)</f>
        <v>29.244259800175008</v>
      </c>
      <c r="BE61" t="str">
        <f t="shared" si="3"/>
        <v>Derrick White</v>
      </c>
      <c r="BF61" cm="1">
        <f t="array" ref="BF61">INDEX(_x_scores_!B$2:B$474,MATCH($BE61,_x_scores_!$A$2:$A$474,0),0) + INDEX(_hidden_info_auction!AP$42:BA$42,'Draft Sim'!$F$21)</f>
        <v>-0.41683150336276886</v>
      </c>
      <c r="BG61" cm="1">
        <f t="array" ref="BG61">INDEX(_x_scores_!C$2:C$474,MATCH($BE61,_x_scores_!$A$2:$A$474,0),0) + INDEX(_hidden_info_auction!AP$43:BA$43,'Draft Sim'!$F$21)</f>
        <v>-0.32197014355620557</v>
      </c>
      <c r="BH61" cm="1">
        <f t="array" ref="BH61">INDEX(_x_scores_!D$2:D$474,MATCH($BE61,_x_scores_!$A$2:$A$474,0),0) +INDEX(_hidden_info_auction!AP$44:BA$44,'Draft Sim'!$F$21)</f>
        <v>0.39963875797269699</v>
      </c>
      <c r="BI61" cm="1">
        <f t="array" ref="BI61">INDEX(_x_scores_!E$2:E$474,MATCH($BE61,_x_scores_!$A$2:$A$474,0),0) + INDEX(_hidden_info_auction!AP$45:BA$45,'Draft Sim'!$F$21)</f>
        <v>-0.34763062333612754</v>
      </c>
      <c r="BJ61" cm="1">
        <f t="array" ref="BJ61">INDEX(_x_scores_!F$2:F$474,MATCH($BE61,_x_scores_!$A$2:$A$474,0),0) + INDEX(_hidden_info_auction!AP$46:BA$46,'Draft Sim'!$F$21)</f>
        <v>-0.15545378988467695</v>
      </c>
      <c r="BK61" cm="1">
        <f t="array" ref="BK61">INDEX(_x_scores_!G$2:G$474,MATCH($BE61,_x_scores_!$A$2:$A$474,0),0) + INDEX(_hidden_info_auction!AP$47:BA$47,'Draft Sim'!$F$21)</f>
        <v>0.30562029269511914</v>
      </c>
      <c r="BL61" cm="1">
        <f t="array" ref="BL61">INDEX(_x_scores_!H$2:H$474,MATCH($BE61,_x_scores_!$A$2:$A$474,0),0) + INDEX(_hidden_info_auction!AP$48:BA$48,'Draft Sim'!$F$21)</f>
        <v>0.29682304399962423</v>
      </c>
      <c r="BM61" cm="1">
        <f t="array" ref="BM61">INDEX(_x_scores_!I$2:I$474,MATCH($BE61,_x_scores_!$A$2:$A$474,0),0) + INDEX(_hidden_info_auction!AP$49:BA$49,'Draft Sim'!$F$21)</f>
        <v>-1.5291359680373058</v>
      </c>
      <c r="BN61" cm="1">
        <f t="array" ref="BN61">INDEX(_x_scores_!J$2:J$474,MATCH($BE61,_x_scores_!$A$2:$A$474,0),0) + INDEX(_hidden_info_auction!AP$50:BA$50,'Draft Sim'!$F$21)</f>
        <v>-0.28773549066336523</v>
      </c>
      <c r="BP61">
        <f t="shared" si="4"/>
        <v>0.46900317758116161</v>
      </c>
      <c r="BQ61">
        <f t="shared" si="5"/>
        <v>0.47786882530965236</v>
      </c>
      <c r="BR61">
        <f t="shared" si="6"/>
        <v>0.52680866397271764</v>
      </c>
      <c r="BS61">
        <f t="shared" si="7"/>
        <v>0.47362574387844225</v>
      </c>
      <c r="BT61">
        <f t="shared" si="8"/>
        <v>0.48915805345349117</v>
      </c>
      <c r="BU61">
        <f t="shared" si="9"/>
        <v>0.52107660901137454</v>
      </c>
      <c r="BV61">
        <f t="shared" si="10"/>
        <v>0.52174746538028638</v>
      </c>
      <c r="BW61">
        <f t="shared" si="11"/>
        <v>0.38813375143369289</v>
      </c>
      <c r="BX61">
        <f t="shared" si="12"/>
        <v>0.47884343557283193</v>
      </c>
      <c r="BZ61">
        <f t="shared" si="13"/>
        <v>0.48291841395485008</v>
      </c>
      <c r="CA61" cm="1">
        <f t="array" aca="1" ref="CA61" ca="1">SUM(IF(MOD(_xlfn.FLOOR.MATH(ROW(INDIRECT("1:512"))/1),2)=1,BP61,1-BP61) * IF(MOD(_xlfn.FLOOR.MATH(ROW(INDIRECT("1:512"))/2),2)=1,BQ61,1-BQ61) *  IF(MOD(_xlfn.FLOOR.MATH(ROW(INDIRECT("1:512"))/4),2)=1,BR61,1-BR61) *IF(MOD(_xlfn.FLOOR.MATH(ROW(INDIRECT("1:512"))/8),2)=1,BS61,1-BS61) * IF(MOD(_xlfn.FLOOR.MATH(ROW(INDIRECT("1:512"))/16),2)=1,BT61,1-BT61) * IF(MOD(_xlfn.FLOOR.MATH(ROW(INDIRECT("1:512"))/32),2)=1,BU61,1-BU61) *  IF(MOD(_xlfn.FLOOR.MATH(ROW(INDIRECT("1:512"))/64),2)=1,BV61,1-BV61) * IF(MOD(_xlfn.FLOOR.MATH(ROW(INDIRECT("1:512"))/128),2)=1,BW61,1-BW61) * IF(MOD(_xlfn.FLOOR.MATH(ROW(INDIRECT("1:512"))/256),2)=1,BX61,1-BX61)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0.45792988024539794</v>
      </c>
      <c r="CB61">
        <f ca="1">IF('Auction Sim'!$C$2 = "Most Categories",CA61,BZ61)</f>
        <v>0.45792988024539794</v>
      </c>
      <c r="CD61" t="str">
        <f ca="1"/>
        <v>Derrick White</v>
      </c>
      <c r="CF61" s="6" t="str">
        <f t="shared" ca="1" si="14"/>
        <v>Derrick White</v>
      </c>
      <c r="CH61" t="str">
        <f ca="1"/>
        <v>Derrick White</v>
      </c>
      <c r="CI61">
        <f t="shared" ca="1" si="19"/>
        <v>0.45792988024539794</v>
      </c>
      <c r="CJ61">
        <f t="shared" ca="1" si="20"/>
        <v>0.39434963203873546</v>
      </c>
      <c r="CL61">
        <f t="shared" ca="1" si="21"/>
        <v>0.10229053445348463</v>
      </c>
      <c r="CN61">
        <f t="shared" ca="1" si="15"/>
        <v>16.778072005048831</v>
      </c>
    </row>
    <row r="62" spans="3:92">
      <c r="C62" t="s">
        <v>491</v>
      </c>
      <c r="D62">
        <v>18</v>
      </c>
      <c r="E62" cm="1">
        <f t="array" aca="1" ref="E62" ca="1">INDIRECT("'Auction Sim'!" &amp; C62 &amp; D62)</f>
        <v>0</v>
      </c>
      <c r="I62" t="str">
        <v>Deandre Ayton</v>
      </c>
      <c r="K62" s="6" t="str">
        <f t="shared" ca="1" si="0"/>
        <v>Deandre Ayton</v>
      </c>
      <c r="M62" t="str">
        <f ca="1"/>
        <v>Deandre Ayton</v>
      </c>
      <c r="N62">
        <f ca="1">INDEX(_g_scores_!K$2:$K$474,MATCH(M62,_g_scores_!$A$2:$A$474,0))</f>
        <v>0.1629764787932908</v>
      </c>
      <c r="P62">
        <f t="shared" ca="1" si="16"/>
        <v>1.6245592578268861</v>
      </c>
      <c r="R62">
        <f t="shared" ca="1" si="1"/>
        <v>16.635705331250591</v>
      </c>
      <c r="T62" t="str">
        <v>Deandre Ayton</v>
      </c>
      <c r="V62" s="6" t="str">
        <f t="shared" ca="1" si="2"/>
        <v>Deandre Ayton</v>
      </c>
      <c r="X62" t="str">
        <f ca="1"/>
        <v>Deandre Ayton</v>
      </c>
      <c r="Y62">
        <f ca="1">INDEX(_z_scores_!$K$2:$K$474,MATCH(X62,_z_scores_!$A$2:$A$474,0))</f>
        <v>0.27605645614579899</v>
      </c>
      <c r="AA62">
        <f t="shared" ca="1" si="17"/>
        <v>2.6374892058808808</v>
      </c>
      <c r="AC62">
        <f t="shared" ca="1" si="18"/>
        <v>16.95546009427974</v>
      </c>
      <c r="AE62">
        <v>2.7829905955000116E-2</v>
      </c>
      <c r="AF62">
        <v>1.2672844203167641</v>
      </c>
      <c r="AG62">
        <v>-0.81705832752343732</v>
      </c>
      <c r="AH62">
        <v>-0.41964100415650768</v>
      </c>
      <c r="AI62">
        <v>0.18322553831217148</v>
      </c>
      <c r="AJ62">
        <v>-1.1067578130352476</v>
      </c>
      <c r="AK62">
        <v>0.14384965749830583</v>
      </c>
      <c r="AL62">
        <v>-0.1814213912338887</v>
      </c>
      <c r="AM62">
        <v>0.9889773107410097</v>
      </c>
      <c r="AO62" t="s">
        <v>11</v>
      </c>
      <c r="AP62">
        <f>26 + SUM(INDEX($AQ23:$BC23,1):INDEX($AQ23:$BC23,AP$38)) + SUM($AQ23:$BC23)</f>
        <v>29.410964871505794</v>
      </c>
      <c r="AQ62">
        <f>26 + SUM(INDEX($AQ23:$BC23,1):INDEX($AQ23:$BC23,AQ$38)) + SUM($AQ23:$BC23)</f>
        <v>29.410964871505794</v>
      </c>
      <c r="AR62">
        <f>26 + SUM(INDEX($AQ23:$BC23,1):INDEX($AQ23:$BC23,AR$38)) + SUM($AQ23:$BC23)</f>
        <v>29.410964871505794</v>
      </c>
      <c r="AS62">
        <f>26 + SUM(INDEX($AQ23:$BC23,1):INDEX($AQ23:$BC23,AS$38)) + SUM($AQ23:$BC23)</f>
        <v>29.410964871505794</v>
      </c>
      <c r="AT62">
        <f>26 + SUM(INDEX($AQ23:$BC23,1):INDEX($AQ23:$BC23,AT$38)) + SUM($AQ23:$BC23)</f>
        <v>29.410964871505794</v>
      </c>
      <c r="AU62">
        <f>26 + SUM(INDEX($AQ23:$BC23,1):INDEX($AQ23:$BC23,AU$38)) + SUM($AQ23:$BC23)</f>
        <v>29.410964871505794</v>
      </c>
      <c r="AV62">
        <f>26 + SUM(INDEX($AQ23:$BC23,1):INDEX($AQ23:$BC23,AV$38)) + SUM($AQ23:$BC23)</f>
        <v>29.410964871505794</v>
      </c>
      <c r="AW62">
        <f>26 + SUM(INDEX($AQ23:$BC23,1):INDEX($AQ23:$BC23,AW$38)) + SUM($AQ23:$BC23)</f>
        <v>29.410964871505794</v>
      </c>
      <c r="AX62">
        <f>26 + SUM(INDEX($AQ23:$BC23,1):INDEX($AQ23:$BC23,AX$38)) + SUM($AQ23:$BC23)</f>
        <v>29.410964871505794</v>
      </c>
      <c r="AY62">
        <f>26 + SUM(INDEX($AQ23:$BC23,1):INDEX($AQ23:$BC23,AY$38)) + SUM($AQ23:$BC23)</f>
        <v>29.632293601357823</v>
      </c>
      <c r="AZ62">
        <f>26 + SUM(INDEX($AQ23:$BC23,1):INDEX($AQ23:$BC23,AZ$38)) + SUM($AQ23:$BC23)</f>
        <v>29.632293601357823</v>
      </c>
      <c r="BA62">
        <f>26 + SUM(INDEX($AQ23:$BC23,1):INDEX($AQ23:$BC23,BA$38)) + SUM($AQ23:$BC23)</f>
        <v>29.632293601357823</v>
      </c>
      <c r="BE62" t="str">
        <f t="shared" si="3"/>
        <v>Deandre Ayton</v>
      </c>
      <c r="BF62" cm="1">
        <f t="array" ref="BF62">INDEX(_x_scores_!B$2:B$474,MATCH($BE62,_x_scores_!$A$2:$A$474,0),0) + INDEX(_hidden_info_auction!AP$42:BA$42,'Draft Sim'!$F$21)</f>
        <v>-6.4006957263470166E-2</v>
      </c>
      <c r="BG62" cm="1">
        <f t="array" ref="BG62">INDEX(_x_scores_!C$2:C$474,MATCH($BE62,_x_scores_!$A$2:$A$474,0),0) + INDEX(_hidden_info_auction!AP$43:BA$43,'Draft Sim'!$F$21)</f>
        <v>1.5114520354434706</v>
      </c>
      <c r="BH62" cm="1">
        <f t="array" ref="BH62">INDEX(_x_scores_!D$2:D$474,MATCH($BE62,_x_scores_!$A$2:$A$474,0),0) +INDEX(_hidden_info_auction!AP$44:BA$44,'Draft Sim'!$F$21)</f>
        <v>-0.66759932428993207</v>
      </c>
      <c r="BI62" cm="1">
        <f t="array" ref="BI62">INDEX(_x_scores_!E$2:E$474,MATCH($BE62,_x_scores_!$A$2:$A$474,0),0) + INDEX(_hidden_info_auction!AP$45:BA$45,'Draft Sim'!$F$21)</f>
        <v>-0.65261653110191897</v>
      </c>
      <c r="BJ62" cm="1">
        <f t="array" ref="BJ62">INDEX(_x_scores_!F$2:F$474,MATCH($BE62,_x_scores_!$A$2:$A$474,0),0) + INDEX(_hidden_info_auction!AP$46:BA$46,'Draft Sim'!$F$21)</f>
        <v>-0.38854592942087907</v>
      </c>
      <c r="BK62" cm="1">
        <f t="array" ref="BK62">INDEX(_x_scores_!G$2:G$474,MATCH($BE62,_x_scores_!$A$2:$A$474,0),0) + INDEX(_hidden_info_auction!AP$47:BA$47,'Draft Sim'!$F$21)</f>
        <v>-1.1746912323354857</v>
      </c>
      <c r="BL62" cm="1">
        <f t="array" ref="BL62">INDEX(_x_scores_!H$2:H$474,MATCH($BE62,_x_scores_!$A$2:$A$474,0),0) + INDEX(_hidden_info_auction!AP$48:BA$48,'Draft Sim'!$F$21)</f>
        <v>7.3185344353163068E-2</v>
      </c>
      <c r="BM62" cm="1">
        <f t="array" ref="BM62">INDEX(_x_scores_!I$2:I$474,MATCH($BE62,_x_scores_!$A$2:$A$474,0),0) + INDEX(_hidden_info_auction!AP$49:BA$49,'Draft Sim'!$F$21)</f>
        <v>-1.925360093602728</v>
      </c>
      <c r="BN62" cm="1">
        <f t="array" ref="BN62">INDEX(_x_scores_!J$2:J$474,MATCH($BE62,_x_scores_!$A$2:$A$474,0),0) + INDEX(_hidden_info_auction!AP$50:BA$50,'Draft Sim'!$F$21)</f>
        <v>1.0888211501471665</v>
      </c>
      <c r="BP62">
        <f t="shared" si="4"/>
        <v>0.49523556759832577</v>
      </c>
      <c r="BQ62">
        <f t="shared" si="5"/>
        <v>0.60278138681277205</v>
      </c>
      <c r="BR62">
        <f t="shared" si="6"/>
        <v>0.45527627477886168</v>
      </c>
      <c r="BS62">
        <f t="shared" si="7"/>
        <v>0.45057785832858321</v>
      </c>
      <c r="BT62">
        <f t="shared" si="8"/>
        <v>0.47291880464222424</v>
      </c>
      <c r="BU62">
        <f t="shared" si="9"/>
        <v>0.41950568480456463</v>
      </c>
      <c r="BV62">
        <f t="shared" si="10"/>
        <v>0.50536459982070359</v>
      </c>
      <c r="BW62">
        <f t="shared" si="11"/>
        <v>0.36023758990343091</v>
      </c>
      <c r="BX62">
        <f t="shared" si="12"/>
        <v>0.57956134818167726</v>
      </c>
      <c r="BZ62">
        <f t="shared" si="13"/>
        <v>0.4823843460967937</v>
      </c>
      <c r="CA62" cm="1">
        <f t="array" aca="1" ref="CA62" ca="1">SUM(IF(MOD(_xlfn.FLOOR.MATH(ROW(INDIRECT("1:512"))/1),2)=1,BP62,1-BP62) * IF(MOD(_xlfn.FLOOR.MATH(ROW(INDIRECT("1:512"))/2),2)=1,BQ62,1-BQ62) *  IF(MOD(_xlfn.FLOOR.MATH(ROW(INDIRECT("1:512"))/4),2)=1,BR62,1-BR62) *IF(MOD(_xlfn.FLOOR.MATH(ROW(INDIRECT("1:512"))/8),2)=1,BS62,1-BS62) * IF(MOD(_xlfn.FLOOR.MATH(ROW(INDIRECT("1:512"))/16),2)=1,BT62,1-BT62) * IF(MOD(_xlfn.FLOOR.MATH(ROW(INDIRECT("1:512"))/32),2)=1,BU62,1-BU62) *  IF(MOD(_xlfn.FLOOR.MATH(ROW(INDIRECT("1:512"))/64),2)=1,BV62,1-BV62) * IF(MOD(_xlfn.FLOOR.MATH(ROW(INDIRECT("1:512"))/128),2)=1,BW62,1-BW62) * IF(MOD(_xlfn.FLOOR.MATH(ROW(INDIRECT("1:512"))/256),2)=1,BX62,1-BX62)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0.45625181891925409</v>
      </c>
      <c r="CB62">
        <f ca="1">IF('Auction Sim'!$C$2 = "Most Categories",CA62,BZ62)</f>
        <v>0.45625181891925409</v>
      </c>
      <c r="CD62" t="str">
        <f ca="1"/>
        <v>Tyler Herro</v>
      </c>
      <c r="CF62" s="6" t="str">
        <f t="shared" ca="1" si="14"/>
        <v>Tyler Herro</v>
      </c>
      <c r="CH62" t="str">
        <f ca="1"/>
        <v>Tyler Herro</v>
      </c>
      <c r="CI62">
        <f t="shared" ca="1" si="19"/>
        <v>0.45732629233286759</v>
      </c>
      <c r="CJ62">
        <f t="shared" ca="1" si="20"/>
        <v>0.39282807113710982</v>
      </c>
      <c r="CL62">
        <f t="shared" ca="1" si="21"/>
        <v>0.10076897355185899</v>
      </c>
      <c r="CN62">
        <f t="shared" ca="1" si="15"/>
        <v>16.528499955162332</v>
      </c>
    </row>
    <row r="63" spans="3:92">
      <c r="C63" t="s">
        <v>491</v>
      </c>
      <c r="D63">
        <v>20</v>
      </c>
      <c r="E63" cm="1">
        <f t="array" aca="1" ref="E63" ca="1">INDIRECT("'Auction Sim'!" &amp; C63 &amp; D63)</f>
        <v>0</v>
      </c>
      <c r="I63" t="str">
        <v>Jaylen Brown</v>
      </c>
      <c r="K63" s="6" t="str">
        <f t="shared" ca="1" si="0"/>
        <v>Jaylen Brown</v>
      </c>
      <c r="M63" t="str">
        <f ca="1"/>
        <v>Jaylen Brown</v>
      </c>
      <c r="N63">
        <f ca="1">INDEX(_g_scores_!K$2:$K$474,MATCH(M63,_g_scores_!$A$2:$A$474,0))</f>
        <v>0.15404358100356119</v>
      </c>
      <c r="P63">
        <f t="shared" ca="1" si="16"/>
        <v>1.6156263600371565</v>
      </c>
      <c r="R63">
        <f t="shared" ca="1" si="1"/>
        <v>16.544231256255689</v>
      </c>
      <c r="T63" t="str">
        <v>De'Anthony Melton</v>
      </c>
      <c r="V63" s="6" t="str">
        <f t="shared" ca="1" si="2"/>
        <v>De'Anthony Melton</v>
      </c>
      <c r="X63" t="str">
        <f ca="1"/>
        <v>De'Anthony Melton</v>
      </c>
      <c r="Y63">
        <f ca="1">INDEX(_z_scores_!$K$2:$K$474,MATCH(X63,_z_scores_!$A$2:$A$474,0))</f>
        <v>0.26168198663733511</v>
      </c>
      <c r="AA63">
        <f t="shared" ca="1" si="17"/>
        <v>2.623114736372417</v>
      </c>
      <c r="AC63">
        <f t="shared" ca="1" si="18"/>
        <v>16.863051851021812</v>
      </c>
      <c r="AE63">
        <v>-0.61688262304364705</v>
      </c>
      <c r="AF63">
        <v>-0.41933060549180418</v>
      </c>
      <c r="AG63">
        <v>-0.33109855641092689</v>
      </c>
      <c r="AH63">
        <v>0.91949683353359968</v>
      </c>
      <c r="AI63">
        <v>-0.1926918222769379</v>
      </c>
      <c r="AJ63">
        <v>0.41296584463068003</v>
      </c>
      <c r="AK63">
        <v>0.3594264399177905</v>
      </c>
      <c r="AL63">
        <v>-3.2501143639004471E-2</v>
      </c>
      <c r="AM63">
        <v>-0.5112739166087541</v>
      </c>
      <c r="BE63" t="str">
        <f t="shared" si="3"/>
        <v>Jaylen Brown</v>
      </c>
      <c r="BF63" cm="1">
        <f t="array" ref="BF63">INDEX(_x_scores_!B$2:B$474,MATCH($BE63,_x_scores_!$A$2:$A$474,0),0) + INDEX(_hidden_info_auction!AP$42:BA$42,'Draft Sim'!$F$21)</f>
        <v>0.90203261049528294</v>
      </c>
      <c r="BG63" cm="1">
        <f t="array" ref="BG63">INDEX(_x_scores_!C$2:C$474,MATCH($BE63,_x_scores_!$A$2:$A$474,0),0) + INDEX(_hidden_info_auction!AP$43:BA$43,'Draft Sim'!$F$21)</f>
        <v>0.55663873905751915</v>
      </c>
      <c r="BH63" cm="1">
        <f t="array" ref="BH63">INDEX(_x_scores_!D$2:D$474,MATCH($BE63,_x_scores_!$A$2:$A$474,0),0) +INDEX(_hidden_info_auction!AP$44:BA$44,'Draft Sim'!$F$21)</f>
        <v>5.6214728198608094E-2</v>
      </c>
      <c r="BI63" cm="1">
        <f t="array" ref="BI63">INDEX(_x_scores_!E$2:E$474,MATCH($BE63,_x_scores_!$A$2:$A$474,0),0) + INDEX(_hidden_info_auction!AP$45:BA$45,'Draft Sim'!$F$21)</f>
        <v>-5.2871795515183229E-2</v>
      </c>
      <c r="BJ63" cm="1">
        <f t="array" ref="BJ63">INDEX(_x_scores_!F$2:F$474,MATCH($BE63,_x_scores_!$A$2:$A$474,0),0) + INDEX(_hidden_info_auction!AP$46:BA$46,'Draft Sim'!$F$21)</f>
        <v>-0.95162852543816467</v>
      </c>
      <c r="BK63" cm="1">
        <f t="array" ref="BK63">INDEX(_x_scores_!G$2:G$474,MATCH($BE63,_x_scores_!$A$2:$A$474,0),0) + INDEX(_hidden_info_auction!AP$47:BA$47,'Draft Sim'!$F$21)</f>
        <v>0.55353253355631449</v>
      </c>
      <c r="BL63" cm="1">
        <f t="array" ref="BL63">INDEX(_x_scores_!H$2:H$474,MATCH($BE63,_x_scores_!$A$2:$A$474,0),0) + INDEX(_hidden_info_auction!AP$48:BA$48,'Draft Sim'!$F$21)</f>
        <v>-0.87196100828513357</v>
      </c>
      <c r="BM63" cm="1">
        <f t="array" ref="BM63">INDEX(_x_scores_!I$2:I$474,MATCH($BE63,_x_scores_!$A$2:$A$474,0),0) + INDEX(_hidden_info_auction!AP$49:BA$49,'Draft Sim'!$F$21)</f>
        <v>-2.2066012946534124</v>
      </c>
      <c r="BN63" cm="1">
        <f t="array" ref="BN63">INDEX(_x_scores_!J$2:J$474,MATCH($BE63,_x_scores_!$A$2:$A$474,0),0) + INDEX(_hidden_info_auction!AP$50:BA$50,'Draft Sim'!$F$21)</f>
        <v>-6.9867443779807026E-2</v>
      </c>
      <c r="BP63">
        <f t="shared" si="4"/>
        <v>0.56682977261514744</v>
      </c>
      <c r="BQ63">
        <f t="shared" si="5"/>
        <v>0.53822250643988023</v>
      </c>
      <c r="BR63">
        <f t="shared" si="6"/>
        <v>0.50377379638471542</v>
      </c>
      <c r="BS63">
        <f t="shared" si="7"/>
        <v>0.49598583106004335</v>
      </c>
      <c r="BT63">
        <f t="shared" si="8"/>
        <v>0.43392659200777717</v>
      </c>
      <c r="BU63">
        <f t="shared" si="9"/>
        <v>0.5381329971751041</v>
      </c>
      <c r="BV63">
        <f t="shared" si="10"/>
        <v>0.43635438584850195</v>
      </c>
      <c r="BW63">
        <f t="shared" si="11"/>
        <v>0.34086929053548942</v>
      </c>
      <c r="BX63">
        <f t="shared" si="12"/>
        <v>0.49486053077020165</v>
      </c>
      <c r="BZ63">
        <f t="shared" si="13"/>
        <v>0.48321730031520677</v>
      </c>
      <c r="CA63" cm="1">
        <f t="array" aca="1" ref="CA63" ca="1">SUM(IF(MOD(_xlfn.FLOOR.MATH(ROW(INDIRECT("1:512"))/1),2)=1,BP63,1-BP63) * IF(MOD(_xlfn.FLOOR.MATH(ROW(INDIRECT("1:512"))/2),2)=1,BQ63,1-BQ63) *  IF(MOD(_xlfn.FLOOR.MATH(ROW(INDIRECT("1:512"))/4),2)=1,BR63,1-BR63) *IF(MOD(_xlfn.FLOOR.MATH(ROW(INDIRECT("1:512"))/8),2)=1,BS63,1-BS63) * IF(MOD(_xlfn.FLOOR.MATH(ROW(INDIRECT("1:512"))/16),2)=1,BT63,1-BT63) * IF(MOD(_xlfn.FLOOR.MATH(ROW(INDIRECT("1:512"))/32),2)=1,BU63,1-BU63) *  IF(MOD(_xlfn.FLOOR.MATH(ROW(INDIRECT("1:512"))/64),2)=1,BV63,1-BV63) * IF(MOD(_xlfn.FLOOR.MATH(ROW(INDIRECT("1:512"))/128),2)=1,BW63,1-BW63) * IF(MOD(_xlfn.FLOOR.MATH(ROW(INDIRECT("1:512"))/256),2)=1,BX63,1-BX63)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0.45851882805117788</v>
      </c>
      <c r="CB63">
        <f ca="1">IF('Auction Sim'!$C$2 = "Most Categories",CA63,BZ63)</f>
        <v>0.45851882805117788</v>
      </c>
      <c r="CD63" t="str">
        <f ca="1"/>
        <v>Trey Murphy III</v>
      </c>
      <c r="CF63" s="6" t="str">
        <f t="shared" ca="1" si="14"/>
        <v>Trey Murphy III</v>
      </c>
      <c r="CH63" t="str">
        <f ca="1"/>
        <v>Trey Murphy III</v>
      </c>
      <c r="CI63">
        <f t="shared" ca="1" si="19"/>
        <v>0.45677899587634202</v>
      </c>
      <c r="CJ63">
        <f t="shared" ca="1" si="20"/>
        <v>0.39144819871483605</v>
      </c>
      <c r="CL63">
        <f t="shared" ca="1" si="21"/>
        <v>9.9389101129585211E-2</v>
      </c>
      <c r="CN63">
        <f t="shared" ca="1" si="15"/>
        <v>16.302168174002084</v>
      </c>
    </row>
    <row r="64" spans="3:92">
      <c r="C64" t="s">
        <v>491</v>
      </c>
      <c r="D64">
        <v>22</v>
      </c>
      <c r="E64" cm="1">
        <f t="array" aca="1" ref="E64" ca="1">INDIRECT("'Auction Sim'!" &amp; C64 &amp; D64)</f>
        <v>0</v>
      </c>
      <c r="I64" t="str">
        <v>Jerami Grant</v>
      </c>
      <c r="K64" s="6" t="str">
        <f t="shared" ca="1" si="0"/>
        <v>Jerami Grant</v>
      </c>
      <c r="M64" t="str">
        <f ca="1"/>
        <v>Jerami Grant</v>
      </c>
      <c r="N64">
        <f ca="1">INDEX(_g_scores_!K$2:$K$474,MATCH(M64,_g_scores_!$A$2:$A$474,0))</f>
        <v>0.13369317062627356</v>
      </c>
      <c r="P64">
        <f t="shared" ca="1" si="16"/>
        <v>1.595275949659869</v>
      </c>
      <c r="R64">
        <f t="shared" ca="1" si="1"/>
        <v>16.335840316512783</v>
      </c>
      <c r="T64" t="str">
        <v>Clint Capela</v>
      </c>
      <c r="V64" s="6" t="str">
        <f t="shared" ca="1" si="2"/>
        <v>Clint Capela</v>
      </c>
      <c r="X64" t="str">
        <f ca="1"/>
        <v>Clint Capela</v>
      </c>
      <c r="Y64">
        <f ca="1">INDEX(_z_scores_!$K$2:$K$474,MATCH(X64,_z_scores_!$A$2:$A$474,0))</f>
        <v>0.14219911035858024</v>
      </c>
      <c r="AA64">
        <f t="shared" ca="1" si="17"/>
        <v>2.503631860093662</v>
      </c>
      <c r="AC64">
        <f t="shared" ca="1" si="18"/>
        <v>16.094939838969964</v>
      </c>
      <c r="AE64">
        <v>-0.59297186005089175</v>
      </c>
      <c r="AF64">
        <v>1.6778333957058991</v>
      </c>
      <c r="AG64">
        <v>-1.1530607458193309</v>
      </c>
      <c r="AH64">
        <v>-0.39832252992947825</v>
      </c>
      <c r="AI64">
        <v>0.70391972658943136</v>
      </c>
      <c r="AJ64">
        <v>-1.2700672956080623</v>
      </c>
      <c r="AK64">
        <v>0.77020391379450404</v>
      </c>
      <c r="AL64">
        <v>-0.70689300300206082</v>
      </c>
      <c r="AM64">
        <v>1.0426826684983233</v>
      </c>
      <c r="BE64" t="str">
        <f t="shared" si="3"/>
        <v>Jerami Grant</v>
      </c>
      <c r="BF64" cm="1">
        <f t="array" ref="BF64">INDEX(_x_scores_!B$2:B$474,MATCH($BE64,_x_scores_!$A$2:$A$474,0),0) + INDEX(_hidden_info_auction!AP$42:BA$42,'Draft Sim'!$F$21)</f>
        <v>0.26894769440331762</v>
      </c>
      <c r="BG64" cm="1">
        <f t="array" ref="BG64">INDEX(_x_scores_!C$2:C$474,MATCH($BE64,_x_scores_!$A$2:$A$474,0),0) + INDEX(_hidden_info_auction!AP$43:BA$43,'Draft Sim'!$F$21)</f>
        <v>-8.5644247600825341E-2</v>
      </c>
      <c r="BH64" cm="1">
        <f t="array" ref="BH64">INDEX(_x_scores_!D$2:D$474,MATCH($BE64,_x_scores_!$A$2:$A$474,0),0) +INDEX(_hidden_info_auction!AP$44:BA$44,'Draft Sim'!$F$21)</f>
        <v>-0.3210546494648493</v>
      </c>
      <c r="BI64" cm="1">
        <f t="array" ref="BI64">INDEX(_x_scores_!E$2:E$474,MATCH($BE64,_x_scores_!$A$2:$A$474,0),0) + INDEX(_hidden_info_auction!AP$45:BA$45,'Draft Sim'!$F$21)</f>
        <v>-0.38762353628292401</v>
      </c>
      <c r="BJ64" cm="1">
        <f t="array" ref="BJ64">INDEX(_x_scores_!F$2:F$474,MATCH($BE64,_x_scores_!$A$2:$A$474,0),0) + INDEX(_hidden_info_auction!AP$46:BA$46,'Draft Sim'!$F$21)</f>
        <v>-0.15294045292602731</v>
      </c>
      <c r="BK64" cm="1">
        <f t="array" ref="BK64">INDEX(_x_scores_!G$2:G$474,MATCH($BE64,_x_scores_!$A$2:$A$474,0),0) + INDEX(_hidden_info_auction!AP$47:BA$47,'Draft Sim'!$F$21)</f>
        <v>0.43276992698948946</v>
      </c>
      <c r="BL64" cm="1">
        <f t="array" ref="BL64">INDEX(_x_scores_!H$2:H$474,MATCH($BE64,_x_scores_!$A$2:$A$474,0),0) + INDEX(_hidden_info_auction!AP$48:BA$48,'Draft Sim'!$F$21)</f>
        <v>-0.2007903230364714</v>
      </c>
      <c r="BM64" cm="1">
        <f t="array" ref="BM64">INDEX(_x_scores_!I$2:I$474,MATCH($BE64,_x_scores_!$A$2:$A$474,0),0) + INDEX(_hidden_info_auction!AP$49:BA$49,'Draft Sim'!$F$21)</f>
        <v>-1.4659437588750681</v>
      </c>
      <c r="BN64" cm="1">
        <f t="array" ref="BN64">INDEX(_x_scores_!J$2:J$474,MATCH($BE64,_x_scores_!$A$2:$A$474,0),0) + INDEX(_hidden_info_auction!AP$50:BA$50,'Draft Sim'!$F$21)</f>
        <v>-0.24867128294868671</v>
      </c>
      <c r="BP64">
        <f t="shared" si="4"/>
        <v>0.52001151128626033</v>
      </c>
      <c r="BQ64">
        <f t="shared" si="5"/>
        <v>0.49411028579431915</v>
      </c>
      <c r="BR64">
        <f t="shared" si="6"/>
        <v>0.47845717966402523</v>
      </c>
      <c r="BS64">
        <f t="shared" si="7"/>
        <v>0.47059675293745951</v>
      </c>
      <c r="BT64">
        <f t="shared" si="8"/>
        <v>0.48933330114103923</v>
      </c>
      <c r="BU64">
        <f t="shared" si="9"/>
        <v>0.52983132049859549</v>
      </c>
      <c r="BV64">
        <f t="shared" si="10"/>
        <v>0.48528465120674502</v>
      </c>
      <c r="BW64">
        <f t="shared" si="11"/>
        <v>0.39264096951249572</v>
      </c>
      <c r="BX64">
        <f t="shared" si="12"/>
        <v>0.48171357118183411</v>
      </c>
      <c r="BZ64">
        <f t="shared" si="13"/>
        <v>0.4824421714691971</v>
      </c>
      <c r="CA64" cm="1">
        <f t="array" aca="1" ref="CA64" ca="1">SUM(IF(MOD(_xlfn.FLOOR.MATH(ROW(INDIRECT("1:512"))/1),2)=1,BP64,1-BP64) * IF(MOD(_xlfn.FLOOR.MATH(ROW(INDIRECT("1:512"))/2),2)=1,BQ64,1-BQ64) *  IF(MOD(_xlfn.FLOOR.MATH(ROW(INDIRECT("1:512"))/4),2)=1,BR64,1-BR64) *IF(MOD(_xlfn.FLOOR.MATH(ROW(INDIRECT("1:512"))/8),2)=1,BS64,1-BS64) * IF(MOD(_xlfn.FLOOR.MATH(ROW(INDIRECT("1:512"))/16),2)=1,BT64,1-BT64) * IF(MOD(_xlfn.FLOOR.MATH(ROW(INDIRECT("1:512"))/32),2)=1,BU64,1-BU64) *  IF(MOD(_xlfn.FLOOR.MATH(ROW(INDIRECT("1:512"))/64),2)=1,BV64,1-BV64) * IF(MOD(_xlfn.FLOOR.MATH(ROW(INDIRECT("1:512"))/128),2)=1,BW64,1-BW64) * IF(MOD(_xlfn.FLOOR.MATH(ROW(INDIRECT("1:512"))/256),2)=1,BX64,1-BX64)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0.45677585947286142</v>
      </c>
      <c r="CB64">
        <f ca="1">IF('Auction Sim'!$C$2 = "Most Categories",CA64,BZ64)</f>
        <v>0.45677585947286142</v>
      </c>
      <c r="CD64" t="str">
        <f ca="1"/>
        <v>Jerami Grant</v>
      </c>
      <c r="CF64" s="6" t="str">
        <f t="shared" ca="1" si="14"/>
        <v>Jerami Grant</v>
      </c>
      <c r="CH64" t="str">
        <f ca="1"/>
        <v>Jerami Grant</v>
      </c>
      <c r="CI64">
        <f t="shared" ca="1" si="19"/>
        <v>0.45677585947286142</v>
      </c>
      <c r="CJ64">
        <f t="shared" ca="1" si="20"/>
        <v>0.39144029045735501</v>
      </c>
      <c r="CL64">
        <f t="shared" ca="1" si="21"/>
        <v>9.9381192872104174E-2</v>
      </c>
      <c r="CN64">
        <f t="shared" ca="1" si="15"/>
        <v>16.300871032344158</v>
      </c>
    </row>
    <row r="65" spans="3:92">
      <c r="C65" t="s">
        <v>491</v>
      </c>
      <c r="D65">
        <v>24</v>
      </c>
      <c r="E65" cm="1">
        <f t="array" aca="1" ref="E65" ca="1">INDIRECT("'Auction Sim'!" &amp; C65 &amp; D65)</f>
        <v>0</v>
      </c>
      <c r="I65" t="str">
        <v>Tyler Herro</v>
      </c>
      <c r="K65" s="6" t="str">
        <f t="shared" ca="1" si="0"/>
        <v>Tyler Herro</v>
      </c>
      <c r="M65" t="str">
        <f ca="1"/>
        <v>Tyler Herro</v>
      </c>
      <c r="N65">
        <f ca="1">INDEX(_g_scores_!K$2:$K$474,MATCH(M65,_g_scores_!$A$2:$A$474,0))</f>
        <v>0.13112590833934634</v>
      </c>
      <c r="P65">
        <f t="shared" ca="1" si="16"/>
        <v>1.5927086873729417</v>
      </c>
      <c r="R65">
        <f t="shared" ca="1" si="1"/>
        <v>16.309551205353806</v>
      </c>
      <c r="T65" t="str">
        <v>Derrick White</v>
      </c>
      <c r="V65" s="6" t="str">
        <f t="shared" ca="1" si="2"/>
        <v>Derrick White</v>
      </c>
      <c r="X65" t="str">
        <f ca="1"/>
        <v>Derrick White</v>
      </c>
      <c r="Y65">
        <f ca="1">INDEX(_z_scores_!$K$2:$K$474,MATCH(X65,_z_scores_!$A$2:$A$474,0))</f>
        <v>0.14121272461055956</v>
      </c>
      <c r="AA65">
        <f t="shared" ca="1" si="17"/>
        <v>2.5026454743456412</v>
      </c>
      <c r="AC65">
        <f t="shared" ca="1" si="18"/>
        <v>16.088598723279013</v>
      </c>
      <c r="AE65">
        <v>-0.32499464014429857</v>
      </c>
      <c r="AF65">
        <v>-0.56613775868291194</v>
      </c>
      <c r="AG65">
        <v>0.25017975473919174</v>
      </c>
      <c r="AH65">
        <v>-0.11465509639071626</v>
      </c>
      <c r="AI65">
        <v>0.41631767784837359</v>
      </c>
      <c r="AJ65">
        <v>0.37355371199535725</v>
      </c>
      <c r="AK65">
        <v>0.36748735714476699</v>
      </c>
      <c r="AL65">
        <v>0.21480273433153346</v>
      </c>
      <c r="AM65">
        <v>-0.387579330069522</v>
      </c>
      <c r="BE65" t="str">
        <f t="shared" si="3"/>
        <v>Tyler Herro</v>
      </c>
      <c r="BF65" cm="1">
        <f t="array" ref="BF65">INDEX(_x_scores_!B$2:B$474,MATCH($BE65,_x_scores_!$A$2:$A$474,0),0) + INDEX(_hidden_info_auction!AP$42:BA$42,'Draft Sim'!$F$21)</f>
        <v>0.35039250474262246</v>
      </c>
      <c r="BG65" cm="1">
        <f t="array" ref="BG65">INDEX(_x_scores_!C$2:C$474,MATCH($BE65,_x_scores_!$A$2:$A$474,0),0) + INDEX(_hidden_info_auction!AP$43:BA$43,'Draft Sim'!$F$21)</f>
        <v>0.13746874728591726</v>
      </c>
      <c r="BH65" cm="1">
        <f t="array" ref="BH65">INDEX(_x_scores_!D$2:D$474,MATCH($BE65,_x_scores_!$A$2:$A$474,0),0) +INDEX(_hidden_info_auction!AP$44:BA$44,'Draft Sim'!$F$21)</f>
        <v>0.60741038727599905</v>
      </c>
      <c r="BI65" cm="1">
        <f t="array" ref="BI65">INDEX(_x_scores_!E$2:E$474,MATCH($BE65,_x_scores_!$A$2:$A$474,0),0) + INDEX(_hidden_info_auction!AP$45:BA$45,'Draft Sim'!$F$21)</f>
        <v>-0.41266843224157218</v>
      </c>
      <c r="BJ65" cm="1">
        <f t="array" ref="BJ65">INDEX(_x_scores_!F$2:F$474,MATCH($BE65,_x_scores_!$A$2:$A$474,0),0) + INDEX(_hidden_info_auction!AP$46:BA$46,'Draft Sim'!$F$21)</f>
        <v>-1.1280857098429391</v>
      </c>
      <c r="BK65" cm="1">
        <f t="array" ref="BK65">INDEX(_x_scores_!G$2:G$474,MATCH($BE65,_x_scores_!$A$2:$A$474,0),0) + INDEX(_hidden_info_auction!AP$47:BA$47,'Draft Sim'!$F$21)</f>
        <v>0.92865030870109011</v>
      </c>
      <c r="BL65" cm="1">
        <f t="array" ref="BL65">INDEX(_x_scores_!H$2:H$474,MATCH($BE65,_x_scores_!$A$2:$A$474,0),0) + INDEX(_hidden_info_auction!AP$48:BA$48,'Draft Sim'!$F$21)</f>
        <v>-0.68830970629739274</v>
      </c>
      <c r="BM65" cm="1">
        <f t="array" ref="BM65">INDEX(_x_scores_!I$2:I$474,MATCH($BE65,_x_scores_!$A$2:$A$474,0),0) + INDEX(_hidden_info_auction!AP$49:BA$49,'Draft Sim'!$F$21)</f>
        <v>-1.4743707786266416</v>
      </c>
      <c r="BN65" cm="1">
        <f t="array" ref="BN65">INDEX(_x_scores_!J$2:J$474,MATCH($BE65,_x_scores_!$A$2:$A$474,0),0) + INDEX(_hidden_info_auction!AP$50:BA$50,'Draft Sim'!$F$21)</f>
        <v>-0.3769973709029425</v>
      </c>
      <c r="BP65">
        <f t="shared" si="4"/>
        <v>0.52606392477266661</v>
      </c>
      <c r="BQ65">
        <f t="shared" si="5"/>
        <v>0.50945311907097379</v>
      </c>
      <c r="BR65">
        <f t="shared" si="6"/>
        <v>0.54070627376178404</v>
      </c>
      <c r="BS65">
        <f t="shared" si="7"/>
        <v>0.46870075247272314</v>
      </c>
      <c r="BT65">
        <f t="shared" si="8"/>
        <v>0.42182049473592964</v>
      </c>
      <c r="BU65">
        <f t="shared" si="9"/>
        <v>0.56379829681617832</v>
      </c>
      <c r="BV65">
        <f t="shared" si="10"/>
        <v>0.44967849426954332</v>
      </c>
      <c r="BW65">
        <f t="shared" si="11"/>
        <v>0.39203906057564641</v>
      </c>
      <c r="BX65">
        <f t="shared" si="12"/>
        <v>0.47228951803867747</v>
      </c>
      <c r="BZ65">
        <f t="shared" si="13"/>
        <v>0.48272777050156918</v>
      </c>
      <c r="CA65" cm="1">
        <f t="array" aca="1" ref="CA65" ca="1">SUM(IF(MOD(_xlfn.FLOOR.MATH(ROW(INDIRECT("1:512"))/1),2)=1,BP65,1-BP65) * IF(MOD(_xlfn.FLOOR.MATH(ROW(INDIRECT("1:512"))/2),2)=1,BQ65,1-BQ65) *  IF(MOD(_xlfn.FLOOR.MATH(ROW(INDIRECT("1:512"))/4),2)=1,BR65,1-BR65) *IF(MOD(_xlfn.FLOOR.MATH(ROW(INDIRECT("1:512"))/8),2)=1,BS65,1-BS65) * IF(MOD(_xlfn.FLOOR.MATH(ROW(INDIRECT("1:512"))/16),2)=1,BT65,1-BT65) * IF(MOD(_xlfn.FLOOR.MATH(ROW(INDIRECT("1:512"))/32),2)=1,BU65,1-BU65) *  IF(MOD(_xlfn.FLOOR.MATH(ROW(INDIRECT("1:512"))/64),2)=1,BV65,1-BV65) * IF(MOD(_xlfn.FLOOR.MATH(ROW(INDIRECT("1:512"))/128),2)=1,BW65,1-BW65) * IF(MOD(_xlfn.FLOOR.MATH(ROW(INDIRECT("1:512"))/256),2)=1,BX65,1-BX65)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0.45732629233286759</v>
      </c>
      <c r="CB65">
        <f ca="1">IF('Auction Sim'!$C$2 = "Most Categories",CA65,BZ65)</f>
        <v>0.45732629233286759</v>
      </c>
      <c r="CD65" t="str">
        <f ca="1"/>
        <v>Mitchell Robinson</v>
      </c>
      <c r="CF65" s="6" t="str">
        <f t="shared" ca="1" si="14"/>
        <v>Mitchell Robinson</v>
      </c>
      <c r="CH65" t="str">
        <f ca="1"/>
        <v>Mitchell Robinson</v>
      </c>
      <c r="CI65">
        <f t="shared" ca="1" si="19"/>
        <v>0.45659041755152008</v>
      </c>
      <c r="CJ65">
        <f t="shared" ca="1" si="20"/>
        <v>0.39097269744015473</v>
      </c>
      <c r="CL65">
        <f t="shared" ca="1" si="21"/>
        <v>9.8913599854903889E-2</v>
      </c>
      <c r="CN65">
        <f t="shared" ca="1" si="15"/>
        <v>16.224174695253339</v>
      </c>
    </row>
    <row r="66" spans="3:92">
      <c r="C66" t="s">
        <v>491</v>
      </c>
      <c r="D66">
        <v>26</v>
      </c>
      <c r="E66" cm="1">
        <f t="array" aca="1" ref="E66" ca="1">INDIRECT("'Auction Sim'!" &amp; C66 &amp; D66)</f>
        <v>0</v>
      </c>
      <c r="I66" t="str">
        <v>Clint Capela</v>
      </c>
      <c r="K66" s="6" t="str">
        <f t="shared" ca="1" si="0"/>
        <v>Clint Capela</v>
      </c>
      <c r="M66" t="str">
        <f ca="1"/>
        <v>Clint Capela</v>
      </c>
      <c r="N66">
        <f ca="1">INDEX(_g_scores_!K$2:$K$474,MATCH(M66,_g_scores_!$A$2:$A$474,0))</f>
        <v>0.12070445208911229</v>
      </c>
      <c r="P66">
        <f t="shared" ca="1" si="16"/>
        <v>1.5822872311227076</v>
      </c>
      <c r="R66">
        <f t="shared" ca="1" si="1"/>
        <v>16.202834091486675</v>
      </c>
      <c r="T66" t="str">
        <v>Jerami Grant</v>
      </c>
      <c r="V66" s="6" t="str">
        <f t="shared" ca="1" si="2"/>
        <v>Jerami Grant</v>
      </c>
      <c r="X66" t="str">
        <f ca="1"/>
        <v>Jerami Grant</v>
      </c>
      <c r="Y66">
        <f ca="1">INDEX(_z_scores_!$K$2:$K$474,MATCH(X66,_z_scores_!$A$2:$A$474,0))</f>
        <v>0.12961575888445909</v>
      </c>
      <c r="AA66">
        <f t="shared" ca="1" si="17"/>
        <v>2.4910485086195409</v>
      </c>
      <c r="AC66">
        <f t="shared" ca="1" si="18"/>
        <v>16.014046042970332</v>
      </c>
      <c r="AE66">
        <v>0.3607845576217879</v>
      </c>
      <c r="AF66">
        <v>-0.32981186272753171</v>
      </c>
      <c r="AG66">
        <v>-0.47051365269835455</v>
      </c>
      <c r="AH66">
        <v>-0.15464800933751269</v>
      </c>
      <c r="AI66">
        <v>0.41883101480702323</v>
      </c>
      <c r="AJ66">
        <v>0.50070334628972757</v>
      </c>
      <c r="AK66">
        <v>-0.13012600989132864</v>
      </c>
      <c r="AL66">
        <v>0.27799494349377124</v>
      </c>
      <c r="AM66">
        <v>-0.34851512235484344</v>
      </c>
      <c r="BE66" t="str">
        <f t="shared" si="3"/>
        <v>Clint Capela</v>
      </c>
      <c r="BF66" cm="1">
        <f t="array" ref="BF66">INDEX(_x_scores_!B$2:B$474,MATCH($BE66,_x_scores_!$A$2:$A$474,0),0) + INDEX(_hidden_info_auction!AP$42:BA$42,'Draft Sim'!$F$21)</f>
        <v>-0.68480872326936204</v>
      </c>
      <c r="BG66" cm="1">
        <f t="array" ref="BG66">INDEX(_x_scores_!C$2:C$474,MATCH($BE66,_x_scores_!$A$2:$A$474,0),0) + INDEX(_hidden_info_auction!AP$43:BA$43,'Draft Sim'!$F$21)</f>
        <v>1.9220010108326053</v>
      </c>
      <c r="BH66" cm="1">
        <f t="array" ref="BH66">INDEX(_x_scores_!D$2:D$474,MATCH($BE66,_x_scores_!$A$2:$A$474,0),0) +INDEX(_hidden_info_auction!AP$44:BA$44,'Draft Sim'!$F$21)</f>
        <v>-1.0036017425858257</v>
      </c>
      <c r="BI66" cm="1">
        <f t="array" ref="BI66">INDEX(_x_scores_!E$2:E$474,MATCH($BE66,_x_scores_!$A$2:$A$474,0),0) + INDEX(_hidden_info_auction!AP$45:BA$45,'Draft Sim'!$F$21)</f>
        <v>-0.6312980568748896</v>
      </c>
      <c r="BJ66" cm="1">
        <f t="array" ref="BJ66">INDEX(_x_scores_!F$2:F$474,MATCH($BE66,_x_scores_!$A$2:$A$474,0),0) + INDEX(_hidden_info_auction!AP$46:BA$46,'Draft Sim'!$F$21)</f>
        <v>0.13214825885638082</v>
      </c>
      <c r="BK66" cm="1">
        <f t="array" ref="BK66">INDEX(_x_scores_!G$2:G$474,MATCH($BE66,_x_scores_!$A$2:$A$474,0),0) + INDEX(_hidden_info_auction!AP$47:BA$47,'Draft Sim'!$F$21)</f>
        <v>-1.3380007149083004</v>
      </c>
      <c r="BL66" cm="1">
        <f t="array" ref="BL66">INDEX(_x_scores_!H$2:H$474,MATCH($BE66,_x_scores_!$A$2:$A$474,0),0) + INDEX(_hidden_info_auction!AP$48:BA$48,'Draft Sim'!$F$21)</f>
        <v>0.69953960064936127</v>
      </c>
      <c r="BM66" cm="1">
        <f t="array" ref="BM66">INDEX(_x_scores_!I$2:I$474,MATCH($BE66,_x_scores_!$A$2:$A$474,0),0) + INDEX(_hidden_info_auction!AP$49:BA$49,'Draft Sim'!$F$21)</f>
        <v>-2.4508317053709003</v>
      </c>
      <c r="BN66" cm="1">
        <f t="array" ref="BN66">INDEX(_x_scores_!J$2:J$474,MATCH($BE66,_x_scores_!$A$2:$A$474,0),0) + INDEX(_hidden_info_auction!AP$50:BA$50,'Draft Sim'!$F$21)</f>
        <v>1.14252650790448</v>
      </c>
      <c r="BP66">
        <f t="shared" si="4"/>
        <v>0.44916262807688734</v>
      </c>
      <c r="BQ66">
        <f t="shared" si="5"/>
        <v>0.62980082354047406</v>
      </c>
      <c r="BR66">
        <f t="shared" si="6"/>
        <v>0.43294430012026763</v>
      </c>
      <c r="BS66">
        <f t="shared" si="7"/>
        <v>0.45218440576109664</v>
      </c>
      <c r="BT66">
        <f t="shared" si="8"/>
        <v>0.50921684370366482</v>
      </c>
      <c r="BU66">
        <f t="shared" si="9"/>
        <v>0.4085012758385671</v>
      </c>
      <c r="BV66">
        <f t="shared" si="10"/>
        <v>0.55113803469605005</v>
      </c>
      <c r="BW66">
        <f t="shared" si="11"/>
        <v>0.32438143584613111</v>
      </c>
      <c r="BX66">
        <f t="shared" si="12"/>
        <v>0.58342930181119412</v>
      </c>
      <c r="BZ66">
        <f t="shared" si="13"/>
        <v>0.48230656104381481</v>
      </c>
      <c r="CA66" cm="1">
        <f t="array" aca="1" ref="CA66" ca="1">SUM(IF(MOD(_xlfn.FLOOR.MATH(ROW(INDIRECT("1:512"))/1),2)=1,BP66,1-BP66) * IF(MOD(_xlfn.FLOOR.MATH(ROW(INDIRECT("1:512"))/2),2)=1,BQ66,1-BQ66) *  IF(MOD(_xlfn.FLOOR.MATH(ROW(INDIRECT("1:512"))/4),2)=1,BR66,1-BR66) *IF(MOD(_xlfn.FLOOR.MATH(ROW(INDIRECT("1:512"))/8),2)=1,BS66,1-BS66) * IF(MOD(_xlfn.FLOOR.MATH(ROW(INDIRECT("1:512"))/16),2)=1,BT66,1-BT66) * IF(MOD(_xlfn.FLOOR.MATH(ROW(INDIRECT("1:512"))/32),2)=1,BU66,1-BU66) *  IF(MOD(_xlfn.FLOOR.MATH(ROW(INDIRECT("1:512"))/64),2)=1,BV66,1-BV66) * IF(MOD(_xlfn.FLOOR.MATH(ROW(INDIRECT("1:512"))/128),2)=1,BW66,1-BW66) * IF(MOD(_xlfn.FLOOR.MATH(ROW(INDIRECT("1:512"))/256),2)=1,BX66,1-BX66)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0.45581717095540286</v>
      </c>
      <c r="CB66">
        <f ca="1">IF('Auction Sim'!$C$2 = "Most Categories",CA66,BZ66)</f>
        <v>0.45581717095540286</v>
      </c>
      <c r="CD66" t="str">
        <f ca="1"/>
        <v>Deandre Ayton</v>
      </c>
      <c r="CF66" s="6" t="str">
        <f t="shared" ca="1" si="14"/>
        <v>Deandre Ayton</v>
      </c>
      <c r="CH66" t="str">
        <f ca="1"/>
        <v>Deandre Ayton</v>
      </c>
      <c r="CI66">
        <f t="shared" ca="1" si="19"/>
        <v>0.45625181891925409</v>
      </c>
      <c r="CJ66">
        <f t="shared" ca="1" si="20"/>
        <v>0.39011885719736161</v>
      </c>
      <c r="CL66">
        <f t="shared" ca="1" si="21"/>
        <v>9.8059759612110775E-2</v>
      </c>
      <c r="CN66">
        <f t="shared" ca="1" si="15"/>
        <v>16.084124658845468</v>
      </c>
    </row>
    <row r="67" spans="3:92">
      <c r="C67" t="s">
        <v>491</v>
      </c>
      <c r="D67">
        <v>28</v>
      </c>
      <c r="E67" cm="1">
        <f t="array" aca="1" ref="E67" ca="1">INDIRECT("'Auction Sim'!" &amp; C67 &amp; D67)</f>
        <v>0</v>
      </c>
      <c r="I67" t="str">
        <v>Onyeka Okongwu</v>
      </c>
      <c r="K67" s="6" t="str">
        <f t="shared" ca="1" si="0"/>
        <v>Onyeka Okongwu</v>
      </c>
      <c r="M67" t="str">
        <f ca="1"/>
        <v>Onyeka Okongwu</v>
      </c>
      <c r="N67">
        <f ca="1">INDEX(_g_scores_!K$2:$K$474,MATCH(M67,_g_scores_!$A$2:$A$474,0))</f>
        <v>0.10117466474941805</v>
      </c>
      <c r="P67">
        <f t="shared" ca="1" si="16"/>
        <v>1.5627574437830134</v>
      </c>
      <c r="R67">
        <f t="shared" ca="1" si="1"/>
        <v>16.00284644203661</v>
      </c>
      <c r="T67" t="str">
        <v>Jaylen Brown</v>
      </c>
      <c r="V67" s="6" t="str">
        <f t="shared" ca="1" si="2"/>
        <v>Jaylen Brown</v>
      </c>
      <c r="X67" t="str">
        <f ca="1"/>
        <v>Jaylen Brown</v>
      </c>
      <c r="Y67">
        <f ca="1">INDEX(_z_scores_!$K$2:$K$474,MATCH(X67,_z_scores_!$A$2:$A$474,0))</f>
        <v>0.12603808022496638</v>
      </c>
      <c r="AA67">
        <f t="shared" ca="1" si="17"/>
        <v>2.4874708299600483</v>
      </c>
      <c r="AC67">
        <f t="shared" ca="1" si="18"/>
        <v>15.991046446382061</v>
      </c>
      <c r="AE67">
        <v>0.99386947371375323</v>
      </c>
      <c r="AF67">
        <v>0.31247112393081278</v>
      </c>
      <c r="AG67">
        <v>-9.3244275034897156E-2</v>
      </c>
      <c r="AH67">
        <v>0.18010373143022806</v>
      </c>
      <c r="AI67">
        <v>-0.37985705770511408</v>
      </c>
      <c r="AJ67">
        <v>0.62146595285655259</v>
      </c>
      <c r="AK67">
        <v>-0.8012966951399908</v>
      </c>
      <c r="AL67">
        <v>-0.46266259228457318</v>
      </c>
      <c r="AM67">
        <v>-0.16971128318596376</v>
      </c>
      <c r="BE67" t="str">
        <f t="shared" si="3"/>
        <v>Onyeka Okongwu</v>
      </c>
      <c r="BF67" cm="1">
        <f t="array" ref="BF67">INDEX(_x_scores_!B$2:B$474,MATCH($BE67,_x_scores_!$A$2:$A$474,0),0) + INDEX(_hidden_info_auction!AP$42:BA$42,'Draft Sim'!$F$21)</f>
        <v>-0.67578645945353033</v>
      </c>
      <c r="BG67" cm="1">
        <f t="array" ref="BG67">INDEX(_x_scores_!C$2:C$474,MATCH($BE67,_x_scores_!$A$2:$A$474,0),0) + INDEX(_hidden_info_auction!AP$43:BA$43,'Draft Sim'!$F$21)</f>
        <v>1.1368898868445856</v>
      </c>
      <c r="BH67" cm="1">
        <f t="array" ref="BH67">INDEX(_x_scores_!D$2:D$474,MATCH($BE67,_x_scores_!$A$2:$A$474,0),0) +INDEX(_hidden_info_auction!AP$44:BA$44,'Draft Sim'!$F$21)</f>
        <v>-0.86414727374089151</v>
      </c>
      <c r="BI67" cm="1">
        <f t="array" ref="BI67">INDEX(_x_scores_!E$2:E$474,MATCH($BE67,_x_scores_!$A$2:$A$474,0),0) + INDEX(_hidden_info_auction!AP$45:BA$45,'Draft Sim'!$F$21)</f>
        <v>-0.3422660938139625</v>
      </c>
      <c r="BJ67" cm="1">
        <f t="array" ref="BJ67">INDEX(_x_scores_!F$2:F$474,MATCH($BE67,_x_scores_!$A$2:$A$474,0),0) + INDEX(_hidden_info_auction!AP$46:BA$46,'Draft Sim'!$F$21)</f>
        <v>0.45255224692868801</v>
      </c>
      <c r="BK67" cm="1">
        <f t="array" ref="BK67">INDEX(_x_scores_!G$2:G$474,MATCH($BE67,_x_scores_!$A$2:$A$474,0),0) + INDEX(_hidden_info_auction!AP$47:BA$47,'Draft Sim'!$F$21)</f>
        <v>-1.2482710744077048</v>
      </c>
      <c r="BL67" cm="1">
        <f t="array" ref="BL67">INDEX(_x_scores_!H$2:H$474,MATCH($BE67,_x_scores_!$A$2:$A$474,0),0) + INDEX(_hidden_info_auction!AP$48:BA$48,'Draft Sim'!$F$21)</f>
        <v>0.38213938425249683</v>
      </c>
      <c r="BM67" cm="1">
        <f t="array" ref="BM67">INDEX(_x_scores_!I$2:I$474,MATCH($BE67,_x_scores_!$A$2:$A$474,0),0) + INDEX(_hidden_info_auction!AP$49:BA$49,'Draft Sim'!$F$21)</f>
        <v>-2.0543543750323345</v>
      </c>
      <c r="BN67" cm="1">
        <f t="array" ref="BN67">INDEX(_x_scores_!J$2:J$474,MATCH($BE67,_x_scores_!$A$2:$A$474,0),0) + INDEX(_hidden_info_auction!AP$50:BA$50,'Draft Sim'!$F$21)</f>
        <v>0.93433135056243977</v>
      </c>
      <c r="BP67">
        <f t="shared" si="4"/>
        <v>0.44982883780521776</v>
      </c>
      <c r="BQ67">
        <f t="shared" si="5"/>
        <v>0.57768857063397339</v>
      </c>
      <c r="BR67">
        <f t="shared" si="6"/>
        <v>0.44219117274453379</v>
      </c>
      <c r="BS67">
        <f t="shared" si="7"/>
        <v>0.47403216353027289</v>
      </c>
      <c r="BT67">
        <f t="shared" si="8"/>
        <v>0.53153371614510792</v>
      </c>
      <c r="BU67">
        <f t="shared" si="9"/>
        <v>0.41453925577298856</v>
      </c>
      <c r="BV67">
        <f t="shared" si="10"/>
        <v>0.52798925550619513</v>
      </c>
      <c r="BW67">
        <f t="shared" si="11"/>
        <v>0.35130593786481246</v>
      </c>
      <c r="BX67">
        <f t="shared" si="12"/>
        <v>0.56839307753897017</v>
      </c>
      <c r="BZ67">
        <f t="shared" si="13"/>
        <v>0.48194466528245239</v>
      </c>
      <c r="CA67" cm="1">
        <f t="array" aca="1" ref="CA67" ca="1">SUM(IF(MOD(_xlfn.FLOOR.MATH(ROW(INDIRECT("1:512"))/1),2)=1,BP67,1-BP67) * IF(MOD(_xlfn.FLOOR.MATH(ROW(INDIRECT("1:512"))/2),2)=1,BQ67,1-BQ67) *  IF(MOD(_xlfn.FLOOR.MATH(ROW(INDIRECT("1:512"))/4),2)=1,BR67,1-BR67) *IF(MOD(_xlfn.FLOOR.MATH(ROW(INDIRECT("1:512"))/8),2)=1,BS67,1-BS67) * IF(MOD(_xlfn.FLOOR.MATH(ROW(INDIRECT("1:512"))/16),2)=1,BT67,1-BT67) * IF(MOD(_xlfn.FLOOR.MATH(ROW(INDIRECT("1:512"))/32),2)=1,BU67,1-BU67) *  IF(MOD(_xlfn.FLOOR.MATH(ROW(INDIRECT("1:512"))/64),2)=1,BV67,1-BV67) * IF(MOD(_xlfn.FLOOR.MATH(ROW(INDIRECT("1:512"))/128),2)=1,BW67,1-BW67) * IF(MOD(_xlfn.FLOOR.MATH(ROW(INDIRECT("1:512"))/256),2)=1,BX67,1-BX67)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0.45523803740819768</v>
      </c>
      <c r="CB67">
        <f ca="1">IF('Auction Sim'!$C$2 = "Most Categories",CA67,BZ67)</f>
        <v>0.45523803740819768</v>
      </c>
      <c r="CD67" t="str">
        <f ca="1"/>
        <v>Clint Capela</v>
      </c>
      <c r="CF67" s="6" t="str">
        <f t="shared" ca="1" si="14"/>
        <v>Clint Capela</v>
      </c>
      <c r="CH67" t="str">
        <f ca="1"/>
        <v>Clint Capela</v>
      </c>
      <c r="CI67">
        <f t="shared" ca="1" si="19"/>
        <v>0.45581717095540286</v>
      </c>
      <c r="CJ67">
        <f t="shared" ca="1" si="20"/>
        <v>0.38902269295279485</v>
      </c>
      <c r="CL67">
        <f t="shared" ca="1" si="21"/>
        <v>9.6963595367544009E-2</v>
      </c>
      <c r="CN67">
        <f t="shared" ca="1" si="15"/>
        <v>15.904327742904389</v>
      </c>
    </row>
    <row r="68" spans="3:92">
      <c r="C68" t="s">
        <v>491</v>
      </c>
      <c r="D68">
        <v>30</v>
      </c>
      <c r="E68" cm="1">
        <f t="array" aca="1" ref="E68" ca="1">INDIRECT("'Auction Sim'!" &amp; C68 &amp; D68)</f>
        <v>0</v>
      </c>
      <c r="I68" t="str">
        <v>Mitchell Robinson</v>
      </c>
      <c r="K68" s="6" t="str">
        <f t="shared" ref="K68:K131" ca="1" si="22">IFERROR(MATCH(I68,$E$4:$E$502,0),I68)</f>
        <v>Mitchell Robinson</v>
      </c>
      <c r="M68" t="str">
        <f ca="1"/>
        <v>Mitchell Robinson</v>
      </c>
      <c r="N68">
        <f ca="1">INDEX(_g_scores_!K$2:$K$474,MATCH(M68,_g_scores_!$A$2:$A$474,0))</f>
        <v>8.4512899235184236E-2</v>
      </c>
      <c r="P68">
        <f t="shared" ca="1" si="16"/>
        <v>1.5460956782687796</v>
      </c>
      <c r="R68">
        <f t="shared" ref="R68:R131" ca="1" si="23">P68*$G$7/$Q$4</f>
        <v>15.832227721877421</v>
      </c>
      <c r="T68" t="str">
        <v>Mitchell Robinson</v>
      </c>
      <c r="V68" s="6" t="str">
        <f t="shared" ref="V68:V131" ca="1" si="24">IFERROR(MATCH(T68,$E$4:$E$502,0),T68)</f>
        <v>Mitchell Robinson</v>
      </c>
      <c r="X68" t="str">
        <f ca="1"/>
        <v>Mitchell Robinson</v>
      </c>
      <c r="Y68">
        <f ca="1">INDEX(_z_scores_!$K$2:$K$474,MATCH(X68,_z_scores_!$A$2:$A$474,0))</f>
        <v>9.7182406465396332E-2</v>
      </c>
      <c r="AA68">
        <f t="shared" ca="1" si="17"/>
        <v>2.4586151562004783</v>
      </c>
      <c r="AC68">
        <f t="shared" ca="1" si="18"/>
        <v>15.805543800974821</v>
      </c>
      <c r="AE68">
        <v>-0.93790516172922678</v>
      </c>
      <c r="AF68">
        <v>1.3193683006096877</v>
      </c>
      <c r="AG68">
        <v>-1.1417482062403708</v>
      </c>
      <c r="AH68">
        <v>-2.1180286336229353E-2</v>
      </c>
      <c r="AI68">
        <v>1.7468805546189421</v>
      </c>
      <c r="AJ68">
        <v>-1.2669338753571551</v>
      </c>
      <c r="AK68">
        <v>0.75799365033275834</v>
      </c>
      <c r="AL68">
        <v>-1.105088839558682</v>
      </c>
      <c r="AM68">
        <v>0.72101961808318726</v>
      </c>
      <c r="BE68" t="str">
        <f t="shared" ref="BE68:BE131" si="25">I68</f>
        <v>Mitchell Robinson</v>
      </c>
      <c r="BF68" cm="1">
        <f t="array" ref="BF68">INDEX(_x_scores_!B$2:B$474,MATCH($BE68,_x_scores_!$A$2:$A$474,0),0) + INDEX(_hidden_info_auction!AP$42:BA$42,'Draft Sim'!$F$21)</f>
        <v>-1.029742024947697</v>
      </c>
      <c r="BG68" cm="1">
        <f t="array" ref="BG68">INDEX(_x_scores_!C$2:C$474,MATCH($BE68,_x_scores_!$A$2:$A$474,0),0) + INDEX(_hidden_info_auction!AP$43:BA$43,'Draft Sim'!$F$21)</f>
        <v>1.5635359157363942</v>
      </c>
      <c r="BH68" cm="1">
        <f t="array" ref="BH68">INDEX(_x_scores_!D$2:D$474,MATCH($BE68,_x_scores_!$A$2:$A$474,0),0) +INDEX(_hidden_info_auction!AP$44:BA$44,'Draft Sim'!$F$21)</f>
        <v>-0.99228920300686552</v>
      </c>
      <c r="BI68" cm="1">
        <f t="array" ref="BI68">INDEX(_x_scores_!E$2:E$474,MATCH($BE68,_x_scores_!$A$2:$A$474,0),0) + INDEX(_hidden_info_auction!AP$45:BA$45,'Draft Sim'!$F$21)</f>
        <v>-0.25415581328164066</v>
      </c>
      <c r="BJ68" cm="1">
        <f t="array" ref="BJ68">INDEX(_x_scores_!F$2:F$474,MATCH($BE68,_x_scores_!$A$2:$A$474,0),0) + INDEX(_hidden_info_auction!AP$46:BA$46,'Draft Sim'!$F$21)</f>
        <v>1.1751090868858916</v>
      </c>
      <c r="BK68" cm="1">
        <f t="array" ref="BK68">INDEX(_x_scores_!G$2:G$474,MATCH($BE68,_x_scores_!$A$2:$A$474,0),0) + INDEX(_hidden_info_auction!AP$47:BA$47,'Draft Sim'!$F$21)</f>
        <v>-1.3348672946573932</v>
      </c>
      <c r="BL68" cm="1">
        <f t="array" ref="BL68">INDEX(_x_scores_!H$2:H$474,MATCH($BE68,_x_scores_!$A$2:$A$474,0),0) + INDEX(_hidden_info_auction!AP$48:BA$48,'Draft Sim'!$F$21)</f>
        <v>0.68732933718761557</v>
      </c>
      <c r="BM68" cm="1">
        <f t="array" ref="BM68">INDEX(_x_scores_!I$2:I$474,MATCH($BE68,_x_scores_!$A$2:$A$474,0),0) + INDEX(_hidden_info_auction!AP$49:BA$49,'Draft Sim'!$F$21)</f>
        <v>-2.8490275419275211</v>
      </c>
      <c r="BN68" cm="1">
        <f t="array" ref="BN68">INDEX(_x_scores_!J$2:J$474,MATCH($BE68,_x_scores_!$A$2:$A$474,0),0) + INDEX(_hidden_info_auction!AP$50:BA$50,'Draft Sim'!$F$21)</f>
        <v>0.82086345748934397</v>
      </c>
      <c r="BP68">
        <f t="shared" ref="BP68:BP131" si="26">1 - _xlfn.NORM.DIST(0,BF68,SQRT(AP$54),TRUE)</f>
        <v>0.42381715590215996</v>
      </c>
      <c r="BQ68">
        <f t="shared" ref="BQ68:BQ131" si="27">1 - _xlfn.NORM.DIST(0,BG68,SQRT(AP$55),TRUE)</f>
        <v>0.60623966356161585</v>
      </c>
      <c r="BR68">
        <f t="shared" ref="BR68:BR131" si="28">1 - _xlfn.NORM.DIST(0,BH68,SQRT(AP$56),TRUE)</f>
        <v>0.43369310923797066</v>
      </c>
      <c r="BS68">
        <f t="shared" ref="BS68:BS131" si="29">1 - _xlfn.NORM.DIST(0,BI68,SQRT(AP$57),TRUE)</f>
        <v>0.4807110030127919</v>
      </c>
      <c r="BT68">
        <f t="shared" ref="BT68:BT131" si="30">1 - _xlfn.NORM.DIST(0,BJ68,SQRT(AP$58),TRUE)</f>
        <v>0.58139367331367431</v>
      </c>
      <c r="BU68">
        <f t="shared" ref="BU68:BU131" si="31">1 - _xlfn.NORM.DIST(0,BK68,SQRT(AP$59),TRUE)</f>
        <v>0.40871176950529575</v>
      </c>
      <c r="BV68">
        <f t="shared" ref="BV68:BV131" si="32">1 - _xlfn.NORM.DIST(0,BL68,SQRT(AP$60),TRUE)</f>
        <v>0.55025021263615503</v>
      </c>
      <c r="BW68">
        <f t="shared" ref="BW68:BW131" si="33">1 - _xlfn.NORM.DIST(0,BM68,SQRT(AP$61),TRUE)</f>
        <v>0.298234421510155</v>
      </c>
      <c r="BX68">
        <f t="shared" ref="BX68:BX131" si="34">1 - _xlfn.NORM.DIST(0,BN68,SQRT(AP$62),TRUE)</f>
        <v>0.56015483964946466</v>
      </c>
      <c r="BZ68">
        <f t="shared" ref="BZ68:BZ131" si="35">AVERAGE(BP68:BX68)</f>
        <v>0.48257842759214259</v>
      </c>
      <c r="CA68" cm="1">
        <f t="array" aca="1" ref="CA68" ca="1">SUM(IF(MOD(_xlfn.FLOOR.MATH(ROW(INDIRECT("1:512"))/1),2)=1,BP68,1-BP68) * IF(MOD(_xlfn.FLOOR.MATH(ROW(INDIRECT("1:512"))/2),2)=1,BQ68,1-BQ68) *  IF(MOD(_xlfn.FLOOR.MATH(ROW(INDIRECT("1:512"))/4),2)=1,BR68,1-BR68) *IF(MOD(_xlfn.FLOOR.MATH(ROW(INDIRECT("1:512"))/8),2)=1,BS68,1-BS68) * IF(MOD(_xlfn.FLOOR.MATH(ROW(INDIRECT("1:512"))/16),2)=1,BT68,1-BT68) * IF(MOD(_xlfn.FLOOR.MATH(ROW(INDIRECT("1:512"))/32),2)=1,BU68,1-BU68) *  IF(MOD(_xlfn.FLOOR.MATH(ROW(INDIRECT("1:512"))/64),2)=1,BV68,1-BV68) * IF(MOD(_xlfn.FLOOR.MATH(ROW(INDIRECT("1:512"))/128),2)=1,BW68,1-BW68) * IF(MOD(_xlfn.FLOOR.MATH(ROW(INDIRECT("1:512"))/256),2)=1,BX68,1-BX68)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0.45659041755152008</v>
      </c>
      <c r="CB68">
        <f ca="1">IF('Auction Sim'!$C$2 = "Most Categories",CA68,BZ68)</f>
        <v>0.45659041755152008</v>
      </c>
      <c r="CD68" t="str">
        <f ca="1"/>
        <v>Jordan Poole</v>
      </c>
      <c r="CF68" s="6" t="str">
        <f t="shared" ref="CF68:CF131" ca="1" si="36">IFERROR(MATCH(CD68,$E$4:$E$502,0),CD68)</f>
        <v>Jordan Poole</v>
      </c>
      <c r="CH68" t="str">
        <f ca="1"/>
        <v>Jordan Poole</v>
      </c>
      <c r="CI68">
        <f t="shared" ca="1" si="19"/>
        <v>0.45568302890404544</v>
      </c>
      <c r="CJ68">
        <f t="shared" ca="1" si="20"/>
        <v>0.38868436536183876</v>
      </c>
      <c r="CL68">
        <f t="shared" ca="1" si="21"/>
        <v>9.662526777658792E-2</v>
      </c>
      <c r="CN68">
        <f t="shared" ref="CN68:CN131" ca="1" si="37">CL68*$G$7/$CM$4</f>
        <v>15.848833999395429</v>
      </c>
    </row>
    <row r="69" spans="3:92">
      <c r="C69" t="s">
        <v>594</v>
      </c>
      <c r="D69">
        <v>6</v>
      </c>
      <c r="E69" cm="1">
        <f t="array" aca="1" ref="E69" ca="1">INDIRECT("'Auction Sim'!" &amp; C69 &amp; D69)</f>
        <v>0</v>
      </c>
      <c r="I69" t="str">
        <v>Jordan Poole</v>
      </c>
      <c r="K69" s="6" t="str">
        <f t="shared" ca="1" si="22"/>
        <v>Jordan Poole</v>
      </c>
      <c r="M69" t="str">
        <f ca="1"/>
        <v>Jordan Poole</v>
      </c>
      <c r="N69">
        <f ca="1">INDEX(_g_scores_!K$2:$K$474,MATCH(M69,_g_scores_!$A$2:$A$474,0))</f>
        <v>7.0527382437321373E-2</v>
      </c>
      <c r="P69">
        <f t="shared" ref="P69:P132" ca="1" si="38">MAX(N69-$O$4,0)</f>
        <v>1.5321101614709167</v>
      </c>
      <c r="R69">
        <f t="shared" ca="1" si="23"/>
        <v>15.689014148575257</v>
      </c>
      <c r="T69" t="str">
        <v>Terry Rozier</v>
      </c>
      <c r="V69" s="6" t="str">
        <f t="shared" ca="1" si="24"/>
        <v>Terry Rozier</v>
      </c>
      <c r="X69" t="str">
        <f ca="1"/>
        <v>Terry Rozier</v>
      </c>
      <c r="Y69">
        <f ca="1">INDEX(_z_scores_!$K$2:$K$474,MATCH(X69,_z_scores_!$A$2:$A$474,0))</f>
        <v>7.3896693009319891E-2</v>
      </c>
      <c r="AA69">
        <f t="shared" ref="AA69:AA132" ca="1" si="39">MAX(Y69-$Z$4,0)</f>
        <v>2.4353294427444014</v>
      </c>
      <c r="AC69">
        <f t="shared" ref="AC69:AC132" ca="1" si="40">AA69*$G$7/$AB$4</f>
        <v>15.655848407192353</v>
      </c>
      <c r="AE69">
        <v>0.285300612028481</v>
      </c>
      <c r="AF69">
        <v>-0.55512108303611385</v>
      </c>
      <c r="AG69">
        <v>0.49175660514408776</v>
      </c>
      <c r="AH69">
        <v>0.28143638092806411</v>
      </c>
      <c r="AI69">
        <v>-0.56257432879246938</v>
      </c>
      <c r="AJ69">
        <v>0.83161123296294659</v>
      </c>
      <c r="AK69">
        <v>-0.1176624187568323</v>
      </c>
      <c r="AL69">
        <v>0.12634852283403913</v>
      </c>
      <c r="AM69">
        <v>-0.74069578882599785</v>
      </c>
      <c r="BE69" t="str">
        <f t="shared" si="25"/>
        <v>Jordan Poole</v>
      </c>
      <c r="BF69" cm="1">
        <f t="array" ref="BF69">INDEX(_x_scores_!B$2:B$474,MATCH($BE69,_x_scores_!$A$2:$A$474,0),0) + INDEX(_hidden_info_auction!AP$42:BA$42,'Draft Sim'!$F$21)</f>
        <v>0.64600495608649144</v>
      </c>
      <c r="BG69" cm="1">
        <f t="array" ref="BG69">INDEX(_x_scores_!C$2:C$474,MATCH($BE69,_x_scores_!$A$2:$A$474,0),0) + INDEX(_hidden_info_auction!AP$43:BA$43,'Draft Sim'!$F$21)</f>
        <v>-0.50553315143093969</v>
      </c>
      <c r="BH69" cm="1">
        <f t="array" ref="BH69">INDEX(_x_scores_!D$2:D$474,MATCH($BE69,_x_scores_!$A$2:$A$474,0),0) +INDEX(_hidden_info_auction!AP$44:BA$44,'Draft Sim'!$F$21)</f>
        <v>0.71364051250170746</v>
      </c>
      <c r="BI69" cm="1">
        <f t="array" ref="BI69">INDEX(_x_scores_!E$2:E$474,MATCH($BE69,_x_scores_!$A$2:$A$474,0),0) + INDEX(_hidden_info_auction!AP$45:BA$45,'Draft Sim'!$F$21)</f>
        <v>-0.3418796768363791</v>
      </c>
      <c r="BJ69" cm="1">
        <f t="array" ref="BJ69">INDEX(_x_scores_!F$2:F$474,MATCH($BE69,_x_scores_!$A$2:$A$474,0),0) + INDEX(_hidden_info_auction!AP$46:BA$46,'Draft Sim'!$F$21)</f>
        <v>-1.1427469409430864</v>
      </c>
      <c r="BK69" cm="1">
        <f t="array" ref="BK69">INDEX(_x_scores_!G$2:G$474,MATCH($BE69,_x_scores_!$A$2:$A$474,0),0) + INDEX(_hidden_info_auction!AP$47:BA$47,'Draft Sim'!$F$21)</f>
        <v>1.0515681270170927</v>
      </c>
      <c r="BL69" cm="1">
        <f t="array" ref="BL69">INDEX(_x_scores_!H$2:H$474,MATCH($BE69,_x_scores_!$A$2:$A$474,0),0) + INDEX(_hidden_info_auction!AP$48:BA$48,'Draft Sim'!$F$21)</f>
        <v>-0.97161602254528578</v>
      </c>
      <c r="BM69" cm="1">
        <f t="array" ref="BM69">INDEX(_x_scores_!I$2:I$474,MATCH($BE69,_x_scores_!$A$2:$A$474,0),0) + INDEX(_hidden_info_auction!AP$49:BA$49,'Draft Sim'!$F$21)</f>
        <v>-1.0172980236543943</v>
      </c>
      <c r="BN69" cm="1">
        <f t="array" ref="BN69">INDEX(_x_scores_!J$2:J$474,MATCH($BE69,_x_scores_!$A$2:$A$474,0),0) + INDEX(_hidden_info_auction!AP$50:BA$50,'Draft Sim'!$F$21)</f>
        <v>-0.59213364553100556</v>
      </c>
      <c r="BP69">
        <f t="shared" si="26"/>
        <v>0.54797108312287124</v>
      </c>
      <c r="BQ69">
        <f t="shared" si="27"/>
        <v>0.46527741846918957</v>
      </c>
      <c r="BR69">
        <f t="shared" si="28"/>
        <v>0.54779378958428648</v>
      </c>
      <c r="BS69">
        <f t="shared" si="29"/>
        <v>0.4740614397376588</v>
      </c>
      <c r="BT69">
        <f t="shared" si="30"/>
        <v>0.42081779264591379</v>
      </c>
      <c r="BU69">
        <f t="shared" si="31"/>
        <v>0.57215549179184699</v>
      </c>
      <c r="BV69">
        <f t="shared" si="32"/>
        <v>0.42915343052745913</v>
      </c>
      <c r="BW69">
        <f t="shared" si="33"/>
        <v>0.42502190584687183</v>
      </c>
      <c r="BX69">
        <f t="shared" si="34"/>
        <v>0.45652766694458513</v>
      </c>
      <c r="BZ69">
        <f t="shared" si="35"/>
        <v>0.48208666874118694</v>
      </c>
      <c r="CA69" cm="1">
        <f t="array" aca="1" ref="CA69" ca="1">SUM(IF(MOD(_xlfn.FLOOR.MATH(ROW(INDIRECT("1:512"))/1),2)=1,BP69,1-BP69) * IF(MOD(_xlfn.FLOOR.MATH(ROW(INDIRECT("1:512"))/2),2)=1,BQ69,1-BQ69) *  IF(MOD(_xlfn.FLOOR.MATH(ROW(INDIRECT("1:512"))/4),2)=1,BR69,1-BR69) *IF(MOD(_xlfn.FLOOR.MATH(ROW(INDIRECT("1:512"))/8),2)=1,BS69,1-BS69) * IF(MOD(_xlfn.FLOOR.MATH(ROW(INDIRECT("1:512"))/16),2)=1,BT69,1-BT69) * IF(MOD(_xlfn.FLOOR.MATH(ROW(INDIRECT("1:512"))/32),2)=1,BU69,1-BU69) *  IF(MOD(_xlfn.FLOOR.MATH(ROW(INDIRECT("1:512"))/64),2)=1,BV69,1-BV69) * IF(MOD(_xlfn.FLOOR.MATH(ROW(INDIRECT("1:512"))/128),2)=1,BW69,1-BW69) * IF(MOD(_xlfn.FLOOR.MATH(ROW(INDIRECT("1:512"))/256),2)=1,BX69,1-BX69)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0.45568302890404544</v>
      </c>
      <c r="CB69">
        <f ca="1">IF('Auction Sim'!$C$2 = "Most Categories",CA69,BZ69)</f>
        <v>0.45568302890404544</v>
      </c>
      <c r="CD69" t="str">
        <f ca="1"/>
        <v>D'Angelo Russell</v>
      </c>
      <c r="CF69" s="6" t="str">
        <f t="shared" ca="1" si="36"/>
        <v>D'Angelo Russell</v>
      </c>
      <c r="CH69" t="str">
        <f ca="1"/>
        <v>D'Angelo Russell</v>
      </c>
      <c r="CI69">
        <f t="shared" ref="CI69:CI132" ca="1" si="41">INDEX(CB$4:CB$476,MATCH(CH69,$BE$4:$BE$476,0))</f>
        <v>0.45549788147186271</v>
      </c>
      <c r="CJ69">
        <f t="shared" ref="CJ69:CJ132" ca="1" si="42">_xlfn.NORM.INV(CI69,0.5,1)</f>
        <v>0.38821737314796695</v>
      </c>
      <c r="CL69">
        <f t="shared" ref="CL69:CL132" ca="1" si="43">MAX(CJ69-$CK$4,0)</f>
        <v>9.6158275562716111E-2</v>
      </c>
      <c r="CN69">
        <f t="shared" ca="1" si="37"/>
        <v>15.772236208289927</v>
      </c>
    </row>
    <row r="70" spans="3:92">
      <c r="C70" t="s">
        <v>594</v>
      </c>
      <c r="D70">
        <v>8</v>
      </c>
      <c r="E70" cm="1">
        <f t="array" aca="1" ref="E70" ca="1">INDIRECT("'Auction Sim'!" &amp; C70 &amp; D70)</f>
        <v>0</v>
      </c>
      <c r="I70" t="str">
        <v>D'Angelo Russell</v>
      </c>
      <c r="K70" s="6" t="str">
        <f t="shared" ca="1" si="22"/>
        <v>D'Angelo Russell</v>
      </c>
      <c r="M70" t="str">
        <f ca="1"/>
        <v>D'Angelo Russell</v>
      </c>
      <c r="N70">
        <f ca="1">INDEX(_g_scores_!K$2:$K$474,MATCH(M70,_g_scores_!$A$2:$A$474,0))</f>
        <v>4.7115356288842669E-2</v>
      </c>
      <c r="P70">
        <f t="shared" ca="1" si="38"/>
        <v>1.508698135322438</v>
      </c>
      <c r="R70">
        <f t="shared" ca="1" si="23"/>
        <v>15.449271851495485</v>
      </c>
      <c r="T70" t="str">
        <v>Giannis Antetokounmpo</v>
      </c>
      <c r="V70" s="6" t="str">
        <f t="shared" ca="1" si="24"/>
        <v>Giannis Antetokounmpo</v>
      </c>
      <c r="X70" t="str">
        <f ca="1"/>
        <v>Giannis Antetokounmpo</v>
      </c>
      <c r="Y70">
        <f ca="1">INDEX(_z_scores_!$K$2:$K$474,MATCH(X70,_z_scores_!$A$2:$A$474,0))</f>
        <v>-5.6724268249298548E-2</v>
      </c>
      <c r="AA70">
        <f t="shared" ca="1" si="39"/>
        <v>2.3047084814857834</v>
      </c>
      <c r="AC70">
        <f t="shared" ca="1" si="40"/>
        <v>14.816133692470984</v>
      </c>
      <c r="AE70">
        <v>1.3620821435404844</v>
      </c>
      <c r="AF70">
        <v>1.604317165036574</v>
      </c>
      <c r="AG70">
        <v>0.67143138180999262</v>
      </c>
      <c r="AH70">
        <v>-0.16372791587464758</v>
      </c>
      <c r="AI70">
        <v>0.2700539836052101</v>
      </c>
      <c r="AJ70">
        <v>-0.83892201761102858</v>
      </c>
      <c r="AK70">
        <v>-1.3570091115272267</v>
      </c>
      <c r="AL70">
        <v>-1.9375467931431669</v>
      </c>
      <c r="AM70">
        <v>1.0513470189645509</v>
      </c>
      <c r="BE70" t="str">
        <f t="shared" si="25"/>
        <v>D'Angelo Russell</v>
      </c>
      <c r="BF70" cm="1">
        <f t="array" ref="BF70">INDEX(_x_scores_!B$2:B$474,MATCH($BE70,_x_scores_!$A$2:$A$474,0),0) + INDEX(_hidden_info_auction!AP$42:BA$42,'Draft Sim'!$F$21)</f>
        <v>0.13813126857160796</v>
      </c>
      <c r="BG70" cm="1">
        <f t="array" ref="BG70">INDEX(_x_scores_!C$2:C$474,MATCH($BE70,_x_scores_!$A$2:$A$474,0),0) + INDEX(_hidden_info_auction!AP$43:BA$43,'Draft Sim'!$F$21)</f>
        <v>-0.49538967575348836</v>
      </c>
      <c r="BH70" cm="1">
        <f t="array" ref="BH70">INDEX(_x_scores_!D$2:D$474,MATCH($BE70,_x_scores_!$A$2:$A$474,0),0) +INDEX(_hidden_info_auction!AP$44:BA$44,'Draft Sim'!$F$21)</f>
        <v>1.3041841598658637</v>
      </c>
      <c r="BI70" cm="1">
        <f t="array" ref="BI70">INDEX(_x_scores_!E$2:E$474,MATCH($BE70,_x_scores_!$A$2:$A$474,0),0) + INDEX(_hidden_info_auction!AP$45:BA$45,'Draft Sim'!$F$21)</f>
        <v>-0.16197727255605285</v>
      </c>
      <c r="BJ70" cm="1">
        <f t="array" ref="BJ70">INDEX(_x_scores_!F$2:F$474,MATCH($BE70,_x_scores_!$A$2:$A$474,0),0) + INDEX(_hidden_info_auction!AP$46:BA$46,'Draft Sim'!$F$21)</f>
        <v>-0.9666091408840487</v>
      </c>
      <c r="BK70" cm="1">
        <f t="array" ref="BK70">INDEX(_x_scores_!G$2:G$474,MATCH($BE70,_x_scores_!$A$2:$A$474,0),0) + INDEX(_hidden_info_auction!AP$47:BA$47,'Draft Sim'!$F$21)</f>
        <v>0.86822698177077662</v>
      </c>
      <c r="BL70" cm="1">
        <f t="array" ref="BL70">INDEX(_x_scores_!H$2:H$474,MATCH($BE70,_x_scores_!$A$2:$A$474,0),0) + INDEX(_hidden_info_auction!AP$48:BA$48,'Draft Sim'!$F$21)</f>
        <v>-0.78495113955218154</v>
      </c>
      <c r="BM70" cm="1">
        <f t="array" ref="BM70">INDEX(_x_scores_!I$2:I$474,MATCH($BE70,_x_scores_!$A$2:$A$474,0),0) + INDEX(_hidden_info_auction!AP$49:BA$49,'Draft Sim'!$F$21)</f>
        <v>-1.6672850994598793</v>
      </c>
      <c r="BN70" cm="1">
        <f t="array" ref="BN70">INDEX(_x_scores_!J$2:J$474,MATCH($BE70,_x_scores_!$A$2:$A$474,0),0) + INDEX(_hidden_info_auction!AP$50:BA$50,'Draft Sim'!$F$21)</f>
        <v>-0.35584413456544328</v>
      </c>
      <c r="BP70">
        <f t="shared" si="26"/>
        <v>0.51028106799292205</v>
      </c>
      <c r="BQ70">
        <f t="shared" si="27"/>
        <v>0.46597241449789761</v>
      </c>
      <c r="BR70">
        <f t="shared" si="28"/>
        <v>0.58685576685465879</v>
      </c>
      <c r="BS70">
        <f t="shared" si="29"/>
        <v>0.48770398967757422</v>
      </c>
      <c r="BT70">
        <f t="shared" si="30"/>
        <v>0.43289624770135426</v>
      </c>
      <c r="BU70">
        <f t="shared" si="31"/>
        <v>0.55967940137391159</v>
      </c>
      <c r="BV70">
        <f t="shared" si="32"/>
        <v>0.44265899933822828</v>
      </c>
      <c r="BW70">
        <f t="shared" si="33"/>
        <v>0.37833327489427337</v>
      </c>
      <c r="BX70">
        <f t="shared" si="34"/>
        <v>0.47384205045569816</v>
      </c>
      <c r="BZ70">
        <f t="shared" si="35"/>
        <v>0.48202480142072424</v>
      </c>
      <c r="CA70" cm="1">
        <f t="array" aca="1" ref="CA70" ca="1">SUM(IF(MOD(_xlfn.FLOOR.MATH(ROW(INDIRECT("1:512"))/1),2)=1,BP70,1-BP70) * IF(MOD(_xlfn.FLOOR.MATH(ROW(INDIRECT("1:512"))/2),2)=1,BQ70,1-BQ70) *  IF(MOD(_xlfn.FLOOR.MATH(ROW(INDIRECT("1:512"))/4),2)=1,BR70,1-BR70) *IF(MOD(_xlfn.FLOOR.MATH(ROW(INDIRECT("1:512"))/8),2)=1,BS70,1-BS70) * IF(MOD(_xlfn.FLOOR.MATH(ROW(INDIRECT("1:512"))/16),2)=1,BT70,1-BT70) * IF(MOD(_xlfn.FLOOR.MATH(ROW(INDIRECT("1:512"))/32),2)=1,BU70,1-BU70) *  IF(MOD(_xlfn.FLOOR.MATH(ROW(INDIRECT("1:512"))/64),2)=1,BV70,1-BV70) * IF(MOD(_xlfn.FLOOR.MATH(ROW(INDIRECT("1:512"))/128),2)=1,BW70,1-BW70) * IF(MOD(_xlfn.FLOOR.MATH(ROW(INDIRECT("1:512"))/256),2)=1,BX70,1-BX70)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0.45549788147186271</v>
      </c>
      <c r="CB70">
        <f ca="1">IF('Auction Sim'!$C$2 = "Most Categories",CA70,BZ70)</f>
        <v>0.45549788147186271</v>
      </c>
      <c r="CD70" t="str">
        <f ca="1"/>
        <v>Onyeka Okongwu</v>
      </c>
      <c r="CF70" s="6" t="str">
        <f t="shared" ca="1" si="36"/>
        <v>Onyeka Okongwu</v>
      </c>
      <c r="CH70" t="str">
        <f ca="1"/>
        <v>Onyeka Okongwu</v>
      </c>
      <c r="CI70">
        <f t="shared" ca="1" si="41"/>
        <v>0.45523803740819768</v>
      </c>
      <c r="CJ70">
        <f t="shared" ca="1" si="42"/>
        <v>0.38756193455987586</v>
      </c>
      <c r="CL70">
        <f t="shared" ca="1" si="43"/>
        <v>9.5502836974625027E-2</v>
      </c>
      <c r="CN70">
        <f t="shared" ca="1" si="37"/>
        <v>15.664728745506256</v>
      </c>
    </row>
    <row r="71" spans="3:92">
      <c r="C71" t="s">
        <v>594</v>
      </c>
      <c r="D71">
        <v>10</v>
      </c>
      <c r="E71" cm="1">
        <f t="array" aca="1" ref="E71" ca="1">INDIRECT("'Auction Sim'!" &amp; C71 &amp; D71)</f>
        <v>0</v>
      </c>
      <c r="I71" t="str">
        <v>Brandon Ingram</v>
      </c>
      <c r="K71" s="6" t="str">
        <f t="shared" ca="1" si="22"/>
        <v>Brandon Ingram</v>
      </c>
      <c r="M71" t="str">
        <f ca="1"/>
        <v>Brandon Ingram</v>
      </c>
      <c r="N71">
        <f ca="1">INDEX(_g_scores_!K$2:$K$474,MATCH(M71,_g_scores_!$A$2:$A$474,0))</f>
        <v>4.0567767590130727E-2</v>
      </c>
      <c r="P71">
        <f t="shared" ca="1" si="38"/>
        <v>1.5021505466237262</v>
      </c>
      <c r="R71">
        <f t="shared" ca="1" si="23"/>
        <v>15.382223662457616</v>
      </c>
      <c r="T71" t="str">
        <v>Herbert Jones</v>
      </c>
      <c r="V71" s="6" t="str">
        <f t="shared" ca="1" si="24"/>
        <v>Herbert Jones</v>
      </c>
      <c r="X71" t="str">
        <f ca="1"/>
        <v>Herbert Jones</v>
      </c>
      <c r="Y71">
        <f ca="1">INDEX(_z_scores_!$K$2:$K$474,MATCH(X71,_z_scores_!$A$2:$A$474,0))</f>
        <v>-8.4129965624534689E-2</v>
      </c>
      <c r="AA71">
        <f t="shared" ca="1" si="39"/>
        <v>2.2773027841105469</v>
      </c>
      <c r="AC71">
        <f t="shared" ca="1" si="40"/>
        <v>14.639952418566383</v>
      </c>
      <c r="AE71">
        <v>-0.59777855269102542</v>
      </c>
      <c r="AF71">
        <v>-0.46123806427302233</v>
      </c>
      <c r="AG71">
        <v>-0.41639297941116543</v>
      </c>
      <c r="AH71">
        <v>0.76259724924285721</v>
      </c>
      <c r="AI71">
        <v>4.0214275561247965E-2</v>
      </c>
      <c r="AJ71">
        <v>-0.44821406745139536</v>
      </c>
      <c r="AK71">
        <v>0.39616043266907591</v>
      </c>
      <c r="AL71">
        <v>5.7160035962923739E-2</v>
      </c>
      <c r="AM71">
        <v>-0.12531884952779571</v>
      </c>
      <c r="BE71" t="str">
        <f t="shared" si="25"/>
        <v>Brandon Ingram</v>
      </c>
      <c r="BF71" cm="1">
        <f t="array" ref="BF71">INDEX(_x_scores_!B$2:B$474,MATCH($BE71,_x_scores_!$A$2:$A$474,0),0) + INDEX(_hidden_info_auction!AP$42:BA$42,'Draft Sim'!$F$21)</f>
        <v>0.63610872355984005</v>
      </c>
      <c r="BG71" cm="1">
        <f t="array" ref="BG71">INDEX(_x_scores_!C$2:C$474,MATCH($BE71,_x_scores_!$A$2:$A$474,0),0) + INDEX(_hidden_info_auction!AP$43:BA$43,'Draft Sim'!$F$21)</f>
        <v>7.3190327389705795E-2</v>
      </c>
      <c r="BH71" cm="1">
        <f t="array" ref="BH71">INDEX(_x_scores_!D$2:D$474,MATCH($BE71,_x_scores_!$A$2:$A$474,0),0) +INDEX(_hidden_info_auction!AP$44:BA$44,'Draft Sim'!$F$21)</f>
        <v>0.79197045161091395</v>
      </c>
      <c r="BI71" cm="1">
        <f t="array" ref="BI71">INDEX(_x_scores_!E$2:E$474,MATCH($BE71,_x_scores_!$A$2:$A$474,0),0) + INDEX(_hidden_info_auction!AP$45:BA$45,'Draft Sim'!$F$21)</f>
        <v>-0.52917840805642991</v>
      </c>
      <c r="BJ71" cm="1">
        <f t="array" ref="BJ71">INDEX(_x_scores_!F$2:F$474,MATCH($BE71,_x_scores_!$A$2:$A$474,0),0) + INDEX(_hidden_info_auction!AP$46:BA$46,'Draft Sim'!$F$21)</f>
        <v>-0.90676265263023126</v>
      </c>
      <c r="BK71" cm="1">
        <f t="array" ref="BK71">INDEX(_x_scores_!G$2:G$474,MATCH($BE71,_x_scores_!$A$2:$A$474,0),0) + INDEX(_hidden_info_auction!AP$47:BA$47,'Draft Sim'!$F$21)</f>
        <v>-4.7507125949811956E-2</v>
      </c>
      <c r="BL71" cm="1">
        <f t="array" ref="BL71">INDEX(_x_scores_!H$2:H$474,MATCH($BE71,_x_scores_!$A$2:$A$474,0),0) + INDEX(_hidden_info_auction!AP$48:BA$48,'Draft Sim'!$F$21)</f>
        <v>-0.99239478352167898</v>
      </c>
      <c r="BM71" cm="1">
        <f t="array" ref="BM71">INDEX(_x_scores_!I$2:I$474,MATCH($BE71,_x_scores_!$A$2:$A$474,0),0) + INDEX(_hidden_info_auction!AP$49:BA$49,'Draft Sim'!$F$21)</f>
        <v>-1.2069685467658733</v>
      </c>
      <c r="BN71" cm="1">
        <f t="array" ref="BN71">INDEX(_x_scores_!J$2:J$474,MATCH($BE71,_x_scores_!$A$2:$A$474,0),0) + INDEX(_hidden_info_auction!AP$50:BA$50,'Draft Sim'!$F$21)</f>
        <v>-4.8758262929929824E-2</v>
      </c>
      <c r="BP71">
        <f t="shared" si="26"/>
        <v>0.54723967913651139</v>
      </c>
      <c r="BQ71">
        <f t="shared" si="27"/>
        <v>0.50503331334245183</v>
      </c>
      <c r="BR71">
        <f t="shared" si="28"/>
        <v>0.55301023646691083</v>
      </c>
      <c r="BS71">
        <f t="shared" si="29"/>
        <v>0.4598904865485709</v>
      </c>
      <c r="BT71">
        <f t="shared" si="30"/>
        <v>0.43701505902393212</v>
      </c>
      <c r="BU71">
        <f t="shared" si="31"/>
        <v>0.49672225923059643</v>
      </c>
      <c r="BV71">
        <f t="shared" si="32"/>
        <v>0.4276548648872065</v>
      </c>
      <c r="BW71">
        <f t="shared" si="33"/>
        <v>0.4112571290200131</v>
      </c>
      <c r="BX71">
        <f t="shared" si="34"/>
        <v>0.49641327728065243</v>
      </c>
      <c r="BZ71">
        <f t="shared" si="35"/>
        <v>0.48158181165964958</v>
      </c>
      <c r="CA71" cm="1">
        <f t="array" aca="1" ref="CA71" ca="1">SUM(IF(MOD(_xlfn.FLOOR.MATH(ROW(INDIRECT("1:512"))/1),2)=1,BP71,1-BP71) * IF(MOD(_xlfn.FLOOR.MATH(ROW(INDIRECT("1:512"))/2),2)=1,BQ71,1-BQ71) *  IF(MOD(_xlfn.FLOOR.MATH(ROW(INDIRECT("1:512"))/4),2)=1,BR71,1-BR71) *IF(MOD(_xlfn.FLOOR.MATH(ROW(INDIRECT("1:512"))/8),2)=1,BS71,1-BS71) * IF(MOD(_xlfn.FLOOR.MATH(ROW(INDIRECT("1:512"))/16),2)=1,BT71,1-BT71) * IF(MOD(_xlfn.FLOOR.MATH(ROW(INDIRECT("1:512"))/32),2)=1,BU71,1-BU71) *  IF(MOD(_xlfn.FLOOR.MATH(ROW(INDIRECT("1:512"))/64),2)=1,BV71,1-BV71) * IF(MOD(_xlfn.FLOOR.MATH(ROW(INDIRECT("1:512"))/128),2)=1,BW71,1-BW71) * IF(MOD(_xlfn.FLOOR.MATH(ROW(INDIRECT("1:512"))/256),2)=1,BX71,1-BX71)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0.45454356448806182</v>
      </c>
      <c r="CB71">
        <f ca="1">IF('Auction Sim'!$C$2 = "Most Categories",CA71,BZ71)</f>
        <v>0.45454356448806182</v>
      </c>
      <c r="CD71" t="str">
        <f ca="1"/>
        <v>Terry Rozier</v>
      </c>
      <c r="CF71" s="6" t="str">
        <f t="shared" ca="1" si="36"/>
        <v>Terry Rozier</v>
      </c>
      <c r="CH71" t="str">
        <f ca="1"/>
        <v>Terry Rozier</v>
      </c>
      <c r="CI71">
        <f t="shared" ca="1" si="41"/>
        <v>0.45463949690851829</v>
      </c>
      <c r="CJ71">
        <f t="shared" ca="1" si="42"/>
        <v>0.38605197348513198</v>
      </c>
      <c r="CL71">
        <f t="shared" ca="1" si="43"/>
        <v>9.3992875899881145E-2</v>
      </c>
      <c r="CN71">
        <f t="shared" ca="1" si="37"/>
        <v>15.417059342152086</v>
      </c>
    </row>
    <row r="72" spans="3:92">
      <c r="C72" t="s">
        <v>594</v>
      </c>
      <c r="D72">
        <v>12</v>
      </c>
      <c r="E72" cm="1">
        <f t="array" aca="1" ref="E72" ca="1">INDIRECT("'Auction Sim'!" &amp; C72 &amp; D72)</f>
        <v>0</v>
      </c>
      <c r="I72" t="str">
        <v>Terry Rozier</v>
      </c>
      <c r="K72" s="6" t="str">
        <f t="shared" ca="1" si="22"/>
        <v>Terry Rozier</v>
      </c>
      <c r="M72" t="str">
        <f ca="1"/>
        <v>Terry Rozier</v>
      </c>
      <c r="N72">
        <f ca="1">INDEX(_g_scores_!K$2:$K$474,MATCH(M72,_g_scores_!$A$2:$A$474,0))</f>
        <v>3.9358957635953873E-2</v>
      </c>
      <c r="P72">
        <f t="shared" ca="1" si="38"/>
        <v>1.5009417366695492</v>
      </c>
      <c r="R72">
        <f t="shared" ca="1" si="23"/>
        <v>15.369845285921159</v>
      </c>
      <c r="T72" t="str">
        <v>Jordan Poole</v>
      </c>
      <c r="V72" s="6" t="str">
        <f t="shared" ca="1" si="24"/>
        <v>Jordan Poole</v>
      </c>
      <c r="X72" t="str">
        <f ca="1"/>
        <v>Jordan Poole</v>
      </c>
      <c r="Y72">
        <f ca="1">INDEX(_z_scores_!$K$2:$K$474,MATCH(X72,_z_scores_!$A$2:$A$474,0))</f>
        <v>-9.3381952021390102E-2</v>
      </c>
      <c r="AA72">
        <f t="shared" ca="1" si="39"/>
        <v>2.2680507977136917</v>
      </c>
      <c r="AC72">
        <f t="shared" ca="1" si="40"/>
        <v>14.580474758602914</v>
      </c>
      <c r="AE72">
        <v>0.73784181930496173</v>
      </c>
      <c r="AF72">
        <v>-0.74970076655764606</v>
      </c>
      <c r="AG72">
        <v>0.56418150926820221</v>
      </c>
      <c r="AH72">
        <v>-0.10890414989096781</v>
      </c>
      <c r="AI72">
        <v>-0.57097547321003594</v>
      </c>
      <c r="AJ72">
        <v>1.1195015463173308</v>
      </c>
      <c r="AK72">
        <v>-0.90095170940014302</v>
      </c>
      <c r="AL72">
        <v>0.72664067871444493</v>
      </c>
      <c r="AM72">
        <v>-0.69197748493716227</v>
      </c>
      <c r="BE72" t="str">
        <f t="shared" si="25"/>
        <v>Terry Rozier</v>
      </c>
      <c r="BF72" cm="1">
        <f t="array" ref="BF72">INDEX(_x_scores_!B$2:B$474,MATCH($BE72,_x_scores_!$A$2:$A$474,0),0) + INDEX(_hidden_info_auction!AP$42:BA$42,'Draft Sim'!$F$21)</f>
        <v>0.19346374881001072</v>
      </c>
      <c r="BG72" cm="1">
        <f t="array" ref="BG72">INDEX(_x_scores_!C$2:C$474,MATCH($BE72,_x_scores_!$A$2:$A$474,0),0) + INDEX(_hidden_info_auction!AP$43:BA$43,'Draft Sim'!$F$21)</f>
        <v>-0.31095346790940748</v>
      </c>
      <c r="BH72" cm="1">
        <f t="array" ref="BH72">INDEX(_x_scores_!D$2:D$474,MATCH($BE72,_x_scores_!$A$2:$A$474,0),0) +INDEX(_hidden_info_auction!AP$44:BA$44,'Draft Sim'!$F$21)</f>
        <v>0.64121560837759306</v>
      </c>
      <c r="BI72" cm="1">
        <f t="array" ref="BI72">INDEX(_x_scores_!E$2:E$474,MATCH($BE72,_x_scores_!$A$2:$A$474,0),0) + INDEX(_hidden_info_auction!AP$45:BA$45,'Draft Sim'!$F$21)</f>
        <v>4.8460853982652818E-2</v>
      </c>
      <c r="BJ72" cm="1">
        <f t="array" ref="BJ72">INDEX(_x_scores_!F$2:F$474,MATCH($BE72,_x_scores_!$A$2:$A$474,0),0) + INDEX(_hidden_info_auction!AP$46:BA$46,'Draft Sim'!$F$21)</f>
        <v>-1.1343457965255199</v>
      </c>
      <c r="BK72" cm="1">
        <f t="array" ref="BK72">INDEX(_x_scores_!G$2:G$474,MATCH($BE72,_x_scores_!$A$2:$A$474,0),0) + INDEX(_hidden_info_auction!AP$47:BA$47,'Draft Sim'!$F$21)</f>
        <v>0.76367781366270848</v>
      </c>
      <c r="BL72" cm="1">
        <f t="array" ref="BL72">INDEX(_x_scores_!H$2:H$474,MATCH($BE72,_x_scores_!$A$2:$A$474,0),0) + INDEX(_hidden_info_auction!AP$48:BA$48,'Draft Sim'!$F$21)</f>
        <v>-0.18832673190197508</v>
      </c>
      <c r="BM72" cm="1">
        <f t="array" ref="BM72">INDEX(_x_scores_!I$2:I$474,MATCH($BE72,_x_scores_!$A$2:$A$474,0),0) + INDEX(_hidden_info_auction!AP$49:BA$49,'Draft Sim'!$F$21)</f>
        <v>-1.6175901795348002</v>
      </c>
      <c r="BN72" cm="1">
        <f t="array" ref="BN72">INDEX(_x_scores_!J$2:J$474,MATCH($BE72,_x_scores_!$A$2:$A$474,0),0) + INDEX(_hidden_info_auction!AP$50:BA$50,'Draft Sim'!$F$21)</f>
        <v>-0.64085194941984114</v>
      </c>
      <c r="BP72">
        <f t="shared" si="26"/>
        <v>0.51439791479251284</v>
      </c>
      <c r="BQ72">
        <f t="shared" si="27"/>
        <v>0.47862533770533333</v>
      </c>
      <c r="BR72">
        <f t="shared" si="28"/>
        <v>0.54296322073628311</v>
      </c>
      <c r="BS72">
        <f t="shared" si="29"/>
        <v>0.50367928832059072</v>
      </c>
      <c r="BT72">
        <f t="shared" si="30"/>
        <v>0.42139229625260122</v>
      </c>
      <c r="BU72">
        <f t="shared" si="31"/>
        <v>0.55253754158668078</v>
      </c>
      <c r="BV72">
        <f t="shared" si="32"/>
        <v>0.48619769557589942</v>
      </c>
      <c r="BW72">
        <f t="shared" si="33"/>
        <v>0.38185005775084158</v>
      </c>
      <c r="BX72">
        <f t="shared" si="34"/>
        <v>0.45296692859728616</v>
      </c>
      <c r="BZ72">
        <f t="shared" si="35"/>
        <v>0.48162336459089211</v>
      </c>
      <c r="CA72" cm="1">
        <f t="array" aca="1" ref="CA72" ca="1">SUM(IF(MOD(_xlfn.FLOOR.MATH(ROW(INDIRECT("1:512"))/1),2)=1,BP72,1-BP72) * IF(MOD(_xlfn.FLOOR.MATH(ROW(INDIRECT("1:512"))/2),2)=1,BQ72,1-BQ72) *  IF(MOD(_xlfn.FLOOR.MATH(ROW(INDIRECT("1:512"))/4),2)=1,BR72,1-BR72) *IF(MOD(_xlfn.FLOOR.MATH(ROW(INDIRECT("1:512"))/8),2)=1,BS72,1-BS72) * IF(MOD(_xlfn.FLOOR.MATH(ROW(INDIRECT("1:512"))/16),2)=1,BT72,1-BT72) * IF(MOD(_xlfn.FLOOR.MATH(ROW(INDIRECT("1:512"))/32),2)=1,BU72,1-BU72) *  IF(MOD(_xlfn.FLOOR.MATH(ROW(INDIRECT("1:512"))/64),2)=1,BV72,1-BV72) * IF(MOD(_xlfn.FLOOR.MATH(ROW(INDIRECT("1:512"))/128),2)=1,BW72,1-BW72) * IF(MOD(_xlfn.FLOOR.MATH(ROW(INDIRECT("1:512"))/256),2)=1,BX72,1-BX72)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0.45463949690851829</v>
      </c>
      <c r="CB72">
        <f ca="1">IF('Auction Sim'!$C$2 = "Most Categories",CA72,BZ72)</f>
        <v>0.45463949690851829</v>
      </c>
      <c r="CD72" t="str">
        <f ca="1"/>
        <v>Brandon Ingram</v>
      </c>
      <c r="CF72" s="6" t="str">
        <f t="shared" ca="1" si="36"/>
        <v>Brandon Ingram</v>
      </c>
      <c r="CH72" t="str">
        <f ca="1"/>
        <v>Brandon Ingram</v>
      </c>
      <c r="CI72">
        <f t="shared" ca="1" si="41"/>
        <v>0.45454356448806182</v>
      </c>
      <c r="CJ72">
        <f t="shared" ca="1" si="42"/>
        <v>0.38580993701953342</v>
      </c>
      <c r="CL72">
        <f t="shared" ca="1" si="43"/>
        <v>9.3750839434282585E-2</v>
      </c>
      <c r="CN72">
        <f t="shared" ca="1" si="37"/>
        <v>15.377359625366395</v>
      </c>
    </row>
    <row r="73" spans="3:92">
      <c r="C73" t="s">
        <v>594</v>
      </c>
      <c r="D73">
        <v>14</v>
      </c>
      <c r="E73" cm="1">
        <f t="array" aca="1" ref="E73" ca="1">INDIRECT("'Auction Sim'!" &amp; C73 &amp; D73)</f>
        <v>0</v>
      </c>
      <c r="I73" t="str">
        <v>Jalen Williams</v>
      </c>
      <c r="K73" s="6" t="str">
        <f t="shared" ca="1" si="22"/>
        <v>Jalen Williams</v>
      </c>
      <c r="M73" t="str">
        <f ca="1"/>
        <v>Jalen Williams</v>
      </c>
      <c r="N73">
        <f ca="1">INDEX(_g_scores_!K$2:$K$474,MATCH(M73,_g_scores_!$A$2:$A$474,0))</f>
        <v>2.3714447208325818E-2</v>
      </c>
      <c r="P73">
        <f t="shared" ca="1" si="38"/>
        <v>1.4852972262419211</v>
      </c>
      <c r="R73">
        <f t="shared" ca="1" si="23"/>
        <v>15.209643394687079</v>
      </c>
      <c r="T73" t="str">
        <v>Tyler Herro</v>
      </c>
      <c r="V73" s="6" t="str">
        <f t="shared" ca="1" si="24"/>
        <v>Tyler Herro</v>
      </c>
      <c r="X73" t="str">
        <f ca="1"/>
        <v>Tyler Herro</v>
      </c>
      <c r="Y73">
        <f ca="1">INDEX(_z_scores_!$K$2:$K$474,MATCH(X73,_z_scores_!$A$2:$A$474,0))</f>
        <v>-0.11577631576090575</v>
      </c>
      <c r="AA73">
        <f t="shared" ca="1" si="39"/>
        <v>2.245656433974176</v>
      </c>
      <c r="AC73">
        <f t="shared" ca="1" si="40"/>
        <v>14.43650952838491</v>
      </c>
      <c r="AE73">
        <v>0.44222936796109275</v>
      </c>
      <c r="AF73">
        <v>-0.10669886784078911</v>
      </c>
      <c r="AG73">
        <v>0.45795138404249386</v>
      </c>
      <c r="AH73">
        <v>-0.17969290529616089</v>
      </c>
      <c r="AI73">
        <v>-0.55631424210988856</v>
      </c>
      <c r="AJ73">
        <v>0.99658372800132822</v>
      </c>
      <c r="AK73">
        <v>-0.61764539315224998</v>
      </c>
      <c r="AL73">
        <v>0.26956792374219768</v>
      </c>
      <c r="AM73">
        <v>-0.47684121030909921</v>
      </c>
      <c r="BE73" t="str">
        <f t="shared" si="25"/>
        <v>Jalen Williams</v>
      </c>
      <c r="BF73" cm="1">
        <f t="array" ref="BF73">INDEX(_x_scores_!B$2:B$474,MATCH($BE73,_x_scores_!$A$2:$A$474,0),0) + INDEX(_hidden_info_auction!AP$42:BA$42,'Draft Sim'!$F$21)</f>
        <v>-4.3886475218404719E-2</v>
      </c>
      <c r="BG73" cm="1">
        <f t="array" ref="BG73">INDEX(_x_scores_!C$2:C$474,MATCH($BE73,_x_scores_!$A$2:$A$474,0),0) + INDEX(_hidden_info_auction!AP$43:BA$43,'Draft Sim'!$F$21)</f>
        <v>5.7366194390283842E-2</v>
      </c>
      <c r="BH73" cm="1">
        <f t="array" ref="BH73">INDEX(_x_scores_!D$2:D$474,MATCH($BE73,_x_scores_!$A$2:$A$474,0),0) +INDEX(_hidden_info_auction!AP$44:BA$44,'Draft Sim'!$F$21)</f>
        <v>0.23327478673288218</v>
      </c>
      <c r="BI73" cm="1">
        <f t="array" ref="BI73">INDEX(_x_scores_!E$2:E$474,MATCH($BE73,_x_scores_!$A$2:$A$474,0),0) + INDEX(_hidden_info_auction!AP$45:BA$45,'Draft Sim'!$F$21)</f>
        <v>0.28714550220704399</v>
      </c>
      <c r="BJ73" cm="1">
        <f t="array" ref="BJ73">INDEX(_x_scores_!F$2:F$474,MATCH($BE73,_x_scores_!$A$2:$A$474,0),0) + INDEX(_hidden_info_auction!AP$46:BA$46,'Draft Sim'!$F$21)</f>
        <v>-0.71300947566166073</v>
      </c>
      <c r="BK73" cm="1">
        <f t="array" ref="BK73">INDEX(_x_scores_!G$2:G$474,MATCH($BE73,_x_scores_!$A$2:$A$474,0),0) + INDEX(_hidden_info_auction!AP$47:BA$47,'Draft Sim'!$F$21)</f>
        <v>-0.4144596254932259</v>
      </c>
      <c r="BL73" cm="1">
        <f t="array" ref="BL73">INDEX(_x_scores_!H$2:H$474,MATCH($BE73,_x_scores_!$A$2:$A$474,0),0) + INDEX(_hidden_info_auction!AP$48:BA$48,'Draft Sim'!$F$21)</f>
        <v>-0.17271616535239542</v>
      </c>
      <c r="BM73" cm="1">
        <f t="array" ref="BM73">INDEX(_x_scores_!I$2:I$474,MATCH($BE73,_x_scores_!$A$2:$A$474,0),0) + INDEX(_hidden_info_auction!AP$49:BA$49,'Draft Sim'!$F$21)</f>
        <v>-1.7321484200054238</v>
      </c>
      <c r="BN73" cm="1">
        <f t="array" ref="BN73">INDEX(_x_scores_!J$2:J$474,MATCH($BE73,_x_scores_!$A$2:$A$474,0),0) + INDEX(_hidden_info_auction!AP$50:BA$50,'Draft Sim'!$F$21)</f>
        <v>0.12149728475697501</v>
      </c>
      <c r="BP73">
        <f t="shared" si="26"/>
        <v>0.49673321796091952</v>
      </c>
      <c r="BQ73">
        <f t="shared" si="27"/>
        <v>0.50394512494164834</v>
      </c>
      <c r="BR73">
        <f t="shared" si="28"/>
        <v>0.51565637091823158</v>
      </c>
      <c r="BS73">
        <f t="shared" si="29"/>
        <v>0.52179038064523009</v>
      </c>
      <c r="BT73">
        <f t="shared" si="30"/>
        <v>0.45039437083512679</v>
      </c>
      <c r="BU73">
        <f t="shared" si="31"/>
        <v>0.47142862143839936</v>
      </c>
      <c r="BV73">
        <f t="shared" si="32"/>
        <v>0.48734137919291975</v>
      </c>
      <c r="BW73">
        <f t="shared" si="33"/>
        <v>0.37375822350866428</v>
      </c>
      <c r="BX73">
        <f t="shared" si="34"/>
        <v>0.50893687480197047</v>
      </c>
      <c r="BZ73">
        <f t="shared" si="35"/>
        <v>0.4811093960270123</v>
      </c>
      <c r="CA73" cm="1">
        <f t="array" aca="1" ref="CA73" ca="1">SUM(IF(MOD(_xlfn.FLOOR.MATH(ROW(INDIRECT("1:512"))/1),2)=1,BP73,1-BP73) * IF(MOD(_xlfn.FLOOR.MATH(ROW(INDIRECT("1:512"))/2),2)=1,BQ73,1-BQ73) *  IF(MOD(_xlfn.FLOOR.MATH(ROW(INDIRECT("1:512"))/4),2)=1,BR73,1-BR73) *IF(MOD(_xlfn.FLOOR.MATH(ROW(INDIRECT("1:512"))/8),2)=1,BS73,1-BS73) * IF(MOD(_xlfn.FLOOR.MATH(ROW(INDIRECT("1:512"))/16),2)=1,BT73,1-BT73) * IF(MOD(_xlfn.FLOOR.MATH(ROW(INDIRECT("1:512"))/32),2)=1,BU73,1-BU73) *  IF(MOD(_xlfn.FLOOR.MATH(ROW(INDIRECT("1:512"))/64),2)=1,BV73,1-BV73) * IF(MOD(_xlfn.FLOOR.MATH(ROW(INDIRECT("1:512"))/128),2)=1,BW73,1-BW73) * IF(MOD(_xlfn.FLOOR.MATH(ROW(INDIRECT("1:512"))/256),2)=1,BX73,1-BX73)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0.45348273170059794</v>
      </c>
      <c r="CB73">
        <f ca="1">IF('Auction Sim'!$C$2 = "Most Categories",CA73,BZ73)</f>
        <v>0.45348273170059794</v>
      </c>
      <c r="CD73" t="str">
        <f ca="1"/>
        <v>Ja Morant</v>
      </c>
      <c r="CF73" s="6" t="str">
        <f t="shared" ca="1" si="36"/>
        <v>Ja Morant</v>
      </c>
      <c r="CH73" t="str">
        <f ca="1"/>
        <v>Ja Morant</v>
      </c>
      <c r="CI73">
        <f t="shared" ca="1" si="41"/>
        <v>0.45439436118698923</v>
      </c>
      <c r="CJ73">
        <f t="shared" ca="1" si="42"/>
        <v>0.38543348539632044</v>
      </c>
      <c r="CL73">
        <f t="shared" ca="1" si="43"/>
        <v>9.3374387811069604E-2</v>
      </c>
      <c r="CN73">
        <f t="shared" ca="1" si="37"/>
        <v>15.315612637002021</v>
      </c>
    </row>
    <row r="74" spans="3:92">
      <c r="C74" t="s">
        <v>594</v>
      </c>
      <c r="D74">
        <v>16</v>
      </c>
      <c r="E74" cm="1">
        <f t="array" aca="1" ref="E74" ca="1">INDIRECT("'Auction Sim'!" &amp; C74 &amp; D74)</f>
        <v>0</v>
      </c>
      <c r="I74" t="str">
        <v>Rudy Gobert</v>
      </c>
      <c r="K74" s="6" t="str">
        <f t="shared" ca="1" si="22"/>
        <v>Rudy Gobert</v>
      </c>
      <c r="M74" t="str">
        <f ca="1"/>
        <v>Rudy Gobert</v>
      </c>
      <c r="N74">
        <f ca="1">INDEX(_g_scores_!K$2:$K$474,MATCH(M74,_g_scores_!$A$2:$A$474,0))</f>
        <v>9.6494178566874922E-4</v>
      </c>
      <c r="P74">
        <f t="shared" ca="1" si="38"/>
        <v>1.4625477208192641</v>
      </c>
      <c r="R74">
        <f t="shared" ca="1" si="23"/>
        <v>14.976685398960132</v>
      </c>
      <c r="T74" t="str">
        <v>Keegan Murray</v>
      </c>
      <c r="V74" s="6" t="str">
        <f t="shared" ca="1" si="24"/>
        <v>Keegan Murray</v>
      </c>
      <c r="X74" t="str">
        <f ca="1"/>
        <v>Keegan Murray</v>
      </c>
      <c r="Y74">
        <f ca="1">INDEX(_z_scores_!$K$2:$K$474,MATCH(X74,_z_scores_!$A$2:$A$474,0))</f>
        <v>-0.11996696941968821</v>
      </c>
      <c r="AA74">
        <f t="shared" ca="1" si="39"/>
        <v>2.2414657803153935</v>
      </c>
      <c r="AC74">
        <f t="shared" ca="1" si="40"/>
        <v>14.409569338175979</v>
      </c>
      <c r="AE74">
        <v>-0.17568580388392047</v>
      </c>
      <c r="AF74">
        <v>-6.3472743306910495E-2</v>
      </c>
      <c r="AG74">
        <v>-0.82028836356031731</v>
      </c>
      <c r="AH74">
        <v>2.948133871801481E-2</v>
      </c>
      <c r="AI74">
        <v>3.6690830060289066E-3</v>
      </c>
      <c r="AJ74">
        <v>0.79868597329839464</v>
      </c>
      <c r="AK74">
        <v>0.56198293798869636</v>
      </c>
      <c r="AL74">
        <v>2.4656025803626389E-2</v>
      </c>
      <c r="AM74">
        <v>-0.52902074513305941</v>
      </c>
      <c r="BE74" t="str">
        <f t="shared" si="25"/>
        <v>Rudy Gobert</v>
      </c>
      <c r="BF74" cm="1">
        <f t="array" ref="BF74">INDEX(_x_scores_!B$2:B$474,MATCH($BE74,_x_scores_!$A$2:$A$474,0),0) + INDEX(_hidden_info_auction!AP$42:BA$42,'Draft Sim'!$F$21)</f>
        <v>-0.57025579548945271</v>
      </c>
      <c r="BG74" cm="1">
        <f t="array" ref="BG74">INDEX(_x_scores_!C$2:C$474,MATCH($BE74,_x_scores_!$A$2:$A$474,0),0) + INDEX(_hidden_info_auction!AP$43:BA$43,'Draft Sim'!$F$21)</f>
        <v>1.988244668047964</v>
      </c>
      <c r="BH74" cm="1">
        <f t="array" ref="BH74">INDEX(_x_scores_!D$2:D$474,MATCH($BE74,_x_scores_!$A$2:$A$474,0),0) +INDEX(_hidden_info_auction!AP$44:BA$44,'Draft Sim'!$F$21)</f>
        <v>-0.85258759749726898</v>
      </c>
      <c r="BI74" cm="1">
        <f t="array" ref="BI74">INDEX(_x_scores_!E$2:E$474,MATCH($BE74,_x_scores_!$A$2:$A$474,0),0) + INDEX(_hidden_info_auction!AP$45:BA$45,'Draft Sim'!$F$21)</f>
        <v>-0.59645253533730713</v>
      </c>
      <c r="BJ74" cm="1">
        <f t="array" ref="BJ74">INDEX(_x_scores_!F$2:F$474,MATCH($BE74,_x_scores_!$A$2:$A$474,0),0) + INDEX(_hidden_info_auction!AP$46:BA$46,'Draft Sim'!$F$21)</f>
        <v>0.48469418218547666</v>
      </c>
      <c r="BK74" cm="1">
        <f t="array" ref="BK74">INDEX(_x_scores_!G$2:G$474,MATCH($BE74,_x_scores_!$A$2:$A$474,0),0) + INDEX(_hidden_info_auction!AP$47:BA$47,'Draft Sim'!$F$21)</f>
        <v>-1.3670163180766584</v>
      </c>
      <c r="BL74" cm="1">
        <f t="array" ref="BL74">INDEX(_x_scores_!H$2:H$474,MATCH($BE74,_x_scores_!$A$2:$A$474,0),0) + INDEX(_hidden_info_auction!AP$48:BA$48,'Draft Sim'!$F$21)</f>
        <v>2.3824445512206527E-2</v>
      </c>
      <c r="BM74" cm="1">
        <f t="array" ref="BM74">INDEX(_x_scores_!I$2:I$474,MATCH($BE74,_x_scores_!$A$2:$A$474,0),0) + INDEX(_hidden_info_auction!AP$49:BA$49,'Draft Sim'!$F$21)</f>
        <v>-2.7384302648994785</v>
      </c>
      <c r="BN74" cm="1">
        <f t="array" ref="BN74">INDEX(_x_scores_!J$2:J$474,MATCH($BE74,_x_scores_!$A$2:$A$474,0),0) + INDEX(_hidden_info_auction!AP$50:BA$50,'Draft Sim'!$F$21)</f>
        <v>1.3357810225404785</v>
      </c>
      <c r="BP74">
        <f t="shared" si="26"/>
        <v>0.45763129867715047</v>
      </c>
      <c r="BQ74">
        <f t="shared" si="27"/>
        <v>0.63410497557375078</v>
      </c>
      <c r="BR74">
        <f t="shared" si="28"/>
        <v>0.44295915270238573</v>
      </c>
      <c r="BS74">
        <f t="shared" si="29"/>
        <v>0.45481201800081372</v>
      </c>
      <c r="BT74">
        <f t="shared" si="30"/>
        <v>0.53376817860692283</v>
      </c>
      <c r="BU74">
        <f t="shared" si="31"/>
        <v>0.40655335712049412</v>
      </c>
      <c r="BV74">
        <f t="shared" si="32"/>
        <v>0.50174641604913561</v>
      </c>
      <c r="BW74">
        <f t="shared" si="33"/>
        <v>0.30540028025926369</v>
      </c>
      <c r="BX74">
        <f t="shared" si="34"/>
        <v>0.59727855547708253</v>
      </c>
      <c r="BZ74">
        <f t="shared" si="35"/>
        <v>0.48158380360744435</v>
      </c>
      <c r="CA74" cm="1">
        <f t="array" aca="1" ref="CA74" ca="1">SUM(IF(MOD(_xlfn.FLOOR.MATH(ROW(INDIRECT("1:512"))/1),2)=1,BP74,1-BP74) * IF(MOD(_xlfn.FLOOR.MATH(ROW(INDIRECT("1:512"))/2),2)=1,BQ74,1-BQ74) *  IF(MOD(_xlfn.FLOOR.MATH(ROW(INDIRECT("1:512"))/4),2)=1,BR74,1-BR74) *IF(MOD(_xlfn.FLOOR.MATH(ROW(INDIRECT("1:512"))/8),2)=1,BS74,1-BS74) * IF(MOD(_xlfn.FLOOR.MATH(ROW(INDIRECT("1:512"))/16),2)=1,BT74,1-BT74) * IF(MOD(_xlfn.FLOOR.MATH(ROW(INDIRECT("1:512"))/32),2)=1,BU74,1-BU74) *  IF(MOD(_xlfn.FLOOR.MATH(ROW(INDIRECT("1:512"))/64),2)=1,BV74,1-BV74) * IF(MOD(_xlfn.FLOOR.MATH(ROW(INDIRECT("1:512"))/128),2)=1,BW74,1-BW74) * IF(MOD(_xlfn.FLOOR.MATH(ROW(INDIRECT("1:512"))/256),2)=1,BX74,1-BX74)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0.45399009472970114</v>
      </c>
      <c r="CB74">
        <f ca="1">IF('Auction Sim'!$C$2 = "Most Categories",CA74,BZ74)</f>
        <v>0.45399009472970114</v>
      </c>
      <c r="CD74" t="str">
        <f ca="1"/>
        <v>Rudy Gobert</v>
      </c>
      <c r="CF74" s="6" t="str">
        <f t="shared" ca="1" si="36"/>
        <v>Rudy Gobert</v>
      </c>
      <c r="CH74" t="str">
        <f ca="1"/>
        <v>Rudy Gobert</v>
      </c>
      <c r="CI74">
        <f t="shared" ca="1" si="41"/>
        <v>0.45399009472970114</v>
      </c>
      <c r="CJ74">
        <f t="shared" ca="1" si="42"/>
        <v>0.38441340768508386</v>
      </c>
      <c r="CL74">
        <f t="shared" ca="1" si="43"/>
        <v>9.2354310099833026E-2</v>
      </c>
      <c r="CN74">
        <f t="shared" ca="1" si="37"/>
        <v>15.148295715829267</v>
      </c>
    </row>
    <row r="75" spans="3:92">
      <c r="C75" t="s">
        <v>594</v>
      </c>
      <c r="D75">
        <v>18</v>
      </c>
      <c r="E75" cm="1">
        <f t="array" aca="1" ref="E75" ca="1">INDIRECT("'Auction Sim'!" &amp; C75 &amp; D75)</f>
        <v>0</v>
      </c>
      <c r="I75" t="str">
        <v>Ja Morant</v>
      </c>
      <c r="K75" s="6" t="str">
        <f t="shared" ca="1" si="22"/>
        <v>Ja Morant</v>
      </c>
      <c r="M75" t="str">
        <f ca="1"/>
        <v>Ja Morant</v>
      </c>
      <c r="N75">
        <f ca="1">INDEX(_g_scores_!K$2:$K$474,MATCH(M75,_g_scores_!$A$2:$A$474,0))</f>
        <v>-3.3961638289576435E-2</v>
      </c>
      <c r="P75">
        <f t="shared" ca="1" si="38"/>
        <v>1.4276211407440189</v>
      </c>
      <c r="R75">
        <f t="shared" ca="1" si="23"/>
        <v>14.61903252076514</v>
      </c>
      <c r="T75" t="str">
        <v>Immanuel Quickley</v>
      </c>
      <c r="V75" s="6" t="str">
        <f t="shared" ca="1" si="24"/>
        <v>Immanuel Quickley</v>
      </c>
      <c r="X75" t="str">
        <f ca="1"/>
        <v>Immanuel Quickley</v>
      </c>
      <c r="Y75">
        <f ca="1">INDEX(_z_scores_!$K$2:$K$474,MATCH(X75,_z_scores_!$A$2:$A$474,0))</f>
        <v>-0.16764677452607013</v>
      </c>
      <c r="AA75">
        <f t="shared" ca="1" si="39"/>
        <v>2.1937859752090114</v>
      </c>
      <c r="AC75">
        <f t="shared" ca="1" si="40"/>
        <v>14.103053189794514</v>
      </c>
      <c r="AE75">
        <v>9.1214136964101369E-2</v>
      </c>
      <c r="AF75">
        <v>-0.48900537487277279</v>
      </c>
      <c r="AG75">
        <v>0.19941820384111628</v>
      </c>
      <c r="AH75">
        <v>0.13187142362502147</v>
      </c>
      <c r="AI75">
        <v>-0.74050166043556587</v>
      </c>
      <c r="AJ75">
        <v>0.60777461309082481</v>
      </c>
      <c r="AK75">
        <v>0.18841323698010906</v>
      </c>
      <c r="AL75">
        <v>0.3908090857023187</v>
      </c>
      <c r="AM75">
        <v>-0.63479300591669097</v>
      </c>
      <c r="BE75" t="str">
        <f t="shared" si="25"/>
        <v>Ja Morant</v>
      </c>
      <c r="BF75" cm="1">
        <f t="array" ref="BF75">INDEX(_x_scores_!B$2:B$474,MATCH($BE75,_x_scores_!$A$2:$A$474,0),0) + INDEX(_hidden_info_auction!AP$42:BA$42,'Draft Sim'!$F$21)</f>
        <v>0.9152912080964215</v>
      </c>
      <c r="BG75" cm="1">
        <f t="array" ref="BG75">INDEX(_x_scores_!C$2:C$474,MATCH($BE75,_x_scores_!$A$2:$A$474,0),0) + INDEX(_hidden_info_auction!AP$43:BA$43,'Draft Sim'!$F$21)</f>
        <v>6.1507806872778514E-2</v>
      </c>
      <c r="BH75" cm="1">
        <f t="array" ref="BH75">INDEX(_x_scores_!D$2:D$474,MATCH($BE75,_x_scores_!$A$2:$A$474,0),0) +INDEX(_hidden_info_auction!AP$44:BA$44,'Draft Sim'!$F$21)</f>
        <v>1.7570752589328151</v>
      </c>
      <c r="BI75" cm="1">
        <f t="array" ref="BI75">INDEX(_x_scores_!E$2:E$474,MATCH($BE75,_x_scores_!$A$2:$A$474,0),0) + INDEX(_hidden_info_auction!AP$45:BA$45,'Draft Sim'!$F$21)</f>
        <v>-8.8139805861696729E-2</v>
      </c>
      <c r="BJ75" cm="1">
        <f t="array" ref="BJ75">INDEX(_x_scores_!F$2:F$474,MATCH($BE75,_x_scores_!$A$2:$A$474,0),0) + INDEX(_hidden_info_auction!AP$46:BA$46,'Draft Sim'!$F$21)</f>
        <v>-1.1562081099079244</v>
      </c>
      <c r="BK75" cm="1">
        <f t="array" ref="BK75">INDEX(_x_scores_!G$2:G$474,MATCH($BE75,_x_scores_!$A$2:$A$474,0),0) + INDEX(_hidden_info_auction!AP$47:BA$47,'Draft Sim'!$F$21)</f>
        <v>-0.10416959233036788</v>
      </c>
      <c r="BL75" cm="1">
        <f t="array" ref="BL75">INDEX(_x_scores_!H$2:H$474,MATCH($BE75,_x_scores_!$A$2:$A$474,0),0) + INDEX(_hidden_info_auction!AP$48:BA$48,'Draft Sim'!$F$21)</f>
        <v>-1.200789900644367</v>
      </c>
      <c r="BM75" cm="1">
        <f t="array" ref="BM75">INDEX(_x_scores_!I$2:I$474,MATCH($BE75,_x_scores_!$A$2:$A$474,0),0) + INDEX(_hidden_info_auction!AP$49:BA$49,'Draft Sim'!$F$21)</f>
        <v>-2.2548157071266921</v>
      </c>
      <c r="BN75" cm="1">
        <f t="array" ref="BN75">INDEX(_x_scores_!J$2:J$474,MATCH($BE75,_x_scores_!$A$2:$A$474,0),0) + INDEX(_hidden_info_auction!AP$50:BA$50,'Draft Sim'!$F$21)</f>
        <v>-0.13188609981639957</v>
      </c>
      <c r="BP75">
        <f t="shared" si="26"/>
        <v>0.56780263125597552</v>
      </c>
      <c r="BQ75">
        <f t="shared" si="27"/>
        <v>0.50422993705423014</v>
      </c>
      <c r="BR75">
        <f t="shared" si="28"/>
        <v>0.61626098920486838</v>
      </c>
      <c r="BS75">
        <f t="shared" si="29"/>
        <v>0.4933083897294267</v>
      </c>
      <c r="BT75">
        <f t="shared" si="30"/>
        <v>0.41989761644086565</v>
      </c>
      <c r="BU75">
        <f t="shared" si="31"/>
        <v>0.49281315623552246</v>
      </c>
      <c r="BV75">
        <f t="shared" si="32"/>
        <v>0.41268657211503168</v>
      </c>
      <c r="BW75">
        <f t="shared" si="33"/>
        <v>0.33758892761836579</v>
      </c>
      <c r="BX75">
        <f t="shared" si="34"/>
        <v>0.49029910846199132</v>
      </c>
      <c r="BZ75">
        <f t="shared" si="35"/>
        <v>0.48165414756847524</v>
      </c>
      <c r="CA75" cm="1">
        <f t="array" aca="1" ref="CA75" ca="1">SUM(IF(MOD(_xlfn.FLOOR.MATH(ROW(INDIRECT("1:512"))/1),2)=1,BP75,1-BP75) * IF(MOD(_xlfn.FLOOR.MATH(ROW(INDIRECT("1:512"))/2),2)=1,BQ75,1-BQ75) *  IF(MOD(_xlfn.FLOOR.MATH(ROW(INDIRECT("1:512"))/4),2)=1,BR75,1-BR75) *IF(MOD(_xlfn.FLOOR.MATH(ROW(INDIRECT("1:512"))/8),2)=1,BS75,1-BS75) * IF(MOD(_xlfn.FLOOR.MATH(ROW(INDIRECT("1:512"))/16),2)=1,BT75,1-BT75) * IF(MOD(_xlfn.FLOOR.MATH(ROW(INDIRECT("1:512"))/32),2)=1,BU75,1-BU75) *  IF(MOD(_xlfn.FLOOR.MATH(ROW(INDIRECT("1:512"))/64),2)=1,BV75,1-BV75) * IF(MOD(_xlfn.FLOOR.MATH(ROW(INDIRECT("1:512"))/128),2)=1,BW75,1-BW75) * IF(MOD(_xlfn.FLOOR.MATH(ROW(INDIRECT("1:512"))/256),2)=1,BX75,1-BX75)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0.45439436118698923</v>
      </c>
      <c r="CB75">
        <f ca="1">IF('Auction Sim'!$C$2 = "Most Categories",CA75,BZ75)</f>
        <v>0.45439436118698923</v>
      </c>
      <c r="CD75" t="str">
        <f ca="1"/>
        <v>Jalen Williams</v>
      </c>
      <c r="CF75" s="6" t="str">
        <f t="shared" ca="1" si="36"/>
        <v>Jalen Williams</v>
      </c>
      <c r="CH75" t="str">
        <f ca="1"/>
        <v>Jalen Williams</v>
      </c>
      <c r="CI75">
        <f t="shared" ca="1" si="41"/>
        <v>0.45348273170059794</v>
      </c>
      <c r="CJ75">
        <f t="shared" ca="1" si="42"/>
        <v>0.38313301804781386</v>
      </c>
      <c r="CL75">
        <f t="shared" ca="1" si="43"/>
        <v>9.1073920462563018E-2</v>
      </c>
      <c r="CN75">
        <f t="shared" ca="1" si="37"/>
        <v>14.938281469218762</v>
      </c>
    </row>
    <row r="76" spans="3:92">
      <c r="C76" t="s">
        <v>594</v>
      </c>
      <c r="D76">
        <v>20</v>
      </c>
      <c r="E76" cm="1">
        <f t="array" aca="1" ref="E76" ca="1">INDIRECT("'Auction Sim'!" &amp; C76 &amp; D76)</f>
        <v>0</v>
      </c>
      <c r="I76" t="str">
        <v>Gary Trent Jr.</v>
      </c>
      <c r="K76" s="6" t="str">
        <f t="shared" ca="1" si="22"/>
        <v>Gary Trent Jr.</v>
      </c>
      <c r="M76" t="str">
        <f ca="1"/>
        <v>Gary Trent Jr.</v>
      </c>
      <c r="N76">
        <f ca="1">INDEX(_g_scores_!K$2:$K$474,MATCH(M76,_g_scores_!$A$2:$A$474,0))</f>
        <v>-5.6628767930980706E-2</v>
      </c>
      <c r="P76">
        <f t="shared" ca="1" si="38"/>
        <v>1.4049540111026146</v>
      </c>
      <c r="R76">
        <f t="shared" ca="1" si="23"/>
        <v>14.386918064119175</v>
      </c>
      <c r="T76" t="str">
        <v>Tobias Harris</v>
      </c>
      <c r="V76" s="6" t="str">
        <f t="shared" ca="1" si="24"/>
        <v>Tobias Harris</v>
      </c>
      <c r="X76" t="str">
        <f ca="1"/>
        <v>Tobias Harris</v>
      </c>
      <c r="Y76">
        <f ca="1">INDEX(_z_scores_!$K$2:$K$474,MATCH(X76,_z_scores_!$A$2:$A$474,0))</f>
        <v>-0.17020789695362917</v>
      </c>
      <c r="AA76">
        <f t="shared" ca="1" si="39"/>
        <v>2.1912248527814526</v>
      </c>
      <c r="AC76">
        <f t="shared" ca="1" si="40"/>
        <v>14.086588663979503</v>
      </c>
      <c r="AE76">
        <v>-0.13449426181684976</v>
      </c>
      <c r="AF76">
        <v>7.8798707862887576E-2</v>
      </c>
      <c r="AG76">
        <v>-0.39682080105412865</v>
      </c>
      <c r="AH76">
        <v>-0.16094149144001929</v>
      </c>
      <c r="AI76">
        <v>-0.1794879245230058</v>
      </c>
      <c r="AJ76">
        <v>0.1074542661190525</v>
      </c>
      <c r="AK76">
        <v>0.31169591291360621</v>
      </c>
      <c r="AL76">
        <v>0.19835718667377078</v>
      </c>
      <c r="AM76">
        <v>-4.0301243651557642E-2</v>
      </c>
      <c r="BE76" t="str">
        <f t="shared" si="25"/>
        <v>Gary Trent Jr.</v>
      </c>
      <c r="BF76" cm="1">
        <f t="array" ref="BF76">INDEX(_x_scores_!B$2:B$474,MATCH($BE76,_x_scores_!$A$2:$A$474,0),0) + INDEX(_hidden_info_auction!AP$42:BA$42,'Draft Sim'!$F$21)</f>
        <v>0.14566482408462303</v>
      </c>
      <c r="BG76" cm="1">
        <f t="array" ref="BG76">INDEX(_x_scores_!C$2:C$474,MATCH($BE76,_x_scores_!$A$2:$A$474,0),0) + INDEX(_hidden_info_auction!AP$43:BA$43,'Draft Sim'!$F$21)</f>
        <v>-0.6245474135188358</v>
      </c>
      <c r="BH76" cm="1">
        <f t="array" ref="BH76">INDEX(_x_scores_!D$2:D$474,MATCH($BE76,_x_scores_!$A$2:$A$474,0),0) +INDEX(_hidden_info_auction!AP$44:BA$44,'Draft Sim'!$F$21)</f>
        <v>-0.57531752388709279</v>
      </c>
      <c r="BI76" cm="1">
        <f t="array" ref="BI76">INDEX(_x_scores_!E$2:E$474,MATCH($BE76,_x_scores_!$A$2:$A$474,0),0) + INDEX(_hidden_info_auction!AP$45:BA$45,'Draft Sim'!$F$21)</f>
        <v>0.47591615232325241</v>
      </c>
      <c r="BJ76" cm="1">
        <f t="array" ref="BJ76">INDEX(_x_scores_!F$2:F$474,MATCH($BE76,_x_scores_!$A$2:$A$474,0),0) + INDEX(_hidden_info_auction!AP$46:BA$46,'Draft Sim'!$F$21)</f>
        <v>-1.2117212293580617</v>
      </c>
      <c r="BK76" cm="1">
        <f t="array" ref="BK76">INDEX(_x_scores_!G$2:G$474,MATCH($BE76,_x_scores_!$A$2:$A$474,0),0) + INDEX(_hidden_info_auction!AP$47:BA$47,'Draft Sim'!$F$21)</f>
        <v>0.82360056380886559</v>
      </c>
      <c r="BL76" cm="1">
        <f t="array" ref="BL76">INDEX(_x_scores_!H$2:H$474,MATCH($BE76,_x_scores_!$A$2:$A$474,0),0) + INDEX(_hidden_info_auction!AP$48:BA$48,'Draft Sim'!$F$21)</f>
        <v>0.48928413597788123</v>
      </c>
      <c r="BM76" cm="1">
        <f t="array" ref="BM76">INDEX(_x_scores_!I$2:I$474,MATCH($BE76,_x_scores_!$A$2:$A$474,0),0) + INDEX(_hidden_info_auction!AP$49:BA$49,'Draft Sim'!$F$21)</f>
        <v>-1.553649985482461</v>
      </c>
      <c r="BN76" cm="1">
        <f t="array" ref="BN76">INDEX(_x_scores_!J$2:J$474,MATCH($BE76,_x_scores_!$A$2:$A$474,0),0) + INDEX(_hidden_info_auction!AP$50:BA$50,'Draft Sim'!$F$21)</f>
        <v>-0.56904855251699105</v>
      </c>
      <c r="BP76">
        <f t="shared" si="26"/>
        <v>0.51084165373399437</v>
      </c>
      <c r="BQ76">
        <f t="shared" si="27"/>
        <v>0.45713144428078212</v>
      </c>
      <c r="BR76">
        <f t="shared" si="28"/>
        <v>0.46143756638355427</v>
      </c>
      <c r="BS76">
        <f t="shared" si="29"/>
        <v>0.53608410157092734</v>
      </c>
      <c r="BT76">
        <f t="shared" si="30"/>
        <v>0.41610753872187145</v>
      </c>
      <c r="BU76">
        <f t="shared" si="31"/>
        <v>0.55663316138392605</v>
      </c>
      <c r="BV76">
        <f t="shared" si="32"/>
        <v>0.53581811332853424</v>
      </c>
      <c r="BW76">
        <f t="shared" si="33"/>
        <v>0.38638928762243918</v>
      </c>
      <c r="BX76">
        <f t="shared" si="34"/>
        <v>0.45821615486627065</v>
      </c>
      <c r="BZ76">
        <f t="shared" si="35"/>
        <v>0.47985100243247775</v>
      </c>
      <c r="CA76" cm="1">
        <f t="array" aca="1" ref="CA76" ca="1">SUM(IF(MOD(_xlfn.FLOOR.MATH(ROW(INDIRECT("1:512"))/1),2)=1,BP76,1-BP76) * IF(MOD(_xlfn.FLOOR.MATH(ROW(INDIRECT("1:512"))/2),2)=1,BQ76,1-BQ76) *  IF(MOD(_xlfn.FLOOR.MATH(ROW(INDIRECT("1:512"))/4),2)=1,BR76,1-BR76) *IF(MOD(_xlfn.FLOOR.MATH(ROW(INDIRECT("1:512"))/8),2)=1,BS76,1-BS76) * IF(MOD(_xlfn.FLOOR.MATH(ROW(INDIRECT("1:512"))/16),2)=1,BT76,1-BT76) * IF(MOD(_xlfn.FLOOR.MATH(ROW(INDIRECT("1:512"))/32),2)=1,BU76,1-BU76) *  IF(MOD(_xlfn.FLOOR.MATH(ROW(INDIRECT("1:512"))/64),2)=1,BV76,1-BV76) * IF(MOD(_xlfn.FLOOR.MATH(ROW(INDIRECT("1:512"))/128),2)=1,BW76,1-BW76) * IF(MOD(_xlfn.FLOOR.MATH(ROW(INDIRECT("1:512"))/256),2)=1,BX76,1-BX76)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0.45023450578945828</v>
      </c>
      <c r="CB76">
        <f ca="1">IF('Auction Sim'!$C$2 = "Most Categories",CA76,BZ76)</f>
        <v>0.45023450578945828</v>
      </c>
      <c r="CD76" t="str">
        <f ca="1"/>
        <v>Josh Giddey</v>
      </c>
      <c r="CF76" s="6" t="str">
        <f t="shared" ca="1" si="36"/>
        <v>Josh Giddey</v>
      </c>
      <c r="CH76" t="str">
        <f ca="1"/>
        <v>Josh Giddey</v>
      </c>
      <c r="CI76">
        <f t="shared" ca="1" si="41"/>
        <v>0.45300722639013818</v>
      </c>
      <c r="CJ76">
        <f t="shared" ca="1" si="42"/>
        <v>0.38193285116129932</v>
      </c>
      <c r="CL76">
        <f t="shared" ca="1" si="43"/>
        <v>8.9873753576048487E-2</v>
      </c>
      <c r="CN76">
        <f t="shared" ca="1" si="37"/>
        <v>14.741425655065468</v>
      </c>
    </row>
    <row r="77" spans="3:92">
      <c r="C77" t="s">
        <v>594</v>
      </c>
      <c r="D77">
        <v>22</v>
      </c>
      <c r="E77" cm="1">
        <f t="array" aca="1" ref="E77" ca="1">INDIRECT("'Auction Sim'!" &amp; C77 &amp; D77)</f>
        <v>0</v>
      </c>
      <c r="I77" t="str">
        <v>Josh Giddey</v>
      </c>
      <c r="K77" s="6" t="str">
        <f t="shared" ca="1" si="22"/>
        <v>Josh Giddey</v>
      </c>
      <c r="M77" t="str">
        <f ca="1"/>
        <v>Josh Giddey</v>
      </c>
      <c r="N77">
        <f ca="1">INDEX(_g_scores_!K$2:$K$474,MATCH(M77,_g_scores_!$A$2:$A$474,0))</f>
        <v>-8.8899530801076376E-2</v>
      </c>
      <c r="P77">
        <f t="shared" ca="1" si="38"/>
        <v>1.3726832482325189</v>
      </c>
      <c r="R77">
        <f t="shared" ca="1" si="23"/>
        <v>14.05646111135791</v>
      </c>
      <c r="T77" t="str">
        <v>Brandon Ingram</v>
      </c>
      <c r="V77" s="6" t="str">
        <f t="shared" ca="1" si="24"/>
        <v>Brandon Ingram</v>
      </c>
      <c r="X77" t="str">
        <f ca="1"/>
        <v>Brandon Ingram</v>
      </c>
      <c r="Y77">
        <f ca="1">INDEX(_z_scores_!$K$2:$K$474,MATCH(X77,_z_scores_!$A$2:$A$474,0))</f>
        <v>-0.17988491006046953</v>
      </c>
      <c r="AA77">
        <f t="shared" ca="1" si="39"/>
        <v>2.1815478396746122</v>
      </c>
      <c r="AC77">
        <f t="shared" ca="1" si="40"/>
        <v>14.024378661679208</v>
      </c>
      <c r="AE77">
        <v>0.72794558677831034</v>
      </c>
      <c r="AF77">
        <v>-0.17097728773700058</v>
      </c>
      <c r="AG77">
        <v>0.6425114483774087</v>
      </c>
      <c r="AH77">
        <v>-0.29620288111101867</v>
      </c>
      <c r="AI77">
        <v>-0.33499118489718077</v>
      </c>
      <c r="AJ77">
        <v>2.0426293350426152E-2</v>
      </c>
      <c r="AK77">
        <v>-0.92173047037653622</v>
      </c>
      <c r="AL77">
        <v>0.53697015560296613</v>
      </c>
      <c r="AM77">
        <v>-0.14860210233608656</v>
      </c>
      <c r="BE77" t="str">
        <f t="shared" si="25"/>
        <v>Josh Giddey</v>
      </c>
      <c r="BF77" cm="1">
        <f t="array" ref="BF77">INDEX(_x_scores_!B$2:B$474,MATCH($BE77,_x_scores_!$A$2:$A$474,0),0) + INDEX(_hidden_info_auction!AP$42:BA$42,'Draft Sim'!$F$21)</f>
        <v>0.33935452666784782</v>
      </c>
      <c r="BG77" cm="1">
        <f t="array" ref="BG77">INDEX(_x_scores_!C$2:C$474,MATCH($BE77,_x_scores_!$A$2:$A$474,0),0) + INDEX(_hidden_info_auction!AP$43:BA$43,'Draft Sim'!$F$21)</f>
        <v>0.89611081176613372</v>
      </c>
      <c r="BH77" cm="1">
        <f t="array" ref="BH77">INDEX(_x_scores_!D$2:D$474,MATCH($BE77,_x_scores_!$A$2:$A$474,0),0) +INDEX(_hidden_info_auction!AP$44:BA$44,'Draft Sim'!$F$21)</f>
        <v>1.4413152104924969</v>
      </c>
      <c r="BI77" cm="1">
        <f t="array" ref="BI77">INDEX(_x_scores_!E$2:E$474,MATCH($BE77,_x_scores_!$A$2:$A$474,0),0) + INDEX(_hidden_info_auction!AP$45:BA$45,'Draft Sim'!$F$21)</f>
        <v>-0.26854579024030234</v>
      </c>
      <c r="BJ77" cm="1">
        <f t="array" ref="BJ77">INDEX(_x_scores_!F$2:F$474,MATCH($BE77,_x_scores_!$A$2:$A$474,0),0) + INDEX(_hidden_info_auction!AP$46:BA$46,'Draft Sim'!$F$21)</f>
        <v>-0.91501391456225689</v>
      </c>
      <c r="BK77" cm="1">
        <f t="array" ref="BK77">INDEX(_x_scores_!G$2:G$474,MATCH($BE77,_x_scores_!$A$2:$A$474,0),0) + INDEX(_hidden_info_auction!AP$47:BA$47,'Draft Sim'!$F$21)</f>
        <v>-0.34498881560102945</v>
      </c>
      <c r="BL77" cm="1">
        <f t="array" ref="BL77">INDEX(_x_scores_!H$2:H$474,MATCH($BE77,_x_scores_!$A$2:$A$474,0),0) + INDEX(_hidden_info_auction!AP$48:BA$48,'Draft Sim'!$F$21)</f>
        <v>-1.113336400287011</v>
      </c>
      <c r="BM77" cm="1">
        <f t="array" ref="BM77">INDEX(_x_scores_!I$2:I$474,MATCH($BE77,_x_scores_!$A$2:$A$474,0),0) + INDEX(_hidden_info_auction!AP$49:BA$49,'Draft Sim'!$F$21)</f>
        <v>-2.0870247363418426</v>
      </c>
      <c r="BN77" cm="1">
        <f t="array" ref="BN77">INDEX(_x_scores_!J$2:J$474,MATCH($BE77,_x_scores_!$A$2:$A$474,0),0) + INDEX(_hidden_info_auction!AP$50:BA$50,'Draft Sim'!$F$21)</f>
        <v>-0.18092723608440017</v>
      </c>
      <c r="BP77">
        <f t="shared" si="26"/>
        <v>0.52524398002087069</v>
      </c>
      <c r="BQ77">
        <f t="shared" si="27"/>
        <v>0.56138312496244047</v>
      </c>
      <c r="BR77">
        <f t="shared" si="28"/>
        <v>0.59581919400705208</v>
      </c>
      <c r="BS77">
        <f t="shared" si="29"/>
        <v>0.47961980975449048</v>
      </c>
      <c r="BT77">
        <f t="shared" si="30"/>
        <v>0.43644676656875114</v>
      </c>
      <c r="BU77">
        <f t="shared" si="31"/>
        <v>0.47621144084798428</v>
      </c>
      <c r="BV77">
        <f t="shared" si="32"/>
        <v>0.41895391990078501</v>
      </c>
      <c r="BW77">
        <f t="shared" si="33"/>
        <v>0.34905656233684557</v>
      </c>
      <c r="BX77">
        <f t="shared" si="34"/>
        <v>0.48669304089820165</v>
      </c>
      <c r="BZ77">
        <f t="shared" si="35"/>
        <v>0.48104753769971353</v>
      </c>
      <c r="CA77" cm="1">
        <f t="array" aca="1" ref="CA77" ca="1">SUM(IF(MOD(_xlfn.FLOOR.MATH(ROW(INDIRECT("1:512"))/1),2)=1,BP77,1-BP77) * IF(MOD(_xlfn.FLOOR.MATH(ROW(INDIRECT("1:512"))/2),2)=1,BQ77,1-BQ77) *  IF(MOD(_xlfn.FLOOR.MATH(ROW(INDIRECT("1:512"))/4),2)=1,BR77,1-BR77) *IF(MOD(_xlfn.FLOOR.MATH(ROW(INDIRECT("1:512"))/8),2)=1,BS77,1-BS77) * IF(MOD(_xlfn.FLOOR.MATH(ROW(INDIRECT("1:512"))/16),2)=1,BT77,1-BT77) * IF(MOD(_xlfn.FLOOR.MATH(ROW(INDIRECT("1:512"))/32),2)=1,BU77,1-BU77) *  IF(MOD(_xlfn.FLOOR.MATH(ROW(INDIRECT("1:512"))/64),2)=1,BV77,1-BV77) * IF(MOD(_xlfn.FLOOR.MATH(ROW(INDIRECT("1:512"))/128),2)=1,BW77,1-BW77) * IF(MOD(_xlfn.FLOOR.MATH(ROW(INDIRECT("1:512"))/256),2)=1,BX77,1-BX77)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0.45300722639013818</v>
      </c>
      <c r="CB77">
        <f ca="1">IF('Auction Sim'!$C$2 = "Most Categories",CA77,BZ77)</f>
        <v>0.45300722639013818</v>
      </c>
      <c r="CD77" t="str">
        <f ca="1"/>
        <v>CJ McCollum</v>
      </c>
      <c r="CF77" s="6" t="str">
        <f t="shared" ca="1" si="36"/>
        <v>CJ McCollum</v>
      </c>
      <c r="CH77" t="str">
        <f ca="1"/>
        <v>CJ McCollum</v>
      </c>
      <c r="CI77">
        <f t="shared" ca="1" si="41"/>
        <v>0.45179633699030208</v>
      </c>
      <c r="CJ77">
        <f t="shared" ca="1" si="42"/>
        <v>0.37887581580190455</v>
      </c>
      <c r="CL77">
        <f t="shared" ca="1" si="43"/>
        <v>8.681671821665371E-2</v>
      </c>
      <c r="CN77">
        <f t="shared" ca="1" si="37"/>
        <v>14.239999402324264</v>
      </c>
    </row>
    <row r="78" spans="3:92">
      <c r="C78" t="s">
        <v>594</v>
      </c>
      <c r="D78">
        <v>24</v>
      </c>
      <c r="E78" cm="1">
        <f t="array" aca="1" ref="E78" ca="1">INDIRECT("'Auction Sim'!" &amp; C78 &amp; D78)</f>
        <v>0</v>
      </c>
      <c r="I78" t="str">
        <v>Keegan Murray</v>
      </c>
      <c r="K78" s="6" t="str">
        <f t="shared" ca="1" si="22"/>
        <v>Keegan Murray</v>
      </c>
      <c r="M78" t="str">
        <f ca="1"/>
        <v>Keegan Murray</v>
      </c>
      <c r="N78">
        <f ca="1">INDEX(_g_scores_!K$2:$K$474,MATCH(M78,_g_scores_!$A$2:$A$474,0))</f>
        <v>-9.3089597071738361E-2</v>
      </c>
      <c r="P78">
        <f t="shared" ca="1" si="38"/>
        <v>1.3684931819618571</v>
      </c>
      <c r="R78">
        <f t="shared" ca="1" si="23"/>
        <v>14.013554269110504</v>
      </c>
      <c r="T78" t="str">
        <v>Julius Randle</v>
      </c>
      <c r="V78" s="6" t="str">
        <f t="shared" ca="1" si="24"/>
        <v>Julius Randle</v>
      </c>
      <c r="X78" t="str">
        <f ca="1"/>
        <v>Julius Randle</v>
      </c>
      <c r="Y78">
        <f ca="1">INDEX(_z_scores_!$K$2:$K$474,MATCH(X78,_z_scores_!$A$2:$A$474,0))</f>
        <v>-0.19593348926502208</v>
      </c>
      <c r="AA78">
        <f t="shared" ca="1" si="39"/>
        <v>2.1654992604700598</v>
      </c>
      <c r="AC78">
        <f t="shared" ca="1" si="40"/>
        <v>13.921208175268896</v>
      </c>
      <c r="AE78">
        <v>0.90935148709322877</v>
      </c>
      <c r="AF78">
        <v>1.6010146639769043</v>
      </c>
      <c r="AG78">
        <v>0.19311573126027423</v>
      </c>
      <c r="AH78">
        <v>-0.26406603817078228</v>
      </c>
      <c r="AI78">
        <v>-0.45564383158329796</v>
      </c>
      <c r="AJ78">
        <v>0.62152112942307969</v>
      </c>
      <c r="AK78">
        <v>-1.0446182336009888</v>
      </c>
      <c r="AL78">
        <v>-0.43922717787066196</v>
      </c>
      <c r="AM78">
        <v>-0.55131330409774482</v>
      </c>
      <c r="BE78" t="str">
        <f t="shared" si="25"/>
        <v>Keegan Murray</v>
      </c>
      <c r="BF78" cm="1">
        <f t="array" ref="BF78">INDEX(_x_scores_!B$2:B$474,MATCH($BE78,_x_scores_!$A$2:$A$474,0),0) + INDEX(_hidden_info_auction!AP$42:BA$42,'Draft Sim'!$F$21)</f>
        <v>-0.26752266710239075</v>
      </c>
      <c r="BG78" cm="1">
        <f t="array" ref="BG78">INDEX(_x_scores_!C$2:C$474,MATCH($BE78,_x_scores_!$A$2:$A$474,0),0) + INDEX(_hidden_info_auction!AP$43:BA$43,'Draft Sim'!$F$21)</f>
        <v>0.18069487181979588</v>
      </c>
      <c r="BH78" cm="1">
        <f t="array" ref="BH78">INDEX(_x_scores_!D$2:D$474,MATCH($BE78,_x_scores_!$A$2:$A$474,0),0) +INDEX(_hidden_info_auction!AP$44:BA$44,'Draft Sim'!$F$21)</f>
        <v>-0.67082936032681206</v>
      </c>
      <c r="BI78" cm="1">
        <f t="array" ref="BI78">INDEX(_x_scores_!E$2:E$474,MATCH($BE78,_x_scores_!$A$2:$A$474,0),0) + INDEX(_hidden_info_auction!AP$45:BA$45,'Draft Sim'!$F$21)</f>
        <v>-0.20349418822739648</v>
      </c>
      <c r="BJ78" cm="1">
        <f t="array" ref="BJ78">INDEX(_x_scores_!F$2:F$474,MATCH($BE78,_x_scores_!$A$2:$A$474,0),0) + INDEX(_hidden_info_auction!AP$46:BA$46,'Draft Sim'!$F$21)</f>
        <v>-0.56810238472702168</v>
      </c>
      <c r="BK78" cm="1">
        <f t="array" ref="BK78">INDEX(_x_scores_!G$2:G$474,MATCH($BE78,_x_scores_!$A$2:$A$474,0),0) + INDEX(_hidden_info_auction!AP$47:BA$47,'Draft Sim'!$F$21)</f>
        <v>0.73075255399815653</v>
      </c>
      <c r="BL78" cm="1">
        <f t="array" ref="BL78">INDEX(_x_scores_!H$2:H$474,MATCH($BE78,_x_scores_!$A$2:$A$474,0),0) + INDEX(_hidden_info_auction!AP$48:BA$48,'Draft Sim'!$F$21)</f>
        <v>0.4913186248435536</v>
      </c>
      <c r="BM78" cm="1">
        <f t="array" ref="BM78">INDEX(_x_scores_!I$2:I$474,MATCH($BE78,_x_scores_!$A$2:$A$474,0),0) + INDEX(_hidden_info_auction!AP$49:BA$49,'Draft Sim'!$F$21)</f>
        <v>-1.7192826765652129</v>
      </c>
      <c r="BN78" cm="1">
        <f t="array" ref="BN78">INDEX(_x_scores_!J$2:J$474,MATCH($BE78,_x_scores_!$A$2:$A$474,0),0) + INDEX(_hidden_info_auction!AP$50:BA$50,'Draft Sim'!$F$21)</f>
        <v>-0.4291769057269027</v>
      </c>
      <c r="BP78">
        <f t="shared" si="26"/>
        <v>0.48009443202691593</v>
      </c>
      <c r="BQ78">
        <f t="shared" si="27"/>
        <v>0.51242474262278859</v>
      </c>
      <c r="BR78">
        <f t="shared" si="28"/>
        <v>0.45506080400260274</v>
      </c>
      <c r="BS78">
        <f t="shared" si="29"/>
        <v>0.4845537743347661</v>
      </c>
      <c r="BT78">
        <f t="shared" si="30"/>
        <v>0.46043853578563754</v>
      </c>
      <c r="BU78">
        <f t="shared" si="31"/>
        <v>0.55028473952005608</v>
      </c>
      <c r="BV78">
        <f t="shared" si="32"/>
        <v>0.5359666450380135</v>
      </c>
      <c r="BW78">
        <f t="shared" si="33"/>
        <v>0.37466430241457616</v>
      </c>
      <c r="BX78">
        <f t="shared" si="34"/>
        <v>0.46846167299276287</v>
      </c>
      <c r="BZ78">
        <f t="shared" si="35"/>
        <v>0.48021662763756878</v>
      </c>
      <c r="CA78" cm="1">
        <f t="array" aca="1" ref="CA78" ca="1">SUM(IF(MOD(_xlfn.FLOOR.MATH(ROW(INDIRECT("1:512"))/1),2)=1,BP78,1-BP78) * IF(MOD(_xlfn.FLOOR.MATH(ROW(INDIRECT("1:512"))/2),2)=1,BQ78,1-BQ78) *  IF(MOD(_xlfn.FLOOR.MATH(ROW(INDIRECT("1:512"))/4),2)=1,BR78,1-BR78) *IF(MOD(_xlfn.FLOOR.MATH(ROW(INDIRECT("1:512"))/8),2)=1,BS78,1-BS78) * IF(MOD(_xlfn.FLOOR.MATH(ROW(INDIRECT("1:512"))/16),2)=1,BT78,1-BT78) * IF(MOD(_xlfn.FLOOR.MATH(ROW(INDIRECT("1:512"))/32),2)=1,BU78,1-BU78) *  IF(MOD(_xlfn.FLOOR.MATH(ROW(INDIRECT("1:512"))/64),2)=1,BV78,1-BV78) * IF(MOD(_xlfn.FLOOR.MATH(ROW(INDIRECT("1:512"))/128),2)=1,BW78,1-BW78) * IF(MOD(_xlfn.FLOOR.MATH(ROW(INDIRECT("1:512"))/256),2)=1,BX78,1-BX78)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0.45121846305608854</v>
      </c>
      <c r="CB78">
        <f ca="1">IF('Auction Sim'!$C$2 = "Most Categories",CA78,BZ78)</f>
        <v>0.45121846305608854</v>
      </c>
      <c r="CD78" t="str">
        <f ca="1"/>
        <v>Keegan Murray</v>
      </c>
      <c r="CF78" s="6" t="str">
        <f t="shared" ca="1" si="36"/>
        <v>Keegan Murray</v>
      </c>
      <c r="CH78" t="str">
        <f ca="1"/>
        <v>Keegan Murray</v>
      </c>
      <c r="CI78">
        <f t="shared" ca="1" si="41"/>
        <v>0.45121846305608854</v>
      </c>
      <c r="CJ78">
        <f t="shared" ca="1" si="42"/>
        <v>0.37741650647701308</v>
      </c>
      <c r="CL78">
        <f t="shared" ca="1" si="43"/>
        <v>8.5357408891762243E-2</v>
      </c>
      <c r="CN78">
        <f t="shared" ca="1" si="37"/>
        <v>14.000638086426534</v>
      </c>
    </row>
    <row r="79" spans="3:92">
      <c r="C79" t="s">
        <v>594</v>
      </c>
      <c r="D79">
        <v>26</v>
      </c>
      <c r="E79" cm="1">
        <f t="array" aca="1" ref="E79" ca="1">INDIRECT("'Auction Sim'!" &amp; C79 &amp; D79)</f>
        <v>0</v>
      </c>
      <c r="I79" t="str">
        <v>Tobias Harris</v>
      </c>
      <c r="K79" s="6" t="str">
        <f t="shared" ca="1" si="22"/>
        <v>Tobias Harris</v>
      </c>
      <c r="M79" t="str">
        <f ca="1"/>
        <v>Tobias Harris</v>
      </c>
      <c r="N79">
        <f ca="1">INDEX(_g_scores_!K$2:$K$474,MATCH(M79,_g_scores_!$A$2:$A$474,0))</f>
        <v>-0.11773497396851999</v>
      </c>
      <c r="P79">
        <f t="shared" ca="1" si="38"/>
        <v>1.3438478050650753</v>
      </c>
      <c r="R79">
        <f t="shared" ca="1" si="23"/>
        <v>13.761182294461264</v>
      </c>
      <c r="T79" t="str">
        <v>D'Angelo Russell</v>
      </c>
      <c r="V79" s="6" t="str">
        <f t="shared" ca="1" si="24"/>
        <v>D'Angelo Russell</v>
      </c>
      <c r="X79" t="str">
        <f ca="1"/>
        <v>D'Angelo Russell</v>
      </c>
      <c r="Y79">
        <f ca="1">INDEX(_z_scores_!$K$2:$K$474,MATCH(X79,_z_scores_!$A$2:$A$474,0))</f>
        <v>-0.20682843141384599</v>
      </c>
      <c r="AA79">
        <f t="shared" ca="1" si="39"/>
        <v>2.154604318321236</v>
      </c>
      <c r="AC79">
        <f t="shared" ca="1" si="40"/>
        <v>13.851168549543805</v>
      </c>
      <c r="AE79">
        <v>0.22996813179007825</v>
      </c>
      <c r="AF79">
        <v>-0.73955729088019473</v>
      </c>
      <c r="AG79">
        <v>1.1547251566323584</v>
      </c>
      <c r="AH79">
        <v>7.0998254389358445E-2</v>
      </c>
      <c r="AI79">
        <v>-0.39483767315099816</v>
      </c>
      <c r="AJ79">
        <v>0.93616040107101473</v>
      </c>
      <c r="AK79">
        <v>-0.71428682640703878</v>
      </c>
      <c r="AL79">
        <v>7.6653602908959936E-2</v>
      </c>
      <c r="AM79">
        <v>-0.45568797397160005</v>
      </c>
      <c r="BE79" t="str">
        <f t="shared" si="25"/>
        <v>Tobias Harris</v>
      </c>
      <c r="BF79" cm="1">
        <f t="array" ref="BF79">INDEX(_x_scores_!B$2:B$474,MATCH($BE79,_x_scores_!$A$2:$A$474,0),0) + INDEX(_hidden_info_auction!AP$42:BA$42,'Draft Sim'!$F$21)</f>
        <v>-0.22633112503532005</v>
      </c>
      <c r="BG79" cm="1">
        <f t="array" ref="BG79">INDEX(_x_scores_!C$2:C$474,MATCH($BE79,_x_scores_!$A$2:$A$474,0),0) + INDEX(_hidden_info_auction!AP$43:BA$43,'Draft Sim'!$F$21)</f>
        <v>0.32296632298959393</v>
      </c>
      <c r="BH79" cm="1">
        <f t="array" ref="BH79">INDEX(_x_scores_!D$2:D$474,MATCH($BE79,_x_scores_!$A$2:$A$474,0),0) +INDEX(_hidden_info_auction!AP$44:BA$44,'Draft Sim'!$F$21)</f>
        <v>-0.2473617978206234</v>
      </c>
      <c r="BI79" cm="1">
        <f t="array" ref="BI79">INDEX(_x_scores_!E$2:E$474,MATCH($BE79,_x_scores_!$A$2:$A$474,0),0) + INDEX(_hidden_info_auction!AP$45:BA$45,'Draft Sim'!$F$21)</f>
        <v>-0.39391701838543058</v>
      </c>
      <c r="BJ79" cm="1">
        <f t="array" ref="BJ79">INDEX(_x_scores_!F$2:F$474,MATCH($BE79,_x_scores_!$A$2:$A$474,0),0) + INDEX(_hidden_info_auction!AP$46:BA$46,'Draft Sim'!$F$21)</f>
        <v>-0.75125939225605631</v>
      </c>
      <c r="BK79" cm="1">
        <f t="array" ref="BK79">INDEX(_x_scores_!G$2:G$474,MATCH($BE79,_x_scores_!$A$2:$A$474,0),0) + INDEX(_hidden_info_auction!AP$47:BA$47,'Draft Sim'!$F$21)</f>
        <v>3.952084681881439E-2</v>
      </c>
      <c r="BL79" cm="1">
        <f t="array" ref="BL79">INDEX(_x_scores_!H$2:H$474,MATCH($BE79,_x_scores_!$A$2:$A$474,0),0) + INDEX(_hidden_info_auction!AP$48:BA$48,'Draft Sim'!$F$21)</f>
        <v>0.24103159976846344</v>
      </c>
      <c r="BM79" cm="1">
        <f t="array" ref="BM79">INDEX(_x_scores_!I$2:I$474,MATCH($BE79,_x_scores_!$A$2:$A$474,0),0) + INDEX(_hidden_info_auction!AP$49:BA$49,'Draft Sim'!$F$21)</f>
        <v>-1.5455815156950685</v>
      </c>
      <c r="BN79" cm="1">
        <f t="array" ref="BN79">INDEX(_x_scores_!J$2:J$474,MATCH($BE79,_x_scores_!$A$2:$A$474,0),0) + INDEX(_hidden_info_auction!AP$50:BA$50,'Draft Sim'!$F$21)</f>
        <v>5.9542595754599095E-2</v>
      </c>
      <c r="BP79">
        <f t="shared" si="26"/>
        <v>0.48315738507190564</v>
      </c>
      <c r="BQ79">
        <f t="shared" si="27"/>
        <v>0.52219957819553886</v>
      </c>
      <c r="BR79">
        <f t="shared" si="28"/>
        <v>0.48339870164561516</v>
      </c>
      <c r="BS79">
        <f t="shared" si="29"/>
        <v>0.47012024634533778</v>
      </c>
      <c r="BT79">
        <f t="shared" si="30"/>
        <v>0.44774812078861181</v>
      </c>
      <c r="BU79">
        <f t="shared" si="31"/>
        <v>0.50272673913837129</v>
      </c>
      <c r="BV79">
        <f t="shared" si="32"/>
        <v>0.51766275014415919</v>
      </c>
      <c r="BW79">
        <f t="shared" si="33"/>
        <v>0.38696320361907544</v>
      </c>
      <c r="BX79">
        <f t="shared" si="34"/>
        <v>0.50438000360699253</v>
      </c>
      <c r="BZ79">
        <f t="shared" si="35"/>
        <v>0.47981741428395647</v>
      </c>
      <c r="CA79" cm="1">
        <f t="array" aca="1" ref="CA79" ca="1">SUM(IF(MOD(_xlfn.FLOOR.MATH(ROW(INDIRECT("1:512"))/1),2)=1,BP79,1-BP79) * IF(MOD(_xlfn.FLOOR.MATH(ROW(INDIRECT("1:512"))/2),2)=1,BQ79,1-BQ79) *  IF(MOD(_xlfn.FLOOR.MATH(ROW(INDIRECT("1:512"))/4),2)=1,BR79,1-BR79) *IF(MOD(_xlfn.FLOOR.MATH(ROW(INDIRECT("1:512"))/8),2)=1,BS79,1-BS79) * IF(MOD(_xlfn.FLOOR.MATH(ROW(INDIRECT("1:512"))/16),2)=1,BT79,1-BT79) * IF(MOD(_xlfn.FLOOR.MATH(ROW(INDIRECT("1:512"))/32),2)=1,BU79,1-BU79) *  IF(MOD(_xlfn.FLOOR.MATH(ROW(INDIRECT("1:512"))/64),2)=1,BV79,1-BV79) * IF(MOD(_xlfn.FLOOR.MATH(ROW(INDIRECT("1:512"))/128),2)=1,BW79,1-BW79) * IF(MOD(_xlfn.FLOOR.MATH(ROW(INDIRECT("1:512"))/256),2)=1,BX79,1-BX79)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0.45031919562925737</v>
      </c>
      <c r="CB79">
        <f ca="1">IF('Auction Sim'!$C$2 = "Most Categories",CA79,BZ79)</f>
        <v>0.45031919562925737</v>
      </c>
      <c r="CD79" t="str">
        <f ca="1"/>
        <v>Ivica Zubac</v>
      </c>
      <c r="CF79" s="6" t="str">
        <f t="shared" ca="1" si="36"/>
        <v>Ivica Zubac</v>
      </c>
      <c r="CH79" t="str">
        <f ca="1"/>
        <v>Ivica Zubac</v>
      </c>
      <c r="CI79">
        <f t="shared" ca="1" si="41"/>
        <v>0.45049092248758638</v>
      </c>
      <c r="CJ79">
        <f t="shared" ca="1" si="42"/>
        <v>0.37557887120840144</v>
      </c>
      <c r="CL79">
        <f t="shared" ca="1" si="43"/>
        <v>8.3519773623150606E-2</v>
      </c>
      <c r="CN79">
        <f t="shared" ca="1" si="37"/>
        <v>13.699222349178589</v>
      </c>
    </row>
    <row r="80" spans="3:92">
      <c r="C80" t="s">
        <v>594</v>
      </c>
      <c r="D80">
        <v>28</v>
      </c>
      <c r="E80" cm="1">
        <f t="array" aca="1" ref="E80" ca="1">INDIRECT("'Auction Sim'!" &amp; C80 &amp; D80)</f>
        <v>0</v>
      </c>
      <c r="I80" t="str">
        <v>Ivica Zubac</v>
      </c>
      <c r="K80" s="6" t="str">
        <f t="shared" ca="1" si="22"/>
        <v>Ivica Zubac</v>
      </c>
      <c r="M80" t="str">
        <f ca="1"/>
        <v>Ivica Zubac</v>
      </c>
      <c r="N80">
        <f ca="1">INDEX(_g_scores_!K$2:$K$474,MATCH(M80,_g_scores_!$A$2:$A$474,0))</f>
        <v>-0.12997360284411141</v>
      </c>
      <c r="P80">
        <f t="shared" ca="1" si="38"/>
        <v>1.3316091761894839</v>
      </c>
      <c r="R80">
        <f t="shared" ca="1" si="23"/>
        <v>13.635857088469569</v>
      </c>
      <c r="T80" t="str">
        <v>Rudy Gobert</v>
      </c>
      <c r="V80" s="6" t="str">
        <f t="shared" ca="1" si="24"/>
        <v>Rudy Gobert</v>
      </c>
      <c r="X80" t="str">
        <f ca="1"/>
        <v>Rudy Gobert</v>
      </c>
      <c r="Y80">
        <f ca="1">INDEX(_z_scores_!$K$2:$K$474,MATCH(X80,_z_scores_!$A$2:$A$474,0))</f>
        <v>-0.20952536651899445</v>
      </c>
      <c r="AA80">
        <f t="shared" ca="1" si="39"/>
        <v>2.1519073832160873</v>
      </c>
      <c r="AC80">
        <f t="shared" ca="1" si="40"/>
        <v>13.833830933355555</v>
      </c>
      <c r="AE80">
        <v>-0.47841893227098237</v>
      </c>
      <c r="AF80">
        <v>1.7440770529212577</v>
      </c>
      <c r="AG80">
        <v>-1.0020466007307742</v>
      </c>
      <c r="AH80">
        <v>-0.36347700839189589</v>
      </c>
      <c r="AI80">
        <v>1.0564656499185272</v>
      </c>
      <c r="AJ80">
        <v>-1.2990828987764202</v>
      </c>
      <c r="AK80">
        <v>9.4488758657349292E-2</v>
      </c>
      <c r="AL80">
        <v>-0.99449156253063931</v>
      </c>
      <c r="AM80">
        <v>1.2359371831343218</v>
      </c>
      <c r="BE80" t="str">
        <f t="shared" si="25"/>
        <v>Ivica Zubac</v>
      </c>
      <c r="BF80" cm="1">
        <f t="array" ref="BF80">INDEX(_x_scores_!B$2:B$474,MATCH($BE80,_x_scores_!$A$2:$A$474,0),0) + INDEX(_hidden_info_auction!AP$42:BA$42,'Draft Sim'!$F$21)</f>
        <v>-0.71792368502954595</v>
      </c>
      <c r="BG80" cm="1">
        <f t="array" ref="BG80">INDEX(_x_scores_!C$2:C$474,MATCH($BE80,_x_scores_!$A$2:$A$474,0),0) + INDEX(_hidden_info_auction!AP$43:BA$43,'Draft Sim'!$F$21)</f>
        <v>1.764663762569362</v>
      </c>
      <c r="BH80" cm="1">
        <f t="array" ref="BH80">INDEX(_x_scores_!D$2:D$474,MATCH($BE80,_x_scores_!$A$2:$A$474,0),0) +INDEX(_hidden_info_auction!AP$44:BA$44,'Draft Sim'!$F$21)</f>
        <v>-0.89528837333326661</v>
      </c>
      <c r="BI80" cm="1">
        <f t="array" ref="BI80">INDEX(_x_scores_!E$2:E$474,MATCH($BE80,_x_scores_!$A$2:$A$474,0),0) + INDEX(_hidden_info_auction!AP$45:BA$45,'Draft Sim'!$F$21)</f>
        <v>-0.83928015999200145</v>
      </c>
      <c r="BJ80" cm="1">
        <f t="array" ref="BJ80">INDEX(_x_scores_!F$2:F$474,MATCH($BE80,_x_scores_!$A$2:$A$474,0),0) + INDEX(_hidden_info_auction!AP$46:BA$46,'Draft Sim'!$F$21)</f>
        <v>0.78029299614270808</v>
      </c>
      <c r="BK80" cm="1">
        <f t="array" ref="BK80">INDEX(_x_scores_!G$2:G$474,MATCH($BE80,_x_scores_!$A$2:$A$474,0),0) + INDEX(_hidden_info_auction!AP$47:BA$47,'Draft Sim'!$F$21)</f>
        <v>-1.3374145632070749</v>
      </c>
      <c r="BL80" cm="1">
        <f t="array" ref="BL80">INDEX(_x_scores_!H$2:H$474,MATCH($BE80,_x_scores_!$A$2:$A$474,0),0) + INDEX(_hidden_info_auction!AP$48:BA$48,'Draft Sim'!$F$21)</f>
        <v>8.1399282776270121E-2</v>
      </c>
      <c r="BM80" cm="1">
        <f t="array" ref="BM80">INDEX(_x_scores_!I$2:I$474,MATCH($BE80,_x_scores_!$A$2:$A$474,0),0) + INDEX(_hidden_info_auction!AP$49:BA$49,'Draft Sim'!$F$21)</f>
        <v>-2.2062828265163934</v>
      </c>
      <c r="BN80" cm="1">
        <f t="array" ref="BN80">INDEX(_x_scores_!J$2:J$474,MATCH($BE80,_x_scores_!$A$2:$A$474,0),0) + INDEX(_hidden_info_auction!AP$50:BA$50,'Draft Sim'!$F$21)</f>
        <v>0.93755235083807398</v>
      </c>
      <c r="BP80">
        <f t="shared" si="26"/>
        <v>0.44671864042458509</v>
      </c>
      <c r="BQ80">
        <f t="shared" si="27"/>
        <v>0.61951343610823961</v>
      </c>
      <c r="BR80">
        <f t="shared" si="28"/>
        <v>0.44012336785312756</v>
      </c>
      <c r="BS80">
        <f t="shared" si="29"/>
        <v>0.43654843177777647</v>
      </c>
      <c r="BT80">
        <f t="shared" si="30"/>
        <v>0.55425897063447138</v>
      </c>
      <c r="BU80">
        <f t="shared" si="31"/>
        <v>0.40854064972653203</v>
      </c>
      <c r="BV80">
        <f t="shared" si="32"/>
        <v>0.50596665168040622</v>
      </c>
      <c r="BW80">
        <f t="shared" si="33"/>
        <v>0.34089099853350757</v>
      </c>
      <c r="BX80">
        <f t="shared" si="34"/>
        <v>0.56862651932160757</v>
      </c>
      <c r="BZ80">
        <f t="shared" si="35"/>
        <v>0.4801319628955838</v>
      </c>
      <c r="CA80" cm="1">
        <f t="array" aca="1" ref="CA80" ca="1">SUM(IF(MOD(_xlfn.FLOOR.MATH(ROW(INDIRECT("1:512"))/1),2)=1,BP80,1-BP80) * IF(MOD(_xlfn.FLOOR.MATH(ROW(INDIRECT("1:512"))/2),2)=1,BQ80,1-BQ80) *  IF(MOD(_xlfn.FLOOR.MATH(ROW(INDIRECT("1:512"))/4),2)=1,BR80,1-BR80) *IF(MOD(_xlfn.FLOOR.MATH(ROW(INDIRECT("1:512"))/8),2)=1,BS80,1-BS80) * IF(MOD(_xlfn.FLOOR.MATH(ROW(INDIRECT("1:512"))/16),2)=1,BT80,1-BT80) * IF(MOD(_xlfn.FLOOR.MATH(ROW(INDIRECT("1:512"))/32),2)=1,BU80,1-BU80) *  IF(MOD(_xlfn.FLOOR.MATH(ROW(INDIRECT("1:512"))/64),2)=1,BV80,1-BV80) * IF(MOD(_xlfn.FLOOR.MATH(ROW(INDIRECT("1:512"))/128),2)=1,BW80,1-BW80) * IF(MOD(_xlfn.FLOOR.MATH(ROW(INDIRECT("1:512"))/256),2)=1,BX80,1-BX80)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0.45049092248758638</v>
      </c>
      <c r="CB80">
        <f ca="1">IF('Auction Sim'!$C$2 = "Most Categories",CA80,BZ80)</f>
        <v>0.45049092248758638</v>
      </c>
      <c r="CD80" t="str">
        <f ca="1"/>
        <v>Bradley Beal</v>
      </c>
      <c r="CF80" s="6" t="str">
        <f t="shared" ca="1" si="36"/>
        <v>Bradley Beal</v>
      </c>
      <c r="CH80" t="str">
        <f ca="1"/>
        <v>Bradley Beal</v>
      </c>
      <c r="CI80">
        <f t="shared" ca="1" si="41"/>
        <v>0.45034244371021537</v>
      </c>
      <c r="CJ80">
        <f t="shared" ca="1" si="42"/>
        <v>0.37520378937147614</v>
      </c>
      <c r="CL80">
        <f t="shared" ca="1" si="43"/>
        <v>8.31446917862253E-2</v>
      </c>
      <c r="CN80">
        <f t="shared" ca="1" si="37"/>
        <v>13.637700038230253</v>
      </c>
    </row>
    <row r="81" spans="3:92">
      <c r="C81" t="s">
        <v>594</v>
      </c>
      <c r="D81">
        <v>30</v>
      </c>
      <c r="E81" cm="1">
        <f t="array" aca="1" ref="E81" ca="1">INDIRECT("'Auction Sim'!" &amp; C81 &amp; D81)</f>
        <v>0</v>
      </c>
      <c r="I81" t="str">
        <v>CJ McCollum</v>
      </c>
      <c r="K81" s="6" t="str">
        <f t="shared" ca="1" si="22"/>
        <v>CJ McCollum</v>
      </c>
      <c r="M81" t="str">
        <f ca="1"/>
        <v>CJ McCollum</v>
      </c>
      <c r="N81">
        <f ca="1">INDEX(_g_scores_!K$2:$K$474,MATCH(M81,_g_scores_!$A$2:$A$474,0))</f>
        <v>-0.13840148833139232</v>
      </c>
      <c r="P81">
        <f t="shared" ca="1" si="38"/>
        <v>1.3231812907022031</v>
      </c>
      <c r="R81">
        <f t="shared" ca="1" si="23"/>
        <v>13.549554407384564</v>
      </c>
      <c r="T81" t="str">
        <v>Kevin Huerter</v>
      </c>
      <c r="V81" s="6" t="str">
        <f t="shared" ca="1" si="24"/>
        <v>Kevin Huerter</v>
      </c>
      <c r="X81" t="str">
        <f ca="1"/>
        <v>Kevin Huerter</v>
      </c>
      <c r="Y81">
        <f ca="1">INDEX(_z_scores_!$K$2:$K$474,MATCH(X81,_z_scores_!$A$2:$A$474,0))</f>
        <v>-0.30215968873138377</v>
      </c>
      <c r="AA81">
        <f t="shared" ca="1" si="39"/>
        <v>2.0592730610036982</v>
      </c>
      <c r="AC81">
        <f t="shared" ca="1" si="40"/>
        <v>13.238318523245715</v>
      </c>
      <c r="AE81">
        <v>-4.424693989091788E-2</v>
      </c>
      <c r="AF81">
        <v>-0.6733089393077426</v>
      </c>
      <c r="AG81">
        <v>-5.9928588258388572E-2</v>
      </c>
      <c r="AH81">
        <v>0.18966565161588275</v>
      </c>
      <c r="AI81">
        <v>-0.44576635852337348</v>
      </c>
      <c r="AJ81">
        <v>0.94410190902591939</v>
      </c>
      <c r="AK81">
        <v>0.28108693974017607</v>
      </c>
      <c r="AL81">
        <v>-8.7909336079622299E-2</v>
      </c>
      <c r="AM81">
        <v>-0.43816816887320148</v>
      </c>
      <c r="BE81" t="str">
        <f t="shared" si="25"/>
        <v>CJ McCollum</v>
      </c>
      <c r="BF81" cm="1">
        <f t="array" ref="BF81">INDEX(_x_scores_!B$2:B$474,MATCH($BE81,_x_scores_!$A$2:$A$474,0),0) + INDEX(_hidden_info_auction!AP$42:BA$42,'Draft Sim'!$F$21)</f>
        <v>0.35552896246254778</v>
      </c>
      <c r="BG81" cm="1">
        <f t="array" ref="BG81">INDEX(_x_scores_!C$2:C$474,MATCH($BE81,_x_scores_!$A$2:$A$474,0),0) + INDEX(_hidden_info_auction!AP$43:BA$43,'Draft Sim'!$F$21)</f>
        <v>-0.22200050275555905</v>
      </c>
      <c r="BH81" cm="1">
        <f t="array" ref="BH81">INDEX(_x_scores_!D$2:D$474,MATCH($BE81,_x_scores_!$A$2:$A$474,0),0) +INDEX(_hidden_info_auction!AP$44:BA$44,'Draft Sim'!$F$21)</f>
        <v>0.72129329857773261</v>
      </c>
      <c r="BI81" cm="1">
        <f t="array" ref="BI81">INDEX(_x_scores_!E$2:E$474,MATCH($BE81,_x_scores_!$A$2:$A$474,0),0) + INDEX(_hidden_info_auction!AP$45:BA$45,'Draft Sim'!$F$21)</f>
        <v>-0.31117403707297897</v>
      </c>
      <c r="BJ81" cm="1">
        <f t="array" ref="BJ81">INDEX(_x_scores_!F$2:F$474,MATCH($BE81,_x_scores_!$A$2:$A$474,0),0) + INDEX(_hidden_info_auction!AP$46:BA$46,'Draft Sim'!$F$21)</f>
        <v>-0.86909671451745074</v>
      </c>
      <c r="BK81" cm="1">
        <f t="array" ref="BK81">INDEX(_x_scores_!G$2:G$474,MATCH($BE81,_x_scores_!$A$2:$A$474,0),0) + INDEX(_hidden_info_auction!AP$47:BA$47,'Draft Sim'!$F$21)</f>
        <v>0.98392340699948067</v>
      </c>
      <c r="BL81" cm="1">
        <f t="array" ref="BL81">INDEX(_x_scores_!H$2:H$474,MATCH($BE81,_x_scores_!$A$2:$A$474,0),0) + INDEX(_hidden_info_auction!AP$48:BA$48,'Draft Sim'!$F$21)</f>
        <v>-0.45452998606162925</v>
      </c>
      <c r="BM81" cm="1">
        <f t="array" ref="BM81">INDEX(_x_scores_!I$2:I$474,MATCH($BE81,_x_scores_!$A$2:$A$474,0),0) + INDEX(_hidden_info_auction!AP$49:BA$49,'Draft Sim'!$F$21)</f>
        <v>-2.057081111298054</v>
      </c>
      <c r="BN81" cm="1">
        <f t="array" ref="BN81">INDEX(_x_scores_!J$2:J$474,MATCH($BE81,_x_scores_!$A$2:$A$474,0),0) + INDEX(_hidden_info_auction!AP$50:BA$50,'Draft Sim'!$F$21)</f>
        <v>-0.49620530816783059</v>
      </c>
      <c r="BP81">
        <f t="shared" si="26"/>
        <v>0.52644544377665381</v>
      </c>
      <c r="BQ81">
        <f t="shared" si="27"/>
        <v>0.48473630219770303</v>
      </c>
      <c r="BR81">
        <f t="shared" si="28"/>
        <v>0.54830381183442167</v>
      </c>
      <c r="BS81">
        <f t="shared" si="29"/>
        <v>0.47638823354243154</v>
      </c>
      <c r="BT81">
        <f t="shared" si="30"/>
        <v>0.43961087394288445</v>
      </c>
      <c r="BU81">
        <f t="shared" si="31"/>
        <v>0.56756007690548538</v>
      </c>
      <c r="BV81">
        <f t="shared" si="32"/>
        <v>0.46671993309773296</v>
      </c>
      <c r="BW81">
        <f t="shared" si="33"/>
        <v>0.35111799965588442</v>
      </c>
      <c r="BX81">
        <f t="shared" si="34"/>
        <v>0.46354885206466578</v>
      </c>
      <c r="BZ81">
        <f t="shared" si="35"/>
        <v>0.48049239189087367</v>
      </c>
      <c r="CA81" cm="1">
        <f t="array" aca="1" ref="CA81" ca="1">SUM(IF(MOD(_xlfn.FLOOR.MATH(ROW(INDIRECT("1:512"))/1),2)=1,BP81,1-BP81) * IF(MOD(_xlfn.FLOOR.MATH(ROW(INDIRECT("1:512"))/2),2)=1,BQ81,1-BQ81) *  IF(MOD(_xlfn.FLOOR.MATH(ROW(INDIRECT("1:512"))/4),2)=1,BR81,1-BR81) *IF(MOD(_xlfn.FLOOR.MATH(ROW(INDIRECT("1:512"))/8),2)=1,BS81,1-BS81) * IF(MOD(_xlfn.FLOOR.MATH(ROW(INDIRECT("1:512"))/16),2)=1,BT81,1-BT81) * IF(MOD(_xlfn.FLOOR.MATH(ROW(INDIRECT("1:512"))/32),2)=1,BU81,1-BU81) *  IF(MOD(_xlfn.FLOOR.MATH(ROW(INDIRECT("1:512"))/64),2)=1,BV81,1-BV81) * IF(MOD(_xlfn.FLOOR.MATH(ROW(INDIRECT("1:512"))/128),2)=1,BW81,1-BW81) * IF(MOD(_xlfn.FLOOR.MATH(ROW(INDIRECT("1:512"))/256),2)=1,BX81,1-BX81)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0.45179633699030208</v>
      </c>
      <c r="CB81">
        <f ca="1">IF('Auction Sim'!$C$2 = "Most Categories",CA81,BZ81)</f>
        <v>0.45179633699030208</v>
      </c>
      <c r="CD81" t="str">
        <f ca="1"/>
        <v>Tobias Harris</v>
      </c>
      <c r="CF81" s="6" t="str">
        <f t="shared" ca="1" si="36"/>
        <v>Tobias Harris</v>
      </c>
      <c r="CH81" t="str">
        <f ca="1"/>
        <v>Tobias Harris</v>
      </c>
      <c r="CI81">
        <f t="shared" ca="1" si="41"/>
        <v>0.45031919562925737</v>
      </c>
      <c r="CJ81">
        <f t="shared" ca="1" si="42"/>
        <v>0.37514505930304581</v>
      </c>
      <c r="CL81">
        <f t="shared" ca="1" si="43"/>
        <v>8.3085961717794976E-2</v>
      </c>
      <c r="CN81">
        <f t="shared" ca="1" si="37"/>
        <v>13.628066915065435</v>
      </c>
    </row>
    <row r="82" spans="3:92">
      <c r="C82" t="s">
        <v>595</v>
      </c>
      <c r="D82">
        <v>6</v>
      </c>
      <c r="E82" cm="1">
        <f t="array" aca="1" ref="E82" ca="1">INDIRECT("'Auction Sim'!" &amp; C82 &amp; D82)</f>
        <v>0</v>
      </c>
      <c r="I82" t="str">
        <v>Bradley Beal</v>
      </c>
      <c r="K82" s="6" t="str">
        <f t="shared" ca="1" si="22"/>
        <v>Bradley Beal</v>
      </c>
      <c r="M82" t="str">
        <f ca="1"/>
        <v>Bradley Beal</v>
      </c>
      <c r="N82">
        <f ca="1">INDEX(_g_scores_!K$2:$K$474,MATCH(M82,_g_scores_!$A$2:$A$474,0))</f>
        <v>-0.14892145165888943</v>
      </c>
      <c r="P82">
        <f t="shared" ca="1" si="38"/>
        <v>1.3126613273747059</v>
      </c>
      <c r="R82">
        <f t="shared" ca="1" si="23"/>
        <v>13.441828567795364</v>
      </c>
      <c r="T82" t="str">
        <v>Cameron Johnson</v>
      </c>
      <c r="V82" s="6" t="str">
        <f t="shared" ca="1" si="24"/>
        <v>Cameron Johnson</v>
      </c>
      <c r="X82" t="str">
        <f ca="1"/>
        <v>Cameron Johnson</v>
      </c>
      <c r="Y82">
        <f ca="1">INDEX(_z_scores_!$K$2:$K$474,MATCH(X82,_z_scores_!$A$2:$A$474,0))</f>
        <v>-0.30491915126381519</v>
      </c>
      <c r="AA82">
        <f t="shared" ca="1" si="39"/>
        <v>2.0565135984712666</v>
      </c>
      <c r="AC82">
        <f t="shared" ca="1" si="40"/>
        <v>13.220578940939186</v>
      </c>
      <c r="AE82">
        <v>-0.2549365824045432</v>
      </c>
      <c r="AF82">
        <v>-0.45771258609112625</v>
      </c>
      <c r="AG82">
        <v>-0.76338509775290042</v>
      </c>
      <c r="AH82">
        <v>9.8846203425695472E-2</v>
      </c>
      <c r="AI82">
        <v>-0.49045532991996471</v>
      </c>
      <c r="AJ82">
        <v>0.52984056519004363</v>
      </c>
      <c r="AK82">
        <v>0.71153991938289451</v>
      </c>
      <c r="AL82">
        <v>0.21575901647624526</v>
      </c>
      <c r="AM82">
        <v>-0.22738489397876174</v>
      </c>
      <c r="BE82" t="str">
        <f t="shared" si="25"/>
        <v>Bradley Beal</v>
      </c>
      <c r="BF82" cm="1">
        <f t="array" ref="BF82">INDEX(_x_scores_!B$2:B$474,MATCH($BE82,_x_scores_!$A$2:$A$474,0),0) + INDEX(_hidden_info_auction!AP$42:BA$42,'Draft Sim'!$F$21)</f>
        <v>0.46195054937321745</v>
      </c>
      <c r="BG82" cm="1">
        <f t="array" ref="BG82">INDEX(_x_scores_!C$2:C$474,MATCH($BE82,_x_scores_!$A$2:$A$474,0),0) + INDEX(_hidden_info_auction!AP$43:BA$43,'Draft Sim'!$F$21)</f>
        <v>-0.30701760731163852</v>
      </c>
      <c r="BH82" cm="1">
        <f t="array" ref="BH82">INDEX(_x_scores_!D$2:D$474,MATCH($BE82,_x_scores_!$A$2:$A$474,0),0) +INDEX(_hidden_info_auction!AP$44:BA$44,'Draft Sim'!$F$21)</f>
        <v>0.84387455336941086</v>
      </c>
      <c r="BI82" cm="1">
        <f t="array" ref="BI82">INDEX(_x_scores_!E$2:E$474,MATCH($BE82,_x_scores_!$A$2:$A$474,0),0) + INDEX(_hidden_info_auction!AP$45:BA$45,'Draft Sim'!$F$21)</f>
        <v>-0.35890953562514916</v>
      </c>
      <c r="BJ82" cm="1">
        <f t="array" ref="BJ82">INDEX(_x_scores_!F$2:F$474,MATCH($BE82,_x_scores_!$A$2:$A$474,0),0) + INDEX(_hidden_info_auction!AP$46:BA$46,'Draft Sim'!$F$21)</f>
        <v>-0.81025070552303091</v>
      </c>
      <c r="BK82" cm="1">
        <f t="array" ref="BK82">INDEX(_x_scores_!G$2:G$474,MATCH($BE82,_x_scores_!$A$2:$A$474,0),0) + INDEX(_hidden_info_auction!AP$47:BA$47,'Draft Sim'!$F$21)</f>
        <v>-0.10883882936059927</v>
      </c>
      <c r="BL82" cm="1">
        <f t="array" ref="BL82">INDEX(_x_scores_!H$2:H$474,MATCH($BE82,_x_scores_!$A$2:$A$474,0),0) + INDEX(_hidden_info_auction!AP$48:BA$48,'Draft Sim'!$F$21)</f>
        <v>-0.67951601319256549</v>
      </c>
      <c r="BM82" cm="1">
        <f t="array" ref="BM82">INDEX(_x_scores_!I$2:I$474,MATCH($BE82,_x_scores_!$A$2:$A$474,0),0) + INDEX(_hidden_info_auction!AP$49:BA$49,'Draft Sim'!$F$21)</f>
        <v>-1.5177584177302668</v>
      </c>
      <c r="BN82" cm="1">
        <f t="array" ref="BN82">INDEX(_x_scores_!J$2:J$474,MATCH($BE82,_x_scores_!$A$2:$A$474,0),0) + INDEX(_hidden_info_auction!AP$50:BA$50,'Draft Sim'!$F$21)</f>
        <v>1.1826528857181301E-2</v>
      </c>
      <c r="BP82">
        <f t="shared" si="26"/>
        <v>0.53434411268757764</v>
      </c>
      <c r="BQ82">
        <f t="shared" si="27"/>
        <v>0.47889563109466715</v>
      </c>
      <c r="BR82">
        <f t="shared" si="28"/>
        <v>0.55646184467949</v>
      </c>
      <c r="BS82">
        <f t="shared" si="29"/>
        <v>0.47277133743081023</v>
      </c>
      <c r="BT82">
        <f t="shared" si="30"/>
        <v>0.44367151173723884</v>
      </c>
      <c r="BU82">
        <f t="shared" si="31"/>
        <v>0.4924910545719885</v>
      </c>
      <c r="BV82">
        <f t="shared" si="32"/>
        <v>0.45031803527160896</v>
      </c>
      <c r="BW82">
        <f t="shared" si="33"/>
        <v>0.38894416932988962</v>
      </c>
      <c r="BX82">
        <f t="shared" si="34"/>
        <v>0.50086998623495504</v>
      </c>
      <c r="BZ82">
        <f t="shared" si="35"/>
        <v>0.47986307589313626</v>
      </c>
      <c r="CA82" cm="1">
        <f t="array" aca="1" ref="CA82" ca="1">SUM(IF(MOD(_xlfn.FLOOR.MATH(ROW(INDIRECT("1:512"))/1),2)=1,BP82,1-BP82) * IF(MOD(_xlfn.FLOOR.MATH(ROW(INDIRECT("1:512"))/2),2)=1,BQ82,1-BQ82) *  IF(MOD(_xlfn.FLOOR.MATH(ROW(INDIRECT("1:512"))/4),2)=1,BR82,1-BR82) *IF(MOD(_xlfn.FLOOR.MATH(ROW(INDIRECT("1:512"))/8),2)=1,BS82,1-BS82) * IF(MOD(_xlfn.FLOOR.MATH(ROW(INDIRECT("1:512"))/16),2)=1,BT82,1-BT82) * IF(MOD(_xlfn.FLOOR.MATH(ROW(INDIRECT("1:512"))/32),2)=1,BU82,1-BU82) *  IF(MOD(_xlfn.FLOOR.MATH(ROW(INDIRECT("1:512"))/64),2)=1,BV82,1-BV82) * IF(MOD(_xlfn.FLOOR.MATH(ROW(INDIRECT("1:512"))/128),2)=1,BW82,1-BW82) * IF(MOD(_xlfn.FLOOR.MATH(ROW(INDIRECT("1:512"))/256),2)=1,BX82,1-BX82)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0.45034244371021537</v>
      </c>
      <c r="CB82">
        <f ca="1">IF('Auction Sim'!$C$2 = "Most Categories",CA82,BZ82)</f>
        <v>0.45034244371021537</v>
      </c>
      <c r="CD82" t="str">
        <f ca="1"/>
        <v>Gary Trent Jr.</v>
      </c>
      <c r="CF82" s="6" t="str">
        <f t="shared" ca="1" si="36"/>
        <v>Gary Trent Jr.</v>
      </c>
      <c r="CH82" t="str">
        <f ca="1"/>
        <v>Gary Trent Jr.</v>
      </c>
      <c r="CI82">
        <f t="shared" ca="1" si="41"/>
        <v>0.45023450578945828</v>
      </c>
      <c r="CJ82">
        <f t="shared" ca="1" si="42"/>
        <v>0.37493110939467689</v>
      </c>
      <c r="CL82">
        <f t="shared" ca="1" si="43"/>
        <v>8.2872011809426049E-2</v>
      </c>
      <c r="CN82">
        <f t="shared" ca="1" si="37"/>
        <v>13.592974059335761</v>
      </c>
    </row>
    <row r="83" spans="3:92">
      <c r="C83" t="s">
        <v>595</v>
      </c>
      <c r="D83">
        <v>8</v>
      </c>
      <c r="E83" cm="1">
        <f t="array" aca="1" ref="E83" ca="1">INDIRECT("'Auction Sim'!" &amp; C83 &amp; D83)</f>
        <v>0</v>
      </c>
      <c r="I83" t="str">
        <v>Immanuel Quickley</v>
      </c>
      <c r="K83" s="6" t="str">
        <f t="shared" ca="1" si="22"/>
        <v>Immanuel Quickley</v>
      </c>
      <c r="M83" t="str">
        <f ca="1"/>
        <v>Immanuel Quickley</v>
      </c>
      <c r="N83">
        <f ca="1">INDEX(_g_scores_!K$2:$K$474,MATCH(M83,_g_scores_!$A$2:$A$474,0))</f>
        <v>-0.16186674293240166</v>
      </c>
      <c r="P83">
        <f t="shared" ca="1" si="38"/>
        <v>1.2997160361011937</v>
      </c>
      <c r="R83">
        <f t="shared" ca="1" si="23"/>
        <v>13.309267043790737</v>
      </c>
      <c r="T83" t="str">
        <v>Zion Williamson</v>
      </c>
      <c r="V83" s="6" t="str">
        <f t="shared" ca="1" si="24"/>
        <v>Zion Williamson</v>
      </c>
      <c r="X83" t="str">
        <f ca="1"/>
        <v>Zion Williamson</v>
      </c>
      <c r="Y83">
        <f ca="1">INDEX(_z_scores_!$K$2:$K$474,MATCH(X83,_z_scores_!$A$2:$A$474,0))</f>
        <v>-0.3265586851419775</v>
      </c>
      <c r="AA83">
        <f t="shared" ca="1" si="39"/>
        <v>2.0348740645931045</v>
      </c>
      <c r="AC83">
        <f t="shared" ca="1" si="40"/>
        <v>13.081466237724367</v>
      </c>
      <c r="AE83">
        <v>0.71225540678481447</v>
      </c>
      <c r="AF83">
        <v>0.25231530382555961</v>
      </c>
      <c r="AG83">
        <v>0.16728753074644523</v>
      </c>
      <c r="AH83">
        <v>9.5507076906044583E-2</v>
      </c>
      <c r="AI83">
        <v>-0.1423661708804842</v>
      </c>
      <c r="AJ83">
        <v>-0.96654059498517053</v>
      </c>
      <c r="AK83">
        <v>-0.82848684557888053</v>
      </c>
      <c r="AL83">
        <v>-0.62419836473501478</v>
      </c>
      <c r="AM83">
        <v>0.89077556256668167</v>
      </c>
      <c r="BE83" t="str">
        <f t="shared" si="25"/>
        <v>Immanuel Quickley</v>
      </c>
      <c r="BF83" cm="1">
        <f t="array" ref="BF83">INDEX(_x_scores_!B$2:B$474,MATCH($BE83,_x_scores_!$A$2:$A$474,0),0) + INDEX(_hidden_info_auction!AP$42:BA$42,'Draft Sim'!$F$21)</f>
        <v>-6.2272625436891882E-4</v>
      </c>
      <c r="BG83" cm="1">
        <f t="array" ref="BG83">INDEX(_x_scores_!C$2:C$474,MATCH($BE83,_x_scores_!$A$2:$A$474,0),0) + INDEX(_hidden_info_auction!AP$43:BA$43,'Draft Sim'!$F$21)</f>
        <v>-0.24483775974606642</v>
      </c>
      <c r="BH83" cm="1">
        <f t="array" ref="BH83">INDEX(_x_scores_!D$2:D$474,MATCH($BE83,_x_scores_!$A$2:$A$474,0),0) +INDEX(_hidden_info_auction!AP$44:BA$44,'Draft Sim'!$F$21)</f>
        <v>0.34887720707462155</v>
      </c>
      <c r="BI83" cm="1">
        <f t="array" ref="BI83">INDEX(_x_scores_!E$2:E$474,MATCH($BE83,_x_scores_!$A$2:$A$474,0),0) + INDEX(_hidden_info_auction!AP$45:BA$45,'Draft Sim'!$F$21)</f>
        <v>-0.10110410332038983</v>
      </c>
      <c r="BJ83" cm="1">
        <f t="array" ref="BJ83">INDEX(_x_scores_!F$2:F$474,MATCH($BE83,_x_scores_!$A$2:$A$474,0),0) + INDEX(_hidden_info_auction!AP$46:BA$46,'Draft Sim'!$F$21)</f>
        <v>-1.3122731281686164</v>
      </c>
      <c r="BK83" cm="1">
        <f t="array" ref="BK83">INDEX(_x_scores_!G$2:G$474,MATCH($BE83,_x_scores_!$A$2:$A$474,0),0) + INDEX(_hidden_info_auction!AP$47:BA$47,'Draft Sim'!$F$21)</f>
        <v>0.5398411937905867</v>
      </c>
      <c r="BL83" cm="1">
        <f t="array" ref="BL83">INDEX(_x_scores_!H$2:H$474,MATCH($BE83,_x_scores_!$A$2:$A$474,0),0) + INDEX(_hidden_info_auction!AP$48:BA$48,'Draft Sim'!$F$21)</f>
        <v>0.1177489238349663</v>
      </c>
      <c r="BM83" cm="1">
        <f t="array" ref="BM83">INDEX(_x_scores_!I$2:I$474,MATCH($BE83,_x_scores_!$A$2:$A$474,0),0) + INDEX(_hidden_info_auction!AP$49:BA$49,'Draft Sim'!$F$21)</f>
        <v>-1.3531296166665205</v>
      </c>
      <c r="BN83" cm="1">
        <f t="array" ref="BN83">INDEX(_x_scores_!J$2:J$474,MATCH($BE83,_x_scores_!$A$2:$A$474,0),0) + INDEX(_hidden_info_auction!AP$50:BA$50,'Draft Sim'!$F$21)</f>
        <v>-0.53494916651053426</v>
      </c>
      <c r="BP83">
        <f t="shared" si="26"/>
        <v>0.49995364554424992</v>
      </c>
      <c r="BQ83">
        <f t="shared" si="27"/>
        <v>0.48316700978869087</v>
      </c>
      <c r="BR83">
        <f t="shared" si="28"/>
        <v>0.52340766022778762</v>
      </c>
      <c r="BS83">
        <f t="shared" si="29"/>
        <v>0.49232424861475677</v>
      </c>
      <c r="BT83">
        <f t="shared" si="30"/>
        <v>0.40926256058026611</v>
      </c>
      <c r="BU83">
        <f t="shared" si="31"/>
        <v>0.53719256937961735</v>
      </c>
      <c r="BV83">
        <f t="shared" si="32"/>
        <v>0.5086307664368237</v>
      </c>
      <c r="BW83">
        <f t="shared" si="33"/>
        <v>0.40072303278179222</v>
      </c>
      <c r="BX83">
        <f t="shared" si="34"/>
        <v>0.46071162052295889</v>
      </c>
      <c r="BZ83">
        <f t="shared" si="35"/>
        <v>0.47948590154188264</v>
      </c>
      <c r="CA83" cm="1">
        <f t="array" aca="1" ref="CA83" ca="1">SUM(IF(MOD(_xlfn.FLOOR.MATH(ROW(INDIRECT("1:512"))/1),2)=1,BP83,1-BP83) * IF(MOD(_xlfn.FLOOR.MATH(ROW(INDIRECT("1:512"))/2),2)=1,BQ83,1-BQ83) *  IF(MOD(_xlfn.FLOOR.MATH(ROW(INDIRECT("1:512"))/4),2)=1,BR83,1-BR83) *IF(MOD(_xlfn.FLOOR.MATH(ROW(INDIRECT("1:512"))/8),2)=1,BS83,1-BS83) * IF(MOD(_xlfn.FLOOR.MATH(ROW(INDIRECT("1:512"))/16),2)=1,BT83,1-BT83) * IF(MOD(_xlfn.FLOOR.MATH(ROW(INDIRECT("1:512"))/32),2)=1,BU83,1-BU83) *  IF(MOD(_xlfn.FLOOR.MATH(ROW(INDIRECT("1:512"))/64),2)=1,BV83,1-BV83) * IF(MOD(_xlfn.FLOOR.MATH(ROW(INDIRECT("1:512"))/128),2)=1,BW83,1-BW83) * IF(MOD(_xlfn.FLOOR.MATH(ROW(INDIRECT("1:512"))/256),2)=1,BX83,1-BX83)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0.44945276225313435</v>
      </c>
      <c r="CB83">
        <f ca="1">IF('Auction Sim'!$C$2 = "Most Categories",CA83,BZ83)</f>
        <v>0.44945276225313435</v>
      </c>
      <c r="CD83" t="str">
        <f ca="1"/>
        <v>P.J. Washington</v>
      </c>
      <c r="CF83" s="6" t="str">
        <f t="shared" ca="1" si="36"/>
        <v>P.J. Washington</v>
      </c>
      <c r="CH83" t="str">
        <f ca="1"/>
        <v>P.J. Washington</v>
      </c>
      <c r="CI83">
        <f t="shared" ca="1" si="41"/>
        <v>0.44997795717385725</v>
      </c>
      <c r="CJ83">
        <f t="shared" ca="1" si="42"/>
        <v>0.37428296180688825</v>
      </c>
      <c r="CL83">
        <f t="shared" ca="1" si="43"/>
        <v>8.222386422163741E-2</v>
      </c>
      <c r="CN83">
        <f t="shared" ca="1" si="37"/>
        <v>13.486662493403317</v>
      </c>
    </row>
    <row r="84" spans="3:92">
      <c r="C84" t="s">
        <v>595</v>
      </c>
      <c r="D84">
        <v>10</v>
      </c>
      <c r="E84" cm="1">
        <f t="array" aca="1" ref="E84" ca="1">INDIRECT("'Auction Sim'!" &amp; C84 &amp; D84)</f>
        <v>0</v>
      </c>
      <c r="I84" t="str">
        <v>P.J. Washington</v>
      </c>
      <c r="K84" s="6" t="str">
        <f t="shared" ca="1" si="22"/>
        <v>P.J. Washington</v>
      </c>
      <c r="M84" t="str">
        <f ca="1"/>
        <v>P.J. Washington</v>
      </c>
      <c r="N84">
        <f ca="1">INDEX(_g_scores_!K$2:$K$474,MATCH(M84,_g_scores_!$A$2:$A$474,0))</f>
        <v>-0.17051724618690953</v>
      </c>
      <c r="P84">
        <f t="shared" ca="1" si="38"/>
        <v>1.2910655328466858</v>
      </c>
      <c r="R84">
        <f t="shared" ca="1" si="23"/>
        <v>13.220684726823416</v>
      </c>
      <c r="T84" t="str">
        <v>P.J. Washington</v>
      </c>
      <c r="V84" s="6" t="str">
        <f t="shared" ca="1" si="24"/>
        <v>P.J. Washington</v>
      </c>
      <c r="X84" t="str">
        <f ca="1"/>
        <v>P.J. Washington</v>
      </c>
      <c r="Y84">
        <f ca="1">INDEX(_z_scores_!$K$2:$K$474,MATCH(X84,_z_scores_!$A$2:$A$474,0))</f>
        <v>-0.37222768068582407</v>
      </c>
      <c r="AA84">
        <f t="shared" ca="1" si="39"/>
        <v>1.9892050690492578</v>
      </c>
      <c r="AC84">
        <f t="shared" ca="1" si="40"/>
        <v>12.787876853637803</v>
      </c>
      <c r="AE84">
        <v>-6.7891641861778332E-2</v>
      </c>
      <c r="AF84">
        <v>-0.12927969270754616</v>
      </c>
      <c r="AG84">
        <v>-0.45995151990701089</v>
      </c>
      <c r="AH84">
        <v>6.5945710825286913E-2</v>
      </c>
      <c r="AI84">
        <v>0.55131079262546723</v>
      </c>
      <c r="AJ84">
        <v>0.34107361856168733</v>
      </c>
      <c r="AK84">
        <v>0.1496380793804018</v>
      </c>
      <c r="AL84">
        <v>-0.27753553221272342</v>
      </c>
      <c r="AM84">
        <v>-0.40160454127577272</v>
      </c>
      <c r="BE84" t="str">
        <f t="shared" si="25"/>
        <v>P.J. Washington</v>
      </c>
      <c r="BF84" cm="1">
        <f t="array" ref="BF84">INDEX(_x_scores_!B$2:B$474,MATCH($BE84,_x_scores_!$A$2:$A$474,0),0) + INDEX(_hidden_info_auction!AP$42:BA$42,'Draft Sim'!$F$21)</f>
        <v>-0.15972850508024861</v>
      </c>
      <c r="BG84" cm="1">
        <f t="array" ref="BG84">INDEX(_x_scores_!C$2:C$474,MATCH($BE84,_x_scores_!$A$2:$A$474,0),0) + INDEX(_hidden_info_auction!AP$43:BA$43,'Draft Sim'!$F$21)</f>
        <v>0.11488792241916021</v>
      </c>
      <c r="BH84" cm="1">
        <f t="array" ref="BH84">INDEX(_x_scores_!D$2:D$474,MATCH($BE84,_x_scores_!$A$2:$A$474,0),0) +INDEX(_hidden_info_auction!AP$44:BA$44,'Draft Sim'!$F$21)</f>
        <v>-0.31049251667350564</v>
      </c>
      <c r="BI84" cm="1">
        <f t="array" ref="BI84">INDEX(_x_scores_!E$2:E$474,MATCH($BE84,_x_scores_!$A$2:$A$474,0),0) + INDEX(_hidden_info_auction!AP$45:BA$45,'Draft Sim'!$F$21)</f>
        <v>-0.16702981612012438</v>
      </c>
      <c r="BJ84" cm="1">
        <f t="array" ref="BJ84">INDEX(_x_scores_!F$2:F$474,MATCH($BE84,_x_scores_!$A$2:$A$474,0),0) + INDEX(_hidden_info_auction!AP$46:BA$46,'Draft Sim'!$F$21)</f>
        <v>-2.0460675107583315E-2</v>
      </c>
      <c r="BK84" cm="1">
        <f t="array" ref="BK84">INDEX(_x_scores_!G$2:G$474,MATCH($BE84,_x_scores_!$A$2:$A$474,0),0) + INDEX(_hidden_info_auction!AP$47:BA$47,'Draft Sim'!$F$21)</f>
        <v>0.27314019926144922</v>
      </c>
      <c r="BL84" cm="1">
        <f t="array" ref="BL84">INDEX(_x_scores_!H$2:H$474,MATCH($BE84,_x_scores_!$A$2:$A$474,0),0) + INDEX(_hidden_info_auction!AP$48:BA$48,'Draft Sim'!$F$21)</f>
        <v>7.8973766235259035E-2</v>
      </c>
      <c r="BM84" cm="1">
        <f t="array" ref="BM84">INDEX(_x_scores_!I$2:I$474,MATCH($BE84,_x_scores_!$A$2:$A$474,0),0) + INDEX(_hidden_info_auction!AP$49:BA$49,'Draft Sim'!$F$21)</f>
        <v>-2.0214742345815626</v>
      </c>
      <c r="BN84" cm="1">
        <f t="array" ref="BN84">INDEX(_x_scores_!J$2:J$474,MATCH($BE84,_x_scores_!$A$2:$A$474,0),0) + INDEX(_hidden_info_auction!AP$50:BA$50,'Draft Sim'!$F$21)</f>
        <v>-0.30176070186961601</v>
      </c>
      <c r="BP84">
        <f t="shared" si="26"/>
        <v>0.48811190002541638</v>
      </c>
      <c r="BQ84">
        <f t="shared" si="27"/>
        <v>0.50790055836104264</v>
      </c>
      <c r="BR84">
        <f t="shared" si="28"/>
        <v>0.47916524487721346</v>
      </c>
      <c r="BS84">
        <f t="shared" si="29"/>
        <v>0.48732056846983562</v>
      </c>
      <c r="BT84">
        <f t="shared" si="30"/>
        <v>0.49857282098689937</v>
      </c>
      <c r="BU84">
        <f t="shared" si="31"/>
        <v>0.51883843659553175</v>
      </c>
      <c r="BV84">
        <f t="shared" si="32"/>
        <v>0.50578887147801721</v>
      </c>
      <c r="BW84">
        <f t="shared" si="33"/>
        <v>0.35357502750770109</v>
      </c>
      <c r="BX84">
        <f t="shared" si="34"/>
        <v>0.4778132314294663</v>
      </c>
      <c r="BZ84">
        <f t="shared" si="35"/>
        <v>0.47967629552568053</v>
      </c>
      <c r="CA84" cm="1">
        <f t="array" aca="1" ref="CA84" ca="1">SUM(IF(MOD(_xlfn.FLOOR.MATH(ROW(INDIRECT("1:512"))/1),2)=1,BP84,1-BP84) * IF(MOD(_xlfn.FLOOR.MATH(ROW(INDIRECT("1:512"))/2),2)=1,BQ84,1-BQ84) *  IF(MOD(_xlfn.FLOOR.MATH(ROW(INDIRECT("1:512"))/4),2)=1,BR84,1-BR84) *IF(MOD(_xlfn.FLOOR.MATH(ROW(INDIRECT("1:512"))/8),2)=1,BS84,1-BS84) * IF(MOD(_xlfn.FLOOR.MATH(ROW(INDIRECT("1:512"))/16),2)=1,BT84,1-BT84) * IF(MOD(_xlfn.FLOOR.MATH(ROW(INDIRECT("1:512"))/32),2)=1,BU84,1-BU84) *  IF(MOD(_xlfn.FLOOR.MATH(ROW(INDIRECT("1:512"))/64),2)=1,BV84,1-BV84) * IF(MOD(_xlfn.FLOOR.MATH(ROW(INDIRECT("1:512"))/128),2)=1,BW84,1-BW84) * IF(MOD(_xlfn.FLOOR.MATH(ROW(INDIRECT("1:512"))/256),2)=1,BX84,1-BX84)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0.44997795717385725</v>
      </c>
      <c r="CB84">
        <f ca="1">IF('Auction Sim'!$C$2 = "Most Categories",CA84,BZ84)</f>
        <v>0.44997795717385725</v>
      </c>
      <c r="CD84" t="str">
        <f ca="1"/>
        <v>Immanuel Quickley</v>
      </c>
      <c r="CF84" s="6" t="str">
        <f t="shared" ca="1" si="36"/>
        <v>Immanuel Quickley</v>
      </c>
      <c r="CH84" t="str">
        <f ca="1"/>
        <v>Immanuel Quickley</v>
      </c>
      <c r="CI84">
        <f t="shared" ca="1" si="41"/>
        <v>0.44945276225313435</v>
      </c>
      <c r="CJ84">
        <f t="shared" ca="1" si="42"/>
        <v>0.37295593783566472</v>
      </c>
      <c r="CL84">
        <f t="shared" ca="1" si="43"/>
        <v>8.0896840250413882E-2</v>
      </c>
      <c r="CN84">
        <f t="shared" ca="1" si="37"/>
        <v>13.268999110759259</v>
      </c>
    </row>
    <row r="85" spans="3:92">
      <c r="C85" t="s">
        <v>595</v>
      </c>
      <c r="D85">
        <v>12</v>
      </c>
      <c r="E85" cm="1">
        <f t="array" aca="1" ref="E85" ca="1">INDIRECT("'Auction Sim'!" &amp; C85 &amp; D85)</f>
        <v>0</v>
      </c>
      <c r="I85" t="str">
        <v>Cade Cunningham</v>
      </c>
      <c r="K85" s="6" t="str">
        <f t="shared" ca="1" si="22"/>
        <v>Cade Cunningham</v>
      </c>
      <c r="M85" t="str">
        <f ca="1"/>
        <v>Cade Cunningham</v>
      </c>
      <c r="N85">
        <f ca="1">INDEX(_g_scores_!K$2:$K$474,MATCH(M85,_g_scores_!$A$2:$A$474,0))</f>
        <v>-0.19196132839250407</v>
      </c>
      <c r="P85">
        <f t="shared" ca="1" si="38"/>
        <v>1.2696214506410912</v>
      </c>
      <c r="R85">
        <f t="shared" ca="1" si="23"/>
        <v>13.001094440441015</v>
      </c>
      <c r="T85" t="str">
        <v>Bradley Beal</v>
      </c>
      <c r="V85" s="6" t="str">
        <f t="shared" ca="1" si="24"/>
        <v>Bradley Beal</v>
      </c>
      <c r="X85" t="str">
        <f ca="1"/>
        <v>Bradley Beal</v>
      </c>
      <c r="Y85">
        <f ca="1">INDEX(_z_scores_!$K$2:$K$474,MATCH(X85,_z_scores_!$A$2:$A$474,0))</f>
        <v>-0.38290883332176484</v>
      </c>
      <c r="AA85">
        <f t="shared" ca="1" si="39"/>
        <v>1.9785239164133168</v>
      </c>
      <c r="AC85">
        <f t="shared" ca="1" si="40"/>
        <v>12.719211603036664</v>
      </c>
      <c r="AE85">
        <v>0.55378741259168773</v>
      </c>
      <c r="AF85">
        <v>-0.55118522243834489</v>
      </c>
      <c r="AG85">
        <v>0.69441555013590561</v>
      </c>
      <c r="AH85">
        <v>-0.12593400867973786</v>
      </c>
      <c r="AI85">
        <v>-0.23847923778998037</v>
      </c>
      <c r="AJ85">
        <v>-4.0905410060361171E-2</v>
      </c>
      <c r="AK85">
        <v>-0.60885170004742273</v>
      </c>
      <c r="AL85">
        <v>0.22618028463857262</v>
      </c>
      <c r="AM85">
        <v>-8.8017310548975436E-2</v>
      </c>
      <c r="BE85" t="str">
        <f t="shared" si="25"/>
        <v>Cade Cunningham</v>
      </c>
      <c r="BF85" cm="1">
        <f t="array" ref="BF85">INDEX(_x_scores_!B$2:B$474,MATCH($BE85,_x_scores_!$A$2:$A$474,0),0) + INDEX(_hidden_info_auction!AP$42:BA$42,'Draft Sim'!$F$21)</f>
        <v>0.2667280180939598</v>
      </c>
      <c r="BG85" cm="1">
        <f t="array" ref="BG85">INDEX(_x_scores_!C$2:C$474,MATCH($BE85,_x_scores_!$A$2:$A$474,0),0) + INDEX(_hidden_info_auction!AP$43:BA$43,'Draft Sim'!$F$21)</f>
        <v>0.2497849888141323</v>
      </c>
      <c r="BH85" cm="1">
        <f t="array" ref="BH85">INDEX(_x_scores_!D$2:D$474,MATCH($BE85,_x_scores_!$A$2:$A$474,0),0) +INDEX(_hidden_info_auction!AP$44:BA$44,'Draft Sim'!$F$21)</f>
        <v>1.1606499768606588</v>
      </c>
      <c r="BI85" cm="1">
        <f t="array" ref="BI85">INDEX(_x_scores_!E$2:E$474,MATCH($BE85,_x_scores_!$A$2:$A$474,0),0) + INDEX(_hidden_info_auction!AP$45:BA$45,'Draft Sim'!$F$21)</f>
        <v>-0.16451996946165581</v>
      </c>
      <c r="BJ85" cm="1">
        <f t="array" ref="BJ85">INDEX(_x_scores_!F$2:F$474,MATCH($BE85,_x_scores_!$A$2:$A$474,0),0) + INDEX(_hidden_info_auction!AP$46:BA$46,'Draft Sim'!$F$21)</f>
        <v>-0.67961975029403343</v>
      </c>
      <c r="BK85" cm="1">
        <f t="array" ref="BK85">INDEX(_x_scores_!G$2:G$474,MATCH($BE85,_x_scores_!$A$2:$A$474,0),0) + INDEX(_hidden_info_auction!AP$47:BA$47,'Draft Sim'!$F$21)</f>
        <v>-0.1743267585066352</v>
      </c>
      <c r="BL85" cm="1">
        <f t="array" ref="BL85">INDEX(_x_scores_!H$2:H$474,MATCH($BE85,_x_scores_!$A$2:$A$474,0),0) + INDEX(_hidden_info_auction!AP$48:BA$48,'Draft Sim'!$F$21)</f>
        <v>-1.0779752928463064</v>
      </c>
      <c r="BM85" cm="1">
        <f t="array" ref="BM85">INDEX(_x_scores_!I$2:I$474,MATCH($BE85,_x_scores_!$A$2:$A$474,0),0) + INDEX(_hidden_info_auction!AP$49:BA$49,'Draft Sim'!$F$21)</f>
        <v>-1.6487307840548486</v>
      </c>
      <c r="BN85" cm="1">
        <f t="array" ref="BN85">INDEX(_x_scores_!J$2:J$474,MATCH($BE85,_x_scores_!$A$2:$A$474,0),0) + INDEX(_hidden_info_auction!AP$50:BA$50,'Draft Sim'!$F$21)</f>
        <v>-0.3968320604664699</v>
      </c>
      <c r="BP85">
        <f t="shared" si="26"/>
        <v>0.5198464893718282</v>
      </c>
      <c r="BQ85">
        <f t="shared" si="27"/>
        <v>0.51717291209592009</v>
      </c>
      <c r="BR85">
        <f t="shared" si="28"/>
        <v>0.57742513787389727</v>
      </c>
      <c r="BS85">
        <f t="shared" si="29"/>
        <v>0.48751103118134531</v>
      </c>
      <c r="BT85">
        <f t="shared" si="30"/>
        <v>0.45270618584484112</v>
      </c>
      <c r="BU85">
        <f t="shared" si="31"/>
        <v>0.48797406098966056</v>
      </c>
      <c r="BV85">
        <f t="shared" si="32"/>
        <v>0.42149401725165714</v>
      </c>
      <c r="BW85">
        <f t="shared" si="33"/>
        <v>0.37964515538815125</v>
      </c>
      <c r="BX85">
        <f t="shared" si="34"/>
        <v>0.47083414170580418</v>
      </c>
      <c r="BZ85">
        <f t="shared" si="35"/>
        <v>0.47940101463367835</v>
      </c>
      <c r="CA85" cm="1">
        <f t="array" aca="1" ref="CA85" ca="1">SUM(IF(MOD(_xlfn.FLOOR.MATH(ROW(INDIRECT("1:512"))/1),2)=1,BP85,1-BP85) * IF(MOD(_xlfn.FLOOR.MATH(ROW(INDIRECT("1:512"))/2),2)=1,BQ85,1-BQ85) *  IF(MOD(_xlfn.FLOOR.MATH(ROW(INDIRECT("1:512"))/4),2)=1,BR85,1-BR85) *IF(MOD(_xlfn.FLOOR.MATH(ROW(INDIRECT("1:512"))/8),2)=1,BS85,1-BS85) * IF(MOD(_xlfn.FLOOR.MATH(ROW(INDIRECT("1:512"))/16),2)=1,BT85,1-BT85) * IF(MOD(_xlfn.FLOOR.MATH(ROW(INDIRECT("1:512"))/32),2)=1,BU85,1-BU85) *  IF(MOD(_xlfn.FLOOR.MATH(ROW(INDIRECT("1:512"))/64),2)=1,BV85,1-BV85) * IF(MOD(_xlfn.FLOOR.MATH(ROW(INDIRECT("1:512"))/128),2)=1,BW85,1-BW85) * IF(MOD(_xlfn.FLOOR.MATH(ROW(INDIRECT("1:512"))/256),2)=1,BX85,1-BX85)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0.44912624200620432</v>
      </c>
      <c r="CB85">
        <f ca="1">IF('Auction Sim'!$C$2 = "Most Categories",CA85,BZ85)</f>
        <v>0.44912624200620432</v>
      </c>
      <c r="CD85" t="str">
        <f ca="1"/>
        <v>Cade Cunningham</v>
      </c>
      <c r="CF85" s="6" t="str">
        <f t="shared" ca="1" si="36"/>
        <v>Cade Cunningham</v>
      </c>
      <c r="CH85" t="str">
        <f ca="1"/>
        <v>Cade Cunningham</v>
      </c>
      <c r="CI85">
        <f t="shared" ca="1" si="41"/>
        <v>0.44912624200620432</v>
      </c>
      <c r="CJ85">
        <f t="shared" ca="1" si="42"/>
        <v>0.37213079779640473</v>
      </c>
      <c r="CL85">
        <f t="shared" ca="1" si="43"/>
        <v>8.0071700211153896E-2</v>
      </c>
      <c r="CN85">
        <f t="shared" ca="1" si="37"/>
        <v>13.133656587945005</v>
      </c>
    </row>
    <row r="86" spans="3:92">
      <c r="C86" t="s">
        <v>595</v>
      </c>
      <c r="D86">
        <v>14</v>
      </c>
      <c r="E86" cm="1">
        <f t="array" aca="1" ref="E86" ca="1">INDIRECT("'Auction Sim'!" &amp; C86 &amp; D86)</f>
        <v>0</v>
      </c>
      <c r="I86" t="str">
        <v>De'Anthony Melton</v>
      </c>
      <c r="K86" s="6" t="str">
        <f t="shared" ca="1" si="22"/>
        <v>De'Anthony Melton</v>
      </c>
      <c r="M86" t="str">
        <f ca="1"/>
        <v>De'Anthony Melton</v>
      </c>
      <c r="N86">
        <f ca="1">INDEX(_g_scores_!K$2:$K$474,MATCH(M86,_g_scores_!$A$2:$A$474,0))</f>
        <v>-0.20375588667498196</v>
      </c>
      <c r="P86">
        <f t="shared" ca="1" si="38"/>
        <v>1.2578268923586133</v>
      </c>
      <c r="R86">
        <f t="shared" ca="1" si="23"/>
        <v>12.880316577057917</v>
      </c>
      <c r="T86" t="str">
        <v>Markelle Fultz</v>
      </c>
      <c r="V86" s="6" t="str">
        <f t="shared" ca="1" si="24"/>
        <v>Markelle Fultz</v>
      </c>
      <c r="X86" t="str">
        <f ca="1"/>
        <v>Markelle Fultz</v>
      </c>
      <c r="Y86">
        <f ca="1">INDEX(_z_scores_!$K$2:$K$474,MATCH(X86,_z_scores_!$A$2:$A$474,0))</f>
        <v>-0.40652814195155051</v>
      </c>
      <c r="AA86">
        <f t="shared" ca="1" si="39"/>
        <v>1.9549046077835313</v>
      </c>
      <c r="AC86">
        <f t="shared" ca="1" si="40"/>
        <v>12.567371647053582</v>
      </c>
      <c r="AE86">
        <v>-0.16686258641181445</v>
      </c>
      <c r="AF86">
        <v>-0.54683765481595437</v>
      </c>
      <c r="AG86">
        <v>0.84963412964633622</v>
      </c>
      <c r="AH86">
        <v>0.52686780402619493</v>
      </c>
      <c r="AI86">
        <v>-0.321933081680357</v>
      </c>
      <c r="AJ86">
        <v>-0.65208884351285235</v>
      </c>
      <c r="AK86">
        <v>-0.3426732830878163</v>
      </c>
      <c r="AL86">
        <v>-7.2139503393614232E-2</v>
      </c>
      <c r="AM86">
        <v>6.6784121746338715E-2</v>
      </c>
      <c r="BE86" t="str">
        <f t="shared" si="25"/>
        <v>De'Anthony Melton</v>
      </c>
      <c r="BF86" cm="1">
        <f t="array" ref="BF86">INDEX(_x_scores_!B$2:B$474,MATCH($BE86,_x_scores_!$A$2:$A$474,0),0) + INDEX(_hidden_info_auction!AP$42:BA$42,'Draft Sim'!$F$21)</f>
        <v>-0.70871948626211734</v>
      </c>
      <c r="BG86" cm="1">
        <f t="array" ref="BG86">INDEX(_x_scores_!C$2:C$474,MATCH($BE86,_x_scores_!$A$2:$A$474,0),0) + INDEX(_hidden_info_auction!AP$43:BA$43,'Draft Sim'!$F$21)</f>
        <v>-0.1751629903650978</v>
      </c>
      <c r="BH86" cm="1">
        <f t="array" ref="BH86">INDEX(_x_scores_!D$2:D$474,MATCH($BE86,_x_scores_!$A$2:$A$474,0),0) +INDEX(_hidden_info_auction!AP$44:BA$44,'Draft Sim'!$F$21)</f>
        <v>-0.18163955317742164</v>
      </c>
      <c r="BI86" cm="1">
        <f t="array" ref="BI86">INDEX(_x_scores_!E$2:E$474,MATCH($BE86,_x_scores_!$A$2:$A$474,0),0) + INDEX(_hidden_info_auction!AP$45:BA$45,'Draft Sim'!$F$21)</f>
        <v>0.68652130658818833</v>
      </c>
      <c r="BJ86" cm="1">
        <f t="array" ref="BJ86">INDEX(_x_scores_!F$2:F$474,MATCH($BE86,_x_scores_!$A$2:$A$474,0),0) + INDEX(_hidden_info_auction!AP$46:BA$46,'Draft Sim'!$F$21)</f>
        <v>-0.76446329000998847</v>
      </c>
      <c r="BK86" cm="1">
        <f t="array" ref="BK86">INDEX(_x_scores_!G$2:G$474,MATCH($BE86,_x_scores_!$A$2:$A$474,0),0) + INDEX(_hidden_info_auction!AP$47:BA$47,'Draft Sim'!$F$21)</f>
        <v>0.34503242533044193</v>
      </c>
      <c r="BL86" cm="1">
        <f t="array" ref="BL86">INDEX(_x_scores_!H$2:H$474,MATCH($BE86,_x_scores_!$A$2:$A$474,0),0) + INDEX(_hidden_info_auction!AP$48:BA$48,'Draft Sim'!$F$21)</f>
        <v>0.28876212677264773</v>
      </c>
      <c r="BM86" cm="1">
        <f t="array" ref="BM86">INDEX(_x_scores_!I$2:I$474,MATCH($BE86,_x_scores_!$A$2:$A$474,0),0) + INDEX(_hidden_info_auction!AP$49:BA$49,'Draft Sim'!$F$21)</f>
        <v>-1.7764398460078437</v>
      </c>
      <c r="BN86" cm="1">
        <f t="array" ref="BN86">INDEX(_x_scores_!J$2:J$474,MATCH($BE86,_x_scores_!$A$2:$A$474,0),0) + INDEX(_hidden_info_auction!AP$50:BA$50,'Draft Sim'!$F$21)</f>
        <v>-0.41143007720259739</v>
      </c>
      <c r="BP86">
        <f t="shared" si="26"/>
        <v>0.44739774006634159</v>
      </c>
      <c r="BQ86">
        <f t="shared" si="27"/>
        <v>0.48795551712583785</v>
      </c>
      <c r="BR86">
        <f t="shared" si="28"/>
        <v>0.48780792485575208</v>
      </c>
      <c r="BS86">
        <f t="shared" si="29"/>
        <v>0.55197550751756697</v>
      </c>
      <c r="BT86">
        <f t="shared" si="30"/>
        <v>0.44683516703918491</v>
      </c>
      <c r="BU86">
        <f t="shared" si="31"/>
        <v>0.52379156267538152</v>
      </c>
      <c r="BV86">
        <f t="shared" si="32"/>
        <v>0.52115742434158341</v>
      </c>
      <c r="BW86">
        <f t="shared" si="33"/>
        <v>0.37064432913309953</v>
      </c>
      <c r="BX86">
        <f t="shared" si="34"/>
        <v>0.46976325551854026</v>
      </c>
      <c r="BZ86">
        <f t="shared" si="35"/>
        <v>0.47859204758592089</v>
      </c>
      <c r="CA86" cm="1">
        <f t="array" aca="1" ref="CA86" ca="1">SUM(IF(MOD(_xlfn.FLOOR.MATH(ROW(INDIRECT("1:512"))/1),2)=1,BP86,1-BP86) * IF(MOD(_xlfn.FLOOR.MATH(ROW(INDIRECT("1:512"))/2),2)=1,BQ86,1-BQ86) *  IF(MOD(_xlfn.FLOOR.MATH(ROW(INDIRECT("1:512"))/4),2)=1,BR86,1-BR86) *IF(MOD(_xlfn.FLOOR.MATH(ROW(INDIRECT("1:512"))/8),2)=1,BS86,1-BS86) * IF(MOD(_xlfn.FLOOR.MATH(ROW(INDIRECT("1:512"))/16),2)=1,BT86,1-BT86) * IF(MOD(_xlfn.FLOOR.MATH(ROW(INDIRECT("1:512"))/32),2)=1,BU86,1-BU86) *  IF(MOD(_xlfn.FLOOR.MATH(ROW(INDIRECT("1:512"))/64),2)=1,BV86,1-BV86) * IF(MOD(_xlfn.FLOOR.MATH(ROW(INDIRECT("1:512"))/128),2)=1,BW86,1-BW86) * IF(MOD(_xlfn.FLOOR.MATH(ROW(INDIRECT("1:512"))/256),2)=1,BX86,1-BX86)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0.44721357917158616</v>
      </c>
      <c r="CB86">
        <f ca="1">IF('Auction Sim'!$C$2 = "Most Categories",CA86,BZ86)</f>
        <v>0.44721357917158616</v>
      </c>
      <c r="CD86" t="str">
        <f ca="1"/>
        <v>Kevin Huerter</v>
      </c>
      <c r="CF86" s="6" t="str">
        <f t="shared" ca="1" si="36"/>
        <v>Kevin Huerter</v>
      </c>
      <c r="CH86" t="str">
        <f ca="1"/>
        <v>Kevin Huerter</v>
      </c>
      <c r="CI86">
        <f t="shared" ca="1" si="41"/>
        <v>0.4479480835536927</v>
      </c>
      <c r="CJ86">
        <f t="shared" ca="1" si="42"/>
        <v>0.36915277897033316</v>
      </c>
      <c r="CL86">
        <f t="shared" ca="1" si="43"/>
        <v>7.7093681385082324E-2</v>
      </c>
      <c r="CN86">
        <f t="shared" ca="1" si="37"/>
        <v>12.645190919413954</v>
      </c>
    </row>
    <row r="87" spans="3:92">
      <c r="C87" t="s">
        <v>595</v>
      </c>
      <c r="D87">
        <v>16</v>
      </c>
      <c r="E87" cm="1">
        <f t="array" aca="1" ref="E87" ca="1">INDIRECT("'Auction Sim'!" &amp; C87 &amp; D87)</f>
        <v>0</v>
      </c>
      <c r="I87" t="str">
        <v>John Collins</v>
      </c>
      <c r="K87" s="6" t="str">
        <f t="shared" ca="1" si="22"/>
        <v>John Collins</v>
      </c>
      <c r="M87" t="str">
        <f ca="1"/>
        <v>John Collins</v>
      </c>
      <c r="N87">
        <f ca="1">INDEX(_g_scores_!K$2:$K$474,MATCH(M87,_g_scores_!$A$2:$A$474,0))</f>
        <v>-0.21515001739788991</v>
      </c>
      <c r="P87">
        <f t="shared" ca="1" si="38"/>
        <v>1.2464327616357054</v>
      </c>
      <c r="R87">
        <f t="shared" ca="1" si="23"/>
        <v>12.763639145749194</v>
      </c>
      <c r="T87" t="str">
        <v>Ja Morant</v>
      </c>
      <c r="V87" s="6" t="str">
        <f t="shared" ca="1" si="24"/>
        <v>Ja Morant</v>
      </c>
      <c r="X87" t="str">
        <f ca="1"/>
        <v>Ja Morant</v>
      </c>
      <c r="Y87">
        <f ca="1">INDEX(_z_scores_!$K$2:$K$474,MATCH(X87,_z_scores_!$A$2:$A$474,0))</f>
        <v>-0.41174463556582752</v>
      </c>
      <c r="AA87">
        <f t="shared" ca="1" si="39"/>
        <v>1.9496881141692541</v>
      </c>
      <c r="AC87">
        <f t="shared" ca="1" si="40"/>
        <v>12.533836704384726</v>
      </c>
      <c r="AE87">
        <v>1.0071280713148918</v>
      </c>
      <c r="AF87">
        <v>-0.18265980825392786</v>
      </c>
      <c r="AG87">
        <v>1.6076162556993099</v>
      </c>
      <c r="AH87">
        <v>0.14483572108371456</v>
      </c>
      <c r="AI87">
        <v>-0.58443664217487401</v>
      </c>
      <c r="AJ87">
        <v>-3.6236173030129763E-2</v>
      </c>
      <c r="AK87">
        <v>-1.1301255874992242</v>
      </c>
      <c r="AL87">
        <v>-0.51087700475785269</v>
      </c>
      <c r="AM87">
        <v>-0.2317299392225563</v>
      </c>
      <c r="BE87" t="str">
        <f t="shared" si="25"/>
        <v>John Collins</v>
      </c>
      <c r="BF87" cm="1">
        <f t="array" ref="BF87">INDEX(_x_scores_!B$2:B$474,MATCH($BE87,_x_scores_!$A$2:$A$474,0),0) + INDEX(_hidden_info_auction!AP$42:BA$42,'Draft Sim'!$F$21)</f>
        <v>-0.24812496974185611</v>
      </c>
      <c r="BG87" cm="1">
        <f t="array" ref="BG87">INDEX(_x_scores_!C$2:C$474,MATCH($BE87,_x_scores_!$A$2:$A$474,0),0) + INDEX(_hidden_info_auction!AP$43:BA$43,'Draft Sim'!$F$21)</f>
        <v>0.52177711316976194</v>
      </c>
      <c r="BH87" cm="1">
        <f t="array" ref="BH87">INDEX(_x_scores_!D$2:D$474,MATCH($BE87,_x_scores_!$A$2:$A$474,0),0) +INDEX(_hidden_info_auction!AP$44:BA$44,'Draft Sim'!$F$21)</f>
        <v>-0.79546236498130052</v>
      </c>
      <c r="BI87" cm="1">
        <f t="array" ref="BI87">INDEX(_x_scores_!E$2:E$474,MATCH($BE87,_x_scores_!$A$2:$A$474,0),0) + INDEX(_hidden_info_auction!AP$45:BA$45,'Draft Sim'!$F$21)</f>
        <v>-0.63165223741752841</v>
      </c>
      <c r="BJ87" cm="1">
        <f t="array" ref="BJ87">INDEX(_x_scores_!F$2:F$474,MATCH($BE87,_x_scores_!$A$2:$A$474,0),0) + INDEX(_hidden_info_auction!AP$46:BA$46,'Draft Sim'!$F$21)</f>
        <v>-7.3427448125048422E-2</v>
      </c>
      <c r="BK87" cm="1">
        <f t="array" ref="BK87">INDEX(_x_scores_!G$2:G$474,MATCH($BE87,_x_scores_!$A$2:$A$474,0),0) + INDEX(_hidden_info_auction!AP$47:BA$47,'Draft Sim'!$F$21)</f>
        <v>-0.39333412946346841</v>
      </c>
      <c r="BL87" cm="1">
        <f t="array" ref="BL87">INDEX(_x_scores_!H$2:H$474,MATCH($BE87,_x_scores_!$A$2:$A$474,0),0) + INDEX(_hidden_info_auction!AP$48:BA$48,'Draft Sim'!$F$21)</f>
        <v>0.42146186908947242</v>
      </c>
      <c r="BM87" cm="1">
        <f t="array" ref="BM87">INDEX(_x_scores_!I$2:I$474,MATCH($BE87,_x_scores_!$A$2:$A$474,0),0) + INDEX(_hidden_info_auction!AP$49:BA$49,'Draft Sim'!$F$21)</f>
        <v>-1.7277594599120385</v>
      </c>
      <c r="BN87" cm="1">
        <f t="array" ref="BN87">INDEX(_x_scores_!J$2:J$474,MATCH($BE87,_x_scores_!$A$2:$A$474,0),0) + INDEX(_hidden_info_auction!AP$50:BA$50,'Draft Sim'!$F$21)</f>
        <v>0.27940571100304734</v>
      </c>
      <c r="BP87">
        <f t="shared" si="26"/>
        <v>0.48153668590701693</v>
      </c>
      <c r="BQ87">
        <f t="shared" si="27"/>
        <v>0.53583534039533043</v>
      </c>
      <c r="BR87">
        <f t="shared" si="28"/>
        <v>0.44675742325525225</v>
      </c>
      <c r="BS87">
        <f t="shared" si="29"/>
        <v>0.452157708456978</v>
      </c>
      <c r="BT87">
        <f t="shared" si="30"/>
        <v>0.49487839686345092</v>
      </c>
      <c r="BU87">
        <f t="shared" si="31"/>
        <v>0.47288263302745459</v>
      </c>
      <c r="BV87">
        <f t="shared" si="32"/>
        <v>0.53086389047959592</v>
      </c>
      <c r="BW87">
        <f t="shared" si="33"/>
        <v>0.37406724095314381</v>
      </c>
      <c r="BX87">
        <f t="shared" si="34"/>
        <v>0.52054464364918784</v>
      </c>
      <c r="BZ87">
        <f t="shared" si="35"/>
        <v>0.47883599588749015</v>
      </c>
      <c r="CA87" cm="1">
        <f t="array" aca="1" ref="CA87" ca="1">SUM(IF(MOD(_xlfn.FLOOR.MATH(ROW(INDIRECT("1:512"))/1),2)=1,BP87,1-BP87) * IF(MOD(_xlfn.FLOOR.MATH(ROW(INDIRECT("1:512"))/2),2)=1,BQ87,1-BQ87) *  IF(MOD(_xlfn.FLOOR.MATH(ROW(INDIRECT("1:512"))/4),2)=1,BR87,1-BR87) *IF(MOD(_xlfn.FLOOR.MATH(ROW(INDIRECT("1:512"))/8),2)=1,BS87,1-BS87) * IF(MOD(_xlfn.FLOOR.MATH(ROW(INDIRECT("1:512"))/16),2)=1,BT87,1-BT87) * IF(MOD(_xlfn.FLOOR.MATH(ROW(INDIRECT("1:512"))/32),2)=1,BU87,1-BU87) *  IF(MOD(_xlfn.FLOOR.MATH(ROW(INDIRECT("1:512"))/64),2)=1,BV87,1-BV87) * IF(MOD(_xlfn.FLOOR.MATH(ROW(INDIRECT("1:512"))/128),2)=1,BW87,1-BW87) * IF(MOD(_xlfn.FLOOR.MATH(ROW(INDIRECT("1:512"))/256),2)=1,BX87,1-BX87)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0.44784291276159749</v>
      </c>
      <c r="CB87">
        <f ca="1">IF('Auction Sim'!$C$2 = "Most Categories",CA87,BZ87)</f>
        <v>0.44784291276159749</v>
      </c>
      <c r="CD87" t="str">
        <f ca="1"/>
        <v>John Collins</v>
      </c>
      <c r="CF87" s="6" t="str">
        <f t="shared" ca="1" si="36"/>
        <v>John Collins</v>
      </c>
      <c r="CH87" t="str">
        <f ca="1"/>
        <v>John Collins</v>
      </c>
      <c r="CI87">
        <f t="shared" ca="1" si="41"/>
        <v>0.44784291276159749</v>
      </c>
      <c r="CJ87">
        <f t="shared" ca="1" si="42"/>
        <v>0.36888688382024953</v>
      </c>
      <c r="CL87">
        <f t="shared" ca="1" si="43"/>
        <v>7.6827786234998696E-2</v>
      </c>
      <c r="CN87">
        <f t="shared" ca="1" si="37"/>
        <v>12.601577812905795</v>
      </c>
    </row>
    <row r="88" spans="3:92">
      <c r="C88" t="s">
        <v>595</v>
      </c>
      <c r="D88">
        <v>18</v>
      </c>
      <c r="E88" cm="1">
        <f t="array" aca="1" ref="E88" ca="1">INDIRECT("'Auction Sim'!" &amp; C88 &amp; D88)</f>
        <v>0</v>
      </c>
      <c r="I88" t="str">
        <v>Kevin Huerter</v>
      </c>
      <c r="K88" s="6" t="str">
        <f t="shared" ca="1" si="22"/>
        <v>Kevin Huerter</v>
      </c>
      <c r="M88" t="str">
        <f ca="1"/>
        <v>Kevin Huerter</v>
      </c>
      <c r="N88">
        <f ca="1">INDEX(_g_scores_!K$2:$K$474,MATCH(M88,_g_scores_!$A$2:$A$474,0))</f>
        <v>-0.22308871564730404</v>
      </c>
      <c r="P88">
        <f t="shared" ca="1" si="38"/>
        <v>1.2384940633862913</v>
      </c>
      <c r="R88">
        <f t="shared" ca="1" si="23"/>
        <v>12.682345807784024</v>
      </c>
      <c r="T88" t="str">
        <v>John Collins</v>
      </c>
      <c r="V88" s="6" t="str">
        <f t="shared" ca="1" si="24"/>
        <v>John Collins</v>
      </c>
      <c r="X88" t="str">
        <f ca="1"/>
        <v>John Collins</v>
      </c>
      <c r="Y88">
        <f ca="1">INDEX(_z_scores_!$K$2:$K$474,MATCH(X88,_z_scores_!$A$2:$A$474,0))</f>
        <v>-0.41799666946110065</v>
      </c>
      <c r="AA88">
        <f t="shared" ca="1" si="39"/>
        <v>1.9434360802739812</v>
      </c>
      <c r="AC88">
        <f t="shared" ca="1" si="40"/>
        <v>12.493644649386731</v>
      </c>
      <c r="AE88">
        <v>-0.15628810652338582</v>
      </c>
      <c r="AF88">
        <v>0.27760949804305557</v>
      </c>
      <c r="AG88">
        <v>-0.94492136821480577</v>
      </c>
      <c r="AH88">
        <v>-0.39867671047211711</v>
      </c>
      <c r="AI88">
        <v>0.49834401960800212</v>
      </c>
      <c r="AJ88">
        <v>-0.3254007101632303</v>
      </c>
      <c r="AK88">
        <v>0.49212618223461518</v>
      </c>
      <c r="AL88">
        <v>1.6179242456800781E-2</v>
      </c>
      <c r="AM88">
        <v>0.17956187159689058</v>
      </c>
      <c r="BE88" t="str">
        <f t="shared" si="25"/>
        <v>Kevin Huerter</v>
      </c>
      <c r="BF88" cm="1">
        <f t="array" ref="BF88">INDEX(_x_scores_!B$2:B$474,MATCH($BE88,_x_scores_!$A$2:$A$474,0),0) + INDEX(_hidden_info_auction!AP$42:BA$42,'Draft Sim'!$F$21)</f>
        <v>-0.13608380310938817</v>
      </c>
      <c r="BG88" cm="1">
        <f t="array" ref="BG88">INDEX(_x_scores_!C$2:C$474,MATCH($BE88,_x_scores_!$A$2:$A$474,0),0) + INDEX(_hidden_info_auction!AP$43:BA$43,'Draft Sim'!$F$21)</f>
        <v>-0.42914132418103623</v>
      </c>
      <c r="BH88" cm="1">
        <f t="array" ref="BH88">INDEX(_x_scores_!D$2:D$474,MATCH($BE88,_x_scores_!$A$2:$A$474,0),0) +INDEX(_hidden_info_auction!AP$44:BA$44,'Draft Sim'!$F$21)</f>
        <v>8.9530414975116684E-2</v>
      </c>
      <c r="BI88" cm="1">
        <f t="array" ref="BI88">INDEX(_x_scores_!E$2:E$474,MATCH($BE88,_x_scores_!$A$2:$A$474,0),0) + INDEX(_hidden_info_auction!AP$45:BA$45,'Draft Sim'!$F$21)</f>
        <v>-4.3309875329528541E-2</v>
      </c>
      <c r="BJ88" cm="1">
        <f t="array" ref="BJ88">INDEX(_x_scores_!F$2:F$474,MATCH($BE88,_x_scores_!$A$2:$A$474,0),0) + INDEX(_hidden_info_auction!AP$46:BA$46,'Draft Sim'!$F$21)</f>
        <v>-1.0175378262564241</v>
      </c>
      <c r="BK88" cm="1">
        <f t="array" ref="BK88">INDEX(_x_scores_!G$2:G$474,MATCH($BE88,_x_scores_!$A$2:$A$474,0),0) + INDEX(_hidden_info_auction!AP$47:BA$47,'Draft Sim'!$F$21)</f>
        <v>0.87616848972568129</v>
      </c>
      <c r="BL88" cm="1">
        <f t="array" ref="BL88">INDEX(_x_scores_!H$2:H$474,MATCH($BE88,_x_scores_!$A$2:$A$474,0),0) + INDEX(_hidden_info_auction!AP$48:BA$48,'Draft Sim'!$F$21)</f>
        <v>0.2104226265950333</v>
      </c>
      <c r="BM88" cm="1">
        <f t="array" ref="BM88">INDEX(_x_scores_!I$2:I$474,MATCH($BE88,_x_scores_!$A$2:$A$474,0),0) + INDEX(_hidden_info_auction!AP$49:BA$49,'Draft Sim'!$F$21)</f>
        <v>-1.8318480384484617</v>
      </c>
      <c r="BN88" cm="1">
        <f t="array" ref="BN88">INDEX(_x_scores_!J$2:J$474,MATCH($BE88,_x_scores_!$A$2:$A$474,0),0) + INDEX(_hidden_info_auction!AP$50:BA$50,'Draft Sim'!$F$21)</f>
        <v>-0.33832432946704472</v>
      </c>
      <c r="BP88">
        <f t="shared" si="26"/>
        <v>0.48987129123960704</v>
      </c>
      <c r="BQ88">
        <f t="shared" si="27"/>
        <v>0.47051398024922209</v>
      </c>
      <c r="BR88">
        <f t="shared" si="28"/>
        <v>0.50601020096999272</v>
      </c>
      <c r="BS88">
        <f t="shared" si="29"/>
        <v>0.49671177950711098</v>
      </c>
      <c r="BT88">
        <f t="shared" si="30"/>
        <v>0.42939690021646726</v>
      </c>
      <c r="BU88">
        <f t="shared" si="31"/>
        <v>0.56022113123996509</v>
      </c>
      <c r="BV88">
        <f t="shared" si="32"/>
        <v>0.51542092914037563</v>
      </c>
      <c r="BW88">
        <f t="shared" si="33"/>
        <v>0.3667607946997854</v>
      </c>
      <c r="BX88">
        <f t="shared" si="34"/>
        <v>0.4751282106838417</v>
      </c>
      <c r="BZ88">
        <f t="shared" si="35"/>
        <v>0.47889280199404083</v>
      </c>
      <c r="CA88" cm="1">
        <f t="array" aca="1" ref="CA88" ca="1">SUM(IF(MOD(_xlfn.FLOOR.MATH(ROW(INDIRECT("1:512"))/1),2)=1,BP88,1-BP88) * IF(MOD(_xlfn.FLOOR.MATH(ROW(INDIRECT("1:512"))/2),2)=1,BQ88,1-BQ88) *  IF(MOD(_xlfn.FLOOR.MATH(ROW(INDIRECT("1:512"))/4),2)=1,BR88,1-BR88) *IF(MOD(_xlfn.FLOOR.MATH(ROW(INDIRECT("1:512"))/8),2)=1,BS88,1-BS88) * IF(MOD(_xlfn.FLOOR.MATH(ROW(INDIRECT("1:512"))/16),2)=1,BT88,1-BT88) * IF(MOD(_xlfn.FLOOR.MATH(ROW(INDIRECT("1:512"))/32),2)=1,BU88,1-BU88) *  IF(MOD(_xlfn.FLOOR.MATH(ROW(INDIRECT("1:512"))/64),2)=1,BV88,1-BV88) * IF(MOD(_xlfn.FLOOR.MATH(ROW(INDIRECT("1:512"))/128),2)=1,BW88,1-BW88) * IF(MOD(_xlfn.FLOOR.MATH(ROW(INDIRECT("1:512"))/256),2)=1,BX88,1-BX88)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0.4479480835536927</v>
      </c>
      <c r="CB88">
        <f ca="1">IF('Auction Sim'!$C$2 = "Most Categories",CA88,BZ88)</f>
        <v>0.4479480835536927</v>
      </c>
      <c r="CD88" t="str">
        <f ca="1"/>
        <v>De'Anthony Melton</v>
      </c>
      <c r="CF88" s="6" t="str">
        <f t="shared" ca="1" si="36"/>
        <v>De'Anthony Melton</v>
      </c>
      <c r="CH88" t="str">
        <f ca="1"/>
        <v>De'Anthony Melton</v>
      </c>
      <c r="CI88">
        <f t="shared" ca="1" si="41"/>
        <v>0.44721357917158616</v>
      </c>
      <c r="CJ88">
        <f t="shared" ca="1" si="42"/>
        <v>0.36729559417612589</v>
      </c>
      <c r="CL88">
        <f t="shared" ca="1" si="43"/>
        <v>7.5236496590875057E-2</v>
      </c>
      <c r="CN88">
        <f t="shared" ca="1" si="37"/>
        <v>12.340568596631382</v>
      </c>
    </row>
    <row r="89" spans="3:92">
      <c r="C89" t="s">
        <v>595</v>
      </c>
      <c r="D89">
        <v>20</v>
      </c>
      <c r="E89" cm="1">
        <f t="array" aca="1" ref="E89" ca="1">INDIRECT("'Auction Sim'!" &amp; C89 &amp; D89)</f>
        <v>0</v>
      </c>
      <c r="I89" t="str">
        <v>Zion Williamson</v>
      </c>
      <c r="K89" s="6" t="str">
        <f t="shared" ca="1" si="22"/>
        <v>Zion Williamson</v>
      </c>
      <c r="M89" t="str">
        <f ca="1"/>
        <v>Zion Williamson</v>
      </c>
      <c r="N89">
        <f ca="1">INDEX(_g_scores_!K$2:$K$474,MATCH(M89,_g_scores_!$A$2:$A$474,0))</f>
        <v>-0.24891947118066782</v>
      </c>
      <c r="P89">
        <f t="shared" ca="1" si="38"/>
        <v>1.2126633078529276</v>
      </c>
      <c r="R89">
        <f t="shared" ca="1" si="23"/>
        <v>12.417835396442415</v>
      </c>
      <c r="T89" t="str">
        <v>Jaden McDaniels</v>
      </c>
      <c r="V89" s="6" t="str">
        <f t="shared" ca="1" si="24"/>
        <v>Jaden McDaniels</v>
      </c>
      <c r="X89" t="str">
        <f ca="1"/>
        <v>Jaden McDaniels</v>
      </c>
      <c r="Y89">
        <f ca="1">INDEX(_z_scores_!$K$2:$K$474,MATCH(X89,_z_scores_!$A$2:$A$474,0))</f>
        <v>-0.53968368379270815</v>
      </c>
      <c r="AA89">
        <f t="shared" ca="1" si="39"/>
        <v>1.8217490659423736</v>
      </c>
      <c r="AC89">
        <f t="shared" ca="1" si="40"/>
        <v>11.711363034398083</v>
      </c>
      <c r="AE89">
        <v>-0.17691968722668319</v>
      </c>
      <c r="AF89">
        <v>-0.34969944856454821</v>
      </c>
      <c r="AG89">
        <v>-0.63522285755062413</v>
      </c>
      <c r="AH89">
        <v>5.7505214980844474E-2</v>
      </c>
      <c r="AI89">
        <v>0.48272263890299733</v>
      </c>
      <c r="AJ89">
        <v>-4.6681007658192615E-2</v>
      </c>
      <c r="AK89">
        <v>0.27078942919643145</v>
      </c>
      <c r="AL89">
        <v>-0.22148215774569846</v>
      </c>
      <c r="AM89">
        <v>3.5619254260373046E-2</v>
      </c>
      <c r="BE89" t="str">
        <f t="shared" si="25"/>
        <v>Zion Williamson</v>
      </c>
      <c r="BF89" cm="1">
        <f t="array" ref="BF89">INDEX(_x_scores_!B$2:B$474,MATCH($BE89,_x_scores_!$A$2:$A$474,0),0) + INDEX(_hidden_info_auction!AP$42:BA$42,'Draft Sim'!$F$21)</f>
        <v>0.62041854356634418</v>
      </c>
      <c r="BG89" cm="1">
        <f t="array" ref="BG89">INDEX(_x_scores_!C$2:C$474,MATCH($BE89,_x_scores_!$A$2:$A$474,0),0) + INDEX(_hidden_info_auction!AP$43:BA$43,'Draft Sim'!$F$21)</f>
        <v>0.49648291895226598</v>
      </c>
      <c r="BH89" cm="1">
        <f t="array" ref="BH89">INDEX(_x_scores_!D$2:D$474,MATCH($BE89,_x_scores_!$A$2:$A$474,0),0) +INDEX(_hidden_info_auction!AP$44:BA$44,'Draft Sim'!$F$21)</f>
        <v>0.31674653397995045</v>
      </c>
      <c r="BI89" cm="1">
        <f t="array" ref="BI89">INDEX(_x_scores_!E$2:E$474,MATCH($BE89,_x_scores_!$A$2:$A$474,0),0) + INDEX(_hidden_info_auction!AP$45:BA$45,'Draft Sim'!$F$21)</f>
        <v>-0.1374684500393667</v>
      </c>
      <c r="BJ89" cm="1">
        <f t="array" ref="BJ89">INDEX(_x_scores_!F$2:F$474,MATCH($BE89,_x_scores_!$A$2:$A$474,0),0) + INDEX(_hidden_info_auction!AP$46:BA$46,'Draft Sim'!$F$21)</f>
        <v>-0.71413763861353474</v>
      </c>
      <c r="BK89" cm="1">
        <f t="array" ref="BK89">INDEX(_x_scores_!G$2:G$474,MATCH($BE89,_x_scores_!$A$2:$A$474,0),0) + INDEX(_hidden_info_auction!AP$47:BA$47,'Draft Sim'!$F$21)</f>
        <v>-1.0344740142854087</v>
      </c>
      <c r="BL89" cm="1">
        <f t="array" ref="BL89">INDEX(_x_scores_!H$2:H$474,MATCH($BE89,_x_scores_!$A$2:$A$474,0),0) + INDEX(_hidden_info_auction!AP$48:BA$48,'Draft Sim'!$F$21)</f>
        <v>-0.89915115872402329</v>
      </c>
      <c r="BM89" cm="1">
        <f t="array" ref="BM89">INDEX(_x_scores_!I$2:I$474,MATCH($BE89,_x_scores_!$A$2:$A$474,0),0) + INDEX(_hidden_info_auction!AP$49:BA$49,'Draft Sim'!$F$21)</f>
        <v>-2.368137067103854</v>
      </c>
      <c r="BN89" cm="1">
        <f t="array" ref="BN89">INDEX(_x_scores_!J$2:J$474,MATCH($BE89,_x_scores_!$A$2:$A$474,0),0) + INDEX(_hidden_info_auction!AP$50:BA$50,'Draft Sim'!$F$21)</f>
        <v>0.99061940197283838</v>
      </c>
      <c r="BP89">
        <f t="shared" si="26"/>
        <v>0.54607973244588293</v>
      </c>
      <c r="BQ89">
        <f t="shared" si="27"/>
        <v>0.53410249578970204</v>
      </c>
      <c r="BR89">
        <f t="shared" si="28"/>
        <v>0.52125402058417736</v>
      </c>
      <c r="BS89">
        <f t="shared" si="29"/>
        <v>0.48956403986549102</v>
      </c>
      <c r="BT89">
        <f t="shared" si="30"/>
        <v>0.45031628879659202</v>
      </c>
      <c r="BU89">
        <f t="shared" si="31"/>
        <v>0.42900489114679297</v>
      </c>
      <c r="BV89">
        <f t="shared" si="32"/>
        <v>0.434387459411539</v>
      </c>
      <c r="BW89">
        <f t="shared" si="33"/>
        <v>0.32992767235133513</v>
      </c>
      <c r="BX89">
        <f t="shared" si="34"/>
        <v>0.57246904076373861</v>
      </c>
      <c r="BZ89">
        <f t="shared" si="35"/>
        <v>0.47856729346169463</v>
      </c>
      <c r="CA89" cm="1">
        <f t="array" aca="1" ref="CA89" ca="1">SUM(IF(MOD(_xlfn.FLOOR.MATH(ROW(INDIRECT("1:512"))/1),2)=1,BP89,1-BP89) * IF(MOD(_xlfn.FLOOR.MATH(ROW(INDIRECT("1:512"))/2),2)=1,BQ89,1-BQ89) *  IF(MOD(_xlfn.FLOOR.MATH(ROW(INDIRECT("1:512"))/4),2)=1,BR89,1-BR89) *IF(MOD(_xlfn.FLOOR.MATH(ROW(INDIRECT("1:512"))/8),2)=1,BS89,1-BS89) * IF(MOD(_xlfn.FLOOR.MATH(ROW(INDIRECT("1:512"))/16),2)=1,BT89,1-BT89) * IF(MOD(_xlfn.FLOOR.MATH(ROW(INDIRECT("1:512"))/32),2)=1,BU89,1-BU89) *  IF(MOD(_xlfn.FLOOR.MATH(ROW(INDIRECT("1:512"))/64),2)=1,BV89,1-BV89) * IF(MOD(_xlfn.FLOOR.MATH(ROW(INDIRECT("1:512"))/128),2)=1,BW89,1-BW89) * IF(MOD(_xlfn.FLOOR.MATH(ROW(INDIRECT("1:512"))/256),2)=1,BX89,1-BX89)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0.44695767272684461</v>
      </c>
      <c r="CB89">
        <f ca="1">IF('Auction Sim'!$C$2 = "Most Categories",CA89,BZ89)</f>
        <v>0.44695767272684461</v>
      </c>
      <c r="CD89" t="str">
        <f ca="1"/>
        <v>Zion Williamson</v>
      </c>
      <c r="CF89" s="6" t="str">
        <f t="shared" ca="1" si="36"/>
        <v>Zion Williamson</v>
      </c>
      <c r="CH89" t="str">
        <f ca="1"/>
        <v>Zion Williamson</v>
      </c>
      <c r="CI89">
        <f t="shared" ca="1" si="41"/>
        <v>0.44695767272684461</v>
      </c>
      <c r="CJ89">
        <f t="shared" ca="1" si="42"/>
        <v>0.3666484308488121</v>
      </c>
      <c r="CL89">
        <f t="shared" ca="1" si="43"/>
        <v>7.4589333263561264E-2</v>
      </c>
      <c r="CN89">
        <f t="shared" ca="1" si="37"/>
        <v>12.23441847274445</v>
      </c>
    </row>
    <row r="90" spans="3:92">
      <c r="C90" t="s">
        <v>595</v>
      </c>
      <c r="D90">
        <v>22</v>
      </c>
      <c r="E90" cm="1">
        <f t="array" aca="1" ref="E90" ca="1">INDIRECT("'Auction Sim'!" &amp; C90 &amp; D90)</f>
        <v>0</v>
      </c>
      <c r="I90" t="str">
        <v>Christian Wood</v>
      </c>
      <c r="K90" s="6" t="str">
        <f t="shared" ca="1" si="22"/>
        <v>Christian Wood</v>
      </c>
      <c r="M90" t="str">
        <f ca="1"/>
        <v>Christian Wood</v>
      </c>
      <c r="N90">
        <f ca="1">INDEX(_g_scores_!K$2:$K$474,MATCH(M90,_g_scores_!$A$2:$A$474,0))</f>
        <v>-0.30564799164582596</v>
      </c>
      <c r="P90">
        <f t="shared" ca="1" si="38"/>
        <v>1.1559347873877694</v>
      </c>
      <c r="R90">
        <f t="shared" ca="1" si="23"/>
        <v>11.836927715919533</v>
      </c>
      <c r="T90" t="str">
        <v>Ivica Zubac</v>
      </c>
      <c r="V90" s="6" t="str">
        <f t="shared" ca="1" si="24"/>
        <v>Ivica Zubac</v>
      </c>
      <c r="X90" t="str">
        <f ca="1"/>
        <v>Ivica Zubac</v>
      </c>
      <c r="Y90">
        <f ca="1">INDEX(_z_scores_!$K$2:$K$474,MATCH(X90,_z_scores_!$A$2:$A$474,0))</f>
        <v>-0.5488839898088842</v>
      </c>
      <c r="AA90">
        <f t="shared" ca="1" si="39"/>
        <v>1.8125487599261976</v>
      </c>
      <c r="AC90">
        <f t="shared" ca="1" si="40"/>
        <v>11.652217608830234</v>
      </c>
      <c r="AE90">
        <v>-0.62608682181107567</v>
      </c>
      <c r="AF90">
        <v>1.5204961474426557</v>
      </c>
      <c r="AG90">
        <v>-1.0447473765667719</v>
      </c>
      <c r="AH90">
        <v>-0.6063046330465901</v>
      </c>
      <c r="AI90">
        <v>1.3520644638757586</v>
      </c>
      <c r="AJ90">
        <v>-1.2694811439068368</v>
      </c>
      <c r="AK90">
        <v>0.15206359592141289</v>
      </c>
      <c r="AL90">
        <v>-0.46234412414755399</v>
      </c>
      <c r="AM90">
        <v>0.83770851143191727</v>
      </c>
      <c r="BE90" t="str">
        <f t="shared" si="25"/>
        <v>Christian Wood</v>
      </c>
      <c r="BF90" cm="1">
        <f t="array" ref="BF90">INDEX(_x_scores_!B$2:B$474,MATCH($BE90,_x_scores_!$A$2:$A$474,0),0) + INDEX(_hidden_info_auction!AP$42:BA$42,'Draft Sim'!$F$21)</f>
        <v>-0.25110112483890268</v>
      </c>
      <c r="BG90" cm="1">
        <f t="array" ref="BG90">INDEX(_x_scores_!C$2:C$474,MATCH($BE90,_x_scores_!$A$2:$A$474,0),0) + INDEX(_hidden_info_auction!AP$43:BA$43,'Draft Sim'!$F$21)</f>
        <v>0.78404402537141793</v>
      </c>
      <c r="BH90" cm="1">
        <f t="array" ref="BH90">INDEX(_x_scores_!D$2:D$474,MATCH($BE90,_x_scores_!$A$2:$A$474,0),0) +INDEX(_hidden_info_auction!AP$44:BA$44,'Draft Sim'!$F$21)</f>
        <v>-0.59620128765966895</v>
      </c>
      <c r="BI90" cm="1">
        <f t="array" ref="BI90">INDEX(_x_scores_!E$2:E$474,MATCH($BE90,_x_scores_!$A$2:$A$474,0),0) + INDEX(_hidden_info_auction!AP$45:BA$45,'Draft Sim'!$F$21)</f>
        <v>-0.74866205785498696</v>
      </c>
      <c r="BJ90" cm="1">
        <f t="array" ref="BJ90">INDEX(_x_scores_!F$2:F$474,MATCH($BE90,_x_scores_!$A$2:$A$474,0),0) + INDEX(_hidden_info_auction!AP$46:BA$46,'Draft Sim'!$F$21)</f>
        <v>-0.10213437447820128</v>
      </c>
      <c r="BK90" cm="1">
        <f t="array" ref="BK90">INDEX(_x_scores_!G$2:G$474,MATCH($BE90,_x_scores_!$A$2:$A$474,0),0) + INDEX(_hidden_info_auction!AP$47:BA$47,'Draft Sim'!$F$21)</f>
        <v>-4.0780211321786719E-2</v>
      </c>
      <c r="BL90" cm="1">
        <f t="array" ref="BL90">INDEX(_x_scores_!H$2:H$474,MATCH($BE90,_x_scores_!$A$2:$A$474,0),0) + INDEX(_hidden_info_auction!AP$48:BA$48,'Draft Sim'!$F$21)</f>
        <v>0.13106922663482801</v>
      </c>
      <c r="BM90" cm="1">
        <f t="array" ref="BM90">INDEX(_x_scores_!I$2:I$474,MATCH($BE90,_x_scores_!$A$2:$A$474,0),0) + INDEX(_hidden_info_auction!AP$49:BA$49,'Draft Sim'!$F$21)</f>
        <v>-2.1287875345576239</v>
      </c>
      <c r="BN90" cm="1">
        <f t="array" ref="BN90">INDEX(_x_scores_!J$2:J$474,MATCH($BE90,_x_scores_!$A$2:$A$474,0),0) + INDEX(_hidden_info_auction!AP$50:BA$50,'Draft Sim'!$F$21)</f>
        <v>0.27308205226089949</v>
      </c>
      <c r="BP90">
        <f t="shared" si="26"/>
        <v>0.48131538722569278</v>
      </c>
      <c r="BQ90">
        <f t="shared" si="27"/>
        <v>0.5537565758512164</v>
      </c>
      <c r="BR90">
        <f t="shared" si="28"/>
        <v>0.46004237568758366</v>
      </c>
      <c r="BS90">
        <f t="shared" si="29"/>
        <v>0.44335033858006478</v>
      </c>
      <c r="BT90">
        <f t="shared" si="30"/>
        <v>0.49287625656895462</v>
      </c>
      <c r="BU90">
        <f t="shared" si="31"/>
        <v>0.49718637247995834</v>
      </c>
      <c r="BV90">
        <f t="shared" si="32"/>
        <v>0.50960693949158942</v>
      </c>
      <c r="BW90">
        <f t="shared" si="33"/>
        <v>0.34618888096183353</v>
      </c>
      <c r="BX90">
        <f t="shared" si="34"/>
        <v>0.52008006375301918</v>
      </c>
      <c r="BZ90">
        <f t="shared" si="35"/>
        <v>0.47826702117776804</v>
      </c>
      <c r="CA90" cm="1">
        <f t="array" aca="1" ref="CA90" ca="1">SUM(IF(MOD(_xlfn.FLOOR.MATH(ROW(INDIRECT("1:512"))/1),2)=1,BP90,1-BP90) * IF(MOD(_xlfn.FLOOR.MATH(ROW(INDIRECT("1:512"))/2),2)=1,BQ90,1-BQ90) *  IF(MOD(_xlfn.FLOOR.MATH(ROW(INDIRECT("1:512"))/4),2)=1,BR90,1-BR90) *IF(MOD(_xlfn.FLOOR.MATH(ROW(INDIRECT("1:512"))/8),2)=1,BS90,1-BS90) * IF(MOD(_xlfn.FLOOR.MATH(ROW(INDIRECT("1:512"))/16),2)=1,BT90,1-BT90) * IF(MOD(_xlfn.FLOOR.MATH(ROW(INDIRECT("1:512"))/32),2)=1,BU90,1-BU90) *  IF(MOD(_xlfn.FLOOR.MATH(ROW(INDIRECT("1:512"))/64),2)=1,BV90,1-BV90) * IF(MOD(_xlfn.FLOOR.MATH(ROW(INDIRECT("1:512"))/128),2)=1,BW90,1-BW90) * IF(MOD(_xlfn.FLOOR.MATH(ROW(INDIRECT("1:512"))/256),2)=1,BX90,1-BX90)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0.44641246609194707</v>
      </c>
      <c r="CB90">
        <f ca="1">IF('Auction Sim'!$C$2 = "Most Categories",CA90,BZ90)</f>
        <v>0.44641246609194707</v>
      </c>
      <c r="CD90" t="str">
        <f ca="1"/>
        <v>Jabari Smith Jr.</v>
      </c>
      <c r="CF90" s="6" t="str">
        <f t="shared" ca="1" si="36"/>
        <v>Jabari Smith Jr.</v>
      </c>
      <c r="CH90" t="str">
        <f ca="1"/>
        <v>Jabari Smith Jr.</v>
      </c>
      <c r="CI90">
        <f t="shared" ca="1" si="41"/>
        <v>0.44673629613583077</v>
      </c>
      <c r="CJ90">
        <f t="shared" ca="1" si="42"/>
        <v>0.36608854522506085</v>
      </c>
      <c r="CL90">
        <f t="shared" ca="1" si="43"/>
        <v>7.4029447639810009E-2</v>
      </c>
      <c r="CN90">
        <f t="shared" ca="1" si="37"/>
        <v>12.142583960782231</v>
      </c>
    </row>
    <row r="91" spans="3:92">
      <c r="C91" t="s">
        <v>595</v>
      </c>
      <c r="D91">
        <v>24</v>
      </c>
      <c r="E91" cm="1">
        <f t="array" aca="1" ref="E91" ca="1">INDIRECT("'Auction Sim'!" &amp; C91 &amp; D91)</f>
        <v>0</v>
      </c>
      <c r="I91" t="str">
        <v>Jabari Smith Jr.</v>
      </c>
      <c r="K91" s="6" t="str">
        <f t="shared" ca="1" si="22"/>
        <v>Jabari Smith Jr.</v>
      </c>
      <c r="M91" t="str">
        <f ca="1"/>
        <v>Jabari Smith Jr.</v>
      </c>
      <c r="N91">
        <f ca="1">INDEX(_g_scores_!K$2:$K$474,MATCH(M91,_g_scores_!$A$2:$A$474,0))</f>
        <v>-0.31099892858058353</v>
      </c>
      <c r="P91">
        <f t="shared" ca="1" si="38"/>
        <v>1.1505838504530117</v>
      </c>
      <c r="R91">
        <f t="shared" ca="1" si="23"/>
        <v>11.782133401914756</v>
      </c>
      <c r="T91" t="str">
        <v>Cade Cunningham</v>
      </c>
      <c r="V91" s="6" t="str">
        <f t="shared" ca="1" si="24"/>
        <v>Cade Cunningham</v>
      </c>
      <c r="X91" t="str">
        <f ca="1"/>
        <v>Cade Cunningham</v>
      </c>
      <c r="Y91">
        <f ca="1">INDEX(_z_scores_!$K$2:$K$474,MATCH(X91,_z_scores_!$A$2:$A$474,0))</f>
        <v>-0.60936000586493155</v>
      </c>
      <c r="AA91">
        <f t="shared" ca="1" si="39"/>
        <v>1.7520727438701502</v>
      </c>
      <c r="AC91">
        <f t="shared" ca="1" si="40"/>
        <v>11.26343926819742</v>
      </c>
      <c r="AE91">
        <v>0.35856488131243008</v>
      </c>
      <c r="AF91">
        <v>5.6173736874259288E-3</v>
      </c>
      <c r="AG91">
        <v>1.0111909736271536</v>
      </c>
      <c r="AH91">
        <v>6.8455557483755466E-2</v>
      </c>
      <c r="AI91">
        <v>-0.10784828256098293</v>
      </c>
      <c r="AJ91">
        <v>-0.10639333920639708</v>
      </c>
      <c r="AK91">
        <v>-1.0073109797011637</v>
      </c>
      <c r="AL91">
        <v>9.5207918313990739E-2</v>
      </c>
      <c r="AM91">
        <v>-0.49667589987262667</v>
      </c>
      <c r="BE91" t="str">
        <f t="shared" si="25"/>
        <v>Jabari Smith Jr.</v>
      </c>
      <c r="BF91" cm="1">
        <f t="array" ref="BF91">INDEX(_x_scores_!B$2:B$474,MATCH($BE91,_x_scores_!$A$2:$A$474,0),0) + INDEX(_hidden_info_auction!AP$42:BA$42,'Draft Sim'!$F$21)</f>
        <v>-0.221693643279363</v>
      </c>
      <c r="BG91" cm="1">
        <f t="array" ref="BG91">INDEX(_x_scores_!C$2:C$474,MATCH($BE91,_x_scores_!$A$2:$A$474,0),0) + INDEX(_hidden_info_auction!AP$43:BA$43,'Draft Sim'!$F$21)</f>
        <v>1.1305028795082979</v>
      </c>
      <c r="BH91" cm="1">
        <f t="array" ref="BH91">INDEX(_x_scores_!D$2:D$474,MATCH($BE91,_x_scores_!$A$2:$A$474,0),0) +INDEX(_hidden_info_auction!AP$44:BA$44,'Draft Sim'!$F$21)</f>
        <v>-0.70143981379499531</v>
      </c>
      <c r="BI91" cm="1">
        <f t="array" ref="BI91">INDEX(_x_scores_!E$2:E$474,MATCH($BE91,_x_scores_!$A$2:$A$474,0),0) + INDEX(_hidden_info_auction!AP$45:BA$45,'Draft Sim'!$F$21)</f>
        <v>-0.54037558765908156</v>
      </c>
      <c r="BJ91" cm="1">
        <f t="array" ref="BJ91">INDEX(_x_scores_!F$2:F$474,MATCH($BE91,_x_scores_!$A$2:$A$474,0),0) + INDEX(_hidden_info_auction!AP$46:BA$46,'Draft Sim'!$F$21)</f>
        <v>-0.10961346662743537</v>
      </c>
      <c r="BK91" cm="1">
        <f t="array" ref="BK91">INDEX(_x_scores_!G$2:G$474,MATCH($BE91,_x_scores_!$A$2:$A$474,0),0) + INDEX(_hidden_info_auction!AP$47:BA$47,'Draft Sim'!$F$21)</f>
        <v>1.8925942237232526E-2</v>
      </c>
      <c r="BL91" cm="1">
        <f t="array" ref="BL91">INDEX(_x_scores_!H$2:H$474,MATCH($BE91,_x_scores_!$A$2:$A$474,0),0) + INDEX(_hidden_info_auction!AP$48:BA$48,'Draft Sim'!$F$21)</f>
        <v>0.10999380005671275</v>
      </c>
      <c r="BM91" cm="1">
        <f t="array" ref="BM91">INDEX(_x_scores_!I$2:I$474,MATCH($BE91,_x_scores_!$A$2:$A$474,0),0) + INDEX(_hidden_info_auction!AP$49:BA$49,'Draft Sim'!$F$21)</f>
        <v>-1.7647902840156913</v>
      </c>
      <c r="BN91" cm="1">
        <f t="array" ref="BN91">INDEX(_x_scores_!J$2:J$474,MATCH($BE91,_x_scores_!$A$2:$A$474,0),0) + INDEX(_hidden_info_auction!AP$50:BA$50,'Draft Sim'!$F$21)</f>
        <v>-0.54862636849880131</v>
      </c>
      <c r="BP91">
        <f t="shared" si="26"/>
        <v>0.48350228820412267</v>
      </c>
      <c r="BQ91">
        <f t="shared" si="27"/>
        <v>0.57725763199363611</v>
      </c>
      <c r="BR91">
        <f t="shared" si="28"/>
        <v>0.45301949246764417</v>
      </c>
      <c r="BS91">
        <f t="shared" si="29"/>
        <v>0.45904474390290473</v>
      </c>
      <c r="BT91">
        <f t="shared" si="30"/>
        <v>0.49235466103882253</v>
      </c>
      <c r="BU91">
        <f t="shared" si="31"/>
        <v>0.50130580241182066</v>
      </c>
      <c r="BV91">
        <f t="shared" si="32"/>
        <v>0.50806241111298633</v>
      </c>
      <c r="BW91">
        <f t="shared" si="33"/>
        <v>0.37146253643307658</v>
      </c>
      <c r="BX91">
        <f t="shared" si="34"/>
        <v>0.45971050232883381</v>
      </c>
      <c r="BZ91">
        <f t="shared" si="35"/>
        <v>0.47841334109931644</v>
      </c>
      <c r="CA91" cm="1">
        <f t="array" aca="1" ref="CA91" ca="1">SUM(IF(MOD(_xlfn.FLOOR.MATH(ROW(INDIRECT("1:512"))/1),2)=1,BP91,1-BP91) * IF(MOD(_xlfn.FLOOR.MATH(ROW(INDIRECT("1:512"))/2),2)=1,BQ91,1-BQ91) *  IF(MOD(_xlfn.FLOOR.MATH(ROW(INDIRECT("1:512"))/4),2)=1,BR91,1-BR91) *IF(MOD(_xlfn.FLOOR.MATH(ROW(INDIRECT("1:512"))/8),2)=1,BS91,1-BS91) * IF(MOD(_xlfn.FLOOR.MATH(ROW(INDIRECT("1:512"))/16),2)=1,BT91,1-BT91) * IF(MOD(_xlfn.FLOOR.MATH(ROW(INDIRECT("1:512"))/32),2)=1,BU91,1-BU91) *  IF(MOD(_xlfn.FLOOR.MATH(ROW(INDIRECT("1:512"))/64),2)=1,BV91,1-BV91) * IF(MOD(_xlfn.FLOOR.MATH(ROW(INDIRECT("1:512"))/128),2)=1,BW91,1-BW91) * IF(MOD(_xlfn.FLOOR.MATH(ROW(INDIRECT("1:512"))/256),2)=1,BX91,1-BX91)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0.44673629613583077</v>
      </c>
      <c r="CB91">
        <f ca="1">IF('Auction Sim'!$C$2 = "Most Categories",CA91,BZ91)</f>
        <v>0.44673629613583077</v>
      </c>
      <c r="CD91" t="str">
        <f ca="1"/>
        <v>Jalen Green</v>
      </c>
      <c r="CF91" s="6" t="str">
        <f t="shared" ca="1" si="36"/>
        <v>Jalen Green</v>
      </c>
      <c r="CH91" t="str">
        <f ca="1"/>
        <v>Jalen Green</v>
      </c>
      <c r="CI91">
        <f t="shared" ca="1" si="41"/>
        <v>0.44642009251153875</v>
      </c>
      <c r="CJ91">
        <f t="shared" ca="1" si="42"/>
        <v>0.36528875880651246</v>
      </c>
      <c r="CL91">
        <f t="shared" ca="1" si="43"/>
        <v>7.3229661221261622E-2</v>
      </c>
      <c r="CN91">
        <f t="shared" ca="1" si="37"/>
        <v>12.011400032662596</v>
      </c>
    </row>
    <row r="92" spans="3:92">
      <c r="C92" t="s">
        <v>595</v>
      </c>
      <c r="D92">
        <v>26</v>
      </c>
      <c r="E92" cm="1">
        <f t="array" aca="1" ref="E92" ca="1">INDIRECT("'Auction Sim'!" &amp; C92 &amp; D92)</f>
        <v>0</v>
      </c>
      <c r="I92" t="str">
        <v>Jalen Green</v>
      </c>
      <c r="K92" s="6" t="str">
        <f t="shared" ca="1" si="22"/>
        <v>Jalen Green</v>
      </c>
      <c r="M92" t="str">
        <f ca="1"/>
        <v>Jalen Green</v>
      </c>
      <c r="N92">
        <f ca="1">INDEX(_g_scores_!K$2:$K$474,MATCH(M92,_g_scores_!$A$2:$A$474,0))</f>
        <v>-0.332050220215382</v>
      </c>
      <c r="P92">
        <f t="shared" ca="1" si="38"/>
        <v>1.1295325588182132</v>
      </c>
      <c r="R92">
        <f t="shared" ca="1" si="23"/>
        <v>11.566565343814382</v>
      </c>
      <c r="T92" t="str">
        <v>Josh Giddey</v>
      </c>
      <c r="V92" s="6" t="str">
        <f t="shared" ca="1" si="24"/>
        <v>Josh Giddey</v>
      </c>
      <c r="X92" t="str">
        <f ca="1"/>
        <v>Josh Giddey</v>
      </c>
      <c r="Y92">
        <f ca="1">INDEX(_z_scores_!$K$2:$K$474,MATCH(X92,_z_scores_!$A$2:$A$474,0))</f>
        <v>-0.64032216472996906</v>
      </c>
      <c r="AA92">
        <f t="shared" ca="1" si="39"/>
        <v>1.7211105850051127</v>
      </c>
      <c r="AC92">
        <f t="shared" ca="1" si="40"/>
        <v>11.064394795181817</v>
      </c>
      <c r="AE92">
        <v>0.43119138988631811</v>
      </c>
      <c r="AF92">
        <v>0.65194319663942735</v>
      </c>
      <c r="AG92">
        <v>1.2918562072589916</v>
      </c>
      <c r="AH92">
        <v>-3.5570263294891068E-2</v>
      </c>
      <c r="AI92">
        <v>-0.3432424468292064</v>
      </c>
      <c r="AJ92">
        <v>-0.27705539630079135</v>
      </c>
      <c r="AK92">
        <v>-1.0426720871418682</v>
      </c>
      <c r="AL92">
        <v>-0.34308603397300313</v>
      </c>
      <c r="AM92">
        <v>-0.28077107549055691</v>
      </c>
      <c r="BE92" t="str">
        <f t="shared" si="25"/>
        <v>Jalen Green</v>
      </c>
      <c r="BF92" cm="1">
        <f t="array" ref="BF92">INDEX(_x_scores_!B$2:B$474,MATCH($BE92,_x_scores_!$A$2:$A$474,0),0) + INDEX(_hidden_info_auction!AP$42:BA$42,'Draft Sim'!$F$21)</f>
        <v>0.81361796065221659</v>
      </c>
      <c r="BG92" cm="1">
        <f t="array" ref="BG92">INDEX(_x_scores_!C$2:C$474,MATCH($BE92,_x_scores_!$A$2:$A$474,0),0) + INDEX(_hidden_info_auction!AP$43:BA$43,'Draft Sim'!$F$21)</f>
        <v>-0.25067358268183648</v>
      </c>
      <c r="BH92" cm="1">
        <f t="array" ref="BH92">INDEX(_x_scores_!D$2:D$474,MATCH($BE92,_x_scores_!$A$2:$A$474,0),0) +INDEX(_hidden_info_auction!AP$44:BA$44,'Draft Sim'!$F$21)</f>
        <v>0.47738429036054575</v>
      </c>
      <c r="BI92" cm="1">
        <f t="array" ref="BI92">INDEX(_x_scores_!E$2:E$474,MATCH($BE92,_x_scores_!$A$2:$A$474,0),0) + INDEX(_hidden_info_auction!AP$45:BA$45,'Draft Sim'!$F$21)</f>
        <v>-0.30971334662126032</v>
      </c>
      <c r="BJ92" cm="1">
        <f t="array" ref="BJ92">INDEX(_x_scores_!F$2:F$474,MATCH($BE92,_x_scores_!$A$2:$A$474,0),0) + INDEX(_hidden_info_auction!AP$46:BA$46,'Draft Sim'!$F$21)</f>
        <v>-1.1202961302779193</v>
      </c>
      <c r="BK92" cm="1">
        <f t="array" ref="BK92">INDEX(_x_scores_!G$2:G$474,MATCH($BE92,_x_scores_!$A$2:$A$474,0),0) + INDEX(_hidden_info_auction!AP$47:BA$47,'Draft Sim'!$F$21)</f>
        <v>0.84048614013668466</v>
      </c>
      <c r="BL92" cm="1">
        <f t="array" ref="BL92">INDEX(_x_scores_!H$2:H$474,MATCH($BE92,_x_scores_!$A$2:$A$474,0),0) + INDEX(_hidden_info_auction!AP$48:BA$48,'Draft Sim'!$F$21)</f>
        <v>-0.84903593219218854</v>
      </c>
      <c r="BM92" cm="1">
        <f t="array" ref="BM92">INDEX(_x_scores_!I$2:I$474,MATCH($BE92,_x_scores_!$A$2:$A$474,0),0) + INDEX(_hidden_info_auction!AP$49:BA$49,'Draft Sim'!$F$21)</f>
        <v>-1.5466942660177112</v>
      </c>
      <c r="BN92" cm="1">
        <f t="array" ref="BN92">INDEX(_x_scores_!J$2:J$474,MATCH($BE92,_x_scores_!$A$2:$A$474,0),0) + INDEX(_hidden_info_auction!AP$50:BA$50,'Draft Sim'!$F$21)</f>
        <v>-0.70546907428846295</v>
      </c>
      <c r="BP92">
        <f t="shared" si="26"/>
        <v>0.56033220814381446</v>
      </c>
      <c r="BQ92">
        <f t="shared" si="27"/>
        <v>0.48276603433423548</v>
      </c>
      <c r="BR92">
        <f t="shared" si="28"/>
        <v>0.53201371250937901</v>
      </c>
      <c r="BS92">
        <f t="shared" si="29"/>
        <v>0.47649894157289774</v>
      </c>
      <c r="BT92">
        <f t="shared" si="30"/>
        <v>0.42235344165926936</v>
      </c>
      <c r="BU92">
        <f t="shared" si="31"/>
        <v>0.55778618988277917</v>
      </c>
      <c r="BV92">
        <f t="shared" si="32"/>
        <v>0.43801400402497737</v>
      </c>
      <c r="BW92">
        <f t="shared" si="33"/>
        <v>0.38688403817192007</v>
      </c>
      <c r="BX92">
        <f t="shared" si="34"/>
        <v>0.44825004817503988</v>
      </c>
      <c r="BZ92">
        <f t="shared" si="35"/>
        <v>0.47832206871936805</v>
      </c>
      <c r="CA92" cm="1">
        <f t="array" aca="1" ref="CA92" ca="1">SUM(IF(MOD(_xlfn.FLOOR.MATH(ROW(INDIRECT("1:512"))/1),2)=1,BP92,1-BP92) * IF(MOD(_xlfn.FLOOR.MATH(ROW(INDIRECT("1:512"))/2),2)=1,BQ92,1-BQ92) *  IF(MOD(_xlfn.FLOOR.MATH(ROW(INDIRECT("1:512"))/4),2)=1,BR92,1-BR92) *IF(MOD(_xlfn.FLOOR.MATH(ROW(INDIRECT("1:512"))/8),2)=1,BS92,1-BS92) * IF(MOD(_xlfn.FLOOR.MATH(ROW(INDIRECT("1:512"))/16),2)=1,BT92,1-BT92) * IF(MOD(_xlfn.FLOOR.MATH(ROW(INDIRECT("1:512"))/32),2)=1,BU92,1-BU92) *  IF(MOD(_xlfn.FLOOR.MATH(ROW(INDIRECT("1:512"))/64),2)=1,BV92,1-BV92) * IF(MOD(_xlfn.FLOOR.MATH(ROW(INDIRECT("1:512"))/128),2)=1,BW92,1-BW92) * IF(MOD(_xlfn.FLOOR.MATH(ROW(INDIRECT("1:512"))/256),2)=1,BX92,1-BX92)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0.44642009251153875</v>
      </c>
      <c r="CB92">
        <f ca="1">IF('Auction Sim'!$C$2 = "Most Categories",CA92,BZ92)</f>
        <v>0.44642009251153875</v>
      </c>
      <c r="CD92" t="str">
        <f ca="1"/>
        <v>Christian Wood</v>
      </c>
      <c r="CF92" s="6" t="str">
        <f t="shared" ca="1" si="36"/>
        <v>Christian Wood</v>
      </c>
      <c r="CH92" t="str">
        <f ca="1"/>
        <v>Christian Wood</v>
      </c>
      <c r="CI92">
        <f t="shared" ca="1" si="41"/>
        <v>0.44641246609194707</v>
      </c>
      <c r="CJ92">
        <f t="shared" ca="1" si="42"/>
        <v>0.36526946793755422</v>
      </c>
      <c r="CL92">
        <f t="shared" ca="1" si="43"/>
        <v>7.3210370352303378E-2</v>
      </c>
      <c r="CN92">
        <f t="shared" ca="1" si="37"/>
        <v>12.008235872946836</v>
      </c>
    </row>
    <row r="93" spans="3:92">
      <c r="C93" t="s">
        <v>595</v>
      </c>
      <c r="D93">
        <v>28</v>
      </c>
      <c r="E93" cm="1">
        <f t="array" aca="1" ref="E93" ca="1">INDIRECT("'Auction Sim'!" &amp; C93 &amp; D93)</f>
        <v>0</v>
      </c>
      <c r="I93" t="str">
        <v>Cameron Johnson</v>
      </c>
      <c r="K93" s="6" t="str">
        <f t="shared" ca="1" si="22"/>
        <v>Cameron Johnson</v>
      </c>
      <c r="M93" t="str">
        <f ca="1"/>
        <v>Cameron Johnson</v>
      </c>
      <c r="N93">
        <f ca="1">INDEX(_g_scores_!K$2:$K$474,MATCH(M93,_g_scores_!$A$2:$A$474,0))</f>
        <v>-0.36929791606398238</v>
      </c>
      <c r="P93">
        <f t="shared" ca="1" si="38"/>
        <v>1.0922848629696129</v>
      </c>
      <c r="R93">
        <f t="shared" ca="1" si="23"/>
        <v>11.185143927870321</v>
      </c>
      <c r="T93" t="str">
        <v>CJ McCollum</v>
      </c>
      <c r="V93" s="6" t="str">
        <f t="shared" ca="1" si="24"/>
        <v>CJ McCollum</v>
      </c>
      <c r="X93" t="str">
        <f ca="1"/>
        <v>CJ McCollum</v>
      </c>
      <c r="Y93">
        <f ca="1">INDEX(_z_scores_!$K$2:$K$474,MATCH(X93,_z_scores_!$A$2:$A$474,0))</f>
        <v>-0.64283820708000772</v>
      </c>
      <c r="AA93">
        <f t="shared" ca="1" si="39"/>
        <v>1.7185945426550742</v>
      </c>
      <c r="AC93">
        <f t="shared" ca="1" si="40"/>
        <v>11.048220072810832</v>
      </c>
      <c r="AE93">
        <v>0.44736582568101807</v>
      </c>
      <c r="AF93">
        <v>-0.46616811788226542</v>
      </c>
      <c r="AG93">
        <v>0.57183429534422736</v>
      </c>
      <c r="AH93">
        <v>-7.8198510127567705E-2</v>
      </c>
      <c r="AI93">
        <v>-0.2973252467844002</v>
      </c>
      <c r="AJ93">
        <v>1.0518568262997188</v>
      </c>
      <c r="AK93">
        <v>-0.38386567291648649</v>
      </c>
      <c r="AL93">
        <v>-0.31314240892921485</v>
      </c>
      <c r="AM93">
        <v>-0.5960491475739873</v>
      </c>
      <c r="BE93" t="str">
        <f t="shared" si="25"/>
        <v>Cameron Johnson</v>
      </c>
      <c r="BF93" cm="1">
        <f t="array" ref="BF93">INDEX(_x_scores_!B$2:B$474,MATCH($BE93,_x_scores_!$A$2:$A$474,0),0) + INDEX(_hidden_info_auction!AP$42:BA$42,'Draft Sim'!$F$21)</f>
        <v>-0.34677344562301349</v>
      </c>
      <c r="BG93" cm="1">
        <f t="array" ref="BG93">INDEX(_x_scores_!C$2:C$474,MATCH($BE93,_x_scores_!$A$2:$A$474,0),0) + INDEX(_hidden_info_auction!AP$43:BA$43,'Draft Sim'!$F$21)</f>
        <v>-0.21354497096441988</v>
      </c>
      <c r="BH93" cm="1">
        <f t="array" ref="BH93">INDEX(_x_scores_!D$2:D$474,MATCH($BE93,_x_scores_!$A$2:$A$474,0),0) +INDEX(_hidden_info_auction!AP$44:BA$44,'Draft Sim'!$F$21)</f>
        <v>-0.61392609451939517</v>
      </c>
      <c r="BI93" cm="1">
        <f t="array" ref="BI93">INDEX(_x_scores_!E$2:E$474,MATCH($BE93,_x_scores_!$A$2:$A$474,0),0) + INDEX(_hidden_info_auction!AP$45:BA$45,'Draft Sim'!$F$21)</f>
        <v>-0.13412932351971582</v>
      </c>
      <c r="BJ93" cm="1">
        <f t="array" ref="BJ93">INDEX(_x_scores_!F$2:F$474,MATCH($BE93,_x_scores_!$A$2:$A$474,0),0) + INDEX(_hidden_info_auction!AP$46:BA$46,'Draft Sim'!$F$21)</f>
        <v>-1.0622267976530153</v>
      </c>
      <c r="BK93" cm="1">
        <f t="array" ref="BK93">INDEX(_x_scores_!G$2:G$474,MATCH($BE93,_x_scores_!$A$2:$A$474,0),0) + INDEX(_hidden_info_auction!AP$47:BA$47,'Draft Sim'!$F$21)</f>
        <v>0.46190714588980553</v>
      </c>
      <c r="BL93" cm="1">
        <f t="array" ref="BL93">INDEX(_x_scores_!H$2:H$474,MATCH($BE93,_x_scores_!$A$2:$A$474,0),0) + INDEX(_hidden_info_auction!AP$48:BA$48,'Draft Sim'!$F$21)</f>
        <v>0.64087560623775175</v>
      </c>
      <c r="BM93" cm="1">
        <f t="array" ref="BM93">INDEX(_x_scores_!I$2:I$474,MATCH($BE93,_x_scores_!$A$2:$A$474,0),0) + INDEX(_hidden_info_auction!AP$49:BA$49,'Draft Sim'!$F$21)</f>
        <v>-1.528179685892594</v>
      </c>
      <c r="BN93" cm="1">
        <f t="array" ref="BN93">INDEX(_x_scores_!J$2:J$474,MATCH($BE93,_x_scores_!$A$2:$A$474,0),0) + INDEX(_hidden_info_auction!AP$50:BA$50,'Draft Sim'!$F$21)</f>
        <v>-0.12754105457260501</v>
      </c>
      <c r="BP93">
        <f t="shared" si="26"/>
        <v>0.47420490128441872</v>
      </c>
      <c r="BQ93">
        <f t="shared" si="27"/>
        <v>0.4853173965545996</v>
      </c>
      <c r="BR93">
        <f t="shared" si="28"/>
        <v>0.45885861198273115</v>
      </c>
      <c r="BS93">
        <f t="shared" si="29"/>
        <v>0.48981747495437478</v>
      </c>
      <c r="BT93">
        <f t="shared" si="30"/>
        <v>0.42633084189577619</v>
      </c>
      <c r="BU93">
        <f t="shared" si="31"/>
        <v>0.53183564786469706</v>
      </c>
      <c r="BV93">
        <f t="shared" si="32"/>
        <v>0.54687024751267233</v>
      </c>
      <c r="BW93">
        <f t="shared" si="33"/>
        <v>0.38820184829602311</v>
      </c>
      <c r="BX93">
        <f t="shared" si="34"/>
        <v>0.49061864865561744</v>
      </c>
      <c r="BZ93">
        <f t="shared" si="35"/>
        <v>0.47689506877787896</v>
      </c>
      <c r="CA93" cm="1">
        <f t="array" aca="1" ref="CA93" ca="1">SUM(IF(MOD(_xlfn.FLOOR.MATH(ROW(INDIRECT("1:512"))/1),2)=1,BP93,1-BP93) * IF(MOD(_xlfn.FLOOR.MATH(ROW(INDIRECT("1:512"))/2),2)=1,BQ93,1-BQ93) *  IF(MOD(_xlfn.FLOOR.MATH(ROW(INDIRECT("1:512"))/4),2)=1,BR93,1-BR93) *IF(MOD(_xlfn.FLOOR.MATH(ROW(INDIRECT("1:512"))/8),2)=1,BS93,1-BS93) * IF(MOD(_xlfn.FLOOR.MATH(ROW(INDIRECT("1:512"))/16),2)=1,BT93,1-BT93) * IF(MOD(_xlfn.FLOOR.MATH(ROW(INDIRECT("1:512"))/32),2)=1,BU93,1-BU93) *  IF(MOD(_xlfn.FLOOR.MATH(ROW(INDIRECT("1:512"))/64),2)=1,BV93,1-BV93) * IF(MOD(_xlfn.FLOOR.MATH(ROW(INDIRECT("1:512"))/128),2)=1,BW93,1-BW93) * IF(MOD(_xlfn.FLOOR.MATH(ROW(INDIRECT("1:512"))/256),2)=1,BX93,1-BX93)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0.44307756354355637</v>
      </c>
      <c r="CB93">
        <f ca="1">IF('Auction Sim'!$C$2 = "Most Categories",CA93,BZ93)</f>
        <v>0.44307756354355637</v>
      </c>
      <c r="CD93" t="str">
        <f ca="1"/>
        <v>Jakob Poeltl</v>
      </c>
      <c r="CF93" s="6" t="str">
        <f t="shared" ca="1" si="36"/>
        <v>Jakob Poeltl</v>
      </c>
      <c r="CH93" t="str">
        <f ca="1"/>
        <v>Jakob Poeltl</v>
      </c>
      <c r="CI93">
        <f t="shared" ca="1" si="41"/>
        <v>0.44529978978176221</v>
      </c>
      <c r="CJ93">
        <f t="shared" ca="1" si="42"/>
        <v>0.36245443533023469</v>
      </c>
      <c r="CL93">
        <f t="shared" ca="1" si="43"/>
        <v>7.0395337744983855E-2</v>
      </c>
      <c r="CN93">
        <f t="shared" ca="1" si="37"/>
        <v>11.546503807174465</v>
      </c>
    </row>
    <row r="94" spans="3:92">
      <c r="C94" t="s">
        <v>595</v>
      </c>
      <c r="D94">
        <v>30</v>
      </c>
      <c r="E94" cm="1">
        <f t="array" aca="1" ref="E94" ca="1">INDIRECT("'Auction Sim'!" &amp; C94 &amp; D94)</f>
        <v>0</v>
      </c>
      <c r="I94" t="str">
        <v>Jakob Poeltl</v>
      </c>
      <c r="K94" s="6" t="str">
        <f t="shared" ca="1" si="22"/>
        <v>Jakob Poeltl</v>
      </c>
      <c r="M94" t="str">
        <f ca="1"/>
        <v>Jakob Poeltl</v>
      </c>
      <c r="N94">
        <f ca="1">INDEX(_g_scores_!K$2:$K$474,MATCH(M94,_g_scores_!$A$2:$A$474,0))</f>
        <v>-0.3842251360451735</v>
      </c>
      <c r="P94">
        <f t="shared" ca="1" si="38"/>
        <v>1.0773576429884217</v>
      </c>
      <c r="R94">
        <f t="shared" ca="1" si="23"/>
        <v>11.032287187295632</v>
      </c>
      <c r="T94" t="str">
        <v>Saddiq Bey</v>
      </c>
      <c r="V94" s="6" t="str">
        <f t="shared" ca="1" si="24"/>
        <v>Saddiq Bey</v>
      </c>
      <c r="X94" t="str">
        <f ca="1"/>
        <v>Saddiq Bey</v>
      </c>
      <c r="Y94">
        <f ca="1">INDEX(_z_scores_!$K$2:$K$474,MATCH(X94,_z_scores_!$A$2:$A$474,0))</f>
        <v>-0.78101575661285916</v>
      </c>
      <c r="AA94">
        <f t="shared" ca="1" si="39"/>
        <v>1.5804169931222227</v>
      </c>
      <c r="AC94">
        <f t="shared" ca="1" si="40"/>
        <v>10.159926796840004</v>
      </c>
      <c r="AE94">
        <v>-3.0415034149439441E-2</v>
      </c>
      <c r="AF94">
        <v>-0.19402696933181915</v>
      </c>
      <c r="AG94">
        <v>-0.75989591978904591</v>
      </c>
      <c r="AH94">
        <v>8.2844023045431148E-2</v>
      </c>
      <c r="AI94">
        <v>-0.69118744834796464</v>
      </c>
      <c r="AJ94">
        <v>0.60981560498657472</v>
      </c>
      <c r="AK94">
        <v>0.48915068973188996</v>
      </c>
      <c r="AL94">
        <v>0.33414514679557117</v>
      </c>
      <c r="AM94">
        <v>-0.68654526684353712</v>
      </c>
      <c r="BE94" t="str">
        <f t="shared" si="25"/>
        <v>Jakob Poeltl</v>
      </c>
      <c r="BF94" cm="1">
        <f t="array" ref="BF94">INDEX(_x_scores_!B$2:B$474,MATCH($BE94,_x_scores_!$A$2:$A$474,0),0) + INDEX(_hidden_info_auction!AP$42:BA$42,'Draft Sim'!$F$21)</f>
        <v>-0.64054594200650417</v>
      </c>
      <c r="BG94" cm="1">
        <f t="array" ref="BG94">INDEX(_x_scores_!C$2:C$474,MATCH($BE94,_x_scores_!$A$2:$A$474,0),0) + INDEX(_hidden_info_auction!AP$43:BA$43,'Draft Sim'!$F$21)</f>
        <v>1.2741502160918268</v>
      </c>
      <c r="BH94" cm="1">
        <f t="array" ref="BH94">INDEX(_x_scores_!D$2:D$474,MATCH($BE94,_x_scores_!$A$2:$A$474,0),0) +INDEX(_hidden_info_auction!AP$44:BA$44,'Draft Sim'!$F$21)</f>
        <v>-0.20589849977578695</v>
      </c>
      <c r="BI94" cm="1">
        <f t="array" ref="BI94">INDEX(_x_scores_!E$2:E$474,MATCH($BE94,_x_scores_!$A$2:$A$474,0),0) + INDEX(_hidden_info_auction!AP$45:BA$45,'Draft Sim'!$F$21)</f>
        <v>-0.33202014650806355</v>
      </c>
      <c r="BJ94" cm="1">
        <f t="array" ref="BJ94">INDEX(_x_scores_!F$2:F$474,MATCH($BE94,_x_scores_!$A$2:$A$474,0),0) + INDEX(_hidden_info_auction!AP$46:BA$46,'Draft Sim'!$F$21)</f>
        <v>0.31879662667377551</v>
      </c>
      <c r="BK94" cm="1">
        <f t="array" ref="BK94">INDEX(_x_scores_!G$2:G$474,MATCH($BE94,_x_scores_!$A$2:$A$474,0),0) + INDEX(_hidden_info_auction!AP$47:BA$47,'Draft Sim'!$F$21)</f>
        <v>-1.3322414419870192</v>
      </c>
      <c r="BL94" cm="1">
        <f t="array" ref="BL94">INDEX(_x_scores_!H$2:H$474,MATCH($BE94,_x_scores_!$A$2:$A$474,0),0) + INDEX(_hidden_info_auction!AP$48:BA$48,'Draft Sim'!$F$21)</f>
        <v>-6.8568942968463387E-2</v>
      </c>
      <c r="BM94" cm="1">
        <f t="array" ref="BM94">INDEX(_x_scores_!I$2:I$474,MATCH($BE94,_x_scores_!$A$2:$A$474,0),0) + INDEX(_hidden_info_auction!AP$49:BA$49,'Draft Sim'!$F$21)</f>
        <v>-2.6513633051242564</v>
      </c>
      <c r="BN94" cm="1">
        <f t="array" ref="BN94">INDEX(_x_scores_!J$2:J$474,MATCH($BE94,_x_scores_!$A$2:$A$474,0),0) + INDEX(_hidden_info_auction!AP$50:BA$50,'Draft Sim'!$F$21)</f>
        <v>0.87063944484513645</v>
      </c>
      <c r="BP94">
        <f t="shared" si="26"/>
        <v>0.4524323579842221</v>
      </c>
      <c r="BQ94">
        <f t="shared" si="27"/>
        <v>0.58692638476490311</v>
      </c>
      <c r="BR94">
        <f t="shared" si="28"/>
        <v>0.48618022025670604</v>
      </c>
      <c r="BS94">
        <f t="shared" si="29"/>
        <v>0.47480847678222871</v>
      </c>
      <c r="BT94">
        <f t="shared" si="30"/>
        <v>0.52222533405309379</v>
      </c>
      <c r="BU94">
        <f t="shared" si="31"/>
        <v>0.40888818660638138</v>
      </c>
      <c r="BV94">
        <f t="shared" si="32"/>
        <v>0.49497377108902729</v>
      </c>
      <c r="BW94">
        <f t="shared" si="33"/>
        <v>0.31109467655106648</v>
      </c>
      <c r="BX94">
        <f t="shared" si="34"/>
        <v>0.56377220730340949</v>
      </c>
      <c r="BZ94">
        <f t="shared" si="35"/>
        <v>0.47792240171011535</v>
      </c>
      <c r="CA94" cm="1">
        <f t="array" aca="1" ref="CA94" ca="1">SUM(IF(MOD(_xlfn.FLOOR.MATH(ROW(INDIRECT("1:512"))/1),2)=1,BP94,1-BP94) * IF(MOD(_xlfn.FLOOR.MATH(ROW(INDIRECT("1:512"))/2),2)=1,BQ94,1-BQ94) *  IF(MOD(_xlfn.FLOOR.MATH(ROW(INDIRECT("1:512"))/4),2)=1,BR94,1-BR94) *IF(MOD(_xlfn.FLOOR.MATH(ROW(INDIRECT("1:512"))/8),2)=1,BS94,1-BS94) * IF(MOD(_xlfn.FLOOR.MATH(ROW(INDIRECT("1:512"))/16),2)=1,BT94,1-BT94) * IF(MOD(_xlfn.FLOOR.MATH(ROW(INDIRECT("1:512"))/32),2)=1,BU94,1-BU94) *  IF(MOD(_xlfn.FLOOR.MATH(ROW(INDIRECT("1:512"))/64),2)=1,BV94,1-BV94) * IF(MOD(_xlfn.FLOOR.MATH(ROW(INDIRECT("1:512"))/128),2)=1,BW94,1-BW94) * IF(MOD(_xlfn.FLOOR.MATH(ROW(INDIRECT("1:512"))/256),2)=1,BX94,1-BX94)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0.44529978978176221</v>
      </c>
      <c r="CB94">
        <f ca="1">IF('Auction Sim'!$C$2 = "Most Categories",CA94,BZ94)</f>
        <v>0.44529978978176221</v>
      </c>
      <c r="CD94" t="str">
        <f ca="1"/>
        <v>Kyle Kuzma</v>
      </c>
      <c r="CF94" s="6" t="str">
        <f t="shared" ca="1" si="36"/>
        <v>Kyle Kuzma</v>
      </c>
      <c r="CH94" t="str">
        <f ca="1"/>
        <v>Kyle Kuzma</v>
      </c>
      <c r="CI94">
        <f t="shared" ca="1" si="41"/>
        <v>0.44398164838715792</v>
      </c>
      <c r="CJ94">
        <f t="shared" ca="1" si="42"/>
        <v>0.35911817030708515</v>
      </c>
      <c r="CL94">
        <f t="shared" ca="1" si="43"/>
        <v>6.7059072721834312E-2</v>
      </c>
      <c r="CN94">
        <f t="shared" ca="1" si="37"/>
        <v>10.999277271646063</v>
      </c>
    </row>
    <row r="95" spans="3:92">
      <c r="C95" t="s">
        <v>596</v>
      </c>
      <c r="D95">
        <v>6</v>
      </c>
      <c r="E95" cm="1">
        <f t="array" aca="1" ref="E95" ca="1">INDIRECT("'Auction Sim'!" &amp; C95 &amp; D95)</f>
        <v>0</v>
      </c>
      <c r="I95" t="str">
        <v>Jaden McDaniels</v>
      </c>
      <c r="K95" s="6" t="str">
        <f t="shared" ca="1" si="22"/>
        <v>Jaden McDaniels</v>
      </c>
      <c r="M95" t="str">
        <f ca="1"/>
        <v>Jaden McDaniels</v>
      </c>
      <c r="N95">
        <f ca="1">INDEX(_g_scores_!K$2:$K$474,MATCH(M95,_g_scores_!$A$2:$A$474,0))</f>
        <v>-0.39393247325247716</v>
      </c>
      <c r="P95">
        <f t="shared" ca="1" si="38"/>
        <v>1.0676503057811182</v>
      </c>
      <c r="R95">
        <f t="shared" ca="1" si="23"/>
        <v>10.93288274848938</v>
      </c>
      <c r="T95" t="str">
        <v>Jakob Poeltl</v>
      </c>
      <c r="V95" s="6" t="str">
        <f t="shared" ca="1" si="24"/>
        <v>Jakob Poeltl</v>
      </c>
      <c r="X95" t="str">
        <f ca="1"/>
        <v>Jakob Poeltl</v>
      </c>
      <c r="Y95">
        <f ca="1">INDEX(_z_scores_!$K$2:$K$474,MATCH(X95,_z_scores_!$A$2:$A$474,0))</f>
        <v>-0.78424023263572273</v>
      </c>
      <c r="AA95">
        <f t="shared" ca="1" si="39"/>
        <v>1.577192517099359</v>
      </c>
      <c r="AC95">
        <f t="shared" ca="1" si="40"/>
        <v>10.139197811709479</v>
      </c>
      <c r="AE95">
        <v>-0.54870907878803388</v>
      </c>
      <c r="AF95">
        <v>1.0299826009651205</v>
      </c>
      <c r="AG95">
        <v>-0.3553575030092922</v>
      </c>
      <c r="AH95">
        <v>-9.9044619562652245E-2</v>
      </c>
      <c r="AI95">
        <v>0.89056809440682605</v>
      </c>
      <c r="AJ95">
        <v>-1.2643080226867811</v>
      </c>
      <c r="AK95">
        <v>2.0953701766793782E-3</v>
      </c>
      <c r="AL95">
        <v>-0.90742460275541714</v>
      </c>
      <c r="AM95">
        <v>0.77079560543897974</v>
      </c>
      <c r="BE95" t="str">
        <f t="shared" si="25"/>
        <v>Jaden McDaniels</v>
      </c>
      <c r="BF95" cm="1">
        <f t="array" ref="BF95">INDEX(_x_scores_!B$2:B$474,MATCH($BE95,_x_scores_!$A$2:$A$474,0),0) + INDEX(_hidden_info_auction!AP$42:BA$42,'Draft Sim'!$F$21)</f>
        <v>-0.26875655044515345</v>
      </c>
      <c r="BG95" cm="1">
        <f t="array" ref="BG95">INDEX(_x_scores_!C$2:C$474,MATCH($BE95,_x_scores_!$A$2:$A$474,0),0) + INDEX(_hidden_info_auction!AP$43:BA$43,'Draft Sim'!$F$21)</f>
        <v>-0.10553183343784184</v>
      </c>
      <c r="BH95" cm="1">
        <f t="array" ref="BH95">INDEX(_x_scores_!D$2:D$474,MATCH($BE95,_x_scores_!$A$2:$A$474,0),0) +INDEX(_hidden_info_auction!AP$44:BA$44,'Draft Sim'!$F$21)</f>
        <v>-0.48576385431711888</v>
      </c>
      <c r="BI95" cm="1">
        <f t="array" ref="BI95">INDEX(_x_scores_!E$2:E$474,MATCH($BE95,_x_scores_!$A$2:$A$474,0),0) + INDEX(_hidden_info_auction!AP$45:BA$45,'Draft Sim'!$F$21)</f>
        <v>-0.17547031196456681</v>
      </c>
      <c r="BJ95" cm="1">
        <f t="array" ref="BJ95">INDEX(_x_scores_!F$2:F$474,MATCH($BE95,_x_scores_!$A$2:$A$474,0),0) + INDEX(_hidden_info_auction!AP$46:BA$46,'Draft Sim'!$F$21)</f>
        <v>-8.9048828830053217E-2</v>
      </c>
      <c r="BK95" cm="1">
        <f t="array" ref="BK95">INDEX(_x_scores_!G$2:G$474,MATCH($BE95,_x_scores_!$A$2:$A$474,0),0) + INDEX(_hidden_info_auction!AP$47:BA$47,'Draft Sim'!$F$21)</f>
        <v>-0.11461442695843072</v>
      </c>
      <c r="BL95" cm="1">
        <f t="array" ref="BL95">INDEX(_x_scores_!H$2:H$474,MATCH($BE95,_x_scores_!$A$2:$A$474,0),0) + INDEX(_hidden_info_auction!AP$48:BA$48,'Draft Sim'!$F$21)</f>
        <v>0.20012511605128869</v>
      </c>
      <c r="BM95" cm="1">
        <f t="array" ref="BM95">INDEX(_x_scores_!I$2:I$474,MATCH($BE95,_x_scores_!$A$2:$A$474,0),0) + INDEX(_hidden_info_auction!AP$49:BA$49,'Draft Sim'!$F$21)</f>
        <v>-1.9654208601145378</v>
      </c>
      <c r="BN95" cm="1">
        <f t="array" ref="BN95">INDEX(_x_scores_!J$2:J$474,MATCH($BE95,_x_scores_!$A$2:$A$474,0),0) + INDEX(_hidden_info_auction!AP$50:BA$50,'Draft Sim'!$F$21)</f>
        <v>0.13546309366652978</v>
      </c>
      <c r="BP95">
        <f t="shared" si="26"/>
        <v>0.48000269918357563</v>
      </c>
      <c r="BQ95">
        <f t="shared" si="27"/>
        <v>0.49274276262332162</v>
      </c>
      <c r="BR95">
        <f t="shared" si="28"/>
        <v>0.46742558798157674</v>
      </c>
      <c r="BS95">
        <f t="shared" si="29"/>
        <v>0.48668007282762227</v>
      </c>
      <c r="BT95">
        <f t="shared" si="30"/>
        <v>0.49378887765987667</v>
      </c>
      <c r="BU95">
        <f t="shared" si="31"/>
        <v>0.49209263876066722</v>
      </c>
      <c r="BV95">
        <f t="shared" si="32"/>
        <v>0.51466661968092331</v>
      </c>
      <c r="BW95">
        <f t="shared" si="33"/>
        <v>0.35745530801464553</v>
      </c>
      <c r="BX95">
        <f t="shared" si="34"/>
        <v>0.50996394358484587</v>
      </c>
      <c r="BZ95">
        <f t="shared" si="35"/>
        <v>0.47720205670189508</v>
      </c>
      <c r="CA95" cm="1">
        <f t="array" aca="1" ref="CA95" ca="1">SUM(IF(MOD(_xlfn.FLOOR.MATH(ROW(INDIRECT("1:512"))/1),2)=1,BP95,1-BP95) * IF(MOD(_xlfn.FLOOR.MATH(ROW(INDIRECT("1:512"))/2),2)=1,BQ95,1-BQ95) *  IF(MOD(_xlfn.FLOOR.MATH(ROW(INDIRECT("1:512"))/4),2)=1,BR95,1-BR95) *IF(MOD(_xlfn.FLOOR.MATH(ROW(INDIRECT("1:512"))/8),2)=1,BS95,1-BS95) * IF(MOD(_xlfn.FLOOR.MATH(ROW(INDIRECT("1:512"))/16),2)=1,BT95,1-BT95) * IF(MOD(_xlfn.FLOOR.MATH(ROW(INDIRECT("1:512"))/32),2)=1,BU95,1-BU95) *  IF(MOD(_xlfn.FLOOR.MATH(ROW(INDIRECT("1:512"))/64),2)=1,BV95,1-BV95) * IF(MOD(_xlfn.FLOOR.MATH(ROW(INDIRECT("1:512"))/128),2)=1,BW95,1-BW95) * IF(MOD(_xlfn.FLOOR.MATH(ROW(INDIRECT("1:512"))/256),2)=1,BX95,1-BX95)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0.44391421091462502</v>
      </c>
      <c r="CB95">
        <f ca="1">IF('Auction Sim'!$C$2 = "Most Categories",CA95,BZ95)</f>
        <v>0.44391421091462502</v>
      </c>
      <c r="CD95" t="str">
        <f ca="1"/>
        <v>Jaden McDaniels</v>
      </c>
      <c r="CF95" s="6" t="str">
        <f t="shared" ca="1" si="36"/>
        <v>Jaden McDaniels</v>
      </c>
      <c r="CH95" t="str">
        <f ca="1"/>
        <v>Jaden McDaniels</v>
      </c>
      <c r="CI95">
        <f t="shared" ca="1" si="41"/>
        <v>0.44391421091462502</v>
      </c>
      <c r="CJ95">
        <f t="shared" ca="1" si="42"/>
        <v>0.35894744169277115</v>
      </c>
      <c r="CL95">
        <f t="shared" ca="1" si="43"/>
        <v>6.6888344107520314E-2</v>
      </c>
      <c r="CN95">
        <f t="shared" ca="1" si="37"/>
        <v>10.971273732515227</v>
      </c>
    </row>
    <row r="96" spans="3:92">
      <c r="C96" t="s">
        <v>596</v>
      </c>
      <c r="D96">
        <v>8</v>
      </c>
      <c r="E96" cm="1">
        <f t="array" aca="1" ref="E96" ca="1">INDIRECT("'Auction Sim'!" &amp; C96 &amp; D96)</f>
        <v>0</v>
      </c>
      <c r="I96" t="str">
        <v>Markelle Fultz</v>
      </c>
      <c r="K96" s="6" t="str">
        <f t="shared" ca="1" si="22"/>
        <v>Markelle Fultz</v>
      </c>
      <c r="M96" t="str">
        <f ca="1"/>
        <v>Markelle Fultz</v>
      </c>
      <c r="N96">
        <f ca="1">INDEX(_g_scores_!K$2:$K$474,MATCH(M96,_g_scores_!$A$2:$A$474,0))</f>
        <v>-0.43666545933142742</v>
      </c>
      <c r="P96">
        <f t="shared" ca="1" si="38"/>
        <v>1.0249173197021679</v>
      </c>
      <c r="R96">
        <f t="shared" ca="1" si="23"/>
        <v>10.495291222720853</v>
      </c>
      <c r="T96" t="str">
        <v>Jalen Green</v>
      </c>
      <c r="V96" s="6" t="str">
        <f t="shared" ca="1" si="24"/>
        <v>Jalen Green</v>
      </c>
      <c r="X96" t="str">
        <f ca="1"/>
        <v>Jalen Green</v>
      </c>
      <c r="Y96">
        <f ca="1">INDEX(_z_scores_!$K$2:$K$474,MATCH(X96,_z_scores_!$A$2:$A$474,0))</f>
        <v>-0.83838190438476168</v>
      </c>
      <c r="AA96">
        <f t="shared" ca="1" si="39"/>
        <v>1.52305084535032</v>
      </c>
      <c r="AC96">
        <f t="shared" ca="1" si="40"/>
        <v>9.7911406698142471</v>
      </c>
      <c r="AE96">
        <v>0.90545482387068688</v>
      </c>
      <c r="AF96">
        <v>-0.49484119780854285</v>
      </c>
      <c r="AG96">
        <v>0.3279252871270405</v>
      </c>
      <c r="AH96">
        <v>-7.6737819675849014E-2</v>
      </c>
      <c r="AI96">
        <v>-0.54852466254486887</v>
      </c>
      <c r="AJ96">
        <v>0.90841955943692276</v>
      </c>
      <c r="AK96">
        <v>-0.77837161904704577</v>
      </c>
      <c r="AL96">
        <v>0.19724443635112809</v>
      </c>
      <c r="AM96">
        <v>-0.80531291369461966</v>
      </c>
      <c r="BE96" t="str">
        <f t="shared" si="25"/>
        <v>Markelle Fultz</v>
      </c>
      <c r="BF96" cm="1">
        <f t="array" ref="BF96">INDEX(_x_scores_!B$2:B$474,MATCH($BE96,_x_scores_!$A$2:$A$474,0),0) + INDEX(_hidden_info_auction!AP$42:BA$42,'Draft Sim'!$F$21)</f>
        <v>-0.25869944963028474</v>
      </c>
      <c r="BG96" cm="1">
        <f t="array" ref="BG96">INDEX(_x_scores_!C$2:C$474,MATCH($BE96,_x_scores_!$A$2:$A$474,0),0) + INDEX(_hidden_info_auction!AP$43:BA$43,'Draft Sim'!$F$21)</f>
        <v>-0.30267003968924799</v>
      </c>
      <c r="BH96" cm="1">
        <f t="array" ref="BH96">INDEX(_x_scores_!D$2:D$474,MATCH($BE96,_x_scores_!$A$2:$A$474,0),0) +INDEX(_hidden_info_auction!AP$44:BA$44,'Draft Sim'!$F$21)</f>
        <v>0.99909313287984147</v>
      </c>
      <c r="BI96" cm="1">
        <f t="array" ref="BI96">INDEX(_x_scores_!E$2:E$474,MATCH($BE96,_x_scores_!$A$2:$A$474,0),0) + INDEX(_hidden_info_auction!AP$45:BA$45,'Draft Sim'!$F$21)</f>
        <v>0.29389227708078364</v>
      </c>
      <c r="BJ96" cm="1">
        <f t="array" ref="BJ96">INDEX(_x_scores_!F$2:F$474,MATCH($BE96,_x_scores_!$A$2:$A$474,0),0) + INDEX(_hidden_info_auction!AP$46:BA$46,'Draft Sim'!$F$21)</f>
        <v>-0.89370454941340749</v>
      </c>
      <c r="BK96" cm="1">
        <f t="array" ref="BK96">INDEX(_x_scores_!G$2:G$474,MATCH($BE96,_x_scores_!$A$2:$A$474,0),0) + INDEX(_hidden_info_auction!AP$47:BA$47,'Draft Sim'!$F$21)</f>
        <v>-0.72002226281309045</v>
      </c>
      <c r="BL96" cm="1">
        <f t="array" ref="BL96">INDEX(_x_scores_!H$2:H$474,MATCH($BE96,_x_scores_!$A$2:$A$474,0),0) + INDEX(_hidden_info_auction!AP$48:BA$48,'Draft Sim'!$F$21)</f>
        <v>-0.41333759623295907</v>
      </c>
      <c r="BM96" cm="1">
        <f t="array" ref="BM96">INDEX(_x_scores_!I$2:I$474,MATCH($BE96,_x_scores_!$A$2:$A$474,0),0) + INDEX(_hidden_info_auction!AP$49:BA$49,'Draft Sim'!$F$21)</f>
        <v>-1.8160782057624536</v>
      </c>
      <c r="BN96" cm="1">
        <f t="array" ref="BN96">INDEX(_x_scores_!J$2:J$474,MATCH($BE96,_x_scores_!$A$2:$A$474,0),0) + INDEX(_hidden_info_auction!AP$50:BA$50,'Draft Sim'!$F$21)</f>
        <v>0.16662796115249545</v>
      </c>
      <c r="BP96">
        <f t="shared" si="26"/>
        <v>0.48075042303357962</v>
      </c>
      <c r="BQ96">
        <f t="shared" si="27"/>
        <v>0.47919420954898317</v>
      </c>
      <c r="BR96">
        <f t="shared" si="28"/>
        <v>0.56675729090198934</v>
      </c>
      <c r="BS96">
        <f t="shared" si="29"/>
        <v>0.52230184020356873</v>
      </c>
      <c r="BT96">
        <f t="shared" si="30"/>
        <v>0.43791468017162527</v>
      </c>
      <c r="BU96">
        <f t="shared" si="31"/>
        <v>0.4504497990775459</v>
      </c>
      <c r="BV96">
        <f t="shared" si="32"/>
        <v>0.4697299003214922</v>
      </c>
      <c r="BW96">
        <f t="shared" si="33"/>
        <v>0.36786472721068075</v>
      </c>
      <c r="BX96">
        <f t="shared" si="34"/>
        <v>0.5122556114296779</v>
      </c>
      <c r="BZ96">
        <f t="shared" si="35"/>
        <v>0.47635760909990477</v>
      </c>
      <c r="CA96" cm="1">
        <f t="array" aca="1" ref="CA96" ca="1">SUM(IF(MOD(_xlfn.FLOOR.MATH(ROW(INDIRECT("1:512"))/1),2)=1,BP96,1-BP96) * IF(MOD(_xlfn.FLOOR.MATH(ROW(INDIRECT("1:512"))/2),2)=1,BQ96,1-BQ96) *  IF(MOD(_xlfn.FLOOR.MATH(ROW(INDIRECT("1:512"))/4),2)=1,BR96,1-BR96) *IF(MOD(_xlfn.FLOOR.MATH(ROW(INDIRECT("1:512"))/8),2)=1,BS96,1-BS96) * IF(MOD(_xlfn.FLOOR.MATH(ROW(INDIRECT("1:512"))/16),2)=1,BT96,1-BT96) * IF(MOD(_xlfn.FLOOR.MATH(ROW(INDIRECT("1:512"))/32),2)=1,BU96,1-BU96) *  IF(MOD(_xlfn.FLOOR.MATH(ROW(INDIRECT("1:512"))/64),2)=1,BV96,1-BV96) * IF(MOD(_xlfn.FLOOR.MATH(ROW(INDIRECT("1:512"))/128),2)=1,BW96,1-BW96) * IF(MOD(_xlfn.FLOOR.MATH(ROW(INDIRECT("1:512"))/256),2)=1,BX96,1-BX96)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0.44168515878972864</v>
      </c>
      <c r="CB96">
        <f ca="1">IF('Auction Sim'!$C$2 = "Most Categories",CA96,BZ96)</f>
        <v>0.44168515878972864</v>
      </c>
      <c r="CD96" t="str">
        <f ca="1"/>
        <v>Cameron Johnson</v>
      </c>
      <c r="CF96" s="6" t="str">
        <f t="shared" ca="1" si="36"/>
        <v>Cameron Johnson</v>
      </c>
      <c r="CH96" t="str">
        <f ca="1"/>
        <v>Cameron Johnson</v>
      </c>
      <c r="CI96">
        <f t="shared" ca="1" si="41"/>
        <v>0.44307756354355637</v>
      </c>
      <c r="CJ96">
        <f t="shared" ca="1" si="42"/>
        <v>0.35682899315802841</v>
      </c>
      <c r="CL96">
        <f t="shared" ca="1" si="43"/>
        <v>6.4769895572777569E-2</v>
      </c>
      <c r="CN96">
        <f t="shared" ca="1" si="37"/>
        <v>10.623797964157921</v>
      </c>
    </row>
    <row r="97" spans="3:92">
      <c r="C97" t="s">
        <v>596</v>
      </c>
      <c r="D97">
        <v>10</v>
      </c>
      <c r="E97" cm="1">
        <f t="array" aca="1" ref="E97" ca="1">INDIRECT("'Auction Sim'!" &amp; C97 &amp; D97)</f>
        <v>0</v>
      </c>
      <c r="I97" t="str">
        <v>Herbert Jones</v>
      </c>
      <c r="K97" s="6" t="str">
        <f t="shared" ca="1" si="22"/>
        <v>Herbert Jones</v>
      </c>
      <c r="M97" t="str">
        <f ca="1"/>
        <v>Herbert Jones</v>
      </c>
      <c r="N97">
        <f ca="1">INDEX(_g_scores_!K$2:$K$474,MATCH(M97,_g_scores_!$A$2:$A$474,0))</f>
        <v>-0.46364416278761622</v>
      </c>
      <c r="P97">
        <f t="shared" ca="1" si="38"/>
        <v>0.99793861624597913</v>
      </c>
      <c r="R97">
        <f t="shared" ca="1" si="23"/>
        <v>10.219025670230815</v>
      </c>
      <c r="T97" t="str">
        <v>Jabari Smith Jr.</v>
      </c>
      <c r="V97" s="6" t="str">
        <f t="shared" ca="1" si="24"/>
        <v>Jabari Smith Jr.</v>
      </c>
      <c r="X97" t="str">
        <f ca="1"/>
        <v>Jabari Smith Jr.</v>
      </c>
      <c r="Y97">
        <f ca="1">INDEX(_z_scores_!$K$2:$K$474,MATCH(X97,_z_scores_!$A$2:$A$474,0))</f>
        <v>-0.85381134155358085</v>
      </c>
      <c r="AA97">
        <f t="shared" ca="1" si="39"/>
        <v>1.5076214081815009</v>
      </c>
      <c r="AC97">
        <f t="shared" ca="1" si="40"/>
        <v>9.6919504226618489</v>
      </c>
      <c r="AE97">
        <v>-0.12985678006089271</v>
      </c>
      <c r="AF97">
        <v>0.88633526438159149</v>
      </c>
      <c r="AG97">
        <v>-0.85089881702850056</v>
      </c>
      <c r="AH97">
        <v>-0.30740006071367026</v>
      </c>
      <c r="AI97">
        <v>0.46215800110561517</v>
      </c>
      <c r="AJ97">
        <v>8.6859361537470633E-2</v>
      </c>
      <c r="AK97">
        <v>0.18065811320185551</v>
      </c>
      <c r="AL97">
        <v>-2.0851581646851976E-2</v>
      </c>
      <c r="AM97">
        <v>-0.64847020790495802</v>
      </c>
      <c r="BE97" t="str">
        <f t="shared" si="25"/>
        <v>Herbert Jones</v>
      </c>
      <c r="BF97" cm="1">
        <f t="array" ref="BF97">INDEX(_x_scores_!B$2:B$474,MATCH($BE97,_x_scores_!$A$2:$A$474,0),0) + INDEX(_hidden_info_auction!AP$42:BA$42,'Draft Sim'!$F$21)</f>
        <v>-0.68961541590949571</v>
      </c>
      <c r="BG97" cm="1">
        <f t="array" ref="BG97">INDEX(_x_scores_!C$2:C$474,MATCH($BE97,_x_scores_!$A$2:$A$474,0),0) + INDEX(_hidden_info_auction!AP$43:BA$43,'Draft Sim'!$F$21)</f>
        <v>-0.21707044914631596</v>
      </c>
      <c r="BH97" cm="1">
        <f t="array" ref="BH97">INDEX(_x_scores_!D$2:D$474,MATCH($BE97,_x_scores_!$A$2:$A$474,0),0) +INDEX(_hidden_info_auction!AP$44:BA$44,'Draft Sim'!$F$21)</f>
        <v>-0.26693397617766018</v>
      </c>
      <c r="BI97" cm="1">
        <f t="array" ref="BI97">INDEX(_x_scores_!E$2:E$474,MATCH($BE97,_x_scores_!$A$2:$A$474,0),0) + INDEX(_hidden_info_auction!AP$45:BA$45,'Draft Sim'!$F$21)</f>
        <v>0.52962172229744597</v>
      </c>
      <c r="BJ97" cm="1">
        <f t="array" ref="BJ97">INDEX(_x_scores_!F$2:F$474,MATCH($BE97,_x_scores_!$A$2:$A$474,0),0) + INDEX(_hidden_info_auction!AP$46:BA$46,'Draft Sim'!$F$21)</f>
        <v>-0.53155719217180253</v>
      </c>
      <c r="BK97" cm="1">
        <f t="array" ref="BK97">INDEX(_x_scores_!G$2:G$474,MATCH($BE97,_x_scores_!$A$2:$A$474,0),0) + INDEX(_hidden_info_auction!AP$47:BA$47,'Draft Sim'!$F$21)</f>
        <v>-0.51614748675163347</v>
      </c>
      <c r="BL97" cm="1">
        <f t="array" ref="BL97">INDEX(_x_scores_!H$2:H$474,MATCH($BE97,_x_scores_!$A$2:$A$474,0),0) + INDEX(_hidden_info_auction!AP$48:BA$48,'Draft Sim'!$F$21)</f>
        <v>0.32549611952393315</v>
      </c>
      <c r="BM97" cm="1">
        <f t="array" ref="BM97">INDEX(_x_scores_!I$2:I$474,MATCH($BE97,_x_scores_!$A$2:$A$474,0),0) + INDEX(_hidden_info_auction!AP$49:BA$49,'Draft Sim'!$F$21)</f>
        <v>-1.6867786664059157</v>
      </c>
      <c r="BN97" cm="1">
        <f t="array" ref="BN97">INDEX(_x_scores_!J$2:J$474,MATCH($BE97,_x_scores_!$A$2:$A$474,0),0) + INDEX(_hidden_info_auction!AP$50:BA$50,'Draft Sim'!$F$21)</f>
        <v>-2.5475010121638969E-2</v>
      </c>
      <c r="BP97">
        <f t="shared" si="26"/>
        <v>0.44880775720610822</v>
      </c>
      <c r="BQ97">
        <f t="shared" si="27"/>
        <v>0.48507510923628172</v>
      </c>
      <c r="BR97">
        <f t="shared" si="28"/>
        <v>0.48208599648493466</v>
      </c>
      <c r="BS97">
        <f t="shared" si="29"/>
        <v>0.54014300123101555</v>
      </c>
      <c r="BT97">
        <f t="shared" si="30"/>
        <v>0.4629758959366792</v>
      </c>
      <c r="BU97">
        <f t="shared" si="31"/>
        <v>0.46443538711996313</v>
      </c>
      <c r="BV97">
        <f t="shared" si="32"/>
        <v>0.52384587490641477</v>
      </c>
      <c r="BW97">
        <f t="shared" si="33"/>
        <v>0.3769564941488579</v>
      </c>
      <c r="BX97">
        <f t="shared" si="34"/>
        <v>0.49812600599310874</v>
      </c>
      <c r="BZ97">
        <f t="shared" si="35"/>
        <v>0.47582794691815145</v>
      </c>
      <c r="CA97" cm="1">
        <f t="array" aca="1" ref="CA97" ca="1">SUM(IF(MOD(_xlfn.FLOOR.MATH(ROW(INDIRECT("1:512"))/1),2)=1,BP97,1-BP97) * IF(MOD(_xlfn.FLOOR.MATH(ROW(INDIRECT("1:512"))/2),2)=1,BQ97,1-BQ97) *  IF(MOD(_xlfn.FLOOR.MATH(ROW(INDIRECT("1:512"))/4),2)=1,BR97,1-BR97) *IF(MOD(_xlfn.FLOOR.MATH(ROW(INDIRECT("1:512"))/8),2)=1,BS97,1-BS97) * IF(MOD(_xlfn.FLOOR.MATH(ROW(INDIRECT("1:512"))/16),2)=1,BT97,1-BT97) * IF(MOD(_xlfn.FLOOR.MATH(ROW(INDIRECT("1:512"))/32),2)=1,BU97,1-BU97) *  IF(MOD(_xlfn.FLOOR.MATH(ROW(INDIRECT("1:512"))/64),2)=1,BV97,1-BV97) * IF(MOD(_xlfn.FLOOR.MATH(ROW(INDIRECT("1:512"))/128),2)=1,BW97,1-BW97) * IF(MOD(_xlfn.FLOOR.MATH(ROW(INDIRECT("1:512"))/256),2)=1,BX97,1-BX97)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0.440494814867331</v>
      </c>
      <c r="CB97">
        <f ca="1">IF('Auction Sim'!$C$2 = "Most Categories",CA97,BZ97)</f>
        <v>0.440494814867331</v>
      </c>
      <c r="CD97" t="str">
        <f ca="1"/>
        <v>Cole Anthony</v>
      </c>
      <c r="CF97" s="6" t="str">
        <f t="shared" ca="1" si="36"/>
        <v>Cole Anthony</v>
      </c>
      <c r="CH97" t="str">
        <f ca="1"/>
        <v>Cole Anthony</v>
      </c>
      <c r="CI97">
        <f t="shared" ca="1" si="41"/>
        <v>0.44245439747574444</v>
      </c>
      <c r="CJ97">
        <f t="shared" ca="1" si="42"/>
        <v>0.35525067682765199</v>
      </c>
      <c r="CL97">
        <f t="shared" ca="1" si="43"/>
        <v>6.3191579242401152E-2</v>
      </c>
      <c r="CN97">
        <f t="shared" ca="1" si="37"/>
        <v>10.364916678814339</v>
      </c>
    </row>
    <row r="98" spans="3:92">
      <c r="C98" t="s">
        <v>596</v>
      </c>
      <c r="D98">
        <v>12</v>
      </c>
      <c r="E98" cm="1">
        <f t="array" aca="1" ref="E98" ca="1">INDIRECT("'Auction Sim'!" &amp; C98 &amp; D98)</f>
        <v>0</v>
      </c>
      <c r="I98" t="str">
        <v>Cole Anthony</v>
      </c>
      <c r="K98" s="6" t="str">
        <f t="shared" ca="1" si="22"/>
        <v>Cole Anthony</v>
      </c>
      <c r="M98" t="str">
        <f ca="1"/>
        <v>Cole Anthony</v>
      </c>
      <c r="N98">
        <f ca="1">INDEX(_g_scores_!K$2:$K$474,MATCH(M98,_g_scores_!$A$2:$A$474,0))</f>
        <v>-0.46670480650980434</v>
      </c>
      <c r="P98">
        <f t="shared" ca="1" si="38"/>
        <v>0.99487797252379107</v>
      </c>
      <c r="R98">
        <f t="shared" ca="1" si="23"/>
        <v>10.1876842668065</v>
      </c>
      <c r="T98" t="str">
        <v>Christian Wood</v>
      </c>
      <c r="V98" s="6" t="str">
        <f t="shared" ca="1" si="24"/>
        <v>Christian Wood</v>
      </c>
      <c r="X98" t="str">
        <f ca="1"/>
        <v>Christian Wood</v>
      </c>
      <c r="Y98">
        <f ca="1">INDEX(_z_scores_!$K$2:$K$474,MATCH(X98,_z_scores_!$A$2:$A$474,0))</f>
        <v>-0.87808070925793824</v>
      </c>
      <c r="AA98">
        <f t="shared" ca="1" si="39"/>
        <v>1.4833520404771434</v>
      </c>
      <c r="AC98">
        <f t="shared" ca="1" si="40"/>
        <v>9.5359314730081</v>
      </c>
      <c r="AE98">
        <v>-0.15926426162043236</v>
      </c>
      <c r="AF98">
        <v>0.53987641024471156</v>
      </c>
      <c r="AG98">
        <v>-0.7456602908931742</v>
      </c>
      <c r="AH98">
        <v>-0.51568653090957572</v>
      </c>
      <c r="AI98">
        <v>0.46963709325484926</v>
      </c>
      <c r="AJ98">
        <v>2.7153207978451388E-2</v>
      </c>
      <c r="AK98">
        <v>0.20173353977997077</v>
      </c>
      <c r="AL98">
        <v>-0.38484883218878452</v>
      </c>
      <c r="AM98">
        <v>0.17323821285474275</v>
      </c>
      <c r="BE98" t="str">
        <f t="shared" si="25"/>
        <v>Cole Anthony</v>
      </c>
      <c r="BF98" cm="1">
        <f t="array" ref="BF98">INDEX(_x_scores_!B$2:B$474,MATCH($BE98,_x_scores_!$A$2:$A$474,0),0) + INDEX(_hidden_info_auction!AP$42:BA$42,'Draft Sim'!$F$21)</f>
        <v>-0.28842914395132585</v>
      </c>
      <c r="BG98" cm="1">
        <f t="array" ref="BG98">INDEX(_x_scores_!C$2:C$474,MATCH($BE98,_x_scores_!$A$2:$A$474,0),0) + INDEX(_hidden_info_auction!AP$43:BA$43,'Draft Sim'!$F$21)</f>
        <v>0.17287865935004959</v>
      </c>
      <c r="BH98" cm="1">
        <f t="array" ref="BH98">INDEX(_x_scores_!D$2:D$474,MATCH($BE98,_x_scores_!$A$2:$A$474,0),0) +INDEX(_hidden_info_auction!AP$44:BA$44,'Draft Sim'!$F$21)</f>
        <v>0.4635914367727737</v>
      </c>
      <c r="BI98" cm="1">
        <f t="array" ref="BI98">INDEX(_x_scores_!E$2:E$474,MATCH($BE98,_x_scores_!$A$2:$A$474,0),0) + INDEX(_hidden_info_auction!AP$45:BA$45,'Draft Sim'!$F$21)</f>
        <v>-0.45235561043722428</v>
      </c>
      <c r="BJ98" cm="1">
        <f t="array" ref="BJ98">INDEX(_x_scores_!F$2:F$474,MATCH($BE98,_x_scores_!$A$2:$A$474,0),0) + INDEX(_hidden_info_auction!AP$46:BA$46,'Draft Sim'!$F$21)</f>
        <v>-0.88863307419648674</v>
      </c>
      <c r="BK98" cm="1">
        <f t="array" ref="BK98">INDEX(_x_scores_!G$2:G$474,MATCH($BE98,_x_scores_!$A$2:$A$474,0),0) + INDEX(_hidden_info_auction!AP$47:BA$47,'Draft Sim'!$F$21)</f>
        <v>-2.9849051758258333E-2</v>
      </c>
      <c r="BL98" cm="1">
        <f t="array" ref="BL98">INDEX(_x_scores_!H$2:H$474,MATCH($BE98,_x_scores_!$A$2:$A$474,0),0) + INDEX(_hidden_info_auction!AP$48:BA$48,'Draft Sim'!$F$21)</f>
        <v>-5.1811670311635777E-2</v>
      </c>
      <c r="BM98" cm="1">
        <f t="array" ref="BM98">INDEX(_x_scores_!I$2:I$474,MATCH($BE98,_x_scores_!$A$2:$A$474,0),0) + INDEX(_hidden_info_auction!AP$49:BA$49,'Draft Sim'!$F$21)</f>
        <v>-1.5079979298724338</v>
      </c>
      <c r="BN98" cm="1">
        <f t="array" ref="BN98">INDEX(_x_scores_!J$2:J$474,MATCH($BE98,_x_scores_!$A$2:$A$474,0),0) + INDEX(_hidden_info_auction!AP$50:BA$50,'Draft Sim'!$F$21)</f>
        <v>-0.26870314806604112</v>
      </c>
      <c r="BP98">
        <f t="shared" si="26"/>
        <v>0.4785402899406358</v>
      </c>
      <c r="BQ98">
        <f t="shared" si="27"/>
        <v>0.51188745548218928</v>
      </c>
      <c r="BR98">
        <f t="shared" si="28"/>
        <v>0.53109065720587223</v>
      </c>
      <c r="BS98">
        <f t="shared" si="29"/>
        <v>0.46569774194362135</v>
      </c>
      <c r="BT98">
        <f t="shared" si="30"/>
        <v>0.43826415969987842</v>
      </c>
      <c r="BU98">
        <f t="shared" si="31"/>
        <v>0.49794055906073487</v>
      </c>
      <c r="BV98">
        <f t="shared" si="32"/>
        <v>0.49620206670856815</v>
      </c>
      <c r="BW98">
        <f t="shared" si="33"/>
        <v>0.38963979001860172</v>
      </c>
      <c r="BX98">
        <f t="shared" si="34"/>
        <v>0.48024165698840326</v>
      </c>
      <c r="BZ98">
        <f t="shared" si="35"/>
        <v>0.47661159744983395</v>
      </c>
      <c r="CA98" cm="1">
        <f t="array" aca="1" ref="CA98" ca="1">SUM(IF(MOD(_xlfn.FLOOR.MATH(ROW(INDIRECT("1:512"))/1),2)=1,BP98,1-BP98) * IF(MOD(_xlfn.FLOOR.MATH(ROW(INDIRECT("1:512"))/2),2)=1,BQ98,1-BQ98) *  IF(MOD(_xlfn.FLOOR.MATH(ROW(INDIRECT("1:512"))/4),2)=1,BR98,1-BR98) *IF(MOD(_xlfn.FLOOR.MATH(ROW(INDIRECT("1:512"))/8),2)=1,BS98,1-BS98) * IF(MOD(_xlfn.FLOOR.MATH(ROW(INDIRECT("1:512"))/16),2)=1,BT98,1-BT98) * IF(MOD(_xlfn.FLOOR.MATH(ROW(INDIRECT("1:512"))/32),2)=1,BU98,1-BU98) *  IF(MOD(_xlfn.FLOOR.MATH(ROW(INDIRECT("1:512"))/64),2)=1,BV98,1-BV98) * IF(MOD(_xlfn.FLOOR.MATH(ROW(INDIRECT("1:512"))/128),2)=1,BW98,1-BW98) * IF(MOD(_xlfn.FLOOR.MATH(ROW(INDIRECT("1:512"))/256),2)=1,BX98,1-BX98)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0.44245439747574444</v>
      </c>
      <c r="CB98">
        <f ca="1">IF('Auction Sim'!$C$2 = "Most Categories",CA98,BZ98)</f>
        <v>0.44245439747574444</v>
      </c>
      <c r="CD98" t="str">
        <f ca="1"/>
        <v>Paolo Banchero</v>
      </c>
      <c r="CF98" s="6" t="str">
        <f t="shared" ca="1" si="36"/>
        <v>Paolo Banchero</v>
      </c>
      <c r="CH98" t="str">
        <f ca="1"/>
        <v>Paolo Banchero</v>
      </c>
      <c r="CI98">
        <f t="shared" ca="1" si="41"/>
        <v>0.44232527795841758</v>
      </c>
      <c r="CJ98">
        <f t="shared" ca="1" si="42"/>
        <v>0.35492360595864669</v>
      </c>
      <c r="CL98">
        <f t="shared" ca="1" si="43"/>
        <v>6.2864508373395855E-2</v>
      </c>
      <c r="CN98">
        <f t="shared" ca="1" si="37"/>
        <v>10.311269304497216</v>
      </c>
    </row>
    <row r="99" spans="3:92">
      <c r="C99" t="s">
        <v>596</v>
      </c>
      <c r="D99">
        <v>14</v>
      </c>
      <c r="E99" cm="1">
        <f t="array" aca="1" ref="E99" ca="1">INDIRECT("'Auction Sim'!" &amp; C99 &amp; D99)</f>
        <v>0</v>
      </c>
      <c r="I99" t="str">
        <v>Kyle Kuzma</v>
      </c>
      <c r="K99" s="6" t="str">
        <f t="shared" ca="1" si="22"/>
        <v>Kyle Kuzma</v>
      </c>
      <c r="M99" t="str">
        <f ca="1"/>
        <v>Kyle Kuzma</v>
      </c>
      <c r="N99">
        <f ca="1">INDEX(_g_scores_!K$2:$K$474,MATCH(M99,_g_scores_!$A$2:$A$474,0))</f>
        <v>-0.46755272689297173</v>
      </c>
      <c r="P99">
        <f t="shared" ca="1" si="38"/>
        <v>0.99403005214062357</v>
      </c>
      <c r="R99">
        <f t="shared" ca="1" si="23"/>
        <v>10.179001448023019</v>
      </c>
      <c r="T99" t="str">
        <v>Kelly Oubre Jr.</v>
      </c>
      <c r="V99" s="6" t="str">
        <f t="shared" ca="1" si="24"/>
        <v>Kelly Oubre Jr.</v>
      </c>
      <c r="X99" t="str">
        <f ca="1"/>
        <v>Kelly Oubre Jr.</v>
      </c>
      <c r="Y99">
        <f ca="1">INDEX(_z_scores_!$K$2:$K$474,MATCH(X99,_z_scores_!$A$2:$A$474,0))</f>
        <v>-0.90893896060294299</v>
      </c>
      <c r="AA99">
        <f t="shared" ca="1" si="39"/>
        <v>1.4524937891321388</v>
      </c>
      <c r="AC99">
        <f t="shared" ca="1" si="40"/>
        <v>9.3375549836966538</v>
      </c>
      <c r="AE99">
        <v>0.1898025561490676</v>
      </c>
      <c r="AF99">
        <v>-0.24361271283799196</v>
      </c>
      <c r="AG99">
        <v>-0.99048047970105424</v>
      </c>
      <c r="AH99">
        <v>0.33470936205484059</v>
      </c>
      <c r="AI99">
        <v>-0.39968991998793063</v>
      </c>
      <c r="AJ99">
        <v>0.44812351741402434</v>
      </c>
      <c r="AK99">
        <v>0.34757113959496505</v>
      </c>
      <c r="AL99">
        <v>-0.2738300374579003</v>
      </c>
      <c r="AM99">
        <v>-0.49027055061519947</v>
      </c>
      <c r="BE99" t="str">
        <f t="shared" si="25"/>
        <v>Kyle Kuzma</v>
      </c>
      <c r="BF99" cm="1">
        <f t="array" ref="BF99">INDEX(_x_scores_!B$2:B$474,MATCH($BE99,_x_scores_!$A$2:$A$474,0),0) + INDEX(_hidden_info_auction!AP$42:BA$42,'Draft Sim'!$F$21)</f>
        <v>0.26851398558704404</v>
      </c>
      <c r="BG99" cm="1">
        <f t="array" ref="BG99">INDEX(_x_scores_!C$2:C$474,MATCH($BE99,_x_scores_!$A$2:$A$474,0),0) + INDEX(_hidden_info_auction!AP$43:BA$43,'Draft Sim'!$F$21)</f>
        <v>0.75914428874455353</v>
      </c>
      <c r="BH99" cm="1">
        <f t="array" ref="BH99">INDEX(_x_scores_!D$2:D$474,MATCH($BE99,_x_scores_!$A$2:$A$474,0),0) +INDEX(_hidden_info_auction!AP$44:BA$44,'Draft Sim'!$F$21)</f>
        <v>0.25111747094316678</v>
      </c>
      <c r="BI99" cm="1">
        <f t="array" ref="BI99">INDEX(_x_scores_!E$2:E$474,MATCH($BE99,_x_scores_!$A$2:$A$474,0),0) + INDEX(_hidden_info_auction!AP$45:BA$45,'Draft Sim'!$F$21)</f>
        <v>-0.66135299528988023</v>
      </c>
      <c r="BJ99" cm="1">
        <f t="array" ref="BJ99">INDEX(_x_scores_!F$2:F$474,MATCH($BE99,_x_scores_!$A$2:$A$474,0),0) + INDEX(_hidden_info_auction!AP$46:BA$46,'Draft Sim'!$F$21)</f>
        <v>-0.68871679906730843</v>
      </c>
      <c r="BK99" cm="1">
        <f t="array" ref="BK99">INDEX(_x_scores_!G$2:G$474,MATCH($BE99,_x_scores_!$A$2:$A$474,0),0) + INDEX(_hidden_info_auction!AP$47:BA$47,'Draft Sim'!$F$21)</f>
        <v>0.54336771489929059</v>
      </c>
      <c r="BL99" cm="1">
        <f t="array" ref="BL99">INDEX(_x_scores_!H$2:H$474,MATCH($BE99,_x_scores_!$A$2:$A$474,0),0) + INDEX(_hidden_info_auction!AP$48:BA$48,'Draft Sim'!$F$21)</f>
        <v>-0.82704303882880992</v>
      </c>
      <c r="BM99" cm="1">
        <f t="array" ref="BM99">INDEX(_x_scores_!I$2:I$474,MATCH($BE99,_x_scores_!$A$2:$A$474,0),0) + INDEX(_hidden_info_auction!AP$49:BA$49,'Draft Sim'!$F$21)</f>
        <v>-1.9868462076934907</v>
      </c>
      <c r="BN99" cm="1">
        <f t="array" ref="BN99">INDEX(_x_scores_!J$2:J$474,MATCH($BE99,_x_scores_!$A$2:$A$474,0),0) + INDEX(_hidden_info_auction!AP$50:BA$50,'Draft Sim'!$F$21)</f>
        <v>-0.38322147664753603</v>
      </c>
      <c r="BP99">
        <f t="shared" si="26"/>
        <v>0.51997926745755596</v>
      </c>
      <c r="BQ99">
        <f t="shared" si="27"/>
        <v>0.55205925315632887</v>
      </c>
      <c r="BR99">
        <f t="shared" si="28"/>
        <v>0.51685320558138304</v>
      </c>
      <c r="BS99">
        <f t="shared" si="29"/>
        <v>0.44991971594788827</v>
      </c>
      <c r="BT99">
        <f t="shared" si="30"/>
        <v>0.4520761683252229</v>
      </c>
      <c r="BU99">
        <f t="shared" si="31"/>
        <v>0.53743481839177165</v>
      </c>
      <c r="BV99">
        <f t="shared" si="32"/>
        <v>0.43960716428171975</v>
      </c>
      <c r="BW99">
        <f t="shared" si="33"/>
        <v>0.35597037740098958</v>
      </c>
      <c r="BX99">
        <f t="shared" si="34"/>
        <v>0.47183278164419806</v>
      </c>
      <c r="BZ99">
        <f t="shared" si="35"/>
        <v>0.47730363913189539</v>
      </c>
      <c r="CA99" cm="1">
        <f t="array" aca="1" ref="CA99" ca="1">SUM(IF(MOD(_xlfn.FLOOR.MATH(ROW(INDIRECT("1:512"))/1),2)=1,BP99,1-BP99) * IF(MOD(_xlfn.FLOOR.MATH(ROW(INDIRECT("1:512"))/2),2)=1,BQ99,1-BQ99) *  IF(MOD(_xlfn.FLOOR.MATH(ROW(INDIRECT("1:512"))/4),2)=1,BR99,1-BR99) *IF(MOD(_xlfn.FLOOR.MATH(ROW(INDIRECT("1:512"))/8),2)=1,BS99,1-BS99) * IF(MOD(_xlfn.FLOOR.MATH(ROW(INDIRECT("1:512"))/16),2)=1,BT99,1-BT99) * IF(MOD(_xlfn.FLOOR.MATH(ROW(INDIRECT("1:512"))/32),2)=1,BU99,1-BU99) *  IF(MOD(_xlfn.FLOOR.MATH(ROW(INDIRECT("1:512"))/64),2)=1,BV99,1-BV99) * IF(MOD(_xlfn.FLOOR.MATH(ROW(INDIRECT("1:512"))/128),2)=1,BW99,1-BW99) * IF(MOD(_xlfn.FLOOR.MATH(ROW(INDIRECT("1:512"))/256),2)=1,BX99,1-BX99)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0.44398164838715792</v>
      </c>
      <c r="CB99">
        <f ca="1">IF('Auction Sim'!$C$2 = "Most Categories",CA99,BZ99)</f>
        <v>0.44398164838715792</v>
      </c>
      <c r="CD99" t="str">
        <f ca="1"/>
        <v>Markelle Fultz</v>
      </c>
      <c r="CF99" s="6" t="str">
        <f t="shared" ca="1" si="36"/>
        <v>Markelle Fultz</v>
      </c>
      <c r="CH99" t="str">
        <f ca="1"/>
        <v>Markelle Fultz</v>
      </c>
      <c r="CI99">
        <f t="shared" ca="1" si="41"/>
        <v>0.44168515878972864</v>
      </c>
      <c r="CJ99">
        <f t="shared" ca="1" si="42"/>
        <v>0.3533018990107526</v>
      </c>
      <c r="CL99">
        <f t="shared" ca="1" si="43"/>
        <v>6.1242801425501758E-2</v>
      </c>
      <c r="CN99">
        <f t="shared" ca="1" si="37"/>
        <v>10.045270929493826</v>
      </c>
    </row>
    <row r="100" spans="3:92">
      <c r="C100" t="s">
        <v>596</v>
      </c>
      <c r="D100">
        <v>16</v>
      </c>
      <c r="E100" cm="1">
        <f t="array" aca="1" ref="E100" ca="1">INDIRECT("'Auction Sim'!" &amp; C100 &amp; D100)</f>
        <v>0</v>
      </c>
      <c r="I100" t="str">
        <v>Jonas Valanciunas</v>
      </c>
      <c r="K100" s="6" t="str">
        <f t="shared" ca="1" si="22"/>
        <v>Jonas Valanciunas</v>
      </c>
      <c r="M100" t="str">
        <f ca="1"/>
        <v>Jonas Valanciunas</v>
      </c>
      <c r="N100">
        <f ca="1">INDEX(_g_scores_!K$2:$K$474,MATCH(M100,_g_scores_!$A$2:$A$474,0))</f>
        <v>-0.53452100393555502</v>
      </c>
      <c r="P100">
        <f t="shared" ca="1" si="38"/>
        <v>0.92706177509804033</v>
      </c>
      <c r="R100">
        <f t="shared" ca="1" si="23"/>
        <v>9.4932372827242961</v>
      </c>
      <c r="T100" t="str">
        <v>Patrick Williams</v>
      </c>
      <c r="V100" s="6" t="str">
        <f t="shared" ca="1" si="24"/>
        <v>Patrick Williams</v>
      </c>
      <c r="X100" t="str">
        <f ca="1"/>
        <v>Patrick Williams</v>
      </c>
      <c r="Y100">
        <f ca="1">INDEX(_z_scores_!$K$2:$K$474,MATCH(X100,_z_scores_!$A$2:$A$474,0))</f>
        <v>-0.92468758222275249</v>
      </c>
      <c r="AA100">
        <f t="shared" ca="1" si="39"/>
        <v>1.4367451675123293</v>
      </c>
      <c r="AC100">
        <f t="shared" ca="1" si="40"/>
        <v>9.2363128156456167</v>
      </c>
      <c r="AE100">
        <v>-0.4470108570490921</v>
      </c>
      <c r="AF100">
        <v>-0.26405194544800542</v>
      </c>
      <c r="AG100">
        <v>-0.89069354749087315</v>
      </c>
      <c r="AH100">
        <v>4.3330740782406375E-2</v>
      </c>
      <c r="AI100">
        <v>0.26716807731343623</v>
      </c>
      <c r="AJ100">
        <v>3.2498170179086822E-2</v>
      </c>
      <c r="AK100">
        <v>0.34354189802871254</v>
      </c>
      <c r="AL100">
        <v>5.5787102576654209E-2</v>
      </c>
      <c r="AM100">
        <v>-9.7687776177657615E-2</v>
      </c>
      <c r="BE100" t="str">
        <f t="shared" si="25"/>
        <v>Jonas Valanciunas</v>
      </c>
      <c r="BF100" cm="1">
        <f t="array" ref="BF100">INDEX(_x_scores_!B$2:B$474,MATCH($BE100,_x_scores_!$A$2:$A$474,0),0) + INDEX(_hidden_info_auction!AP$42:BA$42,'Draft Sim'!$F$21)</f>
        <v>-0.29787718440689104</v>
      </c>
      <c r="BG100" cm="1">
        <f t="array" ref="BG100">INDEX(_x_scores_!C$2:C$474,MATCH($BE100,_x_scores_!$A$2:$A$474,0),0) + INDEX(_hidden_info_auction!AP$43:BA$43,'Draft Sim'!$F$21)</f>
        <v>1.6582821920677344</v>
      </c>
      <c r="BH100" cm="1">
        <f t="array" ref="BH100">INDEX(_x_scores_!D$2:D$474,MATCH($BE100,_x_scores_!$A$2:$A$474,0),0) +INDEX(_hidden_info_auction!AP$44:BA$44,'Draft Sim'!$F$21)</f>
        <v>-0.55965821077857847</v>
      </c>
      <c r="BI100" cm="1">
        <f t="array" ref="BI100">INDEX(_x_scores_!E$2:E$474,MATCH($BE100,_x_scores_!$A$2:$A$474,0),0) + INDEX(_hidden_info_auction!AP$45:BA$45,'Draft Sim'!$F$21)</f>
        <v>-0.99497940420928299</v>
      </c>
      <c r="BJ100" cm="1">
        <f t="array" ref="BJ100">INDEX(_x_scores_!F$2:F$474,MATCH($BE100,_x_scores_!$A$2:$A$474,0),0) + INDEX(_hidden_info_auction!AP$46:BA$46,'Draft Sim'!$F$21)</f>
        <v>-0.51349215489112388</v>
      </c>
      <c r="BK100" cm="1">
        <f t="array" ref="BK100">INDEX(_x_scores_!G$2:G$474,MATCH($BE100,_x_scores_!$A$2:$A$474,0),0) + INDEX(_hidden_info_auction!AP$47:BA$47,'Draft Sim'!$F$21)</f>
        <v>-0.99393078364193521</v>
      </c>
      <c r="BL100" cm="1">
        <f t="array" ref="BL100">INDEX(_x_scores_!H$2:H$474,MATCH($BE100,_x_scores_!$A$2:$A$474,0),0) + INDEX(_hidden_info_auction!AP$48:BA$48,'Draft Sim'!$F$21)</f>
        <v>-0.2426195940425516</v>
      </c>
      <c r="BM100" cm="1">
        <f t="array" ref="BM100">INDEX(_x_scores_!I$2:I$474,MATCH($BE100,_x_scores_!$A$2:$A$474,0),0) + INDEX(_hidden_info_auction!AP$49:BA$49,'Draft Sim'!$F$21)</f>
        <v>-1.701318683462445</v>
      </c>
      <c r="BN100" cm="1">
        <f t="array" ref="BN100">INDEX(_x_scores_!J$2:J$474,MATCH($BE100,_x_scores_!$A$2:$A$474,0),0) + INDEX(_hidden_info_auction!AP$50:BA$50,'Draft Sim'!$F$21)</f>
        <v>0.69075455519699491</v>
      </c>
      <c r="BP100">
        <f t="shared" si="26"/>
        <v>0.47783804874861124</v>
      </c>
      <c r="BQ100">
        <f t="shared" si="27"/>
        <v>0.61250903397208223</v>
      </c>
      <c r="BR100">
        <f t="shared" si="28"/>
        <v>0.46248403732485888</v>
      </c>
      <c r="BS100">
        <f t="shared" si="29"/>
        <v>0.42490624255177645</v>
      </c>
      <c r="BT100">
        <f t="shared" si="30"/>
        <v>0.46423072811901278</v>
      </c>
      <c r="BU100">
        <f t="shared" si="31"/>
        <v>0.43175948437848688</v>
      </c>
      <c r="BV100">
        <f t="shared" si="32"/>
        <v>0.48222095875211979</v>
      </c>
      <c r="BW100">
        <f t="shared" si="33"/>
        <v>0.37593058657432732</v>
      </c>
      <c r="BX100">
        <f t="shared" si="34"/>
        <v>0.55067644924908743</v>
      </c>
      <c r="BZ100">
        <f t="shared" si="35"/>
        <v>0.47583950774115141</v>
      </c>
      <c r="CA100" cm="1">
        <f t="array" aca="1" ref="CA100" ca="1">SUM(IF(MOD(_xlfn.FLOOR.MATH(ROW(INDIRECT("1:512"))/1),2)=1,BP100,1-BP100) * IF(MOD(_xlfn.FLOOR.MATH(ROW(INDIRECT("1:512"))/2),2)=1,BQ100,1-BQ100) *  IF(MOD(_xlfn.FLOOR.MATH(ROW(INDIRECT("1:512"))/4),2)=1,BR100,1-BR100) *IF(MOD(_xlfn.FLOOR.MATH(ROW(INDIRECT("1:512"))/8),2)=1,BS100,1-BS100) * IF(MOD(_xlfn.FLOOR.MATH(ROW(INDIRECT("1:512"))/16),2)=1,BT100,1-BT100) * IF(MOD(_xlfn.FLOOR.MATH(ROW(INDIRECT("1:512"))/32),2)=1,BU100,1-BU100) *  IF(MOD(_xlfn.FLOOR.MATH(ROW(INDIRECT("1:512"))/64),2)=1,BV100,1-BV100) * IF(MOD(_xlfn.FLOOR.MATH(ROW(INDIRECT("1:512"))/128),2)=1,BW100,1-BW100) * IF(MOD(_xlfn.FLOOR.MATH(ROW(INDIRECT("1:512"))/256),2)=1,BX100,1-BX100)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0.44011972047019632</v>
      </c>
      <c r="CB100">
        <f ca="1">IF('Auction Sim'!$C$2 = "Most Categories",CA100,BZ100)</f>
        <v>0.44011972047019632</v>
      </c>
      <c r="CD100" t="str">
        <f ca="1"/>
        <v>Herbert Jones</v>
      </c>
      <c r="CF100" s="6" t="str">
        <f t="shared" ca="1" si="36"/>
        <v>Herbert Jones</v>
      </c>
      <c r="CH100" t="str">
        <f ca="1"/>
        <v>Herbert Jones</v>
      </c>
      <c r="CI100">
        <f t="shared" ca="1" si="41"/>
        <v>0.440494814867331</v>
      </c>
      <c r="CJ100">
        <f t="shared" ca="1" si="42"/>
        <v>0.35028519829503224</v>
      </c>
      <c r="CL100">
        <f t="shared" ca="1" si="43"/>
        <v>5.8226100709781403E-2</v>
      </c>
      <c r="CN100">
        <f t="shared" ca="1" si="37"/>
        <v>9.5504605142734924</v>
      </c>
    </row>
    <row r="101" spans="3:92">
      <c r="C101" t="s">
        <v>596</v>
      </c>
      <c r="D101">
        <v>18</v>
      </c>
      <c r="E101" cm="1">
        <f t="array" aca="1" ref="E101" ca="1">INDIRECT("'Auction Sim'!" &amp; C101 &amp; D101)</f>
        <v>0</v>
      </c>
      <c r="I101" t="str">
        <v>Jalen Duren</v>
      </c>
      <c r="K101" s="6" t="str">
        <f t="shared" ca="1" si="22"/>
        <v>Jalen Duren</v>
      </c>
      <c r="M101" t="str">
        <f ca="1"/>
        <v>Jalen Duren</v>
      </c>
      <c r="N101">
        <f ca="1">INDEX(_g_scores_!K$2:$K$474,MATCH(M101,_g_scores_!$A$2:$A$474,0))</f>
        <v>-0.54803618134919174</v>
      </c>
      <c r="P101">
        <f t="shared" ca="1" si="38"/>
        <v>0.91354659768440361</v>
      </c>
      <c r="R101">
        <f t="shared" ca="1" si="23"/>
        <v>9.3548400479853253</v>
      </c>
      <c r="T101" t="str">
        <v>Cole Anthony</v>
      </c>
      <c r="V101" s="6" t="str">
        <f t="shared" ca="1" si="24"/>
        <v>Cole Anthony</v>
      </c>
      <c r="X101" t="str">
        <f ca="1"/>
        <v>Cole Anthony</v>
      </c>
      <c r="Y101">
        <f ca="1">INDEX(_z_scores_!$K$2:$K$474,MATCH(X101,_z_scores_!$A$2:$A$474,0))</f>
        <v>-0.97261131486533325</v>
      </c>
      <c r="AA101">
        <f t="shared" ca="1" si="39"/>
        <v>1.3888214348697485</v>
      </c>
      <c r="AC101">
        <f t="shared" ca="1" si="40"/>
        <v>8.9282285457352781</v>
      </c>
      <c r="AE101">
        <v>-0.19659228073285556</v>
      </c>
      <c r="AF101">
        <v>-7.1288955776656768E-2</v>
      </c>
      <c r="AG101">
        <v>0.31413243353926845</v>
      </c>
      <c r="AH101">
        <v>-0.21938008349181295</v>
      </c>
      <c r="AI101">
        <v>-0.31686160646343625</v>
      </c>
      <c r="AJ101">
        <v>3.8084367541979774E-2</v>
      </c>
      <c r="AK101">
        <v>1.8852642833506985E-2</v>
      </c>
      <c r="AL101">
        <v>0.23594077249640549</v>
      </c>
      <c r="AM101">
        <v>-0.36854698747219788</v>
      </c>
      <c r="BE101" t="str">
        <f t="shared" si="25"/>
        <v>Jalen Duren</v>
      </c>
      <c r="BF101" cm="1">
        <f t="array" ref="BF101">INDEX(_x_scores_!B$2:B$474,MATCH($BE101,_x_scores_!$A$2:$A$474,0),0) + INDEX(_hidden_info_auction!AP$42:BA$42,'Draft Sim'!$F$21)</f>
        <v>-0.66363853196678801</v>
      </c>
      <c r="BG101" cm="1">
        <f t="array" ref="BG101">INDEX(_x_scores_!C$2:C$474,MATCH($BE101,_x_scores_!$A$2:$A$474,0),0) + INDEX(_hidden_info_auction!AP$43:BA$43,'Draft Sim'!$F$21)</f>
        <v>1.8093961211842986</v>
      </c>
      <c r="BH101" cm="1">
        <f t="array" ref="BH101">INDEX(_x_scores_!D$2:D$474,MATCH($BE101,_x_scores_!$A$2:$A$474,0),0) +INDEX(_hidden_info_auction!AP$44:BA$44,'Draft Sim'!$F$21)</f>
        <v>-0.82595419882175092</v>
      </c>
      <c r="BI101" cm="1">
        <f t="array" ref="BI101">INDEX(_x_scores_!E$2:E$474,MATCH($BE101,_x_scores_!$A$2:$A$474,0),0) + INDEX(_hidden_info_auction!AP$45:BA$45,'Draft Sim'!$F$21)</f>
        <v>-0.49954556300240333</v>
      </c>
      <c r="BJ101" cm="1">
        <f t="array" ref="BJ101">INDEX(_x_scores_!F$2:F$474,MATCH($BE101,_x_scores_!$A$2:$A$474,0),0) + INDEX(_hidden_info_auction!AP$46:BA$46,'Draft Sim'!$F$21)</f>
        <v>8.9854144713931605E-2</v>
      </c>
      <c r="BK101" cm="1">
        <f t="array" ref="BK101">INDEX(_x_scores_!G$2:G$474,MATCH($BE101,_x_scores_!$A$2:$A$474,0),0) + INDEX(_hidden_info_auction!AP$47:BA$47,'Draft Sim'!$F$21)</f>
        <v>-1.320454804544265</v>
      </c>
      <c r="BL101" cm="1">
        <f t="array" ref="BL101">INDEX(_x_scores_!H$2:H$474,MATCH($BE101,_x_scores_!$A$2:$A$474,0),0) + INDEX(_hidden_info_auction!AP$48:BA$48,'Draft Sim'!$F$21)</f>
        <v>0.15694821221796312</v>
      </c>
      <c r="BM101" cm="1">
        <f t="array" ref="BM101">INDEX(_x_scores_!I$2:I$474,MATCH($BE101,_x_scores_!$A$2:$A$474,0),0) + INDEX(_hidden_info_auction!AP$49:BA$49,'Draft Sim'!$F$21)</f>
        <v>-2.5782874396962745</v>
      </c>
      <c r="BN101" cm="1">
        <f t="array" ref="BN101">INDEX(_x_scores_!J$2:J$474,MATCH($BE101,_x_scores_!$A$2:$A$474,0),0) + INDEX(_hidden_info_auction!AP$50:BA$50,'Draft Sim'!$F$21)</f>
        <v>0.83474735853120996</v>
      </c>
      <c r="BP101">
        <f t="shared" si="26"/>
        <v>0.45072607161537115</v>
      </c>
      <c r="BQ101">
        <f t="shared" si="27"/>
        <v>0.62244720100369011</v>
      </c>
      <c r="BR101">
        <f t="shared" si="28"/>
        <v>0.44472938337160051</v>
      </c>
      <c r="BS101">
        <f t="shared" si="29"/>
        <v>0.46212957318802184</v>
      </c>
      <c r="BT101">
        <f t="shared" si="30"/>
        <v>0.50626728821991573</v>
      </c>
      <c r="BU101">
        <f t="shared" si="31"/>
        <v>0.40968029511386372</v>
      </c>
      <c r="BV101">
        <f t="shared" si="32"/>
        <v>0.51150330084751816</v>
      </c>
      <c r="BW101">
        <f t="shared" si="33"/>
        <v>0.31590925212357879</v>
      </c>
      <c r="BX101">
        <f t="shared" si="34"/>
        <v>0.5611643421375494</v>
      </c>
      <c r="BZ101">
        <f t="shared" si="35"/>
        <v>0.4760618564023455</v>
      </c>
      <c r="CA101" cm="1">
        <f t="array" aca="1" ref="CA101" ca="1">SUM(IF(MOD(_xlfn.FLOOR.MATH(ROW(INDIRECT("1:512"))/1),2)=1,BP101,1-BP101) * IF(MOD(_xlfn.FLOOR.MATH(ROW(INDIRECT("1:512"))/2),2)=1,BQ101,1-BQ101) *  IF(MOD(_xlfn.FLOOR.MATH(ROW(INDIRECT("1:512"))/4),2)=1,BR101,1-BR101) *IF(MOD(_xlfn.FLOOR.MATH(ROW(INDIRECT("1:512"))/8),2)=1,BS101,1-BS101) * IF(MOD(_xlfn.FLOOR.MATH(ROW(INDIRECT("1:512"))/16),2)=1,BT101,1-BT101) * IF(MOD(_xlfn.FLOOR.MATH(ROW(INDIRECT("1:512"))/32),2)=1,BU101,1-BU101) *  IF(MOD(_xlfn.FLOOR.MATH(ROW(INDIRECT("1:512"))/64),2)=1,BV101,1-BV101) * IF(MOD(_xlfn.FLOOR.MATH(ROW(INDIRECT("1:512"))/128),2)=1,BW101,1-BW101) * IF(MOD(_xlfn.FLOOR.MATH(ROW(INDIRECT("1:512"))/256),2)=1,BX101,1-BX101)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0.44047707107919237</v>
      </c>
      <c r="CB101">
        <f ca="1">IF('Auction Sim'!$C$2 = "Most Categories",CA101,BZ101)</f>
        <v>0.44047707107919237</v>
      </c>
      <c r="CD101" t="str">
        <f ca="1"/>
        <v>Jalen Duren</v>
      </c>
      <c r="CF101" s="6" t="str">
        <f t="shared" ca="1" si="36"/>
        <v>Jalen Duren</v>
      </c>
      <c r="CH101" t="str">
        <f ca="1"/>
        <v>Jalen Duren</v>
      </c>
      <c r="CI101">
        <f t="shared" ca="1" si="41"/>
        <v>0.44047707107919237</v>
      </c>
      <c r="CJ101">
        <f t="shared" ca="1" si="42"/>
        <v>0.35024021979259146</v>
      </c>
      <c r="CL101">
        <f t="shared" ca="1" si="43"/>
        <v>5.8181122207340619E-2</v>
      </c>
      <c r="CN101">
        <f t="shared" ca="1" si="37"/>
        <v>9.5430829738523517</v>
      </c>
    </row>
    <row r="102" spans="3:92">
      <c r="C102" t="s">
        <v>596</v>
      </c>
      <c r="D102">
        <v>20</v>
      </c>
      <c r="E102" cm="1">
        <f t="array" aca="1" ref="E102" ca="1">INDIRECT("'Auction Sim'!" &amp; C102 &amp; D102)</f>
        <v>0</v>
      </c>
      <c r="I102" t="str">
        <v>Paolo Banchero</v>
      </c>
      <c r="K102" s="6" t="str">
        <f t="shared" ca="1" si="22"/>
        <v>Paolo Banchero</v>
      </c>
      <c r="M102" t="str">
        <f ca="1"/>
        <v>Paolo Banchero</v>
      </c>
      <c r="N102">
        <f ca="1">INDEX(_g_scores_!K$2:$K$474,MATCH(M102,_g_scores_!$A$2:$A$474,0))</f>
        <v>-0.56471331960200999</v>
      </c>
      <c r="P102">
        <f t="shared" ca="1" si="38"/>
        <v>0.89686945943158536</v>
      </c>
      <c r="R102">
        <f t="shared" ca="1" si="23"/>
        <v>9.1840639089151335</v>
      </c>
      <c r="T102" t="str">
        <v>Devin Vassell</v>
      </c>
      <c r="V102" s="6" t="str">
        <f t="shared" ca="1" si="24"/>
        <v>Devin Vassell</v>
      </c>
      <c r="X102" t="str">
        <f ca="1"/>
        <v>Devin Vassell</v>
      </c>
      <c r="Y102">
        <f ca="1">INDEX(_z_scores_!$K$2:$K$474,MATCH(X102,_z_scores_!$A$2:$A$474,0))</f>
        <v>-0.97817744250013494</v>
      </c>
      <c r="AA102">
        <f t="shared" ca="1" si="39"/>
        <v>1.3832553072349469</v>
      </c>
      <c r="AC102">
        <f t="shared" ca="1" si="40"/>
        <v>8.8924459329453889</v>
      </c>
      <c r="AE102">
        <v>-1.9217444710671872E-2</v>
      </c>
      <c r="AF102">
        <v>-0.68499289244367889</v>
      </c>
      <c r="AG102">
        <v>-0.2931505051398508</v>
      </c>
      <c r="AH102">
        <v>0.10823029703210023</v>
      </c>
      <c r="AI102">
        <v>-0.32456942670650241</v>
      </c>
      <c r="AJ102">
        <v>0.42874658317342468</v>
      </c>
      <c r="AK102">
        <v>0.33155491222322286</v>
      </c>
      <c r="AL102">
        <v>6.690106565023668E-2</v>
      </c>
      <c r="AM102">
        <v>-0.53188716030632743</v>
      </c>
      <c r="BE102" t="str">
        <f t="shared" si="25"/>
        <v>Paolo Banchero</v>
      </c>
      <c r="BF102" cm="1">
        <f t="array" ref="BF102">INDEX(_x_scores_!B$2:B$474,MATCH($BE102,_x_scores_!$A$2:$A$474,0),0) + INDEX(_hidden_info_auction!AP$42:BA$42,'Draft Sim'!$F$21)</f>
        <v>0.75069173622305396</v>
      </c>
      <c r="BG102" cm="1">
        <f t="array" ref="BG102">INDEX(_x_scores_!C$2:C$474,MATCH($BE102,_x_scores_!$A$2:$A$474,0),0) + INDEX(_hidden_info_auction!AP$43:BA$43,'Draft Sim'!$F$21)</f>
        <v>1.0428710568590736</v>
      </c>
      <c r="BH102" cm="1">
        <f t="array" ref="BH102">INDEX(_x_scores_!D$2:D$474,MATCH($BE102,_x_scores_!$A$2:$A$474,0),0) +INDEX(_hidden_info_auction!AP$44:BA$44,'Draft Sim'!$F$21)</f>
        <v>0.3498158512557562</v>
      </c>
      <c r="BI102" cm="1">
        <f t="array" ref="BI102">INDEX(_x_scores_!E$2:E$474,MATCH($BE102,_x_scores_!$A$2:$A$474,0),0) + INDEX(_hidden_info_auction!AP$45:BA$45,'Draft Sim'!$F$21)</f>
        <v>-0.21819597989859779</v>
      </c>
      <c r="BJ102" cm="1">
        <f t="array" ref="BJ102">INDEX(_x_scores_!F$2:F$474,MATCH($BE102,_x_scores_!$A$2:$A$474,0),0) + INDEX(_hidden_info_auction!AP$46:BA$46,'Draft Sim'!$F$21)</f>
        <v>-0.56828117079105966</v>
      </c>
      <c r="BK102" cm="1">
        <f t="array" ref="BK102">INDEX(_x_scores_!G$2:G$474,MATCH($BE102,_x_scores_!$A$2:$A$474,0),0) + INDEX(_hidden_info_auction!AP$47:BA$47,'Draft Sim'!$F$21)</f>
        <v>-0.30962545812660708</v>
      </c>
      <c r="BL102" cm="1">
        <f t="array" ref="BL102">INDEX(_x_scores_!H$2:H$474,MATCH($BE102,_x_scores_!$A$2:$A$474,0),0) + INDEX(_hidden_info_auction!AP$48:BA$48,'Draft Sim'!$F$21)</f>
        <v>-0.94995580856100192</v>
      </c>
      <c r="BM102" cm="1">
        <f t="array" ref="BM102">INDEX(_x_scores_!I$2:I$474,MATCH($BE102,_x_scores_!$A$2:$A$474,0),0) + INDEX(_hidden_info_auction!AP$49:BA$49,'Draft Sim'!$F$21)</f>
        <v>-2.4961812127371874</v>
      </c>
      <c r="BN102" cm="1">
        <f t="array" ref="BN102">INDEX(_x_scores_!J$2:J$474,MATCH($BE102,_x_scores_!$A$2:$A$474,0),0) + INDEX(_hidden_info_auction!AP$50:BA$50,'Draft Sim'!$F$21)</f>
        <v>-0.47667060933614669</v>
      </c>
      <c r="BP102">
        <f t="shared" si="26"/>
        <v>0.55569775408545952</v>
      </c>
      <c r="BQ102">
        <f t="shared" si="27"/>
        <v>0.57133589037015353</v>
      </c>
      <c r="BR102">
        <f t="shared" si="28"/>
        <v>0.52347056525818059</v>
      </c>
      <c r="BS102">
        <f t="shared" si="29"/>
        <v>0.48343845456560353</v>
      </c>
      <c r="BT102">
        <f t="shared" si="30"/>
        <v>0.46042612640863279</v>
      </c>
      <c r="BU102">
        <f t="shared" si="31"/>
        <v>0.47864744343179344</v>
      </c>
      <c r="BV102">
        <f t="shared" si="32"/>
        <v>0.43071665404757642</v>
      </c>
      <c r="BW102">
        <f t="shared" si="33"/>
        <v>0.32135625511596178</v>
      </c>
      <c r="BX102">
        <f t="shared" si="34"/>
        <v>0.4649801000500895</v>
      </c>
      <c r="BZ102">
        <f t="shared" si="35"/>
        <v>0.47667436037038347</v>
      </c>
      <c r="CA102" cm="1">
        <f t="array" aca="1" ref="CA102" ca="1">SUM(IF(MOD(_xlfn.FLOOR.MATH(ROW(INDIRECT("1:512"))/1),2)=1,BP102,1-BP102) * IF(MOD(_xlfn.FLOOR.MATH(ROW(INDIRECT("1:512"))/2),2)=1,BQ102,1-BQ102) *  IF(MOD(_xlfn.FLOOR.MATH(ROW(INDIRECT("1:512"))/4),2)=1,BR102,1-BR102) *IF(MOD(_xlfn.FLOOR.MATH(ROW(INDIRECT("1:512"))/8),2)=1,BS102,1-BS102) * IF(MOD(_xlfn.FLOOR.MATH(ROW(INDIRECT("1:512"))/16),2)=1,BT102,1-BT102) * IF(MOD(_xlfn.FLOOR.MATH(ROW(INDIRECT("1:512"))/32),2)=1,BU102,1-BU102) *  IF(MOD(_xlfn.FLOOR.MATH(ROW(INDIRECT("1:512"))/64),2)=1,BV102,1-BV102) * IF(MOD(_xlfn.FLOOR.MATH(ROW(INDIRECT("1:512"))/128),2)=1,BW102,1-BW102) * IF(MOD(_xlfn.FLOOR.MATH(ROW(INDIRECT("1:512"))/256),2)=1,BX102,1-BX102)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0.44232527795841758</v>
      </c>
      <c r="CB102">
        <f ca="1">IF('Auction Sim'!$C$2 = "Most Categories",CA102,BZ102)</f>
        <v>0.44232527795841758</v>
      </c>
      <c r="CD102" t="str">
        <f ca="1"/>
        <v>Jonas Valanciunas</v>
      </c>
      <c r="CF102" s="6" t="str">
        <f t="shared" ca="1" si="36"/>
        <v>Jonas Valanciunas</v>
      </c>
      <c r="CH102" t="str">
        <f ca="1"/>
        <v>Jonas Valanciunas</v>
      </c>
      <c r="CI102">
        <f t="shared" ca="1" si="41"/>
        <v>0.44011972047019632</v>
      </c>
      <c r="CJ102">
        <f t="shared" ca="1" si="42"/>
        <v>0.34933431166428919</v>
      </c>
      <c r="CL102">
        <f t="shared" ca="1" si="43"/>
        <v>5.727521407903835E-2</v>
      </c>
      <c r="CN102">
        <f t="shared" ca="1" si="37"/>
        <v>9.3944925701769648</v>
      </c>
    </row>
    <row r="103" spans="3:92">
      <c r="C103" t="s">
        <v>596</v>
      </c>
      <c r="D103">
        <v>22</v>
      </c>
      <c r="E103" cm="1">
        <f t="array" aca="1" ref="E103" ca="1">INDIRECT("'Auction Sim'!" &amp; C103 &amp; D103)</f>
        <v>0</v>
      </c>
      <c r="I103" t="str">
        <v>Saddiq Bey</v>
      </c>
      <c r="K103" s="6" t="str">
        <f t="shared" ca="1" si="22"/>
        <v>Saddiq Bey</v>
      </c>
      <c r="M103" t="str">
        <f ca="1"/>
        <v>Saddiq Bey</v>
      </c>
      <c r="N103">
        <f ca="1">INDEX(_g_scores_!K$2:$K$474,MATCH(M103,_g_scores_!$A$2:$A$474,0))</f>
        <v>-0.58526207281660603</v>
      </c>
      <c r="P103">
        <f t="shared" ca="1" si="38"/>
        <v>0.87632070621698932</v>
      </c>
      <c r="R103">
        <f t="shared" ca="1" si="23"/>
        <v>8.9736419118376745</v>
      </c>
      <c r="T103" t="str">
        <v>Jalen Duren</v>
      </c>
      <c r="V103" s="6" t="str">
        <f t="shared" ca="1" si="24"/>
        <v>Jalen Duren</v>
      </c>
      <c r="X103" t="str">
        <f ca="1"/>
        <v>Jalen Duren</v>
      </c>
      <c r="Y103">
        <f ca="1">INDEX(_z_scores_!$K$2:$K$474,MATCH(X103,_z_scores_!$A$2:$A$474,0))</f>
        <v>-1.0684445205457955</v>
      </c>
      <c r="AA103">
        <f t="shared" ca="1" si="39"/>
        <v>1.2929882291892862</v>
      </c>
      <c r="AC103">
        <f t="shared" ca="1" si="40"/>
        <v>8.3121516757337215</v>
      </c>
      <c r="AE103">
        <v>-0.57180166874831773</v>
      </c>
      <c r="AF103">
        <v>1.5652285060575921</v>
      </c>
      <c r="AG103">
        <v>-0.97541320205525617</v>
      </c>
      <c r="AH103">
        <v>-0.26657003605699203</v>
      </c>
      <c r="AI103">
        <v>0.66162561244698215</v>
      </c>
      <c r="AJ103">
        <v>-1.2525213852440269</v>
      </c>
      <c r="AK103">
        <v>0.22761252536310589</v>
      </c>
      <c r="AL103">
        <v>-0.83434873732743542</v>
      </c>
      <c r="AM103">
        <v>0.73490351912505325</v>
      </c>
      <c r="BE103" t="str">
        <f t="shared" si="25"/>
        <v>Saddiq Bey</v>
      </c>
      <c r="BF103" cm="1">
        <f t="array" ref="BF103">INDEX(_x_scores_!B$2:B$474,MATCH($BE103,_x_scores_!$A$2:$A$474,0),0) + INDEX(_hidden_info_auction!AP$42:BA$42,'Draft Sim'!$F$21)</f>
        <v>-0.12225189736790973</v>
      </c>
      <c r="BG103" cm="1">
        <f t="array" ref="BG103">INDEX(_x_scores_!C$2:C$474,MATCH($BE103,_x_scores_!$A$2:$A$474,0),0) + INDEX(_hidden_info_auction!AP$43:BA$43,'Draft Sim'!$F$21)</f>
        <v>5.0140645794887223E-2</v>
      </c>
      <c r="BH103" cm="1">
        <f t="array" ref="BH103">INDEX(_x_scores_!D$2:D$474,MATCH($BE103,_x_scores_!$A$2:$A$474,0),0) +INDEX(_hidden_info_auction!AP$44:BA$44,'Draft Sim'!$F$21)</f>
        <v>-0.61043691655554067</v>
      </c>
      <c r="BI103" cm="1">
        <f t="array" ref="BI103">INDEX(_x_scores_!E$2:E$474,MATCH($BE103,_x_scores_!$A$2:$A$474,0),0) + INDEX(_hidden_info_auction!AP$45:BA$45,'Draft Sim'!$F$21)</f>
        <v>-0.15013150389998015</v>
      </c>
      <c r="BJ103" cm="1">
        <f t="array" ref="BJ103">INDEX(_x_scores_!F$2:F$474,MATCH($BE103,_x_scores_!$A$2:$A$474,0),0) + INDEX(_hidden_info_auction!AP$46:BA$46,'Draft Sim'!$F$21)</f>
        <v>-1.2629589160810153</v>
      </c>
      <c r="BK103" cm="1">
        <f t="array" ref="BK103">INDEX(_x_scores_!G$2:G$474,MATCH($BE103,_x_scores_!$A$2:$A$474,0),0) + INDEX(_hidden_info_auction!AP$47:BA$47,'Draft Sim'!$F$21)</f>
        <v>0.54188218568633661</v>
      </c>
      <c r="BL103" cm="1">
        <f t="array" ref="BL103">INDEX(_x_scores_!H$2:H$474,MATCH($BE103,_x_scores_!$A$2:$A$474,0),0) + INDEX(_hidden_info_auction!AP$48:BA$48,'Draft Sim'!$F$21)</f>
        <v>0.4184863765867472</v>
      </c>
      <c r="BM103" cm="1">
        <f t="array" ref="BM103">INDEX(_x_scores_!I$2:I$474,MATCH($BE103,_x_scores_!$A$2:$A$474,0),0) + INDEX(_hidden_info_auction!AP$49:BA$49,'Draft Sim'!$F$21)</f>
        <v>-1.4097935555732681</v>
      </c>
      <c r="BN103" cm="1">
        <f t="array" ref="BN103">INDEX(_x_scores_!J$2:J$474,MATCH($BE103,_x_scores_!$A$2:$A$474,0),0) + INDEX(_hidden_info_auction!AP$50:BA$50,'Draft Sim'!$F$21)</f>
        <v>-0.58670142743738041</v>
      </c>
      <c r="BP103">
        <f t="shared" si="26"/>
        <v>0.490900610448751</v>
      </c>
      <c r="BQ103">
        <f t="shared" si="27"/>
        <v>0.50344823071244349</v>
      </c>
      <c r="BR103">
        <f t="shared" si="28"/>
        <v>0.45909161068759907</v>
      </c>
      <c r="BS103">
        <f t="shared" si="29"/>
        <v>0.48860297072773684</v>
      </c>
      <c r="BT103">
        <f t="shared" si="30"/>
        <v>0.41261626153224662</v>
      </c>
      <c r="BU103">
        <f t="shared" si="31"/>
        <v>0.53733277390569856</v>
      </c>
      <c r="BV103">
        <f t="shared" si="32"/>
        <v>0.53064642413476437</v>
      </c>
      <c r="BW103">
        <f t="shared" si="33"/>
        <v>0.39665805021895906</v>
      </c>
      <c r="BX103">
        <f t="shared" si="34"/>
        <v>0.45692492031181153</v>
      </c>
      <c r="BZ103">
        <f t="shared" si="35"/>
        <v>0.47513576140889008</v>
      </c>
      <c r="CA103" cm="1">
        <f t="array" aca="1" ref="CA103" ca="1">SUM(IF(MOD(_xlfn.FLOOR.MATH(ROW(INDIRECT("1:512"))/1),2)=1,BP103,1-BP103) * IF(MOD(_xlfn.FLOOR.MATH(ROW(INDIRECT("1:512"))/2),2)=1,BQ103,1-BQ103) *  IF(MOD(_xlfn.FLOOR.MATH(ROW(INDIRECT("1:512"))/4),2)=1,BR103,1-BR103) *IF(MOD(_xlfn.FLOOR.MATH(ROW(INDIRECT("1:512"))/8),2)=1,BS103,1-BS103) * IF(MOD(_xlfn.FLOOR.MATH(ROW(INDIRECT("1:512"))/16),2)=1,BT103,1-BT103) * IF(MOD(_xlfn.FLOOR.MATH(ROW(INDIRECT("1:512"))/32),2)=1,BU103,1-BU103) *  IF(MOD(_xlfn.FLOOR.MATH(ROW(INDIRECT("1:512"))/64),2)=1,BV103,1-BV103) * IF(MOD(_xlfn.FLOOR.MATH(ROW(INDIRECT("1:512"))/128),2)=1,BW103,1-BW103) * IF(MOD(_xlfn.FLOOR.MATH(ROW(INDIRECT("1:512"))/256),2)=1,BX103,1-BX103)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0.43877186504224003</v>
      </c>
      <c r="CB103">
        <f ca="1">IF('Auction Sim'!$C$2 = "Most Categories",CA103,BZ103)</f>
        <v>0.43877186504224003</v>
      </c>
      <c r="CD103" t="str">
        <f ca="1"/>
        <v>Saddiq Bey</v>
      </c>
      <c r="CF103" s="6" t="str">
        <f t="shared" ca="1" si="36"/>
        <v>Saddiq Bey</v>
      </c>
      <c r="CH103" t="str">
        <f ca="1"/>
        <v>Saddiq Bey</v>
      </c>
      <c r="CI103">
        <f t="shared" ca="1" si="41"/>
        <v>0.43877186504224003</v>
      </c>
      <c r="CJ103">
        <f t="shared" ca="1" si="42"/>
        <v>0.34591628703360272</v>
      </c>
      <c r="CL103">
        <f t="shared" ca="1" si="43"/>
        <v>5.3857189448351883E-2</v>
      </c>
      <c r="CN103">
        <f t="shared" ca="1" si="37"/>
        <v>8.8338555212546481</v>
      </c>
    </row>
    <row r="104" spans="3:92">
      <c r="C104" t="s">
        <v>596</v>
      </c>
      <c r="D104">
        <v>24</v>
      </c>
      <c r="E104" cm="1">
        <f t="array" aca="1" ref="E104" ca="1">INDIRECT("'Auction Sim'!" &amp; C104 &amp; D104)</f>
        <v>0</v>
      </c>
      <c r="I104" t="str">
        <v>Andrew Wiggins</v>
      </c>
      <c r="K104" s="6" t="str">
        <f t="shared" ca="1" si="22"/>
        <v>Andrew Wiggins</v>
      </c>
      <c r="M104" t="str">
        <f ca="1"/>
        <v>Andrew Wiggins</v>
      </c>
      <c r="N104">
        <f ca="1">INDEX(_g_scores_!K$2:$K$474,MATCH(M104,_g_scores_!$A$2:$A$474,0))</f>
        <v>-0.62261909211973654</v>
      </c>
      <c r="P104">
        <f t="shared" ca="1" si="38"/>
        <v>0.83896368691385881</v>
      </c>
      <c r="R104">
        <f t="shared" ca="1" si="23"/>
        <v>8.5911010090133466</v>
      </c>
      <c r="T104" t="str">
        <v>Andrew Wiggins</v>
      </c>
      <c r="V104" s="6" t="str">
        <f t="shared" ca="1" si="24"/>
        <v>Andrew Wiggins</v>
      </c>
      <c r="X104" t="str">
        <f ca="1"/>
        <v>Andrew Wiggins</v>
      </c>
      <c r="Y104">
        <f ca="1">INDEX(_z_scores_!$K$2:$K$474,MATCH(X104,_z_scores_!$A$2:$A$474,0))</f>
        <v>-1.0723200329829714</v>
      </c>
      <c r="AA104">
        <f t="shared" ca="1" si="39"/>
        <v>1.2891127167521104</v>
      </c>
      <c r="AC104">
        <f t="shared" ca="1" si="40"/>
        <v>8.2872374139703382</v>
      </c>
      <c r="AE104">
        <v>-0.19525341118411058</v>
      </c>
      <c r="AF104">
        <v>-0.35134319692333044</v>
      </c>
      <c r="AG104">
        <v>-0.56363684138861936</v>
      </c>
      <c r="AH104">
        <v>-2.5717248554200482E-3</v>
      </c>
      <c r="AI104">
        <v>0.16509613442977128</v>
      </c>
      <c r="AJ104">
        <v>0.33871945405673587</v>
      </c>
      <c r="AK104">
        <v>0.39428591465239216</v>
      </c>
      <c r="AL104">
        <v>-0.48234125846839004</v>
      </c>
      <c r="AM104">
        <v>-0.1581708587116156</v>
      </c>
      <c r="BE104" t="str">
        <f t="shared" si="25"/>
        <v>Andrew Wiggins</v>
      </c>
      <c r="BF104" cm="1">
        <f t="array" ref="BF104">INDEX(_x_scores_!B$2:B$474,MATCH($BE104,_x_scores_!$A$2:$A$474,0),0) + INDEX(_hidden_info_auction!AP$42:BA$42,'Draft Sim'!$F$21)</f>
        <v>-0.28709027440258084</v>
      </c>
      <c r="BG104" cm="1">
        <f t="array" ref="BG104">INDEX(_x_scores_!C$2:C$474,MATCH($BE104,_x_scores_!$A$2:$A$474,0),0) + INDEX(_hidden_info_auction!AP$43:BA$43,'Draft Sim'!$F$21)</f>
        <v>-0.10717558179662406</v>
      </c>
      <c r="BH104" cm="1">
        <f t="array" ref="BH104">INDEX(_x_scores_!D$2:D$474,MATCH($BE104,_x_scores_!$A$2:$A$474,0),0) +INDEX(_hidden_info_auction!AP$44:BA$44,'Draft Sim'!$F$21)</f>
        <v>-0.41417783815511411</v>
      </c>
      <c r="BI104" cm="1">
        <f t="array" ref="BI104">INDEX(_x_scores_!E$2:E$474,MATCH($BE104,_x_scores_!$A$2:$A$474,0),0) + INDEX(_hidden_info_auction!AP$45:BA$45,'Draft Sim'!$F$21)</f>
        <v>-0.23554725180083133</v>
      </c>
      <c r="BJ104" cm="1">
        <f t="array" ref="BJ104">INDEX(_x_scores_!F$2:F$474,MATCH($BE104,_x_scores_!$A$2:$A$474,0),0) + INDEX(_hidden_info_auction!AP$46:BA$46,'Draft Sim'!$F$21)</f>
        <v>-0.40667533330327926</v>
      </c>
      <c r="BK104" cm="1">
        <f t="array" ref="BK104">INDEX(_x_scores_!G$2:G$474,MATCH($BE104,_x_scores_!$A$2:$A$474,0),0) + INDEX(_hidden_info_auction!AP$47:BA$47,'Draft Sim'!$F$21)</f>
        <v>0.27078603475649776</v>
      </c>
      <c r="BL104" cm="1">
        <f t="array" ref="BL104">INDEX(_x_scores_!H$2:H$474,MATCH($BE104,_x_scores_!$A$2:$A$474,0),0) + INDEX(_hidden_info_auction!AP$48:BA$48,'Draft Sim'!$F$21)</f>
        <v>0.32362160150724939</v>
      </c>
      <c r="BM104" cm="1">
        <f t="array" ref="BM104">INDEX(_x_scores_!I$2:I$474,MATCH($BE104,_x_scores_!$A$2:$A$474,0),0) + INDEX(_hidden_info_auction!AP$49:BA$49,'Draft Sim'!$F$21)</f>
        <v>-2.2262799608372292</v>
      </c>
      <c r="BN104" cm="1">
        <f t="array" ref="BN104">INDEX(_x_scores_!J$2:J$474,MATCH($BE104,_x_scores_!$A$2:$A$474,0),0) + INDEX(_hidden_info_auction!AP$50:BA$50,'Draft Sim'!$F$21)</f>
        <v>-5.832701930545886E-2</v>
      </c>
      <c r="BP104">
        <f t="shared" si="26"/>
        <v>0.47863980906863235</v>
      </c>
      <c r="BQ104">
        <f t="shared" si="27"/>
        <v>0.49262973772084473</v>
      </c>
      <c r="BR104">
        <f t="shared" si="28"/>
        <v>0.4722175724308767</v>
      </c>
      <c r="BS104">
        <f t="shared" si="29"/>
        <v>0.48212230506607434</v>
      </c>
      <c r="BT104">
        <f t="shared" si="30"/>
        <v>0.47165728710167598</v>
      </c>
      <c r="BU104">
        <f t="shared" si="31"/>
        <v>0.51867618942041227</v>
      </c>
      <c r="BV104">
        <f t="shared" si="32"/>
        <v>0.52370870980217155</v>
      </c>
      <c r="BW104">
        <f t="shared" si="33"/>
        <v>0.33952894253982491</v>
      </c>
      <c r="BX104">
        <f t="shared" si="34"/>
        <v>0.49570941173910188</v>
      </c>
      <c r="BZ104">
        <f t="shared" si="35"/>
        <v>0.47498777387662383</v>
      </c>
      <c r="CA104" cm="1">
        <f t="array" aca="1" ref="CA104" ca="1">SUM(IF(MOD(_xlfn.FLOOR.MATH(ROW(INDIRECT("1:512"))/1),2)=1,BP104,1-BP104) * IF(MOD(_xlfn.FLOOR.MATH(ROW(INDIRECT("1:512"))/2),2)=1,BQ104,1-BQ104) *  IF(MOD(_xlfn.FLOOR.MATH(ROW(INDIRECT("1:512"))/4),2)=1,BR104,1-BR104) *IF(MOD(_xlfn.FLOOR.MATH(ROW(INDIRECT("1:512"))/8),2)=1,BS104,1-BS104) * IF(MOD(_xlfn.FLOOR.MATH(ROW(INDIRECT("1:512"))/16),2)=1,BT104,1-BT104) * IF(MOD(_xlfn.FLOOR.MATH(ROW(INDIRECT("1:512"))/32),2)=1,BU104,1-BU104) *  IF(MOD(_xlfn.FLOOR.MATH(ROW(INDIRECT("1:512"))/64),2)=1,BV104,1-BV104) * IF(MOD(_xlfn.FLOOR.MATH(ROW(INDIRECT("1:512"))/128),2)=1,BW104,1-BW104) * IF(MOD(_xlfn.FLOOR.MATH(ROW(INDIRECT("1:512"))/256),2)=1,BX104,1-BX104)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0.43844940119899767</v>
      </c>
      <c r="CB104">
        <f ca="1">IF('Auction Sim'!$C$2 = "Most Categories",CA104,BZ104)</f>
        <v>0.43844940119899767</v>
      </c>
      <c r="CD104" t="str">
        <f ca="1"/>
        <v>Spencer Dinwiddie</v>
      </c>
      <c r="CF104" s="6" t="str">
        <f t="shared" ca="1" si="36"/>
        <v>Spencer Dinwiddie</v>
      </c>
      <c r="CH104" t="str">
        <f ca="1"/>
        <v>Spencer Dinwiddie</v>
      </c>
      <c r="CI104">
        <f t="shared" ca="1" si="41"/>
        <v>0.43848047339253243</v>
      </c>
      <c r="CJ104">
        <f t="shared" ca="1" si="42"/>
        <v>0.34517711203019669</v>
      </c>
      <c r="CL104">
        <f t="shared" ca="1" si="43"/>
        <v>5.3118014444945849E-2</v>
      </c>
      <c r="CN104">
        <f t="shared" ca="1" si="37"/>
        <v>8.7126133017497907</v>
      </c>
    </row>
    <row r="105" spans="3:92">
      <c r="C105" t="s">
        <v>596</v>
      </c>
      <c r="D105">
        <v>26</v>
      </c>
      <c r="E105" cm="1">
        <f t="array" aca="1" ref="E105" ca="1">INDIRECT("'Auction Sim'!" &amp; C105 &amp; D105)</f>
        <v>0</v>
      </c>
      <c r="I105" t="str">
        <v>Michael Porter Jr.</v>
      </c>
      <c r="K105" s="6" t="str">
        <f t="shared" ca="1" si="22"/>
        <v>Michael Porter Jr.</v>
      </c>
      <c r="M105" t="str">
        <f ca="1"/>
        <v>Michael Porter Jr.</v>
      </c>
      <c r="N105">
        <f ca="1">INDEX(_g_scores_!K$2:$K$474,MATCH(M105,_g_scores_!$A$2:$A$474,0))</f>
        <v>-0.65023925560592366</v>
      </c>
      <c r="P105">
        <f t="shared" ca="1" si="38"/>
        <v>0.81134352342767169</v>
      </c>
      <c r="R105">
        <f t="shared" ca="1" si="23"/>
        <v>8.3082668195287415</v>
      </c>
      <c r="T105" t="str">
        <v>Jarred Vanderbilt</v>
      </c>
      <c r="V105" s="6" t="str">
        <f t="shared" ca="1" si="24"/>
        <v>Jarred Vanderbilt</v>
      </c>
      <c r="X105" t="str">
        <f ca="1"/>
        <v>Jarred Vanderbilt</v>
      </c>
      <c r="Y105">
        <f ca="1">INDEX(_z_scores_!$K$2:$K$474,MATCH(X105,_z_scores_!$A$2:$A$474,0))</f>
        <v>-1.1042396055543366</v>
      </c>
      <c r="AA105">
        <f t="shared" ca="1" si="39"/>
        <v>1.2571931441807451</v>
      </c>
      <c r="AC105">
        <f t="shared" ca="1" si="40"/>
        <v>8.0820380759963673</v>
      </c>
      <c r="AE105">
        <v>-0.80495756526415785</v>
      </c>
      <c r="AF105">
        <v>0.62006221776497272</v>
      </c>
      <c r="AG105">
        <v>-0.42031862628609951</v>
      </c>
      <c r="AH105">
        <v>0.35703746248890811</v>
      </c>
      <c r="AI105">
        <v>-0.40885889633723743</v>
      </c>
      <c r="AJ105">
        <v>-0.89397580373513641</v>
      </c>
      <c r="AK105">
        <v>0.45590589837085915</v>
      </c>
      <c r="AL105">
        <v>-0.39894633466061674</v>
      </c>
      <c r="AM105">
        <v>0.26024551305458726</v>
      </c>
      <c r="BE105" t="str">
        <f t="shared" si="25"/>
        <v>Michael Porter Jr.</v>
      </c>
      <c r="BF105" cm="1">
        <f t="array" ref="BF105">INDEX(_x_scores_!B$2:B$474,MATCH($BE105,_x_scores_!$A$2:$A$474,0),0) + INDEX(_hidden_info_auction!AP$42:BA$42,'Draft Sim'!$F$21)</f>
        <v>-0.14695153365281591</v>
      </c>
      <c r="BG105" cm="1">
        <f t="array" ref="BG105">INDEX(_x_scores_!C$2:C$474,MATCH($BE105,_x_scores_!$A$2:$A$474,0),0) + INDEX(_hidden_info_auction!AP$43:BA$43,'Draft Sim'!$F$21)</f>
        <v>4.2834072108453303E-2</v>
      </c>
      <c r="BH105" cm="1">
        <f t="array" ref="BH105">INDEX(_x_scores_!D$2:D$474,MATCH($BE105,_x_scores_!$A$2:$A$474,0),0) +INDEX(_hidden_info_auction!AP$44:BA$44,'Draft Sim'!$F$21)</f>
        <v>-0.81927330584527625</v>
      </c>
      <c r="BI105" cm="1">
        <f t="array" ref="BI105">INDEX(_x_scores_!E$2:E$474,MATCH($BE105,_x_scores_!$A$2:$A$474,0),0) + INDEX(_hidden_info_auction!AP$45:BA$45,'Draft Sim'!$F$21)</f>
        <v>-0.52260009339329694</v>
      </c>
      <c r="BJ105" cm="1">
        <f t="array" ref="BJ105">INDEX(_x_scores_!F$2:F$474,MATCH($BE105,_x_scores_!$A$2:$A$474,0),0) + INDEX(_hidden_info_auction!AP$46:BA$46,'Draft Sim'!$F$21)</f>
        <v>-0.83228751022366865</v>
      </c>
      <c r="BK105" cm="1">
        <f t="array" ref="BK105">INDEX(_x_scores_!G$2:G$474,MATCH($BE105,_x_scores_!$A$2:$A$474,0),0) + INDEX(_hidden_info_auction!AP$47:BA$47,'Draft Sim'!$F$21)</f>
        <v>0.73279351600465537</v>
      </c>
      <c r="BL105" cm="1">
        <f t="array" ref="BL105">INDEX(_x_scores_!H$2:H$474,MATCH($BE105,_x_scores_!$A$2:$A$474,0),0) + INDEX(_hidden_info_auction!AP$48:BA$48,'Draft Sim'!$F$21)</f>
        <v>0.45119209217752487</v>
      </c>
      <c r="BM105" cm="1">
        <f t="array" ref="BM105">INDEX(_x_scores_!I$2:I$474,MATCH($BE105,_x_scores_!$A$2:$A$474,0),0) + INDEX(_hidden_info_auction!AP$49:BA$49,'Draft Sim'!$F$21)</f>
        <v>-1.9397503404698933</v>
      </c>
      <c r="BN105" cm="1">
        <f t="array" ref="BN105">INDEX(_x_scores_!J$2:J$474,MATCH($BE105,_x_scores_!$A$2:$A$474,0),0) + INDEX(_hidden_info_auction!AP$50:BA$50,'Draft Sim'!$F$21)</f>
        <v>-0.14379024910361118</v>
      </c>
      <c r="BP105">
        <f t="shared" si="26"/>
        <v>0.4890626019479356</v>
      </c>
      <c r="BQ105">
        <f t="shared" si="27"/>
        <v>0.5029457590262908</v>
      </c>
      <c r="BR105">
        <f t="shared" si="28"/>
        <v>0.44517361383467513</v>
      </c>
      <c r="BS105">
        <f t="shared" si="29"/>
        <v>0.46038744310419033</v>
      </c>
      <c r="BT105">
        <f t="shared" si="30"/>
        <v>0.44215015732976803</v>
      </c>
      <c r="BU105">
        <f t="shared" si="31"/>
        <v>0.55042443348965364</v>
      </c>
      <c r="BV105">
        <f t="shared" si="32"/>
        <v>0.53303623233568842</v>
      </c>
      <c r="BW105">
        <f t="shared" si="33"/>
        <v>0.35923730389890174</v>
      </c>
      <c r="BX105">
        <f t="shared" si="34"/>
        <v>0.48942369457665924</v>
      </c>
      <c r="BZ105">
        <f t="shared" si="35"/>
        <v>0.47464902661597363</v>
      </c>
      <c r="CA105" cm="1">
        <f t="array" aca="1" ref="CA105" ca="1">SUM(IF(MOD(_xlfn.FLOOR.MATH(ROW(INDIRECT("1:512"))/1),2)=1,BP105,1-BP105) * IF(MOD(_xlfn.FLOOR.MATH(ROW(INDIRECT("1:512"))/2),2)=1,BQ105,1-BQ105) *  IF(MOD(_xlfn.FLOOR.MATH(ROW(INDIRECT("1:512"))/4),2)=1,BR105,1-BR105) *IF(MOD(_xlfn.FLOOR.MATH(ROW(INDIRECT("1:512"))/8),2)=1,BS105,1-BS105) * IF(MOD(_xlfn.FLOOR.MATH(ROW(INDIRECT("1:512"))/16),2)=1,BT105,1-BT105) * IF(MOD(_xlfn.FLOOR.MATH(ROW(INDIRECT("1:512"))/32),2)=1,BU105,1-BU105) *  IF(MOD(_xlfn.FLOOR.MATH(ROW(INDIRECT("1:512"))/64),2)=1,BV105,1-BV105) * IF(MOD(_xlfn.FLOOR.MATH(ROW(INDIRECT("1:512"))/128),2)=1,BW105,1-BW105) * IF(MOD(_xlfn.FLOOR.MATH(ROW(INDIRECT("1:512"))/256),2)=1,BX105,1-BX105)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0.43751749388612476</v>
      </c>
      <c r="CB105">
        <f ca="1">IF('Auction Sim'!$C$2 = "Most Categories",CA105,BZ105)</f>
        <v>0.43751749388612476</v>
      </c>
      <c r="CD105" t="str">
        <f ca="1"/>
        <v>Andrew Wiggins</v>
      </c>
      <c r="CF105" s="6" t="str">
        <f t="shared" ca="1" si="36"/>
        <v>Andrew Wiggins</v>
      </c>
      <c r="CH105" t="str">
        <f ca="1"/>
        <v>Andrew Wiggins</v>
      </c>
      <c r="CI105">
        <f t="shared" ca="1" si="41"/>
        <v>0.43844940119899767</v>
      </c>
      <c r="CJ105">
        <f t="shared" ca="1" si="42"/>
        <v>0.3450982860200606</v>
      </c>
      <c r="CL105">
        <f t="shared" ca="1" si="43"/>
        <v>5.3039188434809759E-2</v>
      </c>
      <c r="CN105">
        <f t="shared" ca="1" si="37"/>
        <v>8.699683967857851</v>
      </c>
    </row>
    <row r="106" spans="3:92">
      <c r="C106" t="s">
        <v>596</v>
      </c>
      <c r="D106">
        <v>28</v>
      </c>
      <c r="E106" cm="1">
        <f t="array" aca="1" ref="E106" ca="1">INDIRECT("'Auction Sim'!" &amp; C106 &amp; D106)</f>
        <v>0</v>
      </c>
      <c r="I106" t="str">
        <v>Devin Vassell</v>
      </c>
      <c r="K106" s="6" t="str">
        <f t="shared" ca="1" si="22"/>
        <v>Devin Vassell</v>
      </c>
      <c r="M106" t="str">
        <f ca="1"/>
        <v>Devin Vassell</v>
      </c>
      <c r="N106">
        <f ca="1">INDEX(_g_scores_!K$2:$K$474,MATCH(M106,_g_scores_!$A$2:$A$474,0))</f>
        <v>-0.65872254624832616</v>
      </c>
      <c r="P106">
        <f t="shared" ca="1" si="38"/>
        <v>0.80286023278526919</v>
      </c>
      <c r="R106">
        <f t="shared" ca="1" si="23"/>
        <v>8.2213967822023459</v>
      </c>
      <c r="T106" t="str">
        <v>Josh Hart</v>
      </c>
      <c r="V106" s="6" t="str">
        <f t="shared" ca="1" si="24"/>
        <v>Josh Hart</v>
      </c>
      <c r="X106" t="str">
        <f ca="1"/>
        <v>Josh Hart</v>
      </c>
      <c r="Y106">
        <f ca="1">INDEX(_z_scores_!$K$2:$K$474,MATCH(X106,_z_scores_!$A$2:$A$474,0))</f>
        <v>-1.1147182762300287</v>
      </c>
      <c r="AA106">
        <f t="shared" ca="1" si="39"/>
        <v>1.246714473505053</v>
      </c>
      <c r="AC106">
        <f t="shared" ca="1" si="40"/>
        <v>8.0146745083705202</v>
      </c>
      <c r="AE106">
        <v>-0.68080760605576829</v>
      </c>
      <c r="AF106">
        <v>0.36456672518107786</v>
      </c>
      <c r="AG106">
        <v>0.12747836914917923</v>
      </c>
      <c r="AH106">
        <v>0.17820306991450049</v>
      </c>
      <c r="AI106">
        <v>-0.54504782074961444</v>
      </c>
      <c r="AJ106">
        <v>-0.4623915017703672</v>
      </c>
      <c r="AK106">
        <v>0.16608508334966587</v>
      </c>
      <c r="AL106">
        <v>-0.13578530302638367</v>
      </c>
      <c r="AM106">
        <v>7.1609485064468717E-3</v>
      </c>
      <c r="BE106" t="str">
        <f t="shared" si="25"/>
        <v>Devin Vassell</v>
      </c>
      <c r="BF106" cm="1">
        <f t="array" ref="BF106">INDEX(_x_scores_!B$2:B$474,MATCH($BE106,_x_scores_!$A$2:$A$474,0),0) + INDEX(_hidden_info_auction!AP$42:BA$42,'Draft Sim'!$F$21)</f>
        <v>-0.11105430792914216</v>
      </c>
      <c r="BG106" cm="1">
        <f t="array" ref="BG106">INDEX(_x_scores_!C$2:C$474,MATCH($BE106,_x_scores_!$A$2:$A$474,0),0) + INDEX(_hidden_info_auction!AP$43:BA$43,'Draft Sim'!$F$21)</f>
        <v>-0.44082527731697252</v>
      </c>
      <c r="BH106" cm="1">
        <f t="array" ref="BH106">INDEX(_x_scores_!D$2:D$474,MATCH($BE106,_x_scores_!$A$2:$A$474,0),0) +INDEX(_hidden_info_auction!AP$44:BA$44,'Draft Sim'!$F$21)</f>
        <v>-0.14369150190634555</v>
      </c>
      <c r="BI106" cm="1">
        <f t="array" ref="BI106">INDEX(_x_scores_!E$2:E$474,MATCH($BE106,_x_scores_!$A$2:$A$474,0),0) + INDEX(_hidden_info_auction!AP$45:BA$45,'Draft Sim'!$F$21)</f>
        <v>-0.12474522991331106</v>
      </c>
      <c r="BJ106" cm="1">
        <f t="array" ref="BJ106">INDEX(_x_scores_!F$2:F$474,MATCH($BE106,_x_scores_!$A$2:$A$474,0),0) + INDEX(_hidden_info_auction!AP$46:BA$46,'Draft Sim'!$F$21)</f>
        <v>-0.896340894439553</v>
      </c>
      <c r="BK106" cm="1">
        <f t="array" ref="BK106">INDEX(_x_scores_!G$2:G$474,MATCH($BE106,_x_scores_!$A$2:$A$474,0),0) + INDEX(_hidden_info_auction!AP$47:BA$47,'Draft Sim'!$F$21)</f>
        <v>0.36081316387318657</v>
      </c>
      <c r="BL106" cm="1">
        <f t="array" ref="BL106">INDEX(_x_scores_!H$2:H$474,MATCH($BE106,_x_scores_!$A$2:$A$474,0),0) + INDEX(_hidden_info_auction!AP$48:BA$48,'Draft Sim'!$F$21)</f>
        <v>0.2608905990780801</v>
      </c>
      <c r="BM106" cm="1">
        <f t="array" ref="BM106">INDEX(_x_scores_!I$2:I$474,MATCH($BE106,_x_scores_!$A$2:$A$474,0),0) + INDEX(_hidden_info_auction!AP$49:BA$49,'Draft Sim'!$F$21)</f>
        <v>-1.6770376367186026</v>
      </c>
      <c r="BN106" cm="1">
        <f t="array" ref="BN106">INDEX(_x_scores_!J$2:J$474,MATCH($BE106,_x_scores_!$A$2:$A$474,0),0) + INDEX(_hidden_info_auction!AP$50:BA$50,'Draft Sim'!$F$21)</f>
        <v>-0.43204332090017072</v>
      </c>
      <c r="BP106">
        <f t="shared" si="26"/>
        <v>0.49173393829807832</v>
      </c>
      <c r="BQ106">
        <f t="shared" si="27"/>
        <v>0.46971270713772606</v>
      </c>
      <c r="BR106">
        <f t="shared" si="28"/>
        <v>0.49035452561718107</v>
      </c>
      <c r="BS106">
        <f t="shared" si="29"/>
        <v>0.49052973637375141</v>
      </c>
      <c r="BT106">
        <f t="shared" si="30"/>
        <v>0.43773302657796032</v>
      </c>
      <c r="BU106">
        <f t="shared" si="31"/>
        <v>0.52487833594228384</v>
      </c>
      <c r="BV106">
        <f t="shared" si="32"/>
        <v>0.51911694189677349</v>
      </c>
      <c r="BW106">
        <f t="shared" si="33"/>
        <v>0.37764428382434578</v>
      </c>
      <c r="BX106">
        <f t="shared" si="34"/>
        <v>0.46825147648950927</v>
      </c>
      <c r="BZ106">
        <f t="shared" si="35"/>
        <v>0.47443944135084554</v>
      </c>
      <c r="CA106" cm="1">
        <f t="array" aca="1" ref="CA106" ca="1">SUM(IF(MOD(_xlfn.FLOOR.MATH(ROW(INDIRECT("1:512"))/1),2)=1,BP106,1-BP106) * IF(MOD(_xlfn.FLOOR.MATH(ROW(INDIRECT("1:512"))/2),2)=1,BQ106,1-BQ106) *  IF(MOD(_xlfn.FLOOR.MATH(ROW(INDIRECT("1:512"))/4),2)=1,BR106,1-BR106) *IF(MOD(_xlfn.FLOOR.MATH(ROW(INDIRECT("1:512"))/8),2)=1,BS106,1-BS106) * IF(MOD(_xlfn.FLOOR.MATH(ROW(INDIRECT("1:512"))/16),2)=1,BT106,1-BT106) * IF(MOD(_xlfn.FLOOR.MATH(ROW(INDIRECT("1:512"))/32),2)=1,BU106,1-BU106) *  IF(MOD(_xlfn.FLOOR.MATH(ROW(INDIRECT("1:512"))/64),2)=1,BV106,1-BV106) * IF(MOD(_xlfn.FLOOR.MATH(ROW(INDIRECT("1:512"))/128),2)=1,BW106,1-BW106) * IF(MOD(_xlfn.FLOOR.MATH(ROW(INDIRECT("1:512"))/256),2)=1,BX106,1-BX106)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0.43712873036778954</v>
      </c>
      <c r="CB106">
        <f ca="1">IF('Auction Sim'!$C$2 = "Most Categories",CA106,BZ106)</f>
        <v>0.43712873036778954</v>
      </c>
      <c r="CD106" t="str">
        <f ca="1"/>
        <v>Michael Porter Jr.</v>
      </c>
      <c r="CF106" s="6" t="str">
        <f t="shared" ca="1" si="36"/>
        <v>Michael Porter Jr.</v>
      </c>
      <c r="CH106" t="str">
        <f ca="1"/>
        <v>Michael Porter Jr.</v>
      </c>
      <c r="CI106">
        <f t="shared" ca="1" si="41"/>
        <v>0.43751749388612476</v>
      </c>
      <c r="CJ106">
        <f t="shared" ca="1" si="42"/>
        <v>0.34273371185366142</v>
      </c>
      <c r="CL106">
        <f t="shared" ca="1" si="43"/>
        <v>5.0674614268410578E-2</v>
      </c>
      <c r="CN106">
        <f t="shared" ca="1" si="37"/>
        <v>8.3118377625653714</v>
      </c>
    </row>
    <row r="107" spans="3:92">
      <c r="C107" t="s">
        <v>596</v>
      </c>
      <c r="D107">
        <v>30</v>
      </c>
      <c r="E107" cm="1">
        <f t="array" aca="1" ref="E107" ca="1">INDIRECT("'Auction Sim'!" &amp; C107 &amp; D107)</f>
        <v>0</v>
      </c>
      <c r="I107" t="str">
        <v>Spencer Dinwiddie</v>
      </c>
      <c r="K107" s="6" t="str">
        <f t="shared" ca="1" si="22"/>
        <v>Spencer Dinwiddie</v>
      </c>
      <c r="M107" t="str">
        <f ca="1"/>
        <v>Spencer Dinwiddie</v>
      </c>
      <c r="N107">
        <f ca="1">INDEX(_g_scores_!K$2:$K$474,MATCH(M107,_g_scores_!$A$2:$A$474,0))</f>
        <v>-0.6600688628233905</v>
      </c>
      <c r="P107">
        <f t="shared" ca="1" si="38"/>
        <v>0.80151391621020485</v>
      </c>
      <c r="R107">
        <f t="shared" ca="1" si="23"/>
        <v>8.2076103193710015</v>
      </c>
      <c r="T107" t="str">
        <v>Bruce Brown</v>
      </c>
      <c r="V107" s="6" t="str">
        <f t="shared" ca="1" si="24"/>
        <v>Bruce Brown</v>
      </c>
      <c r="X107" t="str">
        <f ca="1"/>
        <v>Bruce Brown</v>
      </c>
      <c r="Y107">
        <f ca="1">INDEX(_z_scores_!$K$2:$K$474,MATCH(X107,_z_scores_!$A$2:$A$474,0))</f>
        <v>-1.1413548805144209</v>
      </c>
      <c r="AA107">
        <f t="shared" ca="1" si="39"/>
        <v>1.2200778692206609</v>
      </c>
      <c r="AC107">
        <f t="shared" ca="1" si="40"/>
        <v>7.8434374545906955</v>
      </c>
      <c r="AE107">
        <v>-0.51666223249921295</v>
      </c>
      <c r="AF107">
        <v>-0.29891872406809394</v>
      </c>
      <c r="AG107">
        <v>1.6396302267524077E-2</v>
      </c>
      <c r="AH107">
        <v>0.23794500155774506</v>
      </c>
      <c r="AI107">
        <v>-6.2381916553095065E-2</v>
      </c>
      <c r="AJ107">
        <v>-0.3475560457580541</v>
      </c>
      <c r="AK107">
        <v>0.20028087582029305</v>
      </c>
      <c r="AL107">
        <v>-0.15868017659986747</v>
      </c>
      <c r="AM107">
        <v>-0.12330788128434135</v>
      </c>
      <c r="BE107" t="str">
        <f t="shared" si="25"/>
        <v>Spencer Dinwiddie</v>
      </c>
      <c r="BF107" cm="1">
        <f t="array" ref="BF107">INDEX(_x_scores_!B$2:B$474,MATCH($BE107,_x_scores_!$A$2:$A$474,0),0) + INDEX(_hidden_info_auction!AP$42:BA$42,'Draft Sim'!$F$21)</f>
        <v>-7.4627904122221603E-2</v>
      </c>
      <c r="BG107" cm="1">
        <f t="array" ref="BG107">INDEX(_x_scores_!C$2:C$474,MATCH($BE107,_x_scores_!$A$2:$A$474,0),0) + INDEX(_hidden_info_auction!AP$43:BA$43,'Draft Sim'!$F$21)</f>
        <v>-0.53204776611919158</v>
      </c>
      <c r="BH107" cm="1">
        <f t="array" ref="BH107">INDEX(_x_scores_!D$2:D$474,MATCH($BE107,_x_scores_!$A$2:$A$474,0),0) +INDEX(_hidden_info_auction!AP$44:BA$44,'Draft Sim'!$F$21)</f>
        <v>1.1697272400812628</v>
      </c>
      <c r="BI107" cm="1">
        <f t="array" ref="BI107">INDEX(_x_scores_!E$2:E$474,MATCH($BE107,_x_scores_!$A$2:$A$474,0),0) + INDEX(_hidden_info_auction!AP$45:BA$45,'Draft Sim'!$F$21)</f>
        <v>-0.4133599794287664</v>
      </c>
      <c r="BJ107" cm="1">
        <f t="array" ref="BJ107">INDEX(_x_scores_!F$2:F$474,MATCH($BE107,_x_scores_!$A$2:$A$474,0),0) + INDEX(_hidden_info_auction!AP$46:BA$46,'Draft Sim'!$F$21)</f>
        <v>-1.0756658271199249</v>
      </c>
      <c r="BK107" cm="1">
        <f t="array" ref="BK107">INDEX(_x_scores_!G$2:G$474,MATCH($BE107,_x_scores_!$A$2:$A$474,0),0) + INDEX(_hidden_info_auction!AP$47:BA$47,'Draft Sim'!$F$21)</f>
        <v>0.40387377637925548</v>
      </c>
      <c r="BL107" cm="1">
        <f t="array" ref="BL107">INDEX(_x_scores_!H$2:H$474,MATCH($BE107,_x_scores_!$A$2:$A$474,0),0) + INDEX(_hidden_info_auction!AP$48:BA$48,'Draft Sim'!$F$21)</f>
        <v>-8.6408985825145293E-2</v>
      </c>
      <c r="BM107" cm="1">
        <f t="array" ref="BM107">INDEX(_x_scores_!I$2:I$474,MATCH($BE107,_x_scores_!$A$2:$A$474,0),0) + INDEX(_hidden_info_auction!AP$49:BA$49,'Draft Sim'!$F$21)</f>
        <v>-1.7413864825214664</v>
      </c>
      <c r="BN107" cm="1">
        <f t="array" ref="BN107">INDEX(_x_scores_!J$2:J$474,MATCH($BE107,_x_scores_!$A$2:$A$474,0),0) + INDEX(_hidden_info_auction!AP$50:BA$50,'Draft Sim'!$F$21)</f>
        <v>-0.66701335011062435</v>
      </c>
      <c r="BP107">
        <f t="shared" si="26"/>
        <v>0.4944450325103974</v>
      </c>
      <c r="BQ107">
        <f t="shared" si="27"/>
        <v>0.4634612339157167</v>
      </c>
      <c r="BR107">
        <f t="shared" si="28"/>
        <v>0.57802291796692828</v>
      </c>
      <c r="BS107">
        <f t="shared" si="29"/>
        <v>0.46864840940915875</v>
      </c>
      <c r="BT107">
        <f t="shared" si="30"/>
        <v>0.42540966705820005</v>
      </c>
      <c r="BU107">
        <f t="shared" si="31"/>
        <v>0.52784282916377556</v>
      </c>
      <c r="BV107">
        <f t="shared" si="32"/>
        <v>0.49366616186209045</v>
      </c>
      <c r="BW107">
        <f t="shared" si="33"/>
        <v>0.37310805629194244</v>
      </c>
      <c r="BX107">
        <f t="shared" si="34"/>
        <v>0.4510563771281817</v>
      </c>
      <c r="BZ107">
        <f t="shared" si="35"/>
        <v>0.47507340947848792</v>
      </c>
      <c r="CA107" cm="1">
        <f t="array" aca="1" ref="CA107" ca="1">SUM(IF(MOD(_xlfn.FLOOR.MATH(ROW(INDIRECT("1:512"))/1),2)=1,BP107,1-BP107) * IF(MOD(_xlfn.FLOOR.MATH(ROW(INDIRECT("1:512"))/2),2)=1,BQ107,1-BQ107) *  IF(MOD(_xlfn.FLOOR.MATH(ROW(INDIRECT("1:512"))/4),2)=1,BR107,1-BR107) *IF(MOD(_xlfn.FLOOR.MATH(ROW(INDIRECT("1:512"))/8),2)=1,BS107,1-BS107) * IF(MOD(_xlfn.FLOOR.MATH(ROW(INDIRECT("1:512"))/16),2)=1,BT107,1-BT107) * IF(MOD(_xlfn.FLOOR.MATH(ROW(INDIRECT("1:512"))/32),2)=1,BU107,1-BU107) *  IF(MOD(_xlfn.FLOOR.MATH(ROW(INDIRECT("1:512"))/64),2)=1,BV107,1-BV107) * IF(MOD(_xlfn.FLOOR.MATH(ROW(INDIRECT("1:512"))/128),2)=1,BW107,1-BW107) * IF(MOD(_xlfn.FLOOR.MATH(ROW(INDIRECT("1:512"))/256),2)=1,BX107,1-BX107)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0.43848047339253243</v>
      </c>
      <c r="CB107">
        <f ca="1">IF('Auction Sim'!$C$2 = "Most Categories",CA107,BZ107)</f>
        <v>0.43848047339253243</v>
      </c>
      <c r="CD107" t="str">
        <f ca="1"/>
        <v>Aaron Gordon</v>
      </c>
      <c r="CF107" s="6" t="str">
        <f t="shared" ca="1" si="36"/>
        <v>Aaron Gordon</v>
      </c>
      <c r="CH107" t="str">
        <f ca="1"/>
        <v>Aaron Gordon</v>
      </c>
      <c r="CI107">
        <f t="shared" ca="1" si="41"/>
        <v>0.43715905592697085</v>
      </c>
      <c r="CJ107">
        <f t="shared" ca="1" si="42"/>
        <v>0.34182399615186826</v>
      </c>
      <c r="CL107">
        <f t="shared" ca="1" si="43"/>
        <v>4.9764898566617422E-2</v>
      </c>
      <c r="CN107">
        <f t="shared" ca="1" si="37"/>
        <v>8.1626228265954168</v>
      </c>
    </row>
    <row r="108" spans="3:92">
      <c r="C108" t="s">
        <v>597</v>
      </c>
      <c r="D108">
        <v>6</v>
      </c>
      <c r="E108" cm="1">
        <f t="array" aca="1" ref="E108" ca="1">INDIRECT("'Auction Sim'!" &amp; C108 &amp; D108)</f>
        <v>0</v>
      </c>
      <c r="I108" t="str">
        <v>Patrick Williams</v>
      </c>
      <c r="K108" s="6" t="str">
        <f t="shared" ca="1" si="22"/>
        <v>Patrick Williams</v>
      </c>
      <c r="M108" t="str">
        <f ca="1"/>
        <v>Patrick Williams</v>
      </c>
      <c r="N108">
        <f ca="1">INDEX(_g_scores_!K$2:$K$474,MATCH(M108,_g_scores_!$A$2:$A$474,0))</f>
        <v>-0.66591344730469115</v>
      </c>
      <c r="P108">
        <f t="shared" ca="1" si="38"/>
        <v>0.79566933172890419</v>
      </c>
      <c r="R108">
        <f t="shared" ca="1" si="23"/>
        <v>8.1477609880855564</v>
      </c>
      <c r="T108" t="str">
        <v>Delon Wright</v>
      </c>
      <c r="V108" s="6" t="str">
        <f t="shared" ca="1" si="24"/>
        <v>Delon Wright</v>
      </c>
      <c r="X108" t="str">
        <f ca="1"/>
        <v>Delon Wright</v>
      </c>
      <c r="Y108">
        <f ca="1">INDEX(_z_scores_!$K$2:$K$474,MATCH(X108,_z_scores_!$A$2:$A$474,0))</f>
        <v>-1.1601877773760176</v>
      </c>
      <c r="AA108">
        <f t="shared" ca="1" si="39"/>
        <v>1.2012449723590641</v>
      </c>
      <c r="AC108">
        <f t="shared" ca="1" si="40"/>
        <v>7.7223676013058018</v>
      </c>
      <c r="AE108">
        <v>-1.0334220725526457</v>
      </c>
      <c r="AF108">
        <v>-0.71850114483059024</v>
      </c>
      <c r="AG108">
        <v>-5.2625971215573594E-2</v>
      </c>
      <c r="AH108">
        <v>0.72330338333474897</v>
      </c>
      <c r="AI108">
        <v>-0.44771622106792536</v>
      </c>
      <c r="AJ108">
        <v>-0.60975618336121395</v>
      </c>
      <c r="AK108">
        <v>0.62185911481761369</v>
      </c>
      <c r="AL108">
        <v>3.9059741127292491E-2</v>
      </c>
      <c r="AM108">
        <v>-0.12856665004621035</v>
      </c>
      <c r="BE108" t="str">
        <f t="shared" si="25"/>
        <v>Patrick Williams</v>
      </c>
      <c r="BF108" cm="1">
        <f t="array" ref="BF108">INDEX(_x_scores_!B$2:B$474,MATCH($BE108,_x_scores_!$A$2:$A$474,0),0) + INDEX(_hidden_info_auction!AP$42:BA$42,'Draft Sim'!$F$21)</f>
        <v>-0.53884772026756234</v>
      </c>
      <c r="BG108" cm="1">
        <f t="array" ref="BG108">INDEX(_x_scores_!C$2:C$474,MATCH($BE108,_x_scores_!$A$2:$A$474,0),0) + INDEX(_hidden_info_auction!AP$43:BA$43,'Draft Sim'!$F$21)</f>
        <v>-1.9884330321299049E-2</v>
      </c>
      <c r="BH108" cm="1">
        <f t="array" ref="BH108">INDEX(_x_scores_!D$2:D$474,MATCH($BE108,_x_scores_!$A$2:$A$474,0),0) +INDEX(_hidden_info_auction!AP$44:BA$44,'Draft Sim'!$F$21)</f>
        <v>-0.7412345442573679</v>
      </c>
      <c r="BI108" cm="1">
        <f t="array" ref="BI108">INDEX(_x_scores_!E$2:E$474,MATCH($BE108,_x_scores_!$A$2:$A$474,0),0) + INDEX(_hidden_info_auction!AP$45:BA$45,'Draft Sim'!$F$21)</f>
        <v>-0.18964478616300492</v>
      </c>
      <c r="BJ108" cm="1">
        <f t="array" ref="BJ108">INDEX(_x_scores_!F$2:F$474,MATCH($BE108,_x_scores_!$A$2:$A$474,0),0) + INDEX(_hidden_info_auction!AP$46:BA$46,'Draft Sim'!$F$21)</f>
        <v>-0.30460339041961432</v>
      </c>
      <c r="BK108" cm="1">
        <f t="array" ref="BK108">INDEX(_x_scores_!G$2:G$474,MATCH($BE108,_x_scores_!$A$2:$A$474,0),0) + INDEX(_hidden_info_auction!AP$47:BA$47,'Draft Sim'!$F$21)</f>
        <v>-3.5435249121151285E-2</v>
      </c>
      <c r="BL108" cm="1">
        <f t="array" ref="BL108">INDEX(_x_scores_!H$2:H$474,MATCH($BE108,_x_scores_!$A$2:$A$474,0),0) + INDEX(_hidden_info_auction!AP$48:BA$48,'Draft Sim'!$F$21)</f>
        <v>0.27287758488356978</v>
      </c>
      <c r="BM108" cm="1">
        <f t="array" ref="BM108">INDEX(_x_scores_!I$2:I$474,MATCH($BE108,_x_scores_!$A$2:$A$474,0),0) + INDEX(_hidden_info_auction!AP$49:BA$49,'Draft Sim'!$F$21)</f>
        <v>-1.688151599792185</v>
      </c>
      <c r="BN108" cm="1">
        <f t="array" ref="BN108">INDEX(_x_scores_!J$2:J$474,MATCH($BE108,_x_scores_!$A$2:$A$474,0),0) + INDEX(_hidden_info_auction!AP$50:BA$50,'Draft Sim'!$F$21)</f>
        <v>2.1560632284991221E-3</v>
      </c>
      <c r="BP108">
        <f t="shared" si="26"/>
        <v>0.45995676526686413</v>
      </c>
      <c r="BQ108">
        <f t="shared" si="27"/>
        <v>0.49863251705439526</v>
      </c>
      <c r="BR108">
        <f t="shared" si="28"/>
        <v>0.45036757437612318</v>
      </c>
      <c r="BS108">
        <f t="shared" si="29"/>
        <v>0.48560454010811749</v>
      </c>
      <c r="BT108">
        <f t="shared" si="30"/>
        <v>0.47876320945328987</v>
      </c>
      <c r="BU108">
        <f t="shared" si="31"/>
        <v>0.49755514276792878</v>
      </c>
      <c r="BV108">
        <f t="shared" si="32"/>
        <v>0.51999457704590046</v>
      </c>
      <c r="BW108">
        <f t="shared" si="33"/>
        <v>0.37685958609436243</v>
      </c>
      <c r="BX108">
        <f t="shared" si="34"/>
        <v>0.50015860501339338</v>
      </c>
      <c r="BZ108">
        <f t="shared" si="35"/>
        <v>0.47421027968670831</v>
      </c>
      <c r="CA108" cm="1">
        <f t="array" aca="1" ref="CA108" ca="1">SUM(IF(MOD(_xlfn.FLOOR.MATH(ROW(INDIRECT("1:512"))/1),2)=1,BP108,1-BP108) * IF(MOD(_xlfn.FLOOR.MATH(ROW(INDIRECT("1:512"))/2),2)=1,BQ108,1-BQ108) *  IF(MOD(_xlfn.FLOOR.MATH(ROW(INDIRECT("1:512"))/4),2)=1,BR108,1-BR108) *IF(MOD(_xlfn.FLOOR.MATH(ROW(INDIRECT("1:512"))/8),2)=1,BS108,1-BS108) * IF(MOD(_xlfn.FLOOR.MATH(ROW(INDIRECT("1:512"))/16),2)=1,BT108,1-BT108) * IF(MOD(_xlfn.FLOOR.MATH(ROW(INDIRECT("1:512"))/32),2)=1,BU108,1-BU108) *  IF(MOD(_xlfn.FLOOR.MATH(ROW(INDIRECT("1:512"))/64),2)=1,BV108,1-BV108) * IF(MOD(_xlfn.FLOOR.MATH(ROW(INDIRECT("1:512"))/128),2)=1,BW108,1-BW108) * IF(MOD(_xlfn.FLOOR.MATH(ROW(INDIRECT("1:512"))/256),2)=1,BX108,1-BX108)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0.43659798229831204</v>
      </c>
      <c r="CB108">
        <f ca="1">IF('Auction Sim'!$C$2 = "Most Categories",CA108,BZ108)</f>
        <v>0.43659798229831204</v>
      </c>
      <c r="CD108" t="str">
        <f ca="1"/>
        <v>Devin Vassell</v>
      </c>
      <c r="CF108" s="6" t="str">
        <f t="shared" ca="1" si="36"/>
        <v>Devin Vassell</v>
      </c>
      <c r="CH108" t="str">
        <f ca="1"/>
        <v>Devin Vassell</v>
      </c>
      <c r="CI108">
        <f t="shared" ca="1" si="41"/>
        <v>0.43712873036778954</v>
      </c>
      <c r="CJ108">
        <f t="shared" ca="1" si="42"/>
        <v>0.34174702387316891</v>
      </c>
      <c r="CL108">
        <f t="shared" ca="1" si="43"/>
        <v>4.9687926287918072E-2</v>
      </c>
      <c r="CN108">
        <f t="shared" ca="1" si="37"/>
        <v>8.1499975485937881</v>
      </c>
    </row>
    <row r="109" spans="3:92">
      <c r="C109" t="s">
        <v>597</v>
      </c>
      <c r="D109">
        <v>8</v>
      </c>
      <c r="E109" cm="1">
        <f t="array" aca="1" ref="E109" ca="1">INDIRECT("'Auction Sim'!" &amp; C109 &amp; D109)</f>
        <v>0</v>
      </c>
      <c r="I109" t="str">
        <v>Aaron Gordon</v>
      </c>
      <c r="K109" s="6" t="str">
        <f t="shared" ca="1" si="22"/>
        <v>Aaron Gordon</v>
      </c>
      <c r="M109" t="str">
        <f ca="1"/>
        <v>Aaron Gordon</v>
      </c>
      <c r="N109">
        <f ca="1">INDEX(_g_scores_!K$2:$K$474,MATCH(M109,_g_scores_!$A$2:$A$474,0))</f>
        <v>-0.71229639313557791</v>
      </c>
      <c r="P109">
        <f t="shared" ca="1" si="38"/>
        <v>0.74928638589801744</v>
      </c>
      <c r="R109">
        <f t="shared" ca="1" si="23"/>
        <v>7.6727933834749678</v>
      </c>
      <c r="T109" t="str">
        <v>Kentavious Caldwell-Pope</v>
      </c>
      <c r="V109" s="6" t="str">
        <f t="shared" ca="1" si="24"/>
        <v>Kentavious Caldwell-Pope</v>
      </c>
      <c r="X109" t="str">
        <f ca="1"/>
        <v>Kentavious Caldwell-Pope</v>
      </c>
      <c r="Y109">
        <f ca="1">INDEX(_z_scores_!$K$2:$K$474,MATCH(X109,_z_scores_!$A$2:$A$474,0))</f>
        <v>-1.1828262179311886</v>
      </c>
      <c r="AA109">
        <f t="shared" ca="1" si="39"/>
        <v>1.1786065318038932</v>
      </c>
      <c r="AC109">
        <f t="shared" ca="1" si="40"/>
        <v>7.5768332898955197</v>
      </c>
      <c r="AE109">
        <v>-0.65397862824847219</v>
      </c>
      <c r="AF109">
        <v>-0.86168590525053423</v>
      </c>
      <c r="AG109">
        <v>-0.50994385340430315</v>
      </c>
      <c r="AH109">
        <v>0.40135155554522933</v>
      </c>
      <c r="AI109">
        <v>-0.32513764079934371</v>
      </c>
      <c r="AJ109">
        <v>0.20074172144076335</v>
      </c>
      <c r="AK109">
        <v>0.57902057468863177</v>
      </c>
      <c r="AL109">
        <v>6.1336318261914644E-2</v>
      </c>
      <c r="AM109">
        <v>-0.28566734475797972</v>
      </c>
      <c r="BE109" t="str">
        <f t="shared" si="25"/>
        <v>Aaron Gordon</v>
      </c>
      <c r="BF109" cm="1">
        <f t="array" ref="BF109">INDEX(_x_scores_!B$2:B$474,MATCH($BE109,_x_scores_!$A$2:$A$474,0),0) + INDEX(_hidden_info_auction!AP$42:BA$42,'Draft Sim'!$F$21)</f>
        <v>-7.2767633114290881E-2</v>
      </c>
      <c r="BG109" cm="1">
        <f t="array" ref="BG109">INDEX(_x_scores_!C$2:C$474,MATCH($BE109,_x_scores_!$A$2:$A$474,0),0) + INDEX(_hidden_info_auction!AP$43:BA$43,'Draft Sim'!$F$21)</f>
        <v>0.41112236198800667</v>
      </c>
      <c r="BH109" cm="1">
        <f t="array" ref="BH109">INDEX(_x_scores_!D$2:D$474,MATCH($BE109,_x_scores_!$A$2:$A$474,0),0) +INDEX(_hidden_info_auction!AP$44:BA$44,'Draft Sim'!$F$21)</f>
        <v>-0.15246230607062566</v>
      </c>
      <c r="BI109" cm="1">
        <f t="array" ref="BI109">INDEX(_x_scores_!E$2:E$474,MATCH($BE109,_x_scores_!$A$2:$A$474,0),0) + INDEX(_hidden_info_auction!AP$45:BA$45,'Draft Sim'!$F$21)</f>
        <v>-0.35412542945001624</v>
      </c>
      <c r="BJ109" cm="1">
        <f t="array" ref="BJ109">INDEX(_x_scores_!F$2:F$474,MATCH($BE109,_x_scores_!$A$2:$A$474,0),0) + INDEX(_hidden_info_auction!AP$46:BA$46,'Draft Sim'!$F$21)</f>
        <v>-0.60466756016784196</v>
      </c>
      <c r="BK109" cm="1">
        <f t="array" ref="BK109">INDEX(_x_scores_!G$2:G$474,MATCH($BE109,_x_scores_!$A$2:$A$474,0),0) + INDEX(_hidden_info_auction!AP$47:BA$47,'Draft Sim'!$F$21)</f>
        <v>-0.57589601414311431</v>
      </c>
      <c r="BL109" cm="1">
        <f t="array" ref="BL109">INDEX(_x_scores_!H$2:H$474,MATCH($BE109,_x_scores_!$A$2:$A$474,0),0) + INDEX(_hidden_info_auction!AP$48:BA$48,'Draft Sim'!$F$21)</f>
        <v>0.15456858173409013</v>
      </c>
      <c r="BM109" cm="1">
        <f t="array" ref="BM109">INDEX(_x_scores_!I$2:I$474,MATCH($BE109,_x_scores_!$A$2:$A$474,0),0) + INDEX(_hidden_info_auction!AP$49:BA$49,'Draft Sim'!$F$21)</f>
        <v>-2.4225253011922532</v>
      </c>
      <c r="BN109" cm="1">
        <f t="array" ref="BN109">INDEX(_x_scores_!J$2:J$474,MATCH($BE109,_x_scores_!$A$2:$A$474,0),0) + INDEX(_hidden_info_auction!AP$50:BA$50,'Draft Sim'!$F$21)</f>
        <v>0.39197656161053385</v>
      </c>
      <c r="BP109">
        <f t="shared" si="26"/>
        <v>0.49458349414857328</v>
      </c>
      <c r="BQ109">
        <f t="shared" si="27"/>
        <v>0.52825006552491849</v>
      </c>
      <c r="BR109">
        <f t="shared" si="28"/>
        <v>0.4897658997093588</v>
      </c>
      <c r="BS109">
        <f t="shared" si="29"/>
        <v>0.47313373063669995</v>
      </c>
      <c r="BT109">
        <f t="shared" si="30"/>
        <v>0.45790139944535446</v>
      </c>
      <c r="BU109">
        <f t="shared" si="31"/>
        <v>0.46033136568482447</v>
      </c>
      <c r="BV109">
        <f t="shared" si="32"/>
        <v>0.51132893639327515</v>
      </c>
      <c r="BW109">
        <f t="shared" si="33"/>
        <v>0.32627561186993537</v>
      </c>
      <c r="BX109">
        <f t="shared" si="34"/>
        <v>0.52880961985583763</v>
      </c>
      <c r="BZ109">
        <f t="shared" si="35"/>
        <v>0.47448668036319752</v>
      </c>
      <c r="CA109" cm="1">
        <f t="array" aca="1" ref="CA109" ca="1">SUM(IF(MOD(_xlfn.FLOOR.MATH(ROW(INDIRECT("1:512"))/1),2)=1,BP109,1-BP109) * IF(MOD(_xlfn.FLOOR.MATH(ROW(INDIRECT("1:512"))/2),2)=1,BQ109,1-BQ109) *  IF(MOD(_xlfn.FLOOR.MATH(ROW(INDIRECT("1:512"))/4),2)=1,BR109,1-BR109) *IF(MOD(_xlfn.FLOOR.MATH(ROW(INDIRECT("1:512"))/8),2)=1,BS109,1-BS109) * IF(MOD(_xlfn.FLOOR.MATH(ROW(INDIRECT("1:512"))/16),2)=1,BT109,1-BT109) * IF(MOD(_xlfn.FLOOR.MATH(ROW(INDIRECT("1:512"))/32),2)=1,BU109,1-BU109) *  IF(MOD(_xlfn.FLOOR.MATH(ROW(INDIRECT("1:512"))/64),2)=1,BV109,1-BV109) * IF(MOD(_xlfn.FLOOR.MATH(ROW(INDIRECT("1:512"))/128),2)=1,BW109,1-BW109) * IF(MOD(_xlfn.FLOOR.MATH(ROW(INDIRECT("1:512"))/256),2)=1,BX109,1-BX109)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0.43715905592697085</v>
      </c>
      <c r="CB109">
        <f ca="1">IF('Auction Sim'!$C$2 = "Most Categories",CA109,BZ109)</f>
        <v>0.43715905592697085</v>
      </c>
      <c r="CD109" t="str">
        <f ca="1"/>
        <v>Patrick Williams</v>
      </c>
      <c r="CF109" s="6" t="str">
        <f t="shared" ca="1" si="36"/>
        <v>Patrick Williams</v>
      </c>
      <c r="CH109" t="str">
        <f ca="1"/>
        <v>Patrick Williams</v>
      </c>
      <c r="CI109">
        <f t="shared" ca="1" si="41"/>
        <v>0.43659798229831204</v>
      </c>
      <c r="CJ109">
        <f t="shared" ca="1" si="42"/>
        <v>0.34039972786477679</v>
      </c>
      <c r="CL109">
        <f t="shared" ca="1" si="43"/>
        <v>4.8340630279525953E-2</v>
      </c>
      <c r="CN109">
        <f t="shared" ca="1" si="37"/>
        <v>7.9290090713931223</v>
      </c>
    </row>
    <row r="110" spans="3:92">
      <c r="C110" t="s">
        <v>597</v>
      </c>
      <c r="D110">
        <v>10</v>
      </c>
      <c r="E110" cm="1">
        <f t="array" aca="1" ref="E110" ca="1">INDIRECT("'Auction Sim'!" &amp; C110 &amp; D110)</f>
        <v>0</v>
      </c>
      <c r="I110" t="str">
        <v>Kelly Oubre Jr.</v>
      </c>
      <c r="K110" s="6" t="str">
        <f t="shared" ca="1" si="22"/>
        <v>Kelly Oubre Jr.</v>
      </c>
      <c r="M110" t="str">
        <f ca="1"/>
        <v>Kelly Oubre Jr.</v>
      </c>
      <c r="N110">
        <f ca="1">INDEX(_g_scores_!K$2:$K$474,MATCH(M110,_g_scores_!$A$2:$A$474,0))</f>
        <v>-0.71649254926923245</v>
      </c>
      <c r="P110">
        <f t="shared" ca="1" si="38"/>
        <v>0.7450902297643629</v>
      </c>
      <c r="R110">
        <f t="shared" ca="1" si="23"/>
        <v>7.6298241802113251</v>
      </c>
      <c r="T110" t="str">
        <v>Michael Porter Jr.</v>
      </c>
      <c r="V110" s="6" t="str">
        <f t="shared" ca="1" si="24"/>
        <v>Michael Porter Jr.</v>
      </c>
      <c r="X110" t="str">
        <f ca="1"/>
        <v>Michael Porter Jr.</v>
      </c>
      <c r="Y110">
        <f ca="1">INDEX(_z_scores_!$K$2:$K$474,MATCH(X110,_z_scores_!$A$2:$A$474,0))</f>
        <v>-1.2013434930306572</v>
      </c>
      <c r="AA110">
        <f t="shared" ca="1" si="39"/>
        <v>1.1600892567044245</v>
      </c>
      <c r="AC110">
        <f t="shared" ca="1" si="40"/>
        <v>7.4577924542766372</v>
      </c>
      <c r="AE110">
        <v>-5.5114670434345613E-2</v>
      </c>
      <c r="AF110">
        <v>-0.20133354301825307</v>
      </c>
      <c r="AG110">
        <v>-0.96873230907878149</v>
      </c>
      <c r="AH110">
        <v>-0.28962456644788565</v>
      </c>
      <c r="AI110">
        <v>-0.26051604249061805</v>
      </c>
      <c r="AJ110">
        <v>0.80072693530489347</v>
      </c>
      <c r="AK110">
        <v>0.52185640532266764</v>
      </c>
      <c r="AL110">
        <v>-0.19581163810105395</v>
      </c>
      <c r="AM110">
        <v>-0.24363408850976792</v>
      </c>
      <c r="BE110" t="str">
        <f t="shared" si="25"/>
        <v>Kelly Oubre Jr.</v>
      </c>
      <c r="BF110" cm="1">
        <f t="array" ref="BF110">INDEX(_x_scores_!B$2:B$474,MATCH($BE110,_x_scores_!$A$2:$A$474,0),0) + INDEX(_hidden_info_auction!AP$42:BA$42,'Draft Sim'!$F$21)</f>
        <v>9.7965692930597315E-2</v>
      </c>
      <c r="BG110" cm="1">
        <f t="array" ref="BG110">INDEX(_x_scores_!C$2:C$474,MATCH($BE110,_x_scores_!$A$2:$A$474,0),0) + INDEX(_hidden_info_auction!AP$43:BA$43,'Draft Sim'!$F$21)</f>
        <v>5.549022887144095E-4</v>
      </c>
      <c r="BH110" cm="1">
        <f t="array" ref="BH110">INDEX(_x_scores_!D$2:D$474,MATCH($BE110,_x_scores_!$A$2:$A$474,0),0) +INDEX(_hidden_info_auction!AP$44:BA$44,'Draft Sim'!$F$21)</f>
        <v>-0.84102147646754899</v>
      </c>
      <c r="BI110" cm="1">
        <f t="array" ref="BI110">INDEX(_x_scores_!E$2:E$474,MATCH($BE110,_x_scores_!$A$2:$A$474,0),0) + INDEX(_hidden_info_auction!AP$45:BA$45,'Draft Sim'!$F$21)</f>
        <v>0.10173383510942929</v>
      </c>
      <c r="BJ110" cm="1">
        <f t="array" ref="BJ110">INDEX(_x_scores_!F$2:F$474,MATCH($BE110,_x_scores_!$A$2:$A$474,0),0) + INDEX(_hidden_info_auction!AP$46:BA$46,'Draft Sim'!$F$21)</f>
        <v>-0.97146138772098123</v>
      </c>
      <c r="BK110" cm="1">
        <f t="array" ref="BK110">INDEX(_x_scores_!G$2:G$474,MATCH($BE110,_x_scores_!$A$2:$A$474,0),0) + INDEX(_hidden_info_auction!AP$47:BA$47,'Draft Sim'!$F$21)</f>
        <v>0.38019009811378623</v>
      </c>
      <c r="BL110" cm="1">
        <f t="array" ref="BL110">INDEX(_x_scores_!H$2:H$474,MATCH($BE110,_x_scores_!$A$2:$A$474,0),0) + INDEX(_hidden_info_auction!AP$48:BA$48,'Draft Sim'!$F$21)</f>
        <v>0.27690682644982229</v>
      </c>
      <c r="BM110" cm="1">
        <f t="array" ref="BM110">INDEX(_x_scores_!I$2:I$474,MATCH($BE110,_x_scores_!$A$2:$A$474,0),0) + INDEX(_hidden_info_auction!AP$49:BA$49,'Draft Sim'!$F$21)</f>
        <v>-2.0177687398267397</v>
      </c>
      <c r="BN110" cm="1">
        <f t="array" ref="BN110">INDEX(_x_scores_!J$2:J$474,MATCH($BE110,_x_scores_!$A$2:$A$474,0),0) + INDEX(_hidden_info_auction!AP$50:BA$50,'Draft Sim'!$F$21)</f>
        <v>-0.39042671120904271</v>
      </c>
      <c r="BP110">
        <f t="shared" si="26"/>
        <v>0.50729195770938618</v>
      </c>
      <c r="BQ110">
        <f t="shared" si="27"/>
        <v>0.5000381617529408</v>
      </c>
      <c r="BR110">
        <f t="shared" si="28"/>
        <v>0.44372777536594343</v>
      </c>
      <c r="BS110">
        <f t="shared" si="29"/>
        <v>0.50772355421827453</v>
      </c>
      <c r="BT110">
        <f t="shared" si="30"/>
        <v>0.43256261486505909</v>
      </c>
      <c r="BU110">
        <f t="shared" si="31"/>
        <v>0.52621251470618335</v>
      </c>
      <c r="BV110">
        <f t="shared" si="32"/>
        <v>0.52028955909793673</v>
      </c>
      <c r="BW110">
        <f t="shared" si="33"/>
        <v>0.35383107554530069</v>
      </c>
      <c r="BX110">
        <f t="shared" si="34"/>
        <v>0.47130409449900335</v>
      </c>
      <c r="BZ110">
        <f t="shared" si="35"/>
        <v>0.47366458975111431</v>
      </c>
      <c r="CA110" cm="1">
        <f t="array" aca="1" ref="CA110" ca="1">SUM(IF(MOD(_xlfn.FLOOR.MATH(ROW(INDIRECT("1:512"))/1),2)=1,BP110,1-BP110) * IF(MOD(_xlfn.FLOOR.MATH(ROW(INDIRECT("1:512"))/2),2)=1,BQ110,1-BQ110) *  IF(MOD(_xlfn.FLOOR.MATH(ROW(INDIRECT("1:512"))/4),2)=1,BR110,1-BR110) *IF(MOD(_xlfn.FLOOR.MATH(ROW(INDIRECT("1:512"))/8),2)=1,BS110,1-BS110) * IF(MOD(_xlfn.FLOOR.MATH(ROW(INDIRECT("1:512"))/16),2)=1,BT110,1-BT110) * IF(MOD(_xlfn.FLOOR.MATH(ROW(INDIRECT("1:512"))/32),2)=1,BU110,1-BU110) *  IF(MOD(_xlfn.FLOOR.MATH(ROW(INDIRECT("1:512"))/64),2)=1,BV110,1-BV110) * IF(MOD(_xlfn.FLOOR.MATH(ROW(INDIRECT("1:512"))/128),2)=1,BW110,1-BW110) * IF(MOD(_xlfn.FLOOR.MATH(ROW(INDIRECT("1:512"))/256),2)=1,BX110,1-BX110)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0.43514842863975628</v>
      </c>
      <c r="CB110">
        <f ca="1">IF('Auction Sim'!$C$2 = "Most Categories",CA110,BZ110)</f>
        <v>0.43514842863975628</v>
      </c>
      <c r="CD110" t="str">
        <f ca="1"/>
        <v>Anfernee Simons</v>
      </c>
      <c r="CF110" s="6" t="str">
        <f t="shared" ca="1" si="36"/>
        <v>Anfernee Simons</v>
      </c>
      <c r="CH110" t="str">
        <f ca="1"/>
        <v>Anfernee Simons</v>
      </c>
      <c r="CI110">
        <f t="shared" ca="1" si="41"/>
        <v>0.43620884427722217</v>
      </c>
      <c r="CJ110">
        <f t="shared" ca="1" si="42"/>
        <v>0.33941172287125382</v>
      </c>
      <c r="CL110">
        <f t="shared" ca="1" si="43"/>
        <v>4.7352625286002981E-2</v>
      </c>
      <c r="CN110">
        <f t="shared" ca="1" si="37"/>
        <v>7.7669528360704465</v>
      </c>
    </row>
    <row r="111" spans="3:92">
      <c r="C111" t="s">
        <v>597</v>
      </c>
      <c r="D111">
        <v>12</v>
      </c>
      <c r="E111" cm="1">
        <f t="array" aca="1" ref="E111" ca="1">INDIRECT("'Auction Sim'!" &amp; C111 &amp; D111)</f>
        <v>0</v>
      </c>
      <c r="I111" t="str">
        <v>Anfernee Simons</v>
      </c>
      <c r="K111" s="6" t="str">
        <f t="shared" ca="1" si="22"/>
        <v>Anfernee Simons</v>
      </c>
      <c r="M111" t="str">
        <f ca="1"/>
        <v>Anfernee Simons</v>
      </c>
      <c r="N111">
        <f ca="1">INDEX(_g_scores_!K$2:$K$474,MATCH(M111,_g_scores_!$A$2:$A$474,0))</f>
        <v>-0.722312373954341</v>
      </c>
      <c r="P111">
        <f t="shared" ca="1" si="38"/>
        <v>0.73927040507925434</v>
      </c>
      <c r="R111">
        <f t="shared" ca="1" si="23"/>
        <v>7.5702283925695051</v>
      </c>
      <c r="T111" t="str">
        <v>Tre Jones</v>
      </c>
      <c r="V111" s="6" t="str">
        <f t="shared" ca="1" si="24"/>
        <v>Tre Jones</v>
      </c>
      <c r="X111" t="str">
        <f ca="1"/>
        <v>Tre Jones</v>
      </c>
      <c r="Y111">
        <f ca="1">INDEX(_z_scores_!$K$2:$K$474,MATCH(X111,_z_scores_!$A$2:$A$474,0))</f>
        <v>-1.2151078594404532</v>
      </c>
      <c r="AA111">
        <f t="shared" ca="1" si="39"/>
        <v>1.1463248902946286</v>
      </c>
      <c r="AC111">
        <f t="shared" ca="1" si="40"/>
        <v>7.3693063422334255</v>
      </c>
      <c r="AE111">
        <v>-0.33875684836153669</v>
      </c>
      <c r="AF111">
        <v>-0.66876461008677746</v>
      </c>
      <c r="AG111">
        <v>0.98743658502224829</v>
      </c>
      <c r="AH111">
        <v>0.3451016737022341</v>
      </c>
      <c r="AI111">
        <v>-0.7781930360110435</v>
      </c>
      <c r="AJ111">
        <v>-0.63235713960585205</v>
      </c>
      <c r="AK111">
        <v>0.11192259495978298</v>
      </c>
      <c r="AL111">
        <v>0.14554481380524406</v>
      </c>
      <c r="AM111">
        <v>-0.33754073521660066</v>
      </c>
      <c r="BE111" t="str">
        <f t="shared" si="25"/>
        <v>Anfernee Simons</v>
      </c>
      <c r="BF111" cm="1">
        <f t="array" ref="BF111">INDEX(_x_scores_!B$2:B$474,MATCH($BE111,_x_scores_!$A$2:$A$474,0),0) + INDEX(_hidden_info_auction!AP$42:BA$42,'Draft Sim'!$F$21)</f>
        <v>0.25989528804756423</v>
      </c>
      <c r="BG111" cm="1">
        <f t="array" ref="BG111">INDEX(_x_scores_!C$2:C$474,MATCH($BE111,_x_scores_!$A$2:$A$474,0),0) + INDEX(_hidden_info_auction!AP$43:BA$43,'Draft Sim'!$F$21)</f>
        <v>-0.69189097963904866</v>
      </c>
      <c r="BH111" cm="1">
        <f t="array" ref="BH111">INDEX(_x_scores_!D$2:D$474,MATCH($BE111,_x_scores_!$A$2:$A$474,0),0) +INDEX(_hidden_info_auction!AP$44:BA$44,'Draft Sim'!$F$21)</f>
        <v>0.27896771778719426</v>
      </c>
      <c r="BI111" cm="1">
        <f t="array" ref="BI111">INDEX(_x_scores_!E$2:E$474,MATCH($BE111,_x_scores_!$A$2:$A$474,0),0) + INDEX(_hidden_info_auction!AP$45:BA$45,'Draft Sim'!$F$21)</f>
        <v>-0.60973406516232043</v>
      </c>
      <c r="BJ111" cm="1">
        <f t="array" ref="BJ111">INDEX(_x_scores_!F$2:F$474,MATCH($BE111,_x_scores_!$A$2:$A$474,0),0) + INDEX(_hidden_info_auction!AP$46:BA$46,'Draft Sim'!$F$21)</f>
        <v>-1.2512273931358702</v>
      </c>
      <c r="BK111" cm="1">
        <f t="array" ref="BK111">INDEX(_x_scores_!G$2:G$474,MATCH($BE111,_x_scores_!$A$2:$A$474,0),0) + INDEX(_hidden_info_auction!AP$47:BA$47,'Draft Sim'!$F$21)</f>
        <v>0.99352940974377968</v>
      </c>
      <c r="BL111" cm="1">
        <f t="array" ref="BL111">INDEX(_x_scores_!H$2:H$474,MATCH($BE111,_x_scores_!$A$2:$A$474,0),0) + INDEX(_hidden_info_auction!AP$48:BA$48,'Draft Sim'!$F$21)</f>
        <v>-0.17426587062019852</v>
      </c>
      <c r="BM111" cm="1">
        <f t="array" ref="BM111">INDEX(_x_scores_!I$2:I$474,MATCH($BE111,_x_scores_!$A$2:$A$474,0),0) + INDEX(_hidden_info_auction!AP$49:BA$49,'Draft Sim'!$F$21)</f>
        <v>-1.4486943548579052</v>
      </c>
      <c r="BN111" cm="1">
        <f t="array" ref="BN111">INDEX(_x_scores_!J$2:J$474,MATCH($BE111,_x_scores_!$A$2:$A$474,0),0) + INDEX(_hidden_info_auction!AP$50:BA$50,'Draft Sim'!$F$21)</f>
        <v>-0.54401991074159817</v>
      </c>
      <c r="BP111">
        <f t="shared" si="26"/>
        <v>0.51933848858430198</v>
      </c>
      <c r="BQ111">
        <f t="shared" si="27"/>
        <v>0.45252983490021181</v>
      </c>
      <c r="BR111">
        <f t="shared" si="28"/>
        <v>0.51872101055045683</v>
      </c>
      <c r="BS111">
        <f t="shared" si="29"/>
        <v>0.45381025202374281</v>
      </c>
      <c r="BT111">
        <f t="shared" si="30"/>
        <v>0.4134150346468618</v>
      </c>
      <c r="BU111">
        <f t="shared" si="31"/>
        <v>0.56821322860206536</v>
      </c>
      <c r="BV111">
        <f t="shared" si="32"/>
        <v>0.48722783766392463</v>
      </c>
      <c r="BW111">
        <f t="shared" si="33"/>
        <v>0.39387382628285916</v>
      </c>
      <c r="BX111">
        <f t="shared" si="34"/>
        <v>0.46004764898087214</v>
      </c>
      <c r="BZ111">
        <f t="shared" si="35"/>
        <v>0.47413079580392181</v>
      </c>
      <c r="CA111" cm="1">
        <f t="array" aca="1" ref="CA111" ca="1">SUM(IF(MOD(_xlfn.FLOOR.MATH(ROW(INDIRECT("1:512"))/1),2)=1,BP111,1-BP111) * IF(MOD(_xlfn.FLOOR.MATH(ROW(INDIRECT("1:512"))/2),2)=1,BQ111,1-BQ111) *  IF(MOD(_xlfn.FLOOR.MATH(ROW(INDIRECT("1:512"))/4),2)=1,BR111,1-BR111) *IF(MOD(_xlfn.FLOOR.MATH(ROW(INDIRECT("1:512"))/8),2)=1,BS111,1-BS111) * IF(MOD(_xlfn.FLOOR.MATH(ROW(INDIRECT("1:512"))/16),2)=1,BT111,1-BT111) * IF(MOD(_xlfn.FLOOR.MATH(ROW(INDIRECT("1:512"))/32),2)=1,BU111,1-BU111) *  IF(MOD(_xlfn.FLOOR.MATH(ROW(INDIRECT("1:512"))/64),2)=1,BV111,1-BV111) * IF(MOD(_xlfn.FLOOR.MATH(ROW(INDIRECT("1:512"))/128),2)=1,BW111,1-BW111) * IF(MOD(_xlfn.FLOOR.MATH(ROW(INDIRECT("1:512"))/256),2)=1,BX111,1-BX111)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0.43620884427722217</v>
      </c>
      <c r="CB111">
        <f ca="1">IF('Auction Sim'!$C$2 = "Most Categories",CA111,BZ111)</f>
        <v>0.43620884427722217</v>
      </c>
      <c r="CD111" t="str">
        <f ca="1"/>
        <v>Josh Hart</v>
      </c>
      <c r="CF111" s="6" t="str">
        <f t="shared" ca="1" si="36"/>
        <v>Josh Hart</v>
      </c>
      <c r="CH111" t="str">
        <f ca="1"/>
        <v>Josh Hart</v>
      </c>
      <c r="CI111">
        <f t="shared" ca="1" si="41"/>
        <v>0.43518697524799049</v>
      </c>
      <c r="CJ111">
        <f t="shared" ca="1" si="42"/>
        <v>0.33681649153448767</v>
      </c>
      <c r="CL111">
        <f t="shared" ca="1" si="43"/>
        <v>4.4757393949236834E-2</v>
      </c>
      <c r="CN111">
        <f t="shared" ca="1" si="37"/>
        <v>7.341273388107231</v>
      </c>
    </row>
    <row r="112" spans="3:92">
      <c r="C112" t="s">
        <v>597</v>
      </c>
      <c r="D112">
        <v>14</v>
      </c>
      <c r="E112" cm="1">
        <f t="array" aca="1" ref="E112" ca="1">INDIRECT("'Auction Sim'!" &amp; C112 &amp; D112)</f>
        <v>0</v>
      </c>
      <c r="I112" t="str">
        <v>Josh Hart</v>
      </c>
      <c r="K112" s="6" t="str">
        <f t="shared" ca="1" si="22"/>
        <v>Josh Hart</v>
      </c>
      <c r="M112" t="str">
        <f ca="1"/>
        <v>Josh Hart</v>
      </c>
      <c r="N112">
        <f ca="1">INDEX(_g_scores_!K$2:$K$474,MATCH(M112,_g_scores_!$A$2:$A$474,0))</f>
        <v>-0.7414424681405769</v>
      </c>
      <c r="P112">
        <f t="shared" ca="1" si="38"/>
        <v>0.72014031089301844</v>
      </c>
      <c r="R112">
        <f t="shared" ca="1" si="23"/>
        <v>7.374333654776442</v>
      </c>
      <c r="T112" t="str">
        <v>Harrison Barnes</v>
      </c>
      <c r="V112" s="6" t="str">
        <f t="shared" ca="1" si="24"/>
        <v>Harrison Barnes</v>
      </c>
      <c r="X112" t="str">
        <f ca="1"/>
        <v>Harrison Barnes</v>
      </c>
      <c r="Y112">
        <f ca="1">INDEX(_z_scores_!$K$2:$K$474,MATCH(X112,_z_scores_!$A$2:$A$474,0))</f>
        <v>-1.2172504778557096</v>
      </c>
      <c r="AA112">
        <f t="shared" ca="1" si="39"/>
        <v>1.1441822718793722</v>
      </c>
      <c r="AC112">
        <f t="shared" ca="1" si="40"/>
        <v>7.355532226701067</v>
      </c>
      <c r="AE112">
        <v>4.020951698419196E-4</v>
      </c>
      <c r="AF112">
        <v>-0.11652662361493502</v>
      </c>
      <c r="AG112">
        <v>-0.77679434993393082</v>
      </c>
      <c r="AH112">
        <v>-0.33071627480365667</v>
      </c>
      <c r="AI112">
        <v>-0.70062980098932881</v>
      </c>
      <c r="AJ112">
        <v>0.25109828802781342</v>
      </c>
      <c r="AK112">
        <v>0.5580168456782183</v>
      </c>
      <c r="AL112">
        <v>0.22274858031954875</v>
      </c>
      <c r="AM112">
        <v>-0.16664393358553034</v>
      </c>
      <c r="BE112" t="str">
        <f t="shared" si="25"/>
        <v>Josh Hart</v>
      </c>
      <c r="BF112" cm="1">
        <f t="array" ref="BF112">INDEX(_x_scores_!B$2:B$474,MATCH($BE112,_x_scores_!$A$2:$A$474,0),0) + INDEX(_hidden_info_auction!AP$42:BA$42,'Draft Sim'!$F$21)</f>
        <v>-0.77264446927423858</v>
      </c>
      <c r="BG112" cm="1">
        <f t="array" ref="BG112">INDEX(_x_scores_!C$2:C$474,MATCH($BE112,_x_scores_!$A$2:$A$474,0),0) + INDEX(_hidden_info_auction!AP$43:BA$43,'Draft Sim'!$F$21)</f>
        <v>0.60873434030778428</v>
      </c>
      <c r="BH112" cm="1">
        <f t="array" ref="BH112">INDEX(_x_scores_!D$2:D$474,MATCH($BE112,_x_scores_!$A$2:$A$474,0),0) +INDEX(_hidden_info_auction!AP$44:BA$44,'Draft Sim'!$F$21)</f>
        <v>0.27693737238268445</v>
      </c>
      <c r="BI112" cm="1">
        <f t="array" ref="BI112">INDEX(_x_scores_!E$2:E$474,MATCH($BE112,_x_scores_!$A$2:$A$474,0),0) + INDEX(_hidden_info_auction!AP$45:BA$45,'Draft Sim'!$F$21)</f>
        <v>-5.4772457030910798E-2</v>
      </c>
      <c r="BJ112" cm="1">
        <f t="array" ref="BJ112">INDEX(_x_scores_!F$2:F$474,MATCH($BE112,_x_scores_!$A$2:$A$474,0),0) + INDEX(_hidden_info_auction!AP$46:BA$46,'Draft Sim'!$F$21)</f>
        <v>-1.1168192884826649</v>
      </c>
      <c r="BK112" cm="1">
        <f t="array" ref="BK112">INDEX(_x_scores_!G$2:G$474,MATCH($BE112,_x_scores_!$A$2:$A$474,0),0) + INDEX(_hidden_info_auction!AP$47:BA$47,'Draft Sim'!$F$21)</f>
        <v>-0.53032492107060536</v>
      </c>
      <c r="BL112" cm="1">
        <f t="array" ref="BL112">INDEX(_x_scores_!H$2:H$474,MATCH($BE112,_x_scores_!$A$2:$A$474,0),0) + INDEX(_hidden_info_auction!AP$48:BA$48,'Draft Sim'!$F$21)</f>
        <v>9.5420770204523109E-2</v>
      </c>
      <c r="BM112" cm="1">
        <f t="array" ref="BM112">INDEX(_x_scores_!I$2:I$474,MATCH($BE112,_x_scores_!$A$2:$A$474,0),0) + INDEX(_hidden_info_auction!AP$49:BA$49,'Draft Sim'!$F$21)</f>
        <v>-1.8797240053952229</v>
      </c>
      <c r="BN112" cm="1">
        <f t="array" ref="BN112">INDEX(_x_scores_!J$2:J$474,MATCH($BE112,_x_scores_!$A$2:$A$474,0),0) + INDEX(_hidden_info_auction!AP$50:BA$50,'Draft Sim'!$F$21)</f>
        <v>0.10700478791260361</v>
      </c>
      <c r="BP112">
        <f t="shared" si="26"/>
        <v>0.44268455050046351</v>
      </c>
      <c r="BQ112">
        <f t="shared" si="27"/>
        <v>0.54178718590205266</v>
      </c>
      <c r="BR112">
        <f t="shared" si="28"/>
        <v>0.51858485677317367</v>
      </c>
      <c r="BS112">
        <f t="shared" si="29"/>
        <v>0.49584153286083144</v>
      </c>
      <c r="BT112">
        <f t="shared" si="30"/>
        <v>0.42259136593938695</v>
      </c>
      <c r="BU112">
        <f t="shared" si="31"/>
        <v>0.46346120510810751</v>
      </c>
      <c r="BV112">
        <f t="shared" si="32"/>
        <v>0.5069943436462907</v>
      </c>
      <c r="BW112">
        <f t="shared" si="33"/>
        <v>0.36341612216177888</v>
      </c>
      <c r="BX112">
        <f t="shared" si="34"/>
        <v>0.50787100995347956</v>
      </c>
      <c r="BZ112">
        <f t="shared" si="35"/>
        <v>0.47369246364950723</v>
      </c>
      <c r="CA112" cm="1">
        <f t="array" aca="1" ref="CA112" ca="1">SUM(IF(MOD(_xlfn.FLOOR.MATH(ROW(INDIRECT("1:512"))/1),2)=1,BP112,1-BP112) * IF(MOD(_xlfn.FLOOR.MATH(ROW(INDIRECT("1:512"))/2),2)=1,BQ112,1-BQ112) *  IF(MOD(_xlfn.FLOOR.MATH(ROW(INDIRECT("1:512"))/4),2)=1,BR112,1-BR112) *IF(MOD(_xlfn.FLOOR.MATH(ROW(INDIRECT("1:512"))/8),2)=1,BS112,1-BS112) * IF(MOD(_xlfn.FLOOR.MATH(ROW(INDIRECT("1:512"))/16),2)=1,BT112,1-BT112) * IF(MOD(_xlfn.FLOOR.MATH(ROW(INDIRECT("1:512"))/32),2)=1,BU112,1-BU112) *  IF(MOD(_xlfn.FLOOR.MATH(ROW(INDIRECT("1:512"))/64),2)=1,BV112,1-BV112) * IF(MOD(_xlfn.FLOOR.MATH(ROW(INDIRECT("1:512"))/128),2)=1,BW112,1-BW112) * IF(MOD(_xlfn.FLOOR.MATH(ROW(INDIRECT("1:512"))/256),2)=1,BX112,1-BX112)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0.43518697524799049</v>
      </c>
      <c r="CB112">
        <f ca="1">IF('Auction Sim'!$C$2 = "Most Categories",CA112,BZ112)</f>
        <v>0.43518697524799049</v>
      </c>
      <c r="CD112" t="str">
        <f ca="1"/>
        <v>Wendell Carter Jr.</v>
      </c>
      <c r="CF112" s="6" t="str">
        <f t="shared" ca="1" si="36"/>
        <v>Wendell Carter Jr.</v>
      </c>
      <c r="CH112" t="str">
        <f ca="1"/>
        <v>Wendell Carter Jr.</v>
      </c>
      <c r="CI112">
        <f t="shared" ca="1" si="41"/>
        <v>0.43516840988958666</v>
      </c>
      <c r="CJ112">
        <f t="shared" ca="1" si="42"/>
        <v>0.33676933115120211</v>
      </c>
      <c r="CL112">
        <f t="shared" ca="1" si="43"/>
        <v>4.4710233565951274E-2</v>
      </c>
      <c r="CN112">
        <f t="shared" ca="1" si="37"/>
        <v>7.3335379675154986</v>
      </c>
    </row>
    <row r="113" spans="3:92">
      <c r="C113" t="s">
        <v>597</v>
      </c>
      <c r="D113">
        <v>16</v>
      </c>
      <c r="E113" cm="1">
        <f t="array" aca="1" ref="E113" ca="1">INDIRECT("'Auction Sim'!" &amp; C113 &amp; D113)</f>
        <v>0</v>
      </c>
      <c r="I113" t="str">
        <v>Harrison Barnes</v>
      </c>
      <c r="K113" s="6" t="str">
        <f t="shared" ca="1" si="22"/>
        <v>Harrison Barnes</v>
      </c>
      <c r="M113" t="str">
        <f ca="1"/>
        <v>Harrison Barnes</v>
      </c>
      <c r="N113">
        <f ca="1">INDEX(_g_scores_!K$2:$K$474,MATCH(M113,_g_scores_!$A$2:$A$474,0))</f>
        <v>-0.75273159508431919</v>
      </c>
      <c r="P113">
        <f t="shared" ca="1" si="38"/>
        <v>0.70885118394927615</v>
      </c>
      <c r="R113">
        <f t="shared" ca="1" si="23"/>
        <v>7.2587314762911861</v>
      </c>
      <c r="T113" t="str">
        <v>Jonas Valanciunas</v>
      </c>
      <c r="V113" s="6" t="str">
        <f t="shared" ca="1" si="24"/>
        <v>Jonas Valanciunas</v>
      </c>
      <c r="X113" t="str">
        <f ca="1"/>
        <v>Jonas Valanciunas</v>
      </c>
      <c r="Y113">
        <f ca="1">INDEX(_z_scores_!$K$2:$K$474,MATCH(X113,_z_scores_!$A$2:$A$474,0))</f>
        <v>-1.2468626335321495</v>
      </c>
      <c r="AA113">
        <f t="shared" ca="1" si="39"/>
        <v>1.1145701162029322</v>
      </c>
      <c r="AC113">
        <f t="shared" ca="1" si="40"/>
        <v>7.1651664338257985</v>
      </c>
      <c r="AE113">
        <v>-0.20604032118842075</v>
      </c>
      <c r="AF113">
        <v>1.4141145769410279</v>
      </c>
      <c r="AG113">
        <v>-0.70911721401208372</v>
      </c>
      <c r="AH113">
        <v>-0.76200387726387164</v>
      </c>
      <c r="AI113">
        <v>5.8279312841926681E-2</v>
      </c>
      <c r="AJ113">
        <v>-0.9259973643416971</v>
      </c>
      <c r="AK113">
        <v>-0.17195528089740883</v>
      </c>
      <c r="AL113">
        <v>4.2620018906394268E-2</v>
      </c>
      <c r="AM113">
        <v>0.5909107157908382</v>
      </c>
      <c r="BE113" t="str">
        <f t="shared" si="25"/>
        <v>Harrison Barnes</v>
      </c>
      <c r="BF113" cm="1">
        <f t="array" ref="BF113">INDEX(_x_scores_!B$2:B$474,MATCH($BE113,_x_scores_!$A$2:$A$474,0),0) + INDEX(_hidden_info_auction!AP$42:BA$42,'Draft Sim'!$F$21)</f>
        <v>-9.1434768048628365E-2</v>
      </c>
      <c r="BG113" cm="1">
        <f t="array" ref="BG113">INDEX(_x_scores_!C$2:C$474,MATCH($BE113,_x_scores_!$A$2:$A$474,0),0) + INDEX(_hidden_info_auction!AP$43:BA$43,'Draft Sim'!$F$21)</f>
        <v>0.12764099151177136</v>
      </c>
      <c r="BH113" cm="1">
        <f t="array" ref="BH113">INDEX(_x_scores_!D$2:D$474,MATCH($BE113,_x_scores_!$A$2:$A$474,0),0) +INDEX(_hidden_info_auction!AP$44:BA$44,'Draft Sim'!$F$21)</f>
        <v>-0.62733534670042557</v>
      </c>
      <c r="BI113" cm="1">
        <f t="array" ref="BI113">INDEX(_x_scores_!E$2:E$474,MATCH($BE113,_x_scores_!$A$2:$A$474,0),0) + INDEX(_hidden_info_auction!AP$45:BA$45,'Draft Sim'!$F$21)</f>
        <v>-0.56369180174906797</v>
      </c>
      <c r="BJ113" cm="1">
        <f t="array" ref="BJ113">INDEX(_x_scores_!F$2:F$474,MATCH($BE113,_x_scores_!$A$2:$A$474,0),0) + INDEX(_hidden_info_auction!AP$46:BA$46,'Draft Sim'!$F$21)</f>
        <v>-1.2724012687223794</v>
      </c>
      <c r="BK113" cm="1">
        <f t="array" ref="BK113">INDEX(_x_scores_!G$2:G$474,MATCH($BE113,_x_scores_!$A$2:$A$474,0),0) + INDEX(_hidden_info_auction!AP$47:BA$47,'Draft Sim'!$F$21)</f>
        <v>0.18316486872757531</v>
      </c>
      <c r="BL113" cm="1">
        <f t="array" ref="BL113">INDEX(_x_scores_!H$2:H$474,MATCH($BE113,_x_scores_!$A$2:$A$474,0),0) + INDEX(_hidden_info_auction!AP$48:BA$48,'Draft Sim'!$F$21)</f>
        <v>0.48735253253307553</v>
      </c>
      <c r="BM113" cm="1">
        <f t="array" ref="BM113">INDEX(_x_scores_!I$2:I$474,MATCH($BE113,_x_scores_!$A$2:$A$474,0),0) + INDEX(_hidden_info_auction!AP$49:BA$49,'Draft Sim'!$F$21)</f>
        <v>-1.5211901220492905</v>
      </c>
      <c r="BN113" cm="1">
        <f t="array" ref="BN113">INDEX(_x_scores_!J$2:J$474,MATCH($BE113,_x_scores_!$A$2:$A$474,0),0) + INDEX(_hidden_info_auction!AP$50:BA$50,'Draft Sim'!$F$21)</f>
        <v>-6.6800094179373604E-2</v>
      </c>
      <c r="BP113">
        <f t="shared" si="26"/>
        <v>0.49319411492775478</v>
      </c>
      <c r="BQ113">
        <f t="shared" si="27"/>
        <v>0.50877742093571143</v>
      </c>
      <c r="BR113">
        <f t="shared" si="28"/>
        <v>0.45796330739536117</v>
      </c>
      <c r="BS113">
        <f t="shared" si="29"/>
        <v>0.45728422843548988</v>
      </c>
      <c r="BT113">
        <f t="shared" si="30"/>
        <v>0.41197361547374389</v>
      </c>
      <c r="BU113">
        <f t="shared" si="31"/>
        <v>0.51263543743683904</v>
      </c>
      <c r="BV113">
        <f t="shared" si="32"/>
        <v>0.5356770883438543</v>
      </c>
      <c r="BW113">
        <f t="shared" si="33"/>
        <v>0.38869967946609008</v>
      </c>
      <c r="BX113">
        <f t="shared" si="34"/>
        <v>0.49508615421479574</v>
      </c>
      <c r="BZ113">
        <f t="shared" si="35"/>
        <v>0.47347678295884893</v>
      </c>
      <c r="CA113" cm="1">
        <f t="array" aca="1" ref="CA113" ca="1">SUM(IF(MOD(_xlfn.FLOOR.MATH(ROW(INDIRECT("1:512"))/1),2)=1,BP113,1-BP113) * IF(MOD(_xlfn.FLOOR.MATH(ROW(INDIRECT("1:512"))/2),2)=1,BQ113,1-BQ113) *  IF(MOD(_xlfn.FLOOR.MATH(ROW(INDIRECT("1:512"))/4),2)=1,BR113,1-BR113) *IF(MOD(_xlfn.FLOOR.MATH(ROW(INDIRECT("1:512"))/8),2)=1,BS113,1-BS113) * IF(MOD(_xlfn.FLOOR.MATH(ROW(INDIRECT("1:512"))/16),2)=1,BT113,1-BT113) * IF(MOD(_xlfn.FLOOR.MATH(ROW(INDIRECT("1:512"))/32),2)=1,BU113,1-BU113) *  IF(MOD(_xlfn.FLOOR.MATH(ROW(INDIRECT("1:512"))/64),2)=1,BV113,1-BV113) * IF(MOD(_xlfn.FLOOR.MATH(ROW(INDIRECT("1:512"))/128),2)=1,BW113,1-BW113) * IF(MOD(_xlfn.FLOOR.MATH(ROW(INDIRECT("1:512"))/256),2)=1,BX113,1-BX113)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0.43472319604130311</v>
      </c>
      <c r="CB113">
        <f ca="1">IF('Auction Sim'!$C$2 = "Most Categories",CA113,BZ113)</f>
        <v>0.43472319604130311</v>
      </c>
      <c r="CD113" t="str">
        <f ca="1"/>
        <v>Kelly Oubre Jr.</v>
      </c>
      <c r="CF113" s="6" t="str">
        <f t="shared" ca="1" si="36"/>
        <v>Kelly Oubre Jr.</v>
      </c>
      <c r="CH113" t="str">
        <f ca="1"/>
        <v>Kelly Oubre Jr.</v>
      </c>
      <c r="CI113">
        <f t="shared" ca="1" si="41"/>
        <v>0.43514842863975628</v>
      </c>
      <c r="CJ113">
        <f t="shared" ca="1" si="42"/>
        <v>0.33671857366455488</v>
      </c>
      <c r="CL113">
        <f t="shared" ca="1" si="43"/>
        <v>4.4659476079304039E-2</v>
      </c>
      <c r="CN113">
        <f t="shared" ca="1" si="37"/>
        <v>7.3252125367186744</v>
      </c>
    </row>
    <row r="114" spans="3:92">
      <c r="C114" t="s">
        <v>597</v>
      </c>
      <c r="D114">
        <v>18</v>
      </c>
      <c r="E114" cm="1">
        <f t="array" aca="1" ref="E114" ca="1">INDIRECT("'Auction Sim'!" &amp; C114 &amp; D114)</f>
        <v>0</v>
      </c>
      <c r="I114" t="str">
        <v>Wendell Carter Jr.</v>
      </c>
      <c r="K114" s="6" t="str">
        <f t="shared" ca="1" si="22"/>
        <v>Wendell Carter Jr.</v>
      </c>
      <c r="M114" t="str">
        <f ca="1"/>
        <v>Wendell Carter Jr.</v>
      </c>
      <c r="N114">
        <f ca="1">INDEX(_g_scores_!K$2:$K$474,MATCH(M114,_g_scores_!$A$2:$A$474,0))</f>
        <v>-0.76921983479083833</v>
      </c>
      <c r="P114">
        <f t="shared" ca="1" si="38"/>
        <v>0.69236294424275702</v>
      </c>
      <c r="R114">
        <f t="shared" ca="1" si="23"/>
        <v>7.0898896837451941</v>
      </c>
      <c r="T114" t="str">
        <v>Aaron Gordon</v>
      </c>
      <c r="V114" s="6" t="str">
        <f t="shared" ca="1" si="24"/>
        <v>Aaron Gordon</v>
      </c>
      <c r="X114" t="str">
        <f ca="1"/>
        <v>Aaron Gordon</v>
      </c>
      <c r="Y114">
        <f ca="1">INDEX(_z_scores_!$K$2:$K$474,MATCH(X114,_z_scores_!$A$2:$A$474,0))</f>
        <v>-1.255340214212028</v>
      </c>
      <c r="AA114">
        <f t="shared" ca="1" si="39"/>
        <v>1.1060925355230538</v>
      </c>
      <c r="AC114">
        <f t="shared" ca="1" si="40"/>
        <v>7.110667146930818</v>
      </c>
      <c r="AE114">
        <v>1.9069230104179411E-2</v>
      </c>
      <c r="AF114">
        <v>0.16695474686130027</v>
      </c>
      <c r="AG114">
        <v>-0.30192130930413091</v>
      </c>
      <c r="AH114">
        <v>-0.12114990250460493</v>
      </c>
      <c r="AI114">
        <v>-3.2896092434791357E-2</v>
      </c>
      <c r="AJ114">
        <v>-0.5079625948428762</v>
      </c>
      <c r="AK114">
        <v>0.2252328948792329</v>
      </c>
      <c r="AL114">
        <v>-0.67858659882341388</v>
      </c>
      <c r="AM114">
        <v>0.29213272220437708</v>
      </c>
      <c r="BE114" t="str">
        <f t="shared" si="25"/>
        <v>Wendell Carter Jr.</v>
      </c>
      <c r="BF114" cm="1">
        <f t="array" ref="BF114">INDEX(_x_scores_!B$2:B$474,MATCH($BE114,_x_scores_!$A$2:$A$474,0),0) + INDEX(_hidden_info_auction!AP$42:BA$42,'Draft Sim'!$F$21)</f>
        <v>-0.33863783854692153</v>
      </c>
      <c r="BG114" cm="1">
        <f t="array" ref="BG114">INDEX(_x_scores_!C$2:C$474,MATCH($BE114,_x_scores_!$A$2:$A$474,0),0) + INDEX(_hidden_info_auction!AP$43:BA$43,'Draft Sim'!$F$21)</f>
        <v>1.1302176178178902</v>
      </c>
      <c r="BH114" cm="1">
        <f t="array" ref="BH114">INDEX(_x_scores_!D$2:D$474,MATCH($BE114,_x_scores_!$A$2:$A$474,0),0) +INDEX(_hidden_info_auction!AP$44:BA$44,'Draft Sim'!$F$21)</f>
        <v>-0.44037212433633099</v>
      </c>
      <c r="BI114" cm="1">
        <f t="array" ref="BI114">INDEX(_x_scores_!E$2:E$474,MATCH($BE114,_x_scores_!$A$2:$A$474,0),0) + INDEX(_hidden_info_auction!AP$45:BA$45,'Draft Sim'!$F$21)</f>
        <v>-0.71733627230068109</v>
      </c>
      <c r="BJ114" cm="1">
        <f t="array" ref="BJ114">INDEX(_x_scores_!F$2:F$474,MATCH($BE114,_x_scores_!$A$2:$A$474,0),0) + INDEX(_hidden_info_auction!AP$46:BA$46,'Draft Sim'!$F$21)</f>
        <v>-0.77710432651220129</v>
      </c>
      <c r="BK114" cm="1">
        <f t="array" ref="BK114">INDEX(_x_scores_!G$2:G$474,MATCH($BE114,_x_scores_!$A$2:$A$474,0),0) + INDEX(_hidden_info_auction!AP$47:BA$47,'Draft Sim'!$F$21)</f>
        <v>-0.37758058845345266</v>
      </c>
      <c r="BL114" cm="1">
        <f t="array" ref="BL114">INDEX(_x_scores_!H$2:H$474,MATCH($BE114,_x_scores_!$A$2:$A$474,0),0) + INDEX(_hidden_info_auction!AP$48:BA$48,'Draft Sim'!$F$21)</f>
        <v>4.2754959853071692E-2</v>
      </c>
      <c r="BM114" cm="1">
        <f t="array" ref="BM114">INDEX(_x_scores_!I$2:I$474,MATCH($BE114,_x_scores_!$A$2:$A$474,0),0) + INDEX(_hidden_info_auction!AP$49:BA$49,'Draft Sim'!$F$21)</f>
        <v>-2.0631804757114081</v>
      </c>
      <c r="BN114" cm="1">
        <f t="array" ref="BN114">INDEX(_x_scores_!J$2:J$474,MATCH($BE114,_x_scores_!$A$2:$A$474,0),0) + INDEX(_hidden_info_auction!AP$50:BA$50,'Draft Sim'!$F$21)</f>
        <v>0.29283180453171753</v>
      </c>
      <c r="BP114">
        <f t="shared" si="26"/>
        <v>0.47480926214717112</v>
      </c>
      <c r="BQ114">
        <f t="shared" si="27"/>
        <v>0.57723838290222529</v>
      </c>
      <c r="BR114">
        <f t="shared" si="28"/>
        <v>0.47046361737555942</v>
      </c>
      <c r="BS114">
        <f t="shared" si="29"/>
        <v>0.44570568370395636</v>
      </c>
      <c r="BT114">
        <f t="shared" si="30"/>
        <v>0.44596139491303188</v>
      </c>
      <c r="BU114">
        <f t="shared" si="31"/>
        <v>0.47396714358331971</v>
      </c>
      <c r="BV114">
        <f t="shared" si="32"/>
        <v>0.50313406742124933</v>
      </c>
      <c r="BW114">
        <f t="shared" si="33"/>
        <v>0.35069773749735278</v>
      </c>
      <c r="BX114">
        <f t="shared" si="34"/>
        <v>0.5215309244265649</v>
      </c>
      <c r="BZ114">
        <f t="shared" si="35"/>
        <v>0.47372313488560341</v>
      </c>
      <c r="CA114" cm="1">
        <f t="array" aca="1" ref="CA114" ca="1">SUM(IF(MOD(_xlfn.FLOOR.MATH(ROW(INDIRECT("1:512"))/1),2)=1,BP114,1-BP114) * IF(MOD(_xlfn.FLOOR.MATH(ROW(INDIRECT("1:512"))/2),2)=1,BQ114,1-BQ114) *  IF(MOD(_xlfn.FLOOR.MATH(ROW(INDIRECT("1:512"))/4),2)=1,BR114,1-BR114) *IF(MOD(_xlfn.FLOOR.MATH(ROW(INDIRECT("1:512"))/8),2)=1,BS114,1-BS114) * IF(MOD(_xlfn.FLOOR.MATH(ROW(INDIRECT("1:512"))/16),2)=1,BT114,1-BT114) * IF(MOD(_xlfn.FLOOR.MATH(ROW(INDIRECT("1:512"))/32),2)=1,BU114,1-BU114) *  IF(MOD(_xlfn.FLOOR.MATH(ROW(INDIRECT("1:512"))/64),2)=1,BV114,1-BV114) * IF(MOD(_xlfn.FLOOR.MATH(ROW(INDIRECT("1:512"))/128),2)=1,BW114,1-BW114) * IF(MOD(_xlfn.FLOOR.MATH(ROW(INDIRECT("1:512"))/256),2)=1,BX114,1-BX114)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0.43516840988958666</v>
      </c>
      <c r="CB114">
        <f ca="1">IF('Auction Sim'!$C$2 = "Most Categories",CA114,BZ114)</f>
        <v>0.43516840988958666</v>
      </c>
      <c r="CD114" t="str">
        <f ca="1"/>
        <v>Klay Thompson</v>
      </c>
      <c r="CF114" s="6" t="str">
        <f t="shared" ca="1" si="36"/>
        <v>Klay Thompson</v>
      </c>
      <c r="CH114" t="str">
        <f ca="1"/>
        <v>Klay Thompson</v>
      </c>
      <c r="CI114">
        <f t="shared" ca="1" si="41"/>
        <v>0.43490478462780263</v>
      </c>
      <c r="CJ114">
        <f t="shared" ca="1" si="42"/>
        <v>0.33609962165978069</v>
      </c>
      <c r="CL114">
        <f t="shared" ca="1" si="43"/>
        <v>4.4040524074529852E-2</v>
      </c>
      <c r="CN114">
        <f t="shared" ca="1" si="37"/>
        <v>7.223689738355616</v>
      </c>
    </row>
    <row r="115" spans="3:92">
      <c r="C115" t="s">
        <v>597</v>
      </c>
      <c r="D115">
        <v>20</v>
      </c>
      <c r="E115" cm="1">
        <f t="array" aca="1" ref="E115" ca="1">INDIRECT("'Auction Sim'!" &amp; C115 &amp; D115)</f>
        <v>0</v>
      </c>
      <c r="I115" t="str">
        <v>Klay Thompson</v>
      </c>
      <c r="K115" s="6" t="str">
        <f t="shared" ca="1" si="22"/>
        <v>Klay Thompson</v>
      </c>
      <c r="M115" t="str">
        <f ca="1"/>
        <v>Klay Thompson</v>
      </c>
      <c r="N115">
        <f ca="1">INDEX(_g_scores_!K$2:$K$474,MATCH(M115,_g_scores_!$A$2:$A$474,0))</f>
        <v>-0.77219963909522105</v>
      </c>
      <c r="P115">
        <f t="shared" ca="1" si="38"/>
        <v>0.6893831399383743</v>
      </c>
      <c r="R115">
        <f t="shared" ca="1" si="23"/>
        <v>7.0593760868334918</v>
      </c>
      <c r="T115" t="str">
        <v>Tari Eason</v>
      </c>
      <c r="V115" s="6" t="str">
        <f t="shared" ca="1" si="24"/>
        <v>Tari Eason</v>
      </c>
      <c r="X115" t="str">
        <f ca="1"/>
        <v>Tari Eason</v>
      </c>
      <c r="Y115">
        <f ca="1">INDEX(_z_scores_!$K$2:$K$474,MATCH(X115,_z_scores_!$A$2:$A$474,0))</f>
        <v>-1.2956921146784743</v>
      </c>
      <c r="AA115">
        <f t="shared" ca="1" si="39"/>
        <v>1.0657406350566074</v>
      </c>
      <c r="AC115">
        <f t="shared" ca="1" si="40"/>
        <v>6.8512594357782444</v>
      </c>
      <c r="AE115">
        <v>-0.50462239252207242</v>
      </c>
      <c r="AF115">
        <v>0.23029434577684704</v>
      </c>
      <c r="AG115">
        <v>-0.9111219364119173</v>
      </c>
      <c r="AH115">
        <v>0.37888149430136764</v>
      </c>
      <c r="AI115">
        <v>4.8528550069469094E-2</v>
      </c>
      <c r="AJ115">
        <v>-0.49910481186268602</v>
      </c>
      <c r="AK115">
        <v>0.33409428734446556</v>
      </c>
      <c r="AL115">
        <v>-0.1652640622830221</v>
      </c>
      <c r="AM115">
        <v>-0.28629080513061855</v>
      </c>
      <c r="BE115" t="str">
        <f t="shared" si="25"/>
        <v>Klay Thompson</v>
      </c>
      <c r="BF115" cm="1">
        <f t="array" ref="BF115">INDEX(_x_scores_!B$2:B$474,MATCH($BE115,_x_scores_!$A$2:$A$474,0),0) + INDEX(_hidden_info_auction!AP$42:BA$42,'Draft Sim'!$F$21)</f>
        <v>4.8256656011176763E-3</v>
      </c>
      <c r="BG115" cm="1">
        <f t="array" ref="BG115">INDEX(_x_scores_!C$2:C$474,MATCH($BE115,_x_scores_!$A$2:$A$474,0),0) + INDEX(_hidden_info_auction!AP$43:BA$43,'Draft Sim'!$F$21)</f>
        <v>-0.46965030097835636</v>
      </c>
      <c r="BH115" cm="1">
        <f t="array" ref="BH115">INDEX(_x_scores_!D$2:D$474,MATCH($BE115,_x_scores_!$A$2:$A$474,0),0) +INDEX(_hidden_info_auction!AP$44:BA$44,'Draft Sim'!$F$21)</f>
        <v>-0.50651615982466724</v>
      </c>
      <c r="BI115" cm="1">
        <f t="array" ref="BI115">INDEX(_x_scores_!E$2:E$474,MATCH($BE115,_x_scores_!$A$2:$A$474,0),0) + INDEX(_hidden_info_auction!AP$45:BA$45,'Draft Sim'!$F$21)</f>
        <v>-0.63076742333012237</v>
      </c>
      <c r="BJ115" cm="1">
        <f t="array" ref="BJ115">INDEX(_x_scores_!F$2:F$474,MATCH($BE115,_x_scores_!$A$2:$A$474,0),0) + INDEX(_hidden_info_auction!AP$46:BA$46,'Draft Sim'!$F$21)</f>
        <v>-0.99363770269166118</v>
      </c>
      <c r="BK115" cm="1">
        <f t="array" ref="BK115">INDEX(_x_scores_!G$2:G$474,MATCH($BE115,_x_scores_!$A$2:$A$474,0),0) + INDEX(_hidden_info_auction!AP$47:BA$47,'Draft Sim'!$F$21)</f>
        <v>1.3335074183260058</v>
      </c>
      <c r="BL115" cm="1">
        <f t="array" ref="BL115">INDEX(_x_scores_!H$2:H$474,MATCH($BE115,_x_scores_!$A$2:$A$474,0),0) + INDEX(_hidden_info_auction!AP$48:BA$48,'Draft Sim'!$F$21)</f>
        <v>0.19351449027507323</v>
      </c>
      <c r="BM115" cm="1">
        <f t="array" ref="BM115">INDEX(_x_scores_!I$2:I$474,MATCH($BE115,_x_scores_!$A$2:$A$474,0),0) + INDEX(_hidden_info_auction!AP$49:BA$49,'Draft Sim'!$F$21)</f>
        <v>-1.6312474202891059</v>
      </c>
      <c r="BN115" cm="1">
        <f t="array" ref="BN115">INDEX(_x_scores_!J$2:J$474,MATCH($BE115,_x_scores_!$A$2:$A$474,0),0) + INDEX(_hidden_info_auction!AP$50:BA$50,'Draft Sim'!$F$21)</f>
        <v>-0.55845731679265076</v>
      </c>
      <c r="BP115">
        <f t="shared" si="26"/>
        <v>0.50035921252922866</v>
      </c>
      <c r="BQ115">
        <f t="shared" si="27"/>
        <v>0.46773644881692744</v>
      </c>
      <c r="BR115">
        <f t="shared" si="28"/>
        <v>0.46603727509476067</v>
      </c>
      <c r="BS115">
        <f t="shared" si="29"/>
        <v>0.45222440408597753</v>
      </c>
      <c r="BT115">
        <f t="shared" si="30"/>
        <v>0.43103842189895558</v>
      </c>
      <c r="BU115">
        <f t="shared" si="31"/>
        <v>0.59119686992986742</v>
      </c>
      <c r="BV115">
        <f t="shared" si="32"/>
        <v>0.51418235271896984</v>
      </c>
      <c r="BW115">
        <f t="shared" si="33"/>
        <v>0.38088258372863493</v>
      </c>
      <c r="BX115">
        <f t="shared" si="34"/>
        <v>0.45899107239347081</v>
      </c>
      <c r="BZ115">
        <f t="shared" si="35"/>
        <v>0.47362762679964365</v>
      </c>
      <c r="CA115" cm="1">
        <f t="array" aca="1" ref="CA115" ca="1">SUM(IF(MOD(_xlfn.FLOOR.MATH(ROW(INDIRECT("1:512"))/1),2)=1,BP115,1-BP115) * IF(MOD(_xlfn.FLOOR.MATH(ROW(INDIRECT("1:512"))/2),2)=1,BQ115,1-BQ115) *  IF(MOD(_xlfn.FLOOR.MATH(ROW(INDIRECT("1:512"))/4),2)=1,BR115,1-BR115) *IF(MOD(_xlfn.FLOOR.MATH(ROW(INDIRECT("1:512"))/8),2)=1,BS115,1-BS115) * IF(MOD(_xlfn.FLOOR.MATH(ROW(INDIRECT("1:512"))/16),2)=1,BT115,1-BT115) * IF(MOD(_xlfn.FLOOR.MATH(ROW(INDIRECT("1:512"))/32),2)=1,BU115,1-BU115) *  IF(MOD(_xlfn.FLOOR.MATH(ROW(INDIRECT("1:512"))/64),2)=1,BV115,1-BV115) * IF(MOD(_xlfn.FLOOR.MATH(ROW(INDIRECT("1:512"))/128),2)=1,BW115,1-BW115) * IF(MOD(_xlfn.FLOOR.MATH(ROW(INDIRECT("1:512"))/256),2)=1,BX115,1-BX115)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0.43490478462780263</v>
      </c>
      <c r="CB115">
        <f ca="1">IF('Auction Sim'!$C$2 = "Most Categories",CA115,BZ115)</f>
        <v>0.43490478462780263</v>
      </c>
      <c r="CD115" t="str">
        <f ca="1"/>
        <v>Harrison Barnes</v>
      </c>
      <c r="CF115" s="6" t="str">
        <f t="shared" ca="1" si="36"/>
        <v>Harrison Barnes</v>
      </c>
      <c r="CH115" t="str">
        <f ca="1"/>
        <v>Harrison Barnes</v>
      </c>
      <c r="CI115">
        <f t="shared" ca="1" si="41"/>
        <v>0.43472319604130311</v>
      </c>
      <c r="CJ115">
        <f t="shared" ca="1" si="42"/>
        <v>0.33563827411255831</v>
      </c>
      <c r="CL115">
        <f t="shared" ca="1" si="43"/>
        <v>4.3579176527307473E-2</v>
      </c>
      <c r="CN115">
        <f t="shared" ca="1" si="37"/>
        <v>7.1480178063630255</v>
      </c>
    </row>
    <row r="116" spans="3:92">
      <c r="C116" t="s">
        <v>597</v>
      </c>
      <c r="D116">
        <v>22</v>
      </c>
      <c r="E116" cm="1">
        <f t="array" aca="1" ref="E116" ca="1">INDIRECT("'Auction Sim'!" &amp; C116 &amp; D116)</f>
        <v>0</v>
      </c>
      <c r="I116" t="str">
        <v>Bruce Brown</v>
      </c>
      <c r="K116" s="6" t="str">
        <f t="shared" ca="1" si="22"/>
        <v>Bruce Brown</v>
      </c>
      <c r="M116" t="str">
        <f ca="1"/>
        <v>Bruce Brown</v>
      </c>
      <c r="N116">
        <f ca="1">INDEX(_g_scores_!K$2:$K$474,MATCH(M116,_g_scores_!$A$2:$A$474,0))</f>
        <v>-0.78572172380624683</v>
      </c>
      <c r="P116">
        <f t="shared" ca="1" si="38"/>
        <v>0.67586105522734852</v>
      </c>
      <c r="R116">
        <f t="shared" ca="1" si="23"/>
        <v>6.9209081204401084</v>
      </c>
      <c r="T116" t="str">
        <v>Marcus Smart</v>
      </c>
      <c r="V116" s="6" t="str">
        <f t="shared" ca="1" si="24"/>
        <v>Marcus Smart</v>
      </c>
      <c r="X116" t="str">
        <f ca="1"/>
        <v>Marcus Smart</v>
      </c>
      <c r="Y116">
        <f ca="1">INDEX(_z_scores_!$K$2:$K$474,MATCH(X116,_z_scores_!$A$2:$A$474,0))</f>
        <v>-1.2960449362296487</v>
      </c>
      <c r="AA116">
        <f t="shared" ca="1" si="39"/>
        <v>1.0653878135054331</v>
      </c>
      <c r="AC116">
        <f t="shared" ca="1" si="40"/>
        <v>6.8489912741804648</v>
      </c>
      <c r="AE116">
        <v>-0.66426477266739448</v>
      </c>
      <c r="AF116">
        <v>-0.779388264801675</v>
      </c>
      <c r="AG116">
        <v>0.68628563556138977</v>
      </c>
      <c r="AH116">
        <v>0.66453318755133972</v>
      </c>
      <c r="AI116">
        <v>-0.45683911377888176</v>
      </c>
      <c r="AJ116">
        <v>3.0747245205116932E-3</v>
      </c>
      <c r="AK116">
        <v>-0.13043575807009047</v>
      </c>
      <c r="AL116">
        <v>-5.9568440187326412E-2</v>
      </c>
      <c r="AM116">
        <v>-0.50735471774778829</v>
      </c>
      <c r="BE116" t="str">
        <f t="shared" si="25"/>
        <v>Bruce Brown</v>
      </c>
      <c r="BF116" cm="1">
        <f t="array" ref="BF116">INDEX(_x_scores_!B$2:B$474,MATCH($BE116,_x_scores_!$A$2:$A$474,0),0) + INDEX(_hidden_info_auction!AP$42:BA$42,'Draft Sim'!$F$21)</f>
        <v>-0.60849909571768324</v>
      </c>
      <c r="BG116" cm="1">
        <f t="array" ref="BG116">INDEX(_x_scores_!C$2:C$474,MATCH($BE116,_x_scores_!$A$2:$A$474,0),0) + INDEX(_hidden_info_auction!AP$43:BA$43,'Draft Sim'!$F$21)</f>
        <v>-5.4751108941387572E-2</v>
      </c>
      <c r="BH116" cm="1">
        <f t="array" ref="BH116">INDEX(_x_scores_!D$2:D$474,MATCH($BE116,_x_scores_!$A$2:$A$474,0),0) +INDEX(_hidden_info_auction!AP$44:BA$44,'Draft Sim'!$F$21)</f>
        <v>0.16585530550102934</v>
      </c>
      <c r="BI116" cm="1">
        <f t="array" ref="BI116">INDEX(_x_scores_!E$2:E$474,MATCH($BE116,_x_scores_!$A$2:$A$474,0),0) + INDEX(_hidden_info_auction!AP$45:BA$45,'Draft Sim'!$F$21)</f>
        <v>4.9694746123337685E-3</v>
      </c>
      <c r="BJ116" cm="1">
        <f t="array" ref="BJ116">INDEX(_x_scores_!F$2:F$474,MATCH($BE116,_x_scores_!$A$2:$A$474,0),0) + INDEX(_hidden_info_auction!AP$46:BA$46,'Draft Sim'!$F$21)</f>
        <v>-0.63415338428614565</v>
      </c>
      <c r="BK116" cm="1">
        <f t="array" ref="BK116">INDEX(_x_scores_!G$2:G$474,MATCH($BE116,_x_scores_!$A$2:$A$474,0),0) + INDEX(_hidden_info_auction!AP$47:BA$47,'Draft Sim'!$F$21)</f>
        <v>-0.41548946505829221</v>
      </c>
      <c r="BL116" cm="1">
        <f t="array" ref="BL116">INDEX(_x_scores_!H$2:H$474,MATCH($BE116,_x_scores_!$A$2:$A$474,0),0) + INDEX(_hidden_info_auction!AP$48:BA$48,'Draft Sim'!$F$21)</f>
        <v>0.12961656267515029</v>
      </c>
      <c r="BM116" cm="1">
        <f t="array" ref="BM116">INDEX(_x_scores_!I$2:I$474,MATCH($BE116,_x_scores_!$A$2:$A$474,0),0) + INDEX(_hidden_info_auction!AP$49:BA$49,'Draft Sim'!$F$21)</f>
        <v>-1.9026188789687069</v>
      </c>
      <c r="BN116" cm="1">
        <f t="array" ref="BN116">INDEX(_x_scores_!J$2:J$474,MATCH($BE116,_x_scores_!$A$2:$A$474,0),0) + INDEX(_hidden_info_auction!AP$50:BA$50,'Draft Sim'!$F$21)</f>
        <v>-2.3464041878184613E-2</v>
      </c>
      <c r="BP116">
        <f t="shared" si="26"/>
        <v>0.45480171414652548</v>
      </c>
      <c r="BQ116">
        <f t="shared" si="27"/>
        <v>0.49623471137621267</v>
      </c>
      <c r="BR116">
        <f t="shared" si="28"/>
        <v>0.51113288737143103</v>
      </c>
      <c r="BS116">
        <f t="shared" si="29"/>
        <v>0.50037730219088761</v>
      </c>
      <c r="BT116">
        <f t="shared" si="30"/>
        <v>0.45585671956495943</v>
      </c>
      <c r="BU116">
        <f t="shared" si="31"/>
        <v>0.47135774990184165</v>
      </c>
      <c r="BV116">
        <f t="shared" si="32"/>
        <v>0.50950048428558525</v>
      </c>
      <c r="BW116">
        <f t="shared" si="33"/>
        <v>0.36182031339797271</v>
      </c>
      <c r="BX116">
        <f t="shared" si="34"/>
        <v>0.49827393598000502</v>
      </c>
      <c r="BZ116">
        <f t="shared" si="35"/>
        <v>0.47326175757949124</v>
      </c>
      <c r="CA116" cm="1">
        <f t="array" aca="1" ref="CA116" ca="1">SUM(IF(MOD(_xlfn.FLOOR.MATH(ROW(INDIRECT("1:512"))/1),2)=1,BP116,1-BP116) * IF(MOD(_xlfn.FLOOR.MATH(ROW(INDIRECT("1:512"))/2),2)=1,BQ116,1-BQ116) *  IF(MOD(_xlfn.FLOOR.MATH(ROW(INDIRECT("1:512"))/4),2)=1,BR116,1-BR116) *IF(MOD(_xlfn.FLOOR.MATH(ROW(INDIRECT("1:512"))/8),2)=1,BS116,1-BS116) * IF(MOD(_xlfn.FLOOR.MATH(ROW(INDIRECT("1:512"))/16),2)=1,BT116,1-BT116) * IF(MOD(_xlfn.FLOOR.MATH(ROW(INDIRECT("1:512"))/32),2)=1,BU116,1-BU116) *  IF(MOD(_xlfn.FLOOR.MATH(ROW(INDIRECT("1:512"))/64),2)=1,BV116,1-BV116) * IF(MOD(_xlfn.FLOOR.MATH(ROW(INDIRECT("1:512"))/128),2)=1,BW116,1-BW116) * IF(MOD(_xlfn.FLOOR.MATH(ROW(INDIRECT("1:512"))/256),2)=1,BX116,1-BX116)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0.43425583427252784</v>
      </c>
      <c r="CB116">
        <f ca="1">IF('Auction Sim'!$C$2 = "Most Categories",CA116,BZ116)</f>
        <v>0.43425583427252784</v>
      </c>
      <c r="CD116" t="str">
        <f ca="1"/>
        <v>Bruce Brown</v>
      </c>
      <c r="CF116" s="6" t="str">
        <f t="shared" ca="1" si="36"/>
        <v>Bruce Brown</v>
      </c>
      <c r="CH116" t="str">
        <f ca="1"/>
        <v>Bruce Brown</v>
      </c>
      <c r="CI116">
        <f t="shared" ca="1" si="41"/>
        <v>0.43425583427252784</v>
      </c>
      <c r="CJ116">
        <f t="shared" ca="1" si="42"/>
        <v>0.33445072443089996</v>
      </c>
      <c r="CL116">
        <f t="shared" ca="1" si="43"/>
        <v>4.2391626845649122E-2</v>
      </c>
      <c r="CN116">
        <f t="shared" ca="1" si="37"/>
        <v>6.9532315128424154</v>
      </c>
    </row>
    <row r="117" spans="3:92">
      <c r="C117" t="s">
        <v>597</v>
      </c>
      <c r="D117">
        <v>24</v>
      </c>
      <c r="E117" cm="1">
        <f t="array" aca="1" ref="E117" ca="1">INDIRECT("'Auction Sim'!" &amp; C117 &amp; D117)</f>
        <v>0</v>
      </c>
      <c r="I117" t="str">
        <v>Bobby Portis</v>
      </c>
      <c r="K117" s="6" t="str">
        <f t="shared" ca="1" si="22"/>
        <v>Bobby Portis</v>
      </c>
      <c r="M117" t="str">
        <f ca="1"/>
        <v>Bobby Portis</v>
      </c>
      <c r="N117">
        <f ca="1">INDEX(_g_scores_!K$2:$K$474,MATCH(M117,_g_scores_!$A$2:$A$474,0))</f>
        <v>-0.79594805012333703</v>
      </c>
      <c r="P117">
        <f t="shared" ca="1" si="38"/>
        <v>0.66563472891025832</v>
      </c>
      <c r="R117">
        <f t="shared" ca="1" si="23"/>
        <v>6.8161891633366958</v>
      </c>
      <c r="T117" t="str">
        <v>Paolo Banchero</v>
      </c>
      <c r="V117" s="6" t="str">
        <f t="shared" ca="1" si="24"/>
        <v>Paolo Banchero</v>
      </c>
      <c r="X117" t="str">
        <f ca="1"/>
        <v>Paolo Banchero</v>
      </c>
      <c r="Y117">
        <f ca="1">INDEX(_z_scores_!$K$2:$K$474,MATCH(X117,_z_scores_!$A$2:$A$474,0))</f>
        <v>-1.3973560140618555</v>
      </c>
      <c r="AA117">
        <f t="shared" ca="1" si="39"/>
        <v>0.96407673567322627</v>
      </c>
      <c r="AC117">
        <f t="shared" ca="1" si="40"/>
        <v>6.1976991538327182</v>
      </c>
      <c r="AE117">
        <v>0.84252859944152425</v>
      </c>
      <c r="AF117">
        <v>0.79870344173236718</v>
      </c>
      <c r="AG117">
        <v>0.20035684802225096</v>
      </c>
      <c r="AH117">
        <v>1.4779547046813512E-2</v>
      </c>
      <c r="AI117">
        <v>3.4902969419909288E-3</v>
      </c>
      <c r="AJ117">
        <v>-0.24169203882636897</v>
      </c>
      <c r="AK117">
        <v>-0.87929149541585916</v>
      </c>
      <c r="AL117">
        <v>-0.75224251036834822</v>
      </c>
      <c r="AM117">
        <v>-0.5765144487423034</v>
      </c>
      <c r="BE117" t="str">
        <f t="shared" si="25"/>
        <v>Bobby Portis</v>
      </c>
      <c r="BF117" cm="1">
        <f t="array" ref="BF117">INDEX(_x_scores_!B$2:B$474,MATCH($BE117,_x_scores_!$A$2:$A$474,0),0) + INDEX(_hidden_info_auction!AP$42:BA$42,'Draft Sim'!$F$21)</f>
        <v>-0.27004260138420838</v>
      </c>
      <c r="BG117" cm="1">
        <f t="array" ref="BG117">INDEX(_x_scores_!C$2:C$474,MATCH($BE117,_x_scores_!$A$2:$A$474,0),0) + INDEX(_hidden_info_auction!AP$43:BA$43,'Draft Sim'!$F$21)</f>
        <v>1.1719058232983186</v>
      </c>
      <c r="BH117" cm="1">
        <f t="array" ref="BH117">INDEX(_x_scores_!D$2:D$474,MATCH($BE117,_x_scores_!$A$2:$A$474,0),0) +INDEX(_hidden_info_auction!AP$44:BA$44,'Draft Sim'!$F$21)</f>
        <v>-0.7024549845880057</v>
      </c>
      <c r="BI117" cm="1">
        <f t="array" ref="BI117">INDEX(_x_scores_!E$2:E$474,MATCH($BE117,_x_scores_!$A$2:$A$474,0),0) + INDEX(_hidden_info_auction!AP$45:BA$45,'Draft Sim'!$F$21)</f>
        <v>-0.72137947818602899</v>
      </c>
      <c r="BJ117" cm="1">
        <f t="array" ref="BJ117">INDEX(_x_scores_!F$2:F$474,MATCH($BE117,_x_scores_!$A$2:$A$474,0),0) + INDEX(_hidden_info_auction!AP$46:BA$46,'Draft Sim'!$F$21)</f>
        <v>-1.1440387888005468</v>
      </c>
      <c r="BK117" cm="1">
        <f t="array" ref="BK117">INDEX(_x_scores_!G$2:G$474,MATCH($BE117,_x_scores_!$A$2:$A$474,0),0) + INDEX(_hidden_info_auction!AP$47:BA$47,'Draft Sim'!$F$21)</f>
        <v>-0.13772475362804404</v>
      </c>
      <c r="BL117" cm="1">
        <f t="array" ref="BL117">INDEX(_x_scores_!H$2:H$474,MATCH($BE117,_x_scores_!$A$2:$A$474,0),0) + INDEX(_hidden_info_auction!AP$48:BA$48,'Draft Sim'!$F$21)</f>
        <v>0.33461762076397994</v>
      </c>
      <c r="BM117" cm="1">
        <f t="array" ref="BM117">INDEX(_x_scores_!I$2:I$474,MATCH($BE117,_x_scores_!$A$2:$A$474,0),0) + INDEX(_hidden_info_auction!AP$49:BA$49,'Draft Sim'!$F$21)</f>
        <v>-1.8463372016147093</v>
      </c>
      <c r="BN117" cm="1">
        <f t="array" ref="BN117">INDEX(_x_scores_!J$2:J$474,MATCH($BE117,_x_scores_!$A$2:$A$474,0),0) + INDEX(_hidden_info_auction!AP$50:BA$50,'Draft Sim'!$F$21)</f>
        <v>-3.4282357517516487E-3</v>
      </c>
      <c r="BP117">
        <f t="shared" si="26"/>
        <v>0.47990708907657997</v>
      </c>
      <c r="BQ117">
        <f t="shared" si="27"/>
        <v>0.58004947012967956</v>
      </c>
      <c r="BR117">
        <f t="shared" si="28"/>
        <v>0.45295181499269632</v>
      </c>
      <c r="BS117">
        <f t="shared" si="29"/>
        <v>0.44540157077929377</v>
      </c>
      <c r="BT117">
        <f t="shared" si="30"/>
        <v>0.42072946588591298</v>
      </c>
      <c r="BU117">
        <f t="shared" si="31"/>
        <v>0.49049851096067765</v>
      </c>
      <c r="BV117">
        <f t="shared" si="32"/>
        <v>0.52451328674455211</v>
      </c>
      <c r="BW117">
        <f t="shared" si="33"/>
        <v>0.36574748289032766</v>
      </c>
      <c r="BX117">
        <f t="shared" si="34"/>
        <v>0.49974781103436805</v>
      </c>
      <c r="BZ117">
        <f t="shared" si="35"/>
        <v>0.4732829447215654</v>
      </c>
      <c r="CA117" cm="1">
        <f t="array" aca="1" ref="CA117" ca="1">SUM(IF(MOD(_xlfn.FLOOR.MATH(ROW(INDIRECT("1:512"))/1),2)=1,BP117,1-BP117) * IF(MOD(_xlfn.FLOOR.MATH(ROW(INDIRECT("1:512"))/2),2)=1,BQ117,1-BQ117) *  IF(MOD(_xlfn.FLOOR.MATH(ROW(INDIRECT("1:512"))/4),2)=1,BR117,1-BR117) *IF(MOD(_xlfn.FLOOR.MATH(ROW(INDIRECT("1:512"))/8),2)=1,BS117,1-BS117) * IF(MOD(_xlfn.FLOOR.MATH(ROW(INDIRECT("1:512"))/16),2)=1,BT117,1-BT117) * IF(MOD(_xlfn.FLOOR.MATH(ROW(INDIRECT("1:512"))/32),2)=1,BU117,1-BU117) *  IF(MOD(_xlfn.FLOOR.MATH(ROW(INDIRECT("1:512"))/64),2)=1,BV117,1-BV117) * IF(MOD(_xlfn.FLOOR.MATH(ROW(INDIRECT("1:512"))/128),2)=1,BW117,1-BW117) * IF(MOD(_xlfn.FLOOR.MATH(ROW(INDIRECT("1:512"))/256),2)=1,BX117,1-BX117)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0.4340575594814633</v>
      </c>
      <c r="CB117">
        <f ca="1">IF('Auction Sim'!$C$2 = "Most Categories",CA117,BZ117)</f>
        <v>0.4340575594814633</v>
      </c>
      <c r="CD117" t="str">
        <f ca="1"/>
        <v>Bobby Portis</v>
      </c>
      <c r="CF117" s="6" t="str">
        <f t="shared" ca="1" si="36"/>
        <v>Bobby Portis</v>
      </c>
      <c r="CH117" t="str">
        <f ca="1"/>
        <v>Bobby Portis</v>
      </c>
      <c r="CI117">
        <f t="shared" ca="1" si="41"/>
        <v>0.4340575594814633</v>
      </c>
      <c r="CJ117">
        <f t="shared" ca="1" si="42"/>
        <v>0.33394684477216502</v>
      </c>
      <c r="CL117">
        <f t="shared" ca="1" si="43"/>
        <v>4.1887747186914182E-2</v>
      </c>
      <c r="CN117">
        <f t="shared" ca="1" si="37"/>
        <v>6.8705833065220272</v>
      </c>
    </row>
    <row r="118" spans="3:92">
      <c r="C118" t="s">
        <v>597</v>
      </c>
      <c r="D118">
        <v>26</v>
      </c>
      <c r="E118" cm="1">
        <f t="array" aca="1" ref="E118" ca="1">INDIRECT("'Auction Sim'!" &amp; C118 &amp; D118)</f>
        <v>0</v>
      </c>
      <c r="I118" t="str">
        <v>Tre Jones</v>
      </c>
      <c r="K118" s="6" t="str">
        <f t="shared" ca="1" si="22"/>
        <v>Tre Jones</v>
      </c>
      <c r="M118" t="str">
        <f ca="1"/>
        <v>Tre Jones</v>
      </c>
      <c r="N118">
        <f ca="1">INDEX(_g_scores_!K$2:$K$474,MATCH(M118,_g_scores_!$A$2:$A$474,0))</f>
        <v>-0.87602733267414612</v>
      </c>
      <c r="P118">
        <f t="shared" ca="1" si="38"/>
        <v>0.58555544635944923</v>
      </c>
      <c r="R118">
        <f t="shared" ca="1" si="23"/>
        <v>5.9961665379784685</v>
      </c>
      <c r="T118" t="str">
        <v>Kyle Anderson</v>
      </c>
      <c r="V118" s="6" t="str">
        <f t="shared" ca="1" si="24"/>
        <v>Kyle Anderson</v>
      </c>
      <c r="X118" t="str">
        <f ca="1"/>
        <v>Kyle Anderson</v>
      </c>
      <c r="Y118">
        <f ca="1">INDEX(_z_scores_!$K$2:$K$474,MATCH(X118,_z_scores_!$A$2:$A$474,0))</f>
        <v>-1.4177319549975151</v>
      </c>
      <c r="AA118">
        <f t="shared" ca="1" si="39"/>
        <v>0.94370079473756663</v>
      </c>
      <c r="AC118">
        <f t="shared" ca="1" si="40"/>
        <v>6.0667096306727206</v>
      </c>
      <c r="AE118">
        <v>-0.85700721586591033</v>
      </c>
      <c r="AF118">
        <v>-0.19102844155602738</v>
      </c>
      <c r="AG118">
        <v>0.21442298756376019</v>
      </c>
      <c r="AH118">
        <v>0.13234750656892819</v>
      </c>
      <c r="AI118">
        <v>0.15345476937940838</v>
      </c>
      <c r="AJ118">
        <v>-0.68644784339969245</v>
      </c>
      <c r="AK118">
        <v>0.3785028694007852</v>
      </c>
      <c r="AL118">
        <v>-0.29521289912332338</v>
      </c>
      <c r="AM118">
        <v>1.4492762594134267E-3</v>
      </c>
      <c r="BE118" t="str">
        <f t="shared" si="25"/>
        <v>Tre Jones</v>
      </c>
      <c r="BF118" cm="1">
        <f t="array" ref="BF118">INDEX(_x_scores_!B$2:B$474,MATCH($BE118,_x_scores_!$A$2:$A$474,0),0) + INDEX(_hidden_info_auction!AP$42:BA$42,'Draft Sim'!$F$21)</f>
        <v>-0.43059371158000698</v>
      </c>
      <c r="BG118" cm="1">
        <f t="array" ref="BG118">INDEX(_x_scores_!C$2:C$474,MATCH($BE118,_x_scores_!$A$2:$A$474,0),0) + INDEX(_hidden_info_auction!AP$43:BA$43,'Draft Sim'!$F$21)</f>
        <v>-0.42459699496007108</v>
      </c>
      <c r="BH118" cm="1">
        <f t="array" ref="BH118">INDEX(_x_scores_!D$2:D$474,MATCH($BE118,_x_scores_!$A$2:$A$474,0),0) +INDEX(_hidden_info_auction!AP$44:BA$44,'Draft Sim'!$F$21)</f>
        <v>1.1368955882557534</v>
      </c>
      <c r="BI118" cm="1">
        <f t="array" ref="BI118">INDEX(_x_scores_!E$2:E$474,MATCH($BE118,_x_scores_!$A$2:$A$474,0),0) + INDEX(_hidden_info_auction!AP$45:BA$45,'Draft Sim'!$F$21)</f>
        <v>0.11212614675682281</v>
      </c>
      <c r="BJ118" cm="1">
        <f t="array" ref="BJ118">INDEX(_x_scores_!F$2:F$474,MATCH($BE118,_x_scores_!$A$2:$A$474,0),0) + INDEX(_hidden_info_auction!AP$46:BA$46,'Draft Sim'!$F$21)</f>
        <v>-1.3499645037440939</v>
      </c>
      <c r="BK118" cm="1">
        <f t="array" ref="BK118">INDEX(_x_scores_!G$2:G$474,MATCH($BE118,_x_scores_!$A$2:$A$474,0),0) + INDEX(_hidden_info_auction!AP$47:BA$47,'Draft Sim'!$F$21)</f>
        <v>-0.70029055890609015</v>
      </c>
      <c r="BL118" cm="1">
        <f t="array" ref="BL118">INDEX(_x_scores_!H$2:H$474,MATCH($BE118,_x_scores_!$A$2:$A$474,0),0) + INDEX(_hidden_info_auction!AP$48:BA$48,'Draft Sim'!$F$21)</f>
        <v>4.125828181464021E-2</v>
      </c>
      <c r="BM118" cm="1">
        <f t="array" ref="BM118">INDEX(_x_scores_!I$2:I$474,MATCH($BE118,_x_scores_!$A$2:$A$474,0),0) + INDEX(_hidden_info_auction!AP$49:BA$49,'Draft Sim'!$F$21)</f>
        <v>-1.5983938885635953</v>
      </c>
      <c r="BN118" cm="1">
        <f t="array" ref="BN118">INDEX(_x_scores_!J$2:J$474,MATCH($BE118,_x_scores_!$A$2:$A$474,0),0) + INDEX(_hidden_info_auction!AP$50:BA$50,'Draft Sim'!$F$21)</f>
        <v>-0.23769689581044393</v>
      </c>
      <c r="BP118">
        <f t="shared" si="26"/>
        <v>0.46798194408988292</v>
      </c>
      <c r="BQ118">
        <f t="shared" si="27"/>
        <v>0.47082565795506137</v>
      </c>
      <c r="BR118">
        <f t="shared" si="28"/>
        <v>0.57585995995880401</v>
      </c>
      <c r="BS118">
        <f t="shared" si="29"/>
        <v>0.50851241629683863</v>
      </c>
      <c r="BT118">
        <f t="shared" si="30"/>
        <v>0.40670374778692708</v>
      </c>
      <c r="BU118">
        <f t="shared" si="31"/>
        <v>0.45180096775250866</v>
      </c>
      <c r="BV118">
        <f t="shared" si="32"/>
        <v>0.5030243585498928</v>
      </c>
      <c r="BW118">
        <f t="shared" si="33"/>
        <v>0.38321116331679583</v>
      </c>
      <c r="BX118">
        <f t="shared" si="34"/>
        <v>0.48252006120713475</v>
      </c>
      <c r="BZ118">
        <f t="shared" si="35"/>
        <v>0.47227114187931618</v>
      </c>
      <c r="CA118" cm="1">
        <f t="array" aca="1" ref="CA118" ca="1">SUM(IF(MOD(_xlfn.FLOOR.MATH(ROW(INDIRECT("1:512"))/1),2)=1,BP118,1-BP118) * IF(MOD(_xlfn.FLOOR.MATH(ROW(INDIRECT("1:512"))/2),2)=1,BQ118,1-BQ118) *  IF(MOD(_xlfn.FLOOR.MATH(ROW(INDIRECT("1:512"))/4),2)=1,BR118,1-BR118) *IF(MOD(_xlfn.FLOOR.MATH(ROW(INDIRECT("1:512"))/8),2)=1,BS118,1-BS118) * IF(MOD(_xlfn.FLOOR.MATH(ROW(INDIRECT("1:512"))/16),2)=1,BT118,1-BT118) * IF(MOD(_xlfn.FLOOR.MATH(ROW(INDIRECT("1:512"))/32),2)=1,BU118,1-BU118) *  IF(MOD(_xlfn.FLOOR.MATH(ROW(INDIRECT("1:512"))/64),2)=1,BV118,1-BV118) * IF(MOD(_xlfn.FLOOR.MATH(ROW(INDIRECT("1:512"))/128),2)=1,BW118,1-BW118) * IF(MOD(_xlfn.FLOOR.MATH(ROW(INDIRECT("1:512"))/256),2)=1,BX118,1-BX118)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0.43164158004733844</v>
      </c>
      <c r="CB118">
        <f ca="1">IF('Auction Sim'!$C$2 = "Most Categories",CA118,BZ118)</f>
        <v>0.43164158004733844</v>
      </c>
      <c r="CD118" t="str">
        <f ca="1"/>
        <v>Kyle Anderson</v>
      </c>
      <c r="CF118" s="6" t="str">
        <f t="shared" ca="1" si="36"/>
        <v>Kyle Anderson</v>
      </c>
      <c r="CH118" t="str">
        <f ca="1"/>
        <v>Kyle Anderson</v>
      </c>
      <c r="CI118">
        <f t="shared" ca="1" si="41"/>
        <v>0.43202343693433987</v>
      </c>
      <c r="CJ118">
        <f t="shared" ca="1" si="42"/>
        <v>0.3287750295800651</v>
      </c>
      <c r="CL118">
        <f t="shared" ca="1" si="43"/>
        <v>3.6715931994814266E-2</v>
      </c>
      <c r="CN118">
        <f t="shared" ca="1" si="37"/>
        <v>6.022283039508399</v>
      </c>
    </row>
    <row r="119" spans="3:92">
      <c r="C119" t="s">
        <v>597</v>
      </c>
      <c r="D119">
        <v>28</v>
      </c>
      <c r="E119" cm="1">
        <f t="array" aca="1" ref="E119" ca="1">INDIRECT("'Auction Sim'!" &amp; C119 &amp; D119)</f>
        <v>0</v>
      </c>
      <c r="I119" t="str">
        <v>Jarred Vanderbilt</v>
      </c>
      <c r="K119" s="6" t="str">
        <f t="shared" ca="1" si="22"/>
        <v>Jarred Vanderbilt</v>
      </c>
      <c r="M119" t="str">
        <f ca="1"/>
        <v>Jarred Vanderbilt</v>
      </c>
      <c r="N119">
        <f ca="1">INDEX(_g_scores_!K$2:$K$474,MATCH(M119,_g_scores_!$A$2:$A$474,0))</f>
        <v>-0.87842794405149427</v>
      </c>
      <c r="P119">
        <f t="shared" ca="1" si="38"/>
        <v>0.58315483498210108</v>
      </c>
      <c r="R119">
        <f t="shared" ca="1" si="23"/>
        <v>5.9715839545509892</v>
      </c>
      <c r="T119" t="str">
        <v>Norman Powell</v>
      </c>
      <c r="V119" s="6" t="str">
        <f t="shared" ca="1" si="24"/>
        <v>Norman Powell</v>
      </c>
      <c r="X119" t="str">
        <f ca="1"/>
        <v>Norman Powell</v>
      </c>
      <c r="Y119">
        <f ca="1">INDEX(_z_scores_!$K$2:$K$474,MATCH(X119,_z_scores_!$A$2:$A$474,0))</f>
        <v>-1.4280361637024221</v>
      </c>
      <c r="AA119">
        <f t="shared" ca="1" si="39"/>
        <v>0.93339658603265963</v>
      </c>
      <c r="AC119">
        <f t="shared" ca="1" si="40"/>
        <v>6.0004676156875529</v>
      </c>
      <c r="AE119">
        <v>8.6290777593816426E-2</v>
      </c>
      <c r="AF119">
        <v>-0.74562865310476534</v>
      </c>
      <c r="AG119">
        <v>-0.66273209963988622</v>
      </c>
      <c r="AH119">
        <v>-5.9721668706778371E-2</v>
      </c>
      <c r="AI119">
        <v>-0.49291918411663216</v>
      </c>
      <c r="AJ119">
        <v>0.36143966990725013</v>
      </c>
      <c r="AK119">
        <v>0.18532222161532833</v>
      </c>
      <c r="AL119">
        <v>0.22415639841280835</v>
      </c>
      <c r="AM119">
        <v>-0.24958758345391618</v>
      </c>
      <c r="BE119" t="str">
        <f t="shared" si="25"/>
        <v>Jarred Vanderbilt</v>
      </c>
      <c r="BF119" cm="1">
        <f t="array" ref="BF119">INDEX(_x_scores_!B$2:B$474,MATCH($BE119,_x_scores_!$A$2:$A$474,0),0) + INDEX(_hidden_info_auction!AP$42:BA$42,'Draft Sim'!$F$21)</f>
        <v>-0.89679442848262814</v>
      </c>
      <c r="BG119" cm="1">
        <f t="array" ref="BG119">INDEX(_x_scores_!C$2:C$474,MATCH($BE119,_x_scores_!$A$2:$A$474,0),0) + INDEX(_hidden_info_auction!AP$43:BA$43,'Draft Sim'!$F$21)</f>
        <v>0.8642298328916791</v>
      </c>
      <c r="BH119" cm="1">
        <f t="array" ref="BH119">INDEX(_x_scores_!D$2:D$474,MATCH($BE119,_x_scores_!$A$2:$A$474,0),0) +INDEX(_hidden_info_auction!AP$44:BA$44,'Draft Sim'!$F$21)</f>
        <v>-0.27085962305259426</v>
      </c>
      <c r="BI119" cm="1">
        <f t="array" ref="BI119">INDEX(_x_scores_!E$2:E$474,MATCH($BE119,_x_scores_!$A$2:$A$474,0),0) + INDEX(_hidden_info_auction!AP$45:BA$45,'Draft Sim'!$F$21)</f>
        <v>0.12406193554349682</v>
      </c>
      <c r="BJ119" cm="1">
        <f t="array" ref="BJ119">INDEX(_x_scores_!F$2:F$474,MATCH($BE119,_x_scores_!$A$2:$A$474,0),0) + INDEX(_hidden_info_auction!AP$46:BA$46,'Draft Sim'!$F$21)</f>
        <v>-0.98063036407028803</v>
      </c>
      <c r="BK119" cm="1">
        <f t="array" ref="BK119">INDEX(_x_scores_!G$2:G$474,MATCH($BE119,_x_scores_!$A$2:$A$474,0),0) + INDEX(_hidden_info_auction!AP$47:BA$47,'Draft Sim'!$F$21)</f>
        <v>-0.96190922303537452</v>
      </c>
      <c r="BL119" cm="1">
        <f t="array" ref="BL119">INDEX(_x_scores_!H$2:H$474,MATCH($BE119,_x_scores_!$A$2:$A$474,0),0) + INDEX(_hidden_info_auction!AP$48:BA$48,'Draft Sim'!$F$21)</f>
        <v>0.38524158522571639</v>
      </c>
      <c r="BM119" cm="1">
        <f t="array" ref="BM119">INDEX(_x_scores_!I$2:I$474,MATCH($BE119,_x_scores_!$A$2:$A$474,0),0) + INDEX(_hidden_info_auction!AP$49:BA$49,'Draft Sim'!$F$21)</f>
        <v>-2.1428850370294561</v>
      </c>
      <c r="BN119" cm="1">
        <f t="array" ref="BN119">INDEX(_x_scores_!J$2:J$474,MATCH($BE119,_x_scores_!$A$2:$A$474,0),0) + INDEX(_hidden_info_auction!AP$50:BA$50,'Draft Sim'!$F$21)</f>
        <v>0.36008935246074403</v>
      </c>
      <c r="BP119">
        <f t="shared" si="26"/>
        <v>0.43355469453927453</v>
      </c>
      <c r="BQ119">
        <f t="shared" si="27"/>
        <v>0.55921570124905529</v>
      </c>
      <c r="BR119">
        <f t="shared" si="28"/>
        <v>0.48182272644268087</v>
      </c>
      <c r="BS119">
        <f t="shared" si="29"/>
        <v>0.50941839974208236</v>
      </c>
      <c r="BT119">
        <f t="shared" si="30"/>
        <v>0.43193230195635979</v>
      </c>
      <c r="BU119">
        <f t="shared" si="31"/>
        <v>0.43393745185056243</v>
      </c>
      <c r="BV119">
        <f t="shared" si="32"/>
        <v>0.5282160940791828</v>
      </c>
      <c r="BW119">
        <f t="shared" si="33"/>
        <v>0.34522284048143459</v>
      </c>
      <c r="BX119">
        <f t="shared" si="34"/>
        <v>0.52646955806119444</v>
      </c>
      <c r="BZ119">
        <f t="shared" si="35"/>
        <v>0.47219886315575849</v>
      </c>
      <c r="CA119" cm="1">
        <f t="array" aca="1" ref="CA119" ca="1">SUM(IF(MOD(_xlfn.FLOOR.MATH(ROW(INDIRECT("1:512"))/1),2)=1,BP119,1-BP119) * IF(MOD(_xlfn.FLOOR.MATH(ROW(INDIRECT("1:512"))/2),2)=1,BQ119,1-BQ119) *  IF(MOD(_xlfn.FLOOR.MATH(ROW(INDIRECT("1:512"))/4),2)=1,BR119,1-BR119) *IF(MOD(_xlfn.FLOOR.MATH(ROW(INDIRECT("1:512"))/8),2)=1,BS119,1-BS119) * IF(MOD(_xlfn.FLOOR.MATH(ROW(INDIRECT("1:512"))/16),2)=1,BT119,1-BT119) * IF(MOD(_xlfn.FLOOR.MATH(ROW(INDIRECT("1:512"))/32),2)=1,BU119,1-BU119) *  IF(MOD(_xlfn.FLOOR.MATH(ROW(INDIRECT("1:512"))/64),2)=1,BV119,1-BV119) * IF(MOD(_xlfn.FLOOR.MATH(ROW(INDIRECT("1:512"))/128),2)=1,BW119,1-BW119) * IF(MOD(_xlfn.FLOOR.MATH(ROW(INDIRECT("1:512"))/256),2)=1,BX119,1-BX119)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0.43138104495736646</v>
      </c>
      <c r="CB119">
        <f ca="1">IF('Auction Sim'!$C$2 = "Most Categories",CA119,BZ119)</f>
        <v>0.43138104495736646</v>
      </c>
      <c r="CD119" t="str">
        <f ca="1"/>
        <v>Tre Jones</v>
      </c>
      <c r="CF119" s="6" t="str">
        <f t="shared" ca="1" si="36"/>
        <v>Tre Jones</v>
      </c>
      <c r="CH119" t="str">
        <f ca="1"/>
        <v>Tre Jones</v>
      </c>
      <c r="CI119">
        <f t="shared" ca="1" si="41"/>
        <v>0.43164158004733844</v>
      </c>
      <c r="CJ119">
        <f t="shared" ca="1" si="42"/>
        <v>0.32780364083395486</v>
      </c>
      <c r="CL119">
        <f t="shared" ca="1" si="43"/>
        <v>3.5744543248704019E-2</v>
      </c>
      <c r="CN119">
        <f t="shared" ca="1" si="37"/>
        <v>5.8629522625776831</v>
      </c>
    </row>
    <row r="120" spans="3:92">
      <c r="C120" t="s">
        <v>597</v>
      </c>
      <c r="D120">
        <v>30</v>
      </c>
      <c r="E120" cm="1">
        <f t="array" aca="1" ref="E120" ca="1">INDIRECT("'Auction Sim'!" &amp; C120 &amp; D120)</f>
        <v>0</v>
      </c>
      <c r="I120" t="str">
        <v>Kyle Anderson</v>
      </c>
      <c r="K120" s="6" t="str">
        <f t="shared" ca="1" si="22"/>
        <v>Kyle Anderson</v>
      </c>
      <c r="M120" t="str">
        <f ca="1"/>
        <v>Kyle Anderson</v>
      </c>
      <c r="N120">
        <f ca="1">INDEX(_g_scores_!K$2:$K$474,MATCH(M120,_g_scores_!$A$2:$A$474,0))</f>
        <v>-0.89325565327714018</v>
      </c>
      <c r="P120">
        <f t="shared" ca="1" si="38"/>
        <v>0.56832712575645516</v>
      </c>
      <c r="R120">
        <f t="shared" ca="1" si="23"/>
        <v>5.8197462174989898</v>
      </c>
      <c r="T120" t="str">
        <v>Kyle Kuzma</v>
      </c>
      <c r="V120" s="6" t="str">
        <f t="shared" ca="1" si="24"/>
        <v>Kyle Kuzma</v>
      </c>
      <c r="X120" t="str">
        <f ca="1"/>
        <v>Kyle Kuzma</v>
      </c>
      <c r="Y120">
        <f ca="1">INDEX(_z_scores_!$K$2:$K$474,MATCH(X120,_z_scores_!$A$2:$A$474,0))</f>
        <v>-1.4380414165010984</v>
      </c>
      <c r="AA120">
        <f t="shared" ca="1" si="39"/>
        <v>0.92339133323398337</v>
      </c>
      <c r="AC120">
        <f t="shared" ca="1" si="40"/>
        <v>5.9361474796343412</v>
      </c>
      <c r="AE120">
        <v>0.36035084880551432</v>
      </c>
      <c r="AF120">
        <v>0.51497667361784716</v>
      </c>
      <c r="AG120">
        <v>0.10165846770966153</v>
      </c>
      <c r="AH120">
        <v>-0.42837746834446894</v>
      </c>
      <c r="AI120">
        <v>-0.11694533133425786</v>
      </c>
      <c r="AJ120">
        <v>0.6113011341995287</v>
      </c>
      <c r="AK120">
        <v>-0.75637872568366715</v>
      </c>
      <c r="AL120">
        <v>-0.24290750532465136</v>
      </c>
      <c r="AM120">
        <v>-0.48306531605369279</v>
      </c>
      <c r="BE120" t="str">
        <f t="shared" si="25"/>
        <v>Kyle Anderson</v>
      </c>
      <c r="BF120" cm="1">
        <f t="array" ref="BF120">INDEX(_x_scores_!B$2:B$474,MATCH($BE120,_x_scores_!$A$2:$A$474,0),0) + INDEX(_hidden_info_auction!AP$42:BA$42,'Draft Sim'!$F$21)</f>
        <v>-0.94884407908438062</v>
      </c>
      <c r="BG120" cm="1">
        <f t="array" ref="BG120">INDEX(_x_scores_!C$2:C$474,MATCH($BE120,_x_scores_!$A$2:$A$474,0),0) + INDEX(_hidden_info_auction!AP$43:BA$43,'Draft Sim'!$F$21)</f>
        <v>5.3139173570678988E-2</v>
      </c>
      <c r="BH120" cm="1">
        <f t="array" ref="BH120">INDEX(_x_scores_!D$2:D$474,MATCH($BE120,_x_scores_!$A$2:$A$474,0),0) +INDEX(_hidden_info_auction!AP$44:BA$44,'Draft Sim'!$F$21)</f>
        <v>0.36388199079726546</v>
      </c>
      <c r="BI120" cm="1">
        <f t="array" ref="BI120">INDEX(_x_scores_!E$2:E$474,MATCH($BE120,_x_scores_!$A$2:$A$474,0),0) + INDEX(_hidden_info_auction!AP$45:BA$45,'Draft Sim'!$F$21)</f>
        <v>-0.10062802037648311</v>
      </c>
      <c r="BJ120" cm="1">
        <f t="array" ref="BJ120">INDEX(_x_scores_!F$2:F$474,MATCH($BE120,_x_scores_!$A$2:$A$474,0),0) + INDEX(_hidden_info_auction!AP$46:BA$46,'Draft Sim'!$F$21)</f>
        <v>-0.41831669835364216</v>
      </c>
      <c r="BK120" cm="1">
        <f t="array" ref="BK120">INDEX(_x_scores_!G$2:G$474,MATCH($BE120,_x_scores_!$A$2:$A$474,0),0) + INDEX(_hidden_info_auction!AP$47:BA$47,'Draft Sim'!$F$21)</f>
        <v>-0.75438126269993055</v>
      </c>
      <c r="BL120" cm="1">
        <f t="array" ref="BL120">INDEX(_x_scores_!H$2:H$474,MATCH($BE120,_x_scores_!$A$2:$A$474,0),0) + INDEX(_hidden_info_auction!AP$48:BA$48,'Draft Sim'!$F$21)</f>
        <v>0.30783855625564244</v>
      </c>
      <c r="BM120" cm="1">
        <f t="array" ref="BM120">INDEX(_x_scores_!I$2:I$474,MATCH($BE120,_x_scores_!$A$2:$A$474,0),0) + INDEX(_hidden_info_auction!AP$49:BA$49,'Draft Sim'!$F$21)</f>
        <v>-2.0391516014921627</v>
      </c>
      <c r="BN120" cm="1">
        <f t="array" ref="BN120">INDEX(_x_scores_!J$2:J$474,MATCH($BE120,_x_scores_!$A$2:$A$474,0),0) + INDEX(_hidden_info_auction!AP$50:BA$50,'Draft Sim'!$F$21)</f>
        <v>0.10129311566557016</v>
      </c>
      <c r="BP120">
        <f t="shared" si="26"/>
        <v>0.42973725297703447</v>
      </c>
      <c r="BQ120">
        <f t="shared" si="27"/>
        <v>0.50365443736087712</v>
      </c>
      <c r="BR120">
        <f t="shared" si="28"/>
        <v>0.52441316350335843</v>
      </c>
      <c r="BS120">
        <f t="shared" si="29"/>
        <v>0.49236038806328741</v>
      </c>
      <c r="BT120">
        <f t="shared" si="30"/>
        <v>0.47084738274558824</v>
      </c>
      <c r="BU120">
        <f t="shared" si="31"/>
        <v>0.44809837570292754</v>
      </c>
      <c r="BV120">
        <f t="shared" si="32"/>
        <v>0.52255369881567226</v>
      </c>
      <c r="BW120">
        <f t="shared" si="33"/>
        <v>0.35235444283438278</v>
      </c>
      <c r="BX120">
        <f t="shared" si="34"/>
        <v>0.50745092357240829</v>
      </c>
      <c r="BZ120">
        <f t="shared" si="35"/>
        <v>0.47238556284172628</v>
      </c>
      <c r="CA120" cm="1">
        <f t="array" aca="1" ref="CA120" ca="1">SUM(IF(MOD(_xlfn.FLOOR.MATH(ROW(INDIRECT("1:512"))/1),2)=1,BP120,1-BP120) * IF(MOD(_xlfn.FLOOR.MATH(ROW(INDIRECT("1:512"))/2),2)=1,BQ120,1-BQ120) *  IF(MOD(_xlfn.FLOOR.MATH(ROW(INDIRECT("1:512"))/4),2)=1,BR120,1-BR120) *IF(MOD(_xlfn.FLOOR.MATH(ROW(INDIRECT("1:512"))/8),2)=1,BS120,1-BS120) * IF(MOD(_xlfn.FLOOR.MATH(ROW(INDIRECT("1:512"))/16),2)=1,BT120,1-BT120) * IF(MOD(_xlfn.FLOOR.MATH(ROW(INDIRECT("1:512"))/32),2)=1,BU120,1-BU120) *  IF(MOD(_xlfn.FLOOR.MATH(ROW(INDIRECT("1:512"))/64),2)=1,BV120,1-BV120) * IF(MOD(_xlfn.FLOOR.MATH(ROW(INDIRECT("1:512"))/128),2)=1,BW120,1-BW120) * IF(MOD(_xlfn.FLOOR.MATH(ROW(INDIRECT("1:512"))/256),2)=1,BX120,1-BX120)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0.43202343693433987</v>
      </c>
      <c r="CB120">
        <f ca="1">IF('Auction Sim'!$C$2 = "Most Categories",CA120,BZ120)</f>
        <v>0.43202343693433987</v>
      </c>
      <c r="CD120" t="str">
        <f ca="1"/>
        <v>Draymond Green</v>
      </c>
      <c r="CF120" s="6" t="str">
        <f t="shared" ca="1" si="36"/>
        <v>Draymond Green</v>
      </c>
      <c r="CH120" t="str">
        <f ca="1"/>
        <v>Draymond Green</v>
      </c>
      <c r="CI120">
        <f t="shared" ca="1" si="41"/>
        <v>0.43144476649192681</v>
      </c>
      <c r="CJ120">
        <f t="shared" ca="1" si="42"/>
        <v>0.32730291218228158</v>
      </c>
      <c r="CL120">
        <f t="shared" ca="1" si="43"/>
        <v>3.5243814597030743E-2</v>
      </c>
      <c r="CN120">
        <f t="shared" ca="1" si="37"/>
        <v>5.7808208960964027</v>
      </c>
    </row>
    <row r="121" spans="3:92">
      <c r="C121" t="s">
        <v>598</v>
      </c>
      <c r="D121">
        <v>6</v>
      </c>
      <c r="E121" cm="1">
        <f t="array" aca="1" ref="E121" ca="1">INDIRECT("'Auction Sim'!" &amp; C121 &amp; D121)</f>
        <v>0</v>
      </c>
      <c r="I121" t="str">
        <v>Bojan Bogdanovic</v>
      </c>
      <c r="K121" s="6" t="str">
        <f t="shared" ca="1" si="22"/>
        <v>Bojan Bogdanovic</v>
      </c>
      <c r="M121" t="str">
        <f ca="1"/>
        <v>Bojan Bogdanovic</v>
      </c>
      <c r="N121">
        <f ca="1">INDEX(_g_scores_!K$2:$K$474,MATCH(M121,_g_scores_!$A$2:$A$474,0))</f>
        <v>-0.90871442251536594</v>
      </c>
      <c r="P121">
        <f t="shared" ca="1" si="38"/>
        <v>0.55286835651822941</v>
      </c>
      <c r="R121">
        <f t="shared" ca="1" si="23"/>
        <v>5.6614463410297695</v>
      </c>
      <c r="T121" t="str">
        <v>Spencer Dinwiddie</v>
      </c>
      <c r="V121" s="6" t="str">
        <f t="shared" ca="1" si="24"/>
        <v>Spencer Dinwiddie</v>
      </c>
      <c r="X121" t="str">
        <f ca="1"/>
        <v>Spencer Dinwiddie</v>
      </c>
      <c r="Y121">
        <f ca="1">INDEX(_z_scores_!$K$2:$K$474,MATCH(X121,_z_scores_!$A$2:$A$474,0))</f>
        <v>-1.4740227611167045</v>
      </c>
      <c r="AA121">
        <f t="shared" ca="1" si="39"/>
        <v>0.88740998861837728</v>
      </c>
      <c r="AC121">
        <f t="shared" ca="1" si="40"/>
        <v>5.7048364845378963</v>
      </c>
      <c r="AE121">
        <v>1.7208959096248682E-2</v>
      </c>
      <c r="AF121">
        <v>-0.77621538124589795</v>
      </c>
      <c r="AG121">
        <v>1.0202682368477576</v>
      </c>
      <c r="AH121">
        <v>-0.18038445248335511</v>
      </c>
      <c r="AI121">
        <v>-0.50389435938687432</v>
      </c>
      <c r="AJ121">
        <v>0.47180719567949359</v>
      </c>
      <c r="AK121">
        <v>-1.5744672680002524E-2</v>
      </c>
      <c r="AL121">
        <v>2.5522198473729566E-3</v>
      </c>
      <c r="AM121">
        <v>-0.76685718951678106</v>
      </c>
      <c r="BE121" t="str">
        <f t="shared" si="25"/>
        <v>Bojan Bogdanovic</v>
      </c>
      <c r="BF121" cm="1">
        <f t="array" ref="BF121">INDEX(_x_scores_!B$2:B$474,MATCH($BE121,_x_scores_!$A$2:$A$474,0),0) + INDEX(_hidden_info_auction!AP$42:BA$42,'Draft Sim'!$F$21)</f>
        <v>0.25062766731387975</v>
      </c>
      <c r="BG121" cm="1">
        <f t="array" ref="BG121">INDEX(_x_scores_!C$2:C$474,MATCH($BE121,_x_scores_!$A$2:$A$474,0),0) + INDEX(_hidden_info_auction!AP$43:BA$43,'Draft Sim'!$F$21)</f>
        <v>-0.3450065906328541</v>
      </c>
      <c r="BH121" cm="1">
        <f t="array" ref="BH121">INDEX(_x_scores_!D$2:D$474,MATCH($BE121,_x_scores_!$A$2:$A$474,0),0) +INDEX(_hidden_info_auction!AP$44:BA$44,'Draft Sim'!$F$21)</f>
        <v>-0.37814908834975058</v>
      </c>
      <c r="BI121" cm="1">
        <f t="array" ref="BI121">INDEX(_x_scores_!E$2:E$474,MATCH($BE121,_x_scores_!$A$2:$A$474,0),0) + INDEX(_hidden_info_auction!AP$45:BA$45,'Draft Sim'!$F$21)</f>
        <v>-0.68824496431124493</v>
      </c>
      <c r="BJ121" cm="1">
        <f t="array" ref="BJ121">INDEX(_x_scores_!F$2:F$474,MATCH($BE121,_x_scores_!$A$2:$A$474,0),0) + INDEX(_hidden_info_auction!AP$46:BA$46,'Draft Sim'!$F$21)</f>
        <v>-1.366701933765468</v>
      </c>
      <c r="BK121" cm="1">
        <f t="array" ref="BK121">INDEX(_x_scores_!G$2:G$474,MATCH($BE121,_x_scores_!$A$2:$A$474,0),0) + INDEX(_hidden_info_auction!AP$47:BA$47,'Draft Sim'!$F$21)</f>
        <v>0.48143701894081037</v>
      </c>
      <c r="BL121" cm="1">
        <f t="array" ref="BL121">INDEX(_x_scores_!H$2:H$474,MATCH($BE121,_x_scores_!$A$2:$A$474,0),0) + INDEX(_hidden_info_auction!AP$48:BA$48,'Draft Sim'!$F$21)</f>
        <v>-0.20708073635025481</v>
      </c>
      <c r="BM121" cm="1">
        <f t="array" ref="BM121">INDEX(_x_scores_!I$2:I$474,MATCH($BE121,_x_scores_!$A$2:$A$474,0),0) + INDEX(_hidden_info_auction!AP$49:BA$49,'Draft Sim'!$F$21)</f>
        <v>-1.0862171255477953</v>
      </c>
      <c r="BN121" cm="1">
        <f t="array" ref="BN121">INDEX(_x_scores_!J$2:J$474,MATCH($BE121,_x_scores_!$A$2:$A$474,0),0) + INDEX(_hidden_info_auction!AP$50:BA$50,'Draft Sim'!$F$21)</f>
        <v>-0.1793337633538952</v>
      </c>
      <c r="BP121">
        <f t="shared" si="26"/>
        <v>0.51864940816245086</v>
      </c>
      <c r="BQ121">
        <f t="shared" si="27"/>
        <v>0.47628717906875062</v>
      </c>
      <c r="BR121">
        <f t="shared" si="28"/>
        <v>0.47463091125661117</v>
      </c>
      <c r="BS121">
        <f t="shared" si="29"/>
        <v>0.44789474055348932</v>
      </c>
      <c r="BT121">
        <f t="shared" si="30"/>
        <v>0.40556873688744266</v>
      </c>
      <c r="BU121">
        <f t="shared" si="31"/>
        <v>0.53317864469071152</v>
      </c>
      <c r="BV121">
        <f t="shared" si="32"/>
        <v>0.48482386385846898</v>
      </c>
      <c r="BW121">
        <f t="shared" si="33"/>
        <v>0.42000879305915417</v>
      </c>
      <c r="BX121">
        <f t="shared" si="34"/>
        <v>0.48681019580984652</v>
      </c>
      <c r="BZ121">
        <f t="shared" si="35"/>
        <v>0.47198360814965834</v>
      </c>
      <c r="CA121" cm="1">
        <f t="array" aca="1" ref="CA121" ca="1">SUM(IF(MOD(_xlfn.FLOOR.MATH(ROW(INDIRECT("1:512"))/1),2)=1,BP121,1-BP121) * IF(MOD(_xlfn.FLOOR.MATH(ROW(INDIRECT("1:512"))/2),2)=1,BQ121,1-BQ121) *  IF(MOD(_xlfn.FLOOR.MATH(ROW(INDIRECT("1:512"))/4),2)=1,BR121,1-BR121) *IF(MOD(_xlfn.FLOOR.MATH(ROW(INDIRECT("1:512"))/8),2)=1,BS121,1-BS121) * IF(MOD(_xlfn.FLOOR.MATH(ROW(INDIRECT("1:512"))/16),2)=1,BT121,1-BT121) * IF(MOD(_xlfn.FLOOR.MATH(ROW(INDIRECT("1:512"))/32),2)=1,BU121,1-BU121) *  IF(MOD(_xlfn.FLOOR.MATH(ROW(INDIRECT("1:512"))/64),2)=1,BV121,1-BV121) * IF(MOD(_xlfn.FLOOR.MATH(ROW(INDIRECT("1:512"))/128),2)=1,BW121,1-BW121) * IF(MOD(_xlfn.FLOOR.MATH(ROW(INDIRECT("1:512"))/256),2)=1,BX121,1-BX121)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0.43113334255963925</v>
      </c>
      <c r="CB121">
        <f ca="1">IF('Auction Sim'!$C$2 = "Most Categories",CA121,BZ121)</f>
        <v>0.43113334255963925</v>
      </c>
      <c r="CD121" t="str">
        <f ca="1"/>
        <v>Jarred Vanderbilt</v>
      </c>
      <c r="CF121" s="6" t="str">
        <f t="shared" ca="1" si="36"/>
        <v>Jarred Vanderbilt</v>
      </c>
      <c r="CH121" t="str">
        <f ca="1"/>
        <v>Jarred Vanderbilt</v>
      </c>
      <c r="CI121">
        <f t="shared" ca="1" si="41"/>
        <v>0.43138104495736646</v>
      </c>
      <c r="CJ121">
        <f t="shared" ca="1" si="42"/>
        <v>0.32714078400392943</v>
      </c>
      <c r="CL121">
        <f t="shared" ca="1" si="43"/>
        <v>3.5081686418678593E-2</v>
      </c>
      <c r="CN121">
        <f t="shared" ca="1" si="37"/>
        <v>5.7542280322994417</v>
      </c>
    </row>
    <row r="122" spans="3:92">
      <c r="C122" t="s">
        <v>598</v>
      </c>
      <c r="D122">
        <v>8</v>
      </c>
      <c r="E122" cm="1">
        <f t="array" aca="1" ref="E122" ca="1">INDIRECT("'Auction Sim'!" &amp; C122 &amp; D122)</f>
        <v>0</v>
      </c>
      <c r="I122" t="str">
        <v>Draymond Green</v>
      </c>
      <c r="K122" s="6" t="str">
        <f t="shared" ca="1" si="22"/>
        <v>Draymond Green</v>
      </c>
      <c r="M122" t="str">
        <f ca="1"/>
        <v>Draymond Green</v>
      </c>
      <c r="N122">
        <f ca="1">INDEX(_g_scores_!K$2:$K$474,MATCH(M122,_g_scores_!$A$2:$A$474,0))</f>
        <v>-0.92694052709996289</v>
      </c>
      <c r="P122">
        <f t="shared" ca="1" si="38"/>
        <v>0.53464225193363246</v>
      </c>
      <c r="R122">
        <f t="shared" ca="1" si="23"/>
        <v>5.4748085783596059</v>
      </c>
      <c r="T122" t="str">
        <v>Anfernee Simons</v>
      </c>
      <c r="V122" s="6" t="str">
        <f t="shared" ca="1" si="24"/>
        <v>Anfernee Simons</v>
      </c>
      <c r="X122" t="str">
        <f ca="1"/>
        <v>Anfernee Simons</v>
      </c>
      <c r="Y122">
        <f ca="1">INDEX(_z_scores_!$K$2:$K$474,MATCH(X122,_z_scores_!$A$2:$A$474,0))</f>
        <v>-1.5024471804272492</v>
      </c>
      <c r="AA122">
        <f t="shared" ca="1" si="39"/>
        <v>0.85898556930783254</v>
      </c>
      <c r="AC122">
        <f t="shared" ca="1" si="40"/>
        <v>5.522106217339684</v>
      </c>
      <c r="AE122">
        <v>0.35173215126603452</v>
      </c>
      <c r="AF122">
        <v>-0.93605859476575504</v>
      </c>
      <c r="AG122">
        <v>0.12950871455368901</v>
      </c>
      <c r="AH122">
        <v>-0.37675853821690919</v>
      </c>
      <c r="AI122">
        <v>-0.67945592540281963</v>
      </c>
      <c r="AJ122">
        <v>1.0614628290440178</v>
      </c>
      <c r="AK122">
        <v>-0.10360155747505576</v>
      </c>
      <c r="AL122">
        <v>0.29524434751093415</v>
      </c>
      <c r="AM122">
        <v>-0.64386375014775488</v>
      </c>
      <c r="BE122" t="str">
        <f t="shared" si="25"/>
        <v>Draymond Green</v>
      </c>
      <c r="BF122" cm="1">
        <f t="array" ref="BF122">INDEX(_x_scores_!B$2:B$474,MATCH($BE122,_x_scores_!$A$2:$A$474,0),0) + INDEX(_hidden_info_auction!AP$42:BA$42,'Draft Sim'!$F$21)</f>
        <v>-1.0677666409353885</v>
      </c>
      <c r="BG122" cm="1">
        <f t="array" ref="BG122">INDEX(_x_scores_!C$2:C$474,MATCH($BE122,_x_scores_!$A$2:$A$474,0),0) + INDEX(_hidden_info_auction!AP$43:BA$43,'Draft Sim'!$F$21)</f>
        <v>0.34038160451293836</v>
      </c>
      <c r="BH122" cm="1">
        <f t="array" ref="BH122">INDEX(_x_scores_!D$2:D$474,MATCH($BE122,_x_scores_!$A$2:$A$474,0),0) +INDEX(_hidden_info_auction!AP$44:BA$44,'Draft Sim'!$F$21)</f>
        <v>1.2789954130354908</v>
      </c>
      <c r="BI122" cm="1">
        <f t="array" ref="BI122">INDEX(_x_scores_!E$2:E$474,MATCH($BE122,_x_scores_!$A$2:$A$474,0),0) + INDEX(_hidden_info_auction!AP$45:BA$45,'Draft Sim'!$F$21)</f>
        <v>-9.4528154302175288E-2</v>
      </c>
      <c r="BJ122" cm="1">
        <f t="array" ref="BJ122">INDEX(_x_scores_!F$2:F$474,MATCH($BE122,_x_scores_!$A$2:$A$474,0),0) + INDEX(_hidden_info_auction!AP$46:BA$46,'Draft Sim'!$F$21)</f>
        <v>-0.49253767074930443</v>
      </c>
      <c r="BK122" cm="1">
        <f t="array" ref="BK122">INDEX(_x_scores_!G$2:G$474,MATCH($BE122,_x_scores_!$A$2:$A$474,0),0) + INDEX(_hidden_info_auction!AP$47:BA$47,'Draft Sim'!$F$21)</f>
        <v>-0.87328642251370225</v>
      </c>
      <c r="BL122" cm="1">
        <f t="array" ref="BL122">INDEX(_x_scores_!H$2:H$474,MATCH($BE122,_x_scores_!$A$2:$A$474,0),0) + INDEX(_hidden_info_auction!AP$48:BA$48,'Draft Sim'!$F$21)</f>
        <v>-0.65258944752042136</v>
      </c>
      <c r="BM122" cm="1">
        <f t="array" ref="BM122">INDEX(_x_scores_!I$2:I$474,MATCH($BE122,_x_scores_!$A$2:$A$474,0),0) + INDEX(_hidden_info_auction!AP$49:BA$49,'Draft Sim'!$F$21)</f>
        <v>-1.8988850389287539</v>
      </c>
      <c r="BN122" cm="1">
        <f t="array" ref="BN122">INDEX(_x_scores_!J$2:J$474,MATCH($BE122,_x_scores_!$A$2:$A$474,0),0) + INDEX(_hidden_info_auction!AP$50:BA$50,'Draft Sim'!$F$21)</f>
        <v>0.10386983517425401</v>
      </c>
      <c r="BP122">
        <f t="shared" si="26"/>
        <v>0.42104036538768008</v>
      </c>
      <c r="BQ122">
        <f t="shared" si="27"/>
        <v>0.52339530582395732</v>
      </c>
      <c r="BR122">
        <f t="shared" si="28"/>
        <v>0.58520424887663891</v>
      </c>
      <c r="BS122">
        <f t="shared" si="29"/>
        <v>0.49282343424333963</v>
      </c>
      <c r="BT122">
        <f t="shared" si="30"/>
        <v>0.46568671182978227</v>
      </c>
      <c r="BU122">
        <f t="shared" si="31"/>
        <v>0.43997545595910192</v>
      </c>
      <c r="BV122">
        <f t="shared" si="32"/>
        <v>0.45227712545124898</v>
      </c>
      <c r="BW122">
        <f t="shared" si="33"/>
        <v>0.36208040487145454</v>
      </c>
      <c r="BX122">
        <f t="shared" si="34"/>
        <v>0.50764043913450063</v>
      </c>
      <c r="BZ122">
        <f t="shared" si="35"/>
        <v>0.47223594350863379</v>
      </c>
      <c r="CA122" cm="1">
        <f t="array" aca="1" ref="CA122" ca="1">SUM(IF(MOD(_xlfn.FLOOR.MATH(ROW(INDIRECT("1:512"))/1),2)=1,BP122,1-BP122) * IF(MOD(_xlfn.FLOOR.MATH(ROW(INDIRECT("1:512"))/2),2)=1,BQ122,1-BQ122) *  IF(MOD(_xlfn.FLOOR.MATH(ROW(INDIRECT("1:512"))/4),2)=1,BR122,1-BR122) *IF(MOD(_xlfn.FLOOR.MATH(ROW(INDIRECT("1:512"))/8),2)=1,BS122,1-BS122) * IF(MOD(_xlfn.FLOOR.MATH(ROW(INDIRECT("1:512"))/16),2)=1,BT122,1-BT122) * IF(MOD(_xlfn.FLOOR.MATH(ROW(INDIRECT("1:512"))/32),2)=1,BU122,1-BU122) *  IF(MOD(_xlfn.FLOOR.MATH(ROW(INDIRECT("1:512"))/64),2)=1,BV122,1-BV122) * IF(MOD(_xlfn.FLOOR.MATH(ROW(INDIRECT("1:512"))/128),2)=1,BW122,1-BW122) * IF(MOD(_xlfn.FLOOR.MATH(ROW(INDIRECT("1:512"))/256),2)=1,BX122,1-BX122)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0.43144476649192681</v>
      </c>
      <c r="CB122">
        <f ca="1">IF('Auction Sim'!$C$2 = "Most Categories",CA122,BZ122)</f>
        <v>0.43144476649192681</v>
      </c>
      <c r="CD122" t="str">
        <f ca="1"/>
        <v>Bojan Bogdanovic</v>
      </c>
      <c r="CF122" s="6" t="str">
        <f t="shared" ca="1" si="36"/>
        <v>Bojan Bogdanovic</v>
      </c>
      <c r="CH122" t="str">
        <f ca="1"/>
        <v>Bojan Bogdanovic</v>
      </c>
      <c r="CI122">
        <f t="shared" ca="1" si="41"/>
        <v>0.43113334255963925</v>
      </c>
      <c r="CJ122">
        <f t="shared" ca="1" si="42"/>
        <v>0.32651050584484387</v>
      </c>
      <c r="CL122">
        <f t="shared" ca="1" si="43"/>
        <v>3.445140825959303E-2</v>
      </c>
      <c r="CN122">
        <f t="shared" ca="1" si="37"/>
        <v>5.650847476191819</v>
      </c>
    </row>
    <row r="123" spans="3:92">
      <c r="C123" t="s">
        <v>598</v>
      </c>
      <c r="D123">
        <v>10</v>
      </c>
      <c r="E123" cm="1">
        <f t="array" aca="1" ref="E123" ca="1">INDIRECT("'Auction Sim'!" &amp; C123 &amp; D123)</f>
        <v>0</v>
      </c>
      <c r="I123" t="str">
        <v>Royce O'Neale</v>
      </c>
      <c r="K123" s="6" t="str">
        <f t="shared" ca="1" si="22"/>
        <v>Royce O'Neale</v>
      </c>
      <c r="M123" t="str">
        <f ca="1"/>
        <v>Royce O'Neale</v>
      </c>
      <c r="N123">
        <f ca="1">INDEX(_g_scores_!K$2:$K$474,MATCH(M123,_g_scores_!$A$2:$A$474,0))</f>
        <v>-0.94029017370728019</v>
      </c>
      <c r="P123">
        <f t="shared" ca="1" si="38"/>
        <v>0.52129260532631516</v>
      </c>
      <c r="R123">
        <f t="shared" ca="1" si="23"/>
        <v>5.3381064013440822</v>
      </c>
      <c r="T123" t="str">
        <v>Bobby Portis</v>
      </c>
      <c r="V123" s="6" t="str">
        <f t="shared" ca="1" si="24"/>
        <v>Bobby Portis</v>
      </c>
      <c r="X123" t="str">
        <f ca="1"/>
        <v>Bobby Portis</v>
      </c>
      <c r="Y123">
        <f ca="1">INDEX(_z_scores_!$K$2:$K$474,MATCH(X123,_z_scores_!$A$2:$A$474,0))</f>
        <v>-1.5596482004859429</v>
      </c>
      <c r="AA123">
        <f t="shared" ca="1" si="39"/>
        <v>0.80178454924913889</v>
      </c>
      <c r="AC123">
        <f t="shared" ca="1" si="40"/>
        <v>5.1543816364031141</v>
      </c>
      <c r="AE123">
        <v>-0.17820573816573809</v>
      </c>
      <c r="AF123">
        <v>0.92773820817161223</v>
      </c>
      <c r="AG123">
        <v>-0.85191398782151095</v>
      </c>
      <c r="AH123">
        <v>-0.48840395124061775</v>
      </c>
      <c r="AI123">
        <v>-0.57226732106749612</v>
      </c>
      <c r="AJ123">
        <v>-6.9791334327805946E-2</v>
      </c>
      <c r="AK123">
        <v>0.4052819339091227</v>
      </c>
      <c r="AL123">
        <v>-0.10239849924587006</v>
      </c>
      <c r="AM123">
        <v>-0.10327207515790839</v>
      </c>
      <c r="BE123" t="str">
        <f t="shared" si="25"/>
        <v>Royce O'Neale</v>
      </c>
      <c r="BF123" cm="1">
        <f t="array" ref="BF123">INDEX(_x_scores_!B$2:B$474,MATCH($BE123,_x_scores_!$A$2:$A$474,0),0) + INDEX(_hidden_info_auction!AP$42:BA$42,'Draft Sim'!$F$21)</f>
        <v>-0.91174691856507517</v>
      </c>
      <c r="BG123" cm="1">
        <f t="array" ref="BG123">INDEX(_x_scores_!C$2:C$474,MATCH($BE123,_x_scores_!$A$2:$A$474,0),0) + INDEX(_hidden_info_auction!AP$43:BA$43,'Draft Sim'!$F$21)</f>
        <v>3.6347709662766736E-2</v>
      </c>
      <c r="BH123" cm="1">
        <f t="array" ref="BH123">INDEX(_x_scores_!D$2:D$474,MATCH($BE123,_x_scores_!$A$2:$A$474,0),0) +INDEX(_hidden_info_auction!AP$44:BA$44,'Draft Sim'!$F$21)</f>
        <v>5.3646497867404219E-3</v>
      </c>
      <c r="BI123" cm="1">
        <f t="array" ref="BI123">INDEX(_x_scores_!E$2:E$474,MATCH($BE123,_x_scores_!$A$2:$A$474,0),0) + INDEX(_hidden_info_auction!AP$45:BA$45,'Draft Sim'!$F$21)</f>
        <v>-0.26628776276694105</v>
      </c>
      <c r="BJ123" cm="1">
        <f t="array" ref="BJ123">INDEX(_x_scores_!F$2:F$474,MATCH($BE123,_x_scores_!$A$2:$A$474,0),0) + INDEX(_hidden_info_auction!AP$46:BA$46,'Draft Sim'!$F$21)</f>
        <v>-0.68534274722155886</v>
      </c>
      <c r="BK123" cm="1">
        <f t="array" ref="BK123">INDEX(_x_scores_!G$2:G$474,MATCH($BE123,_x_scores_!$A$2:$A$474,0),0) + INDEX(_hidden_info_auction!AP$47:BA$47,'Draft Sim'!$F$21)</f>
        <v>0.15422142433496175</v>
      </c>
      <c r="BL123" cm="1">
        <f t="array" ref="BL123">INDEX(_x_scores_!H$2:H$474,MATCH($BE123,_x_scores_!$A$2:$A$474,0),0) + INDEX(_hidden_info_auction!AP$48:BA$48,'Draft Sim'!$F$21)</f>
        <v>0.30654843926178105</v>
      </c>
      <c r="BM123" cm="1">
        <f t="array" ref="BM123">INDEX(_x_scores_!I$2:I$474,MATCH($BE123,_x_scores_!$A$2:$A$474,0),0) + INDEX(_hidden_info_auction!AP$49:BA$49,'Draft Sim'!$F$21)</f>
        <v>-1.7591271309675383</v>
      </c>
      <c r="BN123" cm="1">
        <f t="array" ref="BN123">INDEX(_x_scores_!J$2:J$474,MATCH($BE123,_x_scores_!$A$2:$A$474,0),0) + INDEX(_hidden_info_auction!AP$50:BA$50,'Draft Sim'!$F$21)</f>
        <v>-0.34235813015534822</v>
      </c>
      <c r="BP123">
        <f t="shared" si="26"/>
        <v>0.4324573934007514</v>
      </c>
      <c r="BQ123">
        <f t="shared" si="27"/>
        <v>0.50249968917075361</v>
      </c>
      <c r="BR123">
        <f t="shared" si="28"/>
        <v>0.50036014396597173</v>
      </c>
      <c r="BS123">
        <f t="shared" si="29"/>
        <v>0.47979102628910542</v>
      </c>
      <c r="BT123">
        <f t="shared" si="30"/>
        <v>0.45230982481480952</v>
      </c>
      <c r="BU123">
        <f t="shared" si="31"/>
        <v>0.5106393219590577</v>
      </c>
      <c r="BV123">
        <f t="shared" si="32"/>
        <v>0.52245927891354649</v>
      </c>
      <c r="BW123">
        <f t="shared" si="33"/>
        <v>0.37186049829832546</v>
      </c>
      <c r="BX123">
        <f t="shared" si="34"/>
        <v>0.47483205870244727</v>
      </c>
      <c r="BZ123">
        <f t="shared" si="35"/>
        <v>0.47191213727941883</v>
      </c>
      <c r="CA123" cm="1">
        <f t="array" aca="1" ref="CA123" ca="1">SUM(IF(MOD(_xlfn.FLOOR.MATH(ROW(INDIRECT("1:512"))/1),2)=1,BP123,1-BP123) * IF(MOD(_xlfn.FLOOR.MATH(ROW(INDIRECT("1:512"))/2),2)=1,BQ123,1-BQ123) *  IF(MOD(_xlfn.FLOOR.MATH(ROW(INDIRECT("1:512"))/4),2)=1,BR123,1-BR123) *IF(MOD(_xlfn.FLOOR.MATH(ROW(INDIRECT("1:512"))/8),2)=1,BS123,1-BS123) * IF(MOD(_xlfn.FLOOR.MATH(ROW(INDIRECT("1:512"))/16),2)=1,BT123,1-BT123) * IF(MOD(_xlfn.FLOOR.MATH(ROW(INDIRECT("1:512"))/32),2)=1,BU123,1-BU123) *  IF(MOD(_xlfn.FLOOR.MATH(ROW(INDIRECT("1:512"))/64),2)=1,BV123,1-BV123) * IF(MOD(_xlfn.FLOOR.MATH(ROW(INDIRECT("1:512"))/128),2)=1,BW123,1-BW123) * IF(MOD(_xlfn.FLOOR.MATH(ROW(INDIRECT("1:512"))/256),2)=1,BX123,1-BX123)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0.43093804000063068</v>
      </c>
      <c r="CB123">
        <f ca="1">IF('Auction Sim'!$C$2 = "Most Categories",CA123,BZ123)</f>
        <v>0.43093804000063068</v>
      </c>
      <c r="CD123" t="str">
        <f ca="1"/>
        <v>Royce O'Neale</v>
      </c>
      <c r="CF123" s="6" t="str">
        <f t="shared" ca="1" si="36"/>
        <v>Royce O'Neale</v>
      </c>
      <c r="CH123" t="str">
        <f ca="1"/>
        <v>Royce O'Neale</v>
      </c>
      <c r="CI123">
        <f t="shared" ca="1" si="41"/>
        <v>0.43093804000063068</v>
      </c>
      <c r="CJ123">
        <f t="shared" ca="1" si="42"/>
        <v>0.32601351036615051</v>
      </c>
      <c r="CL123">
        <f t="shared" ca="1" si="43"/>
        <v>3.3954412780899668E-2</v>
      </c>
      <c r="CN123">
        <f t="shared" ca="1" si="37"/>
        <v>5.5693284385579629</v>
      </c>
    </row>
    <row r="124" spans="3:92">
      <c r="C124" t="s">
        <v>598</v>
      </c>
      <c r="D124">
        <v>12</v>
      </c>
      <c r="E124" cm="1">
        <f t="array" aca="1" ref="E124" ca="1">INDIRECT("'Auction Sim'!" &amp; C124 &amp; D124)</f>
        <v>0</v>
      </c>
      <c r="I124" t="str">
        <v>Marcus Smart</v>
      </c>
      <c r="K124" s="6" t="str">
        <f t="shared" ca="1" si="22"/>
        <v>Marcus Smart</v>
      </c>
      <c r="M124" t="str">
        <f ca="1"/>
        <v>Marcus Smart</v>
      </c>
      <c r="N124">
        <f ca="1">INDEX(_g_scores_!K$2:$K$474,MATCH(M124,_g_scores_!$A$2:$A$474,0))</f>
        <v>-0.95226301713517503</v>
      </c>
      <c r="P124">
        <f t="shared" ca="1" si="38"/>
        <v>0.50931976189842032</v>
      </c>
      <c r="R124">
        <f t="shared" ca="1" si="23"/>
        <v>5.215502874089502</v>
      </c>
      <c r="T124" t="str">
        <v>Klay Thompson</v>
      </c>
      <c r="V124" s="6" t="str">
        <f t="shared" ca="1" si="24"/>
        <v>Klay Thompson</v>
      </c>
      <c r="X124" t="str">
        <f ca="1"/>
        <v>Klay Thompson</v>
      </c>
      <c r="Y124">
        <f ca="1">INDEX(_z_scores_!$K$2:$K$474,MATCH(X124,_z_scores_!$A$2:$A$474,0))</f>
        <v>-1.5677817811398804</v>
      </c>
      <c r="AA124">
        <f t="shared" ca="1" si="39"/>
        <v>0.79365096859520134</v>
      </c>
      <c r="AC124">
        <f t="shared" ca="1" si="40"/>
        <v>5.1020938007244139</v>
      </c>
      <c r="AE124">
        <v>9.6662528819587965E-2</v>
      </c>
      <c r="AF124">
        <v>-0.71381791610506273</v>
      </c>
      <c r="AG124">
        <v>-0.65597516305817249</v>
      </c>
      <c r="AH124">
        <v>-0.39779189638471102</v>
      </c>
      <c r="AI124">
        <v>-0.42186623495861064</v>
      </c>
      <c r="AJ124">
        <v>1.4014408376262439</v>
      </c>
      <c r="AK124">
        <v>0.26417880342021599</v>
      </c>
      <c r="AL124">
        <v>0.11269128207973345</v>
      </c>
      <c r="AM124">
        <v>-0.65830115619880747</v>
      </c>
      <c r="BE124" t="str">
        <f t="shared" si="25"/>
        <v>Marcus Smart</v>
      </c>
      <c r="BF124" cm="1">
        <f t="array" ref="BF124">INDEX(_x_scores_!B$2:B$474,MATCH($BE124,_x_scores_!$A$2:$A$474,0),0) + INDEX(_hidden_info_auction!AP$42:BA$42,'Draft Sim'!$F$21)</f>
        <v>-0.75610163588586476</v>
      </c>
      <c r="BG124" cm="1">
        <f t="array" ref="BG124">INDEX(_x_scores_!C$2:C$474,MATCH($BE124,_x_scores_!$A$2:$A$474,0),0) + INDEX(_hidden_info_auction!AP$43:BA$43,'Draft Sim'!$F$21)</f>
        <v>-0.53522064967496863</v>
      </c>
      <c r="BH124" cm="1">
        <f t="array" ref="BH124">INDEX(_x_scores_!D$2:D$474,MATCH($BE124,_x_scores_!$A$2:$A$474,0),0) +INDEX(_hidden_info_auction!AP$44:BA$44,'Draft Sim'!$F$21)</f>
        <v>0.83574463879489502</v>
      </c>
      <c r="BI124" cm="1">
        <f t="array" ref="BI124">INDEX(_x_scores_!E$2:E$474,MATCH($BE124,_x_scores_!$A$2:$A$474,0),0) + INDEX(_hidden_info_auction!AP$45:BA$45,'Draft Sim'!$F$21)</f>
        <v>0.43155766060592843</v>
      </c>
      <c r="BJ124" cm="1">
        <f t="array" ref="BJ124">INDEX(_x_scores_!F$2:F$474,MATCH($BE124,_x_scores_!$A$2:$A$474,0),0) + INDEX(_hidden_info_auction!AP$46:BA$46,'Draft Sim'!$F$21)</f>
        <v>-1.0286105815119324</v>
      </c>
      <c r="BK124" cm="1">
        <f t="array" ref="BK124">INDEX(_x_scores_!G$2:G$474,MATCH($BE124,_x_scores_!$A$2:$A$474,0),0) + INDEX(_hidden_info_auction!AP$47:BA$47,'Draft Sim'!$F$21)</f>
        <v>-6.4858694779726417E-2</v>
      </c>
      <c r="BL124" cm="1">
        <f t="array" ref="BL124">INDEX(_x_scores_!H$2:H$474,MATCH($BE124,_x_scores_!$A$2:$A$474,0),0) + INDEX(_hidden_info_auction!AP$48:BA$48,'Draft Sim'!$F$21)</f>
        <v>-0.20110007121523324</v>
      </c>
      <c r="BM124" cm="1">
        <f t="array" ref="BM124">INDEX(_x_scores_!I$2:I$474,MATCH($BE124,_x_scores_!$A$2:$A$474,0),0) + INDEX(_hidden_info_auction!AP$49:BA$49,'Draft Sim'!$F$21)</f>
        <v>-1.8035071425561657</v>
      </c>
      <c r="BN124" cm="1">
        <f t="array" ref="BN124">INDEX(_x_scores_!J$2:J$474,MATCH($BE124,_x_scores_!$A$2:$A$474,0),0) + INDEX(_hidden_info_auction!AP$50:BA$50,'Draft Sim'!$F$21)</f>
        <v>-0.40751087834163158</v>
      </c>
      <c r="BP124">
        <f t="shared" si="26"/>
        <v>0.44390350354269725</v>
      </c>
      <c r="BQ124">
        <f t="shared" si="27"/>
        <v>0.46324394961258208</v>
      </c>
      <c r="BR124">
        <f t="shared" si="28"/>
        <v>0.5559214836580626</v>
      </c>
      <c r="BS124">
        <f t="shared" si="29"/>
        <v>0.53272877182266143</v>
      </c>
      <c r="BT124">
        <f t="shared" si="30"/>
        <v>0.42863680686616767</v>
      </c>
      <c r="BU124">
        <f t="shared" si="31"/>
        <v>0.49552513612111992</v>
      </c>
      <c r="BV124">
        <f t="shared" si="32"/>
        <v>0.48526196097004726</v>
      </c>
      <c r="BW124">
        <f t="shared" si="33"/>
        <v>0.36874551988570725</v>
      </c>
      <c r="BX124">
        <f t="shared" si="34"/>
        <v>0.47005074026536242</v>
      </c>
      <c r="BZ124">
        <f t="shared" si="35"/>
        <v>0.47155754141604533</v>
      </c>
      <c r="CA124" cm="1">
        <f t="array" aca="1" ref="CA124" ca="1">SUM(IF(MOD(_xlfn.FLOOR.MATH(ROW(INDIRECT("1:512"))/1),2)=1,BP124,1-BP124) * IF(MOD(_xlfn.FLOOR.MATH(ROW(INDIRECT("1:512"))/2),2)=1,BQ124,1-BQ124) *  IF(MOD(_xlfn.FLOOR.MATH(ROW(INDIRECT("1:512"))/4),2)=1,BR124,1-BR124) *IF(MOD(_xlfn.FLOOR.MATH(ROW(INDIRECT("1:512"))/8),2)=1,BS124,1-BS124) * IF(MOD(_xlfn.FLOOR.MATH(ROW(INDIRECT("1:512"))/16),2)=1,BT124,1-BT124) * IF(MOD(_xlfn.FLOOR.MATH(ROW(INDIRECT("1:512"))/32),2)=1,BU124,1-BU124) *  IF(MOD(_xlfn.FLOOR.MATH(ROW(INDIRECT("1:512"))/64),2)=1,BV124,1-BV124) * IF(MOD(_xlfn.FLOOR.MATH(ROW(INDIRECT("1:512"))/128),2)=1,BW124,1-BW124) * IF(MOD(_xlfn.FLOOR.MATH(ROW(INDIRECT("1:512"))/256),2)=1,BX124,1-BX124)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0.4299385394439878</v>
      </c>
      <c r="CB124">
        <f ca="1">IF('Auction Sim'!$C$2 = "Most Categories",CA124,BZ124)</f>
        <v>0.4299385394439878</v>
      </c>
      <c r="CD124" t="str">
        <f ca="1"/>
        <v>Malik Monk</v>
      </c>
      <c r="CF124" s="6" t="str">
        <f t="shared" ca="1" si="36"/>
        <v>Malik Monk</v>
      </c>
      <c r="CH124" t="str">
        <f ca="1"/>
        <v>Malik Monk</v>
      </c>
      <c r="CI124">
        <f t="shared" ca="1" si="41"/>
        <v>0.43034013586093256</v>
      </c>
      <c r="CJ124">
        <f t="shared" ca="1" si="42"/>
        <v>0.32449172822264483</v>
      </c>
      <c r="CL124">
        <f t="shared" ca="1" si="43"/>
        <v>3.2432630637393989E-2</v>
      </c>
      <c r="CN124">
        <f t="shared" ca="1" si="37"/>
        <v>5.3197200997595528</v>
      </c>
    </row>
    <row r="125" spans="3:92">
      <c r="C125" t="s">
        <v>598</v>
      </c>
      <c r="D125">
        <v>14</v>
      </c>
      <c r="E125" cm="1">
        <f t="array" aca="1" ref="E125" ca="1">INDIRECT("'Auction Sim'!" &amp; C125 &amp; D125)</f>
        <v>0</v>
      </c>
      <c r="I125" t="str">
        <v>Norman Powell</v>
      </c>
      <c r="K125" s="6" t="str">
        <f t="shared" ca="1" si="22"/>
        <v>Norman Powell</v>
      </c>
      <c r="M125" t="str">
        <f ca="1"/>
        <v>Norman Powell</v>
      </c>
      <c r="N125">
        <f ca="1">INDEX(_g_scores_!K$2:$K$474,MATCH(M125,_g_scores_!$A$2:$A$474,0))</f>
        <v>-0.95989220918064388</v>
      </c>
      <c r="P125">
        <f t="shared" ca="1" si="38"/>
        <v>0.50169056985295146</v>
      </c>
      <c r="R125">
        <f t="shared" ca="1" si="23"/>
        <v>5.1373789212866274</v>
      </c>
      <c r="T125" t="str">
        <v>Bojan Bogdanovic</v>
      </c>
      <c r="V125" s="6" t="str">
        <f t="shared" ca="1" si="24"/>
        <v>Bojan Bogdanovic</v>
      </c>
      <c r="X125" t="str">
        <f ca="1"/>
        <v>Bojan Bogdanovic</v>
      </c>
      <c r="Y125">
        <f ca="1">INDEX(_z_scores_!$K$2:$K$474,MATCH(X125,_z_scores_!$A$2:$A$474,0))</f>
        <v>-1.5756769506284536</v>
      </c>
      <c r="AA125">
        <f t="shared" ca="1" si="39"/>
        <v>0.78575579910662818</v>
      </c>
      <c r="AC125">
        <f t="shared" ca="1" si="40"/>
        <v>5.0513386238301949</v>
      </c>
      <c r="AE125">
        <v>0.34246453053235004</v>
      </c>
      <c r="AF125">
        <v>-0.58917420575956048</v>
      </c>
      <c r="AG125">
        <v>-0.52760809158325583</v>
      </c>
      <c r="AH125">
        <v>-0.45526943736583358</v>
      </c>
      <c r="AI125">
        <v>-0.79493046603241757</v>
      </c>
      <c r="AJ125">
        <v>0.54937043824104848</v>
      </c>
      <c r="AK125">
        <v>-0.13641642320511205</v>
      </c>
      <c r="AL125">
        <v>0.65772157682104415</v>
      </c>
      <c r="AM125">
        <v>-0.27917760276005193</v>
      </c>
      <c r="BE125" t="str">
        <f t="shared" si="25"/>
        <v>Norman Powell</v>
      </c>
      <c r="BF125" cm="1">
        <f t="array" ref="BF125">INDEX(_x_scores_!B$2:B$474,MATCH($BE125,_x_scores_!$A$2:$A$474,0),0) + INDEX(_hidden_info_auction!AP$42:BA$42,'Draft Sim'!$F$21)</f>
        <v>-5.5460856246538626E-3</v>
      </c>
      <c r="BG125" cm="1">
        <f t="array" ref="BG125">INDEX(_x_scores_!C$2:C$474,MATCH($BE125,_x_scores_!$A$2:$A$474,0),0) + INDEX(_hidden_info_auction!AP$43:BA$43,'Draft Sim'!$F$21)</f>
        <v>-0.50146103797805897</v>
      </c>
      <c r="BH125" cm="1">
        <f t="array" ref="BH125">INDEX(_x_scores_!D$2:D$474,MATCH($BE125,_x_scores_!$A$2:$A$474,0),0) +INDEX(_hidden_info_auction!AP$44:BA$44,'Draft Sim'!$F$21)</f>
        <v>-0.51327309640638097</v>
      </c>
      <c r="BI125" cm="1">
        <f t="array" ref="BI125">INDEX(_x_scores_!E$2:E$474,MATCH($BE125,_x_scores_!$A$2:$A$474,0),0) + INDEX(_hidden_info_auction!AP$45:BA$45,'Draft Sim'!$F$21)</f>
        <v>-0.29269719565218966</v>
      </c>
      <c r="BJ125" cm="1">
        <f t="array" ref="BJ125">INDEX(_x_scores_!F$2:F$474,MATCH($BE125,_x_scores_!$A$2:$A$474,0),0) + INDEX(_hidden_info_auction!AP$46:BA$46,'Draft Sim'!$F$21)</f>
        <v>-1.0646906518496828</v>
      </c>
      <c r="BK125" cm="1">
        <f t="array" ref="BK125">INDEX(_x_scores_!G$2:G$474,MATCH($BE125,_x_scores_!$A$2:$A$474,0),0) + INDEX(_hidden_info_auction!AP$47:BA$47,'Draft Sim'!$F$21)</f>
        <v>0.29350625060701202</v>
      </c>
      <c r="BL125" cm="1">
        <f t="array" ref="BL125">INDEX(_x_scores_!H$2:H$474,MATCH($BE125,_x_scores_!$A$2:$A$474,0),0) + INDEX(_hidden_info_auction!AP$48:BA$48,'Draft Sim'!$F$21)</f>
        <v>0.11465790847018556</v>
      </c>
      <c r="BM125" cm="1">
        <f t="array" ref="BM125">INDEX(_x_scores_!I$2:I$474,MATCH($BE125,_x_scores_!$A$2:$A$474,0),0) + INDEX(_hidden_info_auction!AP$49:BA$49,'Draft Sim'!$F$21)</f>
        <v>-1.519782303956031</v>
      </c>
      <c r="BN125" cm="1">
        <f t="array" ref="BN125">INDEX(_x_scores_!J$2:J$474,MATCH($BE125,_x_scores_!$A$2:$A$474,0),0) + INDEX(_hidden_info_auction!AP$50:BA$50,'Draft Sim'!$F$21)</f>
        <v>-0.14974374404775945</v>
      </c>
      <c r="BP125">
        <f t="shared" si="26"/>
        <v>0.49958716091771604</v>
      </c>
      <c r="BQ125">
        <f t="shared" si="27"/>
        <v>0.46555641305770423</v>
      </c>
      <c r="BR125">
        <f t="shared" si="28"/>
        <v>0.46558532971189492</v>
      </c>
      <c r="BS125">
        <f t="shared" si="29"/>
        <v>0.47778875388522057</v>
      </c>
      <c r="BT125">
        <f t="shared" si="30"/>
        <v>0.4261619273939905</v>
      </c>
      <c r="BU125">
        <f t="shared" si="31"/>
        <v>0.52024191579106738</v>
      </c>
      <c r="BV125">
        <f t="shared" si="32"/>
        <v>0.5084042350104182</v>
      </c>
      <c r="BW125">
        <f t="shared" si="33"/>
        <v>0.3887999733553491</v>
      </c>
      <c r="BX125">
        <f t="shared" si="34"/>
        <v>0.48898590203493342</v>
      </c>
      <c r="BZ125">
        <f t="shared" si="35"/>
        <v>0.47123462346203276</v>
      </c>
      <c r="CA125" cm="1">
        <f t="array" aca="1" ref="CA125" ca="1">SUM(IF(MOD(_xlfn.FLOOR.MATH(ROW(INDIRECT("1:512"))/1),2)=1,BP125,1-BP125) * IF(MOD(_xlfn.FLOOR.MATH(ROW(INDIRECT("1:512"))/2),2)=1,BQ125,1-BQ125) *  IF(MOD(_xlfn.FLOOR.MATH(ROW(INDIRECT("1:512"))/4),2)=1,BR125,1-BR125) *IF(MOD(_xlfn.FLOOR.MATH(ROW(INDIRECT("1:512"))/8),2)=1,BS125,1-BS125) * IF(MOD(_xlfn.FLOOR.MATH(ROW(INDIRECT("1:512"))/16),2)=1,BT125,1-BT125) * IF(MOD(_xlfn.FLOOR.MATH(ROW(INDIRECT("1:512"))/32),2)=1,BU125,1-BU125) *  IF(MOD(_xlfn.FLOOR.MATH(ROW(INDIRECT("1:512"))/64),2)=1,BV125,1-BV125) * IF(MOD(_xlfn.FLOOR.MATH(ROW(INDIRECT("1:512"))/128),2)=1,BW125,1-BW125) * IF(MOD(_xlfn.FLOOR.MATH(ROW(INDIRECT("1:512"))/256),2)=1,BX125,1-BX125)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0.42932875846489343</v>
      </c>
      <c r="CB125">
        <f ca="1">IF('Auction Sim'!$C$2 = "Most Categories",CA125,BZ125)</f>
        <v>0.42932875846489343</v>
      </c>
      <c r="CD125" t="str">
        <f ca="1"/>
        <v>Marcus Smart</v>
      </c>
      <c r="CF125" s="6" t="str">
        <f t="shared" ca="1" si="36"/>
        <v>Marcus Smart</v>
      </c>
      <c r="CH125" t="str">
        <f ca="1"/>
        <v>Marcus Smart</v>
      </c>
      <c r="CI125">
        <f t="shared" ca="1" si="41"/>
        <v>0.4299385394439878</v>
      </c>
      <c r="CJ125">
        <f t="shared" ca="1" si="42"/>
        <v>0.3234693593413131</v>
      </c>
      <c r="CL125">
        <f t="shared" ca="1" si="43"/>
        <v>3.1410261756062263E-2</v>
      </c>
      <c r="CN125">
        <f t="shared" ca="1" si="37"/>
        <v>5.1520273723889156</v>
      </c>
    </row>
    <row r="126" spans="3:92">
      <c r="C126" t="s">
        <v>598</v>
      </c>
      <c r="D126">
        <v>16</v>
      </c>
      <c r="E126" cm="1">
        <f t="array" aca="1" ref="E126" ca="1">INDIRECT("'Auction Sim'!" &amp; C126 &amp; D126)</f>
        <v>0</v>
      </c>
      <c r="I126" t="str">
        <v>Malik Monk</v>
      </c>
      <c r="K126" s="6" t="str">
        <f t="shared" ca="1" si="22"/>
        <v>Malik Monk</v>
      </c>
      <c r="M126" t="str">
        <f ca="1"/>
        <v>Malik Monk</v>
      </c>
      <c r="N126">
        <f ca="1">INDEX(_g_scores_!K$2:$K$474,MATCH(M126,_g_scores_!$A$2:$A$474,0))</f>
        <v>-0.97235169112051179</v>
      </c>
      <c r="P126">
        <f t="shared" ca="1" si="38"/>
        <v>0.48923108791308356</v>
      </c>
      <c r="R126">
        <f t="shared" ca="1" si="23"/>
        <v>5.0097921502082112</v>
      </c>
      <c r="T126" t="str">
        <v>Wendell Carter Jr.</v>
      </c>
      <c r="V126" s="6" t="str">
        <f t="shared" ca="1" si="24"/>
        <v>Wendell Carter Jr.</v>
      </c>
      <c r="X126" t="str">
        <f ca="1"/>
        <v>Wendell Carter Jr.</v>
      </c>
      <c r="Y126">
        <f ca="1">INDEX(_z_scores_!$K$2:$K$474,MATCH(X126,_z_scores_!$A$2:$A$474,0))</f>
        <v>-1.5909575248933461</v>
      </c>
      <c r="AA126">
        <f t="shared" ca="1" si="39"/>
        <v>0.7704752248417357</v>
      </c>
      <c r="AC126">
        <f t="shared" ca="1" si="40"/>
        <v>4.9531053622159433</v>
      </c>
      <c r="AE126">
        <v>-0.24680097532845124</v>
      </c>
      <c r="AF126">
        <v>0.88605000269118372</v>
      </c>
      <c r="AG126">
        <v>-0.58983112756983624</v>
      </c>
      <c r="AH126">
        <v>-0.48436074535526985</v>
      </c>
      <c r="AI126">
        <v>-0.20533285877915075</v>
      </c>
      <c r="AJ126">
        <v>-0.30964716915321455</v>
      </c>
      <c r="AK126">
        <v>0.11341927299821446</v>
      </c>
      <c r="AL126">
        <v>-0.31924177334256859</v>
      </c>
      <c r="AM126">
        <v>0.19298796512556082</v>
      </c>
      <c r="BE126" t="str">
        <f t="shared" si="25"/>
        <v>Malik Monk</v>
      </c>
      <c r="BF126" cm="1">
        <f t="array" ref="BF126">INDEX(_x_scores_!B$2:B$474,MATCH($BE126,_x_scores_!$A$2:$A$474,0),0) + INDEX(_hidden_info_auction!AP$42:BA$42,'Draft Sim'!$F$21)</f>
        <v>-0.22079660312017751</v>
      </c>
      <c r="BG126" cm="1">
        <f t="array" ref="BG126">INDEX(_x_scores_!C$2:C$474,MATCH($BE126,_x_scores_!$A$2:$A$474,0),0) + INDEX(_hidden_info_auction!AP$43:BA$43,'Draft Sim'!$F$21)</f>
        <v>-0.55921616298232957</v>
      </c>
      <c r="BH126" cm="1">
        <f t="array" ref="BH126">INDEX(_x_scores_!D$2:D$474,MATCH($BE126,_x_scores_!$A$2:$A$474,0),0) +INDEX(_hidden_info_auction!AP$44:BA$44,'Draft Sim'!$F$21)</f>
        <v>0.34192827550541405</v>
      </c>
      <c r="BI126" cm="1">
        <f t="array" ref="BI126">INDEX(_x_scores_!E$2:E$474,MATCH($BE126,_x_scores_!$A$2:$A$474,0),0) + INDEX(_hidden_info_auction!AP$45:BA$45,'Draft Sim'!$F$21)</f>
        <v>-0.44092462085224593</v>
      </c>
      <c r="BJ126" cm="1">
        <f t="array" ref="BJ126">INDEX(_x_scores_!F$2:F$474,MATCH($BE126,_x_scores_!$A$2:$A$474,0),0) + INDEX(_hidden_info_auction!AP$46:BA$46,'Draft Sim'!$F$21)</f>
        <v>-1.0904693520603932</v>
      </c>
      <c r="BK126" cm="1">
        <f t="array" ref="BK126">INDEX(_x_scores_!G$2:G$474,MATCH($BE126,_x_scores_!$A$2:$A$474,0),0) + INDEX(_hidden_info_auction!AP$47:BA$47,'Draft Sim'!$F$21)</f>
        <v>0.50987867230236761</v>
      </c>
      <c r="BL126" cm="1">
        <f t="array" ref="BL126">INDEX(_x_scores_!H$2:H$474,MATCH($BE126,_x_scores_!$A$2:$A$474,0),0) + INDEX(_hidden_info_auction!AP$48:BA$48,'Draft Sim'!$F$21)</f>
        <v>-0.22590283000457212</v>
      </c>
      <c r="BM126" cm="1">
        <f t="array" ref="BM126">INDEX(_x_scores_!I$2:I$474,MATCH($BE126,_x_scores_!$A$2:$A$474,0),0) + INDEX(_hidden_info_auction!AP$49:BA$49,'Draft Sim'!$F$21)</f>
        <v>-1.5888985996371587</v>
      </c>
      <c r="BN126" cm="1">
        <f t="array" ref="BN126">INDEX(_x_scores_!J$2:J$474,MATCH($BE126,_x_scores_!$A$2:$A$474,0),0) + INDEX(_hidden_info_auction!AP$50:BA$50,'Draft Sim'!$F$21)</f>
        <v>-0.22416288668267434</v>
      </c>
      <c r="BP126">
        <f t="shared" si="26"/>
        <v>0.48356900514713064</v>
      </c>
      <c r="BQ126">
        <f t="shared" si="27"/>
        <v>0.46160105684617658</v>
      </c>
      <c r="BR126">
        <f t="shared" si="28"/>
        <v>0.52294194628216928</v>
      </c>
      <c r="BS126">
        <f t="shared" si="29"/>
        <v>0.46656249820539419</v>
      </c>
      <c r="BT126">
        <f t="shared" si="30"/>
        <v>0.42439543449785599</v>
      </c>
      <c r="BU126">
        <f t="shared" si="31"/>
        <v>0.53513379197388722</v>
      </c>
      <c r="BV126">
        <f t="shared" si="32"/>
        <v>0.48344522536603241</v>
      </c>
      <c r="BW126">
        <f t="shared" si="33"/>
        <v>0.38388495758070773</v>
      </c>
      <c r="BX126">
        <f t="shared" si="34"/>
        <v>0.48351475188078874</v>
      </c>
      <c r="BZ126">
        <f t="shared" si="35"/>
        <v>0.47167207419779367</v>
      </c>
      <c r="CA126" cm="1">
        <f t="array" aca="1" ref="CA126" ca="1">SUM(IF(MOD(_xlfn.FLOOR.MATH(ROW(INDIRECT("1:512"))/1),2)=1,BP126,1-BP126) * IF(MOD(_xlfn.FLOOR.MATH(ROW(INDIRECT("1:512"))/2),2)=1,BQ126,1-BQ126) *  IF(MOD(_xlfn.FLOOR.MATH(ROW(INDIRECT("1:512"))/4),2)=1,BR126,1-BR126) *IF(MOD(_xlfn.FLOOR.MATH(ROW(INDIRECT("1:512"))/8),2)=1,BS126,1-BS126) * IF(MOD(_xlfn.FLOOR.MATH(ROW(INDIRECT("1:512"))/16),2)=1,BT126,1-BT126) * IF(MOD(_xlfn.FLOOR.MATH(ROW(INDIRECT("1:512"))/32),2)=1,BU126,1-BU126) *  IF(MOD(_xlfn.FLOOR.MATH(ROW(INDIRECT("1:512"))/64),2)=1,BV126,1-BV126) * IF(MOD(_xlfn.FLOOR.MATH(ROW(INDIRECT("1:512"))/128),2)=1,BW126,1-BW126) * IF(MOD(_xlfn.FLOOR.MATH(ROW(INDIRECT("1:512"))/256),2)=1,BX126,1-BX126)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0.43034013586093256</v>
      </c>
      <c r="CB126">
        <f ca="1">IF('Auction Sim'!$C$2 = "Most Categories",CA126,BZ126)</f>
        <v>0.43034013586093256</v>
      </c>
      <c r="CD126" t="str">
        <f ca="1"/>
        <v>Kelly Olynyk</v>
      </c>
      <c r="CF126" s="6" t="str">
        <f t="shared" ca="1" si="36"/>
        <v>Kelly Olynyk</v>
      </c>
      <c r="CH126" t="str">
        <f ca="1"/>
        <v>Kelly Olynyk</v>
      </c>
      <c r="CI126">
        <f t="shared" ca="1" si="41"/>
        <v>0.42956172394755177</v>
      </c>
      <c r="CJ126">
        <f t="shared" ca="1" si="42"/>
        <v>0.32250990898648058</v>
      </c>
      <c r="CL126">
        <f t="shared" ca="1" si="43"/>
        <v>3.0450811401229738E-2</v>
      </c>
      <c r="CN126">
        <f t="shared" ca="1" si="37"/>
        <v>4.9946547745756735</v>
      </c>
    </row>
    <row r="127" spans="3:92">
      <c r="C127" t="s">
        <v>598</v>
      </c>
      <c r="D127">
        <v>18</v>
      </c>
      <c r="E127" cm="1">
        <f t="array" aca="1" ref="E127" ca="1">INDIRECT("'Auction Sim'!" &amp; C127 &amp; D127)</f>
        <v>0</v>
      </c>
      <c r="I127" t="str">
        <v>Kentavious Caldwell-Pope</v>
      </c>
      <c r="K127" s="6" t="str">
        <f t="shared" ca="1" si="22"/>
        <v>Kentavious Caldwell-Pope</v>
      </c>
      <c r="M127" t="str">
        <f ca="1"/>
        <v>Kentavious Caldwell-Pope</v>
      </c>
      <c r="N127">
        <f ca="1">INDEX(_g_scores_!K$2:$K$474,MATCH(M127,_g_scores_!$A$2:$A$474,0))</f>
        <v>-0.97774751625077994</v>
      </c>
      <c r="P127">
        <f t="shared" ca="1" si="38"/>
        <v>0.48383526278281541</v>
      </c>
      <c r="R127">
        <f t="shared" ca="1" si="23"/>
        <v>4.9545381750431741</v>
      </c>
      <c r="T127" t="str">
        <v>Royce O'Neale</v>
      </c>
      <c r="V127" s="6" t="str">
        <f t="shared" ca="1" si="24"/>
        <v>Royce O'Neale</v>
      </c>
      <c r="X127" t="str">
        <f ca="1"/>
        <v>Royce O'Neale</v>
      </c>
      <c r="Y127">
        <f ca="1">INDEX(_z_scores_!$K$2:$K$474,MATCH(X127,_z_scores_!$A$2:$A$474,0))</f>
        <v>-1.6470484490686772</v>
      </c>
      <c r="AA127">
        <f t="shared" ca="1" si="39"/>
        <v>0.71438430066640457</v>
      </c>
      <c r="AC127">
        <f t="shared" ca="1" si="40"/>
        <v>4.5925171844954349</v>
      </c>
      <c r="AE127">
        <v>-0.81991005534660488</v>
      </c>
      <c r="AF127">
        <v>-0.20781990546393964</v>
      </c>
      <c r="AG127">
        <v>-0.14409435344676483</v>
      </c>
      <c r="AH127">
        <v>-3.331223582152977E-2</v>
      </c>
      <c r="AI127">
        <v>-0.11357127948850836</v>
      </c>
      <c r="AJ127">
        <v>0.22215484363519986</v>
      </c>
      <c r="AK127">
        <v>0.37721275240692381</v>
      </c>
      <c r="AL127">
        <v>-1.5188428598699009E-2</v>
      </c>
      <c r="AM127">
        <v>-0.44220196956150498</v>
      </c>
      <c r="BE127" t="str">
        <f t="shared" si="25"/>
        <v>Kentavious Caldwell-Pope</v>
      </c>
      <c r="BF127" cm="1">
        <f t="array" ref="BF127">INDEX(_x_scores_!B$2:B$474,MATCH($BE127,_x_scores_!$A$2:$A$474,0),0) + INDEX(_hidden_info_auction!AP$42:BA$42,'Draft Sim'!$F$21)</f>
        <v>-0.74581549146694248</v>
      </c>
      <c r="BG127" cm="1">
        <f t="array" ref="BG127">INDEX(_x_scores_!C$2:C$474,MATCH($BE127,_x_scores_!$A$2:$A$474,0),0) + INDEX(_hidden_info_auction!AP$43:BA$43,'Draft Sim'!$F$21)</f>
        <v>-0.61751829012382786</v>
      </c>
      <c r="BH127" cm="1">
        <f t="array" ref="BH127">INDEX(_x_scores_!D$2:D$474,MATCH($BE127,_x_scores_!$A$2:$A$474,0),0) +INDEX(_hidden_info_auction!AP$44:BA$44,'Draft Sim'!$F$21)</f>
        <v>-0.3604848501707979</v>
      </c>
      <c r="BI127" cm="1">
        <f t="array" ref="BI127">INDEX(_x_scores_!E$2:E$474,MATCH($BE127,_x_scores_!$A$2:$A$474,0),0) + INDEX(_hidden_info_auction!AP$45:BA$45,'Draft Sim'!$F$21)</f>
        <v>0.16837602859981804</v>
      </c>
      <c r="BJ127" cm="1">
        <f t="array" ref="BJ127">INDEX(_x_scores_!F$2:F$474,MATCH($BE127,_x_scores_!$A$2:$A$474,0),0) + INDEX(_hidden_info_auction!AP$46:BA$46,'Draft Sim'!$F$21)</f>
        <v>-0.89690910853239425</v>
      </c>
      <c r="BK127" cm="1">
        <f t="array" ref="BK127">INDEX(_x_scores_!G$2:G$474,MATCH($BE127,_x_scores_!$A$2:$A$474,0),0) + INDEX(_hidden_info_auction!AP$47:BA$47,'Draft Sim'!$F$21)</f>
        <v>0.13280830214052525</v>
      </c>
      <c r="BL127" cm="1">
        <f t="array" ref="BL127">INDEX(_x_scores_!H$2:H$474,MATCH($BE127,_x_scores_!$A$2:$A$474,0),0) + INDEX(_hidden_info_auction!AP$48:BA$48,'Draft Sim'!$F$21)</f>
        <v>0.50835626154348901</v>
      </c>
      <c r="BM127" cm="1">
        <f t="array" ref="BM127">INDEX(_x_scores_!I$2:I$474,MATCH($BE127,_x_scores_!$A$2:$A$474,0),0) + INDEX(_hidden_info_auction!AP$49:BA$49,'Draft Sim'!$F$21)</f>
        <v>-1.6826023841069246</v>
      </c>
      <c r="BN127" cm="1">
        <f t="array" ref="BN127">INDEX(_x_scores_!J$2:J$474,MATCH($BE127,_x_scores_!$A$2:$A$474,0),0) + INDEX(_hidden_info_auction!AP$50:BA$50,'Draft Sim'!$F$21)</f>
        <v>-0.18582350535182299</v>
      </c>
      <c r="BP127">
        <f t="shared" si="26"/>
        <v>0.44466170301264163</v>
      </c>
      <c r="BQ127">
        <f t="shared" si="27"/>
        <v>0.4576120889819365</v>
      </c>
      <c r="BR127">
        <f t="shared" si="28"/>
        <v>0.47581447291307843</v>
      </c>
      <c r="BS127">
        <f t="shared" si="29"/>
        <v>0.5127815892833375</v>
      </c>
      <c r="BT127">
        <f t="shared" si="30"/>
        <v>0.43769387631396883</v>
      </c>
      <c r="BU127">
        <f t="shared" si="31"/>
        <v>0.50916236885591526</v>
      </c>
      <c r="BV127">
        <f t="shared" si="32"/>
        <v>0.5372103112021942</v>
      </c>
      <c r="BW127">
        <f t="shared" si="33"/>
        <v>0.37725132329979394</v>
      </c>
      <c r="BX127">
        <f t="shared" si="34"/>
        <v>0.48633306581825986</v>
      </c>
      <c r="BZ127">
        <f t="shared" si="35"/>
        <v>0.4709467555201251</v>
      </c>
      <c r="CA127" cm="1">
        <f t="array" aca="1" ref="CA127" ca="1">SUM(IF(MOD(_xlfn.FLOOR.MATH(ROW(INDIRECT("1:512"))/1),2)=1,BP127,1-BP127) * IF(MOD(_xlfn.FLOOR.MATH(ROW(INDIRECT("1:512"))/2),2)=1,BQ127,1-BQ127) *  IF(MOD(_xlfn.FLOOR.MATH(ROW(INDIRECT("1:512"))/4),2)=1,BR127,1-BR127) *IF(MOD(_xlfn.FLOOR.MATH(ROW(INDIRECT("1:512"))/8),2)=1,BS127,1-BS127) * IF(MOD(_xlfn.FLOOR.MATH(ROW(INDIRECT("1:512"))/16),2)=1,BT127,1-BT127) * IF(MOD(_xlfn.FLOOR.MATH(ROW(INDIRECT("1:512"))/32),2)=1,BU127,1-BU127) *  IF(MOD(_xlfn.FLOOR.MATH(ROW(INDIRECT("1:512"))/64),2)=1,BV127,1-BV127) * IF(MOD(_xlfn.FLOOR.MATH(ROW(INDIRECT("1:512"))/128),2)=1,BW127,1-BW127) * IF(MOD(_xlfn.FLOOR.MATH(ROW(INDIRECT("1:512"))/256),2)=1,BX127,1-BX127)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0.42855208207763074</v>
      </c>
      <c r="CB127">
        <f ca="1">IF('Auction Sim'!$C$2 = "Most Categories",CA127,BZ127)</f>
        <v>0.42855208207763074</v>
      </c>
      <c r="CD127" t="str">
        <f ca="1"/>
        <v>Norman Powell</v>
      </c>
      <c r="CF127" s="6" t="str">
        <f t="shared" ca="1" si="36"/>
        <v>Norman Powell</v>
      </c>
      <c r="CH127" t="str">
        <f ca="1"/>
        <v>Norman Powell</v>
      </c>
      <c r="CI127">
        <f t="shared" ca="1" si="41"/>
        <v>0.42932875846489343</v>
      </c>
      <c r="CJ127">
        <f t="shared" ca="1" si="42"/>
        <v>0.32191664889481075</v>
      </c>
      <c r="CL127">
        <f t="shared" ca="1" si="43"/>
        <v>2.9857551309559915E-2</v>
      </c>
      <c r="CN127">
        <f t="shared" ca="1" si="37"/>
        <v>4.8973460588774049</v>
      </c>
    </row>
    <row r="128" spans="3:92">
      <c r="C128" t="s">
        <v>598</v>
      </c>
      <c r="D128">
        <v>20</v>
      </c>
      <c r="E128" cm="1">
        <f t="array" aca="1" ref="E128" ca="1">INDIRECT("'Auction Sim'!" &amp; C128 &amp; D128)</f>
        <v>0</v>
      </c>
      <c r="I128" t="str">
        <v>Tari Eason</v>
      </c>
      <c r="K128" s="6" t="str">
        <f t="shared" ca="1" si="22"/>
        <v>Tari Eason</v>
      </c>
      <c r="M128" t="str">
        <f ca="1"/>
        <v>Tari Eason</v>
      </c>
      <c r="N128">
        <f ca="1">INDEX(_g_scores_!K$2:$K$474,MATCH(M128,_g_scores_!$A$2:$A$474,0))</f>
        <v>-0.98565731980733884</v>
      </c>
      <c r="P128">
        <f t="shared" ca="1" si="38"/>
        <v>0.47592545922625651</v>
      </c>
      <c r="R128">
        <f t="shared" ca="1" si="23"/>
        <v>4.8735407226196719</v>
      </c>
      <c r="T128" t="str">
        <v>Luguentz Dort</v>
      </c>
      <c r="V128" s="6" t="str">
        <f t="shared" ca="1" si="24"/>
        <v>Luguentz Dort</v>
      </c>
      <c r="X128" t="str">
        <f ca="1"/>
        <v>Luguentz Dort</v>
      </c>
      <c r="Y128">
        <f ca="1">INDEX(_z_scores_!$K$2:$K$474,MATCH(X128,_z_scores_!$A$2:$A$474,0))</f>
        <v>-1.6847358008313009</v>
      </c>
      <c r="AA128">
        <f t="shared" ca="1" si="39"/>
        <v>0.67669694890378085</v>
      </c>
      <c r="AC128">
        <f t="shared" ca="1" si="40"/>
        <v>4.3502388891206358</v>
      </c>
      <c r="AE128">
        <v>-0.12918407140242233</v>
      </c>
      <c r="AF128">
        <v>-0.34463718388396408</v>
      </c>
      <c r="AG128">
        <v>-0.64771672993243057</v>
      </c>
      <c r="AH128">
        <v>0.11730909238740757</v>
      </c>
      <c r="AI128">
        <v>-0.50897141640689747</v>
      </c>
      <c r="AJ128">
        <v>0.5012338988320908</v>
      </c>
      <c r="AK128">
        <v>0.34519538351895007</v>
      </c>
      <c r="AL128">
        <v>5.0661422946126168E-2</v>
      </c>
      <c r="AM128">
        <v>-0.80241348048016548</v>
      </c>
      <c r="BE128" t="str">
        <f t="shared" si="25"/>
        <v>Tari Eason</v>
      </c>
      <c r="BF128" cm="1">
        <f t="array" ref="BF128">INDEX(_x_scores_!B$2:B$474,MATCH($BE128,_x_scores_!$A$2:$A$474,0),0) + INDEX(_hidden_info_auction!AP$42:BA$42,'Draft Sim'!$F$21)</f>
        <v>-0.5964592557405427</v>
      </c>
      <c r="BG128" cm="1">
        <f t="array" ref="BG128">INDEX(_x_scores_!C$2:C$474,MATCH($BE128,_x_scores_!$A$2:$A$474,0),0) + INDEX(_hidden_info_auction!AP$43:BA$43,'Draft Sim'!$F$21)</f>
        <v>0.47446196090355341</v>
      </c>
      <c r="BH128" cm="1">
        <f t="array" ref="BH128">INDEX(_x_scores_!D$2:D$474,MATCH($BE128,_x_scores_!$A$2:$A$474,0),0) +INDEX(_hidden_info_auction!AP$44:BA$44,'Draft Sim'!$F$21)</f>
        <v>-0.76166293317841205</v>
      </c>
      <c r="BI128" cm="1">
        <f t="array" ref="BI128">INDEX(_x_scores_!E$2:E$474,MATCH($BE128,_x_scores_!$A$2:$A$474,0),0) + INDEX(_hidden_info_auction!AP$45:BA$45,'Draft Sim'!$F$21)</f>
        <v>0.14590596735595635</v>
      </c>
      <c r="BJ128" cm="1">
        <f t="array" ref="BJ128">INDEX(_x_scores_!F$2:F$474,MATCH($BE128,_x_scores_!$A$2:$A$474,0),0) + INDEX(_hidden_info_auction!AP$46:BA$46,'Draft Sim'!$F$21)</f>
        <v>-0.52324291766358144</v>
      </c>
      <c r="BK128" cm="1">
        <f t="array" ref="BK128">INDEX(_x_scores_!G$2:G$474,MATCH($BE128,_x_scores_!$A$2:$A$474,0),0) + INDEX(_hidden_info_auction!AP$47:BA$47,'Draft Sim'!$F$21)</f>
        <v>-0.56703823116292407</v>
      </c>
      <c r="BL128" cm="1">
        <f t="array" ref="BL128">INDEX(_x_scores_!H$2:H$474,MATCH($BE128,_x_scores_!$A$2:$A$474,0),0) + INDEX(_hidden_info_auction!AP$48:BA$48,'Draft Sim'!$F$21)</f>
        <v>0.26342997419932279</v>
      </c>
      <c r="BM128" cm="1">
        <f t="array" ref="BM128">INDEX(_x_scores_!I$2:I$474,MATCH($BE128,_x_scores_!$A$2:$A$474,0),0) + INDEX(_hidden_info_auction!AP$49:BA$49,'Draft Sim'!$F$21)</f>
        <v>-1.9092027646518615</v>
      </c>
      <c r="BN128" cm="1">
        <f t="array" ref="BN128">INDEX(_x_scores_!J$2:J$474,MATCH($BE128,_x_scores_!$A$2:$A$474,0),0) + INDEX(_hidden_info_auction!AP$50:BA$50,'Draft Sim'!$F$21)</f>
        <v>-0.18644696572446182</v>
      </c>
      <c r="BP128">
        <f t="shared" si="26"/>
        <v>0.4556922897458453</v>
      </c>
      <c r="BQ128">
        <f t="shared" si="27"/>
        <v>0.53259336493387943</v>
      </c>
      <c r="BR128">
        <f t="shared" si="28"/>
        <v>0.44900708062778061</v>
      </c>
      <c r="BS128">
        <f t="shared" si="29"/>
        <v>0.51107633703317523</v>
      </c>
      <c r="BT128">
        <f t="shared" si="30"/>
        <v>0.4635533764142008</v>
      </c>
      <c r="BU128">
        <f t="shared" si="31"/>
        <v>0.46093953518985642</v>
      </c>
      <c r="BV128">
        <f t="shared" si="32"/>
        <v>0.5193028718171202</v>
      </c>
      <c r="BW128">
        <f t="shared" si="33"/>
        <v>0.36136184924508907</v>
      </c>
      <c r="BX128">
        <f t="shared" si="34"/>
        <v>0.48628722963119841</v>
      </c>
      <c r="BZ128">
        <f t="shared" si="35"/>
        <v>0.47109043718201615</v>
      </c>
      <c r="CA128" cm="1">
        <f t="array" aca="1" ref="CA128" ca="1">SUM(IF(MOD(_xlfn.FLOOR.MATH(ROW(INDIRECT("1:512"))/1),2)=1,BP128,1-BP128) * IF(MOD(_xlfn.FLOOR.MATH(ROW(INDIRECT("1:512"))/2),2)=1,BQ128,1-BQ128) *  IF(MOD(_xlfn.FLOOR.MATH(ROW(INDIRECT("1:512"))/4),2)=1,BR128,1-BR128) *IF(MOD(_xlfn.FLOOR.MATH(ROW(INDIRECT("1:512"))/8),2)=1,BS128,1-BS128) * IF(MOD(_xlfn.FLOOR.MATH(ROW(INDIRECT("1:512"))/16),2)=1,BT128,1-BT128) * IF(MOD(_xlfn.FLOOR.MATH(ROW(INDIRECT("1:512"))/32),2)=1,BU128,1-BU128) *  IF(MOD(_xlfn.FLOOR.MATH(ROW(INDIRECT("1:512"))/64),2)=1,BV128,1-BV128) * IF(MOD(_xlfn.FLOOR.MATH(ROW(INDIRECT("1:512"))/128),2)=1,BW128,1-BW128) * IF(MOD(_xlfn.FLOOR.MATH(ROW(INDIRECT("1:512"))/256),2)=1,BX128,1-BX128)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0.42889117487754574</v>
      </c>
      <c r="CB128">
        <f ca="1">IF('Auction Sim'!$C$2 = "Most Categories",CA128,BZ128)</f>
        <v>0.42889117487754574</v>
      </c>
      <c r="CD128" t="str">
        <f ca="1"/>
        <v>Tari Eason</v>
      </c>
      <c r="CF128" s="6" t="str">
        <f t="shared" ca="1" si="36"/>
        <v>Tari Eason</v>
      </c>
      <c r="CH128" t="str">
        <f ca="1"/>
        <v>Tari Eason</v>
      </c>
      <c r="CI128">
        <f t="shared" ca="1" si="41"/>
        <v>0.42889117487754574</v>
      </c>
      <c r="CJ128">
        <f t="shared" ca="1" si="42"/>
        <v>0.32080214732654444</v>
      </c>
      <c r="CL128">
        <f t="shared" ca="1" si="43"/>
        <v>2.8743049741293603E-2</v>
      </c>
      <c r="CN128">
        <f t="shared" ca="1" si="37"/>
        <v>4.7145413872426571</v>
      </c>
    </row>
    <row r="129" spans="3:92">
      <c r="C129" t="s">
        <v>598</v>
      </c>
      <c r="D129">
        <v>22</v>
      </c>
      <c r="E129" cm="1">
        <f t="array" aca="1" ref="E129" ca="1">INDIRECT("'Auction Sim'!" &amp; C129 &amp; D129)</f>
        <v>0</v>
      </c>
      <c r="I129" t="str">
        <v>Kelly Olynyk</v>
      </c>
      <c r="K129" s="6" t="str">
        <f t="shared" ca="1" si="22"/>
        <v>Kelly Olynyk</v>
      </c>
      <c r="M129" t="str">
        <f ca="1"/>
        <v>Kelly Olynyk</v>
      </c>
      <c r="N129">
        <f ca="1">INDEX(_g_scores_!K$2:$K$474,MATCH(M129,_g_scores_!$A$2:$A$474,0))</f>
        <v>-0.99135170635751091</v>
      </c>
      <c r="P129">
        <f t="shared" ca="1" si="38"/>
        <v>0.47023107267608444</v>
      </c>
      <c r="R129">
        <f t="shared" ca="1" si="23"/>
        <v>4.8152294383531835</v>
      </c>
      <c r="T129" t="str">
        <v>Donte DiVincenzo</v>
      </c>
      <c r="V129" s="6" t="str">
        <f t="shared" ca="1" si="24"/>
        <v>Donte DiVincenzo</v>
      </c>
      <c r="X129" t="str">
        <f ca="1"/>
        <v>Donte DiVincenzo</v>
      </c>
      <c r="Y129">
        <f ca="1">INDEX(_z_scores_!$K$2:$K$474,MATCH(X129,_z_scores_!$A$2:$A$474,0))</f>
        <v>-1.7237613583902611</v>
      </c>
      <c r="AA129">
        <f t="shared" ca="1" si="39"/>
        <v>0.63767139134482065</v>
      </c>
      <c r="AC129">
        <f t="shared" ca="1" si="40"/>
        <v>4.099357754755208</v>
      </c>
      <c r="AE129">
        <v>-0.75286764863192612</v>
      </c>
      <c r="AF129">
        <v>-0.43582042091584944</v>
      </c>
      <c r="AG129">
        <v>-7.1219042544741637E-2</v>
      </c>
      <c r="AH129">
        <v>0.29004225909890047</v>
      </c>
      <c r="AI129">
        <v>-0.69861128224129709</v>
      </c>
      <c r="AJ129">
        <v>0.28844688393308748</v>
      </c>
      <c r="AK129">
        <v>0.23432417476796558</v>
      </c>
      <c r="AL129">
        <v>-1.7400435250112766E-2</v>
      </c>
      <c r="AM129">
        <v>-0.3591111658047268</v>
      </c>
      <c r="BE129" t="str">
        <f t="shared" si="25"/>
        <v>Kelly Olynyk</v>
      </c>
      <c r="BF129" cm="1">
        <f t="array" ref="BF129">INDEX(_x_scores_!B$2:B$474,MATCH($BE129,_x_scores_!$A$2:$A$474,0),0) + INDEX(_hidden_info_auction!AP$42:BA$42,'Draft Sim'!$F$21)</f>
        <v>-0.60705056370435295</v>
      </c>
      <c r="BG129" cm="1">
        <f t="array" ref="BG129">INDEX(_x_scores_!C$2:C$474,MATCH($BE129,_x_scores_!$A$2:$A$474,0),0) + INDEX(_hidden_info_auction!AP$43:BA$43,'Draft Sim'!$F$21)</f>
        <v>0.41269027974046774</v>
      </c>
      <c r="BH129" cm="1">
        <f t="array" ref="BH129">INDEX(_x_scores_!D$2:D$474,MATCH($BE129,_x_scores_!$A$2:$A$474,0),0) +INDEX(_hidden_info_auction!AP$44:BA$44,'Draft Sim'!$F$21)</f>
        <v>7.911816216170485E-2</v>
      </c>
      <c r="BI129" cm="1">
        <f t="array" ref="BI129">INDEX(_x_scores_!E$2:E$474,MATCH($BE129,_x_scores_!$A$2:$A$474,0),0) + INDEX(_hidden_info_auction!AP$45:BA$45,'Draft Sim'!$F$21)</f>
        <v>-0.44079382236045905</v>
      </c>
      <c r="BJ129" cm="1">
        <f t="array" ref="BJ129">INDEX(_x_scores_!F$2:F$474,MATCH($BE129,_x_scores_!$A$2:$A$474,0),0) + INDEX(_hidden_info_auction!AP$46:BA$46,'Draft Sim'!$F$21)</f>
        <v>-0.85699139816211178</v>
      </c>
      <c r="BK129" cm="1">
        <f t="array" ref="BK129">INDEX(_x_scores_!G$2:G$474,MATCH($BE129,_x_scores_!$A$2:$A$474,0),0) + INDEX(_hidden_info_auction!AP$47:BA$47,'Draft Sim'!$F$21)</f>
        <v>-0.17292152301655778</v>
      </c>
      <c r="BL129" cm="1">
        <f t="array" ref="BL129">INDEX(_x_scores_!H$2:H$474,MATCH($BE129,_x_scores_!$A$2:$A$474,0),0) + INDEX(_hidden_info_auction!AP$48:BA$48,'Draft Sim'!$F$21)</f>
        <v>-0.38814904630444674</v>
      </c>
      <c r="BM129" cm="1">
        <f t="array" ref="BM129">INDEX(_x_scores_!I$2:I$474,MATCH($BE129,_x_scores_!$A$2:$A$474,0),0) + INDEX(_hidden_info_auction!AP$49:BA$49,'Draft Sim'!$F$21)</f>
        <v>-1.6273649723777002</v>
      </c>
      <c r="BN129" cm="1">
        <f t="array" ref="BN129">INDEX(_x_scores_!J$2:J$474,MATCH($BE129,_x_scores_!$A$2:$A$474,0),0) + INDEX(_hidden_info_auction!AP$50:BA$50,'Draft Sim'!$F$21)</f>
        <v>7.6798164424246612E-2</v>
      </c>
      <c r="BP129">
        <f t="shared" si="26"/>
        <v>0.45490884876095716</v>
      </c>
      <c r="BQ129">
        <f t="shared" si="27"/>
        <v>0.52835762290773325</v>
      </c>
      <c r="BR129">
        <f t="shared" si="28"/>
        <v>0.50531126763870238</v>
      </c>
      <c r="BS129">
        <f t="shared" si="29"/>
        <v>0.46657239405436979</v>
      </c>
      <c r="BT129">
        <f t="shared" si="30"/>
        <v>0.44044569043697923</v>
      </c>
      <c r="BU129">
        <f t="shared" si="31"/>
        <v>0.48807097220673601</v>
      </c>
      <c r="BV129">
        <f t="shared" si="32"/>
        <v>0.47157131539022501</v>
      </c>
      <c r="BW129">
        <f t="shared" si="33"/>
        <v>0.38115753948316033</v>
      </c>
      <c r="BX129">
        <f t="shared" si="34"/>
        <v>0.50564926249002484</v>
      </c>
      <c r="BZ129">
        <f t="shared" si="35"/>
        <v>0.47133832370765422</v>
      </c>
      <c r="CA129" cm="1">
        <f t="array" aca="1" ref="CA129" ca="1">SUM(IF(MOD(_xlfn.FLOOR.MATH(ROW(INDIRECT("1:512"))/1),2)=1,BP129,1-BP129) * IF(MOD(_xlfn.FLOOR.MATH(ROW(INDIRECT("1:512"))/2),2)=1,BQ129,1-BQ129) *  IF(MOD(_xlfn.FLOOR.MATH(ROW(INDIRECT("1:512"))/4),2)=1,BR129,1-BR129) *IF(MOD(_xlfn.FLOOR.MATH(ROW(INDIRECT("1:512"))/8),2)=1,BS129,1-BS129) * IF(MOD(_xlfn.FLOOR.MATH(ROW(INDIRECT("1:512"))/16),2)=1,BT129,1-BT129) * IF(MOD(_xlfn.FLOOR.MATH(ROW(INDIRECT("1:512"))/32),2)=1,BU129,1-BU129) *  IF(MOD(_xlfn.FLOOR.MATH(ROW(INDIRECT("1:512"))/64),2)=1,BV129,1-BV129) * IF(MOD(_xlfn.FLOOR.MATH(ROW(INDIRECT("1:512"))/128),2)=1,BW129,1-BW129) * IF(MOD(_xlfn.FLOOR.MATH(ROW(INDIRECT("1:512"))/256),2)=1,BX129,1-BX129)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0.42956172394755177</v>
      </c>
      <c r="CB129">
        <f ca="1">IF('Auction Sim'!$C$2 = "Most Categories",CA129,BZ129)</f>
        <v>0.42956172394755177</v>
      </c>
      <c r="CD129" t="str">
        <f ca="1"/>
        <v>Kentavious Caldwell-Pope</v>
      </c>
      <c r="CF129" s="6" t="str">
        <f t="shared" ca="1" si="36"/>
        <v>Kentavious Caldwell-Pope</v>
      </c>
      <c r="CH129" t="str">
        <f ca="1"/>
        <v>Kentavious Caldwell-Pope</v>
      </c>
      <c r="CI129">
        <f t="shared" ca="1" si="41"/>
        <v>0.42855208207763074</v>
      </c>
      <c r="CJ129">
        <f t="shared" ca="1" si="42"/>
        <v>0.31993834340218769</v>
      </c>
      <c r="CL129">
        <f t="shared" ca="1" si="43"/>
        <v>2.7879245816936848E-2</v>
      </c>
      <c r="CN129">
        <f t="shared" ca="1" si="37"/>
        <v>4.5728570709123737</v>
      </c>
    </row>
    <row r="130" spans="3:92">
      <c r="C130" t="s">
        <v>598</v>
      </c>
      <c r="D130">
        <v>24</v>
      </c>
      <c r="E130" cm="1">
        <f t="array" aca="1" ref="E130" ca="1">INDIRECT("'Auction Sim'!" &amp; C130 &amp; D130)</f>
        <v>0</v>
      </c>
      <c r="I130" t="str">
        <v>Luguentz Dort</v>
      </c>
      <c r="K130" s="6" t="str">
        <f t="shared" ca="1" si="22"/>
        <v>Luguentz Dort</v>
      </c>
      <c r="M130" t="str">
        <f ca="1"/>
        <v>Luguentz Dort</v>
      </c>
      <c r="N130">
        <f ca="1">INDEX(_g_scores_!K$2:$K$474,MATCH(M130,_g_scores_!$A$2:$A$474,0))</f>
        <v>-1.0656926392133119</v>
      </c>
      <c r="P130">
        <f t="shared" ca="1" si="38"/>
        <v>0.39589013982028343</v>
      </c>
      <c r="R130">
        <f t="shared" ca="1" si="23"/>
        <v>4.053968285778363</v>
      </c>
      <c r="T130" t="str">
        <v>Draymond Green</v>
      </c>
      <c r="V130" s="6" t="str">
        <f t="shared" ca="1" si="24"/>
        <v>Draymond Green</v>
      </c>
      <c r="X130" t="str">
        <f ca="1"/>
        <v>Draymond Green</v>
      </c>
      <c r="Y130">
        <f ca="1">INDEX(_z_scores_!$K$2:$K$474,MATCH(X130,_z_scores_!$A$2:$A$474,0))</f>
        <v>-1.7246944567194951</v>
      </c>
      <c r="AA130">
        <f t="shared" ca="1" si="39"/>
        <v>0.63673829301558671</v>
      </c>
      <c r="AC130">
        <f t="shared" ca="1" si="40"/>
        <v>4.0933592045241447</v>
      </c>
      <c r="AE130">
        <v>-0.97592977771691836</v>
      </c>
      <c r="AF130">
        <v>9.6213989386231977E-2</v>
      </c>
      <c r="AG130">
        <v>1.1295364098019856</v>
      </c>
      <c r="AH130">
        <v>0.13844737264323601</v>
      </c>
      <c r="AI130">
        <v>7.9233796983746108E-2</v>
      </c>
      <c r="AJ130">
        <v>-0.80535300321346415</v>
      </c>
      <c r="AK130">
        <v>-0.5819251343752786</v>
      </c>
      <c r="AL130">
        <v>-0.15494633655991469</v>
      </c>
      <c r="AM130">
        <v>4.0259957680972699E-3</v>
      </c>
      <c r="BE130" t="str">
        <f t="shared" si="25"/>
        <v>Luguentz Dort</v>
      </c>
      <c r="BF130" cm="1">
        <f t="array" ref="BF130">INDEX(_x_scores_!B$2:B$474,MATCH($BE130,_x_scores_!$A$2:$A$474,0),0) + INDEX(_hidden_info_auction!AP$42:BA$42,'Draft Sim'!$F$21)</f>
        <v>-0.22102093462089262</v>
      </c>
      <c r="BG130" cm="1">
        <f t="array" ref="BG130">INDEX(_x_scores_!C$2:C$474,MATCH($BE130,_x_scores_!$A$2:$A$474,0),0) + INDEX(_hidden_info_auction!AP$43:BA$43,'Draft Sim'!$F$21)</f>
        <v>-0.10046956875725771</v>
      </c>
      <c r="BH130" cm="1">
        <f t="array" ref="BH130">INDEX(_x_scores_!D$2:D$474,MATCH($BE130,_x_scores_!$A$2:$A$474,0),0) +INDEX(_hidden_info_auction!AP$44:BA$44,'Draft Sim'!$F$21)</f>
        <v>-0.49825772669892532</v>
      </c>
      <c r="BI130" cm="1">
        <f t="array" ref="BI130">INDEX(_x_scores_!E$2:E$474,MATCH($BE130,_x_scores_!$A$2:$A$474,0),0) + INDEX(_hidden_info_auction!AP$45:BA$45,'Draft Sim'!$F$21)</f>
        <v>-0.11566643455800373</v>
      </c>
      <c r="BJ130" cm="1">
        <f t="array" ref="BJ130">INDEX(_x_scores_!F$2:F$474,MATCH($BE130,_x_scores_!$A$2:$A$474,0),0) + INDEX(_hidden_info_auction!AP$46:BA$46,'Draft Sim'!$F$21)</f>
        <v>-1.080742884139948</v>
      </c>
      <c r="BK130" cm="1">
        <f t="array" ref="BK130">INDEX(_x_scores_!G$2:G$474,MATCH($BE130,_x_scores_!$A$2:$A$474,0),0) + INDEX(_hidden_info_auction!AP$47:BA$47,'Draft Sim'!$F$21)</f>
        <v>0.43330047953185269</v>
      </c>
      <c r="BL130" cm="1">
        <f t="array" ref="BL130">INDEX(_x_scores_!H$2:H$474,MATCH($BE130,_x_scores_!$A$2:$A$474,0),0) + INDEX(_hidden_info_auction!AP$48:BA$48,'Draft Sim'!$F$21)</f>
        <v>0.27453107037380731</v>
      </c>
      <c r="BM130" cm="1">
        <f t="array" ref="BM130">INDEX(_x_scores_!I$2:I$474,MATCH($BE130,_x_scores_!$A$2:$A$474,0),0) + INDEX(_hidden_info_auction!AP$49:BA$49,'Draft Sim'!$F$21)</f>
        <v>-1.6932772794227131</v>
      </c>
      <c r="BN130" cm="1">
        <f t="array" ref="BN130">INDEX(_x_scores_!J$2:J$474,MATCH($BE130,_x_scores_!$A$2:$A$474,0),0) + INDEX(_hidden_info_auction!AP$50:BA$50,'Draft Sim'!$F$21)</f>
        <v>-0.70256964107400877</v>
      </c>
      <c r="BP130">
        <f t="shared" si="26"/>
        <v>0.48355232055329389</v>
      </c>
      <c r="BQ130">
        <f t="shared" si="27"/>
        <v>0.49309084992044383</v>
      </c>
      <c r="BR130">
        <f t="shared" si="28"/>
        <v>0.46658970920661802</v>
      </c>
      <c r="BS130">
        <f t="shared" si="29"/>
        <v>0.49121885413770194</v>
      </c>
      <c r="BT130">
        <f t="shared" si="30"/>
        <v>0.42506176714036092</v>
      </c>
      <c r="BU130">
        <f t="shared" si="31"/>
        <v>0.52986782372080976</v>
      </c>
      <c r="BV130">
        <f t="shared" si="32"/>
        <v>0.52011563057665411</v>
      </c>
      <c r="BW130">
        <f t="shared" si="33"/>
        <v>0.37649786026080423</v>
      </c>
      <c r="BX130">
        <f t="shared" si="34"/>
        <v>0.44846154755447265</v>
      </c>
      <c r="BZ130">
        <f t="shared" si="35"/>
        <v>0.47049515145235105</v>
      </c>
      <c r="CA130" cm="1">
        <f t="array" aca="1" ref="CA130" ca="1">SUM(IF(MOD(_xlfn.FLOOR.MATH(ROW(INDIRECT("1:512"))/1),2)=1,BP130,1-BP130) * IF(MOD(_xlfn.FLOOR.MATH(ROW(INDIRECT("1:512"))/2),2)=1,BQ130,1-BQ130) *  IF(MOD(_xlfn.FLOOR.MATH(ROW(INDIRECT("1:512"))/4),2)=1,BR130,1-BR130) *IF(MOD(_xlfn.FLOOR.MATH(ROW(INDIRECT("1:512"))/8),2)=1,BS130,1-BS130) * IF(MOD(_xlfn.FLOOR.MATH(ROW(INDIRECT("1:512"))/16),2)=1,BT130,1-BT130) * IF(MOD(_xlfn.FLOOR.MATH(ROW(INDIRECT("1:512"))/32),2)=1,BU130,1-BU130) *  IF(MOD(_xlfn.FLOOR.MATH(ROW(INDIRECT("1:512"))/64),2)=1,BV130,1-BV130) * IF(MOD(_xlfn.FLOOR.MATH(ROW(INDIRECT("1:512"))/128),2)=1,BW130,1-BW130) * IF(MOD(_xlfn.FLOOR.MATH(ROW(INDIRECT("1:512"))/256),2)=1,BX130,1-BX130)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0.42745964302438766</v>
      </c>
      <c r="CB130">
        <f ca="1">IF('Auction Sim'!$C$2 = "Most Categories",CA130,BZ130)</f>
        <v>0.42745964302438766</v>
      </c>
      <c r="CD130" t="str">
        <f ca="1"/>
        <v>Kevon Looney</v>
      </c>
      <c r="CF130" s="6" t="str">
        <f t="shared" ca="1" si="36"/>
        <v>Kevon Looney</v>
      </c>
      <c r="CH130" t="str">
        <f ca="1"/>
        <v>Kevon Looney</v>
      </c>
      <c r="CI130">
        <f t="shared" ca="1" si="41"/>
        <v>0.42772578108060244</v>
      </c>
      <c r="CJ130">
        <f t="shared" ca="1" si="42"/>
        <v>0.31783286280015344</v>
      </c>
      <c r="CL130">
        <f t="shared" ca="1" si="43"/>
        <v>2.57737652149026E-2</v>
      </c>
      <c r="CN130">
        <f t="shared" ca="1" si="37"/>
        <v>4.2275083508680158</v>
      </c>
    </row>
    <row r="131" spans="3:92">
      <c r="C131" t="s">
        <v>598</v>
      </c>
      <c r="D131">
        <v>26</v>
      </c>
      <c r="E131" cm="1">
        <f t="array" aca="1" ref="E131" ca="1">INDIRECT("'Auction Sim'!" &amp; C131 &amp; D131)</f>
        <v>0</v>
      </c>
      <c r="I131" t="str">
        <v>Quentin Grimes</v>
      </c>
      <c r="K131" s="6" t="str">
        <f t="shared" ca="1" si="22"/>
        <v>Quentin Grimes</v>
      </c>
      <c r="M131" t="str">
        <f ca="1"/>
        <v>Quentin Grimes</v>
      </c>
      <c r="N131">
        <f ca="1">INDEX(_g_scores_!K$2:$K$474,MATCH(M131,_g_scores_!$A$2:$A$474,0))</f>
        <v>-1.0708298110692969</v>
      </c>
      <c r="P131">
        <f t="shared" ca="1" si="38"/>
        <v>0.39075296796429848</v>
      </c>
      <c r="R131">
        <f t="shared" ca="1" si="23"/>
        <v>4.0013629549352911</v>
      </c>
      <c r="T131" t="str">
        <v>Quentin Grimes</v>
      </c>
      <c r="V131" s="6" t="str">
        <f t="shared" ca="1" si="24"/>
        <v>Quentin Grimes</v>
      </c>
      <c r="X131" t="str">
        <f ca="1"/>
        <v>Quentin Grimes</v>
      </c>
      <c r="Y131">
        <f ca="1">INDEX(_z_scores_!$K$2:$K$474,MATCH(X131,_z_scores_!$A$2:$A$474,0))</f>
        <v>-1.7384370842722965</v>
      </c>
      <c r="AA131">
        <f t="shared" ca="1" si="39"/>
        <v>0.62299566546278529</v>
      </c>
      <c r="AC131">
        <f t="shared" ca="1" si="40"/>
        <v>4.0050128436963846</v>
      </c>
      <c r="AE131">
        <v>-0.38121473665458183</v>
      </c>
      <c r="AF131">
        <v>-0.62518495228515525</v>
      </c>
      <c r="AG131">
        <v>-0.48208821853321854</v>
      </c>
      <c r="AH131">
        <v>-7.6810347278998756E-2</v>
      </c>
      <c r="AI131">
        <v>-0.39739222159140886</v>
      </c>
      <c r="AJ131">
        <v>0.4263650236234548</v>
      </c>
      <c r="AK131">
        <v>0.44132216745141933</v>
      </c>
      <c r="AL131">
        <v>1.9833049042454098E-2</v>
      </c>
      <c r="AM131">
        <v>-0.3454748764843194</v>
      </c>
      <c r="BE131" t="str">
        <f t="shared" si="25"/>
        <v>Quentin Grimes</v>
      </c>
      <c r="BF131" cm="1">
        <f t="array" ref="BF131">INDEX(_x_scores_!B$2:B$474,MATCH($BE131,_x_scores_!$A$2:$A$474,0),0) + INDEX(_hidden_info_auction!AP$42:BA$42,'Draft Sim'!$F$21)</f>
        <v>-0.47305159987305212</v>
      </c>
      <c r="BG131" cm="1">
        <f t="array" ref="BG131">INDEX(_x_scores_!C$2:C$474,MATCH($BE131,_x_scores_!$A$2:$A$474,0),0) + INDEX(_hidden_info_auction!AP$43:BA$43,'Draft Sim'!$F$21)</f>
        <v>-0.38101733715844888</v>
      </c>
      <c r="BH131" cm="1">
        <f t="array" ref="BH131">INDEX(_x_scores_!D$2:D$474,MATCH($BE131,_x_scores_!$A$2:$A$474,0),0) +INDEX(_hidden_info_auction!AP$44:BA$44,'Draft Sim'!$F$21)</f>
        <v>-0.33262921529971329</v>
      </c>
      <c r="BI131" cm="1">
        <f t="array" ref="BI131">INDEX(_x_scores_!E$2:E$474,MATCH($BE131,_x_scores_!$A$2:$A$474,0),0) + INDEX(_hidden_info_auction!AP$45:BA$45,'Draft Sim'!$F$21)</f>
        <v>-0.30978587422441006</v>
      </c>
      <c r="BJ131" cm="1">
        <f t="array" ref="BJ131">INDEX(_x_scores_!F$2:F$474,MATCH($BE131,_x_scores_!$A$2:$A$474,0),0) + INDEX(_hidden_info_auction!AP$46:BA$46,'Draft Sim'!$F$21)</f>
        <v>-0.9691636893244594</v>
      </c>
      <c r="BK131" cm="1">
        <f t="array" ref="BK131">INDEX(_x_scores_!G$2:G$474,MATCH($BE131,_x_scores_!$A$2:$A$474,0),0) + INDEX(_hidden_info_auction!AP$47:BA$47,'Draft Sim'!$F$21)</f>
        <v>0.35843160432321669</v>
      </c>
      <c r="BL131" cm="1">
        <f t="array" ref="BL131">INDEX(_x_scores_!H$2:H$474,MATCH($BE131,_x_scores_!$A$2:$A$474,0),0) + INDEX(_hidden_info_auction!AP$48:BA$48,'Draft Sim'!$F$21)</f>
        <v>0.37065785430627657</v>
      </c>
      <c r="BM131" cm="1">
        <f t="array" ref="BM131">INDEX(_x_scores_!I$2:I$474,MATCH($BE131,_x_scores_!$A$2:$A$474,0),0) + INDEX(_hidden_info_auction!AP$49:BA$49,'Draft Sim'!$F$21)</f>
        <v>-1.7241056533263852</v>
      </c>
      <c r="BN131" cm="1">
        <f t="array" ref="BN131">INDEX(_x_scores_!J$2:J$474,MATCH($BE131,_x_scores_!$A$2:$A$474,0),0) + INDEX(_hidden_info_auction!AP$50:BA$50,'Draft Sim'!$F$21)</f>
        <v>-0.24563103707816267</v>
      </c>
      <c r="BP131">
        <f t="shared" si="26"/>
        <v>0.4648326860726979</v>
      </c>
      <c r="BQ131">
        <f t="shared" si="27"/>
        <v>0.4738154954662126</v>
      </c>
      <c r="BR131">
        <f t="shared" si="28"/>
        <v>0.47768132103058569</v>
      </c>
      <c r="BS131">
        <f t="shared" si="29"/>
        <v>0.47649344454872744</v>
      </c>
      <c r="BT131">
        <f t="shared" si="30"/>
        <v>0.43272059500327964</v>
      </c>
      <c r="BU131">
        <f t="shared" si="31"/>
        <v>0.52471433656702304</v>
      </c>
      <c r="BV131">
        <f t="shared" si="32"/>
        <v>0.52714962675927746</v>
      </c>
      <c r="BW131">
        <f t="shared" si="33"/>
        <v>0.37432455953830757</v>
      </c>
      <c r="BX131">
        <f t="shared" si="34"/>
        <v>0.48193698659826179</v>
      </c>
      <c r="BZ131">
        <f t="shared" si="35"/>
        <v>0.4704076723982637</v>
      </c>
      <c r="CA131" cm="1">
        <f t="array" aca="1" ref="CA131" ca="1">SUM(IF(MOD(_xlfn.FLOOR.MATH(ROW(INDIRECT("1:512"))/1),2)=1,BP131,1-BP131) * IF(MOD(_xlfn.FLOOR.MATH(ROW(INDIRECT("1:512"))/2),2)=1,BQ131,1-BQ131) *  IF(MOD(_xlfn.FLOOR.MATH(ROW(INDIRECT("1:512"))/4),2)=1,BR131,1-BR131) *IF(MOD(_xlfn.FLOOR.MATH(ROW(INDIRECT("1:512"))/8),2)=1,BS131,1-BS131) * IF(MOD(_xlfn.FLOOR.MATH(ROW(INDIRECT("1:512"))/16),2)=1,BT131,1-BT131) * IF(MOD(_xlfn.FLOOR.MATH(ROW(INDIRECT("1:512"))/32),2)=1,BU131,1-BU131) *  IF(MOD(_xlfn.FLOOR.MATH(ROW(INDIRECT("1:512"))/64),2)=1,BV131,1-BV131) * IF(MOD(_xlfn.FLOOR.MATH(ROW(INDIRECT("1:512"))/128),2)=1,BW131,1-BW131) * IF(MOD(_xlfn.FLOOR.MATH(ROW(INDIRECT("1:512"))/256),2)=1,BX131,1-BX131)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0.42727016375412935</v>
      </c>
      <c r="CB131">
        <f ca="1">IF('Auction Sim'!$C$2 = "Most Categories",CA131,BZ131)</f>
        <v>0.42727016375412935</v>
      </c>
      <c r="CD131" t="str">
        <f ca="1"/>
        <v>Jordan Clarkson</v>
      </c>
      <c r="CF131" s="6" t="str">
        <f t="shared" ca="1" si="36"/>
        <v>Jordan Clarkson</v>
      </c>
      <c r="CH131" t="str">
        <f ca="1"/>
        <v>Jordan Clarkson</v>
      </c>
      <c r="CI131">
        <f t="shared" ca="1" si="41"/>
        <v>0.42750588854622751</v>
      </c>
      <c r="CJ131">
        <f t="shared" ca="1" si="42"/>
        <v>0.31727242346020523</v>
      </c>
      <c r="CL131">
        <f t="shared" ca="1" si="43"/>
        <v>2.5213325874954395E-2</v>
      </c>
      <c r="CN131">
        <f t="shared" ca="1" si="37"/>
        <v>4.1355830163260494</v>
      </c>
    </row>
    <row r="132" spans="3:92">
      <c r="C132" t="s">
        <v>598</v>
      </c>
      <c r="D132">
        <v>28</v>
      </c>
      <c r="E132" cm="1">
        <f t="array" aca="1" ref="E132" ca="1">INDIRECT("'Auction Sim'!" &amp; C132 &amp; D132)</f>
        <v>0</v>
      </c>
      <c r="I132" t="str">
        <v>Kevon Looney</v>
      </c>
      <c r="K132" s="6" t="str">
        <f t="shared" ref="K132:K195" ca="1" si="44">IFERROR(MATCH(I132,$E$4:$E$502,0),I132)</f>
        <v>Kevon Looney</v>
      </c>
      <c r="M132" t="str">
        <f ca="1"/>
        <v>Kevon Looney</v>
      </c>
      <c r="N132">
        <f ca="1">INDEX(_g_scores_!K$2:$K$474,MATCH(M132,_g_scores_!$A$2:$A$474,0))</f>
        <v>-1.0858235706913897</v>
      </c>
      <c r="P132">
        <f t="shared" ca="1" si="38"/>
        <v>0.37575920834220566</v>
      </c>
      <c r="R132">
        <f t="shared" ref="R132:R195" ca="1" si="45">P132*$G$7/$Q$4</f>
        <v>3.8478248394870462</v>
      </c>
      <c r="T132" t="str">
        <v>Malik Monk</v>
      </c>
      <c r="V132" s="6" t="str">
        <f t="shared" ref="V132:V195" ca="1" si="46">IFERROR(MATCH(T132,$E$4:$E$502,0),T132)</f>
        <v>Malik Monk</v>
      </c>
      <c r="X132" t="str">
        <f ca="1"/>
        <v>Malik Monk</v>
      </c>
      <c r="Y132">
        <f ca="1">INDEX(_z_scores_!$K$2:$K$474,MATCH(X132,_z_scores_!$A$2:$A$474,0))</f>
        <v>-1.7896368226525401</v>
      </c>
      <c r="AA132">
        <f t="shared" ca="1" si="39"/>
        <v>0.57179592708254168</v>
      </c>
      <c r="AC132">
        <f t="shared" ca="1" si="40"/>
        <v>3.67586832283612</v>
      </c>
      <c r="AE132">
        <v>-0.12895973990170723</v>
      </c>
      <c r="AF132">
        <v>-0.80338377810903594</v>
      </c>
      <c r="AG132">
        <v>0.19246927227190883</v>
      </c>
      <c r="AH132">
        <v>-0.20794909390683464</v>
      </c>
      <c r="AI132">
        <v>-0.51869788432734265</v>
      </c>
      <c r="AJ132">
        <v>0.57781209160260572</v>
      </c>
      <c r="AK132">
        <v>-0.15523851685942935</v>
      </c>
      <c r="AL132">
        <v>0.15504010273168062</v>
      </c>
      <c r="AM132">
        <v>-0.32400672608883108</v>
      </c>
      <c r="BE132" t="str">
        <f t="shared" ref="BE132:BE195" si="47">I132</f>
        <v>Kevon Looney</v>
      </c>
      <c r="BF132" cm="1">
        <f t="array" ref="BF132">INDEX(_x_scores_!B$2:B$474,MATCH($BE132,_x_scores_!$A$2:$A$474,0),0) + INDEX(_hidden_info_auction!AP$42:BA$42,'Draft Sim'!$F$21)</f>
        <v>-0.99091366339265052</v>
      </c>
      <c r="BG132" cm="1">
        <f t="array" ref="BG132">INDEX(_x_scores_!C$2:C$474,MATCH($BE132,_x_scores_!$A$2:$A$474,0),0) + INDEX(_hidden_info_auction!AP$43:BA$43,'Draft Sim'!$F$21)</f>
        <v>1.3159023712307265</v>
      </c>
      <c r="BH132" cm="1">
        <f t="array" ref="BH132">INDEX(_x_scores_!D$2:D$474,MATCH($BE132,_x_scores_!$A$2:$A$474,0),0) +INDEX(_hidden_info_auction!AP$44:BA$44,'Draft Sim'!$F$21)</f>
        <v>-0.24294755232059567</v>
      </c>
      <c r="BI132" cm="1">
        <f t="array" ref="BI132">INDEX(_x_scores_!E$2:E$474,MATCH($BE132,_x_scores_!$A$2:$A$474,0),0) + INDEX(_hidden_info_auction!AP$45:BA$45,'Draft Sim'!$F$21)</f>
        <v>-0.58659961518351567</v>
      </c>
      <c r="BJ132" cm="1">
        <f t="array" ref="BJ132">INDEX(_x_scores_!F$2:F$474,MATCH($BE132,_x_scores_!$A$2:$A$474,0),0) + INDEX(_hidden_info_auction!AP$46:BA$46,'Draft Sim'!$F$21)</f>
        <v>-0.46810504801331321</v>
      </c>
      <c r="BK132" cm="1">
        <f t="array" ref="BK132">INDEX(_x_scores_!G$2:G$474,MATCH($BE132,_x_scores_!$A$2:$A$474,0),0) + INDEX(_hidden_info_auction!AP$47:BA$47,'Draft Sim'!$F$21)</f>
        <v>-1.3304028540470541</v>
      </c>
      <c r="BL132" cm="1">
        <f t="array" ref="BL132">INDEX(_x_scores_!H$2:H$474,MATCH($BE132,_x_scores_!$A$2:$A$474,0),0) + INDEX(_hidden_info_auction!AP$48:BA$48,'Draft Sim'!$F$21)</f>
        <v>0.61123036935037323</v>
      </c>
      <c r="BM132" cm="1">
        <f t="array" ref="BM132">INDEX(_x_scores_!I$2:I$474,MATCH($BE132,_x_scores_!$A$2:$A$474,0),0) + INDEX(_hidden_info_auction!AP$49:BA$49,'Draft Sim'!$F$21)</f>
        <v>-2.3999317728372698</v>
      </c>
      <c r="BN132" cm="1">
        <f t="array" ref="BN132">INDEX(_x_scores_!J$2:J$474,MATCH($BE132,_x_scores_!$A$2:$A$474,0),0) + INDEX(_hidden_info_auction!AP$50:BA$50,'Draft Sim'!$F$21)</f>
        <v>0.44514811216610306</v>
      </c>
      <c r="BP132">
        <f t="shared" ref="BP132:BP195" si="48">1 - _xlfn.NORM.DIST(0,BF132,SQRT(AP$54),TRUE)</f>
        <v>0.42665654871545777</v>
      </c>
      <c r="BQ132">
        <f t="shared" ref="BQ132:BQ195" si="49">1 - _xlfn.NORM.DIST(0,BG132,SQRT(AP$55),TRUE)</f>
        <v>0.58972709141084656</v>
      </c>
      <c r="BR132">
        <f t="shared" ref="BR132:BR195" si="50">1 - _xlfn.NORM.DIST(0,BH132,SQRT(AP$56),TRUE)</f>
        <v>0.48369479028185025</v>
      </c>
      <c r="BS132">
        <f t="shared" ref="BS132:BS195" si="51">1 - _xlfn.NORM.DIST(0,BI132,SQRT(AP$57),TRUE)</f>
        <v>0.45555536547611752</v>
      </c>
      <c r="BT132">
        <f t="shared" ref="BT132:BT195" si="52">1 - _xlfn.NORM.DIST(0,BJ132,SQRT(AP$58),TRUE)</f>
        <v>0.46738494640860595</v>
      </c>
      <c r="BU132">
        <f t="shared" ref="BU132:BU195" si="53">1 - _xlfn.NORM.DIST(0,BK132,SQRT(AP$59),TRUE)</f>
        <v>0.40901172255962759</v>
      </c>
      <c r="BV132">
        <f t="shared" ref="BV132:BV195" si="54">1 - _xlfn.NORM.DIST(0,BL132,SQRT(AP$60),TRUE)</f>
        <v>0.54471147336186498</v>
      </c>
      <c r="BW132">
        <f t="shared" ref="BW132:BW195" si="55">1 - _xlfn.NORM.DIST(0,BM132,SQRT(AP$61),TRUE)</f>
        <v>0.32779072545520005</v>
      </c>
      <c r="BX132">
        <f t="shared" ref="BX132:BX195" si="56">1 - _xlfn.NORM.DIST(0,BN132,SQRT(AP$62),TRUE)</f>
        <v>0.53270939465838807</v>
      </c>
      <c r="BZ132">
        <f t="shared" ref="BZ132:BZ195" si="57">AVERAGE(BP132:BX132)</f>
        <v>0.47080467314755098</v>
      </c>
      <c r="CA132" cm="1">
        <f t="array" aca="1" ref="CA132" ca="1">SUM(IF(MOD(_xlfn.FLOOR.MATH(ROW(INDIRECT("1:512"))/1),2)=1,BP132,1-BP132) * IF(MOD(_xlfn.FLOOR.MATH(ROW(INDIRECT("1:512"))/2),2)=1,BQ132,1-BQ132) *  IF(MOD(_xlfn.FLOOR.MATH(ROW(INDIRECT("1:512"))/4),2)=1,BR132,1-BR132) *IF(MOD(_xlfn.FLOOR.MATH(ROW(INDIRECT("1:512"))/8),2)=1,BS132,1-BS132) * IF(MOD(_xlfn.FLOOR.MATH(ROW(INDIRECT("1:512"))/16),2)=1,BT132,1-BT132) * IF(MOD(_xlfn.FLOOR.MATH(ROW(INDIRECT("1:512"))/32),2)=1,BU132,1-BU132) *  IF(MOD(_xlfn.FLOOR.MATH(ROW(INDIRECT("1:512"))/64),2)=1,BV132,1-BV132) * IF(MOD(_xlfn.FLOOR.MATH(ROW(INDIRECT("1:512"))/128),2)=1,BW132,1-BW132) * IF(MOD(_xlfn.FLOOR.MATH(ROW(INDIRECT("1:512"))/256),2)=1,BX132,1-BX132)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0.42772578108060244</v>
      </c>
      <c r="CB132">
        <f ca="1">IF('Auction Sim'!$C$2 = "Most Categories",CA132,BZ132)</f>
        <v>0.42772578108060244</v>
      </c>
      <c r="CD132" t="str">
        <f ca="1"/>
        <v>Luguentz Dort</v>
      </c>
      <c r="CF132" s="6" t="str">
        <f t="shared" ref="CF132:CF195" ca="1" si="58">IFERROR(MATCH(CD132,$E$4:$E$502,0),CD132)</f>
        <v>Luguentz Dort</v>
      </c>
      <c r="CH132" t="str">
        <f ca="1"/>
        <v>Luguentz Dort</v>
      </c>
      <c r="CI132">
        <f t="shared" ca="1" si="41"/>
        <v>0.42745964302438766</v>
      </c>
      <c r="CJ132">
        <f t="shared" ca="1" si="42"/>
        <v>0.31715455036013684</v>
      </c>
      <c r="CL132">
        <f t="shared" ca="1" si="43"/>
        <v>2.5095452774886007E-2</v>
      </c>
      <c r="CN132">
        <f t="shared" ref="CN132:CN195" ca="1" si="59">CL132*$G$7/$CM$4</f>
        <v>4.1162490342428395</v>
      </c>
    </row>
    <row r="133" spans="3:92">
      <c r="C133" t="s">
        <v>598</v>
      </c>
      <c r="D133">
        <v>30</v>
      </c>
      <c r="E133" cm="1">
        <f t="array" aca="1" ref="E133" ca="1">INDIRECT("'Auction Sim'!" &amp; C133 &amp; D133)</f>
        <v>0</v>
      </c>
      <c r="I133" t="str">
        <v>Jordan Clarkson</v>
      </c>
      <c r="K133" s="6" t="str">
        <f t="shared" ca="1" si="44"/>
        <v>Jordan Clarkson</v>
      </c>
      <c r="M133" t="str">
        <f ca="1"/>
        <v>Jordan Clarkson</v>
      </c>
      <c r="N133">
        <f ca="1">INDEX(_g_scores_!K$2:$K$474,MATCH(M133,_g_scores_!$A$2:$A$474,0))</f>
        <v>-1.1080794569285879</v>
      </c>
      <c r="P133">
        <f t="shared" ref="P133:P196" ca="1" si="60">MAX(N133-$O$4,0)</f>
        <v>0.35350332210500746</v>
      </c>
      <c r="R133">
        <f t="shared" ca="1" si="45"/>
        <v>3.6199215706194492</v>
      </c>
      <c r="T133" t="str">
        <v>Kelly Olynyk</v>
      </c>
      <c r="V133" s="6" t="str">
        <f t="shared" ca="1" si="46"/>
        <v>Kelly Olynyk</v>
      </c>
      <c r="X133" t="str">
        <f ca="1"/>
        <v>Kelly Olynyk</v>
      </c>
      <c r="Y133">
        <f ca="1">INDEX(_z_scores_!$K$2:$K$474,MATCH(X133,_z_scores_!$A$2:$A$474,0))</f>
        <v>-1.8108169359575519</v>
      </c>
      <c r="AA133">
        <f t="shared" ref="AA133:AA196" ca="1" si="61">MAX(Y133-$Z$4,0)</f>
        <v>0.55061581377752988</v>
      </c>
      <c r="AC133">
        <f t="shared" ref="AC133:AC196" ca="1" si="62">AA133*$G$7/$AB$4</f>
        <v>3.5397090676116001</v>
      </c>
      <c r="AE133">
        <v>-0.51521370048588266</v>
      </c>
      <c r="AF133">
        <v>0.16852266461376136</v>
      </c>
      <c r="AG133">
        <v>-7.03408410718004E-2</v>
      </c>
      <c r="AH133">
        <v>-0.20781829541504779</v>
      </c>
      <c r="AI133">
        <v>-0.28521993042906124</v>
      </c>
      <c r="AJ133">
        <v>-0.10498810371631968</v>
      </c>
      <c r="AK133">
        <v>-0.31748473315930398</v>
      </c>
      <c r="AL133">
        <v>0.11657372999113902</v>
      </c>
      <c r="AM133">
        <v>-2.3045674981910128E-2</v>
      </c>
      <c r="BE133" t="str">
        <f t="shared" si="47"/>
        <v>Jordan Clarkson</v>
      </c>
      <c r="BF133" cm="1">
        <f t="array" ref="BF133">INDEX(_x_scores_!B$2:B$474,MATCH($BE133,_x_scores_!$A$2:$A$474,0),0) + INDEX(_hidden_info_auction!AP$42:BA$42,'Draft Sim'!$F$21)</f>
        <v>0.15743068806248045</v>
      </c>
      <c r="BG133" cm="1">
        <f t="array" ref="BG133">INDEX(_x_scores_!C$2:C$474,MATCH($BE133,_x_scores_!$A$2:$A$474,0),0) + INDEX(_hidden_info_auction!AP$43:BA$43,'Draft Sim'!$F$21)</f>
        <v>-0.35045443090118222</v>
      </c>
      <c r="BH133" cm="1">
        <f t="array" ref="BH133">INDEX(_x_scores_!D$2:D$474,MATCH($BE133,_x_scores_!$A$2:$A$474,0),0) +INDEX(_hidden_info_auction!AP$44:BA$44,'Draft Sim'!$F$21)</f>
        <v>0.40147359773761598</v>
      </c>
      <c r="BI133" cm="1">
        <f t="array" ref="BI133">INDEX(_x_scores_!E$2:E$474,MATCH($BE133,_x_scores_!$A$2:$A$474,0),0) + INDEX(_hidden_info_auction!AP$45:BA$45,'Draft Sim'!$F$21)</f>
        <v>-0.51471478627305944</v>
      </c>
      <c r="BJ133" cm="1">
        <f t="array" ref="BJ133">INDEX(_x_scores_!F$2:F$474,MATCH($BE133,_x_scores_!$A$2:$A$474,0),0) + INDEX(_hidden_info_auction!AP$46:BA$46,'Draft Sim'!$F$21)</f>
        <v>-1.2577262043939936</v>
      </c>
      <c r="BK133" cm="1">
        <f t="array" ref="BK133">INDEX(_x_scores_!G$2:G$474,MATCH($BE133,_x_scores_!$A$2:$A$474,0),0) + INDEX(_hidden_info_auction!AP$47:BA$47,'Draft Sim'!$F$21)</f>
        <v>0.81718217836849649</v>
      </c>
      <c r="BL133" cm="1">
        <f t="array" ref="BL133">INDEX(_x_scores_!H$2:H$474,MATCH($BE133,_x_scores_!$A$2:$A$474,0),0) + INDEX(_hidden_info_auction!AP$48:BA$48,'Draft Sim'!$F$21)</f>
        <v>-0.65202607267917234</v>
      </c>
      <c r="BM133" cm="1">
        <f t="array" ref="BM133">INDEX(_x_scores_!I$2:I$474,MATCH($BE133,_x_scores_!$A$2:$A$474,0),0) + INDEX(_hidden_info_auction!AP$49:BA$49,'Draft Sim'!$F$21)</f>
        <v>-1.6340307848796747</v>
      </c>
      <c r="BN133" cm="1">
        <f t="array" ref="BN133">INDEX(_x_scores_!J$2:J$474,MATCH($BE133,_x_scores_!$A$2:$A$474,0),0) + INDEX(_hidden_info_auction!AP$50:BA$50,'Draft Sim'!$F$21)</f>
        <v>-0.58086073495906421</v>
      </c>
      <c r="BP133">
        <f t="shared" si="48"/>
        <v>0.51171713008391606</v>
      </c>
      <c r="BQ133">
        <f t="shared" si="49"/>
        <v>0.47591319260578135</v>
      </c>
      <c r="BR133">
        <f t="shared" si="50"/>
        <v>0.52693156241876016</v>
      </c>
      <c r="BS133">
        <f t="shared" si="51"/>
        <v>0.46098321744165727</v>
      </c>
      <c r="BT133">
        <f t="shared" si="52"/>
        <v>0.41297250065044355</v>
      </c>
      <c r="BU133">
        <f t="shared" si="53"/>
        <v>0.55619475675471641</v>
      </c>
      <c r="BV133">
        <f t="shared" si="54"/>
        <v>0.45231812737165722</v>
      </c>
      <c r="BW133">
        <f t="shared" si="55"/>
        <v>0.38068550228350273</v>
      </c>
      <c r="BX133">
        <f t="shared" si="56"/>
        <v>0.45735209307094471</v>
      </c>
      <c r="BZ133">
        <f t="shared" si="57"/>
        <v>0.47056312029793113</v>
      </c>
      <c r="CA133" cm="1">
        <f t="array" aca="1" ref="CA133" ca="1">SUM(IF(MOD(_xlfn.FLOOR.MATH(ROW(INDIRECT("1:512"))/1),2)=1,BP133,1-BP133) * IF(MOD(_xlfn.FLOOR.MATH(ROW(INDIRECT("1:512"))/2),2)=1,BQ133,1-BQ133) *  IF(MOD(_xlfn.FLOOR.MATH(ROW(INDIRECT("1:512"))/4),2)=1,BR133,1-BR133) *IF(MOD(_xlfn.FLOOR.MATH(ROW(INDIRECT("1:512"))/8),2)=1,BS133,1-BS133) * IF(MOD(_xlfn.FLOOR.MATH(ROW(INDIRECT("1:512"))/16),2)=1,BT133,1-BT133) * IF(MOD(_xlfn.FLOOR.MATH(ROW(INDIRECT("1:512"))/32),2)=1,BU133,1-BU133) *  IF(MOD(_xlfn.FLOOR.MATH(ROW(INDIRECT("1:512"))/64),2)=1,BV133,1-BV133) * IF(MOD(_xlfn.FLOOR.MATH(ROW(INDIRECT("1:512"))/128),2)=1,BW133,1-BW133) * IF(MOD(_xlfn.FLOOR.MATH(ROW(INDIRECT("1:512"))/256),2)=1,BX133,1-BX133)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0.42750588854622751</v>
      </c>
      <c r="CB133">
        <f ca="1">IF('Auction Sim'!$C$2 = "Most Categories",CA133,BZ133)</f>
        <v>0.42750588854622751</v>
      </c>
      <c r="CD133" t="str">
        <f ca="1"/>
        <v>Quentin Grimes</v>
      </c>
      <c r="CF133" s="6" t="str">
        <f t="shared" ca="1" si="58"/>
        <v>Quentin Grimes</v>
      </c>
      <c r="CH133" t="str">
        <f ca="1"/>
        <v>Quentin Grimes</v>
      </c>
      <c r="CI133">
        <f t="shared" ref="CI133:CI196" ca="1" si="63">INDEX(CB$4:CB$476,MATCH(CH133,$BE$4:$BE$476,0))</f>
        <v>0.42727016375412935</v>
      </c>
      <c r="CJ133">
        <f t="shared" ref="CJ133:CJ196" ca="1" si="64">_xlfn.NORM.INV(CI133,0.5,1)</f>
        <v>0.31667156874779534</v>
      </c>
      <c r="CL133">
        <f t="shared" ref="CL133:CL196" ca="1" si="65">MAX(CJ133-$CK$4,0)</f>
        <v>2.4612471162544503E-2</v>
      </c>
      <c r="CN133">
        <f t="shared" ca="1" si="59"/>
        <v>4.0370286028287738</v>
      </c>
    </row>
    <row r="134" spans="3:92">
      <c r="C134" t="s">
        <v>590</v>
      </c>
      <c r="D134">
        <v>6</v>
      </c>
      <c r="E134" cm="1">
        <f t="array" aca="1" ref="E134" ca="1">INDIRECT("'Auction Sim'!" &amp; C134 &amp; D134)</f>
        <v>0</v>
      </c>
      <c r="I134" t="str">
        <v>Delon Wright</v>
      </c>
      <c r="K134" s="6" t="str">
        <f t="shared" ca="1" si="44"/>
        <v>Delon Wright</v>
      </c>
      <c r="M134" t="str">
        <f ca="1"/>
        <v>Delon Wright</v>
      </c>
      <c r="N134">
        <f ca="1">INDEX(_g_scores_!K$2:$K$474,MATCH(M134,_g_scores_!$A$2:$A$474,0))</f>
        <v>-1.1117198602272218</v>
      </c>
      <c r="P134">
        <f t="shared" ca="1" si="60"/>
        <v>0.34986291880637355</v>
      </c>
      <c r="R134">
        <f t="shared" ca="1" si="45"/>
        <v>3.5826433511447116</v>
      </c>
      <c r="T134" t="str">
        <v>Tyus Jones</v>
      </c>
      <c r="V134" s="6" t="str">
        <f t="shared" ca="1" si="46"/>
        <v>Tyus Jones</v>
      </c>
      <c r="X134" t="str">
        <f ca="1"/>
        <v>Tyus Jones</v>
      </c>
      <c r="Y134">
        <f ca="1">INDEX(_z_scores_!$K$2:$K$474,MATCH(X134,_z_scores_!$A$2:$A$474,0))</f>
        <v>-1.8998870111658479</v>
      </c>
      <c r="AA134">
        <f t="shared" ca="1" si="61"/>
        <v>0.46154573856923387</v>
      </c>
      <c r="AC134">
        <f t="shared" ca="1" si="62"/>
        <v>2.9671099068562232</v>
      </c>
      <c r="AE134">
        <v>-0.64794720463034539</v>
      </c>
      <c r="AF134">
        <v>-0.98695537340739103</v>
      </c>
      <c r="AG134">
        <v>0.67591589073366276</v>
      </c>
      <c r="AH134">
        <v>4.1408252174553309E-2</v>
      </c>
      <c r="AI134">
        <v>-0.82849616189135222</v>
      </c>
      <c r="AJ134">
        <v>-3.2416017065354741E-2</v>
      </c>
      <c r="AK134">
        <v>0.5349980462567977</v>
      </c>
      <c r="AL134">
        <v>8.0815753512924249E-2</v>
      </c>
      <c r="AM134">
        <v>-0.36851799418945191</v>
      </c>
      <c r="BE134" t="str">
        <f t="shared" si="47"/>
        <v>Delon Wright</v>
      </c>
      <c r="BF134" cm="1">
        <f t="array" ref="BF134">INDEX(_x_scores_!B$2:B$474,MATCH($BE134,_x_scores_!$A$2:$A$474,0),0) + INDEX(_hidden_info_auction!AP$42:BA$42,'Draft Sim'!$F$21)</f>
        <v>-1.125258935771116</v>
      </c>
      <c r="BG134" cm="1">
        <f t="array" ref="BG134">INDEX(_x_scores_!C$2:C$474,MATCH($BE134,_x_scores_!$A$2:$A$474,0),0) + INDEX(_hidden_info_auction!AP$43:BA$43,'Draft Sim'!$F$21)</f>
        <v>-0.47433352970388387</v>
      </c>
      <c r="BH134" cm="1">
        <f t="array" ref="BH134">INDEX(_x_scores_!D$2:D$474,MATCH($BE134,_x_scores_!$A$2:$A$474,0),0) +INDEX(_hidden_info_auction!AP$44:BA$44,'Draft Sim'!$F$21)</f>
        <v>9.6833032017931656E-2</v>
      </c>
      <c r="BI134" cm="1">
        <f t="array" ref="BI134">INDEX(_x_scores_!E$2:E$474,MATCH($BE134,_x_scores_!$A$2:$A$474,0),0) + INDEX(_hidden_info_auction!AP$45:BA$45,'Draft Sim'!$F$21)</f>
        <v>0.49032785638933768</v>
      </c>
      <c r="BJ134" cm="1">
        <f t="array" ref="BJ134">INDEX(_x_scores_!F$2:F$474,MATCH($BE134,_x_scores_!$A$2:$A$474,0),0) + INDEX(_hidden_info_auction!AP$46:BA$46,'Draft Sim'!$F$21)</f>
        <v>-1.0194876888009758</v>
      </c>
      <c r="BK134" cm="1">
        <f t="array" ref="BK134">INDEX(_x_scores_!G$2:G$474,MATCH($BE134,_x_scores_!$A$2:$A$474,0),0) + INDEX(_hidden_info_auction!AP$47:BA$47,'Draft Sim'!$F$21)</f>
        <v>-0.67768960266145206</v>
      </c>
      <c r="BL134" cm="1">
        <f t="array" ref="BL134">INDEX(_x_scores_!H$2:H$474,MATCH($BE134,_x_scores_!$A$2:$A$474,0),0) + INDEX(_hidden_info_auction!AP$48:BA$48,'Draft Sim'!$F$21)</f>
        <v>0.55119480167247092</v>
      </c>
      <c r="BM134" cm="1">
        <f t="array" ref="BM134">INDEX(_x_scores_!I$2:I$474,MATCH($BE134,_x_scores_!$A$2:$A$474,0),0) + INDEX(_hidden_info_auction!AP$49:BA$49,'Draft Sim'!$F$21)</f>
        <v>-1.7048789612415467</v>
      </c>
      <c r="BN134" cm="1">
        <f t="array" ref="BN134">INDEX(_x_scores_!J$2:J$474,MATCH($BE134,_x_scores_!$A$2:$A$474,0),0) + INDEX(_hidden_info_auction!AP$50:BA$50,'Draft Sim'!$F$21)</f>
        <v>-2.8722810640053609E-2</v>
      </c>
      <c r="BP134">
        <f t="shared" si="48"/>
        <v>0.41684941763823047</v>
      </c>
      <c r="BQ134">
        <f t="shared" si="49"/>
        <v>0.46741543805359687</v>
      </c>
      <c r="BR134">
        <f t="shared" si="50"/>
        <v>0.50650038587630131</v>
      </c>
      <c r="BS134">
        <f t="shared" si="51"/>
        <v>0.53717367975610908</v>
      </c>
      <c r="BT134">
        <f t="shared" si="52"/>
        <v>0.42926303211255801</v>
      </c>
      <c r="BU134">
        <f t="shared" si="53"/>
        <v>0.45334929969810744</v>
      </c>
      <c r="BV134">
        <f t="shared" si="54"/>
        <v>0.54033568671659182</v>
      </c>
      <c r="BW134">
        <f t="shared" si="55"/>
        <v>0.37567951547346945</v>
      </c>
      <c r="BX134">
        <f t="shared" si="56"/>
        <v>0.49788709323167302</v>
      </c>
      <c r="BZ134">
        <f t="shared" si="57"/>
        <v>0.4693837276174041</v>
      </c>
      <c r="CA134" cm="1">
        <f t="array" aca="1" ref="CA134" ca="1">SUM(IF(MOD(_xlfn.FLOOR.MATH(ROW(INDIRECT("1:512"))/1),2)=1,BP134,1-BP134) * IF(MOD(_xlfn.FLOOR.MATH(ROW(INDIRECT("1:512"))/2),2)=1,BQ134,1-BQ134) *  IF(MOD(_xlfn.FLOOR.MATH(ROW(INDIRECT("1:512"))/4),2)=1,BR134,1-BR134) *IF(MOD(_xlfn.FLOOR.MATH(ROW(INDIRECT("1:512"))/8),2)=1,BS134,1-BS134) * IF(MOD(_xlfn.FLOOR.MATH(ROW(INDIRECT("1:512"))/16),2)=1,BT134,1-BT134) * IF(MOD(_xlfn.FLOOR.MATH(ROW(INDIRECT("1:512"))/32),2)=1,BU134,1-BU134) *  IF(MOD(_xlfn.FLOOR.MATH(ROW(INDIRECT("1:512"))/64),2)=1,BV134,1-BV134) * IF(MOD(_xlfn.FLOOR.MATH(ROW(INDIRECT("1:512"))/128),2)=1,BW134,1-BW134) * IF(MOD(_xlfn.FLOOR.MATH(ROW(INDIRECT("1:512"))/256),2)=1,BX134,1-BX134)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0.42462526254293748</v>
      </c>
      <c r="CB134">
        <f ca="1">IF('Auction Sim'!$C$2 = "Most Categories",CA134,BZ134)</f>
        <v>0.42462526254293748</v>
      </c>
      <c r="CD134" t="str">
        <f ca="1"/>
        <v>Steven Adams</v>
      </c>
      <c r="CF134" s="6" t="str">
        <f t="shared" ca="1" si="58"/>
        <v>Steven Adams</v>
      </c>
      <c r="CH134" t="str">
        <f ca="1"/>
        <v>Steven Adams</v>
      </c>
      <c r="CI134">
        <f t="shared" ca="1" si="63"/>
        <v>0.42606645848481295</v>
      </c>
      <c r="CJ134">
        <f t="shared" ca="1" si="64"/>
        <v>0.31360232679457467</v>
      </c>
      <c r="CL134">
        <f t="shared" ca="1" si="65"/>
        <v>2.1543229209323833E-2</v>
      </c>
      <c r="CN134">
        <f t="shared" ca="1" si="59"/>
        <v>3.5336001793956138</v>
      </c>
    </row>
    <row r="135" spans="3:92">
      <c r="C135" t="s">
        <v>590</v>
      </c>
      <c r="D135">
        <v>8</v>
      </c>
      <c r="E135" cm="1">
        <f t="array" aca="1" ref="E135" ca="1">INDIRECT("'Auction Sim'!" &amp; C135 &amp; D135)</f>
        <v>0</v>
      </c>
      <c r="I135" t="str">
        <v>Donte DiVincenzo</v>
      </c>
      <c r="K135" s="6" t="str">
        <f t="shared" ca="1" si="44"/>
        <v>Donte DiVincenzo</v>
      </c>
      <c r="M135" t="str">
        <f ca="1"/>
        <v>Donte DiVincenzo</v>
      </c>
      <c r="N135">
        <f ca="1">INDEX(_g_scores_!K$2:$K$474,MATCH(M135,_g_scores_!$A$2:$A$474,0))</f>
        <v>-1.1527460037165502</v>
      </c>
      <c r="P135">
        <f t="shared" ca="1" si="60"/>
        <v>0.30883677531704512</v>
      </c>
      <c r="R135">
        <f t="shared" ca="1" si="45"/>
        <v>3.1625301230935379</v>
      </c>
      <c r="T135" t="str">
        <v>Monte Morris</v>
      </c>
      <c r="V135" s="6" t="str">
        <f t="shared" ca="1" si="46"/>
        <v>Monte Morris</v>
      </c>
      <c r="X135" t="str">
        <f ca="1"/>
        <v>Monte Morris</v>
      </c>
      <c r="Y135">
        <f ca="1">INDEX(_z_scores_!$K$2:$K$474,MATCH(X135,_z_scores_!$A$2:$A$474,0))</f>
        <v>-1.9913481381940847</v>
      </c>
      <c r="AA135">
        <f t="shared" ca="1" si="61"/>
        <v>0.37008461154099703</v>
      </c>
      <c r="AC135">
        <f t="shared" ca="1" si="62"/>
        <v>2.3791395424477786</v>
      </c>
      <c r="AE135">
        <v>-0.63907605552093671</v>
      </c>
      <c r="AF135">
        <v>-0.79960323960253987</v>
      </c>
      <c r="AG135">
        <v>0.41163477658501246</v>
      </c>
      <c r="AH135">
        <v>-0.2955426603560925</v>
      </c>
      <c r="AI135">
        <v>-0.66875913905563344</v>
      </c>
      <c r="AJ135">
        <v>-0.25977732084114386</v>
      </c>
      <c r="AK135">
        <v>0.71253805395207126</v>
      </c>
      <c r="AL135">
        <v>0.10943092417869955</v>
      </c>
      <c r="AM135">
        <v>-9.2331017672844601E-2</v>
      </c>
      <c r="BE135" t="str">
        <f t="shared" si="47"/>
        <v>Donte DiVincenzo</v>
      </c>
      <c r="BF135" cm="1">
        <f t="array" ref="BF135">INDEX(_x_scores_!B$2:B$474,MATCH($BE135,_x_scores_!$A$2:$A$474,0),0) + INDEX(_hidden_info_auction!AP$42:BA$42,'Draft Sim'!$F$21)</f>
        <v>-0.84470451185039641</v>
      </c>
      <c r="BG135" cm="1">
        <f t="array" ref="BG135">INDEX(_x_scores_!C$2:C$474,MATCH($BE135,_x_scores_!$A$2:$A$474,0),0) + INDEX(_hidden_info_auction!AP$43:BA$43,'Draft Sim'!$F$21)</f>
        <v>-0.19165280578914307</v>
      </c>
      <c r="BH135" cm="1">
        <f t="array" ref="BH135">INDEX(_x_scores_!D$2:D$474,MATCH($BE135,_x_scores_!$A$2:$A$474,0),0) +INDEX(_hidden_info_auction!AP$44:BA$44,'Draft Sim'!$F$21)</f>
        <v>7.8239960688763613E-2</v>
      </c>
      <c r="BI135" cm="1">
        <f t="array" ref="BI135">INDEX(_x_scores_!E$2:E$474,MATCH($BE135,_x_scores_!$A$2:$A$474,0),0) + INDEX(_hidden_info_auction!AP$45:BA$45,'Draft Sim'!$F$21)</f>
        <v>5.7066732153489175E-2</v>
      </c>
      <c r="BJ135" cm="1">
        <f t="array" ref="BJ135">INDEX(_x_scores_!F$2:F$474,MATCH($BE135,_x_scores_!$A$2:$A$474,0),0) + INDEX(_hidden_info_auction!AP$46:BA$46,'Draft Sim'!$F$21)</f>
        <v>-1.2703827499743476</v>
      </c>
      <c r="BK135" cm="1">
        <f t="array" ref="BK135">INDEX(_x_scores_!G$2:G$474,MATCH($BE135,_x_scores_!$A$2:$A$474,0),0) + INDEX(_hidden_info_auction!AP$47:BA$47,'Draft Sim'!$F$21)</f>
        <v>0.22051346463284938</v>
      </c>
      <c r="BL135" cm="1">
        <f t="array" ref="BL135">INDEX(_x_scores_!H$2:H$474,MATCH($BE135,_x_scores_!$A$2:$A$474,0),0) + INDEX(_hidden_info_auction!AP$48:BA$48,'Draft Sim'!$F$21)</f>
        <v>0.16365986162282281</v>
      </c>
      <c r="BM135" cm="1">
        <f t="array" ref="BM135">INDEX(_x_scores_!I$2:I$474,MATCH($BE135,_x_scores_!$A$2:$A$474,0),0) + INDEX(_hidden_info_auction!AP$49:BA$49,'Draft Sim'!$F$21)</f>
        <v>-1.761339137618952</v>
      </c>
      <c r="BN135" cm="1">
        <f t="array" ref="BN135">INDEX(_x_scores_!J$2:J$474,MATCH($BE135,_x_scores_!$A$2:$A$474,0),0) + INDEX(_hidden_info_auction!AP$50:BA$50,'Draft Sim'!$F$21)</f>
        <v>-0.25926732639857009</v>
      </c>
      <c r="BP135">
        <f t="shared" si="48"/>
        <v>0.43738130512757167</v>
      </c>
      <c r="BQ135">
        <f t="shared" si="49"/>
        <v>0.48682204620826885</v>
      </c>
      <c r="BR135">
        <f t="shared" si="50"/>
        <v>0.50525231667323633</v>
      </c>
      <c r="BS135">
        <f t="shared" si="51"/>
        <v>0.50433264775213738</v>
      </c>
      <c r="BT135">
        <f t="shared" si="52"/>
        <v>0.41211097598555579</v>
      </c>
      <c r="BU135">
        <f t="shared" si="53"/>
        <v>0.51521074829541358</v>
      </c>
      <c r="BV135">
        <f t="shared" si="54"/>
        <v>0.51199507662787169</v>
      </c>
      <c r="BW135">
        <f t="shared" si="55"/>
        <v>0.37170503954270984</v>
      </c>
      <c r="BX135">
        <f t="shared" si="56"/>
        <v>0.48093495599328839</v>
      </c>
      <c r="BZ135">
        <f t="shared" si="57"/>
        <v>0.46952723468956159</v>
      </c>
      <c r="CA135" cm="1">
        <f t="array" aca="1" ref="CA135" ca="1">SUM(IF(MOD(_xlfn.FLOOR.MATH(ROW(INDIRECT("1:512"))/1),2)=1,BP135,1-BP135) * IF(MOD(_xlfn.FLOOR.MATH(ROW(INDIRECT("1:512"))/2),2)=1,BQ135,1-BQ135) *  IF(MOD(_xlfn.FLOOR.MATH(ROW(INDIRECT("1:512"))/4),2)=1,BR135,1-BR135) *IF(MOD(_xlfn.FLOOR.MATH(ROW(INDIRECT("1:512"))/8),2)=1,BS135,1-BS135) * IF(MOD(_xlfn.FLOOR.MATH(ROW(INDIRECT("1:512"))/16),2)=1,BT135,1-BT135) * IF(MOD(_xlfn.FLOOR.MATH(ROW(INDIRECT("1:512"))/32),2)=1,BU135,1-BU135) *  IF(MOD(_xlfn.FLOOR.MATH(ROW(INDIRECT("1:512"))/64),2)=1,BV135,1-BV135) * IF(MOD(_xlfn.FLOOR.MATH(ROW(INDIRECT("1:512"))/128),2)=1,BW135,1-BW135) * IF(MOD(_xlfn.FLOOR.MATH(ROW(INDIRECT("1:512"))/256),2)=1,BX135,1-BX135)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0.42508130982929121</v>
      </c>
      <c r="CB135">
        <f ca="1">IF('Auction Sim'!$C$2 = "Most Categories",CA135,BZ135)</f>
        <v>0.42508130982929121</v>
      </c>
      <c r="CD135" t="str">
        <f ca="1"/>
        <v>Donte DiVincenzo</v>
      </c>
      <c r="CF135" s="6" t="str">
        <f t="shared" ca="1" si="58"/>
        <v>Donte DiVincenzo</v>
      </c>
      <c r="CH135" t="str">
        <f ca="1"/>
        <v>Donte DiVincenzo</v>
      </c>
      <c r="CI135">
        <f t="shared" ca="1" si="63"/>
        <v>0.42508130982929121</v>
      </c>
      <c r="CJ135">
        <f t="shared" ca="1" si="64"/>
        <v>0.31108906073420323</v>
      </c>
      <c r="CL135">
        <f t="shared" ca="1" si="65"/>
        <v>1.9029963148952389E-2</v>
      </c>
      <c r="CN135">
        <f t="shared" ca="1" si="59"/>
        <v>3.121364979393479</v>
      </c>
    </row>
    <row r="136" spans="3:92">
      <c r="C136" t="s">
        <v>590</v>
      </c>
      <c r="D136">
        <v>10</v>
      </c>
      <c r="E136" cm="1">
        <f t="array" aca="1" ref="E136" ca="1">INDIRECT("'Auction Sim'!" &amp; C136 &amp; D136)</f>
        <v>0</v>
      </c>
      <c r="I136" t="str">
        <v>Monte Morris</v>
      </c>
      <c r="K136" s="6" t="str">
        <f t="shared" ca="1" si="44"/>
        <v>Monte Morris</v>
      </c>
      <c r="M136" t="str">
        <f ca="1"/>
        <v>Monte Morris</v>
      </c>
      <c r="N136">
        <f ca="1">INDEX(_g_scores_!K$2:$K$474,MATCH(M136,_g_scores_!$A$2:$A$474,0))</f>
        <v>-1.1761235100468719</v>
      </c>
      <c r="P136">
        <f t="shared" ca="1" si="60"/>
        <v>0.28545926898672347</v>
      </c>
      <c r="R136">
        <f t="shared" ca="1" si="45"/>
        <v>2.9231413135952033</v>
      </c>
      <c r="T136" t="str">
        <v>Kevon Looney</v>
      </c>
      <c r="V136" s="6" t="str">
        <f t="shared" ca="1" si="46"/>
        <v>Kevon Looney</v>
      </c>
      <c r="X136" t="str">
        <f ca="1"/>
        <v>Kevon Looney</v>
      </c>
      <c r="Y136">
        <f ca="1">INDEX(_z_scores_!$K$2:$K$474,MATCH(X136,_z_scores_!$A$2:$A$474,0))</f>
        <v>-2.010661868323794</v>
      </c>
      <c r="AA136">
        <f t="shared" ca="1" si="61"/>
        <v>0.35077088141128776</v>
      </c>
      <c r="AC136">
        <f t="shared" ca="1" si="62"/>
        <v>2.2549785867343686</v>
      </c>
      <c r="AE136">
        <v>-0.89907680017418024</v>
      </c>
      <c r="AF136">
        <v>1.0717347561040202</v>
      </c>
      <c r="AG136">
        <v>-0.39240655555410092</v>
      </c>
      <c r="AH136">
        <v>-0.35362408823810437</v>
      </c>
      <c r="AI136">
        <v>0.10366641971973731</v>
      </c>
      <c r="AJ136">
        <v>-1.2624694347468159</v>
      </c>
      <c r="AK136">
        <v>0.68189468249551599</v>
      </c>
      <c r="AL136">
        <v>-0.65599307046843058</v>
      </c>
      <c r="AM136">
        <v>0.3453042727599463</v>
      </c>
      <c r="BE136" t="str">
        <f t="shared" si="47"/>
        <v>Monte Morris</v>
      </c>
      <c r="BF136" cm="1">
        <f t="array" ref="BF136">INDEX(_x_scores_!B$2:B$474,MATCH($BE136,_x_scores_!$A$2:$A$474,0),0) + INDEX(_hidden_info_auction!AP$42:BA$42,'Draft Sim'!$F$21)</f>
        <v>-0.730912918739407</v>
      </c>
      <c r="BG136" cm="1">
        <f t="array" ref="BG136">INDEX(_x_scores_!C$2:C$474,MATCH($BE136,_x_scores_!$A$2:$A$474,0),0) + INDEX(_hidden_info_auction!AP$43:BA$43,'Draft Sim'!$F$21)</f>
        <v>-0.5554356244758335</v>
      </c>
      <c r="BH136" cm="1">
        <f t="array" ref="BH136">INDEX(_x_scores_!D$2:D$474,MATCH($BE136,_x_scores_!$A$2:$A$474,0),0) +INDEX(_hidden_info_auction!AP$44:BA$44,'Draft Sim'!$F$21)</f>
        <v>0.56109377981851771</v>
      </c>
      <c r="BI136" cm="1">
        <f t="array" ref="BI136">INDEX(_x_scores_!E$2:E$474,MATCH($BE136,_x_scores_!$A$2:$A$474,0),0) + INDEX(_hidden_info_auction!AP$45:BA$45,'Draft Sim'!$F$21)</f>
        <v>-0.52851818730150379</v>
      </c>
      <c r="BJ136" cm="1">
        <f t="array" ref="BJ136">INDEX(_x_scores_!F$2:F$474,MATCH($BE136,_x_scores_!$A$2:$A$474,0),0) + INDEX(_hidden_info_auction!AP$46:BA$46,'Draft Sim'!$F$21)</f>
        <v>-1.2405306067886839</v>
      </c>
      <c r="BK136" cm="1">
        <f t="array" ref="BK136">INDEX(_x_scores_!G$2:G$474,MATCH($BE136,_x_scores_!$A$2:$A$474,0),0) + INDEX(_hidden_info_auction!AP$47:BA$47,'Draft Sim'!$F$21)</f>
        <v>-0.32771074014138196</v>
      </c>
      <c r="BL136" cm="1">
        <f t="array" ref="BL136">INDEX(_x_scores_!H$2:H$474,MATCH($BE136,_x_scores_!$A$2:$A$474,0),0) + INDEX(_hidden_info_auction!AP$48:BA$48,'Draft Sim'!$F$21)</f>
        <v>0.64187374080692849</v>
      </c>
      <c r="BM136" cm="1">
        <f t="array" ref="BM136">INDEX(_x_scores_!I$2:I$474,MATCH($BE136,_x_scores_!$A$2:$A$474,0),0) + INDEX(_hidden_info_auction!AP$49:BA$49,'Draft Sim'!$F$21)</f>
        <v>-1.6345077781901398</v>
      </c>
      <c r="BN136" cm="1">
        <f t="array" ref="BN136">INDEX(_x_scores_!J$2:J$474,MATCH($BE136,_x_scores_!$A$2:$A$474,0),0) + INDEX(_hidden_info_auction!AP$50:BA$50,'Draft Sim'!$F$21)</f>
        <v>7.5128217333121361E-3</v>
      </c>
      <c r="BP136">
        <f t="shared" si="48"/>
        <v>0.44576054144504673</v>
      </c>
      <c r="BQ136">
        <f t="shared" si="49"/>
        <v>0.46185985495367143</v>
      </c>
      <c r="BR136">
        <f t="shared" si="50"/>
        <v>0.53761190892282351</v>
      </c>
      <c r="BS136">
        <f t="shared" si="51"/>
        <v>0.45994035988639248</v>
      </c>
      <c r="BT136">
        <f t="shared" si="52"/>
        <v>0.41414366742595932</v>
      </c>
      <c r="BU136">
        <f t="shared" si="53"/>
        <v>0.47740153454735856</v>
      </c>
      <c r="BV136">
        <f t="shared" si="54"/>
        <v>0.54694290820659308</v>
      </c>
      <c r="BW136">
        <f t="shared" si="55"/>
        <v>0.38065173096709182</v>
      </c>
      <c r="BX136">
        <f t="shared" si="56"/>
        <v>0.50055266043506963</v>
      </c>
      <c r="BZ136">
        <f t="shared" si="57"/>
        <v>0.46942946297666743</v>
      </c>
      <c r="CA136" cm="1">
        <f t="array" aca="1" ref="CA136" ca="1">SUM(IF(MOD(_xlfn.FLOOR.MATH(ROW(INDIRECT("1:512"))/1),2)=1,BP136,1-BP136) * IF(MOD(_xlfn.FLOOR.MATH(ROW(INDIRECT("1:512"))/2),2)=1,BQ136,1-BQ136) *  IF(MOD(_xlfn.FLOOR.MATH(ROW(INDIRECT("1:512"))/4),2)=1,BR136,1-BR136) *IF(MOD(_xlfn.FLOOR.MATH(ROW(INDIRECT("1:512"))/8),2)=1,BS136,1-BS136) * IF(MOD(_xlfn.FLOOR.MATH(ROW(INDIRECT("1:512"))/16),2)=1,BT136,1-BT136) * IF(MOD(_xlfn.FLOOR.MATH(ROW(INDIRECT("1:512"))/32),2)=1,BU136,1-BU136) *  IF(MOD(_xlfn.FLOOR.MATH(ROW(INDIRECT("1:512"))/64),2)=1,BV136,1-BV136) * IF(MOD(_xlfn.FLOOR.MATH(ROW(INDIRECT("1:512"))/128),2)=1,BW136,1-BW136) * IF(MOD(_xlfn.FLOOR.MATH(ROW(INDIRECT("1:512"))/256),2)=1,BX136,1-BX136)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0.42475725669422842</v>
      </c>
      <c r="CB136">
        <f ca="1">IF('Auction Sim'!$C$2 = "Most Categories",CA136,BZ136)</f>
        <v>0.42475725669422842</v>
      </c>
      <c r="CD136" t="str">
        <f ca="1"/>
        <v>Isaiah Stewart</v>
      </c>
      <c r="CF136" s="6" t="str">
        <f t="shared" ca="1" si="58"/>
        <v>Isaiah Stewart</v>
      </c>
      <c r="CH136" t="str">
        <f ca="1"/>
        <v>Isaiah Stewart</v>
      </c>
      <c r="CI136">
        <f t="shared" ca="1" si="63"/>
        <v>0.4250328466081385</v>
      </c>
      <c r="CJ136">
        <f t="shared" ca="1" si="64"/>
        <v>0.31096539291769087</v>
      </c>
      <c r="CL136">
        <f t="shared" ca="1" si="65"/>
        <v>1.8906295332440037E-2</v>
      </c>
      <c r="CN136">
        <f t="shared" ca="1" si="59"/>
        <v>3.1010805264747687</v>
      </c>
    </row>
    <row r="137" spans="3:92">
      <c r="C137" t="s">
        <v>590</v>
      </c>
      <c r="D137">
        <v>12</v>
      </c>
      <c r="E137" cm="1">
        <f t="array" aca="1" ref="E137" ca="1">INDIRECT("'Auction Sim'!" &amp; C137 &amp; D137)</f>
        <v>0</v>
      </c>
      <c r="I137" t="str">
        <v>Tyus Jones</v>
      </c>
      <c r="K137" s="6" t="str">
        <f t="shared" ca="1" si="44"/>
        <v>Tyus Jones</v>
      </c>
      <c r="M137" t="str">
        <f ca="1"/>
        <v>Tyus Jones</v>
      </c>
      <c r="N137">
        <f ca="1">INDEX(_g_scores_!K$2:$K$474,MATCH(M137,_g_scores_!$A$2:$A$474,0))</f>
        <v>-1.1863086255154147</v>
      </c>
      <c r="P137">
        <f t="shared" ca="1" si="60"/>
        <v>0.27527415351818063</v>
      </c>
      <c r="R137">
        <f t="shared" ca="1" si="45"/>
        <v>2.8188443611244822</v>
      </c>
      <c r="T137" t="str">
        <v>Austin Reaves</v>
      </c>
      <c r="V137" s="6" t="str">
        <f t="shared" ca="1" si="46"/>
        <v>Austin Reaves</v>
      </c>
      <c r="X137" t="str">
        <f ca="1"/>
        <v>Austin Reaves</v>
      </c>
      <c r="Y137">
        <f ca="1">INDEX(_z_scores_!$K$2:$K$474,MATCH(X137,_z_scores_!$A$2:$A$474,0))</f>
        <v>-2.0187089542762977</v>
      </c>
      <c r="AA137">
        <f t="shared" ca="1" si="61"/>
        <v>0.34272379545878406</v>
      </c>
      <c r="AC137">
        <f t="shared" ca="1" si="62"/>
        <v>2.2032467940738765</v>
      </c>
      <c r="AE137">
        <v>-0.28738004752431912</v>
      </c>
      <c r="AF137">
        <v>-0.6843132845046922</v>
      </c>
      <c r="AG137">
        <v>-5.4774949517273755E-2</v>
      </c>
      <c r="AH137">
        <v>-0.3223413762697625</v>
      </c>
      <c r="AI137">
        <v>-0.54163523747452502</v>
      </c>
      <c r="AJ137">
        <v>-9.2012661194085507E-2</v>
      </c>
      <c r="AK137">
        <v>0.20811319028838116</v>
      </c>
      <c r="AL137">
        <v>0.26898400596450267</v>
      </c>
      <c r="AM137">
        <v>-6.3794241072234914E-2</v>
      </c>
      <c r="BE137" t="str">
        <f t="shared" si="47"/>
        <v>Tyus Jones</v>
      </c>
      <c r="BF137" cm="1">
        <f t="array" ref="BF137">INDEX(_x_scores_!B$2:B$474,MATCH($BE137,_x_scores_!$A$2:$A$474,0),0) + INDEX(_hidden_info_auction!AP$42:BA$42,'Draft Sim'!$F$21)</f>
        <v>-0.73978406784881567</v>
      </c>
      <c r="BG137" cm="1">
        <f t="array" ref="BG137">INDEX(_x_scores_!C$2:C$474,MATCH($BE137,_x_scores_!$A$2:$A$474,0),0) + INDEX(_hidden_info_auction!AP$43:BA$43,'Draft Sim'!$F$21)</f>
        <v>-0.74278775828068466</v>
      </c>
      <c r="BH137" cm="1">
        <f t="array" ref="BH137">INDEX(_x_scores_!D$2:D$474,MATCH($BE137,_x_scores_!$A$2:$A$474,0),0) +INDEX(_hidden_info_auction!AP$44:BA$44,'Draft Sim'!$F$21)</f>
        <v>0.82537489396716801</v>
      </c>
      <c r="BI137" cm="1">
        <f t="array" ref="BI137">INDEX(_x_scores_!E$2:E$474,MATCH($BE137,_x_scores_!$A$2:$A$474,0),0) + INDEX(_hidden_info_auction!AP$45:BA$45,'Draft Sim'!$F$21)</f>
        <v>-0.191567274770858</v>
      </c>
      <c r="BJ137" cm="1">
        <f t="array" ref="BJ137">INDEX(_x_scores_!F$2:F$474,MATCH($BE137,_x_scores_!$A$2:$A$474,0),0) + INDEX(_hidden_info_auction!AP$46:BA$46,'Draft Sim'!$F$21)</f>
        <v>-1.4002676296244028</v>
      </c>
      <c r="BK137" cm="1">
        <f t="array" ref="BK137">INDEX(_x_scores_!G$2:G$474,MATCH($BE137,_x_scores_!$A$2:$A$474,0),0) + INDEX(_hidden_info_auction!AP$47:BA$47,'Draft Sim'!$F$21)</f>
        <v>-0.10034943636559285</v>
      </c>
      <c r="BL137" cm="1">
        <f t="array" ref="BL137">INDEX(_x_scores_!H$2:H$474,MATCH($BE137,_x_scores_!$A$2:$A$474,0),0) + INDEX(_hidden_info_auction!AP$48:BA$48,'Draft Sim'!$F$21)</f>
        <v>0.46433373311165493</v>
      </c>
      <c r="BM137" cm="1">
        <f t="array" ref="BM137">INDEX(_x_scores_!I$2:I$474,MATCH($BE137,_x_scores_!$A$2:$A$474,0),0) + INDEX(_hidden_info_auction!AP$49:BA$49,'Draft Sim'!$F$21)</f>
        <v>-1.6631229488559152</v>
      </c>
      <c r="BN137" cm="1">
        <f t="array" ref="BN137">INDEX(_x_scores_!J$2:J$474,MATCH($BE137,_x_scores_!$A$2:$A$474,0),0) + INDEX(_hidden_info_auction!AP$50:BA$50,'Draft Sim'!$F$21)</f>
        <v>-0.26867415478329515</v>
      </c>
      <c r="BP137">
        <f t="shared" si="48"/>
        <v>0.44510637817253107</v>
      </c>
      <c r="BQ137">
        <f t="shared" si="49"/>
        <v>0.44905623177757725</v>
      </c>
      <c r="BR137">
        <f t="shared" si="50"/>
        <v>0.55523209983785549</v>
      </c>
      <c r="BS137">
        <f t="shared" si="51"/>
        <v>0.48545867314143343</v>
      </c>
      <c r="BT137">
        <f t="shared" si="52"/>
        <v>0.4032949555764116</v>
      </c>
      <c r="BU137">
        <f t="shared" si="53"/>
        <v>0.4930766885644966</v>
      </c>
      <c r="BV137">
        <f t="shared" si="54"/>
        <v>0.53399616223661917</v>
      </c>
      <c r="BW137">
        <f t="shared" si="55"/>
        <v>0.37862743783366826</v>
      </c>
      <c r="BX137">
        <f t="shared" si="56"/>
        <v>0.48024378718555782</v>
      </c>
      <c r="BZ137">
        <f t="shared" si="57"/>
        <v>0.46934360159179445</v>
      </c>
      <c r="CA137" cm="1">
        <f t="array" aca="1" ref="CA137" ca="1">SUM(IF(MOD(_xlfn.FLOOR.MATH(ROW(INDIRECT("1:512"))/1),2)=1,BP137,1-BP137) * IF(MOD(_xlfn.FLOOR.MATH(ROW(INDIRECT("1:512"))/2),2)=1,BQ137,1-BQ137) *  IF(MOD(_xlfn.FLOOR.MATH(ROW(INDIRECT("1:512"))/4),2)=1,BR137,1-BR137) *IF(MOD(_xlfn.FLOOR.MATH(ROW(INDIRECT("1:512"))/8),2)=1,BS137,1-BS137) * IF(MOD(_xlfn.FLOOR.MATH(ROW(INDIRECT("1:512"))/16),2)=1,BT137,1-BT137) * IF(MOD(_xlfn.FLOOR.MATH(ROW(INDIRECT("1:512"))/32),2)=1,BU137,1-BU137) *  IF(MOD(_xlfn.FLOOR.MATH(ROW(INDIRECT("1:512"))/64),2)=1,BV137,1-BV137) * IF(MOD(_xlfn.FLOOR.MATH(ROW(INDIRECT("1:512"))/128),2)=1,BW137,1-BW137) * IF(MOD(_xlfn.FLOOR.MATH(ROW(INDIRECT("1:512"))/256),2)=1,BX137,1-BX137)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0.42450520778292516</v>
      </c>
      <c r="CB137">
        <f ca="1">IF('Auction Sim'!$C$2 = "Most Categories",CA137,BZ137)</f>
        <v>0.42450520778292516</v>
      </c>
      <c r="CD137" t="str">
        <f ca="1"/>
        <v>Monte Morris</v>
      </c>
      <c r="CF137" s="6" t="str">
        <f t="shared" ca="1" si="58"/>
        <v>Monte Morris</v>
      </c>
      <c r="CH137" t="str">
        <f ca="1"/>
        <v>Monte Morris</v>
      </c>
      <c r="CI137">
        <f t="shared" ca="1" si="63"/>
        <v>0.42475725669422842</v>
      </c>
      <c r="CJ137">
        <f t="shared" ca="1" si="64"/>
        <v>0.31026209113922415</v>
      </c>
      <c r="CL137">
        <f t="shared" ca="1" si="65"/>
        <v>1.8202993553973312E-2</v>
      </c>
      <c r="CN137">
        <f t="shared" ca="1" si="59"/>
        <v>2.9857223660795902</v>
      </c>
    </row>
    <row r="138" spans="3:92">
      <c r="C138" t="s">
        <v>590</v>
      </c>
      <c r="D138">
        <v>14</v>
      </c>
      <c r="E138" cm="1">
        <f t="array" aca="1" ref="E138" ca="1">INDIRECT("'Auction Sim'!" &amp; C138 &amp; D138)</f>
        <v>0</v>
      </c>
      <c r="I138" t="str">
        <v>Isaiah Stewart</v>
      </c>
      <c r="K138" s="6" t="str">
        <f t="shared" ca="1" si="44"/>
        <v>Isaiah Stewart</v>
      </c>
      <c r="M138" t="str">
        <f ca="1"/>
        <v>Isaiah Stewart</v>
      </c>
      <c r="N138">
        <f ca="1">INDEX(_g_scores_!K$2:$K$474,MATCH(M138,_g_scores_!$A$2:$A$474,0))</f>
        <v>-1.1921885226880322</v>
      </c>
      <c r="P138">
        <f t="shared" ca="1" si="60"/>
        <v>0.26939425634556313</v>
      </c>
      <c r="R138">
        <f t="shared" ca="1" si="45"/>
        <v>2.7586334231297895</v>
      </c>
      <c r="T138" t="str">
        <v>Mike Conley</v>
      </c>
      <c r="V138" s="6" t="str">
        <f t="shared" ca="1" si="46"/>
        <v>Mike Conley</v>
      </c>
      <c r="X138" t="str">
        <f ca="1"/>
        <v>Mike Conley</v>
      </c>
      <c r="Y138">
        <f ca="1">INDEX(_z_scores_!$K$2:$K$474,MATCH(X138,_z_scores_!$A$2:$A$474,0))</f>
        <v>-2.0390812354385113</v>
      </c>
      <c r="AA138">
        <f t="shared" ca="1" si="61"/>
        <v>0.3223515142965705</v>
      </c>
      <c r="AC138">
        <f t="shared" ca="1" si="62"/>
        <v>2.0722807982680309</v>
      </c>
      <c r="AE138">
        <v>-0.64606183051787813</v>
      </c>
      <c r="AF138">
        <v>-1.0028132609126823</v>
      </c>
      <c r="AG138">
        <v>0.68250169579570796</v>
      </c>
      <c r="AH138">
        <v>7.6586009284568046E-2</v>
      </c>
      <c r="AI138">
        <v>-0.62948916671015087</v>
      </c>
      <c r="AJ138">
        <v>8.0629939105592019E-2</v>
      </c>
      <c r="AK138">
        <v>0.32528369864141327</v>
      </c>
      <c r="AL138">
        <v>4.1509297097642575E-2</v>
      </c>
      <c r="AM138">
        <v>-0.48355156605902433</v>
      </c>
      <c r="BE138" t="str">
        <f t="shared" si="47"/>
        <v>Isaiah Stewart</v>
      </c>
      <c r="BF138" cm="1">
        <f t="array" ref="BF138">INDEX(_x_scores_!B$2:B$474,MATCH($BE138,_x_scores_!$A$2:$A$474,0),0) + INDEX(_hidden_info_auction!AP$42:BA$42,'Draft Sim'!$F$21)</f>
        <v>-0.75141318140205193</v>
      </c>
      <c r="BG138" cm="1">
        <f t="array" ref="BG138">INDEX(_x_scores_!C$2:C$474,MATCH($BE138,_x_scores_!$A$2:$A$474,0),0) + INDEX(_hidden_info_auction!AP$43:BA$43,'Draft Sim'!$F$21)</f>
        <v>0.80866843141983746</v>
      </c>
      <c r="BH138" cm="1">
        <f t="array" ref="BH138">INDEX(_x_scores_!D$2:D$474,MATCH($BE138,_x_scores_!$A$2:$A$474,0),0) +INDEX(_hidden_info_auction!AP$44:BA$44,'Draft Sim'!$F$21)</f>
        <v>-0.76832832605420787</v>
      </c>
      <c r="BI138" cm="1">
        <f t="array" ref="BI138">INDEX(_x_scores_!E$2:E$474,MATCH($BE138,_x_scores_!$A$2:$A$474,0),0) + INDEX(_hidden_info_auction!AP$45:BA$45,'Draft Sim'!$F$21)</f>
        <v>-0.8006225696695406</v>
      </c>
      <c r="BJ138" cm="1">
        <f t="array" ref="BJ138">INDEX(_x_scores_!F$2:F$474,MATCH($BE138,_x_scores_!$A$2:$A$474,0),0) + INDEX(_hidden_info_auction!AP$46:BA$46,'Draft Sim'!$F$21)</f>
        <v>-0.25501685802050583</v>
      </c>
      <c r="BK138" cm="1">
        <f t="array" ref="BK138">INDEX(_x_scores_!G$2:G$474,MATCH($BE138,_x_scores_!$A$2:$A$474,0),0) + INDEX(_hidden_info_auction!AP$47:BA$47,'Draft Sim'!$F$21)</f>
        <v>-0.42627747784923409</v>
      </c>
      <c r="BL138" cm="1">
        <f t="array" ref="BL138">INDEX(_x_scores_!H$2:H$474,MATCH($BE138,_x_scores_!$A$2:$A$474,0),0) + INDEX(_hidden_info_auction!AP$48:BA$48,'Draft Sim'!$F$21)</f>
        <v>0.32957341312739019</v>
      </c>
      <c r="BM138" cm="1">
        <f t="array" ref="BM138">INDEX(_x_scores_!I$2:I$474,MATCH($BE138,_x_scores_!$A$2:$A$474,0),0) + INDEX(_hidden_info_auction!AP$49:BA$49,'Draft Sim'!$F$21)</f>
        <v>-1.946604092430603</v>
      </c>
      <c r="BN138" cm="1">
        <f t="array" ref="BN138">INDEX(_x_scores_!J$2:J$474,MATCH($BE138,_x_scores_!$A$2:$A$474,0),0) + INDEX(_hidden_info_auction!AP$50:BA$50,'Draft Sim'!$F$21)</f>
        <v>3.4087534432886715E-2</v>
      </c>
      <c r="BP138">
        <f t="shared" si="48"/>
        <v>0.44424906776838158</v>
      </c>
      <c r="BQ138">
        <f t="shared" si="49"/>
        <v>0.55543416224957798</v>
      </c>
      <c r="BR138">
        <f t="shared" si="50"/>
        <v>0.44856330642280362</v>
      </c>
      <c r="BS138">
        <f t="shared" si="51"/>
        <v>0.4394479445239472</v>
      </c>
      <c r="BT138">
        <f t="shared" si="52"/>
        <v>0.48221784364697007</v>
      </c>
      <c r="BU138">
        <f t="shared" si="53"/>
        <v>0.47061539498754912</v>
      </c>
      <c r="BV138">
        <f t="shared" si="54"/>
        <v>0.52414421510174813</v>
      </c>
      <c r="BW138">
        <f t="shared" si="55"/>
        <v>0.35876122859558135</v>
      </c>
      <c r="BX138">
        <f t="shared" si="56"/>
        <v>0.50250754167456879</v>
      </c>
      <c r="BZ138">
        <f t="shared" si="57"/>
        <v>0.46954896721901423</v>
      </c>
      <c r="CA138" cm="1">
        <f t="array" aca="1" ref="CA138" ca="1">SUM(IF(MOD(_xlfn.FLOOR.MATH(ROW(INDIRECT("1:512"))/1),2)=1,BP138,1-BP138) * IF(MOD(_xlfn.FLOOR.MATH(ROW(INDIRECT("1:512"))/2),2)=1,BQ138,1-BQ138) *  IF(MOD(_xlfn.FLOOR.MATH(ROW(INDIRECT("1:512"))/4),2)=1,BR138,1-BR138) *IF(MOD(_xlfn.FLOOR.MATH(ROW(INDIRECT("1:512"))/8),2)=1,BS138,1-BS138) * IF(MOD(_xlfn.FLOOR.MATH(ROW(INDIRECT("1:512"))/16),2)=1,BT138,1-BT138) * IF(MOD(_xlfn.FLOOR.MATH(ROW(INDIRECT("1:512"))/32),2)=1,BU138,1-BU138) *  IF(MOD(_xlfn.FLOOR.MATH(ROW(INDIRECT("1:512"))/64),2)=1,BV138,1-BV138) * IF(MOD(_xlfn.FLOOR.MATH(ROW(INDIRECT("1:512"))/128),2)=1,BW138,1-BW138) * IF(MOD(_xlfn.FLOOR.MATH(ROW(INDIRECT("1:512"))/256),2)=1,BX138,1-BX138)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0.4250328466081385</v>
      </c>
      <c r="CB138">
        <f ca="1">IF('Auction Sim'!$C$2 = "Most Categories",CA138,BZ138)</f>
        <v>0.4250328466081385</v>
      </c>
      <c r="CD138" t="str">
        <f ca="1"/>
        <v>Delon Wright</v>
      </c>
      <c r="CF138" s="6" t="str">
        <f t="shared" ca="1" si="58"/>
        <v>Delon Wright</v>
      </c>
      <c r="CH138" t="str">
        <f ca="1"/>
        <v>Delon Wright</v>
      </c>
      <c r="CI138">
        <f t="shared" ca="1" si="63"/>
        <v>0.42462526254293748</v>
      </c>
      <c r="CJ138">
        <f t="shared" ca="1" si="64"/>
        <v>0.30992521060768397</v>
      </c>
      <c r="CL138">
        <f t="shared" ca="1" si="65"/>
        <v>1.7866113022433128E-2</v>
      </c>
      <c r="CN138">
        <f t="shared" ca="1" si="59"/>
        <v>2.9304659746111246</v>
      </c>
    </row>
    <row r="139" spans="3:92">
      <c r="C139" t="s">
        <v>590</v>
      </c>
      <c r="D139">
        <v>16</v>
      </c>
      <c r="E139" cm="1">
        <f t="array" aca="1" ref="E139" ca="1">INDIRECT("'Auction Sim'!" &amp; C139 &amp; D139)</f>
        <v>0</v>
      </c>
      <c r="I139" t="str">
        <v>Austin Reaves</v>
      </c>
      <c r="K139" s="6" t="str">
        <f t="shared" ca="1" si="44"/>
        <v>Austin Reaves</v>
      </c>
      <c r="M139" t="str">
        <f ca="1"/>
        <v>Austin Reaves</v>
      </c>
      <c r="N139">
        <f ca="1">INDEX(_g_scores_!K$2:$K$474,MATCH(M139,_g_scores_!$A$2:$A$474,0))</f>
        <v>-1.196730871854877</v>
      </c>
      <c r="P139">
        <f t="shared" ca="1" si="60"/>
        <v>0.26485190717871832</v>
      </c>
      <c r="R139">
        <f t="shared" ca="1" si="45"/>
        <v>2.7121191566373728</v>
      </c>
      <c r="T139" t="str">
        <v>Caris LeVert</v>
      </c>
      <c r="V139" s="6" t="str">
        <f t="shared" ca="1" si="46"/>
        <v>Caris LeVert</v>
      </c>
      <c r="X139" t="str">
        <f ca="1"/>
        <v>Caris LeVert</v>
      </c>
      <c r="Y139">
        <f ca="1">INDEX(_z_scores_!$K$2:$K$474,MATCH(X139,_z_scores_!$A$2:$A$474,0))</f>
        <v>-2.1271561158558221</v>
      </c>
      <c r="AA139">
        <f t="shared" ca="1" si="61"/>
        <v>0.23427663387925968</v>
      </c>
      <c r="AC139">
        <f t="shared" ca="1" si="62"/>
        <v>1.5060793833411332</v>
      </c>
      <c r="AE139">
        <v>-0.40086523664086082</v>
      </c>
      <c r="AF139">
        <v>-0.55829347427796927</v>
      </c>
      <c r="AG139">
        <v>7.6821468495909581E-2</v>
      </c>
      <c r="AH139">
        <v>7.7888911081842968E-2</v>
      </c>
      <c r="AI139">
        <v>-0.43330530856769267</v>
      </c>
      <c r="AJ139">
        <v>6.6008912112013721E-2</v>
      </c>
      <c r="AK139">
        <v>0.15534358148381752</v>
      </c>
      <c r="AL139">
        <v>-0.18742265588653548</v>
      </c>
      <c r="AM139">
        <v>-0.42146795344758559</v>
      </c>
      <c r="BE139" t="str">
        <f t="shared" si="47"/>
        <v>Austin Reaves</v>
      </c>
      <c r="BF139" cm="1">
        <f t="array" ref="BF139">INDEX(_x_scores_!B$2:B$474,MATCH($BE139,_x_scores_!$A$2:$A$474,0),0) + INDEX(_hidden_info_auction!AP$42:BA$42,'Draft Sim'!$F$21)</f>
        <v>-0.3792169107427894</v>
      </c>
      <c r="BG139" cm="1">
        <f t="array" ref="BG139">INDEX(_x_scores_!C$2:C$474,MATCH($BE139,_x_scores_!$A$2:$A$474,0),0) + INDEX(_hidden_info_auction!AP$43:BA$43,'Draft Sim'!$F$21)</f>
        <v>-0.44014566937798583</v>
      </c>
      <c r="BH139" cm="1">
        <f t="array" ref="BH139">INDEX(_x_scores_!D$2:D$474,MATCH($BE139,_x_scores_!$A$2:$A$474,0),0) +INDEX(_hidden_info_auction!AP$44:BA$44,'Draft Sim'!$F$21)</f>
        <v>9.4684053716231495E-2</v>
      </c>
      <c r="BI139" cm="1">
        <f t="array" ref="BI139">INDEX(_x_scores_!E$2:E$474,MATCH($BE139,_x_scores_!$A$2:$A$474,0),0) + INDEX(_hidden_info_auction!AP$45:BA$45,'Draft Sim'!$F$21)</f>
        <v>-0.5553169032151738</v>
      </c>
      <c r="BJ139" cm="1">
        <f t="array" ref="BJ139">INDEX(_x_scores_!F$2:F$474,MATCH($BE139,_x_scores_!$A$2:$A$474,0),0) + INDEX(_hidden_info_auction!AP$46:BA$46,'Draft Sim'!$F$21)</f>
        <v>-1.1134067052075756</v>
      </c>
      <c r="BK139" cm="1">
        <f t="array" ref="BK139">INDEX(_x_scores_!G$2:G$474,MATCH($BE139,_x_scores_!$A$2:$A$474,0),0) + INDEX(_hidden_info_auction!AP$47:BA$47,'Draft Sim'!$F$21)</f>
        <v>-0.15994608049432363</v>
      </c>
      <c r="BL139" cm="1">
        <f t="array" ref="BL139">INDEX(_x_scores_!H$2:H$474,MATCH($BE139,_x_scores_!$A$2:$A$474,0),0) + INDEX(_hidden_info_auction!AP$48:BA$48,'Draft Sim'!$F$21)</f>
        <v>0.13744887714323839</v>
      </c>
      <c r="BM139" cm="1">
        <f t="array" ref="BM139">INDEX(_x_scores_!I$2:I$474,MATCH($BE139,_x_scores_!$A$2:$A$474,0),0) + INDEX(_hidden_info_auction!AP$49:BA$49,'Draft Sim'!$F$21)</f>
        <v>-1.4749546964043367</v>
      </c>
      <c r="BN139" cm="1">
        <f t="array" ref="BN139">INDEX(_x_scores_!J$2:J$474,MATCH($BE139,_x_scores_!$A$2:$A$474,0),0) + INDEX(_hidden_info_auction!AP$50:BA$50,'Draft Sim'!$F$21)</f>
        <v>3.6049598333921823E-2</v>
      </c>
      <c r="BP139">
        <f t="shared" si="48"/>
        <v>0.47179541346915221</v>
      </c>
      <c r="BQ139">
        <f t="shared" si="49"/>
        <v>0.46975931060138532</v>
      </c>
      <c r="BR139">
        <f t="shared" si="50"/>
        <v>0.50635613765399157</v>
      </c>
      <c r="BS139">
        <f t="shared" si="51"/>
        <v>0.45791648938950569</v>
      </c>
      <c r="BT139">
        <f t="shared" si="52"/>
        <v>0.42282492040175046</v>
      </c>
      <c r="BU139">
        <f t="shared" si="53"/>
        <v>0.48896584830281276</v>
      </c>
      <c r="BV139">
        <f t="shared" si="54"/>
        <v>0.51007444960482684</v>
      </c>
      <c r="BW139">
        <f t="shared" si="55"/>
        <v>0.39199736317253786</v>
      </c>
      <c r="BX139">
        <f t="shared" si="56"/>
        <v>0.50265187263275513</v>
      </c>
      <c r="BZ139">
        <f t="shared" si="57"/>
        <v>0.46914908946985751</v>
      </c>
      <c r="CA139" cm="1">
        <f t="array" aca="1" ref="CA139" ca="1">SUM(IF(MOD(_xlfn.FLOOR.MATH(ROW(INDIRECT("1:512"))/1),2)=1,BP139,1-BP139) * IF(MOD(_xlfn.FLOOR.MATH(ROW(INDIRECT("1:512"))/2),2)=1,BQ139,1-BQ139) *  IF(MOD(_xlfn.FLOOR.MATH(ROW(INDIRECT("1:512"))/4),2)=1,BR139,1-BR139) *IF(MOD(_xlfn.FLOOR.MATH(ROW(INDIRECT("1:512"))/8),2)=1,BS139,1-BS139) * IF(MOD(_xlfn.FLOOR.MATH(ROW(INDIRECT("1:512"))/16),2)=1,BT139,1-BT139) * IF(MOD(_xlfn.FLOOR.MATH(ROW(INDIRECT("1:512"))/32),2)=1,BU139,1-BU139) *  IF(MOD(_xlfn.FLOOR.MATH(ROW(INDIRECT("1:512"))/64),2)=1,BV139,1-BV139) * IF(MOD(_xlfn.FLOOR.MATH(ROW(INDIRECT("1:512"))/128),2)=1,BW139,1-BW139) * IF(MOD(_xlfn.FLOOR.MATH(ROW(INDIRECT("1:512"))/256),2)=1,BX139,1-BX139)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0.42426775753195767</v>
      </c>
      <c r="CB139">
        <f ca="1">IF('Auction Sim'!$C$2 = "Most Categories",CA139,BZ139)</f>
        <v>0.42426775753195767</v>
      </c>
      <c r="CD139" t="str">
        <f ca="1"/>
        <v>Tyus Jones</v>
      </c>
      <c r="CF139" s="6" t="str">
        <f t="shared" ca="1" si="58"/>
        <v>Tyus Jones</v>
      </c>
      <c r="CH139" t="str">
        <f ca="1"/>
        <v>Tyus Jones</v>
      </c>
      <c r="CI139">
        <f t="shared" ca="1" si="63"/>
        <v>0.42450520778292516</v>
      </c>
      <c r="CJ139">
        <f t="shared" ca="1" si="64"/>
        <v>0.3096187835152755</v>
      </c>
      <c r="CL139">
        <f t="shared" ca="1" si="65"/>
        <v>1.755968593002466E-2</v>
      </c>
      <c r="CN139">
        <f t="shared" ca="1" si="59"/>
        <v>2.8802046689273131</v>
      </c>
    </row>
    <row r="140" spans="3:92">
      <c r="C140" t="s">
        <v>590</v>
      </c>
      <c r="D140">
        <v>18</v>
      </c>
      <c r="E140" cm="1">
        <f t="array" aca="1" ref="E140" ca="1">INDIRECT("'Auction Sim'!" &amp; C140 &amp; D140)</f>
        <v>0</v>
      </c>
      <c r="I140" t="str">
        <v>Zach Collins</v>
      </c>
      <c r="K140" s="6" t="str">
        <f t="shared" ca="1" si="44"/>
        <v>Zach Collins</v>
      </c>
      <c r="M140" t="str">
        <f ca="1"/>
        <v>Zach Collins</v>
      </c>
      <c r="N140">
        <f ca="1">INDEX(_g_scores_!K$2:$K$474,MATCH(M140,_g_scores_!$A$2:$A$474,0))</f>
        <v>-1.2080871243706419</v>
      </c>
      <c r="P140">
        <f t="shared" ca="1" si="60"/>
        <v>0.25349565466295343</v>
      </c>
      <c r="R140">
        <f t="shared" ca="1" si="45"/>
        <v>2.5958296032650643</v>
      </c>
      <c r="T140" t="str">
        <v>Deni Avdija</v>
      </c>
      <c r="V140" s="6" t="str">
        <f t="shared" ca="1" si="46"/>
        <v>Deni Avdija</v>
      </c>
      <c r="X140" t="str">
        <f ca="1"/>
        <v>Deni Avdija</v>
      </c>
      <c r="Y140">
        <f ca="1">INDEX(_z_scores_!$K$2:$K$474,MATCH(X140,_z_scores_!$A$2:$A$474,0))</f>
        <v>-2.1613038103153199</v>
      </c>
      <c r="AA140">
        <f t="shared" ca="1" si="61"/>
        <v>0.20012893941976184</v>
      </c>
      <c r="AC140">
        <f t="shared" ca="1" si="62"/>
        <v>1.2865562590649529</v>
      </c>
      <c r="AE140">
        <v>-0.57520678751139176</v>
      </c>
      <c r="AF140">
        <v>0.19709492294518288</v>
      </c>
      <c r="AG140">
        <v>-0.18126052898426909</v>
      </c>
      <c r="AH140">
        <v>1.6179093573997369E-2</v>
      </c>
      <c r="AI140">
        <v>-0.24297343806238075</v>
      </c>
      <c r="AJ140">
        <v>-0.40013594959662546</v>
      </c>
      <c r="AK140">
        <v>0.10671889612816707</v>
      </c>
      <c r="AL140">
        <v>-0.19983921720802017</v>
      </c>
      <c r="AM140">
        <v>-0.32392763444390132</v>
      </c>
      <c r="BE140" t="str">
        <f t="shared" si="47"/>
        <v>Zach Collins</v>
      </c>
      <c r="BF140" cm="1">
        <f t="array" ref="BF140">INDEX(_x_scores_!B$2:B$474,MATCH($BE140,_x_scores_!$A$2:$A$474,0),0) + INDEX(_hidden_info_auction!AP$42:BA$42,'Draft Sim'!$F$21)</f>
        <v>-0.61418461935464552</v>
      </c>
      <c r="BG140" cm="1">
        <f t="array" ref="BG140">INDEX(_x_scores_!C$2:C$474,MATCH($BE140,_x_scores_!$A$2:$A$474,0),0) + INDEX(_hidden_info_auction!AP$43:BA$43,'Draft Sim'!$F$21)</f>
        <v>0.3780850769033004</v>
      </c>
      <c r="BH140" cm="1">
        <f t="array" ref="BH140">INDEX(_x_scores_!D$2:D$474,MATCH($BE140,_x_scores_!$A$2:$A$474,0),0) +INDEX(_hidden_info_auction!AP$44:BA$44,'Draft Sim'!$F$21)</f>
        <v>-0.35425748866756379</v>
      </c>
      <c r="BI140" cm="1">
        <f t="array" ref="BI140">INDEX(_x_scores_!E$2:E$474,MATCH($BE140,_x_scores_!$A$2:$A$474,0),0) + INDEX(_hidden_info_auction!AP$45:BA$45,'Draft Sim'!$F$21)</f>
        <v>-0.63358112766159058</v>
      </c>
      <c r="BJ140" cm="1">
        <f t="array" ref="BJ140">INDEX(_x_scores_!F$2:F$474,MATCH($BE140,_x_scores_!$A$2:$A$474,0),0) + INDEX(_hidden_info_auction!AP$46:BA$46,'Draft Sim'!$F$21)</f>
        <v>-0.33934418580754494</v>
      </c>
      <c r="BK140" cm="1">
        <f t="array" ref="BK140">INDEX(_x_scores_!G$2:G$474,MATCH($BE140,_x_scores_!$A$2:$A$474,0),0) + INDEX(_hidden_info_auction!AP$47:BA$47,'Draft Sim'!$F$21)</f>
        <v>-0.56331332341599283</v>
      </c>
      <c r="BL140" cm="1">
        <f t="array" ref="BL140">INDEX(_x_scores_!H$2:H$474,MATCH($BE140,_x_scores_!$A$2:$A$474,0),0) + INDEX(_hidden_info_auction!AP$48:BA$48,'Draft Sim'!$F$21)</f>
        <v>-4.1625141940688809E-2</v>
      </c>
      <c r="BM140" cm="1">
        <f t="array" ref="BM140">INDEX(_x_scores_!I$2:I$474,MATCH($BE140,_x_scores_!$A$2:$A$474,0),0) + INDEX(_hidden_info_auction!AP$49:BA$49,'Draft Sim'!$F$21)</f>
        <v>-1.8454430956507146</v>
      </c>
      <c r="BN140" cm="1">
        <f t="array" ref="BN140">INDEX(_x_scores_!J$2:J$474,MATCH($BE140,_x_scores_!$A$2:$A$474,0),0) + INDEX(_hidden_info_auction!AP$50:BA$50,'Draft Sim'!$F$21)</f>
        <v>0.19035539653245959</v>
      </c>
      <c r="BP140">
        <f t="shared" si="48"/>
        <v>0.45438124000929181</v>
      </c>
      <c r="BQ140">
        <f t="shared" si="49"/>
        <v>0.52598327825119251</v>
      </c>
      <c r="BR140">
        <f t="shared" si="50"/>
        <v>0.47623177789613447</v>
      </c>
      <c r="BS140">
        <f t="shared" si="51"/>
        <v>0.45201231700461775</v>
      </c>
      <c r="BT140">
        <f t="shared" si="52"/>
        <v>0.47634379460179255</v>
      </c>
      <c r="BU140">
        <f t="shared" si="53"/>
        <v>0.46119531225834132</v>
      </c>
      <c r="BV140">
        <f t="shared" si="54"/>
        <v>0.49694875000018335</v>
      </c>
      <c r="BW140">
        <f t="shared" si="55"/>
        <v>0.36580998591567038</v>
      </c>
      <c r="BX140">
        <f t="shared" si="56"/>
        <v>0.51400011016617986</v>
      </c>
      <c r="BZ140">
        <f t="shared" si="57"/>
        <v>0.46921184067815602</v>
      </c>
      <c r="CA140" cm="1">
        <f t="array" aca="1" ref="CA140" ca="1">SUM(IF(MOD(_xlfn.FLOOR.MATH(ROW(INDIRECT("1:512"))/1),2)=1,BP140,1-BP140) * IF(MOD(_xlfn.FLOOR.MATH(ROW(INDIRECT("1:512"))/2),2)=1,BQ140,1-BQ140) *  IF(MOD(_xlfn.FLOOR.MATH(ROW(INDIRECT("1:512"))/4),2)=1,BR140,1-BR140) *IF(MOD(_xlfn.FLOOR.MATH(ROW(INDIRECT("1:512"))/8),2)=1,BS140,1-BS140) * IF(MOD(_xlfn.FLOOR.MATH(ROW(INDIRECT("1:512"))/16),2)=1,BT140,1-BT140) * IF(MOD(_xlfn.FLOOR.MATH(ROW(INDIRECT("1:512"))/32),2)=1,BU140,1-BU140) *  IF(MOD(_xlfn.FLOOR.MATH(ROW(INDIRECT("1:512"))/64),2)=1,BV140,1-BV140) * IF(MOD(_xlfn.FLOOR.MATH(ROW(INDIRECT("1:512"))/128),2)=1,BW140,1-BW140) * IF(MOD(_xlfn.FLOOR.MATH(ROW(INDIRECT("1:512"))/256),2)=1,BX140,1-BX140)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0.42436584098656427</v>
      </c>
      <c r="CB140">
        <f ca="1">IF('Auction Sim'!$C$2 = "Most Categories",CA140,BZ140)</f>
        <v>0.42436584098656427</v>
      </c>
      <c r="CD140" t="str">
        <f ca="1"/>
        <v>Zach Collins</v>
      </c>
      <c r="CF140" s="6" t="str">
        <f t="shared" ca="1" si="58"/>
        <v>Zach Collins</v>
      </c>
      <c r="CH140" t="str">
        <f ca="1"/>
        <v>Zach Collins</v>
      </c>
      <c r="CI140">
        <f t="shared" ca="1" si="63"/>
        <v>0.42436584098656427</v>
      </c>
      <c r="CJ140">
        <f t="shared" ca="1" si="64"/>
        <v>0.30926304206581384</v>
      </c>
      <c r="CL140">
        <f t="shared" ca="1" si="65"/>
        <v>1.7203944480563005E-2</v>
      </c>
      <c r="CN140">
        <f t="shared" ca="1" si="59"/>
        <v>2.8218546399032469</v>
      </c>
    </row>
    <row r="141" spans="3:92">
      <c r="C141" t="s">
        <v>590</v>
      </c>
      <c r="D141">
        <v>20</v>
      </c>
      <c r="E141" cm="1">
        <f t="array" aca="1" ref="E141" ca="1">INDIRECT("'Auction Sim'!" &amp; C141 &amp; D141)</f>
        <v>0</v>
      </c>
      <c r="I141" t="str">
        <v>Jusuf Nurkic</v>
      </c>
      <c r="K141" s="6" t="str">
        <f t="shared" ca="1" si="44"/>
        <v>Jusuf Nurkic</v>
      </c>
      <c r="M141" t="str">
        <f ca="1"/>
        <v>Jusuf Nurkic</v>
      </c>
      <c r="N141">
        <f ca="1">INDEX(_g_scores_!K$2:$K$474,MATCH(M141,_g_scores_!$A$2:$A$474,0))</f>
        <v>-1.2158450890235959</v>
      </c>
      <c r="P141">
        <f t="shared" ca="1" si="60"/>
        <v>0.24573769000999945</v>
      </c>
      <c r="R141">
        <f t="shared" ca="1" si="45"/>
        <v>2.5163870016394161</v>
      </c>
      <c r="T141" t="str">
        <v>Mark Williams</v>
      </c>
      <c r="V141" s="6" t="str">
        <f t="shared" ca="1" si="46"/>
        <v>Mark Williams</v>
      </c>
      <c r="X141" t="str">
        <f ca="1"/>
        <v>Mark Williams</v>
      </c>
      <c r="Y141">
        <f ca="1">INDEX(_z_scores_!$K$2:$K$474,MATCH(X141,_z_scores_!$A$2:$A$474,0))</f>
        <v>-2.1681139335364463</v>
      </c>
      <c r="AA141">
        <f t="shared" ca="1" si="61"/>
        <v>0.19331881619863545</v>
      </c>
      <c r="AC141">
        <f t="shared" ca="1" si="62"/>
        <v>1.2427764505047993</v>
      </c>
      <c r="AE141">
        <v>-0.75183970076215878</v>
      </c>
      <c r="AF141">
        <v>0.35307478083031019</v>
      </c>
      <c r="AG141">
        <v>-1.2322353730562263</v>
      </c>
      <c r="AH141">
        <v>-0.35480610740916885</v>
      </c>
      <c r="AI141">
        <v>0.63276904351639862</v>
      </c>
      <c r="AJ141">
        <v>-1.2144423037969512</v>
      </c>
      <c r="AK141">
        <v>0.67628305737098471</v>
      </c>
      <c r="AL141">
        <v>-0.31845821065103935</v>
      </c>
      <c r="AM141">
        <v>0.41408401483166141</v>
      </c>
      <c r="BE141" t="str">
        <f t="shared" si="47"/>
        <v>Jusuf Nurkic</v>
      </c>
      <c r="BF141" cm="1">
        <f t="array" ref="BF141">INDEX(_x_scores_!B$2:B$474,MATCH($BE141,_x_scores_!$A$2:$A$474,0),0) + INDEX(_hidden_info_auction!AP$42:BA$42,'Draft Sim'!$F$21)</f>
        <v>-0.63111134393084711</v>
      </c>
      <c r="BG141" cm="1">
        <f t="array" ref="BG141">INDEX(_x_scores_!C$2:C$474,MATCH($BE141,_x_scores_!$A$2:$A$474,0),0) + INDEX(_hidden_info_auction!AP$43:BA$43,'Draft Sim'!$F$21)</f>
        <v>1.0953669922868654</v>
      </c>
      <c r="BH141" cm="1">
        <f t="array" ref="BH141">INDEX(_x_scores_!D$2:D$474,MATCH($BE141,_x_scores_!$A$2:$A$474,0),0) +INDEX(_hidden_info_auction!AP$44:BA$44,'Draft Sim'!$F$21)</f>
        <v>-0.36201242014889967</v>
      </c>
      <c r="BI141" cm="1">
        <f t="array" ref="BI141">INDEX(_x_scores_!E$2:E$474,MATCH($BE141,_x_scores_!$A$2:$A$474,0),0) + INDEX(_hidden_info_auction!AP$45:BA$45,'Draft Sim'!$F$21)</f>
        <v>-0.4442021987386201</v>
      </c>
      <c r="BJ141" cm="1">
        <f t="array" ref="BJ141">INDEX(_x_scores_!F$2:F$474,MATCH($BE141,_x_scores_!$A$2:$A$474,0),0) + INDEX(_hidden_info_auction!AP$46:BA$46,'Draft Sim'!$F$21)</f>
        <v>-0.65252406238816718</v>
      </c>
      <c r="BK141" cm="1">
        <f t="array" ref="BK141">INDEX(_x_scores_!G$2:G$474,MATCH($BE141,_x_scores_!$A$2:$A$474,0),0) + INDEX(_hidden_info_auction!AP$47:BA$47,'Draft Sim'!$F$21)</f>
        <v>-0.81139614036196295</v>
      </c>
      <c r="BL141" cm="1">
        <f t="array" ref="BL141">INDEX(_x_scores_!H$2:H$474,MATCH($BE141,_x_scores_!$A$2:$A$474,0),0) + INDEX(_hidden_info_auction!AP$48:BA$48,'Draft Sim'!$F$21)</f>
        <v>-0.21335707824408309</v>
      </c>
      <c r="BM141" cm="1">
        <f t="array" ref="BM141">INDEX(_x_scores_!I$2:I$474,MATCH($BE141,_x_scores_!$A$2:$A$474,0),0) + INDEX(_hidden_info_auction!AP$49:BA$49,'Draft Sim'!$F$21)</f>
        <v>-2.1520412630928347</v>
      </c>
      <c r="BN141" cm="1">
        <f t="array" ref="BN141">INDEX(_x_scores_!J$2:J$474,MATCH($BE141,_x_scores_!$A$2:$A$474,0),0) + INDEX(_hidden_info_auction!AP$50:BA$50,'Draft Sim'!$F$21)</f>
        <v>0.33389096886043984</v>
      </c>
      <c r="BP141">
        <f t="shared" si="48"/>
        <v>0.45312972485221314</v>
      </c>
      <c r="BQ141">
        <f t="shared" si="49"/>
        <v>0.57488533359970173</v>
      </c>
      <c r="BR141">
        <f t="shared" si="50"/>
        <v>0.47571211215527287</v>
      </c>
      <c r="BS141">
        <f t="shared" si="51"/>
        <v>0.46631453257126099</v>
      </c>
      <c r="BT141">
        <f t="shared" si="52"/>
        <v>0.45458340134262731</v>
      </c>
      <c r="BU141">
        <f t="shared" si="53"/>
        <v>0.44420051466317312</v>
      </c>
      <c r="BV141">
        <f t="shared" si="54"/>
        <v>0.48436412747069935</v>
      </c>
      <c r="BW141">
        <f t="shared" si="55"/>
        <v>0.34459594347424027</v>
      </c>
      <c r="BX141">
        <f t="shared" si="56"/>
        <v>0.52454628675746595</v>
      </c>
      <c r="BZ141">
        <f t="shared" si="57"/>
        <v>0.46914799743185043</v>
      </c>
      <c r="CA141" cm="1">
        <f t="array" aca="1" ref="CA141" ca="1">SUM(IF(MOD(_xlfn.FLOOR.MATH(ROW(INDIRECT("1:512"))/1),2)=1,BP141,1-BP141) * IF(MOD(_xlfn.FLOOR.MATH(ROW(INDIRECT("1:512"))/2),2)=1,BQ141,1-BQ141) *  IF(MOD(_xlfn.FLOOR.MATH(ROW(INDIRECT("1:512"))/4),2)=1,BR141,1-BR141) *IF(MOD(_xlfn.FLOOR.MATH(ROW(INDIRECT("1:512"))/8),2)=1,BS141,1-BS141) * IF(MOD(_xlfn.FLOOR.MATH(ROW(INDIRECT("1:512"))/16),2)=1,BT141,1-BT141) * IF(MOD(_xlfn.FLOOR.MATH(ROW(INDIRECT("1:512"))/32),2)=1,BU141,1-BU141) *  IF(MOD(_xlfn.FLOOR.MATH(ROW(INDIRECT("1:512"))/64),2)=1,BV141,1-BV141) * IF(MOD(_xlfn.FLOOR.MATH(ROW(INDIRECT("1:512"))/128),2)=1,BW141,1-BW141) * IF(MOD(_xlfn.FLOOR.MATH(ROW(INDIRECT("1:512"))/256),2)=1,BX141,1-BX141)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0.42396842754298014</v>
      </c>
      <c r="CB141">
        <f ca="1">IF('Auction Sim'!$C$2 = "Most Categories",CA141,BZ141)</f>
        <v>0.42396842754298014</v>
      </c>
      <c r="CD141" t="str">
        <f ca="1"/>
        <v>Austin Reaves</v>
      </c>
      <c r="CF141" s="6" t="str">
        <f t="shared" ca="1" si="58"/>
        <v>Austin Reaves</v>
      </c>
      <c r="CH141" t="str">
        <f ca="1"/>
        <v>Austin Reaves</v>
      </c>
      <c r="CI141">
        <f t="shared" ca="1" si="63"/>
        <v>0.42426775753195767</v>
      </c>
      <c r="CJ141">
        <f t="shared" ca="1" si="64"/>
        <v>0.30901266415764239</v>
      </c>
      <c r="CL141">
        <f t="shared" ca="1" si="65"/>
        <v>1.6953566572391554E-2</v>
      </c>
      <c r="CN141">
        <f t="shared" ca="1" si="59"/>
        <v>2.7807867288377865</v>
      </c>
    </row>
    <row r="142" spans="3:92">
      <c r="C142" t="s">
        <v>590</v>
      </c>
      <c r="D142">
        <v>22</v>
      </c>
      <c r="E142" cm="1">
        <f t="array" aca="1" ref="E142" ca="1">INDIRECT("'Auction Sim'!" &amp; C142 &amp; D142)</f>
        <v>0</v>
      </c>
      <c r="I142" t="str">
        <v>Steven Adams</v>
      </c>
      <c r="K142" s="6" t="str">
        <f t="shared" ca="1" si="44"/>
        <v>Steven Adams</v>
      </c>
      <c r="M142" t="str">
        <f ca="1"/>
        <v>Steven Adams</v>
      </c>
      <c r="N142">
        <f ca="1">INDEX(_g_scores_!K$2:$K$474,MATCH(M142,_g_scores_!$A$2:$A$474,0))</f>
        <v>-1.2168452630168125</v>
      </c>
      <c r="P142">
        <f t="shared" ca="1" si="60"/>
        <v>0.24473751601678284</v>
      </c>
      <c r="R142">
        <f t="shared" ca="1" si="45"/>
        <v>2.5061450854083094</v>
      </c>
      <c r="T142" t="str">
        <v>T.J. McConnell</v>
      </c>
      <c r="V142" s="6" t="str">
        <f t="shared" ca="1" si="46"/>
        <v>T.J. McConnell</v>
      </c>
      <c r="X142" t="str">
        <f ca="1"/>
        <v>T.J. McConnell</v>
      </c>
      <c r="Y142">
        <f ca="1">INDEX(_z_scores_!$K$2:$K$474,MATCH(X142,_z_scores_!$A$2:$A$474,0))</f>
        <v>-2.1700637803560032</v>
      </c>
      <c r="AA142">
        <f t="shared" ca="1" si="61"/>
        <v>0.19136896937907855</v>
      </c>
      <c r="AC142">
        <f t="shared" ca="1" si="62"/>
        <v>1.2302415935411237</v>
      </c>
      <c r="AE142">
        <v>-0.86678885680084627</v>
      </c>
      <c r="AF142">
        <v>-0.86560881836519565</v>
      </c>
      <c r="AG142">
        <v>0.86696651316532647</v>
      </c>
      <c r="AH142">
        <v>0.3062099138076006</v>
      </c>
      <c r="AI142">
        <v>-0.69284055052438498</v>
      </c>
      <c r="AJ142">
        <v>-0.92355818282516378</v>
      </c>
      <c r="AK142">
        <v>0.1188787997347555</v>
      </c>
      <c r="AL142">
        <v>3.28744379760494E-2</v>
      </c>
      <c r="AM142">
        <v>6.6186707178559248E-2</v>
      </c>
      <c r="BE142" t="str">
        <f t="shared" si="47"/>
        <v>Steven Adams</v>
      </c>
      <c r="BF142" cm="1">
        <f t="array" ref="BF142">INDEX(_x_scores_!B$2:B$474,MATCH($BE142,_x_scores_!$A$2:$A$474,0),0) + INDEX(_hidden_info_auction!AP$42:BA$42,'Draft Sim'!$F$21)</f>
        <v>-1.0194956666662054</v>
      </c>
      <c r="BG142" cm="1">
        <f t="array" ref="BG142">INDEX(_x_scores_!C$2:C$474,MATCH($BE142,_x_scores_!$A$2:$A$474,0),0) + INDEX(_hidden_info_auction!AP$43:BA$43,'Draft Sim'!$F$21)</f>
        <v>1.923679506887995</v>
      </c>
      <c r="BH142" cm="1">
        <f t="array" ref="BH142">INDEX(_x_scores_!D$2:D$474,MATCH($BE142,_x_scores_!$A$2:$A$474,0),0) +INDEX(_hidden_info_auction!AP$44:BA$44,'Draft Sim'!$F$21)</f>
        <v>-0.38051227066926185</v>
      </c>
      <c r="BI142" cm="1">
        <f t="array" ref="BI142">INDEX(_x_scores_!E$2:E$474,MATCH($BE142,_x_scores_!$A$2:$A$474,0),0) + INDEX(_hidden_info_auction!AP$45:BA$45,'Draft Sim'!$F$21)</f>
        <v>-0.27341392170575823</v>
      </c>
      <c r="BJ142" cm="1">
        <f t="array" ref="BJ142">INDEX(_x_scores_!F$2:F$474,MATCH($BE142,_x_scores_!$A$2:$A$474,0),0) + INDEX(_hidden_info_auction!AP$46:BA$46,'Draft Sim'!$F$21)</f>
        <v>-5.5217638784275103E-2</v>
      </c>
      <c r="BK142" cm="1">
        <f t="array" ref="BK142">INDEX(_x_scores_!G$2:G$474,MATCH($BE142,_x_scores_!$A$2:$A$474,0),0) + INDEX(_hidden_info_auction!AP$47:BA$47,'Draft Sim'!$F$21)</f>
        <v>-1.3475315497198848</v>
      </c>
      <c r="BL142" cm="1">
        <f t="array" ref="BL142">INDEX(_x_scores_!H$2:H$474,MATCH($BE142,_x_scores_!$A$2:$A$474,0),0) + INDEX(_hidden_info_auction!AP$48:BA$48,'Draft Sim'!$F$21)</f>
        <v>2.8904388921174168E-3</v>
      </c>
      <c r="BM142" cm="1">
        <f t="array" ref="BM142">INDEX(_x_scores_!I$2:I$474,MATCH($BE142,_x_scores_!$A$2:$A$474,0),0) + INDEX(_hidden_info_auction!AP$49:BA$49,'Draft Sim'!$F$21)</f>
        <v>-3.1490141825312179</v>
      </c>
      <c r="BN142" cm="1">
        <f t="array" ref="BN142">INDEX(_x_scores_!J$2:J$474,MATCH($BE142,_x_scores_!$A$2:$A$474,0),0) + INDEX(_hidden_info_auction!AP$50:BA$50,'Draft Sim'!$F$21)</f>
        <v>0.55336829834932633</v>
      </c>
      <c r="BP142">
        <f t="shared" si="48"/>
        <v>0.42456606127736574</v>
      </c>
      <c r="BQ142">
        <f t="shared" si="49"/>
        <v>0.62991008665238901</v>
      </c>
      <c r="BR142">
        <f t="shared" si="50"/>
        <v>0.4744725870709956</v>
      </c>
      <c r="BS142">
        <f t="shared" si="51"/>
        <v>0.4792506930673659</v>
      </c>
      <c r="BT142">
        <f t="shared" si="52"/>
        <v>0.49614849467591049</v>
      </c>
      <c r="BU142">
        <f t="shared" si="53"/>
        <v>0.4078611857514407</v>
      </c>
      <c r="BV142">
        <f t="shared" si="54"/>
        <v>0.5002118800520694</v>
      </c>
      <c r="BW142">
        <f t="shared" si="55"/>
        <v>0.2791941409767108</v>
      </c>
      <c r="BX142">
        <f t="shared" si="56"/>
        <v>0.54063652926396844</v>
      </c>
      <c r="BZ142">
        <f t="shared" si="57"/>
        <v>0.47025018430980187</v>
      </c>
      <c r="CA142" cm="1">
        <f t="array" aca="1" ref="CA142" ca="1">SUM(IF(MOD(_xlfn.FLOOR.MATH(ROW(INDIRECT("1:512"))/1),2)=1,BP142,1-BP142) * IF(MOD(_xlfn.FLOOR.MATH(ROW(INDIRECT("1:512"))/2),2)=1,BQ142,1-BQ142) *  IF(MOD(_xlfn.FLOOR.MATH(ROW(INDIRECT("1:512"))/4),2)=1,BR142,1-BR142) *IF(MOD(_xlfn.FLOOR.MATH(ROW(INDIRECT("1:512"))/8),2)=1,BS142,1-BS142) * IF(MOD(_xlfn.FLOOR.MATH(ROW(INDIRECT("1:512"))/16),2)=1,BT142,1-BT142) * IF(MOD(_xlfn.FLOOR.MATH(ROW(INDIRECT("1:512"))/32),2)=1,BU142,1-BU142) *  IF(MOD(_xlfn.FLOOR.MATH(ROW(INDIRECT("1:512"))/64),2)=1,BV142,1-BV142) * IF(MOD(_xlfn.FLOOR.MATH(ROW(INDIRECT("1:512"))/128),2)=1,BW142,1-BW142) * IF(MOD(_xlfn.FLOOR.MATH(ROW(INDIRECT("1:512"))/256),2)=1,BX142,1-BX142)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0.42606645848481295</v>
      </c>
      <c r="CB142">
        <f ca="1">IF('Auction Sim'!$C$2 = "Most Categories",CA142,BZ142)</f>
        <v>0.42606645848481295</v>
      </c>
      <c r="CD142" t="str">
        <f ca="1"/>
        <v>Jusuf Nurkic</v>
      </c>
      <c r="CF142" s="6" t="str">
        <f t="shared" ca="1" si="58"/>
        <v>Jusuf Nurkic</v>
      </c>
      <c r="CH142" t="str">
        <f ca="1"/>
        <v>Jusuf Nurkic</v>
      </c>
      <c r="CI142">
        <f t="shared" ca="1" si="63"/>
        <v>0.42396842754298014</v>
      </c>
      <c r="CJ142">
        <f t="shared" ca="1" si="64"/>
        <v>0.30824848956184175</v>
      </c>
      <c r="CL142">
        <f t="shared" ca="1" si="65"/>
        <v>1.6189391976590917E-2</v>
      </c>
      <c r="CN142">
        <f t="shared" ca="1" si="59"/>
        <v>2.6554439836730075</v>
      </c>
    </row>
    <row r="143" spans="3:92">
      <c r="C143" t="s">
        <v>590</v>
      </c>
      <c r="D143">
        <v>24</v>
      </c>
      <c r="E143" cm="1">
        <f t="array" aca="1" ref="E143" ca="1">INDIRECT("'Auction Sim'!" &amp; C143 &amp; D143)</f>
        <v>0</v>
      </c>
      <c r="I143" t="str">
        <v>Mike Conley</v>
      </c>
      <c r="K143" s="6" t="str">
        <f t="shared" ca="1" si="44"/>
        <v>Mike Conley</v>
      </c>
      <c r="M143" t="str">
        <f ca="1"/>
        <v>Mike Conley</v>
      </c>
      <c r="N143">
        <f ca="1">INDEX(_g_scores_!K$2:$K$474,MATCH(M143,_g_scores_!$A$2:$A$474,0))</f>
        <v>-1.2293330186833402</v>
      </c>
      <c r="P143">
        <f t="shared" ca="1" si="60"/>
        <v>0.23224976035025513</v>
      </c>
      <c r="R143">
        <f t="shared" ca="1" si="45"/>
        <v>2.3782687875655948</v>
      </c>
      <c r="T143" t="str">
        <v>Jusuf Nurkic</v>
      </c>
      <c r="V143" s="6" t="str">
        <f t="shared" ca="1" si="46"/>
        <v>Jusuf Nurkic</v>
      </c>
      <c r="X143" t="str">
        <f ca="1"/>
        <v>Jusuf Nurkic</v>
      </c>
      <c r="Y143">
        <f ca="1">INDEX(_z_scores_!$K$2:$K$474,MATCH(X143,_z_scores_!$A$2:$A$474,0))</f>
        <v>-2.1863233347357518</v>
      </c>
      <c r="AA143">
        <f t="shared" ca="1" si="61"/>
        <v>0.17510941499932997</v>
      </c>
      <c r="AC143">
        <f t="shared" ca="1" si="62"/>
        <v>1.1257148243615991</v>
      </c>
      <c r="AE143">
        <v>-0.53927448071237682</v>
      </c>
      <c r="AF143">
        <v>0.85119937716015914</v>
      </c>
      <c r="AG143">
        <v>-0.51147142338240492</v>
      </c>
      <c r="AH143">
        <v>-0.21122667179320878</v>
      </c>
      <c r="AI143">
        <v>-8.0752594655116611E-2</v>
      </c>
      <c r="AJ143">
        <v>-0.74346272106172484</v>
      </c>
      <c r="AK143">
        <v>-0.14269276509894033</v>
      </c>
      <c r="AL143">
        <v>-0.40810256072399526</v>
      </c>
      <c r="AM143">
        <v>0.2340471294542831</v>
      </c>
      <c r="BE143" t="str">
        <f t="shared" si="47"/>
        <v>Mike Conley</v>
      </c>
      <c r="BF143" cm="1">
        <f t="array" ref="BF143">INDEX(_x_scores_!B$2:B$474,MATCH($BE143,_x_scores_!$A$2:$A$474,0),0) + INDEX(_hidden_info_auction!AP$42:BA$42,'Draft Sim'!$F$21)</f>
        <v>-0.73789869373634842</v>
      </c>
      <c r="BG143" cm="1">
        <f t="array" ref="BG143">INDEX(_x_scores_!C$2:C$474,MATCH($BE143,_x_scores_!$A$2:$A$474,0),0) + INDEX(_hidden_info_auction!AP$43:BA$43,'Draft Sim'!$F$21)</f>
        <v>-0.75864564578597593</v>
      </c>
      <c r="BH143" cm="1">
        <f t="array" ref="BH143">INDEX(_x_scores_!D$2:D$474,MATCH($BE143,_x_scores_!$A$2:$A$474,0),0) +INDEX(_hidden_info_auction!AP$44:BA$44,'Draft Sim'!$F$21)</f>
        <v>0.83196069902921321</v>
      </c>
      <c r="BI143" cm="1">
        <f t="array" ref="BI143">INDEX(_x_scores_!E$2:E$474,MATCH($BE143,_x_scores_!$A$2:$A$474,0),0) + INDEX(_hidden_info_auction!AP$45:BA$45,'Draft Sim'!$F$21)</f>
        <v>-0.15638951766084325</v>
      </c>
      <c r="BJ143" cm="1">
        <f t="array" ref="BJ143">INDEX(_x_scores_!F$2:F$474,MATCH($BE143,_x_scores_!$A$2:$A$474,0),0) + INDEX(_hidden_info_auction!AP$46:BA$46,'Draft Sim'!$F$21)</f>
        <v>-1.2012606344432015</v>
      </c>
      <c r="BK143" cm="1">
        <f t="array" ref="BK143">INDEX(_x_scores_!G$2:G$474,MATCH($BE143,_x_scores_!$A$2:$A$474,0),0) + INDEX(_hidden_info_auction!AP$47:BA$47,'Draft Sim'!$F$21)</f>
        <v>1.2696519805353912E-2</v>
      </c>
      <c r="BL143" cm="1">
        <f t="array" ref="BL143">INDEX(_x_scores_!H$2:H$474,MATCH($BE143,_x_scores_!$A$2:$A$474,0),0) + INDEX(_hidden_info_auction!AP$48:BA$48,'Draft Sim'!$F$21)</f>
        <v>0.2546193854962705</v>
      </c>
      <c r="BM143" cm="1">
        <f t="array" ref="BM143">INDEX(_x_scores_!I$2:I$474,MATCH($BE143,_x_scores_!$A$2:$A$474,0),0) + INDEX(_hidden_info_auction!AP$49:BA$49,'Draft Sim'!$F$21)</f>
        <v>-1.7024294052711968</v>
      </c>
      <c r="BN143" cm="1">
        <f t="array" ref="BN143">INDEX(_x_scores_!J$2:J$474,MATCH($BE143,_x_scores_!$A$2:$A$474,0),0) + INDEX(_hidden_info_auction!AP$50:BA$50,'Draft Sim'!$F$21)</f>
        <v>-0.38370772665286756</v>
      </c>
      <c r="BP143">
        <f t="shared" si="48"/>
        <v>0.44524539422001241</v>
      </c>
      <c r="BQ143">
        <f t="shared" si="49"/>
        <v>0.44797474732788345</v>
      </c>
      <c r="BR143">
        <f t="shared" si="50"/>
        <v>0.55566994567344241</v>
      </c>
      <c r="BS143">
        <f t="shared" si="51"/>
        <v>0.48812803956459749</v>
      </c>
      <c r="BT143">
        <f t="shared" si="52"/>
        <v>0.41682113567231172</v>
      </c>
      <c r="BU143">
        <f t="shared" si="53"/>
        <v>0.50087600195839843</v>
      </c>
      <c r="BV143">
        <f t="shared" si="54"/>
        <v>0.51865775362567335</v>
      </c>
      <c r="BW143">
        <f t="shared" si="55"/>
        <v>0.37585225273248413</v>
      </c>
      <c r="BX143">
        <f t="shared" si="56"/>
        <v>0.47179710127133512</v>
      </c>
      <c r="BZ143">
        <f t="shared" si="57"/>
        <v>0.46900248578290415</v>
      </c>
      <c r="CA143" cm="1">
        <f t="array" aca="1" ref="CA143" ca="1">SUM(IF(MOD(_xlfn.FLOOR.MATH(ROW(INDIRECT("1:512"))/1),2)=1,BP143,1-BP143) * IF(MOD(_xlfn.FLOOR.MATH(ROW(INDIRECT("1:512"))/2),2)=1,BQ143,1-BQ143) *  IF(MOD(_xlfn.FLOOR.MATH(ROW(INDIRECT("1:512"))/4),2)=1,BR143,1-BR143) *IF(MOD(_xlfn.FLOOR.MATH(ROW(INDIRECT("1:512"))/8),2)=1,BS143,1-BS143) * IF(MOD(_xlfn.FLOOR.MATH(ROW(INDIRECT("1:512"))/16),2)=1,BT143,1-BT143) * IF(MOD(_xlfn.FLOOR.MATH(ROW(INDIRECT("1:512"))/32),2)=1,BU143,1-BU143) *  IF(MOD(_xlfn.FLOOR.MATH(ROW(INDIRECT("1:512"))/64),2)=1,BV143,1-BV143) * IF(MOD(_xlfn.FLOOR.MATH(ROW(INDIRECT("1:512"))/128),2)=1,BW143,1-BW143) * IF(MOD(_xlfn.FLOOR.MATH(ROW(INDIRECT("1:512"))/256),2)=1,BX143,1-BX143)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0.42371443297906547</v>
      </c>
      <c r="CB143">
        <f ca="1">IF('Auction Sim'!$C$2 = "Most Categories",CA143,BZ143)</f>
        <v>0.42371443297906547</v>
      </c>
      <c r="CD143" t="str">
        <f ca="1"/>
        <v>Mike Conley</v>
      </c>
      <c r="CF143" s="6" t="str">
        <f t="shared" ca="1" si="58"/>
        <v>Mike Conley</v>
      </c>
      <c r="CH143" t="str">
        <f ca="1"/>
        <v>Mike Conley</v>
      </c>
      <c r="CI143">
        <f t="shared" ca="1" si="63"/>
        <v>0.42371443297906547</v>
      </c>
      <c r="CJ143">
        <f t="shared" ca="1" si="64"/>
        <v>0.30759996623985886</v>
      </c>
      <c r="CL143">
        <f t="shared" ca="1" si="65"/>
        <v>1.554086865460802E-2</v>
      </c>
      <c r="CN143">
        <f t="shared" ca="1" si="59"/>
        <v>2.5490707884275521</v>
      </c>
    </row>
    <row r="144" spans="3:92">
      <c r="C144" t="s">
        <v>590</v>
      </c>
      <c r="D144">
        <v>26</v>
      </c>
      <c r="E144" cm="1">
        <f t="array" aca="1" ref="E144" ca="1">INDIRECT("'Auction Sim'!" &amp; C144 &amp; D144)</f>
        <v>0</v>
      </c>
      <c r="I144" t="str">
        <v>Deni Avdija</v>
      </c>
      <c r="K144" s="6" t="str">
        <f t="shared" ca="1" si="44"/>
        <v>Deni Avdija</v>
      </c>
      <c r="M144" t="str">
        <f ca="1"/>
        <v>Deni Avdija</v>
      </c>
      <c r="N144">
        <f ca="1">INDEX(_g_scores_!K$2:$K$474,MATCH(M144,_g_scores_!$A$2:$A$474,0))</f>
        <v>-1.2675450379748534</v>
      </c>
      <c r="P144">
        <f t="shared" ca="1" si="60"/>
        <v>0.19403774105874194</v>
      </c>
      <c r="R144">
        <f t="shared" ca="1" si="45"/>
        <v>1.9869725698480538</v>
      </c>
      <c r="T144" t="str">
        <v>Kenyon Martin Jr.</v>
      </c>
      <c r="V144" s="6" t="str">
        <f t="shared" ca="1" si="46"/>
        <v>Kenyon Martin Jr.</v>
      </c>
      <c r="X144" t="str">
        <f ca="1"/>
        <v>Kenyon Martin Jr.</v>
      </c>
      <c r="Y144">
        <f ca="1">INDEX(_z_scores_!$K$2:$K$474,MATCH(X144,_z_scores_!$A$2:$A$474,0))</f>
        <v>-2.2160304994295403</v>
      </c>
      <c r="AA144">
        <f t="shared" ca="1" si="61"/>
        <v>0.14540225030554144</v>
      </c>
      <c r="AC144">
        <f t="shared" ca="1" si="62"/>
        <v>0.93473825302374614</v>
      </c>
      <c r="AE144">
        <v>-0.13221195364904173</v>
      </c>
      <c r="AF144">
        <v>6.3566434612133071E-2</v>
      </c>
      <c r="AG144">
        <v>-0.83477835481019769</v>
      </c>
      <c r="AH144">
        <v>-0.39851670844374015</v>
      </c>
      <c r="AI144">
        <v>-0.25506734919481056</v>
      </c>
      <c r="AJ144">
        <v>-0.50827498875208288</v>
      </c>
      <c r="AK144">
        <v>0.35019217155701432</v>
      </c>
      <c r="AL144">
        <v>-0.44287405323563955</v>
      </c>
      <c r="AM144">
        <v>0.43767769516284316</v>
      </c>
      <c r="BE144" t="str">
        <f t="shared" si="47"/>
        <v>Deni Avdija</v>
      </c>
      <c r="BF144" cm="1">
        <f t="array" ref="BF144">INDEX(_x_scores_!B$2:B$474,MATCH($BE144,_x_scores_!$A$2:$A$474,0),0) + INDEX(_hidden_info_auction!AP$42:BA$42,'Draft Sim'!$F$21)</f>
        <v>-0.66704365072986205</v>
      </c>
      <c r="BG144" cm="1">
        <f t="array" ref="BG144">INDEX(_x_scores_!C$2:C$474,MATCH($BE144,_x_scores_!$A$2:$A$474,0),0) + INDEX(_hidden_info_auction!AP$43:BA$43,'Draft Sim'!$F$21)</f>
        <v>0.44126253807188925</v>
      </c>
      <c r="BH144" cm="1">
        <f t="array" ref="BH144">INDEX(_x_scores_!D$2:D$474,MATCH($BE144,_x_scores_!$A$2:$A$474,0),0) +INDEX(_hidden_info_auction!AP$44:BA$44,'Draft Sim'!$F$21)</f>
        <v>-3.1801525750763837E-2</v>
      </c>
      <c r="BI144" cm="1">
        <f t="array" ref="BI144">INDEX(_x_scores_!E$2:E$474,MATCH($BE144,_x_scores_!$A$2:$A$474,0),0) + INDEX(_hidden_info_auction!AP$45:BA$45,'Draft Sim'!$F$21)</f>
        <v>-0.21679643337141391</v>
      </c>
      <c r="BJ144" cm="1">
        <f t="array" ref="BJ144">INDEX(_x_scores_!F$2:F$474,MATCH($BE144,_x_scores_!$A$2:$A$474,0),0) + INDEX(_hidden_info_auction!AP$46:BA$46,'Draft Sim'!$F$21)</f>
        <v>-0.81474490579543124</v>
      </c>
      <c r="BK144" cm="1">
        <f t="array" ref="BK144">INDEX(_x_scores_!G$2:G$474,MATCH($BE144,_x_scores_!$A$2:$A$474,0),0) + INDEX(_hidden_info_auction!AP$47:BA$47,'Draft Sim'!$F$21)</f>
        <v>-0.46806936889686357</v>
      </c>
      <c r="BL144" cm="1">
        <f t="array" ref="BL144">INDEX(_x_scores_!H$2:H$474,MATCH($BE144,_x_scores_!$A$2:$A$474,0),0) + INDEX(_hidden_info_auction!AP$48:BA$48,'Draft Sim'!$F$21)</f>
        <v>3.6054582983024303E-2</v>
      </c>
      <c r="BM144" cm="1">
        <f t="array" ref="BM144">INDEX(_x_scores_!I$2:I$474,MATCH($BE144,_x_scores_!$A$2:$A$474,0),0) + INDEX(_hidden_info_auction!AP$49:BA$49,'Draft Sim'!$F$21)</f>
        <v>-1.9437779195768594</v>
      </c>
      <c r="BN144" cm="1">
        <f t="array" ref="BN144">INDEX(_x_scores_!J$2:J$474,MATCH($BE144,_x_scores_!$A$2:$A$474,0),0) + INDEX(_hidden_info_auction!AP$50:BA$50,'Draft Sim'!$F$21)</f>
        <v>-0.22408379503774459</v>
      </c>
      <c r="BP144">
        <f t="shared" si="48"/>
        <v>0.45047454733883296</v>
      </c>
      <c r="BQ144">
        <f t="shared" si="49"/>
        <v>0.53031727738053303</v>
      </c>
      <c r="BR144">
        <f t="shared" si="50"/>
        <v>0.49786508440385624</v>
      </c>
      <c r="BS144">
        <f t="shared" si="51"/>
        <v>0.48354462270594389</v>
      </c>
      <c r="BT144">
        <f t="shared" si="52"/>
        <v>0.44336117758244487</v>
      </c>
      <c r="BU144">
        <f t="shared" si="53"/>
        <v>0.46774055909213819</v>
      </c>
      <c r="BV144">
        <f t="shared" si="54"/>
        <v>0.50264291745471379</v>
      </c>
      <c r="BW144">
        <f t="shared" si="55"/>
        <v>0.3589575136725931</v>
      </c>
      <c r="BX144">
        <f t="shared" si="56"/>
        <v>0.48352056507951491</v>
      </c>
      <c r="BZ144">
        <f t="shared" si="57"/>
        <v>0.46871380719006339</v>
      </c>
      <c r="CA144" cm="1">
        <f t="array" aca="1" ref="CA144" ca="1">SUM(IF(MOD(_xlfn.FLOOR.MATH(ROW(INDIRECT("1:512"))/1),2)=1,BP144,1-BP144) * IF(MOD(_xlfn.FLOOR.MATH(ROW(INDIRECT("1:512"))/2),2)=1,BQ144,1-BQ144) *  IF(MOD(_xlfn.FLOOR.MATH(ROW(INDIRECT("1:512"))/4),2)=1,BR144,1-BR144) *IF(MOD(_xlfn.FLOOR.MATH(ROW(INDIRECT("1:512"))/8),2)=1,BS144,1-BS144) * IF(MOD(_xlfn.FLOOR.MATH(ROW(INDIRECT("1:512"))/16),2)=1,BT144,1-BT144) * IF(MOD(_xlfn.FLOOR.MATH(ROW(INDIRECT("1:512"))/32),2)=1,BU144,1-BU144) *  IF(MOD(_xlfn.FLOOR.MATH(ROW(INDIRECT("1:512"))/64),2)=1,BV144,1-BV144) * IF(MOD(_xlfn.FLOOR.MATH(ROW(INDIRECT("1:512"))/128),2)=1,BW144,1-BW144) * IF(MOD(_xlfn.FLOOR.MATH(ROW(INDIRECT("1:512"))/256),2)=1,BX144,1-BX144)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0.42313359417494406</v>
      </c>
      <c r="CB144">
        <f ca="1">IF('Auction Sim'!$C$2 = "Most Categories",CA144,BZ144)</f>
        <v>0.42313359417494406</v>
      </c>
      <c r="CD144" t="str">
        <f ca="1"/>
        <v>Deni Avdija</v>
      </c>
      <c r="CF144" s="6" t="str">
        <f t="shared" ca="1" si="58"/>
        <v>Deni Avdija</v>
      </c>
      <c r="CH144" t="str">
        <f ca="1"/>
        <v>Deni Avdija</v>
      </c>
      <c r="CI144">
        <f t="shared" ca="1" si="63"/>
        <v>0.42313359417494406</v>
      </c>
      <c r="CJ144">
        <f t="shared" ca="1" si="64"/>
        <v>0.30611660818157671</v>
      </c>
      <c r="CL144">
        <f t="shared" ca="1" si="65"/>
        <v>1.4057510596325873E-2</v>
      </c>
      <c r="CN144">
        <f t="shared" ca="1" si="59"/>
        <v>2.3057649102825439</v>
      </c>
    </row>
    <row r="145" spans="3:92">
      <c r="C145" t="s">
        <v>590</v>
      </c>
      <c r="D145">
        <v>28</v>
      </c>
      <c r="E145" cm="1">
        <f t="array" aca="1" ref="E145" ca="1">INDIRECT("'Auction Sim'!" &amp; C145 &amp; D145)</f>
        <v>0</v>
      </c>
      <c r="I145" t="str">
        <v>Caris LeVert</v>
      </c>
      <c r="K145" s="6" t="str">
        <f t="shared" ca="1" si="44"/>
        <v>Caris LeVert</v>
      </c>
      <c r="M145" t="str">
        <f ca="1"/>
        <v>Caris LeVert</v>
      </c>
      <c r="N145">
        <f ca="1">INDEX(_g_scores_!K$2:$K$474,MATCH(M145,_g_scores_!$A$2:$A$474,0))</f>
        <v>-1.2717643012616275</v>
      </c>
      <c r="P145">
        <f t="shared" ca="1" si="60"/>
        <v>0.18981847777196781</v>
      </c>
      <c r="R145">
        <f t="shared" ca="1" si="45"/>
        <v>1.9437667462281576</v>
      </c>
      <c r="T145" t="str">
        <v>Zach Collins</v>
      </c>
      <c r="V145" s="6" t="str">
        <f t="shared" ca="1" si="46"/>
        <v>Zach Collins</v>
      </c>
      <c r="X145" t="str">
        <f ca="1"/>
        <v>Zach Collins</v>
      </c>
      <c r="Y145">
        <f ca="1">INDEX(_z_scores_!$K$2:$K$474,MATCH(X145,_z_scores_!$A$2:$A$474,0))</f>
        <v>-2.2202827222468602</v>
      </c>
      <c r="AA145">
        <f t="shared" ca="1" si="61"/>
        <v>0.14115002748822159</v>
      </c>
      <c r="AC145">
        <f t="shared" ca="1" si="62"/>
        <v>0.90740225705822986</v>
      </c>
      <c r="AE145">
        <v>-0.52234775613617523</v>
      </c>
      <c r="AF145">
        <v>0.133917461776594</v>
      </c>
      <c r="AG145">
        <v>-0.50371649190106904</v>
      </c>
      <c r="AH145">
        <v>-0.40060560071617934</v>
      </c>
      <c r="AI145">
        <v>0.2324272819255056</v>
      </c>
      <c r="AJ145">
        <v>-0.49537990411575478</v>
      </c>
      <c r="AK145">
        <v>2.9039171204453956E-2</v>
      </c>
      <c r="AL145">
        <v>-0.10150439328187541</v>
      </c>
      <c r="AM145">
        <v>9.0511557126302863E-2</v>
      </c>
      <c r="BE145" t="str">
        <f t="shared" si="47"/>
        <v>Caris LeVert</v>
      </c>
      <c r="BF145" cm="1">
        <f t="array" ref="BF145">INDEX(_x_scores_!B$2:B$474,MATCH($BE145,_x_scores_!$A$2:$A$474,0),0) + INDEX(_hidden_info_auction!AP$42:BA$42,'Draft Sim'!$F$21)</f>
        <v>-0.49270209985933111</v>
      </c>
      <c r="BG145" cm="1">
        <f t="array" ref="BG145">INDEX(_x_scores_!C$2:C$474,MATCH($BE145,_x_scores_!$A$2:$A$474,0),0) + INDEX(_hidden_info_auction!AP$43:BA$43,'Draft Sim'!$F$21)</f>
        <v>-0.3141258591512629</v>
      </c>
      <c r="BH145" cm="1">
        <f t="array" ref="BH145">INDEX(_x_scores_!D$2:D$474,MATCH($BE145,_x_scores_!$A$2:$A$474,0),0) +INDEX(_hidden_info_auction!AP$44:BA$44,'Draft Sim'!$F$21)</f>
        <v>0.22628047172941484</v>
      </c>
      <c r="BI145" cm="1">
        <f t="array" ref="BI145">INDEX(_x_scores_!E$2:E$474,MATCH($BE145,_x_scores_!$A$2:$A$474,0),0) + INDEX(_hidden_info_auction!AP$45:BA$45,'Draft Sim'!$F$21)</f>
        <v>-0.15508661586356831</v>
      </c>
      <c r="BJ145" cm="1">
        <f t="array" ref="BJ145">INDEX(_x_scores_!F$2:F$474,MATCH($BE145,_x_scores_!$A$2:$A$474,0),0) + INDEX(_hidden_info_auction!AP$46:BA$46,'Draft Sim'!$F$21)</f>
        <v>-1.0050767763007431</v>
      </c>
      <c r="BK145" cm="1">
        <f t="array" ref="BK145">INDEX(_x_scores_!G$2:G$474,MATCH($BE145,_x_scores_!$A$2:$A$474,0),0) + INDEX(_hidden_info_auction!AP$47:BA$47,'Draft Sim'!$F$21)</f>
        <v>-1.9245071882243864E-3</v>
      </c>
      <c r="BL145" cm="1">
        <f t="array" ref="BL145">INDEX(_x_scores_!H$2:H$474,MATCH($BE145,_x_scores_!$A$2:$A$474,0),0) + INDEX(_hidden_info_auction!AP$48:BA$48,'Draft Sim'!$F$21)</f>
        <v>8.4679268338674757E-2</v>
      </c>
      <c r="BM145" cm="1">
        <f t="array" ref="BM145">INDEX(_x_scores_!I$2:I$474,MATCH($BE145,_x_scores_!$A$2:$A$474,0),0) + INDEX(_hidden_info_auction!AP$49:BA$49,'Draft Sim'!$F$21)</f>
        <v>-1.9313613582553748</v>
      </c>
      <c r="BN145" cm="1">
        <f t="array" ref="BN145">INDEX(_x_scores_!J$2:J$474,MATCH($BE145,_x_scores_!$A$2:$A$474,0),0) + INDEX(_hidden_info_auction!AP$50:BA$50,'Draft Sim'!$F$21)</f>
        <v>-0.32162411404142888</v>
      </c>
      <c r="BP145">
        <f t="shared" si="48"/>
        <v>0.46337586939294706</v>
      </c>
      <c r="BQ145">
        <f t="shared" si="49"/>
        <v>0.47840748236674235</v>
      </c>
      <c r="BR145">
        <f t="shared" si="50"/>
        <v>0.51518717380024526</v>
      </c>
      <c r="BS145">
        <f t="shared" si="51"/>
        <v>0.48822691760255466</v>
      </c>
      <c r="BT145">
        <f t="shared" si="52"/>
        <v>0.4302526065779424</v>
      </c>
      <c r="BU145">
        <f t="shared" si="53"/>
        <v>0.49986721767733833</v>
      </c>
      <c r="BV145">
        <f t="shared" si="54"/>
        <v>0.50620705899144214</v>
      </c>
      <c r="BW145">
        <f t="shared" si="55"/>
        <v>0.35982031690563177</v>
      </c>
      <c r="BX145">
        <f t="shared" si="56"/>
        <v>0.47635444488909662</v>
      </c>
      <c r="BZ145">
        <f t="shared" si="57"/>
        <v>0.46863323202266016</v>
      </c>
      <c r="CA145" cm="1">
        <f t="array" aca="1" ref="CA145" ca="1">SUM(IF(MOD(_xlfn.FLOOR.MATH(ROW(INDIRECT("1:512"))/1),2)=1,BP145,1-BP145) * IF(MOD(_xlfn.FLOOR.MATH(ROW(INDIRECT("1:512"))/2),2)=1,BQ145,1-BQ145) *  IF(MOD(_xlfn.FLOOR.MATH(ROW(INDIRECT("1:512"))/4),2)=1,BR145,1-BR145) *IF(MOD(_xlfn.FLOOR.MATH(ROW(INDIRECT("1:512"))/8),2)=1,BS145,1-BS145) * IF(MOD(_xlfn.FLOOR.MATH(ROW(INDIRECT("1:512"))/16),2)=1,BT145,1-BT145) * IF(MOD(_xlfn.FLOOR.MATH(ROW(INDIRECT("1:512"))/32),2)=1,BU145,1-BU145) *  IF(MOD(_xlfn.FLOOR.MATH(ROW(INDIRECT("1:512"))/64),2)=1,BV145,1-BV145) * IF(MOD(_xlfn.FLOOR.MATH(ROW(INDIRECT("1:512"))/128),2)=1,BW145,1-BW145) * IF(MOD(_xlfn.FLOOR.MATH(ROW(INDIRECT("1:512"))/256),2)=1,BX145,1-BX145)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0.42295724246463795</v>
      </c>
      <c r="CB145">
        <f ca="1">IF('Auction Sim'!$C$2 = "Most Categories",CA145,BZ145)</f>
        <v>0.42295724246463795</v>
      </c>
      <c r="CD145" t="str">
        <f ca="1"/>
        <v>Caris LeVert</v>
      </c>
      <c r="CF145" s="6" t="str">
        <f t="shared" ca="1" si="58"/>
        <v>Caris LeVert</v>
      </c>
      <c r="CH145" t="str">
        <f ca="1"/>
        <v>Caris LeVert</v>
      </c>
      <c r="CI145">
        <f t="shared" ca="1" si="63"/>
        <v>0.42295724246463795</v>
      </c>
      <c r="CJ145">
        <f t="shared" ca="1" si="64"/>
        <v>0.30566615327557389</v>
      </c>
      <c r="CL145">
        <f t="shared" ca="1" si="65"/>
        <v>1.3607055690323056E-2</v>
      </c>
      <c r="CN145">
        <f t="shared" ca="1" si="59"/>
        <v>2.2318796296129082</v>
      </c>
    </row>
    <row r="146" spans="3:92">
      <c r="C146" t="s">
        <v>590</v>
      </c>
      <c r="D146">
        <v>30</v>
      </c>
      <c r="E146" cm="1">
        <f t="array" aca="1" ref="E146" ca="1">INDIRECT("'Auction Sim'!" &amp; C146 &amp; D146)</f>
        <v>0</v>
      </c>
      <c r="I146" t="str">
        <v>Drew Eubanks</v>
      </c>
      <c r="K146" s="6" t="str">
        <f t="shared" ca="1" si="44"/>
        <v>Drew Eubanks</v>
      </c>
      <c r="M146" t="str">
        <f ca="1"/>
        <v>Drew Eubanks</v>
      </c>
      <c r="N146">
        <f ca="1">INDEX(_g_scores_!K$2:$K$474,MATCH(M146,_g_scores_!$A$2:$A$474,0))</f>
        <v>-1.2845246320649784</v>
      </c>
      <c r="P146">
        <f t="shared" ca="1" si="60"/>
        <v>0.17705814696861699</v>
      </c>
      <c r="R146">
        <f t="shared" ca="1" si="45"/>
        <v>1.8130992423183403</v>
      </c>
      <c r="T146" t="str">
        <v>Jordan Clarkson</v>
      </c>
      <c r="V146" s="6" t="str">
        <f t="shared" ca="1" si="46"/>
        <v>Jordan Clarkson</v>
      </c>
      <c r="X146" t="str">
        <f ca="1"/>
        <v>Jordan Clarkson</v>
      </c>
      <c r="Y146">
        <f ca="1">INDEX(_z_scores_!$K$2:$K$474,MATCH(X146,_z_scores_!$A$2:$A$474,0))</f>
        <v>-2.2386080387266176</v>
      </c>
      <c r="AA146">
        <f t="shared" ca="1" si="61"/>
        <v>0.12282471100846415</v>
      </c>
      <c r="AC146">
        <f t="shared" ca="1" si="62"/>
        <v>0.78959545368069695</v>
      </c>
      <c r="AE146">
        <v>0.24926755128095074</v>
      </c>
      <c r="AF146">
        <v>-0.5946220460278886</v>
      </c>
      <c r="AG146">
        <v>0.25201459450411073</v>
      </c>
      <c r="AH146">
        <v>-0.28173925932764809</v>
      </c>
      <c r="AI146">
        <v>-0.68595473666094298</v>
      </c>
      <c r="AJ146">
        <v>0.8851155976687346</v>
      </c>
      <c r="AK146">
        <v>-0.58136175953402958</v>
      </c>
      <c r="AL146">
        <v>0.10990791748916456</v>
      </c>
      <c r="AM146">
        <v>-0.68070457436522092</v>
      </c>
      <c r="BE146" t="str">
        <f t="shared" si="47"/>
        <v>Drew Eubanks</v>
      </c>
      <c r="BF146" cm="1">
        <f t="array" ref="BF146">INDEX(_x_scores_!B$2:B$474,MATCH($BE146,_x_scores_!$A$2:$A$474,0),0) + INDEX(_hidden_info_auction!AP$42:BA$42,'Draft Sim'!$F$21)</f>
        <v>-1.0944038997889214</v>
      </c>
      <c r="BG146" cm="1">
        <f t="array" ref="BG146">INDEX(_x_scores_!C$2:C$474,MATCH($BE146,_x_scores_!$A$2:$A$474,0),0) + INDEX(_hidden_info_auction!AP$43:BA$43,'Draft Sim'!$F$21)</f>
        <v>0.34866680011810058</v>
      </c>
      <c r="BH146" cm="1">
        <f t="array" ref="BH146">INDEX(_x_scores_!D$2:D$474,MATCH($BE146,_x_scores_!$A$2:$A$474,0),0) +INDEX(_hidden_info_auction!AP$44:BA$44,'Draft Sim'!$F$21)</f>
        <v>-0.836846157630729</v>
      </c>
      <c r="BI146" cm="1">
        <f t="array" ref="BI146">INDEX(_x_scores_!E$2:E$474,MATCH($BE146,_x_scores_!$A$2:$A$474,0),0) + INDEX(_hidden_info_auction!AP$45:BA$45,'Draft Sim'!$F$21)</f>
        <v>-0.7350030585228633</v>
      </c>
      <c r="BJ146" cm="1">
        <f t="array" ref="BJ146">INDEX(_x_scores_!F$2:F$474,MATCH($BE146,_x_scores_!$A$2:$A$474,0),0) + INDEX(_hidden_info_auction!AP$46:BA$46,'Draft Sim'!$F$21)</f>
        <v>0.47585972437138113</v>
      </c>
      <c r="BK146" cm="1">
        <f t="array" ref="BK146">INDEX(_x_scores_!G$2:G$474,MATCH($BE146,_x_scores_!$A$2:$A$474,0),0) + INDEX(_hidden_info_auction!AP$47:BA$47,'Draft Sim'!$F$21)</f>
        <v>-1.2147304120492695</v>
      </c>
      <c r="BL146" cm="1">
        <f t="array" ref="BL146">INDEX(_x_scores_!H$2:H$474,MATCH($BE146,_x_scores_!$A$2:$A$474,0),0) + INDEX(_hidden_info_auction!AP$48:BA$48,'Draft Sim'!$F$21)</f>
        <v>0.61257422194962752</v>
      </c>
      <c r="BM146" cm="1">
        <f t="array" ref="BM146">INDEX(_x_scores_!I$2:I$474,MATCH($BE146,_x_scores_!$A$2:$A$474,0),0) + INDEX(_hidden_info_auction!AP$49:BA$49,'Draft Sim'!$F$21)</f>
        <v>-1.9620182885748618</v>
      </c>
      <c r="BN146" cm="1">
        <f t="array" ref="BN146">INDEX(_x_scores_!J$2:J$474,MATCH($BE146,_x_scores_!$A$2:$A$474,0),0) + INDEX(_hidden_info_auction!AP$50:BA$50,'Draft Sim'!$F$21)</f>
        <v>0.4463738847097346</v>
      </c>
      <c r="BP146">
        <f t="shared" si="48"/>
        <v>0.41909747778109607</v>
      </c>
      <c r="BQ146">
        <f t="shared" si="49"/>
        <v>0.52396409141389311</v>
      </c>
      <c r="BR146">
        <f t="shared" si="50"/>
        <v>0.44400529693433954</v>
      </c>
      <c r="BS146">
        <f t="shared" si="51"/>
        <v>0.44437709993547947</v>
      </c>
      <c r="BT146">
        <f t="shared" si="52"/>
        <v>0.53315412249286187</v>
      </c>
      <c r="BU146">
        <f t="shared" si="53"/>
        <v>0.41680151092601625</v>
      </c>
      <c r="BV146">
        <f t="shared" si="54"/>
        <v>0.54480936213364362</v>
      </c>
      <c r="BW146">
        <f t="shared" si="55"/>
        <v>0.35769133008573739</v>
      </c>
      <c r="BX146">
        <f t="shared" si="56"/>
        <v>0.53279926124650667</v>
      </c>
      <c r="BZ146">
        <f t="shared" si="57"/>
        <v>0.46852217254995271</v>
      </c>
      <c r="CA146" cm="1">
        <f t="array" aca="1" ref="CA146" ca="1">SUM(IF(MOD(_xlfn.FLOOR.MATH(ROW(INDIRECT("1:512"))/1),2)=1,BP146,1-BP146) * IF(MOD(_xlfn.FLOOR.MATH(ROW(INDIRECT("1:512"))/2),2)=1,BQ146,1-BQ146) *  IF(MOD(_xlfn.FLOOR.MATH(ROW(INDIRECT("1:512"))/4),2)=1,BR146,1-BR146) *IF(MOD(_xlfn.FLOOR.MATH(ROW(INDIRECT("1:512"))/8),2)=1,BS146,1-BS146) * IF(MOD(_xlfn.FLOOR.MATH(ROW(INDIRECT("1:512"))/16),2)=1,BT146,1-BT146) * IF(MOD(_xlfn.FLOOR.MATH(ROW(INDIRECT("1:512"))/32),2)=1,BU146,1-BU146) *  IF(MOD(_xlfn.FLOOR.MATH(ROW(INDIRECT("1:512"))/64),2)=1,BV146,1-BV146) * IF(MOD(_xlfn.FLOOR.MATH(ROW(INDIRECT("1:512"))/128),2)=1,BW146,1-BW146) * IF(MOD(_xlfn.FLOOR.MATH(ROW(INDIRECT("1:512"))/256),2)=1,BX146,1-BX146)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0.4223536143803589</v>
      </c>
      <c r="CB146">
        <f ca="1">IF('Auction Sim'!$C$2 = "Most Categories",CA146,BZ146)</f>
        <v>0.4223536143803589</v>
      </c>
      <c r="CD146" t="str">
        <f ca="1"/>
        <v>Drew Eubanks</v>
      </c>
      <c r="CF146" s="6" t="str">
        <f t="shared" ca="1" si="58"/>
        <v>Drew Eubanks</v>
      </c>
      <c r="CH146" t="str">
        <f ca="1"/>
        <v>Drew Eubanks</v>
      </c>
      <c r="CI146">
        <f t="shared" ca="1" si="63"/>
        <v>0.4223536143803589</v>
      </c>
      <c r="CJ146">
        <f t="shared" ca="1" si="64"/>
        <v>0.30412400786895999</v>
      </c>
      <c r="CL146">
        <f t="shared" ca="1" si="65"/>
        <v>1.2064910283709152E-2</v>
      </c>
      <c r="CN146">
        <f t="shared" ca="1" si="59"/>
        <v>1.9789312330416751</v>
      </c>
    </row>
    <row r="147" spans="3:92">
      <c r="C147" t="s">
        <v>599</v>
      </c>
      <c r="D147">
        <v>6</v>
      </c>
      <c r="E147" cm="1">
        <f t="array" aca="1" ref="E147" ca="1">INDIRECT("'Auction Sim'!" &amp; C147 &amp; D147)</f>
        <v>0</v>
      </c>
      <c r="I147" t="str">
        <v>Al Horford</v>
      </c>
      <c r="K147" s="6" t="str">
        <f t="shared" ca="1" si="44"/>
        <v>Al Horford</v>
      </c>
      <c r="M147" t="str">
        <f ca="1"/>
        <v>Al Horford</v>
      </c>
      <c r="N147">
        <f ca="1">INDEX(_g_scores_!K$2:$K$474,MATCH(M147,_g_scores_!$A$2:$A$474,0))</f>
        <v>-1.285225009952349</v>
      </c>
      <c r="P147">
        <f t="shared" ca="1" si="60"/>
        <v>0.17635776908124634</v>
      </c>
      <c r="R147">
        <f t="shared" ca="1" si="45"/>
        <v>1.8059272785388181</v>
      </c>
      <c r="T147" t="str">
        <v>Drew Eubanks</v>
      </c>
      <c r="V147" s="6" t="str">
        <f t="shared" ca="1" si="46"/>
        <v>Drew Eubanks</v>
      </c>
      <c r="X147" t="str">
        <f ca="1"/>
        <v>Drew Eubanks</v>
      </c>
      <c r="Y147">
        <f ca="1">INDEX(_z_scores_!$K$2:$K$474,MATCH(X147,_z_scores_!$A$2:$A$474,0))</f>
        <v>-2.2521555923234642</v>
      </c>
      <c r="AA147">
        <f t="shared" ca="1" si="61"/>
        <v>0.10927715741161759</v>
      </c>
      <c r="AC147">
        <f t="shared" ca="1" si="62"/>
        <v>0.70250315245941863</v>
      </c>
      <c r="AE147">
        <v>-1.0025670365704511</v>
      </c>
      <c r="AF147">
        <v>0.10449918499139424</v>
      </c>
      <c r="AG147">
        <v>-0.98630516086423425</v>
      </c>
      <c r="AH147">
        <v>-0.50202753157745206</v>
      </c>
      <c r="AI147">
        <v>1.0476311921044317</v>
      </c>
      <c r="AJ147">
        <v>-1.1467969927490314</v>
      </c>
      <c r="AK147">
        <v>0.68323853509477028</v>
      </c>
      <c r="AL147">
        <v>-0.21807958620602261</v>
      </c>
      <c r="AM147">
        <v>0.34653004530357789</v>
      </c>
      <c r="BE147" t="str">
        <f t="shared" si="47"/>
        <v>Al Horford</v>
      </c>
      <c r="BF147" cm="1">
        <f t="array" ref="BF147">INDEX(_x_scores_!B$2:B$474,MATCH($BE147,_x_scores_!$A$2:$A$474,0),0) + INDEX(_hidden_info_auction!AP$42:BA$42,'Draft Sim'!$F$21)</f>
        <v>-1.0756062783677445</v>
      </c>
      <c r="BG147" cm="1">
        <f t="array" ref="BG147">INDEX(_x_scores_!C$2:C$474,MATCH($BE147,_x_scores_!$A$2:$A$474,0),0) + INDEX(_hidden_info_auction!AP$43:BA$43,'Draft Sim'!$F$21)</f>
        <v>-0.19066018421714603</v>
      </c>
      <c r="BH147" cm="1">
        <f t="array" ref="BH147">INDEX(_x_scores_!D$2:D$474,MATCH($BE147,_x_scores_!$A$2:$A$474,0),0) +INDEX(_hidden_info_auction!AP$44:BA$44,'Draft Sim'!$F$21)</f>
        <v>-0.3844997640694604</v>
      </c>
      <c r="BI147" cm="1">
        <f t="array" ref="BI147">INDEX(_x_scores_!E$2:E$474,MATCH($BE147,_x_scores_!$A$2:$A$474,0),0) + INDEX(_hidden_info_auction!AP$45:BA$45,'Draft Sim'!$F$21)</f>
        <v>-0.81634780538071738</v>
      </c>
      <c r="BJ147" cm="1">
        <f t="array" ref="BJ147">INDEX(_x_scores_!F$2:F$474,MATCH($BE147,_x_scores_!$A$2:$A$474,0),0) + INDEX(_hidden_info_auction!AP$46:BA$46,'Draft Sim'!$F$21)</f>
        <v>-0.43441057073738198</v>
      </c>
      <c r="BK147" cm="1">
        <f t="array" ref="BK147">INDEX(_x_scores_!G$2:G$474,MATCH($BE147,_x_scores_!$A$2:$A$474,0),0) + INDEX(_hidden_info_auction!AP$47:BA$47,'Draft Sim'!$F$21)</f>
        <v>-0.17651325228060327</v>
      </c>
      <c r="BL147" cm="1">
        <f t="array" ref="BL147">INDEX(_x_scores_!H$2:H$474,MATCH($BE147,_x_scores_!$A$2:$A$474,0),0) + INDEX(_hidden_info_auction!AP$48:BA$48,'Draft Sim'!$F$21)</f>
        <v>0.9787449699391837</v>
      </c>
      <c r="BM147" cm="1">
        <f t="array" ref="BM147">INDEX(_x_scores_!I$2:I$474,MATCH($BE147,_x_scores_!$A$2:$A$474,0),0) + INDEX(_hidden_info_auction!AP$49:BA$49,'Draft Sim'!$F$21)</f>
        <v>-1.7618454873429947</v>
      </c>
      <c r="BN147" cm="1">
        <f t="array" ref="BN147">INDEX(_x_scores_!J$2:J$474,MATCH($BE147,_x_scores_!$A$2:$A$474,0),0) + INDEX(_hidden_info_auction!AP$50:BA$50,'Draft Sim'!$F$21)</f>
        <v>-5.878693831190096E-2</v>
      </c>
      <c r="BP147">
        <f t="shared" si="48"/>
        <v>0.42046835030269014</v>
      </c>
      <c r="BQ147">
        <f t="shared" si="49"/>
        <v>0.48689027374833371</v>
      </c>
      <c r="BR147">
        <f t="shared" si="50"/>
        <v>0.4742054494026029</v>
      </c>
      <c r="BS147">
        <f t="shared" si="51"/>
        <v>0.43826807208384866</v>
      </c>
      <c r="BT147">
        <f t="shared" si="52"/>
        <v>0.46972791112194434</v>
      </c>
      <c r="BU147">
        <f t="shared" si="53"/>
        <v>0.48782327218086352</v>
      </c>
      <c r="BV147">
        <f t="shared" si="54"/>
        <v>0.57136082585263992</v>
      </c>
      <c r="BW147">
        <f t="shared" si="55"/>
        <v>0.371669456470892</v>
      </c>
      <c r="BX147">
        <f t="shared" si="56"/>
        <v>0.49567558100120412</v>
      </c>
      <c r="BZ147">
        <f t="shared" si="57"/>
        <v>0.46845435468500213</v>
      </c>
      <c r="CA147" cm="1">
        <f t="array" aca="1" ref="CA147" ca="1">SUM(IF(MOD(_xlfn.FLOOR.MATH(ROW(INDIRECT("1:512"))/1),2)=1,BP147,1-BP147) * IF(MOD(_xlfn.FLOOR.MATH(ROW(INDIRECT("1:512"))/2),2)=1,BQ147,1-BQ147) *  IF(MOD(_xlfn.FLOOR.MATH(ROW(INDIRECT("1:512"))/4),2)=1,BR147,1-BR147) *IF(MOD(_xlfn.FLOOR.MATH(ROW(INDIRECT("1:512"))/8),2)=1,BS147,1-BS147) * IF(MOD(_xlfn.FLOOR.MATH(ROW(INDIRECT("1:512"))/16),2)=1,BT147,1-BT147) * IF(MOD(_xlfn.FLOOR.MATH(ROW(INDIRECT("1:512"))/32),2)=1,BU147,1-BU147) *  IF(MOD(_xlfn.FLOOR.MATH(ROW(INDIRECT("1:512"))/64),2)=1,BV147,1-BV147) * IF(MOD(_xlfn.FLOOR.MATH(ROW(INDIRECT("1:512"))/128),2)=1,BW147,1-BW147) * IF(MOD(_xlfn.FLOOR.MATH(ROW(INDIRECT("1:512"))/256),2)=1,BX147,1-BX147)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0.4223529862386306</v>
      </c>
      <c r="CB147">
        <f ca="1">IF('Auction Sim'!$C$2 = "Most Categories",CA147,BZ147)</f>
        <v>0.4223529862386306</v>
      </c>
      <c r="CD147" t="str">
        <f ca="1"/>
        <v>Al Horford</v>
      </c>
      <c r="CF147" s="6" t="str">
        <f t="shared" ca="1" si="58"/>
        <v>Al Horford</v>
      </c>
      <c r="CH147" t="str">
        <f ca="1"/>
        <v>Al Horford</v>
      </c>
      <c r="CI147">
        <f t="shared" ca="1" si="63"/>
        <v>0.4223529862386306</v>
      </c>
      <c r="CJ147">
        <f t="shared" ca="1" si="64"/>
        <v>0.30412240285422598</v>
      </c>
      <c r="CL147">
        <f t="shared" ca="1" si="65"/>
        <v>1.2063305268975144E-2</v>
      </c>
      <c r="CN147">
        <f t="shared" ca="1" si="59"/>
        <v>1.9786679725853658</v>
      </c>
    </row>
    <row r="148" spans="3:92">
      <c r="C148" t="s">
        <v>599</v>
      </c>
      <c r="D148">
        <v>8</v>
      </c>
      <c r="E148" cm="1">
        <f t="array" aca="1" ref="E148" ca="1">INDIRECT("'Auction Sim'!" &amp; C148 &amp; D148)</f>
        <v>0</v>
      </c>
      <c r="I148" t="str">
        <v>Kenyon Martin Jr.</v>
      </c>
      <c r="K148" s="6" t="str">
        <f t="shared" ca="1" si="44"/>
        <v>Kenyon Martin Jr.</v>
      </c>
      <c r="M148" t="str">
        <f ca="1"/>
        <v>Kenyon Martin Jr.</v>
      </c>
      <c r="N148">
        <f ca="1">INDEX(_g_scores_!K$2:$K$474,MATCH(M148,_g_scores_!$A$2:$A$474,0))</f>
        <v>-1.2995466760307142</v>
      </c>
      <c r="P148">
        <f t="shared" ca="1" si="60"/>
        <v>0.16203610300288118</v>
      </c>
      <c r="R148">
        <f t="shared" ca="1" si="45"/>
        <v>1.6592714913864617</v>
      </c>
      <c r="T148" t="str">
        <v>Isaiah Jackson</v>
      </c>
      <c r="V148" s="6" t="str">
        <f t="shared" ca="1" si="46"/>
        <v>Isaiah Jackson</v>
      </c>
      <c r="X148" t="str">
        <f ca="1"/>
        <v>Isaiah Jackson</v>
      </c>
      <c r="Y148">
        <f ca="1">INDEX(_z_scores_!$K$2:$K$474,MATCH(X148,_z_scores_!$A$2:$A$474,0))</f>
        <v>-2.2866975955610047</v>
      </c>
      <c r="AA148">
        <f t="shared" ca="1" si="61"/>
        <v>7.4735154174077056E-2</v>
      </c>
      <c r="AC148">
        <f t="shared" ca="1" si="62"/>
        <v>0.48044516027325035</v>
      </c>
      <c r="AE148">
        <v>-0.84471424533457673</v>
      </c>
      <c r="AF148">
        <v>-8.7787445596648583E-2</v>
      </c>
      <c r="AG148">
        <v>-1.1225052236969832</v>
      </c>
      <c r="AH148">
        <v>-0.46010786230872197</v>
      </c>
      <c r="AI148">
        <v>1.3341505119347314</v>
      </c>
      <c r="AJ148">
        <v>-1.1595971724640393</v>
      </c>
      <c r="AK148">
        <v>0.71210425579971315</v>
      </c>
      <c r="AL148">
        <v>-0.39116340089915247</v>
      </c>
      <c r="AM148">
        <v>0.30165180184618129</v>
      </c>
      <c r="BE148" t="str">
        <f t="shared" si="47"/>
        <v>Kenyon Martin Jr.</v>
      </c>
      <c r="BF148" cm="1">
        <f t="array" ref="BF148">INDEX(_x_scores_!B$2:B$474,MATCH($BE148,_x_scores_!$A$2:$A$474,0),0) + INDEX(_hidden_info_auction!AP$42:BA$42,'Draft Sim'!$F$21)</f>
        <v>-0.22404881686751202</v>
      </c>
      <c r="BG148" cm="1">
        <f t="array" ref="BG148">INDEX(_x_scores_!C$2:C$474,MATCH($BE148,_x_scores_!$A$2:$A$474,0),0) + INDEX(_hidden_info_auction!AP$43:BA$43,'Draft Sim'!$F$21)</f>
        <v>0.30773404973883944</v>
      </c>
      <c r="BH148" cm="1">
        <f t="array" ref="BH148">INDEX(_x_scores_!D$2:D$474,MATCH($BE148,_x_scores_!$A$2:$A$474,0),0) +INDEX(_hidden_info_auction!AP$44:BA$44,'Draft Sim'!$F$21)</f>
        <v>-0.68531935157669244</v>
      </c>
      <c r="BI148" cm="1">
        <f t="array" ref="BI148">INDEX(_x_scores_!E$2:E$474,MATCH($BE148,_x_scores_!$A$2:$A$474,0),0) + INDEX(_hidden_info_auction!AP$45:BA$45,'Draft Sim'!$F$21)</f>
        <v>-0.63149223538915145</v>
      </c>
      <c r="BJ148" cm="1">
        <f t="array" ref="BJ148">INDEX(_x_scores_!F$2:F$474,MATCH($BE148,_x_scores_!$A$2:$A$474,0),0) + INDEX(_hidden_info_auction!AP$46:BA$46,'Draft Sim'!$F$21)</f>
        <v>-0.8268388169278611</v>
      </c>
      <c r="BK148" cm="1">
        <f t="array" ref="BK148">INDEX(_x_scores_!G$2:G$474,MATCH($BE148,_x_scores_!$A$2:$A$474,0),0) + INDEX(_hidden_info_auction!AP$47:BA$47,'Draft Sim'!$F$21)</f>
        <v>-0.57620840805232099</v>
      </c>
      <c r="BL148" cm="1">
        <f t="array" ref="BL148">INDEX(_x_scores_!H$2:H$474,MATCH($BE148,_x_scores_!$A$2:$A$474,0),0) + INDEX(_hidden_info_auction!AP$48:BA$48,'Draft Sim'!$F$21)</f>
        <v>0.27952785841187155</v>
      </c>
      <c r="BM148" cm="1">
        <f t="array" ref="BM148">INDEX(_x_scores_!I$2:I$474,MATCH($BE148,_x_scores_!$A$2:$A$474,0),0) + INDEX(_hidden_info_auction!AP$49:BA$49,'Draft Sim'!$F$21)</f>
        <v>-2.1868127556044787</v>
      </c>
      <c r="BN148" cm="1">
        <f t="array" ref="BN148">INDEX(_x_scores_!J$2:J$474,MATCH($BE148,_x_scores_!$A$2:$A$474,0),0) + INDEX(_hidden_info_auction!AP$50:BA$50,'Draft Sim'!$F$21)</f>
        <v>0.53752153456899987</v>
      </c>
      <c r="BP148">
        <f t="shared" si="48"/>
        <v>0.48332712547140488</v>
      </c>
      <c r="BQ148">
        <f t="shared" si="49"/>
        <v>0.52115357098083448</v>
      </c>
      <c r="BR148">
        <f t="shared" si="50"/>
        <v>0.4540943623698499</v>
      </c>
      <c r="BS148">
        <f t="shared" si="51"/>
        <v>0.45216976901031558</v>
      </c>
      <c r="BT148">
        <f t="shared" si="52"/>
        <v>0.44252624014761921</v>
      </c>
      <c r="BU148">
        <f t="shared" si="53"/>
        <v>0.46030991861177739</v>
      </c>
      <c r="BV148">
        <f t="shared" si="54"/>
        <v>0.5204814397236146</v>
      </c>
      <c r="BW148">
        <f t="shared" si="55"/>
        <v>0.34221915077705689</v>
      </c>
      <c r="BX148">
        <f t="shared" si="56"/>
        <v>0.5394766860609328</v>
      </c>
      <c r="BZ148">
        <f t="shared" si="57"/>
        <v>0.46841758479482287</v>
      </c>
      <c r="CA148" cm="1">
        <f t="array" aca="1" ref="CA148" ca="1">SUM(IF(MOD(_xlfn.FLOOR.MATH(ROW(INDIRECT("1:512"))/1),2)=1,BP148,1-BP148) * IF(MOD(_xlfn.FLOOR.MATH(ROW(INDIRECT("1:512"))/2),2)=1,BQ148,1-BQ148) *  IF(MOD(_xlfn.FLOOR.MATH(ROW(INDIRECT("1:512"))/4),2)=1,BR148,1-BR148) *IF(MOD(_xlfn.FLOOR.MATH(ROW(INDIRECT("1:512"))/8),2)=1,BS148,1-BS148) * IF(MOD(_xlfn.FLOOR.MATH(ROW(INDIRECT("1:512"))/16),2)=1,BT148,1-BT148) * IF(MOD(_xlfn.FLOOR.MATH(ROW(INDIRECT("1:512"))/32),2)=1,BU148,1-BU148) *  IF(MOD(_xlfn.FLOOR.MATH(ROW(INDIRECT("1:512"))/64),2)=1,BV148,1-BV148) * IF(MOD(_xlfn.FLOOR.MATH(ROW(INDIRECT("1:512"))/128),2)=1,BW148,1-BW148) * IF(MOD(_xlfn.FLOOR.MATH(ROW(INDIRECT("1:512"))/256),2)=1,BX148,1-BX148)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0.42228197049073318</v>
      </c>
      <c r="CB148">
        <f ca="1">IF('Auction Sim'!$C$2 = "Most Categories",CA148,BZ148)</f>
        <v>0.42228197049073318</v>
      </c>
      <c r="CD148" t="str">
        <f ca="1"/>
        <v>Kenyon Martin Jr.</v>
      </c>
      <c r="CF148" s="6" t="str">
        <f t="shared" ca="1" si="58"/>
        <v>Kenyon Martin Jr.</v>
      </c>
      <c r="CH148" t="str">
        <f ca="1"/>
        <v>Kenyon Martin Jr.</v>
      </c>
      <c r="CI148">
        <f t="shared" ca="1" si="63"/>
        <v>0.42228197049073318</v>
      </c>
      <c r="CJ148">
        <f t="shared" ca="1" si="64"/>
        <v>0.30394094163166352</v>
      </c>
      <c r="CL148">
        <f t="shared" ca="1" si="65"/>
        <v>1.1881844046412682E-2</v>
      </c>
      <c r="CN148">
        <f t="shared" ca="1" si="59"/>
        <v>1.9489040313317236</v>
      </c>
    </row>
    <row r="149" spans="3:92">
      <c r="C149" t="s">
        <v>599</v>
      </c>
      <c r="D149">
        <v>10</v>
      </c>
      <c r="E149" cm="1">
        <f t="array" aca="1" ref="E149" ca="1">INDIRECT("'Auction Sim'!" &amp; C149 &amp; D149)</f>
        <v>0</v>
      </c>
      <c r="I149" t="str">
        <v>Malcolm Brogdon</v>
      </c>
      <c r="K149" s="6" t="str">
        <f t="shared" ca="1" si="44"/>
        <v>Malcolm Brogdon</v>
      </c>
      <c r="M149" t="str">
        <f ca="1"/>
        <v>Malcolm Brogdon</v>
      </c>
      <c r="N149">
        <f ca="1">INDEX(_g_scores_!K$2:$K$474,MATCH(M149,_g_scores_!$A$2:$A$474,0))</f>
        <v>-1.3036518211976331</v>
      </c>
      <c r="P149">
        <f t="shared" ca="1" si="60"/>
        <v>0.15793095783596223</v>
      </c>
      <c r="R149">
        <f t="shared" ca="1" si="45"/>
        <v>1.6172342526647279</v>
      </c>
      <c r="T149" t="str">
        <v>Grayson Allen</v>
      </c>
      <c r="V149" s="6" t="str">
        <f t="shared" ca="1" si="46"/>
        <v>Grayson Allen</v>
      </c>
      <c r="X149" t="str">
        <f ca="1"/>
        <v>Grayson Allen</v>
      </c>
      <c r="Y149">
        <f ca="1">INDEX(_z_scores_!$K$2:$K$474,MATCH(X149,_z_scores_!$A$2:$A$474,0))</f>
        <v>-2.2879858486896554</v>
      </c>
      <c r="AA149">
        <f t="shared" ca="1" si="61"/>
        <v>7.3446901045426394E-2</v>
      </c>
      <c r="AC149">
        <f t="shared" ca="1" si="62"/>
        <v>0.47216344883895756</v>
      </c>
      <c r="AE149">
        <v>-0.68102430722004126</v>
      </c>
      <c r="AF149">
        <v>-0.77546592574462192</v>
      </c>
      <c r="AG149">
        <v>-0.58955810250109664</v>
      </c>
      <c r="AH149">
        <v>-0.15968577507678688</v>
      </c>
      <c r="AI149">
        <v>-0.66413082350329444</v>
      </c>
      <c r="AJ149">
        <v>0.32197663247692604</v>
      </c>
      <c r="AK149">
        <v>0.67331840718239155</v>
      </c>
      <c r="AL149">
        <v>0.2191501830858503</v>
      </c>
      <c r="AM149">
        <v>-0.27907333011456709</v>
      </c>
      <c r="BE149" t="str">
        <f t="shared" si="47"/>
        <v>Malcolm Brogdon</v>
      </c>
      <c r="BF149" cm="1">
        <f t="array" ref="BF149">INDEX(_x_scores_!B$2:B$474,MATCH($BE149,_x_scores_!$A$2:$A$474,0),0) + INDEX(_hidden_info_auction!AP$42:BA$42,'Draft Sim'!$F$21)</f>
        <v>-0.39065606174819767</v>
      </c>
      <c r="BG149" cm="1">
        <f t="array" ref="BG149">INDEX(_x_scores_!C$2:C$474,MATCH($BE149,_x_scores_!$A$2:$A$474,0),0) + INDEX(_hidden_info_auction!AP$43:BA$43,'Draft Sim'!$F$21)</f>
        <v>-0.39575061495486019</v>
      </c>
      <c r="BH149" cm="1">
        <f t="array" ref="BH149">INDEX(_x_scores_!D$2:D$474,MATCH($BE149,_x_scores_!$A$2:$A$474,0),0) +INDEX(_hidden_info_auction!AP$44:BA$44,'Draft Sim'!$F$21)</f>
        <v>0.14883536079195467</v>
      </c>
      <c r="BI149" cm="1">
        <f t="array" ref="BI149">INDEX(_x_scores_!E$2:E$474,MATCH($BE149,_x_scores_!$A$2:$A$474,0),0) + INDEX(_hidden_info_auction!AP$45:BA$45,'Draft Sim'!$F$21)</f>
        <v>-0.58712526482760752</v>
      </c>
      <c r="BJ149" cm="1">
        <f t="array" ref="BJ149">INDEX(_x_scores_!F$2:F$474,MATCH($BE149,_x_scores_!$A$2:$A$474,0),0) + INDEX(_hidden_info_auction!AP$46:BA$46,'Draft Sim'!$F$21)</f>
        <v>-1.1777331666002633</v>
      </c>
      <c r="BK149" cm="1">
        <f t="array" ref="BK149">INDEX(_x_scores_!G$2:G$474,MATCH($BE149,_x_scores_!$A$2:$A$474,0),0) + INDEX(_hidden_info_auction!AP$47:BA$47,'Draft Sim'!$F$21)</f>
        <v>-1.0698328197250861E-3</v>
      </c>
      <c r="BL149" cm="1">
        <f t="array" ref="BL149">INDEX(_x_scores_!H$2:H$474,MATCH($BE149,_x_scores_!$A$2:$A$474,0),0) + INDEX(_hidden_info_auction!AP$48:BA$48,'Draft Sim'!$F$21)</f>
        <v>0.13904150821672129</v>
      </c>
      <c r="BM149" cm="1">
        <f t="array" ref="BM149">INDEX(_x_scores_!I$2:I$474,MATCH($BE149,_x_scores_!$A$2:$A$474,0),0) + INDEX(_hidden_info_auction!AP$49:BA$49,'Draft Sim'!$F$21)</f>
        <v>-1.5030972340989195</v>
      </c>
      <c r="BN149" cm="1">
        <f t="array" ref="BN149">INDEX(_x_scores_!J$2:J$474,MATCH($BE149,_x_scores_!$A$2:$A$474,0),0) + INDEX(_hidden_info_auction!AP$50:BA$50,'Draft Sim'!$F$21)</f>
        <v>-0.19204560454798911</v>
      </c>
      <c r="BP149">
        <f t="shared" si="48"/>
        <v>0.47094610039741092</v>
      </c>
      <c r="BQ149">
        <f t="shared" si="49"/>
        <v>0.47280452682160046</v>
      </c>
      <c r="BR149">
        <f t="shared" si="50"/>
        <v>0.50999069149319831</v>
      </c>
      <c r="BS149">
        <f t="shared" si="51"/>
        <v>0.45551570421068133</v>
      </c>
      <c r="BT149">
        <f t="shared" si="52"/>
        <v>0.41842712201194132</v>
      </c>
      <c r="BU149">
        <f t="shared" si="53"/>
        <v>0.49992618635599584</v>
      </c>
      <c r="BV149">
        <f t="shared" si="54"/>
        <v>0.51019115780371616</v>
      </c>
      <c r="BW149">
        <f t="shared" si="55"/>
        <v>0.38998919146854061</v>
      </c>
      <c r="BX149">
        <f t="shared" si="56"/>
        <v>0.48587563145812096</v>
      </c>
      <c r="BZ149">
        <f t="shared" si="57"/>
        <v>0.46818514578013393</v>
      </c>
      <c r="CA149" cm="1">
        <f t="array" aca="1" ref="CA149" ca="1">SUM(IF(MOD(_xlfn.FLOOR.MATH(ROW(INDIRECT("1:512"))/1),2)=1,BP149,1-BP149) * IF(MOD(_xlfn.FLOOR.MATH(ROW(INDIRECT("1:512"))/2),2)=1,BQ149,1-BQ149) *  IF(MOD(_xlfn.FLOOR.MATH(ROW(INDIRECT("1:512"))/4),2)=1,BR149,1-BR149) *IF(MOD(_xlfn.FLOOR.MATH(ROW(INDIRECT("1:512"))/8),2)=1,BS149,1-BS149) * IF(MOD(_xlfn.FLOOR.MATH(ROW(INDIRECT("1:512"))/16),2)=1,BT149,1-BT149) * IF(MOD(_xlfn.FLOOR.MATH(ROW(INDIRECT("1:512"))/32),2)=1,BU149,1-BU149) *  IF(MOD(_xlfn.FLOOR.MATH(ROW(INDIRECT("1:512"))/64),2)=1,BV149,1-BV149) * IF(MOD(_xlfn.FLOOR.MATH(ROW(INDIRECT("1:512"))/128),2)=1,BW149,1-BW149) * IF(MOD(_xlfn.FLOOR.MATH(ROW(INDIRECT("1:512"))/256),2)=1,BX149,1-BX149)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0.42191330170203356</v>
      </c>
      <c r="CB149">
        <f ca="1">IF('Auction Sim'!$C$2 = "Most Categories",CA149,BZ149)</f>
        <v>0.42191330170203356</v>
      </c>
      <c r="CD149" t="str">
        <f ca="1"/>
        <v>Malcolm Brogdon</v>
      </c>
      <c r="CF149" s="6" t="str">
        <f t="shared" ca="1" si="58"/>
        <v>Malcolm Brogdon</v>
      </c>
      <c r="CH149" t="str">
        <f ca="1"/>
        <v>Malcolm Brogdon</v>
      </c>
      <c r="CI149">
        <f t="shared" ca="1" si="63"/>
        <v>0.42191330170203356</v>
      </c>
      <c r="CJ149">
        <f t="shared" ca="1" si="64"/>
        <v>0.30299880598444973</v>
      </c>
      <c r="CL149">
        <f t="shared" ca="1" si="65"/>
        <v>1.0939708399198889E-2</v>
      </c>
      <c r="CN149">
        <f t="shared" ca="1" si="59"/>
        <v>1.7943714559382062</v>
      </c>
    </row>
    <row r="150" spans="3:92">
      <c r="C150" t="s">
        <v>599</v>
      </c>
      <c r="D150">
        <v>12</v>
      </c>
      <c r="E150" cm="1">
        <f t="array" aca="1" ref="E150" ca="1">INDIRECT("'Auction Sim'!" &amp; C150 &amp; D150)</f>
        <v>0</v>
      </c>
      <c r="I150" t="str">
        <v>Isaiah Jackson</v>
      </c>
      <c r="K150" s="6" t="str">
        <f t="shared" ca="1" si="44"/>
        <v>Isaiah Jackson</v>
      </c>
      <c r="M150" t="str">
        <f ca="1"/>
        <v>Isaiah Jackson</v>
      </c>
      <c r="N150">
        <f ca="1">INDEX(_g_scores_!K$2:$K$474,MATCH(M150,_g_scores_!$A$2:$A$474,0))</f>
        <v>-1.3083128615114386</v>
      </c>
      <c r="P150">
        <f t="shared" ca="1" si="60"/>
        <v>0.1532699175221568</v>
      </c>
      <c r="R150">
        <f t="shared" ca="1" si="45"/>
        <v>1.5695045728614385</v>
      </c>
      <c r="T150" t="str">
        <v>Brandon Clarke</v>
      </c>
      <c r="V150" s="6" t="str">
        <f t="shared" ca="1" si="46"/>
        <v>Brandon Clarke</v>
      </c>
      <c r="X150" t="str">
        <f ca="1"/>
        <v>Brandon Clarke</v>
      </c>
      <c r="Y150">
        <f ca="1">INDEX(_z_scores_!$K$2:$K$474,MATCH(X150,_z_scores_!$A$2:$A$474,0))</f>
        <v>-2.2920997122764879</v>
      </c>
      <c r="AA150">
        <f t="shared" ca="1" si="61"/>
        <v>6.9333037458593871E-2</v>
      </c>
      <c r="AC150">
        <f t="shared" ca="1" si="62"/>
        <v>0.44571691411027681</v>
      </c>
      <c r="AE150">
        <v>-0.69005010933482225</v>
      </c>
      <c r="AF150">
        <v>-3.3924729340712778E-2</v>
      </c>
      <c r="AG150">
        <v>-0.9426464766007413</v>
      </c>
      <c r="AH150">
        <v>-0.37616616995461716</v>
      </c>
      <c r="AI150">
        <v>9.8362313856313485E-2</v>
      </c>
      <c r="AJ150">
        <v>-1.1557377317210673</v>
      </c>
      <c r="AK150">
        <v>0.65300773811670132</v>
      </c>
      <c r="AL150">
        <v>-0.25096267138363715</v>
      </c>
      <c r="AM150">
        <v>0.70006366312519919</v>
      </c>
      <c r="BE150" t="str">
        <f t="shared" si="47"/>
        <v>Isaiah Jackson</v>
      </c>
      <c r="BF150" cm="1">
        <f t="array" ref="BF150">INDEX(_x_scores_!B$2:B$474,MATCH($BE150,_x_scores_!$A$2:$A$474,0),0) + INDEX(_hidden_info_auction!AP$42:BA$42,'Draft Sim'!$F$21)</f>
        <v>-0.93655110855304702</v>
      </c>
      <c r="BG150" cm="1">
        <f t="array" ref="BG150">INDEX(_x_scores_!C$2:C$474,MATCH($BE150,_x_scores_!$A$2:$A$474,0),0) + INDEX(_hidden_info_auction!AP$43:BA$43,'Draft Sim'!$F$21)</f>
        <v>0.15638016953005779</v>
      </c>
      <c r="BH150" cm="1">
        <f t="array" ref="BH150">INDEX(_x_scores_!D$2:D$474,MATCH($BE150,_x_scores_!$A$2:$A$474,0),0) +INDEX(_hidden_info_auction!AP$44:BA$44,'Draft Sim'!$F$21)</f>
        <v>-0.973046220463478</v>
      </c>
      <c r="BI150" cm="1">
        <f t="array" ref="BI150">INDEX(_x_scores_!E$2:E$474,MATCH($BE150,_x_scores_!$A$2:$A$474,0),0) + INDEX(_hidden_info_auction!AP$45:BA$45,'Draft Sim'!$F$21)</f>
        <v>-0.69308338925413326</v>
      </c>
      <c r="BJ150" cm="1">
        <f t="array" ref="BJ150">INDEX(_x_scores_!F$2:F$474,MATCH($BE150,_x_scores_!$A$2:$A$474,0),0) + INDEX(_hidden_info_auction!AP$46:BA$46,'Draft Sim'!$F$21)</f>
        <v>0.7623790442016809</v>
      </c>
      <c r="BK150" cm="1">
        <f t="array" ref="BK150">INDEX(_x_scores_!G$2:G$474,MATCH($BE150,_x_scores_!$A$2:$A$474,0),0) + INDEX(_hidden_info_auction!AP$47:BA$47,'Draft Sim'!$F$21)</f>
        <v>-1.2275305917642774</v>
      </c>
      <c r="BL150" cm="1">
        <f t="array" ref="BL150">INDEX(_x_scores_!H$2:H$474,MATCH($BE150,_x_scores_!$A$2:$A$474,0),0) + INDEX(_hidden_info_auction!AP$48:BA$48,'Draft Sim'!$F$21)</f>
        <v>0.64143994265457038</v>
      </c>
      <c r="BM150" cm="1">
        <f t="array" ref="BM150">INDEX(_x_scores_!I$2:I$474,MATCH($BE150,_x_scores_!$A$2:$A$474,0),0) + INDEX(_hidden_info_auction!AP$49:BA$49,'Draft Sim'!$F$21)</f>
        <v>-2.1351021032679918</v>
      </c>
      <c r="BN150" cm="1">
        <f t="array" ref="BN150">INDEX(_x_scores_!J$2:J$474,MATCH($BE150,_x_scores_!$A$2:$A$474,0),0) + INDEX(_hidden_info_auction!AP$50:BA$50,'Draft Sim'!$F$21)</f>
        <v>0.40149564125233805</v>
      </c>
      <c r="BP150">
        <f t="shared" si="48"/>
        <v>0.43063826924539628</v>
      </c>
      <c r="BQ150">
        <f t="shared" si="49"/>
        <v>0.51075327817407423</v>
      </c>
      <c r="BR150">
        <f t="shared" si="50"/>
        <v>0.43496740236756692</v>
      </c>
      <c r="BS150">
        <f t="shared" si="51"/>
        <v>0.44753054786050761</v>
      </c>
      <c r="BT150">
        <f t="shared" si="52"/>
        <v>0.55302074108126731</v>
      </c>
      <c r="BU150">
        <f t="shared" si="53"/>
        <v>0.41593783321861577</v>
      </c>
      <c r="BV150">
        <f t="shared" si="54"/>
        <v>0.54691132941637155</v>
      </c>
      <c r="BW150">
        <f t="shared" si="55"/>
        <v>0.34575604684603045</v>
      </c>
      <c r="BX150">
        <f t="shared" si="56"/>
        <v>0.52950799411102034</v>
      </c>
      <c r="BZ150">
        <f t="shared" si="57"/>
        <v>0.46833593803565005</v>
      </c>
      <c r="CA150" cm="1">
        <f t="array" aca="1" ref="CA150" ca="1">SUM(IF(MOD(_xlfn.FLOOR.MATH(ROW(INDIRECT("1:512"))/1),2)=1,BP150,1-BP150) * IF(MOD(_xlfn.FLOOR.MATH(ROW(INDIRECT("1:512"))/2),2)=1,BQ150,1-BQ150) *  IF(MOD(_xlfn.FLOOR.MATH(ROW(INDIRECT("1:512"))/4),2)=1,BR150,1-BR150) *IF(MOD(_xlfn.FLOOR.MATH(ROW(INDIRECT("1:512"))/8),2)=1,BS150,1-BS150) * IF(MOD(_xlfn.FLOOR.MATH(ROW(INDIRECT("1:512"))/16),2)=1,BT150,1-BT150) * IF(MOD(_xlfn.FLOOR.MATH(ROW(INDIRECT("1:512"))/32),2)=1,BU150,1-BU150) *  IF(MOD(_xlfn.FLOOR.MATH(ROW(INDIRECT("1:512"))/64),2)=1,BV150,1-BV150) * IF(MOD(_xlfn.FLOOR.MATH(ROW(INDIRECT("1:512"))/128),2)=1,BW150,1-BW150) * IF(MOD(_xlfn.FLOOR.MATH(ROW(INDIRECT("1:512"))/256),2)=1,BX150,1-BX150)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0.42184216627250382</v>
      </c>
      <c r="CB150">
        <f ca="1">IF('Auction Sim'!$C$2 = "Most Categories",CA150,BZ150)</f>
        <v>0.42184216627250382</v>
      </c>
      <c r="CD150" t="str">
        <f ca="1"/>
        <v>Isaiah Jackson</v>
      </c>
      <c r="CF150" s="6" t="str">
        <f t="shared" ca="1" si="58"/>
        <v>Isaiah Jackson</v>
      </c>
      <c r="CH150" t="str">
        <f ca="1"/>
        <v>Isaiah Jackson</v>
      </c>
      <c r="CI150">
        <f t="shared" ca="1" si="63"/>
        <v>0.42184216627250382</v>
      </c>
      <c r="CJ150">
        <f t="shared" ca="1" si="64"/>
        <v>0.30281699879983115</v>
      </c>
      <c r="CL150">
        <f t="shared" ca="1" si="65"/>
        <v>1.0757901214580312E-2</v>
      </c>
      <c r="CN150">
        <f t="shared" ca="1" si="59"/>
        <v>1.764550768707827</v>
      </c>
    </row>
    <row r="151" spans="3:92">
      <c r="C151" t="s">
        <v>599</v>
      </c>
      <c r="D151">
        <v>14</v>
      </c>
      <c r="E151" cm="1">
        <f t="array" aca="1" ref="E151" ca="1">INDIRECT("'Auction Sim'!" &amp; C151 &amp; D151)</f>
        <v>0</v>
      </c>
      <c r="I151" t="str">
        <v>Mark Williams</v>
      </c>
      <c r="K151" s="6" t="str">
        <f t="shared" ca="1" si="44"/>
        <v>Mark Williams</v>
      </c>
      <c r="M151" t="str">
        <f ca="1"/>
        <v>Mark Williams</v>
      </c>
      <c r="N151">
        <f ca="1">INDEX(_g_scores_!K$2:$K$474,MATCH(M151,_g_scores_!$A$2:$A$474,0))</f>
        <v>-1.3304546872154326</v>
      </c>
      <c r="P151">
        <f t="shared" ca="1" si="60"/>
        <v>0.13112809181816276</v>
      </c>
      <c r="R151">
        <f t="shared" ca="1" si="45"/>
        <v>1.3427692991969515</v>
      </c>
      <c r="T151" t="str">
        <v>Malcolm Brogdon</v>
      </c>
      <c r="V151" s="6" t="str">
        <f t="shared" ca="1" si="46"/>
        <v>Malcolm Brogdon</v>
      </c>
      <c r="X151" t="str">
        <f ca="1"/>
        <v>Malcolm Brogdon</v>
      </c>
      <c r="Y151">
        <f ca="1">INDEX(_z_scores_!$K$2:$K$474,MATCH(X151,_z_scores_!$A$2:$A$474,0))</f>
        <v>-2.297372548685916</v>
      </c>
      <c r="AA151">
        <f t="shared" ca="1" si="61"/>
        <v>6.4060201049165766E-2</v>
      </c>
      <c r="AC151">
        <f t="shared" ca="1" si="62"/>
        <v>0.4118197640766848</v>
      </c>
      <c r="AE151">
        <v>-0.29881919852972738</v>
      </c>
      <c r="AF151">
        <v>-0.63991823008156656</v>
      </c>
      <c r="AG151">
        <v>-6.2364244155057647E-4</v>
      </c>
      <c r="AH151">
        <v>-0.35414973788219628</v>
      </c>
      <c r="AI151">
        <v>-0.60596169886721263</v>
      </c>
      <c r="AJ151">
        <v>6.6863586480513021E-2</v>
      </c>
      <c r="AK151">
        <v>0.20970582136186405</v>
      </c>
      <c r="AL151">
        <v>0.24084146826991984</v>
      </c>
      <c r="AM151">
        <v>-0.29188944395414584</v>
      </c>
      <c r="BE151" t="str">
        <f t="shared" si="47"/>
        <v>Mark Williams</v>
      </c>
      <c r="BF151" cm="1">
        <f t="array" ref="BF151">INDEX(_x_scores_!B$2:B$474,MATCH($BE151,_x_scores_!$A$2:$A$474,0),0) + INDEX(_hidden_info_auction!AP$42:BA$42,'Draft Sim'!$F$21)</f>
        <v>-0.84367656398062907</v>
      </c>
      <c r="BG151" cm="1">
        <f t="array" ref="BG151">INDEX(_x_scores_!C$2:C$474,MATCH($BE151,_x_scores_!$A$2:$A$474,0),0) + INDEX(_hidden_info_auction!AP$43:BA$43,'Draft Sim'!$F$21)</f>
        <v>0.59724239595701656</v>
      </c>
      <c r="BH151" cm="1">
        <f t="array" ref="BH151">INDEX(_x_scores_!D$2:D$474,MATCH($BE151,_x_scores_!$A$2:$A$474,0),0) +INDEX(_hidden_info_auction!AP$44:BA$44,'Draft Sim'!$F$21)</f>
        <v>-1.0827763698227211</v>
      </c>
      <c r="BI151" cm="1">
        <f t="array" ref="BI151">INDEX(_x_scores_!E$2:E$474,MATCH($BE151,_x_scores_!$A$2:$A$474,0),0) + INDEX(_hidden_info_auction!AP$45:BA$45,'Draft Sim'!$F$21)</f>
        <v>-0.58778163435458008</v>
      </c>
      <c r="BJ151" cm="1">
        <f t="array" ref="BJ151">INDEX(_x_scores_!F$2:F$474,MATCH($BE151,_x_scores_!$A$2:$A$474,0),0) + INDEX(_hidden_info_auction!AP$46:BA$46,'Draft Sim'!$F$21)</f>
        <v>6.0997575783348079E-2</v>
      </c>
      <c r="BK151" cm="1">
        <f t="array" ref="BK151">INDEX(_x_scores_!G$2:G$474,MATCH($BE151,_x_scores_!$A$2:$A$474,0),0) + INDEX(_hidden_info_auction!AP$47:BA$47,'Draft Sim'!$F$21)</f>
        <v>-1.2823757230971893</v>
      </c>
      <c r="BL151" cm="1">
        <f t="array" ref="BL151">INDEX(_x_scores_!H$2:H$474,MATCH($BE151,_x_scores_!$A$2:$A$474,0),0) + INDEX(_hidden_info_auction!AP$48:BA$48,'Draft Sim'!$F$21)</f>
        <v>0.60561874422584194</v>
      </c>
      <c r="BM151" cm="1">
        <f t="array" ref="BM151">INDEX(_x_scores_!I$2:I$474,MATCH($BE151,_x_scores_!$A$2:$A$474,0),0) + INDEX(_hidden_info_auction!AP$49:BA$49,'Draft Sim'!$F$21)</f>
        <v>-2.0623969130198785</v>
      </c>
      <c r="BN151" cm="1">
        <f t="array" ref="BN151">INDEX(_x_scores_!J$2:J$474,MATCH($BE151,_x_scores_!$A$2:$A$474,0),0) + INDEX(_hidden_info_auction!AP$50:BA$50,'Draft Sim'!$F$21)</f>
        <v>0.51392785423781817</v>
      </c>
      <c r="BP151">
        <f t="shared" si="48"/>
        <v>0.43745688004771832</v>
      </c>
      <c r="BQ151">
        <f t="shared" si="49"/>
        <v>0.54100111994762912</v>
      </c>
      <c r="BR151">
        <f t="shared" si="50"/>
        <v>0.42771039143155054</v>
      </c>
      <c r="BS151">
        <f t="shared" si="51"/>
        <v>0.45546618050391097</v>
      </c>
      <c r="BT151">
        <f t="shared" si="52"/>
        <v>0.50425464922138974</v>
      </c>
      <c r="BU151">
        <f t="shared" si="53"/>
        <v>0.41224186421849007</v>
      </c>
      <c r="BV151">
        <f t="shared" si="54"/>
        <v>0.54430268267683646</v>
      </c>
      <c r="BW151">
        <f t="shared" si="55"/>
        <v>0.3507517168019525</v>
      </c>
      <c r="BX151">
        <f t="shared" si="56"/>
        <v>0.53774921745761328</v>
      </c>
      <c r="BZ151">
        <f t="shared" si="57"/>
        <v>0.46788163358967683</v>
      </c>
      <c r="CA151" cm="1">
        <f t="array" aca="1" ref="CA151" ca="1">SUM(IF(MOD(_xlfn.FLOOR.MATH(ROW(INDIRECT("1:512"))/1),2)=1,BP151,1-BP151) * IF(MOD(_xlfn.FLOOR.MATH(ROW(INDIRECT("1:512"))/2),2)=1,BQ151,1-BQ151) *  IF(MOD(_xlfn.FLOOR.MATH(ROW(INDIRECT("1:512"))/4),2)=1,BR151,1-BR151) *IF(MOD(_xlfn.FLOOR.MATH(ROW(INDIRECT("1:512"))/8),2)=1,BS151,1-BS151) * IF(MOD(_xlfn.FLOOR.MATH(ROW(INDIRECT("1:512"))/16),2)=1,BT151,1-BT151) * IF(MOD(_xlfn.FLOOR.MATH(ROW(INDIRECT("1:512"))/32),2)=1,BU151,1-BU151) *  IF(MOD(_xlfn.FLOOR.MATH(ROW(INDIRECT("1:512"))/64),2)=1,BV151,1-BV151) * IF(MOD(_xlfn.FLOOR.MATH(ROW(INDIRECT("1:512"))/128),2)=1,BW151,1-BW151) * IF(MOD(_xlfn.FLOOR.MATH(ROW(INDIRECT("1:512"))/256),2)=1,BX151,1-BX151)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0.4207787115690127</v>
      </c>
      <c r="CB151">
        <f ca="1">IF('Auction Sim'!$C$2 = "Most Categories",CA151,BZ151)</f>
        <v>0.4207787115690127</v>
      </c>
      <c r="CD151" t="str">
        <f ca="1"/>
        <v>Mark Williams</v>
      </c>
      <c r="CF151" s="6" t="str">
        <f t="shared" ca="1" si="58"/>
        <v>Mark Williams</v>
      </c>
      <c r="CH151" t="str">
        <f ca="1"/>
        <v>Mark Williams</v>
      </c>
      <c r="CI151">
        <f t="shared" ca="1" si="63"/>
        <v>0.4207787115690127</v>
      </c>
      <c r="CJ151">
        <f t="shared" ca="1" si="64"/>
        <v>0.30009825175429061</v>
      </c>
      <c r="CL151">
        <f t="shared" ca="1" si="65"/>
        <v>8.039154169039775E-3</v>
      </c>
      <c r="CN151">
        <f t="shared" ca="1" si="59"/>
        <v>1.3186118170999837</v>
      </c>
    </row>
    <row r="152" spans="3:92">
      <c r="C152" t="s">
        <v>599</v>
      </c>
      <c r="D152">
        <v>16</v>
      </c>
      <c r="E152" cm="1">
        <f t="array" aca="1" ref="E152" ca="1">INDIRECT("'Auction Sim'!" &amp; C152 &amp; D152)</f>
        <v>0</v>
      </c>
      <c r="I152" t="str">
        <v>Corey Kispert</v>
      </c>
      <c r="K152" s="6" t="str">
        <f t="shared" ca="1" si="44"/>
        <v>Corey Kispert</v>
      </c>
      <c r="M152" t="str">
        <f ca="1"/>
        <v>Corey Kispert</v>
      </c>
      <c r="N152">
        <f ca="1">INDEX(_g_scores_!K$2:$K$474,MATCH(M152,_g_scores_!$A$2:$A$474,0))</f>
        <v>-1.3810446044790339</v>
      </c>
      <c r="P152">
        <f t="shared" ca="1" si="60"/>
        <v>8.053817455456147E-2</v>
      </c>
      <c r="R152">
        <f t="shared" ca="1" si="45"/>
        <v>0.82472174120550279</v>
      </c>
      <c r="T152" t="str">
        <v>Isaiah Stewart</v>
      </c>
      <c r="V152" s="6" t="str">
        <f t="shared" ca="1" si="46"/>
        <v>Isaiah Stewart</v>
      </c>
      <c r="X152" t="str">
        <f ca="1"/>
        <v>Isaiah Stewart</v>
      </c>
      <c r="Y152">
        <f ca="1">INDEX(_z_scores_!$K$2:$K$474,MATCH(X152,_z_scores_!$A$2:$A$474,0))</f>
        <v>-2.3202386288698498</v>
      </c>
      <c r="AA152">
        <f t="shared" ca="1" si="61"/>
        <v>4.1194120865231998E-2</v>
      </c>
      <c r="AC152">
        <f t="shared" ca="1" si="62"/>
        <v>0.26482204017820837</v>
      </c>
      <c r="AE152">
        <v>-0.65957631818358164</v>
      </c>
      <c r="AF152">
        <v>0.56450081629313109</v>
      </c>
      <c r="AG152">
        <v>-0.91778732928771312</v>
      </c>
      <c r="AH152">
        <v>-0.56764704272412936</v>
      </c>
      <c r="AI152">
        <v>0.31675460971254471</v>
      </c>
      <c r="AJ152">
        <v>-0.35834405854899598</v>
      </c>
      <c r="AK152">
        <v>0.40023772627253296</v>
      </c>
      <c r="AL152">
        <v>-0.20266539006176354</v>
      </c>
      <c r="AM152">
        <v>-6.5756304973270022E-2</v>
      </c>
      <c r="BE152" t="str">
        <f t="shared" si="47"/>
        <v>Corey Kispert</v>
      </c>
      <c r="BF152" cm="1">
        <f t="array" ref="BF152">INDEX(_x_scores_!B$2:B$474,MATCH($BE152,_x_scores_!$A$2:$A$474,0),0) + INDEX(_hidden_info_auction!AP$42:BA$42,'Draft Sim'!$F$21)</f>
        <v>-0.36222929655083214</v>
      </c>
      <c r="BG152" cm="1">
        <f t="array" ref="BG152">INDEX(_x_scores_!C$2:C$474,MATCH($BE152,_x_scores_!$A$2:$A$474,0),0) + INDEX(_hidden_info_auction!AP$43:BA$43,'Draft Sim'!$F$21)</f>
        <v>-0.46366072068679787</v>
      </c>
      <c r="BH152" cm="1">
        <f t="array" ref="BH152">INDEX(_x_scores_!D$2:D$474,MATCH($BE152,_x_scores_!$A$2:$A$474,0),0) +INDEX(_hidden_info_auction!AP$44:BA$44,'Draft Sim'!$F$21)</f>
        <v>-0.71242977087546822</v>
      </c>
      <c r="BI152" cm="1">
        <f t="array" ref="BI152">INDEX(_x_scores_!E$2:E$474,MATCH($BE152,_x_scores_!$A$2:$A$474,0),0) + INDEX(_hidden_info_auction!AP$45:BA$45,'Draft Sim'!$F$21)</f>
        <v>-0.69673036719625592</v>
      </c>
      <c r="BJ152" cm="1">
        <f t="array" ref="BJ152">INDEX(_x_scores_!F$2:F$474,MATCH($BE152,_x_scores_!$A$2:$A$474,0),0) + INDEX(_hidden_info_auction!AP$46:BA$46,'Draft Sim'!$F$21)</f>
        <v>-1.2433643166648656</v>
      </c>
      <c r="BK152" cm="1">
        <f t="array" ref="BK152">INDEX(_x_scores_!G$2:G$474,MATCH($BE152,_x_scores_!$A$2:$A$474,0),0) + INDEX(_hidden_info_auction!AP$47:BA$47,'Draft Sim'!$F$21)</f>
        <v>0.42293219323818909</v>
      </c>
      <c r="BL152" cm="1">
        <f t="array" ref="BL152">INDEX(_x_scores_!H$2:H$474,MATCH($BE152,_x_scores_!$A$2:$A$474,0),0) + INDEX(_hidden_info_auction!AP$48:BA$48,'Draft Sim'!$F$21)</f>
        <v>0.61685579945144131</v>
      </c>
      <c r="BM152" cm="1">
        <f t="array" ref="BM152">INDEX(_x_scores_!I$2:I$474,MATCH($BE152,_x_scores_!$A$2:$A$474,0),0) + INDEX(_hidden_info_auction!AP$49:BA$49,'Draft Sim'!$F$21)</f>
        <v>-1.5650404493944348</v>
      </c>
      <c r="BN152" cm="1">
        <f t="array" ref="BN152">INDEX(_x_scores_!J$2:J$474,MATCH($BE152,_x_scores_!$A$2:$A$474,0),0) + INDEX(_hidden_info_auction!AP$50:BA$50,'Draft Sim'!$F$21)</f>
        <v>-0.11752352754473003</v>
      </c>
      <c r="BP152">
        <f t="shared" si="48"/>
        <v>0.47305691419196361</v>
      </c>
      <c r="BQ152">
        <f t="shared" si="49"/>
        <v>0.46814703367767274</v>
      </c>
      <c r="BR152">
        <f t="shared" si="50"/>
        <v>0.45228690790724002</v>
      </c>
      <c r="BS152">
        <f t="shared" si="51"/>
        <v>0.4472560656967699</v>
      </c>
      <c r="BT152">
        <f t="shared" si="52"/>
        <v>0.41395061478288031</v>
      </c>
      <c r="BU152">
        <f t="shared" si="53"/>
        <v>0.5291544169332536</v>
      </c>
      <c r="BV152">
        <f t="shared" si="54"/>
        <v>0.54512122218727099</v>
      </c>
      <c r="BW152">
        <f t="shared" si="55"/>
        <v>0.38557949901921595</v>
      </c>
      <c r="BX152">
        <f t="shared" si="56"/>
        <v>0.49135537302905441</v>
      </c>
      <c r="BZ152">
        <f t="shared" si="57"/>
        <v>0.46732311638059126</v>
      </c>
      <c r="CA152" cm="1">
        <f t="array" aca="1" ref="CA152" ca="1">SUM(IF(MOD(_xlfn.FLOOR.MATH(ROW(INDIRECT("1:512"))/1),2)=1,BP152,1-BP152) * IF(MOD(_xlfn.FLOOR.MATH(ROW(INDIRECT("1:512"))/2),2)=1,BQ152,1-BQ152) *  IF(MOD(_xlfn.FLOOR.MATH(ROW(INDIRECT("1:512"))/4),2)=1,BR152,1-BR152) *IF(MOD(_xlfn.FLOOR.MATH(ROW(INDIRECT("1:512"))/8),2)=1,BS152,1-BS152) * IF(MOD(_xlfn.FLOOR.MATH(ROW(INDIRECT("1:512"))/16),2)=1,BT152,1-BT152) * IF(MOD(_xlfn.FLOOR.MATH(ROW(INDIRECT("1:512"))/32),2)=1,BU152,1-BU152) *  IF(MOD(_xlfn.FLOOR.MATH(ROW(INDIRECT("1:512"))/64),2)=1,BV152,1-BV152) * IF(MOD(_xlfn.FLOOR.MATH(ROW(INDIRECT("1:512"))/128),2)=1,BW152,1-BW152) * IF(MOD(_xlfn.FLOOR.MATH(ROW(INDIRECT("1:512"))/256),2)=1,BX152,1-BX152)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0.41967392311111507</v>
      </c>
      <c r="CB152">
        <f ca="1">IF('Auction Sim'!$C$2 = "Most Categories",CA152,BZ152)</f>
        <v>0.41967392311111507</v>
      </c>
      <c r="CD152" t="str">
        <f ca="1"/>
        <v>Keldon Johnson</v>
      </c>
      <c r="CF152" s="6" t="str">
        <f t="shared" ca="1" si="58"/>
        <v>Keldon Johnson</v>
      </c>
      <c r="CH152" t="str">
        <f ca="1"/>
        <v>Keldon Johnson</v>
      </c>
      <c r="CI152">
        <f t="shared" ca="1" si="63"/>
        <v>0.42035914703954946</v>
      </c>
      <c r="CJ152">
        <f t="shared" ca="1" si="64"/>
        <v>0.2990252196450357</v>
      </c>
      <c r="CL152">
        <f t="shared" ca="1" si="65"/>
        <v>6.9661220597848628E-3</v>
      </c>
      <c r="CN152">
        <f t="shared" ca="1" si="59"/>
        <v>1.1426091195972625</v>
      </c>
    </row>
    <row r="153" spans="3:92">
      <c r="C153" t="s">
        <v>599</v>
      </c>
      <c r="D153">
        <v>18</v>
      </c>
      <c r="E153" cm="1">
        <f t="array" aca="1" ref="E153" ca="1">INDIRECT("'Auction Sim'!" &amp; C153 &amp; D153)</f>
        <v>0</v>
      </c>
      <c r="I153" t="str">
        <v>Coby White</v>
      </c>
      <c r="K153" s="6" t="str">
        <f t="shared" ca="1" si="44"/>
        <v>Coby White</v>
      </c>
      <c r="M153" t="str">
        <f ca="1"/>
        <v>Coby White</v>
      </c>
      <c r="N153">
        <f ca="1">INDEX(_g_scores_!K$2:$K$474,MATCH(M153,_g_scores_!$A$2:$A$474,0))</f>
        <v>-1.3843125790440198</v>
      </c>
      <c r="P153">
        <f t="shared" ca="1" si="60"/>
        <v>7.7270199989575516E-2</v>
      </c>
      <c r="R153">
        <f t="shared" ca="1" si="45"/>
        <v>0.79125724206137793</v>
      </c>
      <c r="T153" t="str">
        <v>Killian Hayes</v>
      </c>
      <c r="V153" s="6" t="str">
        <f t="shared" ca="1" si="46"/>
        <v>Killian Hayes</v>
      </c>
      <c r="X153" t="str">
        <f ca="1"/>
        <v>Killian Hayes</v>
      </c>
      <c r="Y153">
        <f ca="1">INDEX(_z_scores_!$K$2:$K$474,MATCH(X153,_z_scores_!$A$2:$A$474,0))</f>
        <v>-2.3220995992219917</v>
      </c>
      <c r="AA153">
        <f t="shared" ca="1" si="61"/>
        <v>3.9333150513090054E-2</v>
      </c>
      <c r="AC153">
        <f t="shared" ca="1" si="62"/>
        <v>0.25285853774110856</v>
      </c>
      <c r="AE153">
        <v>-0.68816555385369238</v>
      </c>
      <c r="AF153">
        <v>-0.85399784937176471</v>
      </c>
      <c r="AG153">
        <v>0.87880852514907681</v>
      </c>
      <c r="AH153">
        <v>0.27377199870353236</v>
      </c>
      <c r="AI153">
        <v>-0.38765542416639986</v>
      </c>
      <c r="AJ153">
        <v>-0.35924576444284212</v>
      </c>
      <c r="AK153">
        <v>-7.2510507453344766E-2</v>
      </c>
      <c r="AL153">
        <v>-4.219876982309829E-3</v>
      </c>
      <c r="AM153">
        <v>-0.57169039590661253</v>
      </c>
      <c r="BE153" t="str">
        <f t="shared" si="47"/>
        <v>Coby White</v>
      </c>
      <c r="BF153" cm="1">
        <f t="array" ref="BF153">INDEX(_x_scores_!B$2:B$474,MATCH($BE153,_x_scores_!$A$2:$A$474,0),0) + INDEX(_hidden_info_auction!AP$42:BA$42,'Draft Sim'!$F$21)</f>
        <v>-0.62247476376238076</v>
      </c>
      <c r="BG153" cm="1">
        <f t="array" ref="BG153">INDEX(_x_scores_!C$2:C$474,MATCH($BE153,_x_scores_!$A$2:$A$474,0),0) + INDEX(_hidden_info_auction!AP$43:BA$43,'Draft Sim'!$F$21)</f>
        <v>-0.55328714412865609</v>
      </c>
      <c r="BH153" cm="1">
        <f t="array" ref="BH153">INDEX(_x_scores_!D$2:D$474,MATCH($BE153,_x_scores_!$A$2:$A$474,0),0) +INDEX(_hidden_info_auction!AP$44:BA$44,'Draft Sim'!$F$21)</f>
        <v>5.1981873309713905E-2</v>
      </c>
      <c r="BI153" cm="1">
        <f t="array" ref="BI153">INDEX(_x_scores_!E$2:E$474,MATCH($BE153,_x_scores_!$A$2:$A$474,0),0) + INDEX(_hidden_info_auction!AP$45:BA$45,'Draft Sim'!$F$21)</f>
        <v>-0.44332914315588307</v>
      </c>
      <c r="BJ153" cm="1">
        <f t="array" ref="BJ153">INDEX(_x_scores_!F$2:F$474,MATCH($BE153,_x_scores_!$A$2:$A$474,0),0) + INDEX(_hidden_info_auction!AP$46:BA$46,'Draft Sim'!$F$21)</f>
        <v>-1.3382675274088065</v>
      </c>
      <c r="BK153" cm="1">
        <f t="array" ref="BK153">INDEX(_x_scores_!G$2:G$474,MATCH($BE153,_x_scores_!$A$2:$A$474,0),0) + INDEX(_hidden_info_auction!AP$47:BA$47,'Draft Sim'!$F$21)</f>
        <v>0.36753464291776999</v>
      </c>
      <c r="BL153" cm="1">
        <f t="array" ref="BL153">INDEX(_x_scores_!H$2:H$474,MATCH($BE153,_x_scores_!$A$2:$A$474,0),0) + INDEX(_hidden_info_auction!AP$48:BA$48,'Draft Sim'!$F$21)</f>
        <v>0.27020371661211517</v>
      </c>
      <c r="BM153" cm="1">
        <f t="array" ref="BM153">INDEX(_x_scores_!I$2:I$474,MATCH($BE153,_x_scores_!$A$2:$A$474,0),0) + INDEX(_hidden_info_auction!AP$49:BA$49,'Draft Sim'!$F$21)</f>
        <v>-1.6090138920863615</v>
      </c>
      <c r="BN153" cm="1">
        <f t="array" ref="BN153">INDEX(_x_scores_!J$2:J$474,MATCH($BE153,_x_scores_!$A$2:$A$474,0),0) + INDEX(_hidden_info_auction!AP$50:BA$50,'Draft Sim'!$F$21)</f>
        <v>-0.19622701822401431</v>
      </c>
      <c r="BP153">
        <f t="shared" si="48"/>
        <v>0.45376823230820529</v>
      </c>
      <c r="BQ153">
        <f t="shared" si="49"/>
        <v>0.46200693714348484</v>
      </c>
      <c r="BR153">
        <f t="shared" si="50"/>
        <v>0.50348964472227276</v>
      </c>
      <c r="BS153">
        <f t="shared" si="51"/>
        <v>0.46638058244537905</v>
      </c>
      <c r="BT153">
        <f t="shared" si="52"/>
        <v>0.40749741783951354</v>
      </c>
      <c r="BU153">
        <f t="shared" si="53"/>
        <v>0.52534116879587489</v>
      </c>
      <c r="BV153">
        <f t="shared" si="54"/>
        <v>0.51979881624775426</v>
      </c>
      <c r="BW153">
        <f t="shared" si="55"/>
        <v>0.3824579767157289</v>
      </c>
      <c r="BX153">
        <f t="shared" si="56"/>
        <v>0.48556823398781668</v>
      </c>
      <c r="BZ153">
        <f t="shared" si="57"/>
        <v>0.46736766780067007</v>
      </c>
      <c r="CA153" cm="1">
        <f t="array" aca="1" ref="CA153" ca="1">SUM(IF(MOD(_xlfn.FLOOR.MATH(ROW(INDIRECT("1:512"))/1),2)=1,BP153,1-BP153) * IF(MOD(_xlfn.FLOOR.MATH(ROW(INDIRECT("1:512"))/2),2)=1,BQ153,1-BQ153) *  IF(MOD(_xlfn.FLOOR.MATH(ROW(INDIRECT("1:512"))/4),2)=1,BR153,1-BR153) *IF(MOD(_xlfn.FLOOR.MATH(ROW(INDIRECT("1:512"))/8),2)=1,BS153,1-BS153) * IF(MOD(_xlfn.FLOOR.MATH(ROW(INDIRECT("1:512"))/16),2)=1,BT153,1-BT153) * IF(MOD(_xlfn.FLOOR.MATH(ROW(INDIRECT("1:512"))/32),2)=1,BU153,1-BU153) *  IF(MOD(_xlfn.FLOOR.MATH(ROW(INDIRECT("1:512"))/64),2)=1,BV153,1-BV153) * IF(MOD(_xlfn.FLOOR.MATH(ROW(INDIRECT("1:512"))/128),2)=1,BW153,1-BW153) * IF(MOD(_xlfn.FLOOR.MATH(ROW(INDIRECT("1:512"))/256),2)=1,BX153,1-BX153)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0.41983851670844119</v>
      </c>
      <c r="CB153">
        <f ca="1">IF('Auction Sim'!$C$2 = "Most Categories",CA153,BZ153)</f>
        <v>0.41983851670844119</v>
      </c>
      <c r="CD153" t="str">
        <f ca="1"/>
        <v>Coby White</v>
      </c>
      <c r="CF153" s="6" t="str">
        <f t="shared" ca="1" si="58"/>
        <v>Coby White</v>
      </c>
      <c r="CH153" t="str">
        <f ca="1"/>
        <v>Coby White</v>
      </c>
      <c r="CI153">
        <f t="shared" ca="1" si="63"/>
        <v>0.41983851670844119</v>
      </c>
      <c r="CJ153">
        <f t="shared" ca="1" si="64"/>
        <v>0.29769339080856727</v>
      </c>
      <c r="CL153">
        <f t="shared" ca="1" si="65"/>
        <v>5.6342932233164333E-3</v>
      </c>
      <c r="CN153">
        <f t="shared" ca="1" si="59"/>
        <v>0.92415762517449096</v>
      </c>
    </row>
    <row r="154" spans="3:92">
      <c r="C154" t="s">
        <v>599</v>
      </c>
      <c r="D154">
        <v>20</v>
      </c>
      <c r="E154" cm="1">
        <f t="array" aca="1" ref="E154" ca="1">INDIRECT("'Auction Sim'!" &amp; C154 &amp; D154)</f>
        <v>0</v>
      </c>
      <c r="I154" t="str">
        <v>Keldon Johnson</v>
      </c>
      <c r="K154" s="6" t="str">
        <f t="shared" ca="1" si="44"/>
        <v>Keldon Johnson</v>
      </c>
      <c r="M154" t="str">
        <f ca="1"/>
        <v>Keldon Johnson</v>
      </c>
      <c r="N154">
        <f ca="1">INDEX(_g_scores_!K$2:$K$474,MATCH(M154,_g_scores_!$A$2:$A$474,0))</f>
        <v>-1.4112710807357391</v>
      </c>
      <c r="P154">
        <f t="shared" ca="1" si="60"/>
        <v>5.03116982978562E-2</v>
      </c>
      <c r="R154">
        <f t="shared" ca="1" si="45"/>
        <v>0.51519855835699269</v>
      </c>
      <c r="T154" t="str">
        <v>Caleb Martin</v>
      </c>
      <c r="V154" s="6" t="str">
        <f t="shared" ca="1" si="46"/>
        <v>Caleb Martin</v>
      </c>
      <c r="X154" t="str">
        <f ca="1"/>
        <v>Caleb Martin</v>
      </c>
      <c r="Y154">
        <f ca="1">INDEX(_z_scores_!$K$2:$K$474,MATCH(X154,_z_scores_!$A$2:$A$474,0))</f>
        <v>-2.3265216159435664</v>
      </c>
      <c r="AA154">
        <f t="shared" ca="1" si="61"/>
        <v>3.4911133791515336E-2</v>
      </c>
      <c r="AC154">
        <f t="shared" ca="1" si="62"/>
        <v>0.22443099843906367</v>
      </c>
      <c r="AE154">
        <v>-0.71489390680271081</v>
      </c>
      <c r="AF154">
        <v>-0.41381469575430041</v>
      </c>
      <c r="AG154">
        <v>-0.92396650910059475</v>
      </c>
      <c r="AH154">
        <v>0.130542239910893</v>
      </c>
      <c r="AI154">
        <v>-0.30778579810778334</v>
      </c>
      <c r="AJ154">
        <v>-0.34988020343363097</v>
      </c>
      <c r="AK154">
        <v>0.59517198269886895</v>
      </c>
      <c r="AL154">
        <v>-1.2640365810696058E-2</v>
      </c>
      <c r="AM154">
        <v>-0.1788447758246923</v>
      </c>
      <c r="BE154" t="str">
        <f t="shared" si="47"/>
        <v>Keldon Johnson</v>
      </c>
      <c r="BF154" cm="1">
        <f t="array" ref="BF154">INDEX(_x_scores_!B$2:B$474,MATCH($BE154,_x_scores_!$A$2:$A$474,0),0) + INDEX(_hidden_info_auction!AP$42:BA$42,'Draft Sim'!$F$21)</f>
        <v>0.24811698444483504</v>
      </c>
      <c r="BG154" cm="1">
        <f t="array" ref="BG154">INDEX(_x_scores_!C$2:C$474,MATCH($BE154,_x_scores_!$A$2:$A$474,0),0) + INDEX(_hidden_info_auction!AP$43:BA$43,'Draft Sim'!$F$21)</f>
        <v>-1.9390911187247006E-2</v>
      </c>
      <c r="BH154" cm="1">
        <f t="array" ref="BH154">INDEX(_x_scores_!D$2:D$474,MATCH($BE154,_x_scores_!$A$2:$A$474,0),0) +INDEX(_hidden_info_auction!AP$44:BA$44,'Draft Sim'!$F$21)</f>
        <v>-0.25138337400169952</v>
      </c>
      <c r="BI154" cm="1">
        <f t="array" ref="BI154">INDEX(_x_scores_!E$2:E$474,MATCH($BE154,_x_scores_!$A$2:$A$474,0),0) + INDEX(_hidden_info_auction!AP$45:BA$45,'Draft Sim'!$F$21)</f>
        <v>-0.48620959123511098</v>
      </c>
      <c r="BJ154" cm="1">
        <f t="array" ref="BJ154">INDEX(_x_scores_!F$2:F$474,MATCH($BE154,_x_scores_!$A$2:$A$474,0),0) + INDEX(_hidden_info_auction!AP$46:BA$46,'Draft Sim'!$F$21)</f>
        <v>-1.2152227268717875</v>
      </c>
      <c r="BK154" cm="1">
        <f t="array" ref="BK154">INDEX(_x_scores_!G$2:G$474,MATCH($BE154,_x_scores_!$A$2:$A$474,0),0) + INDEX(_hidden_info_auction!AP$47:BA$47,'Draft Sim'!$F$21)</f>
        <v>0.23999434989491553</v>
      </c>
      <c r="BL154" cm="1">
        <f t="array" ref="BL154">INDEX(_x_scores_!H$2:H$474,MATCH($BE154,_x_scores_!$A$2:$A$474,0),0) + INDEX(_hidden_info_auction!AP$48:BA$48,'Draft Sim'!$F$21)</f>
        <v>-0.16553384192857851</v>
      </c>
      <c r="BM154" cm="1">
        <f t="array" ref="BM154">INDEX(_x_scores_!I$2:I$474,MATCH($BE154,_x_scores_!$A$2:$A$474,0),0) + INDEX(_hidden_info_auction!AP$49:BA$49,'Draft Sim'!$F$21)</f>
        <v>-2.0612831806699221</v>
      </c>
      <c r="BN154" cm="1">
        <f t="array" ref="BN154">INDEX(_x_scores_!J$2:J$474,MATCH($BE154,_x_scores_!$A$2:$A$474,0),0) + INDEX(_hidden_info_auction!AP$50:BA$50,'Draft Sim'!$F$21)</f>
        <v>-0.35631000737867202</v>
      </c>
      <c r="BP154">
        <f t="shared" si="48"/>
        <v>0.51846272032064555</v>
      </c>
      <c r="BQ154">
        <f t="shared" si="49"/>
        <v>0.49866645029201706</v>
      </c>
      <c r="BR154">
        <f t="shared" si="50"/>
        <v>0.4831289595467787</v>
      </c>
      <c r="BS154">
        <f t="shared" si="51"/>
        <v>0.46313764823747983</v>
      </c>
      <c r="BT154">
        <f t="shared" si="52"/>
        <v>0.41586873651880341</v>
      </c>
      <c r="BU154">
        <f t="shared" si="53"/>
        <v>0.51655377569594529</v>
      </c>
      <c r="BV154">
        <f t="shared" si="54"/>
        <v>0.48786761636645859</v>
      </c>
      <c r="BW154">
        <f t="shared" si="55"/>
        <v>0.35082844654023515</v>
      </c>
      <c r="BX154">
        <f t="shared" si="56"/>
        <v>0.47380785356081778</v>
      </c>
      <c r="BZ154">
        <f t="shared" si="57"/>
        <v>0.46759135634213117</v>
      </c>
      <c r="CA154" cm="1">
        <f t="array" aca="1" ref="CA154" ca="1">SUM(IF(MOD(_xlfn.FLOOR.MATH(ROW(INDIRECT("1:512"))/1),2)=1,BP154,1-BP154) * IF(MOD(_xlfn.FLOOR.MATH(ROW(INDIRECT("1:512"))/2),2)=1,BQ154,1-BQ154) *  IF(MOD(_xlfn.FLOOR.MATH(ROW(INDIRECT("1:512"))/4),2)=1,BR154,1-BR154) *IF(MOD(_xlfn.FLOOR.MATH(ROW(INDIRECT("1:512"))/8),2)=1,BS154,1-BS154) * IF(MOD(_xlfn.FLOOR.MATH(ROW(INDIRECT("1:512"))/16),2)=1,BT154,1-BT154) * IF(MOD(_xlfn.FLOOR.MATH(ROW(INDIRECT("1:512"))/32),2)=1,BU154,1-BU154) *  IF(MOD(_xlfn.FLOOR.MATH(ROW(INDIRECT("1:512"))/64),2)=1,BV154,1-BV154) * IF(MOD(_xlfn.FLOOR.MATH(ROW(INDIRECT("1:512"))/128),2)=1,BW154,1-BW154) * IF(MOD(_xlfn.FLOOR.MATH(ROW(INDIRECT("1:512"))/256),2)=1,BX154,1-BX154)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0.42035914703954946</v>
      </c>
      <c r="CB154">
        <f ca="1">IF('Auction Sim'!$C$2 = "Most Categories",CA154,BZ154)</f>
        <v>0.42035914703954946</v>
      </c>
      <c r="CD154" t="str">
        <f ca="1"/>
        <v>Corey Kispert</v>
      </c>
      <c r="CF154" s="6" t="str">
        <f t="shared" ca="1" si="58"/>
        <v>Corey Kispert</v>
      </c>
      <c r="CH154" t="str">
        <f ca="1"/>
        <v>Corey Kispert</v>
      </c>
      <c r="CI154">
        <f t="shared" ca="1" si="63"/>
        <v>0.41967392311111507</v>
      </c>
      <c r="CJ154">
        <f t="shared" ca="1" si="64"/>
        <v>0.29727226798583606</v>
      </c>
      <c r="CL154">
        <f t="shared" ca="1" si="65"/>
        <v>5.2131704005852209E-3</v>
      </c>
      <c r="CN154">
        <f t="shared" ca="1" si="59"/>
        <v>0.85508350135156086</v>
      </c>
    </row>
    <row r="155" spans="3:92">
      <c r="C155" t="s">
        <v>599</v>
      </c>
      <c r="D155">
        <v>22</v>
      </c>
      <c r="E155" cm="1">
        <f t="array" aca="1" ref="E155" ca="1">INDIRECT("'Auction Sim'!" &amp; C155 &amp; D155)</f>
        <v>0</v>
      </c>
      <c r="I155" t="str">
        <v>Killian Hayes</v>
      </c>
      <c r="K155" s="6" t="str">
        <f t="shared" ca="1" si="44"/>
        <v>Killian Hayes</v>
      </c>
      <c r="M155" t="str">
        <f ca="1"/>
        <v>Killian Hayes</v>
      </c>
      <c r="N155">
        <f ca="1">INDEX(_g_scores_!K$2:$K$474,MATCH(M155,_g_scores_!$A$2:$A$474,0))</f>
        <v>-1.4162141255765257</v>
      </c>
      <c r="P155">
        <f t="shared" ca="1" si="60"/>
        <v>4.5368653457069641E-2</v>
      </c>
      <c r="R155">
        <f t="shared" ca="1" si="45"/>
        <v>0.46458111426296733</v>
      </c>
      <c r="T155" t="str">
        <v>Steven Adams</v>
      </c>
      <c r="V155" s="6" t="str">
        <f t="shared" ca="1" si="46"/>
        <v>Steven Adams</v>
      </c>
      <c r="X155" t="str">
        <f ca="1"/>
        <v>Steven Adams</v>
      </c>
      <c r="Y155">
        <f ca="1">INDEX(_z_scores_!$K$2:$K$474,MATCH(X155,_z_scores_!$A$2:$A$474,0))</f>
        <v>-2.3316088625852576</v>
      </c>
      <c r="AA155">
        <f t="shared" ca="1" si="61"/>
        <v>2.9823887149824202E-2</v>
      </c>
      <c r="AC155">
        <f t="shared" ca="1" si="62"/>
        <v>0.19172693761082446</v>
      </c>
      <c r="AE155">
        <v>-0.92765880344773499</v>
      </c>
      <c r="AF155">
        <v>1.6795118917612886</v>
      </c>
      <c r="AG155">
        <v>-0.5299712739027671</v>
      </c>
      <c r="AH155">
        <v>-4.0438394760346948E-2</v>
      </c>
      <c r="AI155">
        <v>0.51655382894877544</v>
      </c>
      <c r="AJ155">
        <v>-1.2795981304196467</v>
      </c>
      <c r="AK155">
        <v>7.3554752037260182E-2</v>
      </c>
      <c r="AL155">
        <v>-1.4050754801623788</v>
      </c>
      <c r="AM155">
        <v>0.45352445894316962</v>
      </c>
      <c r="BE155" t="str">
        <f t="shared" si="47"/>
        <v>Killian Hayes</v>
      </c>
      <c r="BF155" cm="1">
        <f t="array" ref="BF155">INDEX(_x_scores_!B$2:B$474,MATCH($BE155,_x_scores_!$A$2:$A$474,0),0) + INDEX(_hidden_info_auction!AP$42:BA$42,'Draft Sim'!$F$21)</f>
        <v>-0.78000241707216267</v>
      </c>
      <c r="BG155" cm="1">
        <f t="array" ref="BG155">INDEX(_x_scores_!C$2:C$474,MATCH($BE155,_x_scores_!$A$2:$A$474,0),0) + INDEX(_hidden_info_auction!AP$43:BA$43,'Draft Sim'!$F$21)</f>
        <v>-0.60983023424505833</v>
      </c>
      <c r="BH155" cm="1">
        <f t="array" ref="BH155">INDEX(_x_scores_!D$2:D$474,MATCH($BE155,_x_scores_!$A$2:$A$474,0),0) +INDEX(_hidden_info_auction!AP$44:BA$44,'Draft Sim'!$F$21)</f>
        <v>1.0282675283825822</v>
      </c>
      <c r="BI155" cm="1">
        <f t="array" ref="BI155">INDEX(_x_scores_!E$2:E$474,MATCH($BE155,_x_scores_!$A$2:$A$474,0),0) + INDEX(_hidden_info_auction!AP$45:BA$45,'Draft Sim'!$F$21)</f>
        <v>4.0796471758121067E-2</v>
      </c>
      <c r="BJ155" cm="1">
        <f t="array" ref="BJ155">INDEX(_x_scores_!F$2:F$474,MATCH($BE155,_x_scores_!$A$2:$A$474,0),0) + INDEX(_hidden_info_auction!AP$46:BA$46,'Draft Sim'!$F$21)</f>
        <v>-0.95942689189945041</v>
      </c>
      <c r="BK155" cm="1">
        <f t="array" ref="BK155">INDEX(_x_scores_!G$2:G$474,MATCH($BE155,_x_scores_!$A$2:$A$474,0),0) + INDEX(_hidden_info_auction!AP$47:BA$47,'Draft Sim'!$F$21)</f>
        <v>-0.42717918374308023</v>
      </c>
      <c r="BL155" cm="1">
        <f t="array" ref="BL155">INDEX(_x_scores_!H$2:H$474,MATCH($BE155,_x_scores_!$A$2:$A$474,0),0) + INDEX(_hidden_info_auction!AP$48:BA$48,'Draft Sim'!$F$21)</f>
        <v>-0.14317482059848752</v>
      </c>
      <c r="BM155" cm="1">
        <f t="array" ref="BM155">INDEX(_x_scores_!I$2:I$474,MATCH($BE155,_x_scores_!$A$2:$A$474,0),0) + INDEX(_hidden_info_auction!AP$49:BA$49,'Draft Sim'!$F$21)</f>
        <v>-1.7481585793511492</v>
      </c>
      <c r="BN155" cm="1">
        <f t="array" ref="BN155">INDEX(_x_scores_!J$2:J$474,MATCH($BE155,_x_scores_!$A$2:$A$474,0),0) + INDEX(_hidden_info_auction!AP$50:BA$50,'Draft Sim'!$F$21)</f>
        <v>-0.47184655650045582</v>
      </c>
      <c r="BP155">
        <f t="shared" si="48"/>
        <v>0.44214255619546639</v>
      </c>
      <c r="BQ155">
        <f t="shared" si="49"/>
        <v>0.45813786182094973</v>
      </c>
      <c r="BR155">
        <f t="shared" si="50"/>
        <v>0.56868756012781918</v>
      </c>
      <c r="BS155">
        <f t="shared" si="51"/>
        <v>0.50309739902582784</v>
      </c>
      <c r="BT155">
        <f t="shared" si="52"/>
        <v>0.43339017555457493</v>
      </c>
      <c r="BU155">
        <f t="shared" si="53"/>
        <v>0.47055335053903669</v>
      </c>
      <c r="BV155">
        <f t="shared" si="54"/>
        <v>0.48950595665747088</v>
      </c>
      <c r="BW155">
        <f t="shared" si="55"/>
        <v>0.37263167102347294</v>
      </c>
      <c r="BX155">
        <f t="shared" si="56"/>
        <v>0.46533361422413422</v>
      </c>
      <c r="BZ155">
        <f t="shared" si="57"/>
        <v>0.46705334946319471</v>
      </c>
      <c r="CA155" cm="1">
        <f t="array" aca="1" ref="CA155" ca="1">SUM(IF(MOD(_xlfn.FLOOR.MATH(ROW(INDIRECT("1:512"))/1),2)=1,BP155,1-BP155) * IF(MOD(_xlfn.FLOOR.MATH(ROW(INDIRECT("1:512"))/2),2)=1,BQ155,1-BQ155) *  IF(MOD(_xlfn.FLOOR.MATH(ROW(INDIRECT("1:512"))/4),2)=1,BR155,1-BR155) *IF(MOD(_xlfn.FLOOR.MATH(ROW(INDIRECT("1:512"))/8),2)=1,BS155,1-BS155) * IF(MOD(_xlfn.FLOOR.MATH(ROW(INDIRECT("1:512"))/16),2)=1,BT155,1-BT155) * IF(MOD(_xlfn.FLOOR.MATH(ROW(INDIRECT("1:512"))/32),2)=1,BU155,1-BU155) *  IF(MOD(_xlfn.FLOOR.MATH(ROW(INDIRECT("1:512"))/64),2)=1,BV155,1-BV155) * IF(MOD(_xlfn.FLOOR.MATH(ROW(INDIRECT("1:512"))/128),2)=1,BW155,1-BW155) * IF(MOD(_xlfn.FLOOR.MATH(ROW(INDIRECT("1:512"))/256),2)=1,BX155,1-BX155)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0.41896895539103773</v>
      </c>
      <c r="CB155">
        <f ca="1">IF('Auction Sim'!$C$2 = "Most Categories",CA155,BZ155)</f>
        <v>0.41896895539103773</v>
      </c>
      <c r="CD155" t="str">
        <f ca="1"/>
        <v>Russell Westbrook</v>
      </c>
      <c r="CF155" s="6" t="str">
        <f t="shared" ca="1" si="58"/>
        <v>Russell Westbrook</v>
      </c>
      <c r="CH155" t="str">
        <f ca="1"/>
        <v>Russell Westbrook</v>
      </c>
      <c r="CI155">
        <f t="shared" ca="1" si="63"/>
        <v>0.41937321264288563</v>
      </c>
      <c r="CJ155">
        <f t="shared" ca="1" si="64"/>
        <v>0.2965027888821804</v>
      </c>
      <c r="CL155">
        <f t="shared" ca="1" si="65"/>
        <v>4.4436912969295639E-3</v>
      </c>
      <c r="CN155">
        <f t="shared" ca="1" si="59"/>
        <v>0.72887069117814363</v>
      </c>
    </row>
    <row r="156" spans="3:92">
      <c r="C156" t="s">
        <v>599</v>
      </c>
      <c r="D156">
        <v>24</v>
      </c>
      <c r="E156" cm="1">
        <f t="array" aca="1" ref="E156" ca="1">INDIRECT("'Auction Sim'!" &amp; C156 &amp; D156)</f>
        <v>0</v>
      </c>
      <c r="I156" t="str">
        <v>Bennedict Mathurin</v>
      </c>
      <c r="K156" s="6" t="str">
        <f t="shared" ca="1" si="44"/>
        <v>Bennedict Mathurin</v>
      </c>
      <c r="M156" t="str">
        <f ca="1"/>
        <v>Bennedict Mathurin</v>
      </c>
      <c r="N156">
        <f ca="1">INDEX(_g_scores_!K$2:$K$474,MATCH(M156,_g_scores_!$A$2:$A$474,0))</f>
        <v>-1.4310219245314375</v>
      </c>
      <c r="P156">
        <f t="shared" ca="1" si="60"/>
        <v>3.0560854502157841E-2</v>
      </c>
      <c r="R156">
        <f t="shared" ca="1" si="45"/>
        <v>0.31294726106155762</v>
      </c>
      <c r="T156" t="str">
        <v>Corey Kispert</v>
      </c>
      <c r="V156" s="6" t="str">
        <f t="shared" ca="1" si="46"/>
        <v>Corey Kispert</v>
      </c>
      <c r="X156" t="str">
        <f ca="1"/>
        <v>Corey Kispert</v>
      </c>
      <c r="Y156">
        <f ca="1">INDEX(_z_scores_!$K$2:$K$474,MATCH(X156,_z_scores_!$A$2:$A$474,0))</f>
        <v>-2.332108856243035</v>
      </c>
      <c r="AA156">
        <f t="shared" ca="1" si="61"/>
        <v>2.9323893492046782E-2</v>
      </c>
      <c r="AC156">
        <f t="shared" ca="1" si="62"/>
        <v>0.18851265999674544</v>
      </c>
      <c r="AE156">
        <v>-0.27039243333236185</v>
      </c>
      <c r="AF156">
        <v>-0.70782833581350424</v>
      </c>
      <c r="AG156">
        <v>-0.86188877410897347</v>
      </c>
      <c r="AH156">
        <v>-0.46375484025084462</v>
      </c>
      <c r="AI156">
        <v>-0.67159284893181492</v>
      </c>
      <c r="AJ156">
        <v>0.4908656125384272</v>
      </c>
      <c r="AK156">
        <v>0.68752011259658408</v>
      </c>
      <c r="AL156">
        <v>0.17889825297440459</v>
      </c>
      <c r="AM156">
        <v>-0.21736736695088676</v>
      </c>
      <c r="BE156" t="str">
        <f t="shared" si="47"/>
        <v>Bennedict Mathurin</v>
      </c>
      <c r="BF156" cm="1">
        <f t="array" ref="BF156">INDEX(_x_scores_!B$2:B$474,MATCH($BE156,_x_scores_!$A$2:$A$474,0),0) + INDEX(_hidden_info_auction!AP$42:BA$42,'Draft Sim'!$F$21)</f>
        <v>0.43595084684782248</v>
      </c>
      <c r="BG156" cm="1">
        <f t="array" ref="BG156">INDEX(_x_scores_!C$2:C$474,MATCH($BE156,_x_scores_!$A$2:$A$474,0),0) + INDEX(_hidden_info_auction!AP$43:BA$43,'Draft Sim'!$F$21)</f>
        <v>-7.9264785581475206E-2</v>
      </c>
      <c r="BH156" cm="1">
        <f t="array" ref="BH156">INDEX(_x_scores_!D$2:D$474,MATCH($BE156,_x_scores_!$A$2:$A$474,0),0) +INDEX(_hidden_info_auction!AP$44:BA$44,'Draft Sim'!$F$21)</f>
        <v>-0.42666183584085249</v>
      </c>
      <c r="BI156" cm="1">
        <f t="array" ref="BI156">INDEX(_x_scores_!E$2:E$474,MATCH($BE156,_x_scores_!$A$2:$A$474,0),0) + INDEX(_hidden_info_auction!AP$45:BA$45,'Draft Sim'!$F$21)</f>
        <v>-0.37952767685080979</v>
      </c>
      <c r="BJ156" cm="1">
        <f t="array" ref="BJ156">INDEX(_x_scores_!F$2:F$474,MATCH($BE156,_x_scores_!$A$2:$A$474,0),0) + INDEX(_hidden_info_auction!AP$46:BA$46,'Draft Sim'!$F$21)</f>
        <v>-1.20100840236669</v>
      </c>
      <c r="BK156" cm="1">
        <f t="array" ref="BK156">INDEX(_x_scores_!G$2:G$474,MATCH($BE156,_x_scores_!$A$2:$A$474,0),0) + INDEX(_hidden_info_auction!AP$47:BA$47,'Draft Sim'!$F$21)</f>
        <v>2.6580596839229337E-2</v>
      </c>
      <c r="BL156" cm="1">
        <f t="array" ref="BL156">INDEX(_x_scores_!H$2:H$474,MATCH($BE156,_x_scores_!$A$2:$A$474,0),0) + INDEX(_hidden_info_auction!AP$48:BA$48,'Draft Sim'!$F$21)</f>
        <v>-0.51574066833249077</v>
      </c>
      <c r="BM156" cm="1">
        <f t="array" ref="BM156">INDEX(_x_scores_!I$2:I$474,MATCH($BE156,_x_scores_!$A$2:$A$474,0),0) + INDEX(_hidden_info_auction!AP$49:BA$49,'Draft Sim'!$F$21)</f>
        <v>-1.4891863120210445</v>
      </c>
      <c r="BN156" cm="1">
        <f t="array" ref="BN156">INDEX(_x_scores_!J$2:J$474,MATCH($BE156,_x_scores_!$A$2:$A$474,0),0) + INDEX(_hidden_info_auction!AP$50:BA$50,'Draft Sim'!$F$21)</f>
        <v>-0.51687936808781465</v>
      </c>
      <c r="BP156">
        <f t="shared" si="48"/>
        <v>0.53241552897388256</v>
      </c>
      <c r="BQ156">
        <f t="shared" si="49"/>
        <v>0.4945489699637573</v>
      </c>
      <c r="BR156">
        <f t="shared" si="50"/>
        <v>0.47138158148384579</v>
      </c>
      <c r="BS156">
        <f t="shared" si="51"/>
        <v>0.47120978709028472</v>
      </c>
      <c r="BT156">
        <f t="shared" si="52"/>
        <v>0.4168383457401561</v>
      </c>
      <c r="BU156">
        <f t="shared" si="53"/>
        <v>0.50183393496365758</v>
      </c>
      <c r="BV156">
        <f t="shared" si="54"/>
        <v>0.46225077459013297</v>
      </c>
      <c r="BW156">
        <f t="shared" si="55"/>
        <v>0.39098147214369827</v>
      </c>
      <c r="BX156">
        <f t="shared" si="56"/>
        <v>0.46203464064072175</v>
      </c>
      <c r="BZ156">
        <f t="shared" si="57"/>
        <v>0.4670550039544597</v>
      </c>
      <c r="CA156" cm="1">
        <f t="array" aca="1" ref="CA156" ca="1">SUM(IF(MOD(_xlfn.FLOOR.MATH(ROW(INDIRECT("1:512"))/1),2)=1,BP156,1-BP156) * IF(MOD(_xlfn.FLOOR.MATH(ROW(INDIRECT("1:512"))/2),2)=1,BQ156,1-BQ156) *  IF(MOD(_xlfn.FLOOR.MATH(ROW(INDIRECT("1:512"))/4),2)=1,BR156,1-BR156) *IF(MOD(_xlfn.FLOOR.MATH(ROW(INDIRECT("1:512"))/8),2)=1,BS156,1-BS156) * IF(MOD(_xlfn.FLOOR.MATH(ROW(INDIRECT("1:512"))/16),2)=1,BT156,1-BT156) * IF(MOD(_xlfn.FLOOR.MATH(ROW(INDIRECT("1:512"))/32),2)=1,BU156,1-BU156) *  IF(MOD(_xlfn.FLOOR.MATH(ROW(INDIRECT("1:512"))/64),2)=1,BV156,1-BV156) * IF(MOD(_xlfn.FLOOR.MATH(ROW(INDIRECT("1:512"))/128),2)=1,BW156,1-BW156) * IF(MOD(_xlfn.FLOOR.MATH(ROW(INDIRECT("1:512"))/256),2)=1,BX156,1-BX156)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0.4191423597501186</v>
      </c>
      <c r="CB156">
        <f ca="1">IF('Auction Sim'!$C$2 = "Most Categories",CA156,BZ156)</f>
        <v>0.4191423597501186</v>
      </c>
      <c r="CD156" t="str">
        <f ca="1"/>
        <v>Bennedict Mathurin</v>
      </c>
      <c r="CF156" s="6" t="str">
        <f t="shared" ca="1" si="58"/>
        <v>Bennedict Mathurin</v>
      </c>
      <c r="CH156" t="str">
        <f ca="1"/>
        <v>Bennedict Mathurin</v>
      </c>
      <c r="CI156">
        <f t="shared" ca="1" si="63"/>
        <v>0.4191423597501186</v>
      </c>
      <c r="CJ156">
        <f t="shared" ca="1" si="64"/>
        <v>0.29591198451561007</v>
      </c>
      <c r="CL156">
        <f t="shared" ca="1" si="65"/>
        <v>3.8528869303592339E-3</v>
      </c>
      <c r="CN156">
        <f t="shared" ca="1" si="59"/>
        <v>0.63196477259853279</v>
      </c>
    </row>
    <row r="157" spans="3:92">
      <c r="C157" t="s">
        <v>599</v>
      </c>
      <c r="D157">
        <v>26</v>
      </c>
      <c r="E157" cm="1">
        <f t="array" aca="1" ref="E157" ca="1">INDIRECT("'Auction Sim'!" &amp; C157 &amp; D157)</f>
        <v>0</v>
      </c>
      <c r="I157" t="str">
        <v>Kyle Lowry</v>
      </c>
      <c r="K157" s="6" t="str">
        <f t="shared" ca="1" si="44"/>
        <v>Kyle Lowry</v>
      </c>
      <c r="M157" t="str">
        <f ca="1"/>
        <v>Kyle Lowry</v>
      </c>
      <c r="N157">
        <f ca="1">INDEX(_g_scores_!K$2:$K$474,MATCH(M157,_g_scores_!$A$2:$A$474,0))</f>
        <v>-1.4493825348295624</v>
      </c>
      <c r="P157">
        <f t="shared" ca="1" si="60"/>
        <v>1.2200244204032984E-2</v>
      </c>
      <c r="R157">
        <f t="shared" ca="1" si="45"/>
        <v>0.12493214179154191</v>
      </c>
      <c r="T157" t="str">
        <v>Coby White</v>
      </c>
      <c r="V157" s="6" t="str">
        <f t="shared" ca="1" si="46"/>
        <v>Coby White</v>
      </c>
      <c r="X157" t="str">
        <f ca="1"/>
        <v>Coby White</v>
      </c>
      <c r="Y157">
        <f ca="1">INDEX(_z_scores_!$K$2:$K$474,MATCH(X157,_z_scores_!$A$2:$A$474,0))</f>
        <v>-2.347881238301853</v>
      </c>
      <c r="AA157">
        <f t="shared" ca="1" si="61"/>
        <v>1.3551511433228747E-2</v>
      </c>
      <c r="AC157">
        <f t="shared" ca="1" si="62"/>
        <v>8.7117744713781795E-2</v>
      </c>
      <c r="AE157">
        <v>-0.53063790054391047</v>
      </c>
      <c r="AF157">
        <v>-0.79745475925536247</v>
      </c>
      <c r="AG157">
        <v>-9.7477129923791345E-2</v>
      </c>
      <c r="AH157">
        <v>-0.21035361621047177</v>
      </c>
      <c r="AI157">
        <v>-0.76649605967575596</v>
      </c>
      <c r="AJ157">
        <v>0.4354680622180081</v>
      </c>
      <c r="AK157">
        <v>0.34086802975725794</v>
      </c>
      <c r="AL157">
        <v>0.13492481028247774</v>
      </c>
      <c r="AM157">
        <v>-0.29607085763017105</v>
      </c>
      <c r="BE157" t="str">
        <f t="shared" si="47"/>
        <v>Kyle Lowry</v>
      </c>
      <c r="BF157" cm="1">
        <f t="array" ref="BF157">INDEX(_x_scores_!B$2:B$474,MATCH($BE157,_x_scores_!$A$2:$A$474,0),0) + INDEX(_hidden_info_auction!AP$42:BA$42,'Draft Sim'!$F$21)</f>
        <v>-0.96343489704828345</v>
      </c>
      <c r="BG157" cm="1">
        <f t="array" ref="BG157">INDEX(_x_scores_!C$2:C$474,MATCH($BE157,_x_scores_!$A$2:$A$474,0),0) + INDEX(_hidden_info_auction!AP$43:BA$43,'Draft Sim'!$F$21)</f>
        <v>-0.47301496374446217</v>
      </c>
      <c r="BH157" cm="1">
        <f t="array" ref="BH157">INDEX(_x_scores_!D$2:D$474,MATCH($BE157,_x_scores_!$A$2:$A$474,0),0) +INDEX(_hidden_info_auction!AP$44:BA$44,'Draft Sim'!$F$21)</f>
        <v>0.22237182191292182</v>
      </c>
      <c r="BI157" cm="1">
        <f t="array" ref="BI157">INDEX(_x_scores_!E$2:E$474,MATCH($BE157,_x_scores_!$A$2:$A$474,0),0) + INDEX(_hidden_info_auction!AP$45:BA$45,'Draft Sim'!$F$21)</f>
        <v>-0.30770877197263918</v>
      </c>
      <c r="BJ157" cm="1">
        <f t="array" ref="BJ157">INDEX(_x_scores_!F$2:F$474,MATCH($BE157,_x_scores_!$A$2:$A$474,0),0) + INDEX(_hidden_info_auction!AP$46:BA$46,'Draft Sim'!$F$21)</f>
        <v>-1.0680669642020777</v>
      </c>
      <c r="BK157" cm="1">
        <f t="array" ref="BK157">INDEX(_x_scores_!G$2:G$474,MATCH($BE157,_x_scores_!$A$2:$A$474,0),0) + INDEX(_hidden_info_auction!AP$47:BA$47,'Draft Sim'!$F$21)</f>
        <v>-8.6152493214745884E-3</v>
      </c>
      <c r="BL157" cm="1">
        <f t="array" ref="BL157">INDEX(_x_scores_!H$2:H$474,MATCH($BE157,_x_scores_!$A$2:$A$474,0),0) + INDEX(_hidden_info_auction!AP$48:BA$48,'Draft Sim'!$F$21)</f>
        <v>0.32418260383430492</v>
      </c>
      <c r="BM157" cm="1">
        <f t="array" ref="BM157">INDEX(_x_scores_!I$2:I$474,MATCH($BE157,_x_scores_!$A$2:$A$474,0),0) + INDEX(_hidden_info_auction!AP$49:BA$49,'Draft Sim'!$F$21)</f>
        <v>-1.6013648925317459</v>
      </c>
      <c r="BN157" cm="1">
        <f t="array" ref="BN157">INDEX(_x_scores_!J$2:J$474,MATCH($BE157,_x_scores_!$A$2:$A$474,0),0) + INDEX(_hidden_info_auction!AP$50:BA$50,'Draft Sim'!$F$21)</f>
        <v>-0.27237587223566251</v>
      </c>
      <c r="BP157">
        <f t="shared" si="48"/>
        <v>0.42866829057102218</v>
      </c>
      <c r="BQ157">
        <f t="shared" si="49"/>
        <v>0.46750581669938729</v>
      </c>
      <c r="BR157">
        <f t="shared" si="50"/>
        <v>0.51492496204950855</v>
      </c>
      <c r="BS157">
        <f t="shared" si="51"/>
        <v>0.47665087439465847</v>
      </c>
      <c r="BT157">
        <f t="shared" si="52"/>
        <v>0.42593047948468399</v>
      </c>
      <c r="BU157">
        <f t="shared" si="53"/>
        <v>0.49940558683279068</v>
      </c>
      <c r="BV157">
        <f t="shared" si="54"/>
        <v>0.5237497606192647</v>
      </c>
      <c r="BW157">
        <f t="shared" si="55"/>
        <v>0.38300041063576173</v>
      </c>
      <c r="BX157">
        <f t="shared" si="56"/>
        <v>0.47997181884167905</v>
      </c>
      <c r="BZ157">
        <f t="shared" si="57"/>
        <v>0.46664533334763963</v>
      </c>
      <c r="CA157" cm="1">
        <f t="array" aca="1" ref="CA157" ca="1">SUM(IF(MOD(_xlfn.FLOOR.MATH(ROW(INDIRECT("1:512"))/1),2)=1,BP157,1-BP157) * IF(MOD(_xlfn.FLOOR.MATH(ROW(INDIRECT("1:512"))/2),2)=1,BQ157,1-BQ157) *  IF(MOD(_xlfn.FLOOR.MATH(ROW(INDIRECT("1:512"))/4),2)=1,BR157,1-BR157) *IF(MOD(_xlfn.FLOOR.MATH(ROW(INDIRECT("1:512"))/8),2)=1,BS157,1-BS157) * IF(MOD(_xlfn.FLOOR.MATH(ROW(INDIRECT("1:512"))/16),2)=1,BT157,1-BT157) * IF(MOD(_xlfn.FLOOR.MATH(ROW(INDIRECT("1:512"))/32),2)=1,BU157,1-BU157) *  IF(MOD(_xlfn.FLOOR.MATH(ROW(INDIRECT("1:512"))/64),2)=1,BV157,1-BV157) * IF(MOD(_xlfn.FLOOR.MATH(ROW(INDIRECT("1:512"))/128),2)=1,BW157,1-BW157) * IF(MOD(_xlfn.FLOOR.MATH(ROW(INDIRECT("1:512"))/256),2)=1,BX157,1-BX157)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0.41811216273617857</v>
      </c>
      <c r="CB157">
        <f ca="1">IF('Auction Sim'!$C$2 = "Most Categories",CA157,BZ157)</f>
        <v>0.41811216273617857</v>
      </c>
      <c r="CD157" t="str">
        <f ca="1"/>
        <v>Killian Hayes</v>
      </c>
      <c r="CF157" s="6" t="str">
        <f t="shared" ca="1" si="58"/>
        <v>Killian Hayes</v>
      </c>
      <c r="CH157" t="str">
        <f ca="1"/>
        <v>Killian Hayes</v>
      </c>
      <c r="CI157">
        <f t="shared" ca="1" si="63"/>
        <v>0.41896895539103773</v>
      </c>
      <c r="CJ157">
        <f t="shared" ca="1" si="64"/>
        <v>0.29546815699601914</v>
      </c>
      <c r="CL157">
        <f t="shared" ca="1" si="65"/>
        <v>3.4090594107683003E-3</v>
      </c>
      <c r="CN157">
        <f t="shared" ca="1" si="59"/>
        <v>0.55916654037397495</v>
      </c>
    </row>
    <row r="158" spans="3:92">
      <c r="C158" t="s">
        <v>599</v>
      </c>
      <c r="D158">
        <v>28</v>
      </c>
      <c r="E158" cm="1">
        <f t="array" aca="1" ref="E158" ca="1">INDIRECT("'Auction Sim'!" &amp; C158 &amp; D158)</f>
        <v>0</v>
      </c>
      <c r="I158" t="str">
        <v>Grayson Allen</v>
      </c>
      <c r="K158" s="6" t="str">
        <f t="shared" ca="1" si="44"/>
        <v>Grayson Allen</v>
      </c>
      <c r="M158" t="str">
        <f ca="1"/>
        <v>Grayson Allen</v>
      </c>
      <c r="N158">
        <f ca="1">INDEX(_g_scores_!K$2:$K$474,MATCH(M158,_g_scores_!$A$2:$A$474,0))</f>
        <v>-1.4528079080793905</v>
      </c>
      <c r="P158">
        <f t="shared" ca="1" si="60"/>
        <v>8.7748709542048164E-3</v>
      </c>
      <c r="R158">
        <f t="shared" ca="1" si="45"/>
        <v>8.9855858941808031E-2</v>
      </c>
      <c r="T158" t="str">
        <v>Ayo Dosunmu</v>
      </c>
      <c r="V158" s="6" t="str">
        <f t="shared" ca="1" si="46"/>
        <v>Ayo Dosunmu</v>
      </c>
      <c r="X158" t="str">
        <f ca="1"/>
        <v>Ayo Dosunmu</v>
      </c>
      <c r="Y158">
        <f ca="1">INDEX(_z_scores_!$K$2:$K$474,MATCH(X158,_z_scores_!$A$2:$A$474,0))</f>
        <v>-2.351660246853454</v>
      </c>
      <c r="AA158">
        <f t="shared" ca="1" si="61"/>
        <v>9.772502881627787E-3</v>
      </c>
      <c r="AC158">
        <f t="shared" ca="1" si="62"/>
        <v>6.2823871377829341E-2</v>
      </c>
      <c r="AE158">
        <v>-0.58459257538416964</v>
      </c>
      <c r="AF158">
        <v>-0.70459281678995855</v>
      </c>
      <c r="AG158">
        <v>-8.7049210184630743E-2</v>
      </c>
      <c r="AH158">
        <v>1.1697423727076084E-2</v>
      </c>
      <c r="AI158">
        <v>-0.4446542687871804</v>
      </c>
      <c r="AJ158">
        <v>-0.49231793484521508</v>
      </c>
      <c r="AK158">
        <v>0.29239514990984988</v>
      </c>
      <c r="AL158">
        <v>-2.8422317739186381E-3</v>
      </c>
      <c r="AM158">
        <v>-4.8163569524090196E-3</v>
      </c>
      <c r="BE158" t="str">
        <f t="shared" si="47"/>
        <v>Grayson Allen</v>
      </c>
      <c r="BF158" cm="1">
        <f t="array" ref="BF158">INDEX(_x_scores_!B$2:B$474,MATCH($BE158,_x_scores_!$A$2:$A$474,0),0) + INDEX(_hidden_info_auction!AP$42:BA$42,'Draft Sim'!$F$21)</f>
        <v>-0.77286117043851155</v>
      </c>
      <c r="BG158" cm="1">
        <f t="array" ref="BG158">INDEX(_x_scores_!C$2:C$474,MATCH($BE158,_x_scores_!$A$2:$A$474,0),0) + INDEX(_hidden_info_auction!AP$43:BA$43,'Draft Sim'!$F$21)</f>
        <v>-0.53129831061791555</v>
      </c>
      <c r="BH158" cm="1">
        <f t="array" ref="BH158">INDEX(_x_scores_!D$2:D$474,MATCH($BE158,_x_scores_!$A$2:$A$474,0),0) +INDEX(_hidden_info_auction!AP$44:BA$44,'Draft Sim'!$F$21)</f>
        <v>-0.44009909926759139</v>
      </c>
      <c r="BI158" cm="1">
        <f t="array" ref="BI158">INDEX(_x_scores_!E$2:E$474,MATCH($BE158,_x_scores_!$A$2:$A$474,0),0) + INDEX(_hidden_info_auction!AP$45:BA$45,'Draft Sim'!$F$21)</f>
        <v>-0.39266130202219818</v>
      </c>
      <c r="BJ158" cm="1">
        <f t="array" ref="BJ158">INDEX(_x_scores_!F$2:F$474,MATCH($BE158,_x_scores_!$A$2:$A$474,0),0) + INDEX(_hidden_info_auction!AP$46:BA$46,'Draft Sim'!$F$21)</f>
        <v>-1.2359022912363451</v>
      </c>
      <c r="BK158" cm="1">
        <f t="array" ref="BK158">INDEX(_x_scores_!G$2:G$474,MATCH($BE158,_x_scores_!$A$2:$A$474,0),0) + INDEX(_hidden_info_auction!AP$47:BA$47,'Draft Sim'!$F$21)</f>
        <v>0.25404321317668793</v>
      </c>
      <c r="BL158" cm="1">
        <f t="array" ref="BL158">INDEX(_x_scores_!H$2:H$474,MATCH($BE158,_x_scores_!$A$2:$A$474,0),0) + INDEX(_hidden_info_auction!AP$48:BA$48,'Draft Sim'!$F$21)</f>
        <v>0.60265409403724879</v>
      </c>
      <c r="BM158" cm="1">
        <f t="array" ref="BM158">INDEX(_x_scores_!I$2:I$474,MATCH($BE158,_x_scores_!$A$2:$A$474,0),0) + INDEX(_hidden_info_auction!AP$49:BA$49,'Draft Sim'!$F$21)</f>
        <v>-1.5247885192829891</v>
      </c>
      <c r="BN158" cm="1">
        <f t="array" ref="BN158">INDEX(_x_scores_!J$2:J$474,MATCH($BE158,_x_scores_!$A$2:$A$474,0),0) + INDEX(_hidden_info_auction!AP$50:BA$50,'Draft Sim'!$F$21)</f>
        <v>-0.17922949070841035</v>
      </c>
      <c r="BP158">
        <f t="shared" si="48"/>
        <v>0.44266858652268337</v>
      </c>
      <c r="BQ158">
        <f t="shared" si="49"/>
        <v>0.46351255945938497</v>
      </c>
      <c r="BR158">
        <f t="shared" si="50"/>
        <v>0.47048189608928914</v>
      </c>
      <c r="BS158">
        <f t="shared" si="51"/>
        <v>0.47021531863586685</v>
      </c>
      <c r="BT158">
        <f t="shared" si="52"/>
        <v>0.41445902607688889</v>
      </c>
      <c r="BU158">
        <f t="shared" si="53"/>
        <v>0.51752219959957313</v>
      </c>
      <c r="BV158">
        <f t="shared" si="54"/>
        <v>0.54408669750768834</v>
      </c>
      <c r="BW158">
        <f t="shared" si="55"/>
        <v>0.38844336100240218</v>
      </c>
      <c r="BX158">
        <f t="shared" si="56"/>
        <v>0.48681786215752898</v>
      </c>
      <c r="BZ158">
        <f t="shared" si="57"/>
        <v>0.46646750078347843</v>
      </c>
      <c r="CA158" cm="1">
        <f t="array" aca="1" ref="CA158" ca="1">SUM(IF(MOD(_xlfn.FLOOR.MATH(ROW(INDIRECT("1:512"))/1),2)=1,BP158,1-BP158) * IF(MOD(_xlfn.FLOOR.MATH(ROW(INDIRECT("1:512"))/2),2)=1,BQ158,1-BQ158) *  IF(MOD(_xlfn.FLOOR.MATH(ROW(INDIRECT("1:512"))/4),2)=1,BR158,1-BR158) *IF(MOD(_xlfn.FLOOR.MATH(ROW(INDIRECT("1:512"))/8),2)=1,BS158,1-BS158) * IF(MOD(_xlfn.FLOOR.MATH(ROW(INDIRECT("1:512"))/16),2)=1,BT158,1-BT158) * IF(MOD(_xlfn.FLOOR.MATH(ROW(INDIRECT("1:512"))/32),2)=1,BU158,1-BU158) *  IF(MOD(_xlfn.FLOOR.MATH(ROW(INDIRECT("1:512"))/64),2)=1,BV158,1-BV158) * IF(MOD(_xlfn.FLOOR.MATH(ROW(INDIRECT("1:512"))/128),2)=1,BW158,1-BW158) * IF(MOD(_xlfn.FLOOR.MATH(ROW(INDIRECT("1:512"))/256),2)=1,BX158,1-BX158)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0.41763755581324657</v>
      </c>
      <c r="CB158">
        <f ca="1">IF('Auction Sim'!$C$2 = "Most Categories",CA158,BZ158)</f>
        <v>0.41763755581324657</v>
      </c>
      <c r="CD158" t="str">
        <f ca="1"/>
        <v>Kyle Lowry</v>
      </c>
      <c r="CF158" s="6" t="str">
        <f t="shared" ca="1" si="58"/>
        <v>Kyle Lowry</v>
      </c>
      <c r="CH158" t="str">
        <f ca="1"/>
        <v>Kyle Lowry</v>
      </c>
      <c r="CI158">
        <f t="shared" ca="1" si="63"/>
        <v>0.41811216273617857</v>
      </c>
      <c r="CJ158">
        <f t="shared" ca="1" si="64"/>
        <v>0.29327460760847757</v>
      </c>
      <c r="CL158">
        <f t="shared" ca="1" si="65"/>
        <v>1.2155100232267291E-3</v>
      </c>
      <c r="CN158">
        <f t="shared" ca="1" si="59"/>
        <v>0.19937245221678379</v>
      </c>
    </row>
    <row r="159" spans="3:92">
      <c r="C159" t="s">
        <v>599</v>
      </c>
      <c r="D159">
        <v>30</v>
      </c>
      <c r="E159" cm="1">
        <f t="array" aca="1" ref="E159" ca="1">INDIRECT("'Auction Sim'!" &amp; C159 &amp; D159)</f>
        <v>0</v>
      </c>
      <c r="I159" t="str">
        <v>Brandon Clarke</v>
      </c>
      <c r="K159" s="6" t="str">
        <f t="shared" ca="1" si="44"/>
        <v>Brandon Clarke</v>
      </c>
      <c r="M159" t="str">
        <f ca="1"/>
        <v>Brandon Clarke</v>
      </c>
      <c r="N159">
        <f ca="1">INDEX(_g_scores_!K$2:$K$474,MATCH(M159,_g_scores_!$A$2:$A$474,0))</f>
        <v>-1.4615827790335953</v>
      </c>
      <c r="P159">
        <f t="shared" ca="1" si="60"/>
        <v>0</v>
      </c>
      <c r="R159">
        <f t="shared" ca="1" si="45"/>
        <v>0</v>
      </c>
      <c r="T159" t="str">
        <v>Al Horford</v>
      </c>
      <c r="V159" s="6" t="str">
        <f t="shared" ca="1" si="46"/>
        <v>Al Horford</v>
      </c>
      <c r="X159" t="str">
        <f ca="1"/>
        <v>Al Horford</v>
      </c>
      <c r="Y159">
        <f ca="1">INDEX(_z_scores_!$K$2:$K$474,MATCH(X159,_z_scores_!$A$2:$A$474,0))</f>
        <v>-2.3614327497350818</v>
      </c>
      <c r="AA159">
        <f t="shared" ca="1" si="61"/>
        <v>0</v>
      </c>
      <c r="AC159">
        <f t="shared" ca="1" si="62"/>
        <v>0</v>
      </c>
      <c r="AE159">
        <v>-0.98376941514927407</v>
      </c>
      <c r="AF159">
        <v>-0.43482779934385241</v>
      </c>
      <c r="AG159">
        <v>-0.53395876730296565</v>
      </c>
      <c r="AH159">
        <v>-0.58337227843530604</v>
      </c>
      <c r="AI159">
        <v>0.13736089699566859</v>
      </c>
      <c r="AJ159">
        <v>-0.10857983298036515</v>
      </c>
      <c r="AK159">
        <v>1.0494092830843265</v>
      </c>
      <c r="AL159">
        <v>-1.7906784974155345E-2</v>
      </c>
      <c r="AM159">
        <v>-0.1586307777180577</v>
      </c>
      <c r="BE159" t="str">
        <f t="shared" si="47"/>
        <v>Brandon Clarke</v>
      </c>
      <c r="BF159" cm="1">
        <f t="array" ref="BF159">INDEX(_x_scores_!B$2:B$474,MATCH($BE159,_x_scores_!$A$2:$A$474,0),0) + INDEX(_hidden_info_auction!AP$42:BA$42,'Draft Sim'!$F$21)</f>
        <v>-0.78188697255329254</v>
      </c>
      <c r="BG159" cm="1">
        <f t="array" ref="BG159">INDEX(_x_scores_!C$2:C$474,MATCH($BE159,_x_scores_!$A$2:$A$474,0),0) + INDEX(_hidden_info_auction!AP$43:BA$43,'Draft Sim'!$F$21)</f>
        <v>0.21024288578599359</v>
      </c>
      <c r="BH159" cm="1">
        <f t="array" ref="BH159">INDEX(_x_scores_!D$2:D$474,MATCH($BE159,_x_scores_!$A$2:$A$474,0),0) +INDEX(_hidden_info_auction!AP$44:BA$44,'Draft Sim'!$F$21)</f>
        <v>-0.79318747336723605</v>
      </c>
      <c r="BI159" cm="1">
        <f t="array" ref="BI159">INDEX(_x_scores_!E$2:E$474,MATCH($BE159,_x_scores_!$A$2:$A$474,0),0) + INDEX(_hidden_info_auction!AP$45:BA$45,'Draft Sim'!$F$21)</f>
        <v>-0.60914169690002851</v>
      </c>
      <c r="BJ159" cm="1">
        <f t="array" ref="BJ159">INDEX(_x_scores_!F$2:F$474,MATCH($BE159,_x_scores_!$A$2:$A$474,0),0) + INDEX(_hidden_info_auction!AP$46:BA$46,'Draft Sim'!$F$21)</f>
        <v>-0.47340915387673704</v>
      </c>
      <c r="BK159" cm="1">
        <f t="array" ref="BK159">INDEX(_x_scores_!G$2:G$474,MATCH($BE159,_x_scores_!$A$2:$A$474,0),0) + INDEX(_hidden_info_auction!AP$47:BA$47,'Draft Sim'!$F$21)</f>
        <v>-1.2236711510213054</v>
      </c>
      <c r="BL159" cm="1">
        <f t="array" ref="BL159">INDEX(_x_scores_!H$2:H$474,MATCH($BE159,_x_scores_!$A$2:$A$474,0),0) + INDEX(_hidden_info_auction!AP$48:BA$48,'Draft Sim'!$F$21)</f>
        <v>0.58234342497155855</v>
      </c>
      <c r="BM159" cm="1">
        <f t="array" ref="BM159">INDEX(_x_scores_!I$2:I$474,MATCH($BE159,_x_scores_!$A$2:$A$474,0),0) + INDEX(_hidden_info_auction!AP$49:BA$49,'Draft Sim'!$F$21)</f>
        <v>-1.9949013737524766</v>
      </c>
      <c r="BN159" cm="1">
        <f t="array" ref="BN159">INDEX(_x_scores_!J$2:J$474,MATCH($BE159,_x_scores_!$A$2:$A$474,0),0) + INDEX(_hidden_info_auction!AP$50:BA$50,'Draft Sim'!$F$21)</f>
        <v>0.7999075025313559</v>
      </c>
      <c r="BP159">
        <f t="shared" si="48"/>
        <v>0.44200375520226376</v>
      </c>
      <c r="BQ159">
        <f t="shared" si="49"/>
        <v>0.51445566381915908</v>
      </c>
      <c r="BR159">
        <f t="shared" si="50"/>
        <v>0.4469087848917932</v>
      </c>
      <c r="BS159">
        <f t="shared" si="51"/>
        <v>0.45385492548136352</v>
      </c>
      <c r="BT159">
        <f t="shared" si="52"/>
        <v>0.46701622320350045</v>
      </c>
      <c r="BU159">
        <f t="shared" si="53"/>
        <v>0.41619820208770908</v>
      </c>
      <c r="BV159">
        <f t="shared" si="54"/>
        <v>0.5426066469261277</v>
      </c>
      <c r="BW159">
        <f t="shared" si="55"/>
        <v>0.35541265970069258</v>
      </c>
      <c r="BX159">
        <f t="shared" si="56"/>
        <v>0.55863038718080316</v>
      </c>
      <c r="BZ159">
        <f t="shared" si="57"/>
        <v>0.46634302761037916</v>
      </c>
      <c r="CA159" cm="1">
        <f t="array" aca="1" ref="CA159" ca="1">SUM(IF(MOD(_xlfn.FLOOR.MATH(ROW(INDIRECT("1:512"))/1),2)=1,BP159,1-BP159) * IF(MOD(_xlfn.FLOOR.MATH(ROW(INDIRECT("1:512"))/2),2)=1,BQ159,1-BQ159) *  IF(MOD(_xlfn.FLOOR.MATH(ROW(INDIRECT("1:512"))/4),2)=1,BR159,1-BR159) *IF(MOD(_xlfn.FLOOR.MATH(ROW(INDIRECT("1:512"))/8),2)=1,BS159,1-BS159) * IF(MOD(_xlfn.FLOOR.MATH(ROW(INDIRECT("1:512"))/16),2)=1,BT159,1-BT159) * IF(MOD(_xlfn.FLOOR.MATH(ROW(INDIRECT("1:512"))/32),2)=1,BU159,1-BU159) *  IF(MOD(_xlfn.FLOOR.MATH(ROW(INDIRECT("1:512"))/64),2)=1,BV159,1-BV159) * IF(MOD(_xlfn.FLOOR.MATH(ROW(INDIRECT("1:512"))/128),2)=1,BW159,1-BW159) * IF(MOD(_xlfn.FLOOR.MATH(ROW(INDIRECT("1:512"))/256),2)=1,BX159,1-BX159)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0.41708325105989019</v>
      </c>
      <c r="CB159">
        <f ca="1">IF('Auction Sim'!$C$2 = "Most Categories",CA159,BZ159)</f>
        <v>0.41708325105989019</v>
      </c>
      <c r="CD159" t="str">
        <f ca="1"/>
        <v>Grayson Allen</v>
      </c>
      <c r="CF159" s="6" t="str">
        <f t="shared" ca="1" si="58"/>
        <v>Grayson Allen</v>
      </c>
      <c r="CH159" t="str">
        <f ca="1"/>
        <v>Grayson Allen</v>
      </c>
      <c r="CI159">
        <f t="shared" ca="1" si="63"/>
        <v>0.41763755581324657</v>
      </c>
      <c r="CJ159">
        <f t="shared" ca="1" si="64"/>
        <v>0.29205909758525084</v>
      </c>
      <c r="CL159">
        <f t="shared" ca="1" si="65"/>
        <v>0</v>
      </c>
      <c r="CN159">
        <f t="shared" ca="1" si="59"/>
        <v>0</v>
      </c>
    </row>
    <row r="160" spans="3:92">
      <c r="I160" t="str">
        <v>Chris Boucher</v>
      </c>
      <c r="K160" s="6" t="str">
        <f t="shared" ca="1" si="44"/>
        <v>Chris Boucher</v>
      </c>
      <c r="M160" t="str">
        <f ca="1"/>
        <v>Chris Boucher</v>
      </c>
      <c r="N160">
        <f ca="1">INDEX(_g_scores_!K$2:$K$474,MATCH(M160,_g_scores_!$A$2:$A$474,0))</f>
        <v>-1.4655969695051849</v>
      </c>
      <c r="P160">
        <f t="shared" ca="1" si="60"/>
        <v>0</v>
      </c>
      <c r="R160">
        <f t="shared" ca="1" si="45"/>
        <v>0</v>
      </c>
      <c r="T160" t="str">
        <v>Kyle Lowry</v>
      </c>
      <c r="V160" s="6" t="str">
        <f t="shared" ca="1" si="46"/>
        <v>Kyle Lowry</v>
      </c>
      <c r="X160" t="str">
        <f ca="1"/>
        <v>Kyle Lowry</v>
      </c>
      <c r="Y160">
        <f ca="1">INDEX(_z_scores_!$K$2:$K$474,MATCH(X160,_z_scores_!$A$2:$A$474,0))</f>
        <v>-2.4058080260288879</v>
      </c>
      <c r="AA160">
        <f t="shared" ca="1" si="61"/>
        <v>0</v>
      </c>
      <c r="AC160">
        <f t="shared" ca="1" si="62"/>
        <v>0</v>
      </c>
      <c r="AE160">
        <v>-0.87159803382981316</v>
      </c>
      <c r="AF160">
        <v>-0.71718257887116854</v>
      </c>
      <c r="AG160">
        <v>7.2912818679416569E-2</v>
      </c>
      <c r="AH160">
        <v>-7.4733245027227876E-2</v>
      </c>
      <c r="AI160">
        <v>-0.4962954964690271</v>
      </c>
      <c r="AJ160">
        <v>5.9318169978763519E-2</v>
      </c>
      <c r="AK160">
        <v>0.39484691697944768</v>
      </c>
      <c r="AL160">
        <v>0.14257380983709353</v>
      </c>
      <c r="AM160">
        <v>-0.37221971164181922</v>
      </c>
      <c r="BE160" t="str">
        <f t="shared" si="47"/>
        <v>Chris Boucher</v>
      </c>
      <c r="BF160" cm="1">
        <f t="array" ref="BF160">INDEX(_x_scores_!B$2:B$474,MATCH($BE160,_x_scores_!$A$2:$A$474,0),0) + INDEX(_hidden_info_auction!AP$42:BA$42,'Draft Sim'!$F$21)</f>
        <v>-0.83497201647828667</v>
      </c>
      <c r="BG160" cm="1">
        <f t="array" ref="BG160">INDEX(_x_scores_!C$2:C$474,MATCH($BE160,_x_scores_!$A$2:$A$474,0),0) + INDEX(_hidden_info_auction!AP$43:BA$43,'Draft Sim'!$F$21)</f>
        <v>0.24388071004974801</v>
      </c>
      <c r="BH160" cm="1">
        <f t="array" ref="BH160">INDEX(_x_scores_!D$2:D$474,MATCH($BE160,_x_scores_!$A$2:$A$474,0),0) +INDEX(_hidden_info_auction!AP$44:BA$44,'Draft Sim'!$F$21)</f>
        <v>-1.1428973281270718</v>
      </c>
      <c r="BI160" cm="1">
        <f t="array" ref="BI160">INDEX(_x_scores_!E$2:E$474,MATCH($BE160,_x_scores_!$A$2:$A$474,0),0) + INDEX(_hidden_info_auction!AP$45:BA$45,'Draft Sim'!$F$21)</f>
        <v>-0.71238295038295529</v>
      </c>
      <c r="BJ160" cm="1">
        <f t="array" ref="BJ160">INDEX(_x_scores_!F$2:F$474,MATCH($BE160,_x_scores_!$A$2:$A$474,0),0) + INDEX(_hidden_info_auction!AP$46:BA$46,'Draft Sim'!$F$21)</f>
        <v>-0.25134127446113785</v>
      </c>
      <c r="BK160" cm="1">
        <f t="array" ref="BK160">INDEX(_x_scores_!G$2:G$474,MATCH($BE160,_x_scores_!$A$2:$A$474,0),0) + INDEX(_hidden_info_auction!AP$47:BA$47,'Draft Sim'!$F$21)</f>
        <v>-0.55410883051583149</v>
      </c>
      <c r="BL160" cm="1">
        <f t="array" ref="BL160">INDEX(_x_scores_!H$2:H$474,MATCH($BE160,_x_scores_!$A$2:$A$474,0),0) + INDEX(_hidden_info_auction!AP$48:BA$48,'Draft Sim'!$F$21)</f>
        <v>0.90810125285614496</v>
      </c>
      <c r="BM160" cm="1">
        <f t="array" ref="BM160">INDEX(_x_scores_!I$2:I$474,MATCH($BE160,_x_scores_!$A$2:$A$474,0),0) + INDEX(_hidden_info_auction!AP$49:BA$49,'Draft Sim'!$F$21)</f>
        <v>-1.8236185979986512</v>
      </c>
      <c r="BN160" cm="1">
        <f t="array" ref="BN160">INDEX(_x_scores_!J$2:J$474,MATCH($BE160,_x_scores_!$A$2:$A$474,0),0) + INDEX(_hidden_info_auction!AP$50:BA$50,'Draft Sim'!$F$21)</f>
        <v>-5.2474289393463491E-2</v>
      </c>
      <c r="BP160">
        <f t="shared" si="48"/>
        <v>0.43809693121583382</v>
      </c>
      <c r="BQ160">
        <f t="shared" si="49"/>
        <v>0.51676723033691263</v>
      </c>
      <c r="BR160">
        <f t="shared" si="50"/>
        <v>0.42374447108647706</v>
      </c>
      <c r="BS160">
        <f t="shared" si="51"/>
        <v>0.44607829525142872</v>
      </c>
      <c r="BT160">
        <f t="shared" si="52"/>
        <v>0.48247397350082699</v>
      </c>
      <c r="BU160">
        <f t="shared" si="53"/>
        <v>0.46182742290174372</v>
      </c>
      <c r="BV160">
        <f t="shared" si="54"/>
        <v>0.56625963473711682</v>
      </c>
      <c r="BW160">
        <f t="shared" si="55"/>
        <v>0.36733674178684006</v>
      </c>
      <c r="BX160">
        <f t="shared" si="56"/>
        <v>0.49613992965654896</v>
      </c>
      <c r="BZ160">
        <f t="shared" si="57"/>
        <v>0.4665249589415254</v>
      </c>
      <c r="CA160" cm="1">
        <f t="array" aca="1" ref="CA160" ca="1">SUM(IF(MOD(_xlfn.FLOOR.MATH(ROW(INDIRECT("1:512"))/1),2)=1,BP160,1-BP160) * IF(MOD(_xlfn.FLOOR.MATH(ROW(INDIRECT("1:512"))/2),2)=1,BQ160,1-BQ160) *  IF(MOD(_xlfn.FLOOR.MATH(ROW(INDIRECT("1:512"))/4),2)=1,BR160,1-BR160) *IF(MOD(_xlfn.FLOOR.MATH(ROW(INDIRECT("1:512"))/8),2)=1,BS160,1-BS160) * IF(MOD(_xlfn.FLOOR.MATH(ROW(INDIRECT("1:512"))/16),2)=1,BT160,1-BT160) * IF(MOD(_xlfn.FLOOR.MATH(ROW(INDIRECT("1:512"))/32),2)=1,BU160,1-BU160) *  IF(MOD(_xlfn.FLOOR.MATH(ROW(INDIRECT("1:512"))/64),2)=1,BV160,1-BV160) * IF(MOD(_xlfn.FLOOR.MATH(ROW(INDIRECT("1:512"))/128),2)=1,BW160,1-BW160) * IF(MOD(_xlfn.FLOOR.MATH(ROW(INDIRECT("1:512"))/256),2)=1,BX160,1-BX160)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0.41762592049800118</v>
      </c>
      <c r="CB160">
        <f ca="1">IF('Auction Sim'!$C$2 = "Most Categories",CA160,BZ160)</f>
        <v>0.41762592049800118</v>
      </c>
      <c r="CD160" t="str">
        <f ca="1"/>
        <v>Chris Boucher</v>
      </c>
      <c r="CF160" s="6" t="str">
        <f t="shared" ca="1" si="58"/>
        <v>Chris Boucher</v>
      </c>
      <c r="CH160" t="str">
        <f ca="1"/>
        <v>Chris Boucher</v>
      </c>
      <c r="CI160">
        <f t="shared" ca="1" si="63"/>
        <v>0.41762592049800118</v>
      </c>
      <c r="CJ160">
        <f t="shared" ca="1" si="64"/>
        <v>0.29202929466950966</v>
      </c>
      <c r="CL160">
        <f t="shared" ca="1" si="65"/>
        <v>0</v>
      </c>
      <c r="CN160">
        <f t="shared" ca="1" si="59"/>
        <v>0</v>
      </c>
    </row>
    <row r="161" spans="9:92">
      <c r="I161" t="str">
        <v>T.J. McConnell</v>
      </c>
      <c r="K161" s="6" t="str">
        <f t="shared" ca="1" si="44"/>
        <v>T.J. McConnell</v>
      </c>
      <c r="M161" t="str">
        <f ca="1"/>
        <v>T.J. McConnell</v>
      </c>
      <c r="N161">
        <f ca="1">INDEX(_g_scores_!K$2:$K$474,MATCH(M161,_g_scores_!$A$2:$A$474,0))</f>
        <v>-1.4873671112176954</v>
      </c>
      <c r="P161">
        <f t="shared" ca="1" si="60"/>
        <v>0</v>
      </c>
      <c r="R161">
        <f t="shared" ca="1" si="45"/>
        <v>0</v>
      </c>
      <c r="T161" t="str">
        <v>Dorian Finney-Smith</v>
      </c>
      <c r="V161" s="6" t="str">
        <f t="shared" ca="1" si="46"/>
        <v>Dorian Finney-Smith</v>
      </c>
      <c r="X161" t="str">
        <f ca="1"/>
        <v>Dorian Finney-Smith</v>
      </c>
      <c r="Y161">
        <f ca="1">INDEX(_z_scores_!$K$2:$K$474,MATCH(X161,_z_scores_!$A$2:$A$474,0))</f>
        <v>-2.4172498949672248</v>
      </c>
      <c r="AA161">
        <f t="shared" ca="1" si="61"/>
        <v>0</v>
      </c>
      <c r="AC161">
        <f t="shared" ca="1" si="62"/>
        <v>0</v>
      </c>
      <c r="AE161">
        <v>-0.8961631682146487</v>
      </c>
      <c r="AF161">
        <v>-0.24436102652583785</v>
      </c>
      <c r="AG161">
        <v>-0.96266710602979577</v>
      </c>
      <c r="AH161">
        <v>-0.12378709244249891</v>
      </c>
      <c r="AI161">
        <v>-0.23554011284577009</v>
      </c>
      <c r="AJ161">
        <v>0.16239042855333963</v>
      </c>
      <c r="AK161">
        <v>0.71276452624360365</v>
      </c>
      <c r="AL161">
        <v>-6.7676921710207436E-2</v>
      </c>
      <c r="AM161">
        <v>-0.3010514337806724</v>
      </c>
      <c r="BE161" t="str">
        <f t="shared" si="47"/>
        <v>T.J. McConnell</v>
      </c>
      <c r="BF161" cm="1">
        <f t="array" ref="BF161">INDEX(_x_scores_!B$2:B$474,MATCH($BE161,_x_scores_!$A$2:$A$474,0),0) + INDEX(_hidden_info_auction!AP$42:BA$42,'Draft Sim'!$F$21)</f>
        <v>-0.95862572001931656</v>
      </c>
      <c r="BG161" cm="1">
        <f t="array" ref="BG161">INDEX(_x_scores_!C$2:C$474,MATCH($BE161,_x_scores_!$A$2:$A$474,0),0) + INDEX(_hidden_info_auction!AP$43:BA$43,'Draft Sim'!$F$21)</f>
        <v>-0.62144120323848928</v>
      </c>
      <c r="BH161" cm="1">
        <f t="array" ref="BH161">INDEX(_x_scores_!D$2:D$474,MATCH($BE161,_x_scores_!$A$2:$A$474,0),0) +INDEX(_hidden_info_auction!AP$44:BA$44,'Draft Sim'!$F$21)</f>
        <v>1.0164255163988316</v>
      </c>
      <c r="BI161" cm="1">
        <f t="array" ref="BI161">INDEX(_x_scores_!E$2:E$474,MATCH($BE161,_x_scores_!$A$2:$A$474,0),0) + INDEX(_hidden_info_auction!AP$45:BA$45,'Draft Sim'!$F$21)</f>
        <v>7.3234386862189305E-2</v>
      </c>
      <c r="BJ161" cm="1">
        <f t="array" ref="BJ161">INDEX(_x_scores_!F$2:F$474,MATCH($BE161,_x_scores_!$A$2:$A$474,0),0) + INDEX(_hidden_info_auction!AP$46:BA$46,'Draft Sim'!$F$21)</f>
        <v>-1.2646120182574356</v>
      </c>
      <c r="BK161" cm="1">
        <f t="array" ref="BK161">INDEX(_x_scores_!G$2:G$474,MATCH($BE161,_x_scores_!$A$2:$A$474,0),0) + INDEX(_hidden_info_auction!AP$47:BA$47,'Draft Sim'!$F$21)</f>
        <v>-0.99149160212540188</v>
      </c>
      <c r="BL161" cm="1">
        <f t="array" ref="BL161">INDEX(_x_scores_!H$2:H$474,MATCH($BE161,_x_scores_!$A$2:$A$474,0),0) + INDEX(_hidden_info_auction!AP$48:BA$48,'Draft Sim'!$F$21)</f>
        <v>4.8214486589612734E-2</v>
      </c>
      <c r="BM161" cm="1">
        <f t="array" ref="BM161">INDEX(_x_scores_!I$2:I$474,MATCH($BE161,_x_scores_!$A$2:$A$474,0),0) + INDEX(_hidden_info_auction!AP$49:BA$49,'Draft Sim'!$F$21)</f>
        <v>-1.7110642643927898</v>
      </c>
      <c r="BN161" cm="1">
        <f t="array" ref="BN161">INDEX(_x_scores_!J$2:J$474,MATCH($BE161,_x_scores_!$A$2:$A$474,0),0) + INDEX(_hidden_info_auction!AP$50:BA$50,'Draft Sim'!$F$21)</f>
        <v>0.166030546584716</v>
      </c>
      <c r="BP161">
        <f t="shared" si="48"/>
        <v>0.42902056635147812</v>
      </c>
      <c r="BQ161">
        <f t="shared" si="49"/>
        <v>0.45734383626364905</v>
      </c>
      <c r="BR161">
        <f t="shared" si="50"/>
        <v>0.56790425066317396</v>
      </c>
      <c r="BS161">
        <f t="shared" si="51"/>
        <v>0.50556006546534582</v>
      </c>
      <c r="BT161">
        <f t="shared" si="52"/>
        <v>0.41250373451099609</v>
      </c>
      <c r="BU161">
        <f t="shared" si="53"/>
        <v>0.4319253148124107</v>
      </c>
      <c r="BV161">
        <f t="shared" si="54"/>
        <v>0.50353425730909174</v>
      </c>
      <c r="BW161">
        <f t="shared" si="55"/>
        <v>0.3752434525563535</v>
      </c>
      <c r="BX161">
        <f t="shared" si="56"/>
        <v>0.51221168489147439</v>
      </c>
      <c r="BZ161">
        <f t="shared" si="57"/>
        <v>0.46613857364710815</v>
      </c>
      <c r="CA161" cm="1">
        <f t="array" aca="1" ref="CA161" ca="1">SUM(IF(MOD(_xlfn.FLOOR.MATH(ROW(INDIRECT("1:512"))/1),2)=1,BP161,1-BP161) * IF(MOD(_xlfn.FLOOR.MATH(ROW(INDIRECT("1:512"))/2),2)=1,BQ161,1-BQ161) *  IF(MOD(_xlfn.FLOOR.MATH(ROW(INDIRECT("1:512"))/4),2)=1,BR161,1-BR161) *IF(MOD(_xlfn.FLOOR.MATH(ROW(INDIRECT("1:512"))/8),2)=1,BS161,1-BS161) * IF(MOD(_xlfn.FLOOR.MATH(ROW(INDIRECT("1:512"))/16),2)=1,BT161,1-BT161) * IF(MOD(_xlfn.FLOOR.MATH(ROW(INDIRECT("1:512"))/32),2)=1,BU161,1-BU161) *  IF(MOD(_xlfn.FLOOR.MATH(ROW(INDIRECT("1:512"))/64),2)=1,BV161,1-BV161) * IF(MOD(_xlfn.FLOOR.MATH(ROW(INDIRECT("1:512"))/128),2)=1,BW161,1-BW161) * IF(MOD(_xlfn.FLOOR.MATH(ROW(INDIRECT("1:512"))/256),2)=1,BX161,1-BX161)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0.41662623029363394</v>
      </c>
      <c r="CB161">
        <f ca="1">IF('Auction Sim'!$C$2 = "Most Categories",CA161,BZ161)</f>
        <v>0.41662623029363394</v>
      </c>
      <c r="CD161" t="str">
        <f ca="1"/>
        <v>Daniel Gafford</v>
      </c>
      <c r="CF161" s="6" t="str">
        <f t="shared" ca="1" si="58"/>
        <v>Daniel Gafford</v>
      </c>
      <c r="CH161" t="str">
        <f ca="1"/>
        <v>Daniel Gafford</v>
      </c>
      <c r="CI161">
        <f t="shared" ca="1" si="63"/>
        <v>0.41755213632907856</v>
      </c>
      <c r="CJ161">
        <f t="shared" ca="1" si="64"/>
        <v>0.29184029820767243</v>
      </c>
      <c r="CL161">
        <f t="shared" ca="1" si="65"/>
        <v>0</v>
      </c>
      <c r="CN161">
        <f t="shared" ca="1" si="59"/>
        <v>0</v>
      </c>
    </row>
    <row r="162" spans="9:92">
      <c r="I162" t="str">
        <v>Dorian Finney-Smith</v>
      </c>
      <c r="K162" s="6" t="str">
        <f t="shared" ca="1" si="44"/>
        <v>Dorian Finney-Smith</v>
      </c>
      <c r="M162" t="str">
        <f ca="1"/>
        <v>Dorian Finney-Smith</v>
      </c>
      <c r="N162">
        <f ca="1">INDEX(_g_scores_!K$2:$K$474,MATCH(M162,_g_scores_!$A$2:$A$474,0))</f>
        <v>-1.488773951550513</v>
      </c>
      <c r="P162">
        <f t="shared" ca="1" si="60"/>
        <v>0</v>
      </c>
      <c r="R162">
        <f t="shared" ca="1" si="45"/>
        <v>0</v>
      </c>
      <c r="T162" t="str">
        <v>Bennedict Mathurin</v>
      </c>
      <c r="V162" s="6" t="str">
        <f t="shared" ca="1" si="46"/>
        <v>Bennedict Mathurin</v>
      </c>
      <c r="X162" t="str">
        <f ca="1"/>
        <v>Bennedict Mathurin</v>
      </c>
      <c r="Y162">
        <f ca="1">INDEX(_z_scores_!$K$2:$K$474,MATCH(X162,_z_scores_!$A$2:$A$474,0))</f>
        <v>-2.4238083277942946</v>
      </c>
      <c r="AA162">
        <f t="shared" ca="1" si="61"/>
        <v>0</v>
      </c>
      <c r="AC162">
        <f t="shared" ca="1" si="62"/>
        <v>0</v>
      </c>
      <c r="AE162">
        <v>0.52778771006629277</v>
      </c>
      <c r="AF162">
        <v>-0.32343240070818158</v>
      </c>
      <c r="AG162">
        <v>-0.57612083907435774</v>
      </c>
      <c r="AH162">
        <v>-0.14655214990539853</v>
      </c>
      <c r="AI162">
        <v>-0.6292369346336395</v>
      </c>
      <c r="AJ162">
        <v>9.4514016139467444E-2</v>
      </c>
      <c r="AK162">
        <v>-0.44507635518734795</v>
      </c>
      <c r="AL162">
        <v>0.2547523903477949</v>
      </c>
      <c r="AM162">
        <v>-0.61672320749397136</v>
      </c>
      <c r="BE162" t="str">
        <f t="shared" si="47"/>
        <v>Dorian Finney-Smith</v>
      </c>
      <c r="BF162" cm="1">
        <f t="array" ref="BF162">INDEX(_x_scores_!B$2:B$474,MATCH($BE162,_x_scores_!$A$2:$A$474,0),0) + INDEX(_hidden_info_auction!AP$42:BA$42,'Draft Sim'!$F$21)</f>
        <v>-0.98800003143311899</v>
      </c>
      <c r="BG162" cm="1">
        <f t="array" ref="BG162">INDEX(_x_scores_!C$2:C$474,MATCH($BE162,_x_scores_!$A$2:$A$474,0),0) + INDEX(_hidden_info_auction!AP$43:BA$43,'Draft Sim'!$F$21)</f>
        <v>-1.9341139913148231E-4</v>
      </c>
      <c r="BH162" cm="1">
        <f t="array" ref="BH162">INDEX(_x_scores_!D$2:D$474,MATCH($BE162,_x_scores_!$A$2:$A$474,0),0) +INDEX(_hidden_info_auction!AP$44:BA$44,'Draft Sim'!$F$21)</f>
        <v>-0.81320810279629052</v>
      </c>
      <c r="BI162" cm="1">
        <f t="array" ref="BI162">INDEX(_x_scores_!E$2:E$474,MATCH($BE162,_x_scores_!$A$2:$A$474,0),0) + INDEX(_hidden_info_auction!AP$45:BA$45,'Draft Sim'!$F$21)</f>
        <v>-0.35676261938791021</v>
      </c>
      <c r="BJ162" cm="1">
        <f t="array" ref="BJ162">INDEX(_x_scores_!F$2:F$474,MATCH($BE162,_x_scores_!$A$2:$A$474,0),0) + INDEX(_hidden_info_auction!AP$46:BA$46,'Draft Sim'!$F$21)</f>
        <v>-0.80731158057882069</v>
      </c>
      <c r="BK162" cm="1">
        <f t="array" ref="BK162">INDEX(_x_scores_!G$2:G$474,MATCH($BE162,_x_scores_!$A$2:$A$474,0),0) + INDEX(_hidden_info_auction!AP$47:BA$47,'Draft Sim'!$F$21)</f>
        <v>9.445700925310152E-2</v>
      </c>
      <c r="BL162" cm="1">
        <f t="array" ref="BL162">INDEX(_x_scores_!H$2:H$474,MATCH($BE162,_x_scores_!$A$2:$A$474,0),0) + INDEX(_hidden_info_auction!AP$48:BA$48,'Draft Sim'!$F$21)</f>
        <v>0.64210021309846088</v>
      </c>
      <c r="BM162" cm="1">
        <f t="array" ref="BM162">INDEX(_x_scores_!I$2:I$474,MATCH($BE162,_x_scores_!$A$2:$A$474,0),0) + INDEX(_hidden_info_auction!AP$49:BA$49,'Draft Sim'!$F$21)</f>
        <v>-1.8116156240790466</v>
      </c>
      <c r="BN162" cm="1">
        <f t="array" ref="BN162">INDEX(_x_scores_!J$2:J$474,MATCH($BE162,_x_scores_!$A$2:$A$474,0),0) + INDEX(_hidden_info_auction!AP$50:BA$50,'Draft Sim'!$F$21)</f>
        <v>-0.20120759437451566</v>
      </c>
      <c r="BP162">
        <f t="shared" si="48"/>
        <v>0.42686976852602943</v>
      </c>
      <c r="BQ162">
        <f t="shared" si="49"/>
        <v>0.49998669870680001</v>
      </c>
      <c r="BR162">
        <f t="shared" si="50"/>
        <v>0.44557696507237798</v>
      </c>
      <c r="BS162">
        <f t="shared" si="51"/>
        <v>0.47293396229306373</v>
      </c>
      <c r="BT162">
        <f t="shared" si="52"/>
        <v>0.44387448330646229</v>
      </c>
      <c r="BU162">
        <f t="shared" si="53"/>
        <v>0.50651681821026329</v>
      </c>
      <c r="BV162">
        <f t="shared" si="54"/>
        <v>0.54695939437599161</v>
      </c>
      <c r="BW162">
        <f t="shared" si="55"/>
        <v>0.368177319135088</v>
      </c>
      <c r="BX162">
        <f t="shared" si="56"/>
        <v>0.48520209713285345</v>
      </c>
      <c r="BZ162">
        <f t="shared" si="57"/>
        <v>0.46623305630654777</v>
      </c>
      <c r="CA162" cm="1">
        <f t="array" aca="1" ref="CA162" ca="1">SUM(IF(MOD(_xlfn.FLOOR.MATH(ROW(INDIRECT("1:512"))/1),2)=1,BP162,1-BP162) * IF(MOD(_xlfn.FLOOR.MATH(ROW(INDIRECT("1:512"))/2),2)=1,BQ162,1-BQ162) *  IF(MOD(_xlfn.FLOOR.MATH(ROW(INDIRECT("1:512"))/4),2)=1,BR162,1-BR162) *IF(MOD(_xlfn.FLOOR.MATH(ROW(INDIRECT("1:512"))/8),2)=1,BS162,1-BS162) * IF(MOD(_xlfn.FLOOR.MATH(ROW(INDIRECT("1:512"))/16),2)=1,BT162,1-BT162) * IF(MOD(_xlfn.FLOOR.MATH(ROW(INDIRECT("1:512"))/32),2)=1,BU162,1-BU162) *  IF(MOD(_xlfn.FLOOR.MATH(ROW(INDIRECT("1:512"))/64),2)=1,BV162,1-BV162) * IF(MOD(_xlfn.FLOOR.MATH(ROW(INDIRECT("1:512"))/128),2)=1,BW162,1-BW162) * IF(MOD(_xlfn.FLOOR.MATH(ROW(INDIRECT("1:512"))/256),2)=1,BX162,1-BX162)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0.41702623984293186</v>
      </c>
      <c r="CB162">
        <f ca="1">IF('Auction Sim'!$C$2 = "Most Categories",CA162,BZ162)</f>
        <v>0.41702623984293186</v>
      </c>
      <c r="CD162" t="str">
        <f ca="1"/>
        <v>Brandon Clarke</v>
      </c>
      <c r="CF162" s="6" t="str">
        <f t="shared" ca="1" si="58"/>
        <v>Brandon Clarke</v>
      </c>
      <c r="CH162" t="str">
        <f ca="1"/>
        <v>Brandon Clarke</v>
      </c>
      <c r="CI162">
        <f t="shared" ca="1" si="63"/>
        <v>0.41708325105989019</v>
      </c>
      <c r="CJ162">
        <f t="shared" ca="1" si="64"/>
        <v>0.29063908523743359</v>
      </c>
      <c r="CL162">
        <f t="shared" ca="1" si="65"/>
        <v>0</v>
      </c>
      <c r="CN162">
        <f t="shared" ca="1" si="59"/>
        <v>0</v>
      </c>
    </row>
    <row r="163" spans="9:92">
      <c r="I163" t="str">
        <v>Daniel Gafford</v>
      </c>
      <c r="K163" s="6" t="str">
        <f t="shared" ca="1" si="44"/>
        <v>Daniel Gafford</v>
      </c>
      <c r="M163" t="str">
        <f ca="1"/>
        <v>Daniel Gafford</v>
      </c>
      <c r="N163">
        <f ca="1">INDEX(_g_scores_!K$2:$K$474,MATCH(M163,_g_scores_!$A$2:$A$474,0))</f>
        <v>-1.5038167986215085</v>
      </c>
      <c r="P163">
        <f t="shared" ca="1" si="60"/>
        <v>0</v>
      </c>
      <c r="R163">
        <f t="shared" ca="1" si="45"/>
        <v>0</v>
      </c>
      <c r="T163" t="str">
        <v>Jalen McDaniels</v>
      </c>
      <c r="V163" s="6" t="str">
        <f t="shared" ca="1" si="46"/>
        <v>Jalen McDaniels</v>
      </c>
      <c r="X163" t="str">
        <f ca="1"/>
        <v>Jalen McDaniels</v>
      </c>
      <c r="Y163">
        <f ca="1">INDEX(_z_scores_!$K$2:$K$474,MATCH(X163,_z_scores_!$A$2:$A$474,0))</f>
        <v>-2.4563516781467847</v>
      </c>
      <c r="AA163">
        <f t="shared" ca="1" si="61"/>
        <v>0</v>
      </c>
      <c r="AC163">
        <f t="shared" ca="1" si="62"/>
        <v>0</v>
      </c>
      <c r="AE163">
        <v>-0.646171032158672</v>
      </c>
      <c r="AF163">
        <v>-0.41999179871761672</v>
      </c>
      <c r="AG163">
        <v>-0.8384758078606378</v>
      </c>
      <c r="AH163">
        <v>5.3761997129528512E-2</v>
      </c>
      <c r="AI163">
        <v>-0.23975474895720808</v>
      </c>
      <c r="AJ163">
        <v>-0.38229115499565697</v>
      </c>
      <c r="AK163">
        <v>0.48408081496423466</v>
      </c>
      <c r="AL163">
        <v>9.9749710991222061E-3</v>
      </c>
      <c r="AM163">
        <v>-0.2151361405972583</v>
      </c>
      <c r="BE163" t="str">
        <f t="shared" si="47"/>
        <v>Daniel Gafford</v>
      </c>
      <c r="BF163" cm="1">
        <f t="array" ref="BF163">INDEX(_x_scores_!B$2:B$474,MATCH($BE163,_x_scores_!$A$2:$A$474,0),0) + INDEX(_hidden_info_auction!AP$42:BA$42,'Draft Sim'!$F$21)</f>
        <v>-0.8220682608599934</v>
      </c>
      <c r="BG163" cm="1">
        <f t="array" ref="BG163">INDEX(_x_scores_!C$2:C$474,MATCH($BE163,_x_scores_!$A$2:$A$474,0),0) + INDEX(_hidden_info_auction!AP$43:BA$43,'Draft Sim'!$F$21)</f>
        <v>0.34251098993936596</v>
      </c>
      <c r="BH163" cm="1">
        <f t="array" ref="BH163">INDEX(_x_scores_!D$2:D$474,MATCH($BE163,_x_scores_!$A$2:$A$474,0),0) +INDEX(_hidden_info_auction!AP$44:BA$44,'Draft Sim'!$F$21)</f>
        <v>-0.92559598913095908</v>
      </c>
      <c r="BI163" cm="1">
        <f t="array" ref="BI163">INDEX(_x_scores_!E$2:E$474,MATCH($BE163,_x_scores_!$A$2:$A$474,0),0) + INDEX(_hidden_info_auction!AP$45:BA$45,'Draft Sim'!$F$21)</f>
        <v>-0.78994756607699279</v>
      </c>
      <c r="BJ163" cm="1">
        <f t="array" ref="BJ163">INDEX(_x_scores_!F$2:F$474,MATCH($BE163,_x_scores_!$A$2:$A$474,0),0) + INDEX(_hidden_info_auction!AP$46:BA$46,'Draft Sim'!$F$21)</f>
        <v>0.30781140987649203</v>
      </c>
      <c r="BK163" cm="1">
        <f t="array" ref="BK163">INDEX(_x_scores_!G$2:G$474,MATCH($BE163,_x_scores_!$A$2:$A$474,0),0) + INDEX(_hidden_info_auction!AP$47:BA$47,'Draft Sim'!$F$21)</f>
        <v>-1.3399403354984876</v>
      </c>
      <c r="BL163" cm="1">
        <f t="array" ref="BL163">INDEX(_x_scores_!H$2:H$474,MATCH($BE163,_x_scores_!$A$2:$A$474,0),0) + INDEX(_hidden_info_auction!AP$48:BA$48,'Draft Sim'!$F$21)</f>
        <v>0.49868178181020129</v>
      </c>
      <c r="BM163" cm="1">
        <f t="array" ref="BM163">INDEX(_x_scores_!I$2:I$474,MATCH($BE163,_x_scores_!$A$2:$A$474,0),0) + INDEX(_hidden_info_auction!AP$49:BA$49,'Draft Sim'!$F$21)</f>
        <v>-2.4161951525888017</v>
      </c>
      <c r="BN163" cm="1">
        <f t="array" ref="BN163">INDEX(_x_scores_!J$2:J$474,MATCH($BE163,_x_scores_!$A$2:$A$474,0),0) + INDEX(_hidden_info_auction!AP$50:BA$50,'Draft Sim'!$F$21)</f>
        <v>0.89493929521778992</v>
      </c>
      <c r="BP163">
        <f t="shared" si="48"/>
        <v>0.43904605049964796</v>
      </c>
      <c r="BQ163">
        <f t="shared" si="49"/>
        <v>0.52354149450748622</v>
      </c>
      <c r="BR163">
        <f t="shared" si="50"/>
        <v>0.43811247370338169</v>
      </c>
      <c r="BS163">
        <f t="shared" si="51"/>
        <v>0.44024920276096391</v>
      </c>
      <c r="BT163">
        <f t="shared" si="52"/>
        <v>0.52146023726697055</v>
      </c>
      <c r="BU163">
        <f t="shared" si="53"/>
        <v>0.40837099123366483</v>
      </c>
      <c r="BV163">
        <f t="shared" si="54"/>
        <v>0.53650416419619396</v>
      </c>
      <c r="BW163">
        <f t="shared" si="55"/>
        <v>0.32669982163617672</v>
      </c>
      <c r="BX163">
        <f t="shared" si="56"/>
        <v>0.56553623262992925</v>
      </c>
      <c r="BZ163">
        <f t="shared" si="57"/>
        <v>0.46661340760382392</v>
      </c>
      <c r="CA163" cm="1">
        <f t="array" aca="1" ref="CA163" ca="1">SUM(IF(MOD(_xlfn.FLOOR.MATH(ROW(INDIRECT("1:512"))/1),2)=1,BP163,1-BP163) * IF(MOD(_xlfn.FLOOR.MATH(ROW(INDIRECT("1:512"))/2),2)=1,BQ163,1-BQ163) *  IF(MOD(_xlfn.FLOOR.MATH(ROW(INDIRECT("1:512"))/4),2)=1,BR163,1-BR163) *IF(MOD(_xlfn.FLOOR.MATH(ROW(INDIRECT("1:512"))/8),2)=1,BS163,1-BS163) * IF(MOD(_xlfn.FLOOR.MATH(ROW(INDIRECT("1:512"))/16),2)=1,BT163,1-BT163) * IF(MOD(_xlfn.FLOOR.MATH(ROW(INDIRECT("1:512"))/32),2)=1,BU163,1-BU163) *  IF(MOD(_xlfn.FLOOR.MATH(ROW(INDIRECT("1:512"))/64),2)=1,BV163,1-BV163) * IF(MOD(_xlfn.FLOOR.MATH(ROW(INDIRECT("1:512"))/128),2)=1,BW163,1-BW163) * IF(MOD(_xlfn.FLOOR.MATH(ROW(INDIRECT("1:512"))/256),2)=1,BX163,1-BX163)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0.41755213632907856</v>
      </c>
      <c r="CB163">
        <f ca="1">IF('Auction Sim'!$C$2 = "Most Categories",CA163,BZ163)</f>
        <v>0.41755213632907856</v>
      </c>
      <c r="CD163" t="str">
        <f ca="1"/>
        <v>Dorian Finney-Smith</v>
      </c>
      <c r="CF163" s="6" t="str">
        <f t="shared" ca="1" si="58"/>
        <v>Dorian Finney-Smith</v>
      </c>
      <c r="CH163" t="str">
        <f ca="1"/>
        <v>Dorian Finney-Smith</v>
      </c>
      <c r="CI163">
        <f t="shared" ca="1" si="63"/>
        <v>0.41702623984293186</v>
      </c>
      <c r="CJ163">
        <f t="shared" ca="1" si="64"/>
        <v>0.29049301057735322</v>
      </c>
      <c r="CL163">
        <f t="shared" ca="1" si="65"/>
        <v>0</v>
      </c>
      <c r="CN163">
        <f t="shared" ca="1" si="59"/>
        <v>0</v>
      </c>
    </row>
    <row r="164" spans="9:92">
      <c r="I164" t="str">
        <v>Santi Aldama</v>
      </c>
      <c r="K164" s="6" t="str">
        <f t="shared" ca="1" si="44"/>
        <v>Santi Aldama</v>
      </c>
      <c r="M164" t="str">
        <f ca="1"/>
        <v>Santi Aldama</v>
      </c>
      <c r="N164">
        <f ca="1">INDEX(_g_scores_!K$2:$K$474,MATCH(M164,_g_scores_!$A$2:$A$474,0))</f>
        <v>-1.5055044657695793</v>
      </c>
      <c r="P164">
        <f t="shared" ca="1" si="60"/>
        <v>0</v>
      </c>
      <c r="R164">
        <f t="shared" ca="1" si="45"/>
        <v>0</v>
      </c>
      <c r="T164" t="str">
        <v>Chris Boucher</v>
      </c>
      <c r="V164" s="6" t="str">
        <f t="shared" ca="1" si="46"/>
        <v>Chris Boucher</v>
      </c>
      <c r="X164" t="str">
        <f ca="1"/>
        <v>Chris Boucher</v>
      </c>
      <c r="Y164">
        <f ca="1">INDEX(_z_scores_!$K$2:$K$474,MATCH(X164,_z_scores_!$A$2:$A$474,0))</f>
        <v>-2.5029937181140731</v>
      </c>
      <c r="AA164">
        <f t="shared" ca="1" si="61"/>
        <v>0</v>
      </c>
      <c r="AC164">
        <f t="shared" ca="1" si="62"/>
        <v>0</v>
      </c>
      <c r="AE164">
        <v>-0.74313515325981638</v>
      </c>
      <c r="AF164">
        <v>-2.8690507695836335E-4</v>
      </c>
      <c r="AG164">
        <v>-1.292356331360577</v>
      </c>
      <c r="AH164">
        <v>-0.479407423437544</v>
      </c>
      <c r="AI164">
        <v>0.32043019327191269</v>
      </c>
      <c r="AJ164">
        <v>-0.48617541121559332</v>
      </c>
      <c r="AK164">
        <v>0.97876556600128772</v>
      </c>
      <c r="AL164">
        <v>-7.9679895629811995E-2</v>
      </c>
      <c r="AM164">
        <v>-0.15231812879962023</v>
      </c>
      <c r="BE164" t="str">
        <f t="shared" si="47"/>
        <v>Santi Aldama</v>
      </c>
      <c r="BF164" cm="1">
        <f t="array" ref="BF164">INDEX(_x_scores_!B$2:B$474,MATCH($BE164,_x_scores_!$A$2:$A$474,0),0) + INDEX(_hidden_info_auction!AP$42:BA$42,'Draft Sim'!$F$21)</f>
        <v>-0.67818013531874477</v>
      </c>
      <c r="BG164" cm="1">
        <f t="array" ref="BG164">INDEX(_x_scores_!C$2:C$474,MATCH($BE164,_x_scores_!$A$2:$A$474,0),0) + INDEX(_hidden_info_auction!AP$43:BA$43,'Draft Sim'!$F$21)</f>
        <v>2.6978637295867164E-2</v>
      </c>
      <c r="BH164" cm="1">
        <f t="array" ref="BH164">INDEX(_x_scores_!D$2:D$474,MATCH($BE164,_x_scores_!$A$2:$A$474,0),0) +INDEX(_hidden_info_auction!AP$44:BA$44,'Draft Sim'!$F$21)</f>
        <v>-0.78294625138218188</v>
      </c>
      <c r="BI164" cm="1">
        <f t="array" ref="BI164">INDEX(_x_scores_!E$2:E$474,MATCH($BE164,_x_scores_!$A$2:$A$474,0),0) + INDEX(_hidden_info_auction!AP$45:BA$45,'Draft Sim'!$F$21)</f>
        <v>-0.56357889262550298</v>
      </c>
      <c r="BJ164" cm="1">
        <f t="array" ref="BJ164">INDEX(_x_scores_!F$2:F$474,MATCH($BE164,_x_scores_!$A$2:$A$474,0),0) + INDEX(_hidden_info_auction!AP$46:BA$46,'Draft Sim'!$F$21)</f>
        <v>-0.69002175120707521</v>
      </c>
      <c r="BK164" cm="1">
        <f t="array" ref="BK164">INDEX(_x_scores_!G$2:G$474,MATCH($BE164,_x_scores_!$A$2:$A$474,0),0) + INDEX(_hidden_info_auction!AP$47:BA$47,'Draft Sim'!$F$21)</f>
        <v>-0.25843016520201234</v>
      </c>
      <c r="BL164" cm="1">
        <f t="array" ref="BL164">INDEX(_x_scores_!H$2:H$474,MATCH($BE164,_x_scores_!$A$2:$A$474,0),0) + INDEX(_hidden_info_auction!AP$48:BA$48,'Draft Sim'!$F$21)</f>
        <v>0.63598633870885168</v>
      </c>
      <c r="BM164" cm="1">
        <f t="array" ref="BM164">INDEX(_x_scores_!I$2:I$474,MATCH($BE164,_x_scores_!$A$2:$A$474,0),0) + INDEX(_hidden_info_auction!AP$49:BA$49,'Draft Sim'!$F$21)</f>
        <v>-1.8688813200767675</v>
      </c>
      <c r="BN164" cm="1">
        <f t="array" ref="BN164">INDEX(_x_scores_!J$2:J$474,MATCH($BE164,_x_scores_!$A$2:$A$474,0),0) + INDEX(_hidden_info_auction!AP$50:BA$50,'Draft Sim'!$F$21)</f>
        <v>-7.6221056821306282E-2</v>
      </c>
      <c r="BP164">
        <f t="shared" si="48"/>
        <v>0.44965207338859459</v>
      </c>
      <c r="BQ164">
        <f t="shared" si="49"/>
        <v>0.50185536877800474</v>
      </c>
      <c r="BR164">
        <f t="shared" si="50"/>
        <v>0.4475902878200182</v>
      </c>
      <c r="BS164">
        <f t="shared" si="51"/>
        <v>0.45729275176737338</v>
      </c>
      <c r="BT164">
        <f t="shared" si="52"/>
        <v>0.45198580352155338</v>
      </c>
      <c r="BU164">
        <f t="shared" si="53"/>
        <v>0.48217541754348414</v>
      </c>
      <c r="BV164">
        <f t="shared" si="54"/>
        <v>0.54651430336915441</v>
      </c>
      <c r="BW164">
        <f t="shared" si="55"/>
        <v>0.36417270428040838</v>
      </c>
      <c r="BX164">
        <f t="shared" si="56"/>
        <v>0.49439318666072118</v>
      </c>
      <c r="BZ164">
        <f t="shared" si="57"/>
        <v>0.46618132190325695</v>
      </c>
      <c r="CA164" cm="1">
        <f t="array" aca="1" ref="CA164" ca="1">SUM(IF(MOD(_xlfn.FLOOR.MATH(ROW(INDIRECT("1:512"))/1),2)=1,BP164,1-BP164) * IF(MOD(_xlfn.FLOOR.MATH(ROW(INDIRECT("1:512"))/2),2)=1,BQ164,1-BQ164) *  IF(MOD(_xlfn.FLOOR.MATH(ROW(INDIRECT("1:512"))/4),2)=1,BR164,1-BR164) *IF(MOD(_xlfn.FLOOR.MATH(ROW(INDIRECT("1:512"))/8),2)=1,BS164,1-BS164) * IF(MOD(_xlfn.FLOOR.MATH(ROW(INDIRECT("1:512"))/16),2)=1,BT164,1-BT164) * IF(MOD(_xlfn.FLOOR.MATH(ROW(INDIRECT("1:512"))/32),2)=1,BU164,1-BU164) *  IF(MOD(_xlfn.FLOOR.MATH(ROW(INDIRECT("1:512"))/64),2)=1,BV164,1-BV164) * IF(MOD(_xlfn.FLOOR.MATH(ROW(INDIRECT("1:512"))/128),2)=1,BW164,1-BW164) * IF(MOD(_xlfn.FLOOR.MATH(ROW(INDIRECT("1:512"))/256),2)=1,BX164,1-BX164)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0.4169370924229101</v>
      </c>
      <c r="CB164">
        <f ca="1">IF('Auction Sim'!$C$2 = "Most Categories",CA164,BZ164)</f>
        <v>0.4169370924229101</v>
      </c>
      <c r="CD164" t="str">
        <f ca="1"/>
        <v>Santi Aldama</v>
      </c>
      <c r="CF164" s="6" t="str">
        <f t="shared" ca="1" si="58"/>
        <v>Santi Aldama</v>
      </c>
      <c r="CH164" t="str">
        <f ca="1"/>
        <v>Santi Aldama</v>
      </c>
      <c r="CI164">
        <f t="shared" ca="1" si="63"/>
        <v>0.4169370924229101</v>
      </c>
      <c r="CJ164">
        <f t="shared" ca="1" si="64"/>
        <v>0.2902645872826507</v>
      </c>
      <c r="CL164">
        <f t="shared" ca="1" si="65"/>
        <v>0</v>
      </c>
      <c r="CN164">
        <f t="shared" ca="1" si="59"/>
        <v>0</v>
      </c>
    </row>
    <row r="165" spans="9:92">
      <c r="I165" t="str">
        <v>Russell Westbrook</v>
      </c>
      <c r="K165" s="6" t="str">
        <f t="shared" ca="1" si="44"/>
        <v>Russell Westbrook</v>
      </c>
      <c r="M165" t="str">
        <f ca="1"/>
        <v>Russell Westbrook</v>
      </c>
      <c r="N165">
        <f ca="1">INDEX(_g_scores_!K$2:$K$474,MATCH(M165,_g_scores_!$A$2:$A$474,0))</f>
        <v>-1.5199497626530241</v>
      </c>
      <c r="P165">
        <f t="shared" ca="1" si="60"/>
        <v>0</v>
      </c>
      <c r="R165">
        <f t="shared" ca="1" si="45"/>
        <v>0</v>
      </c>
      <c r="T165" t="str">
        <v>Andrew Nembhard</v>
      </c>
      <c r="V165" s="6" t="str">
        <f t="shared" ca="1" si="46"/>
        <v>Andrew Nembhard</v>
      </c>
      <c r="X165" t="str">
        <f ca="1"/>
        <v>Andrew Nembhard</v>
      </c>
      <c r="Y165">
        <f ca="1">INDEX(_z_scores_!$K$2:$K$474,MATCH(X165,_z_scores_!$A$2:$A$474,0))</f>
        <v>-2.5094256752598549</v>
      </c>
      <c r="AA165">
        <f t="shared" ca="1" si="61"/>
        <v>0</v>
      </c>
      <c r="AC165">
        <f t="shared" ca="1" si="62"/>
        <v>0</v>
      </c>
      <c r="AE165">
        <v>-0.58366588209622228</v>
      </c>
      <c r="AF165">
        <v>-0.91472816963610171</v>
      </c>
      <c r="AG165">
        <v>0.40043287896126001</v>
      </c>
      <c r="AH165">
        <v>5.5776884131103432E-2</v>
      </c>
      <c r="AI165">
        <v>-0.68884370720773158</v>
      </c>
      <c r="AJ165">
        <v>-5.9513679134369724E-2</v>
      </c>
      <c r="AK165">
        <v>0.1913374967624808</v>
      </c>
      <c r="AL165">
        <v>2.8111149013744955E-2</v>
      </c>
      <c r="AM165">
        <v>-0.38954773647082575</v>
      </c>
      <c r="BE165" t="str">
        <f t="shared" si="47"/>
        <v>Russell Westbrook</v>
      </c>
      <c r="BF165" cm="1">
        <f t="array" ref="BF165">INDEX(_x_scores_!B$2:B$474,MATCH($BE165,_x_scores_!$A$2:$A$474,0),0) + INDEX(_hidden_info_auction!AP$42:BA$42,'Draft Sim'!$F$21)</f>
        <v>-0.30421701156263625</v>
      </c>
      <c r="BG165" cm="1">
        <f t="array" ref="BG165">INDEX(_x_scores_!C$2:C$474,MATCH($BE165,_x_scores_!$A$2:$A$474,0),0) + INDEX(_hidden_info_auction!AP$43:BA$43,'Draft Sim'!$F$21)</f>
        <v>0.36230825140091216</v>
      </c>
      <c r="BH165" cm="1">
        <f t="array" ref="BH165">INDEX(_x_scores_!D$2:D$474,MATCH($BE165,_x_scores_!$A$2:$A$474,0),0) +INDEX(_hidden_info_auction!AP$44:BA$44,'Draft Sim'!$F$21)</f>
        <v>1.6645113562224323</v>
      </c>
      <c r="BI165" cm="1">
        <f t="array" ref="BI165">INDEX(_x_scores_!E$2:E$474,MATCH($BE165,_x_scores_!$A$2:$A$474,0),0) + INDEX(_hidden_info_auction!AP$45:BA$45,'Draft Sim'!$F$21)</f>
        <v>-1.054460215869446E-2</v>
      </c>
      <c r="BJ165" cm="1">
        <f t="array" ref="BJ165">INDEX(_x_scores_!F$2:F$474,MATCH($BE165,_x_scores_!$A$2:$A$474,0),0) + INDEX(_hidden_info_auction!AP$46:BA$46,'Draft Sim'!$F$21)</f>
        <v>-0.89681467506725243</v>
      </c>
      <c r="BK165" cm="1">
        <f t="array" ref="BK165">INDEX(_x_scores_!G$2:G$474,MATCH($BE165,_x_scores_!$A$2:$A$474,0),0) + INDEX(_hidden_info_auction!AP$47:BA$47,'Draft Sim'!$F$21)</f>
        <v>-0.26366254990828286</v>
      </c>
      <c r="BL165" cm="1">
        <f t="array" ref="BL165">INDEX(_x_scores_!H$2:H$474,MATCH($BE165,_x_scores_!$A$2:$A$474,0),0) + INDEX(_hidden_info_auction!AP$48:BA$48,'Draft Sim'!$F$21)</f>
        <v>-1.6418957068199547</v>
      </c>
      <c r="BM165" cm="1">
        <f t="array" ref="BM165">INDEX(_x_scores_!I$2:I$474,MATCH($BE165,_x_scores_!$A$2:$A$474,0),0) + INDEX(_hidden_info_auction!AP$49:BA$49,'Draft Sim'!$F$21)</f>
        <v>-2.4451393171688482</v>
      </c>
      <c r="BN165" cm="1">
        <f t="array" ref="BN165">INDEX(_x_scores_!J$2:J$474,MATCH($BE165,_x_scores_!$A$2:$A$474,0),0) + INDEX(_hidden_info_auction!AP$50:BA$50,'Draft Sim'!$F$21)</f>
        <v>-0.41642691656734032</v>
      </c>
      <c r="BP165">
        <f t="shared" si="48"/>
        <v>0.47736686907800507</v>
      </c>
      <c r="BQ165">
        <f t="shared" si="49"/>
        <v>0.52490048150560098</v>
      </c>
      <c r="BR165">
        <f t="shared" si="50"/>
        <v>0.61029921523885933</v>
      </c>
      <c r="BS165">
        <f t="shared" si="51"/>
        <v>0.49919941246718502</v>
      </c>
      <c r="BT165">
        <f t="shared" si="52"/>
        <v>0.43770038278948387</v>
      </c>
      <c r="BU165">
        <f t="shared" si="53"/>
        <v>0.48181477431273878</v>
      </c>
      <c r="BV165">
        <f t="shared" si="54"/>
        <v>0.38144396155811344</v>
      </c>
      <c r="BW165">
        <f t="shared" si="55"/>
        <v>0.32476198984003757</v>
      </c>
      <c r="BX165">
        <f t="shared" si="56"/>
        <v>0.46939674555321287</v>
      </c>
      <c r="BZ165">
        <f t="shared" si="57"/>
        <v>0.46743153692702638</v>
      </c>
      <c r="CA165" cm="1">
        <f t="array" aca="1" ref="CA165" ca="1">SUM(IF(MOD(_xlfn.FLOOR.MATH(ROW(INDIRECT("1:512"))/1),2)=1,BP165,1-BP165) * IF(MOD(_xlfn.FLOOR.MATH(ROW(INDIRECT("1:512"))/2),2)=1,BQ165,1-BQ165) *  IF(MOD(_xlfn.FLOOR.MATH(ROW(INDIRECT("1:512"))/4),2)=1,BR165,1-BR165) *IF(MOD(_xlfn.FLOOR.MATH(ROW(INDIRECT("1:512"))/8),2)=1,BS165,1-BS165) * IF(MOD(_xlfn.FLOOR.MATH(ROW(INDIRECT("1:512"))/16),2)=1,BT165,1-BT165) * IF(MOD(_xlfn.FLOOR.MATH(ROW(INDIRECT("1:512"))/32),2)=1,BU165,1-BU165) *  IF(MOD(_xlfn.FLOOR.MATH(ROW(INDIRECT("1:512"))/64),2)=1,BV165,1-BV165) * IF(MOD(_xlfn.FLOOR.MATH(ROW(INDIRECT("1:512"))/128),2)=1,BW165,1-BW165) * IF(MOD(_xlfn.FLOOR.MATH(ROW(INDIRECT("1:512"))/256),2)=1,BX165,1-BX165)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0.41937321264288563</v>
      </c>
      <c r="CB165">
        <f ca="1">IF('Auction Sim'!$C$2 = "Most Categories",CA165,BZ165)</f>
        <v>0.41937321264288563</v>
      </c>
      <c r="CD165" t="str">
        <f ca="1"/>
        <v>Bol Bol</v>
      </c>
      <c r="CF165" s="6" t="str">
        <f t="shared" ca="1" si="58"/>
        <v>Bol Bol</v>
      </c>
      <c r="CH165" t="str">
        <f ca="1"/>
        <v>Bol Bol</v>
      </c>
      <c r="CI165">
        <f t="shared" ca="1" si="63"/>
        <v>0.41665125588161095</v>
      </c>
      <c r="CJ165">
        <f t="shared" ca="1" si="64"/>
        <v>0.28953211168989934</v>
      </c>
      <c r="CL165">
        <f t="shared" ca="1" si="65"/>
        <v>0</v>
      </c>
      <c r="CN165">
        <f t="shared" ca="1" si="59"/>
        <v>0</v>
      </c>
    </row>
    <row r="166" spans="9:92">
      <c r="I166" t="str">
        <v>Ayo Dosunmu</v>
      </c>
      <c r="K166" s="6" t="str">
        <f t="shared" ca="1" si="44"/>
        <v>Ayo Dosunmu</v>
      </c>
      <c r="M166" t="str">
        <f ca="1"/>
        <v>Ayo Dosunmu</v>
      </c>
      <c r="N166">
        <f ca="1">INDEX(_g_scores_!K$2:$K$474,MATCH(M166,_g_scores_!$A$2:$A$474,0))</f>
        <v>-1.5232737711024618</v>
      </c>
      <c r="P166">
        <f t="shared" ca="1" si="60"/>
        <v>0</v>
      </c>
      <c r="R166">
        <f t="shared" ca="1" si="45"/>
        <v>0</v>
      </c>
      <c r="T166" t="str">
        <v>Matisse Thybulle</v>
      </c>
      <c r="V166" s="6" t="str">
        <f t="shared" ca="1" si="46"/>
        <v>Matisse Thybulle</v>
      </c>
      <c r="X166" t="str">
        <f ca="1"/>
        <v>Matisse Thybulle</v>
      </c>
      <c r="Y166">
        <f ca="1">INDEX(_z_scores_!$K$2:$K$474,MATCH(X166,_z_scores_!$A$2:$A$474,0))</f>
        <v>-2.5142289810173692</v>
      </c>
      <c r="AA166">
        <f t="shared" ca="1" si="61"/>
        <v>0</v>
      </c>
      <c r="AC166">
        <f t="shared" ca="1" si="62"/>
        <v>0</v>
      </c>
      <c r="AE166">
        <v>-1.1389649849194128</v>
      </c>
      <c r="AF166">
        <v>-0.9545607544905248</v>
      </c>
      <c r="AG166">
        <v>-1.0421771740408803</v>
      </c>
      <c r="AH166">
        <v>0.31393910159353561</v>
      </c>
      <c r="AI166">
        <v>3.4463301003213542E-2</v>
      </c>
      <c r="AJ166">
        <v>-0.47886584456996617</v>
      </c>
      <c r="AK166">
        <v>0.98020108430258868</v>
      </c>
      <c r="AL166">
        <v>-5.9239535406656212E-2</v>
      </c>
      <c r="AM166">
        <v>-0.18399911796508422</v>
      </c>
      <c r="BE166" t="str">
        <f t="shared" si="47"/>
        <v>Ayo Dosunmu</v>
      </c>
      <c r="BF166" cm="1">
        <f t="array" ref="BF166">INDEX(_x_scores_!B$2:B$474,MATCH($BE166,_x_scores_!$A$2:$A$474,0),0) + INDEX(_hidden_info_auction!AP$42:BA$42,'Draft Sim'!$F$21)</f>
        <v>-0.67642943860263993</v>
      </c>
      <c r="BG166" cm="1">
        <f t="array" ref="BG166">INDEX(_x_scores_!C$2:C$474,MATCH($BE166,_x_scores_!$A$2:$A$474,0),0) + INDEX(_hidden_info_auction!AP$43:BA$43,'Draft Sim'!$F$21)</f>
        <v>-0.46042520166325218</v>
      </c>
      <c r="BH166" cm="1">
        <f t="array" ref="BH166">INDEX(_x_scores_!D$2:D$474,MATCH($BE166,_x_scores_!$A$2:$A$474,0),0) +INDEX(_hidden_info_auction!AP$44:BA$44,'Draft Sim'!$F$21)</f>
        <v>6.2409793048874507E-2</v>
      </c>
      <c r="BI166" cm="1">
        <f t="array" ref="BI166">INDEX(_x_scores_!E$2:E$474,MATCH($BE166,_x_scores_!$A$2:$A$474,0),0) + INDEX(_hidden_info_auction!AP$45:BA$45,'Draft Sim'!$F$21)</f>
        <v>-0.22127810321833521</v>
      </c>
      <c r="BJ166" cm="1">
        <f t="array" ref="BJ166">INDEX(_x_scores_!F$2:F$474,MATCH($BE166,_x_scores_!$A$2:$A$474,0),0) + INDEX(_hidden_info_auction!AP$46:BA$46,'Draft Sim'!$F$21)</f>
        <v>-1.0164257365202309</v>
      </c>
      <c r="BK166" cm="1">
        <f t="array" ref="BK166">INDEX(_x_scores_!G$2:G$474,MATCH($BE166,_x_scores_!$A$2:$A$474,0),0) + INDEX(_hidden_info_auction!AP$47:BA$47,'Draft Sim'!$F$21)</f>
        <v>-0.56025135414545324</v>
      </c>
      <c r="BL166" cm="1">
        <f t="array" ref="BL166">INDEX(_x_scores_!H$2:H$474,MATCH($BE166,_x_scores_!$A$2:$A$474,0),0) + INDEX(_hidden_info_auction!AP$48:BA$48,'Draft Sim'!$F$21)</f>
        <v>0.22173083676470712</v>
      </c>
      <c r="BM166" cm="1">
        <f t="array" ref="BM166">INDEX(_x_scores_!I$2:I$474,MATCH($BE166,_x_scores_!$A$2:$A$474,0),0) + INDEX(_hidden_info_auction!AP$49:BA$49,'Draft Sim'!$F$21)</f>
        <v>-1.746780934142758</v>
      </c>
      <c r="BN166" cm="1">
        <f t="array" ref="BN166">INDEX(_x_scores_!J$2:J$474,MATCH($BE166,_x_scores_!$A$2:$A$474,0),0) + INDEX(_hidden_info_auction!AP$50:BA$50,'Draft Sim'!$F$21)</f>
        <v>9.5027482453747716E-2</v>
      </c>
      <c r="BP166">
        <f t="shared" si="48"/>
        <v>0.44978135511130446</v>
      </c>
      <c r="BQ166">
        <f t="shared" si="49"/>
        <v>0.46836884216201569</v>
      </c>
      <c r="BR166">
        <f t="shared" si="50"/>
        <v>0.5041896677627753</v>
      </c>
      <c r="BS166">
        <f t="shared" si="51"/>
        <v>0.48320465205517427</v>
      </c>
      <c r="BT166">
        <f t="shared" si="52"/>
        <v>0.42947325454035878</v>
      </c>
      <c r="BU166">
        <f t="shared" si="53"/>
        <v>0.46140557956555051</v>
      </c>
      <c r="BV166">
        <f t="shared" si="54"/>
        <v>0.51624921032494364</v>
      </c>
      <c r="BW166">
        <f t="shared" si="55"/>
        <v>0.37272856614863603</v>
      </c>
      <c r="BX166">
        <f t="shared" si="56"/>
        <v>0.50699008456471173</v>
      </c>
      <c r="BZ166">
        <f t="shared" si="57"/>
        <v>0.46582124580394108</v>
      </c>
      <c r="CA166" cm="1">
        <f t="array" aca="1" ref="CA166" ca="1">SUM(IF(MOD(_xlfn.FLOOR.MATH(ROW(INDIRECT("1:512"))/1),2)=1,BP166,1-BP166) * IF(MOD(_xlfn.FLOOR.MATH(ROW(INDIRECT("1:512"))/2),2)=1,BQ166,1-BQ166) *  IF(MOD(_xlfn.FLOOR.MATH(ROW(INDIRECT("1:512"))/4),2)=1,BR166,1-BR166) *IF(MOD(_xlfn.FLOOR.MATH(ROW(INDIRECT("1:512"))/8),2)=1,BS166,1-BS166) * IF(MOD(_xlfn.FLOOR.MATH(ROW(INDIRECT("1:512"))/16),2)=1,BT166,1-BT166) * IF(MOD(_xlfn.FLOOR.MATH(ROW(INDIRECT("1:512"))/32),2)=1,BU166,1-BU166) *  IF(MOD(_xlfn.FLOOR.MATH(ROW(INDIRECT("1:512"))/64),2)=1,BV166,1-BV166) * IF(MOD(_xlfn.FLOOR.MATH(ROW(INDIRECT("1:512"))/128),2)=1,BW166,1-BW166) * IF(MOD(_xlfn.FLOOR.MATH(ROW(INDIRECT("1:512"))/256),2)=1,BX166,1-BX166)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0.41613928987851717</v>
      </c>
      <c r="CB166">
        <f ca="1">IF('Auction Sim'!$C$2 = "Most Categories",CA166,BZ166)</f>
        <v>0.41613928987851717</v>
      </c>
      <c r="CD166" t="str">
        <f ca="1"/>
        <v>T.J. McConnell</v>
      </c>
      <c r="CF166" s="6" t="str">
        <f t="shared" ca="1" si="58"/>
        <v>T.J. McConnell</v>
      </c>
      <c r="CH166" t="str">
        <f ca="1"/>
        <v>T.J. McConnell</v>
      </c>
      <c r="CI166">
        <f t="shared" ca="1" si="63"/>
        <v>0.41662623029363394</v>
      </c>
      <c r="CJ166">
        <f t="shared" ca="1" si="64"/>
        <v>0.28946797654669587</v>
      </c>
      <c r="CL166">
        <f t="shared" ca="1" si="65"/>
        <v>0</v>
      </c>
      <c r="CN166">
        <f t="shared" ca="1" si="59"/>
        <v>0</v>
      </c>
    </row>
    <row r="167" spans="9:92">
      <c r="I167" t="str">
        <v>Bol Bol</v>
      </c>
      <c r="K167" s="6" t="str">
        <f t="shared" ca="1" si="44"/>
        <v>Bol Bol</v>
      </c>
      <c r="M167" t="str">
        <f ca="1"/>
        <v>Bol Bol</v>
      </c>
      <c r="N167">
        <f ca="1">INDEX(_g_scores_!K$2:$K$474,MATCH(M167,_g_scores_!$A$2:$A$474,0))</f>
        <v>-1.5337863113430292</v>
      </c>
      <c r="P167">
        <f t="shared" ca="1" si="60"/>
        <v>0</v>
      </c>
      <c r="R167">
        <f t="shared" ca="1" si="45"/>
        <v>0</v>
      </c>
      <c r="T167" t="str">
        <v>Ben Simmons</v>
      </c>
      <c r="V167" s="6" t="str">
        <f t="shared" ca="1" si="46"/>
        <v>Ben Simmons</v>
      </c>
      <c r="X167" t="str">
        <f ca="1"/>
        <v>Ben Simmons</v>
      </c>
      <c r="Y167">
        <f ca="1">INDEX(_z_scores_!$K$2:$K$474,MATCH(X167,_z_scores_!$A$2:$A$474,0))</f>
        <v>-2.5262369988472395</v>
      </c>
      <c r="AA167">
        <f t="shared" ca="1" si="61"/>
        <v>0</v>
      </c>
      <c r="AC167">
        <f t="shared" ca="1" si="62"/>
        <v>0</v>
      </c>
      <c r="AE167">
        <v>-0.8822071756523101</v>
      </c>
      <c r="AF167">
        <v>-0.14947205126530902</v>
      </c>
      <c r="AG167">
        <v>0.5891951507896237</v>
      </c>
      <c r="AH167">
        <v>0.17280450383536158</v>
      </c>
      <c r="AI167">
        <v>-0.29032206865266463</v>
      </c>
      <c r="AJ167">
        <v>-1.1777841634216311</v>
      </c>
      <c r="AK167">
        <v>-0.14985149817088844</v>
      </c>
      <c r="AL167">
        <v>-0.39237671352119474</v>
      </c>
      <c r="AM167">
        <v>0.27132499682856975</v>
      </c>
      <c r="BE167" t="str">
        <f t="shared" si="47"/>
        <v>Bol Bol</v>
      </c>
      <c r="BF167" cm="1">
        <f t="array" ref="BF167">INDEX(_x_scores_!B$2:B$474,MATCH($BE167,_x_scores_!$A$2:$A$474,0),0) + INDEX(_hidden_info_auction!AP$42:BA$42,'Draft Sim'!$F$21)</f>
        <v>-0.85795127605982879</v>
      </c>
      <c r="BG167" cm="1">
        <f t="array" ref="BG167">INDEX(_x_scores_!C$2:C$474,MATCH($BE167,_x_scores_!$A$2:$A$474,0),0) + INDEX(_hidden_info_auction!AP$43:BA$43,'Draft Sim'!$F$21)</f>
        <v>0.37329575512253688</v>
      </c>
      <c r="BH167" cm="1">
        <f t="array" ref="BH167">INDEX(_x_scores_!D$2:D$474,MATCH($BE167,_x_scores_!$A$2:$A$474,0),0) +INDEX(_hidden_info_auction!AP$44:BA$44,'Draft Sim'!$F$21)</f>
        <v>-0.92629050229895893</v>
      </c>
      <c r="BI167" cm="1">
        <f t="array" ref="BI167">INDEX(_x_scores_!E$2:E$474,MATCH($BE167,_x_scores_!$A$2:$A$474,0),0) + INDEX(_hidden_info_auction!AP$45:BA$45,'Draft Sim'!$F$21)</f>
        <v>-0.89656277724478994</v>
      </c>
      <c r="BJ167" cm="1">
        <f t="array" ref="BJ167">INDEX(_x_scores_!F$2:F$474,MATCH($BE167,_x_scores_!$A$2:$A$474,0),0) + INDEX(_hidden_info_auction!AP$46:BA$46,'Draft Sim'!$F$21)</f>
        <v>0.20273845266336421</v>
      </c>
      <c r="BK167" cm="1">
        <f t="array" ref="BK167">INDEX(_x_scores_!G$2:G$474,MATCH($BE167,_x_scores_!$A$2:$A$474,0),0) + INDEX(_hidden_info_auction!AP$47:BA$47,'Draft Sim'!$F$21)</f>
        <v>-0.81635843578868361</v>
      </c>
      <c r="BL167" cm="1">
        <f t="array" ref="BL167">INDEX(_x_scores_!H$2:H$474,MATCH($BE167,_x_scores_!$A$2:$A$474,0),0) + INDEX(_hidden_info_auction!AP$48:BA$48,'Draft Sim'!$F$21)</f>
        <v>0.27991980173747921</v>
      </c>
      <c r="BM167" cm="1">
        <f t="array" ref="BM167">INDEX(_x_scores_!I$2:I$474,MATCH($BE167,_x_scores_!$A$2:$A$474,0),0) + INDEX(_hidden_info_auction!AP$49:BA$49,'Draft Sim'!$F$21)</f>
        <v>-1.8964408240053892</v>
      </c>
      <c r="BN167" cm="1">
        <f t="array" ref="BN167">INDEX(_x_scores_!J$2:J$474,MATCH($BE167,_x_scores_!$A$2:$A$474,0),0) + INDEX(_hidden_info_auction!AP$50:BA$50,'Draft Sim'!$F$21)</f>
        <v>0.29675634241544413</v>
      </c>
      <c r="BP167">
        <f t="shared" si="48"/>
        <v>0.43640760591838224</v>
      </c>
      <c r="BQ167">
        <f t="shared" si="49"/>
        <v>0.52565459693652705</v>
      </c>
      <c r="BR167">
        <f t="shared" si="50"/>
        <v>0.43806641164467353</v>
      </c>
      <c r="BS167">
        <f t="shared" si="51"/>
        <v>0.43225825527074258</v>
      </c>
      <c r="BT167">
        <f t="shared" si="52"/>
        <v>0.51413854122963998</v>
      </c>
      <c r="BU167">
        <f t="shared" si="53"/>
        <v>0.44386151356439874</v>
      </c>
      <c r="BV167">
        <f t="shared" si="54"/>
        <v>0.52051013272134949</v>
      </c>
      <c r="BW167">
        <f t="shared" si="55"/>
        <v>0.36225069826668621</v>
      </c>
      <c r="BX167">
        <f t="shared" si="56"/>
        <v>0.521819196332171</v>
      </c>
      <c r="BZ167">
        <f t="shared" si="57"/>
        <v>0.46610743909828567</v>
      </c>
      <c r="CA167" cm="1">
        <f t="array" aca="1" ref="CA167" ca="1">SUM(IF(MOD(_xlfn.FLOOR.MATH(ROW(INDIRECT("1:512"))/1),2)=1,BP167,1-BP167) * IF(MOD(_xlfn.FLOOR.MATH(ROW(INDIRECT("1:512"))/2),2)=1,BQ167,1-BQ167) *  IF(MOD(_xlfn.FLOOR.MATH(ROW(INDIRECT("1:512"))/4),2)=1,BR167,1-BR167) *IF(MOD(_xlfn.FLOOR.MATH(ROW(INDIRECT("1:512"))/8),2)=1,BS167,1-BS167) * IF(MOD(_xlfn.FLOOR.MATH(ROW(INDIRECT("1:512"))/16),2)=1,BT167,1-BT167) * IF(MOD(_xlfn.FLOOR.MATH(ROW(INDIRECT("1:512"))/32),2)=1,BU167,1-BU167) *  IF(MOD(_xlfn.FLOOR.MATH(ROW(INDIRECT("1:512"))/64),2)=1,BV167,1-BV167) * IF(MOD(_xlfn.FLOOR.MATH(ROW(INDIRECT("1:512"))/128),2)=1,BW167,1-BW167) * IF(MOD(_xlfn.FLOOR.MATH(ROW(INDIRECT("1:512"))/256),2)=1,BX167,1-BX167)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0.41665125588161095</v>
      </c>
      <c r="CB167">
        <f ca="1">IF('Auction Sim'!$C$2 = "Most Categories",CA167,BZ167)</f>
        <v>0.41665125588161095</v>
      </c>
      <c r="CD167" t="str">
        <f ca="1"/>
        <v>Andrew Nembhard</v>
      </c>
      <c r="CF167" s="6" t="str">
        <f t="shared" ca="1" si="58"/>
        <v>Andrew Nembhard</v>
      </c>
      <c r="CH167" t="str">
        <f ca="1"/>
        <v>Andrew Nembhard</v>
      </c>
      <c r="CI167">
        <f t="shared" ca="1" si="63"/>
        <v>0.41641816977979712</v>
      </c>
      <c r="CJ167">
        <f t="shared" ca="1" si="64"/>
        <v>0.28893472911093121</v>
      </c>
      <c r="CL167">
        <f t="shared" ca="1" si="65"/>
        <v>0</v>
      </c>
      <c r="CN167">
        <f t="shared" ca="1" si="59"/>
        <v>0</v>
      </c>
    </row>
    <row r="168" spans="9:92">
      <c r="I168" t="str">
        <v>Andrew Nembhard</v>
      </c>
      <c r="K168" s="6" t="str">
        <f t="shared" ca="1" si="44"/>
        <v>Andrew Nembhard</v>
      </c>
      <c r="M168" t="str">
        <f ca="1"/>
        <v>Andrew Nembhard</v>
      </c>
      <c r="N168">
        <f ca="1">INDEX(_g_scores_!K$2:$K$474,MATCH(M168,_g_scores_!$A$2:$A$474,0))</f>
        <v>-1.5360880369902019</v>
      </c>
      <c r="P168">
        <f t="shared" ca="1" si="60"/>
        <v>0</v>
      </c>
      <c r="R168">
        <f t="shared" ca="1" si="45"/>
        <v>0</v>
      </c>
      <c r="T168" t="str">
        <v>Santi Aldama</v>
      </c>
      <c r="V168" s="6" t="str">
        <f t="shared" ca="1" si="46"/>
        <v>Santi Aldama</v>
      </c>
      <c r="X168" t="str">
        <f ca="1"/>
        <v>Santi Aldama</v>
      </c>
      <c r="Y168">
        <f ca="1">INDEX(_z_scores_!$K$2:$K$474,MATCH(X168,_z_scores_!$A$2:$A$474,0))</f>
        <v>-2.5409568223631704</v>
      </c>
      <c r="AA168">
        <f t="shared" ca="1" si="61"/>
        <v>0</v>
      </c>
      <c r="AC168">
        <f t="shared" ca="1" si="62"/>
        <v>0</v>
      </c>
      <c r="AE168">
        <v>-0.58634327210027448</v>
      </c>
      <c r="AF168">
        <v>-0.21718897783083921</v>
      </c>
      <c r="AG168">
        <v>-0.93240525461568713</v>
      </c>
      <c r="AH168">
        <v>-0.33060336568009163</v>
      </c>
      <c r="AI168">
        <v>-0.11825028347402461</v>
      </c>
      <c r="AJ168">
        <v>-0.19049674590177426</v>
      </c>
      <c r="AK168">
        <v>0.70665065185399445</v>
      </c>
      <c r="AL168">
        <v>-0.12494261770792821</v>
      </c>
      <c r="AM168">
        <v>-0.17606489622746302</v>
      </c>
      <c r="BE168" t="str">
        <f t="shared" si="47"/>
        <v>Andrew Nembhard</v>
      </c>
      <c r="BF168" cm="1">
        <f t="array" ref="BF168">INDEX(_x_scores_!B$2:B$474,MATCH($BE168,_x_scores_!$A$2:$A$474,0),0) + INDEX(_hidden_info_auction!AP$42:BA$42,'Draft Sim'!$F$21)</f>
        <v>-0.67550274531469257</v>
      </c>
      <c r="BG168" cm="1">
        <f t="array" ref="BG168">INDEX(_x_scores_!C$2:C$474,MATCH($BE168,_x_scores_!$A$2:$A$474,0),0) + INDEX(_hidden_info_auction!AP$43:BA$43,'Draft Sim'!$F$21)</f>
        <v>-0.67056055450939533</v>
      </c>
      <c r="BH168" cm="1">
        <f t="array" ref="BH168">INDEX(_x_scores_!D$2:D$474,MATCH($BE168,_x_scores_!$A$2:$A$474,0),0) +INDEX(_hidden_info_auction!AP$44:BA$44,'Draft Sim'!$F$21)</f>
        <v>0.54989188219476526</v>
      </c>
      <c r="BI168" cm="1">
        <f t="array" ref="BI168">INDEX(_x_scores_!E$2:E$474,MATCH($BE168,_x_scores_!$A$2:$A$474,0),0) + INDEX(_hidden_info_auction!AP$45:BA$45,'Draft Sim'!$F$21)</f>
        <v>-0.17719864281430786</v>
      </c>
      <c r="BJ168" cm="1">
        <f t="array" ref="BJ168">INDEX(_x_scores_!F$2:F$474,MATCH($BE168,_x_scores_!$A$2:$A$474,0),0) + INDEX(_hidden_info_auction!AP$46:BA$46,'Draft Sim'!$F$21)</f>
        <v>-1.2606151749407821</v>
      </c>
      <c r="BK168" cm="1">
        <f t="array" ref="BK168">INDEX(_x_scores_!G$2:G$474,MATCH($BE168,_x_scores_!$A$2:$A$474,0),0) + INDEX(_hidden_info_auction!AP$47:BA$47,'Draft Sim'!$F$21)</f>
        <v>-0.12744709843460783</v>
      </c>
      <c r="BL168" cm="1">
        <f t="array" ref="BL168">INDEX(_x_scores_!H$2:H$474,MATCH($BE168,_x_scores_!$A$2:$A$474,0),0) + INDEX(_hidden_info_auction!AP$48:BA$48,'Draft Sim'!$F$21)</f>
        <v>0.12067318361733803</v>
      </c>
      <c r="BM168" cm="1">
        <f t="array" ref="BM168">INDEX(_x_scores_!I$2:I$474,MATCH($BE168,_x_scores_!$A$2:$A$474,0),0) + INDEX(_hidden_info_auction!AP$49:BA$49,'Draft Sim'!$F$21)</f>
        <v>-1.7158275533550944</v>
      </c>
      <c r="BN168" cm="1">
        <f t="array" ref="BN168">INDEX(_x_scores_!J$2:J$474,MATCH($BE168,_x_scores_!$A$2:$A$474,0),0) + INDEX(_hidden_info_auction!AP$50:BA$50,'Draft Sim'!$F$21)</f>
        <v>-0.28970389706466904</v>
      </c>
      <c r="BP168">
        <f t="shared" si="48"/>
        <v>0.44984978974202261</v>
      </c>
      <c r="BQ168">
        <f t="shared" si="49"/>
        <v>0.45398669034905681</v>
      </c>
      <c r="BR168">
        <f t="shared" si="50"/>
        <v>0.53686317251170501</v>
      </c>
      <c r="BS168">
        <f t="shared" si="51"/>
        <v>0.48654892495621893</v>
      </c>
      <c r="BT168">
        <f t="shared" si="52"/>
        <v>0.41277581280433551</v>
      </c>
      <c r="BU168">
        <f t="shared" si="53"/>
        <v>0.49120743637060715</v>
      </c>
      <c r="BV168">
        <f t="shared" si="54"/>
        <v>0.50884507427572734</v>
      </c>
      <c r="BW168">
        <f t="shared" si="55"/>
        <v>0.37490775001669618</v>
      </c>
      <c r="BX168">
        <f t="shared" si="56"/>
        <v>0.47869884008569608</v>
      </c>
      <c r="BZ168">
        <f t="shared" si="57"/>
        <v>0.46596483234578506</v>
      </c>
      <c r="CA168" cm="1">
        <f t="array" aca="1" ref="CA168" ca="1">SUM(IF(MOD(_xlfn.FLOOR.MATH(ROW(INDIRECT("1:512"))/1),2)=1,BP168,1-BP168) * IF(MOD(_xlfn.FLOOR.MATH(ROW(INDIRECT("1:512"))/2),2)=1,BQ168,1-BQ168) *  IF(MOD(_xlfn.FLOOR.MATH(ROW(INDIRECT("1:512"))/4),2)=1,BR168,1-BR168) *IF(MOD(_xlfn.FLOOR.MATH(ROW(INDIRECT("1:512"))/8),2)=1,BS168,1-BS168) * IF(MOD(_xlfn.FLOOR.MATH(ROW(INDIRECT("1:512"))/16),2)=1,BT168,1-BT168) * IF(MOD(_xlfn.FLOOR.MATH(ROW(INDIRECT("1:512"))/32),2)=1,BU168,1-BU168) *  IF(MOD(_xlfn.FLOOR.MATH(ROW(INDIRECT("1:512"))/64),2)=1,BV168,1-BV168) * IF(MOD(_xlfn.FLOOR.MATH(ROW(INDIRECT("1:512"))/128),2)=1,BW168,1-BW168) * IF(MOD(_xlfn.FLOOR.MATH(ROW(INDIRECT("1:512"))/256),2)=1,BX168,1-BX168)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0.41641816977979712</v>
      </c>
      <c r="CB168">
        <f ca="1">IF('Auction Sim'!$C$2 = "Most Categories",CA168,BZ168)</f>
        <v>0.41641816977979712</v>
      </c>
      <c r="CD168" t="str">
        <f ca="1"/>
        <v>Ayo Dosunmu</v>
      </c>
      <c r="CF168" s="6" t="str">
        <f t="shared" ca="1" si="58"/>
        <v>Ayo Dosunmu</v>
      </c>
      <c r="CH168" t="str">
        <f ca="1"/>
        <v>Ayo Dosunmu</v>
      </c>
      <c r="CI168">
        <f t="shared" ca="1" si="63"/>
        <v>0.41613928987851717</v>
      </c>
      <c r="CJ168">
        <f t="shared" ca="1" si="64"/>
        <v>0.28821988137787236</v>
      </c>
      <c r="CL168">
        <f t="shared" ca="1" si="65"/>
        <v>0</v>
      </c>
      <c r="CN168">
        <f t="shared" ca="1" si="59"/>
        <v>0</v>
      </c>
    </row>
    <row r="169" spans="9:92">
      <c r="I169" t="str">
        <v>Grant Williams</v>
      </c>
      <c r="K169" s="6" t="str">
        <f t="shared" ca="1" si="44"/>
        <v>Grant Williams</v>
      </c>
      <c r="M169" t="str">
        <f ca="1"/>
        <v>Grant Williams</v>
      </c>
      <c r="N169">
        <f ca="1">INDEX(_g_scores_!K$2:$K$474,MATCH(M169,_g_scores_!$A$2:$A$474,0))</f>
        <v>-1.5597165114613045</v>
      </c>
      <c r="P169">
        <f t="shared" ca="1" si="60"/>
        <v>0</v>
      </c>
      <c r="R169">
        <f t="shared" ca="1" si="45"/>
        <v>0</v>
      </c>
      <c r="T169" t="str">
        <v>Keldon Johnson</v>
      </c>
      <c r="V169" s="6" t="str">
        <f t="shared" ca="1" si="46"/>
        <v>Keldon Johnson</v>
      </c>
      <c r="X169" t="str">
        <f ca="1"/>
        <v>Keldon Johnson</v>
      </c>
      <c r="Y169">
        <f ca="1">INDEX(_z_scores_!$K$2:$K$474,MATCH(X169,_z_scores_!$A$2:$A$474,0))</f>
        <v>-2.5843938007741407</v>
      </c>
      <c r="AA169">
        <f t="shared" ca="1" si="61"/>
        <v>0</v>
      </c>
      <c r="AC169">
        <f t="shared" ca="1" si="62"/>
        <v>0</v>
      </c>
      <c r="AE169">
        <v>0.33995384766330533</v>
      </c>
      <c r="AF169">
        <v>-0.26355852631395338</v>
      </c>
      <c r="AG169">
        <v>-0.40084237723520477</v>
      </c>
      <c r="AH169">
        <v>-0.25323406428969969</v>
      </c>
      <c r="AI169">
        <v>-0.64345125913873691</v>
      </c>
      <c r="AJ169">
        <v>0.30792776919515363</v>
      </c>
      <c r="AK169">
        <v>-9.4869528783435728E-2</v>
      </c>
      <c r="AL169">
        <v>-0.31734447830108259</v>
      </c>
      <c r="AM169">
        <v>-0.45615384678482879</v>
      </c>
      <c r="BE169" t="str">
        <f t="shared" si="47"/>
        <v>Grant Williams</v>
      </c>
      <c r="BF169" cm="1">
        <f t="array" ref="BF169">INDEX(_x_scores_!B$2:B$474,MATCH($BE169,_x_scores_!$A$2:$A$474,0),0) + INDEX(_hidden_info_auction!AP$42:BA$42,'Draft Sim'!$F$21)</f>
        <v>-0.86569409347664106</v>
      </c>
      <c r="BG169" cm="1">
        <f t="array" ref="BG169">INDEX(_x_scores_!C$2:C$474,MATCH($BE169,_x_scores_!$A$2:$A$474,0),0) + INDEX(_hidden_info_auction!AP$43:BA$43,'Draft Sim'!$F$21)</f>
        <v>4.0192503410569541E-2</v>
      </c>
      <c r="BH169" cm="1">
        <f t="array" ref="BH169">INDEX(_x_scores_!D$2:D$474,MATCH($BE169,_x_scores_!$A$2:$A$474,0),0) +INDEX(_hidden_info_auction!AP$44:BA$44,'Draft Sim'!$F$21)</f>
        <v>-0.64417700022287927</v>
      </c>
      <c r="BI169" cm="1">
        <f t="array" ref="BI169">INDEX(_x_scores_!E$2:E$474,MATCH($BE169,_x_scores_!$A$2:$A$474,0),0) + INDEX(_hidden_info_auction!AP$45:BA$45,'Draft Sim'!$F$21)</f>
        <v>-0.60279999504127701</v>
      </c>
      <c r="BJ169" cm="1">
        <f t="array" ref="BJ169">INDEX(_x_scores_!F$2:F$474,MATCH($BE169,_x_scores_!$A$2:$A$474,0),0) + INDEX(_hidden_info_auction!AP$46:BA$46,'Draft Sim'!$F$21)</f>
        <v>-0.81073532324188502</v>
      </c>
      <c r="BK169" cm="1">
        <f t="array" ref="BK169">INDEX(_x_scores_!G$2:G$474,MATCH($BE169,_x_scores_!$A$2:$A$474,0),0) + INDEX(_hidden_info_auction!AP$47:BA$47,'Draft Sim'!$F$21)</f>
        <v>-0.10521060655816686</v>
      </c>
      <c r="BL169" cm="1">
        <f t="array" ref="BL169">INDEX(_x_scores_!H$2:H$474,MATCH($BE169,_x_scores_!$A$2:$A$474,0),0) + INDEX(_hidden_info_auction!AP$48:BA$48,'Draft Sim'!$F$21)</f>
        <v>0.54043371250430117</v>
      </c>
      <c r="BM169" cm="1">
        <f t="array" ref="BM169">INDEX(_x_scores_!I$2:I$474,MATCH($BE169,_x_scores_!$A$2:$A$474,0),0) + INDEX(_hidden_info_auction!AP$49:BA$49,'Draft Sim'!$F$21)</f>
        <v>-1.7236581544702052</v>
      </c>
      <c r="BN169" cm="1">
        <f t="array" ref="BN169">INDEX(_x_scores_!J$2:J$474,MATCH($BE169,_x_scores_!$A$2:$A$474,0),0) + INDEX(_hidden_info_auction!AP$50:BA$50,'Draft Sim'!$F$21)</f>
        <v>-0.13079826410899398</v>
      </c>
      <c r="BP169">
        <f t="shared" si="48"/>
        <v>0.43583865057850679</v>
      </c>
      <c r="BQ169">
        <f t="shared" si="49"/>
        <v>0.5027640976561828</v>
      </c>
      <c r="BR169">
        <f t="shared" si="50"/>
        <v>0.45683913200073878</v>
      </c>
      <c r="BS169">
        <f t="shared" si="51"/>
        <v>0.45433322145141009</v>
      </c>
      <c r="BT169">
        <f t="shared" si="52"/>
        <v>0.44363804618059421</v>
      </c>
      <c r="BU169">
        <f t="shared" si="53"/>
        <v>0.4927413427160352</v>
      </c>
      <c r="BV169">
        <f t="shared" si="54"/>
        <v>0.53955081561491003</v>
      </c>
      <c r="BW169">
        <f t="shared" si="55"/>
        <v>0.37435607840520702</v>
      </c>
      <c r="BX169">
        <f t="shared" si="56"/>
        <v>0.49037910871730206</v>
      </c>
      <c r="BZ169">
        <f t="shared" si="57"/>
        <v>0.46560449925787634</v>
      </c>
      <c r="CA169" cm="1">
        <f t="array" aca="1" ref="CA169" ca="1">SUM(IF(MOD(_xlfn.FLOOR.MATH(ROW(INDIRECT("1:512"))/1),2)=1,BP169,1-BP169) * IF(MOD(_xlfn.FLOOR.MATH(ROW(INDIRECT("1:512"))/2),2)=1,BQ169,1-BQ169) *  IF(MOD(_xlfn.FLOOR.MATH(ROW(INDIRECT("1:512"))/4),2)=1,BR169,1-BR169) *IF(MOD(_xlfn.FLOOR.MATH(ROW(INDIRECT("1:512"))/8),2)=1,BS169,1-BS169) * IF(MOD(_xlfn.FLOOR.MATH(ROW(INDIRECT("1:512"))/16),2)=1,BT169,1-BT169) * IF(MOD(_xlfn.FLOOR.MATH(ROW(INDIRECT("1:512"))/32),2)=1,BU169,1-BU169) *  IF(MOD(_xlfn.FLOOR.MATH(ROW(INDIRECT("1:512"))/64),2)=1,BV169,1-BV169) * IF(MOD(_xlfn.FLOOR.MATH(ROW(INDIRECT("1:512"))/128),2)=1,BW169,1-BW169) * IF(MOD(_xlfn.FLOOR.MATH(ROW(INDIRECT("1:512"))/256),2)=1,BX169,1-BX169)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0.41556546161996089</v>
      </c>
      <c r="CB169">
        <f ca="1">IF('Auction Sim'!$C$2 = "Most Categories",CA169,BZ169)</f>
        <v>0.41556546161996089</v>
      </c>
      <c r="CD169" t="str">
        <f ca="1"/>
        <v>Grant Williams</v>
      </c>
      <c r="CF169" s="6" t="str">
        <f t="shared" ca="1" si="58"/>
        <v>Grant Williams</v>
      </c>
      <c r="CH169" t="str">
        <f ca="1"/>
        <v>Grant Williams</v>
      </c>
      <c r="CI169">
        <f t="shared" ca="1" si="63"/>
        <v>0.41556546161996089</v>
      </c>
      <c r="CJ169">
        <f t="shared" ca="1" si="64"/>
        <v>0.28674865700815799</v>
      </c>
      <c r="CL169">
        <f t="shared" ca="1" si="65"/>
        <v>0</v>
      </c>
      <c r="CN169">
        <f t="shared" ca="1" si="59"/>
        <v>0</v>
      </c>
    </row>
    <row r="170" spans="9:92">
      <c r="I170" t="str">
        <v>Ben Simmons</v>
      </c>
      <c r="K170" s="6" t="str">
        <f t="shared" ca="1" si="44"/>
        <v>Ben Simmons</v>
      </c>
      <c r="M170" t="str">
        <f ca="1"/>
        <v>Ben Simmons</v>
      </c>
      <c r="N170">
        <f ca="1">INDEX(_g_scores_!K$2:$K$474,MATCH(M170,_g_scores_!$A$2:$A$474,0))</f>
        <v>-1.5665684596396208</v>
      </c>
      <c r="P170">
        <f t="shared" ca="1" si="60"/>
        <v>0</v>
      </c>
      <c r="R170">
        <f t="shared" ca="1" si="45"/>
        <v>0</v>
      </c>
      <c r="T170" t="str">
        <v>Dennis Smith Jr.</v>
      </c>
      <c r="V170" s="6" t="str">
        <f t="shared" ca="1" si="46"/>
        <v>Dennis Smith Jr.</v>
      </c>
      <c r="X170" t="str">
        <f ca="1"/>
        <v>Dennis Smith Jr.</v>
      </c>
      <c r="Y170">
        <f ca="1">INDEX(_z_scores_!$K$2:$K$474,MATCH(X170,_z_scores_!$A$2:$A$474,0))</f>
        <v>-2.6001220563777196</v>
      </c>
      <c r="AA170">
        <f t="shared" ca="1" si="61"/>
        <v>0</v>
      </c>
      <c r="AC170">
        <f t="shared" ca="1" si="62"/>
        <v>0</v>
      </c>
      <c r="AE170">
        <v>-0.78798917458490603</v>
      </c>
      <c r="AF170">
        <v>-0.78333358181486878</v>
      </c>
      <c r="AG170">
        <v>0.24797241240872264</v>
      </c>
      <c r="AH170">
        <v>0.34275379002486583</v>
      </c>
      <c r="AI170">
        <v>-0.30956378791986178</v>
      </c>
      <c r="AJ170">
        <v>-0.66369903893252802</v>
      </c>
      <c r="AK170">
        <v>0.32151573242133064</v>
      </c>
      <c r="AL170">
        <v>-0.25607503696957651</v>
      </c>
      <c r="AM170">
        <v>-0.35581394262060217</v>
      </c>
      <c r="BE170" t="str">
        <f t="shared" si="47"/>
        <v>Ben Simmons</v>
      </c>
      <c r="BF170" cm="1">
        <f t="array" ref="BF170">INDEX(_x_scores_!B$2:B$474,MATCH($BE170,_x_scores_!$A$2:$A$474,0),0) + INDEX(_hidden_info_auction!AP$42:BA$42,'Draft Sim'!$F$21)</f>
        <v>-0.97404403887078039</v>
      </c>
      <c r="BG170" cm="1">
        <f t="array" ref="BG170">INDEX(_x_scores_!C$2:C$474,MATCH($BE170,_x_scores_!$A$2:$A$474,0),0) + INDEX(_hidden_info_auction!AP$43:BA$43,'Draft Sim'!$F$21)</f>
        <v>9.4695563861397353E-2</v>
      </c>
      <c r="BH170" cm="1">
        <f t="array" ref="BH170">INDEX(_x_scores_!D$2:D$474,MATCH($BE170,_x_scores_!$A$2:$A$474,0),0) +INDEX(_hidden_info_auction!AP$44:BA$44,'Draft Sim'!$F$21)</f>
        <v>0.73865415402312895</v>
      </c>
      <c r="BI170" cm="1">
        <f t="array" ref="BI170">INDEX(_x_scores_!E$2:E$474,MATCH($BE170,_x_scores_!$A$2:$A$474,0),0) + INDEX(_hidden_info_auction!AP$45:BA$45,'Draft Sim'!$F$21)</f>
        <v>-6.0171023110049709E-2</v>
      </c>
      <c r="BJ170" cm="1">
        <f t="array" ref="BJ170">INDEX(_x_scores_!F$2:F$474,MATCH($BE170,_x_scores_!$A$2:$A$474,0),0) + INDEX(_hidden_info_auction!AP$46:BA$46,'Draft Sim'!$F$21)</f>
        <v>-0.86209353638571518</v>
      </c>
      <c r="BK170" cm="1">
        <f t="array" ref="BK170">INDEX(_x_scores_!G$2:G$474,MATCH($BE170,_x_scores_!$A$2:$A$474,0),0) + INDEX(_hidden_info_auction!AP$47:BA$47,'Draft Sim'!$F$21)</f>
        <v>-1.2457175827218692</v>
      </c>
      <c r="BL170" cm="1">
        <f t="array" ref="BL170">INDEX(_x_scores_!H$2:H$474,MATCH($BE170,_x_scores_!$A$2:$A$474,0),0) + INDEX(_hidden_info_auction!AP$48:BA$48,'Draft Sim'!$F$21)</f>
        <v>-0.22051581131603121</v>
      </c>
      <c r="BM170" cm="1">
        <f t="array" ref="BM170">INDEX(_x_scores_!I$2:I$474,MATCH($BE170,_x_scores_!$A$2:$A$474,0),0) + INDEX(_hidden_info_auction!AP$49:BA$49,'Draft Sim'!$F$21)</f>
        <v>-2.1363154158900342</v>
      </c>
      <c r="BN170" cm="1">
        <f t="array" ref="BN170">INDEX(_x_scores_!J$2:J$474,MATCH($BE170,_x_scores_!$A$2:$A$474,0),0) + INDEX(_hidden_info_auction!AP$50:BA$50,'Draft Sim'!$F$21)</f>
        <v>0.37116883623472652</v>
      </c>
      <c r="BP170">
        <f t="shared" si="48"/>
        <v>0.4278913643971447</v>
      </c>
      <c r="BQ170">
        <f t="shared" si="49"/>
        <v>0.50651211627733783</v>
      </c>
      <c r="BR170">
        <f t="shared" si="50"/>
        <v>0.54946053446824439</v>
      </c>
      <c r="BS170">
        <f t="shared" si="51"/>
        <v>0.49543167682020051</v>
      </c>
      <c r="BT170">
        <f t="shared" si="52"/>
        <v>0.44009380021174649</v>
      </c>
      <c r="BU170">
        <f t="shared" si="53"/>
        <v>0.41471138537570518</v>
      </c>
      <c r="BV170">
        <f t="shared" si="54"/>
        <v>0.4838397821326007</v>
      </c>
      <c r="BW170">
        <f t="shared" si="55"/>
        <v>0.34567290301133502</v>
      </c>
      <c r="BX170">
        <f t="shared" si="56"/>
        <v>0.52728274025225819</v>
      </c>
      <c r="BZ170">
        <f t="shared" si="57"/>
        <v>0.46565514477184144</v>
      </c>
      <c r="CA170" cm="1">
        <f t="array" aca="1" ref="CA170" ca="1">SUM(IF(MOD(_xlfn.FLOOR.MATH(ROW(INDIRECT("1:512"))/1),2)=1,BP170,1-BP170) * IF(MOD(_xlfn.FLOOR.MATH(ROW(INDIRECT("1:512"))/2),2)=1,BQ170,1-BQ170) *  IF(MOD(_xlfn.FLOOR.MATH(ROW(INDIRECT("1:512"))/4),2)=1,BR170,1-BR170) *IF(MOD(_xlfn.FLOOR.MATH(ROW(INDIRECT("1:512"))/8),2)=1,BS170,1-BS170) * IF(MOD(_xlfn.FLOOR.MATH(ROW(INDIRECT("1:512"))/16),2)=1,BT170,1-BT170) * IF(MOD(_xlfn.FLOOR.MATH(ROW(INDIRECT("1:512"))/32),2)=1,BU170,1-BU170) *  IF(MOD(_xlfn.FLOOR.MATH(ROW(INDIRECT("1:512"))/64),2)=1,BV170,1-BV170) * IF(MOD(_xlfn.FLOOR.MATH(ROW(INDIRECT("1:512"))/128),2)=1,BW170,1-BW170) * IF(MOD(_xlfn.FLOOR.MATH(ROW(INDIRECT("1:512"))/256),2)=1,BX170,1-BX170)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0.41544866488986582</v>
      </c>
      <c r="CB170">
        <f ca="1">IF('Auction Sim'!$C$2 = "Most Categories",CA170,BZ170)</f>
        <v>0.41544866488986582</v>
      </c>
      <c r="CD170" t="str">
        <f ca="1"/>
        <v>Ben Simmons</v>
      </c>
      <c r="CF170" s="6" t="str">
        <f t="shared" ca="1" si="58"/>
        <v>Ben Simmons</v>
      </c>
      <c r="CH170" t="str">
        <f ca="1"/>
        <v>Ben Simmons</v>
      </c>
      <c r="CI170">
        <f t="shared" ca="1" si="63"/>
        <v>0.41544866488986582</v>
      </c>
      <c r="CJ170">
        <f t="shared" ca="1" si="64"/>
        <v>0.28644914826034329</v>
      </c>
      <c r="CL170">
        <f t="shared" ca="1" si="65"/>
        <v>0</v>
      </c>
      <c r="CN170">
        <f t="shared" ca="1" si="59"/>
        <v>0</v>
      </c>
    </row>
    <row r="171" spans="9:92">
      <c r="I171" t="str">
        <v>Caleb Martin</v>
      </c>
      <c r="K171" s="6" t="str">
        <f t="shared" ca="1" si="44"/>
        <v>Caleb Martin</v>
      </c>
      <c r="M171" t="str">
        <f ca="1"/>
        <v>Caleb Martin</v>
      </c>
      <c r="N171">
        <f ca="1">INDEX(_g_scores_!K$2:$K$474,MATCH(M171,_g_scores_!$A$2:$A$474,0))</f>
        <v>-1.6000986869492855</v>
      </c>
      <c r="P171">
        <f t="shared" ca="1" si="60"/>
        <v>0</v>
      </c>
      <c r="R171">
        <f t="shared" ca="1" si="45"/>
        <v>0</v>
      </c>
      <c r="T171" t="str">
        <v>Dillon Brooks</v>
      </c>
      <c r="V171" s="6" t="str">
        <f t="shared" ca="1" si="46"/>
        <v>Dillon Brooks</v>
      </c>
      <c r="X171" t="str">
        <f ca="1"/>
        <v>Dillon Brooks</v>
      </c>
      <c r="Y171">
        <f ca="1">INDEX(_z_scores_!$K$2:$K$474,MATCH(X171,_z_scores_!$A$2:$A$474,0))</f>
        <v>-2.6097092278291454</v>
      </c>
      <c r="AA171">
        <f t="shared" ca="1" si="61"/>
        <v>0</v>
      </c>
      <c r="AC171">
        <f t="shared" ca="1" si="62"/>
        <v>0</v>
      </c>
      <c r="AE171">
        <v>-0.15659970695508091</v>
      </c>
      <c r="AF171">
        <v>-0.72357305340044198</v>
      </c>
      <c r="AG171">
        <v>-0.50004442897189749</v>
      </c>
      <c r="AH171">
        <v>-7.2178200650047661E-4</v>
      </c>
      <c r="AI171">
        <v>-0.61720887905416932</v>
      </c>
      <c r="AJ171">
        <v>0.24866190480931927</v>
      </c>
      <c r="AK171">
        <v>0.26062579056343799</v>
      </c>
      <c r="AL171">
        <v>0.10486959791461704</v>
      </c>
      <c r="AM171">
        <v>-0.72580942179077079</v>
      </c>
      <c r="BE171" t="str">
        <f t="shared" si="47"/>
        <v>Caleb Martin</v>
      </c>
      <c r="BF171" cm="1">
        <f t="array" ref="BF171">INDEX(_x_scores_!B$2:B$474,MATCH($BE171,_x_scores_!$A$2:$A$474,0),0) + INDEX(_hidden_info_auction!AP$42:BA$42,'Draft Sim'!$F$21)</f>
        <v>-0.8067307700211811</v>
      </c>
      <c r="BG171" cm="1">
        <f t="array" ref="BG171">INDEX(_x_scores_!C$2:C$474,MATCH($BE171,_x_scores_!$A$2:$A$474,0),0) + INDEX(_hidden_info_auction!AP$43:BA$43,'Draft Sim'!$F$21)</f>
        <v>-0.16964708062759404</v>
      </c>
      <c r="BH171" cm="1">
        <f t="array" ref="BH171">INDEX(_x_scores_!D$2:D$474,MATCH($BE171,_x_scores_!$A$2:$A$474,0),0) +INDEX(_hidden_info_auction!AP$44:BA$44,'Draft Sim'!$F$21)</f>
        <v>-0.7745075058670895</v>
      </c>
      <c r="BI171" cm="1">
        <f t="array" ref="BI171">INDEX(_x_scores_!E$2:E$474,MATCH($BE171,_x_scores_!$A$2:$A$474,0),0) + INDEX(_hidden_info_auction!AP$45:BA$45,'Draft Sim'!$F$21)</f>
        <v>-0.10243328703451829</v>
      </c>
      <c r="BJ171" cm="1">
        <f t="array" ref="BJ171">INDEX(_x_scores_!F$2:F$474,MATCH($BE171,_x_scores_!$A$2:$A$474,0),0) + INDEX(_hidden_info_auction!AP$46:BA$46,'Draft Sim'!$F$21)</f>
        <v>-0.87955726584083394</v>
      </c>
      <c r="BK171" cm="1">
        <f t="array" ref="BK171">INDEX(_x_scores_!G$2:G$474,MATCH($BE171,_x_scores_!$A$2:$A$474,0),0) + INDEX(_hidden_info_auction!AP$47:BA$47,'Draft Sim'!$F$21)</f>
        <v>-0.41781362273386907</v>
      </c>
      <c r="BL171" cm="1">
        <f t="array" ref="BL171">INDEX(_x_scores_!H$2:H$474,MATCH($BE171,_x_scores_!$A$2:$A$474,0),0) + INDEX(_hidden_info_auction!AP$48:BA$48,'Draft Sim'!$F$21)</f>
        <v>0.52450766955372619</v>
      </c>
      <c r="BM171" cm="1">
        <f t="array" ref="BM171">INDEX(_x_scores_!I$2:I$474,MATCH($BE171,_x_scores_!$A$2:$A$474,0),0) + INDEX(_hidden_info_auction!AP$49:BA$49,'Draft Sim'!$F$21)</f>
        <v>-1.7565790681795355</v>
      </c>
      <c r="BN171" cm="1">
        <f t="array" ref="BN171">INDEX(_x_scores_!J$2:J$474,MATCH($BE171,_x_scores_!$A$2:$A$474,0),0) + INDEX(_hidden_info_auction!AP$50:BA$50,'Draft Sim'!$F$21)</f>
        <v>-7.9000936418535561E-2</v>
      </c>
      <c r="BP171">
        <f t="shared" si="48"/>
        <v>0.44017463563803472</v>
      </c>
      <c r="BQ171">
        <f t="shared" si="49"/>
        <v>0.48833468988650286</v>
      </c>
      <c r="BR171">
        <f t="shared" si="50"/>
        <v>0.44815196119404643</v>
      </c>
      <c r="BS171">
        <f t="shared" si="51"/>
        <v>0.49222335063507217</v>
      </c>
      <c r="BT171">
        <f t="shared" si="52"/>
        <v>0.43888970113149184</v>
      </c>
      <c r="BU171">
        <f t="shared" si="53"/>
        <v>0.47119780927136867</v>
      </c>
      <c r="BV171">
        <f t="shared" si="54"/>
        <v>0.53838895135249465</v>
      </c>
      <c r="BW171">
        <f t="shared" si="55"/>
        <v>0.3720396008127218</v>
      </c>
      <c r="BX171">
        <f t="shared" si="56"/>
        <v>0.49418871320427815</v>
      </c>
      <c r="BZ171">
        <f t="shared" si="57"/>
        <v>0.46484326812511234</v>
      </c>
      <c r="CA171" cm="1">
        <f t="array" aca="1" ref="CA171" ca="1">SUM(IF(MOD(_xlfn.FLOOR.MATH(ROW(INDIRECT("1:512"))/1),2)=1,BP171,1-BP171) * IF(MOD(_xlfn.FLOOR.MATH(ROW(INDIRECT("1:512"))/2),2)=1,BQ171,1-BQ171) *  IF(MOD(_xlfn.FLOOR.MATH(ROW(INDIRECT("1:512"))/4),2)=1,BR171,1-BR171) *IF(MOD(_xlfn.FLOOR.MATH(ROW(INDIRECT("1:512"))/8),2)=1,BS171,1-BS171) * IF(MOD(_xlfn.FLOOR.MATH(ROW(INDIRECT("1:512"))/16),2)=1,BT171,1-BT171) * IF(MOD(_xlfn.FLOOR.MATH(ROW(INDIRECT("1:512"))/32),2)=1,BU171,1-BU171) *  IF(MOD(_xlfn.FLOOR.MATH(ROW(INDIRECT("1:512"))/64),2)=1,BV171,1-BV171) * IF(MOD(_xlfn.FLOOR.MATH(ROW(INDIRECT("1:512"))/128),2)=1,BW171,1-BW171) * IF(MOD(_xlfn.FLOOR.MATH(ROW(INDIRECT("1:512"))/256),2)=1,BX171,1-BX171)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0.41373049310577598</v>
      </c>
      <c r="CB171">
        <f ca="1">IF('Auction Sim'!$C$2 = "Most Categories",CA171,BZ171)</f>
        <v>0.41373049310577598</v>
      </c>
      <c r="CD171" t="str">
        <f ca="1"/>
        <v>RJ Barrett</v>
      </c>
      <c r="CF171" s="6" t="str">
        <f t="shared" ca="1" si="58"/>
        <v>RJ Barrett</v>
      </c>
      <c r="CH171" t="str">
        <f ca="1"/>
        <v>RJ Barrett</v>
      </c>
      <c r="CI171">
        <f t="shared" ca="1" si="63"/>
        <v>0.41541317748326212</v>
      </c>
      <c r="CJ171">
        <f t="shared" ca="1" si="64"/>
        <v>0.28635814201585374</v>
      </c>
      <c r="CL171">
        <f t="shared" ca="1" si="65"/>
        <v>0</v>
      </c>
      <c r="CN171">
        <f t="shared" ca="1" si="59"/>
        <v>0</v>
      </c>
    </row>
    <row r="172" spans="9:92">
      <c r="I172" t="str">
        <v>Dillon Brooks</v>
      </c>
      <c r="K172" s="6" t="str">
        <f t="shared" ca="1" si="44"/>
        <v>Dillon Brooks</v>
      </c>
      <c r="M172" t="str">
        <f ca="1"/>
        <v>Dillon Brooks</v>
      </c>
      <c r="N172">
        <f ca="1">INDEX(_g_scores_!K$2:$K$474,MATCH(M172,_g_scores_!$A$2:$A$474,0))</f>
        <v>-1.6106126128739486</v>
      </c>
      <c r="P172">
        <f t="shared" ca="1" si="60"/>
        <v>0</v>
      </c>
      <c r="R172">
        <f t="shared" ca="1" si="45"/>
        <v>0</v>
      </c>
      <c r="T172" t="str">
        <v>Daniel Gafford</v>
      </c>
      <c r="V172" s="6" t="str">
        <f t="shared" ca="1" si="46"/>
        <v>Daniel Gafford</v>
      </c>
      <c r="X172" t="str">
        <f ca="1"/>
        <v>Daniel Gafford</v>
      </c>
      <c r="Y172">
        <f ca="1">INDEX(_z_scores_!$K$2:$K$474,MATCH(X172,_z_scores_!$A$2:$A$474,0))</f>
        <v>-2.6323890538355936</v>
      </c>
      <c r="AA172">
        <f t="shared" ca="1" si="61"/>
        <v>0</v>
      </c>
      <c r="AC172">
        <f t="shared" ca="1" si="62"/>
        <v>0</v>
      </c>
      <c r="AE172">
        <v>-0.73023139764152312</v>
      </c>
      <c r="AF172">
        <v>9.8343374812659576E-2</v>
      </c>
      <c r="AG172">
        <v>-1.0750549923644643</v>
      </c>
      <c r="AH172">
        <v>-0.55697203913158155</v>
      </c>
      <c r="AI172">
        <v>0.87958287760954257</v>
      </c>
      <c r="AJ172">
        <v>-1.2720069161982495</v>
      </c>
      <c r="AK172">
        <v>0.56934609495534405</v>
      </c>
      <c r="AL172">
        <v>-0.6722564502199625</v>
      </c>
      <c r="AM172">
        <v>0.79509545581163321</v>
      </c>
      <c r="BE172" t="str">
        <f t="shared" si="47"/>
        <v>Dillon Brooks</v>
      </c>
      <c r="BF172" cm="1">
        <f t="array" ref="BF172">INDEX(_x_scores_!B$2:B$474,MATCH($BE172,_x_scores_!$A$2:$A$474,0),0) + INDEX(_hidden_info_auction!AP$42:BA$42,'Draft Sim'!$F$21)</f>
        <v>-0.2484365701735512</v>
      </c>
      <c r="BG172" cm="1">
        <f t="array" ref="BG172">INDEX(_x_scores_!C$2:C$474,MATCH($BE172,_x_scores_!$A$2:$A$474,0),0) + INDEX(_hidden_info_auction!AP$43:BA$43,'Draft Sim'!$F$21)</f>
        <v>-0.47940543827373561</v>
      </c>
      <c r="BH172" cm="1">
        <f t="array" ref="BH172">INDEX(_x_scores_!D$2:D$474,MATCH($BE172,_x_scores_!$A$2:$A$474,0),0) +INDEX(_hidden_info_auction!AP$44:BA$44,'Draft Sim'!$F$21)</f>
        <v>-0.35058542573839224</v>
      </c>
      <c r="BI172" cm="1">
        <f t="array" ref="BI172">INDEX(_x_scores_!E$2:E$474,MATCH($BE172,_x_scores_!$A$2:$A$474,0),0) + INDEX(_hidden_info_auction!AP$45:BA$45,'Draft Sim'!$F$21)</f>
        <v>-0.23369730895191176</v>
      </c>
      <c r="BJ172" cm="1">
        <f t="array" ref="BJ172">INDEX(_x_scores_!F$2:F$474,MATCH($BE172,_x_scores_!$A$2:$A$474,0),0) + INDEX(_hidden_info_auction!AP$46:BA$46,'Draft Sim'!$F$21)</f>
        <v>-1.1889803467872198</v>
      </c>
      <c r="BK172" cm="1">
        <f t="array" ref="BK172">INDEX(_x_scores_!G$2:G$474,MATCH($BE172,_x_scores_!$A$2:$A$474,0),0) + INDEX(_hidden_info_auction!AP$47:BA$47,'Draft Sim'!$F$21)</f>
        <v>0.18072848550908116</v>
      </c>
      <c r="BL172" cm="1">
        <f t="array" ref="BL172">INDEX(_x_scores_!H$2:H$474,MATCH($BE172,_x_scores_!$A$2:$A$474,0),0) + INDEX(_hidden_info_auction!AP$48:BA$48,'Draft Sim'!$F$21)</f>
        <v>0.18996147741829522</v>
      </c>
      <c r="BM172" cm="1">
        <f t="array" ref="BM172">INDEX(_x_scores_!I$2:I$474,MATCH($BE172,_x_scores_!$A$2:$A$474,0),0) + INDEX(_hidden_info_auction!AP$49:BA$49,'Draft Sim'!$F$21)</f>
        <v>-1.6390691044542223</v>
      </c>
      <c r="BN172" cm="1">
        <f t="array" ref="BN172">INDEX(_x_scores_!J$2:J$474,MATCH($BE172,_x_scores_!$A$2:$A$474,0),0) + INDEX(_hidden_info_auction!AP$50:BA$50,'Draft Sim'!$F$21)</f>
        <v>-0.62596558238461408</v>
      </c>
      <c r="BP172">
        <f t="shared" si="48"/>
        <v>0.48151351589083513</v>
      </c>
      <c r="BQ172">
        <f t="shared" si="49"/>
        <v>0.46706780923356095</v>
      </c>
      <c r="BR172">
        <f t="shared" si="50"/>
        <v>0.47647786067607578</v>
      </c>
      <c r="BS172">
        <f t="shared" si="51"/>
        <v>0.48226262012476362</v>
      </c>
      <c r="BT172">
        <f t="shared" si="52"/>
        <v>0.41765921743843903</v>
      </c>
      <c r="BU172">
        <f t="shared" si="53"/>
        <v>0.51246742117603028</v>
      </c>
      <c r="BV172">
        <f t="shared" si="54"/>
        <v>0.51392206508060878</v>
      </c>
      <c r="BW172">
        <f t="shared" si="55"/>
        <v>0.38032883321319133</v>
      </c>
      <c r="BX172">
        <f t="shared" si="56"/>
        <v>0.4540545602194912</v>
      </c>
      <c r="BZ172">
        <f t="shared" si="57"/>
        <v>0.46508376700588844</v>
      </c>
      <c r="CA172" cm="1">
        <f t="array" aca="1" ref="CA172" ca="1">SUM(IF(MOD(_xlfn.FLOOR.MATH(ROW(INDIRECT("1:512"))/1),2)=1,BP172,1-BP172) * IF(MOD(_xlfn.FLOOR.MATH(ROW(INDIRECT("1:512"))/2),2)=1,BQ172,1-BQ172) *  IF(MOD(_xlfn.FLOOR.MATH(ROW(INDIRECT("1:512"))/4),2)=1,BR172,1-BR172) *IF(MOD(_xlfn.FLOOR.MATH(ROW(INDIRECT("1:512"))/8),2)=1,BS172,1-BS172) * IF(MOD(_xlfn.FLOOR.MATH(ROW(INDIRECT("1:512"))/16),2)=1,BT172,1-BT172) * IF(MOD(_xlfn.FLOOR.MATH(ROW(INDIRECT("1:512"))/32),2)=1,BU172,1-BU172) *  IF(MOD(_xlfn.FLOOR.MATH(ROW(INDIRECT("1:512"))/64),2)=1,BV172,1-BV172) * IF(MOD(_xlfn.FLOOR.MATH(ROW(INDIRECT("1:512"))/128),2)=1,BW172,1-BW172) * IF(MOD(_xlfn.FLOOR.MATH(ROW(INDIRECT("1:512"))/256),2)=1,BX172,1-BX172)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0.41437303321213481</v>
      </c>
      <c r="CB172">
        <f ca="1">IF('Auction Sim'!$C$2 = "Most Categories",CA172,BZ172)</f>
        <v>0.41437303321213481</v>
      </c>
      <c r="CD172" t="str">
        <f ca="1"/>
        <v>Jaden Ivey</v>
      </c>
      <c r="CF172" s="6" t="str">
        <f t="shared" ca="1" si="58"/>
        <v>Jaden Ivey</v>
      </c>
      <c r="CH172" t="str">
        <f ca="1"/>
        <v>Jaden Ivey</v>
      </c>
      <c r="CI172">
        <f t="shared" ca="1" si="63"/>
        <v>0.41495654289068995</v>
      </c>
      <c r="CJ172">
        <f t="shared" ca="1" si="64"/>
        <v>0.28518696000895316</v>
      </c>
      <c r="CL172">
        <f t="shared" ca="1" si="65"/>
        <v>0</v>
      </c>
      <c r="CN172">
        <f t="shared" ca="1" si="59"/>
        <v>0</v>
      </c>
    </row>
    <row r="173" spans="9:92">
      <c r="I173" t="str">
        <v>Jalen McDaniels</v>
      </c>
      <c r="K173" s="6" t="str">
        <f t="shared" ca="1" si="44"/>
        <v>Jalen McDaniels</v>
      </c>
      <c r="M173" t="str">
        <f ca="1"/>
        <v>Jalen McDaniels</v>
      </c>
      <c r="N173">
        <f ca="1">INDEX(_g_scores_!K$2:$K$474,MATCH(M173,_g_scores_!$A$2:$A$474,0))</f>
        <v>-1.6288899363973264</v>
      </c>
      <c r="P173">
        <f t="shared" ca="1" si="60"/>
        <v>0</v>
      </c>
      <c r="R173">
        <f t="shared" ca="1" si="45"/>
        <v>0</v>
      </c>
      <c r="T173" t="str">
        <v>Larry Nance Jr.</v>
      </c>
      <c r="V173" s="6" t="str">
        <f t="shared" ca="1" si="46"/>
        <v>Larry Nance Jr.</v>
      </c>
      <c r="X173" t="str">
        <f ca="1"/>
        <v>Larry Nance Jr.</v>
      </c>
      <c r="Y173">
        <f ca="1">INDEX(_z_scores_!$K$2:$K$474,MATCH(X173,_z_scores_!$A$2:$A$474,0))</f>
        <v>-2.6704672857033462</v>
      </c>
      <c r="AA173">
        <f t="shared" ca="1" si="61"/>
        <v>0</v>
      </c>
      <c r="AC173">
        <f t="shared" ca="1" si="62"/>
        <v>0</v>
      </c>
      <c r="AE173">
        <v>-1.0511659519472198</v>
      </c>
      <c r="AF173">
        <v>-0.13597016721553057</v>
      </c>
      <c r="AG173">
        <v>-0.82241437445986354</v>
      </c>
      <c r="AH173">
        <v>-6.9665390059621413E-2</v>
      </c>
      <c r="AI173">
        <v>-0.3042199672101441</v>
      </c>
      <c r="AJ173">
        <v>-1.0017878346993783</v>
      </c>
      <c r="AK173">
        <v>0.91792018907185091</v>
      </c>
      <c r="AL173">
        <v>-0.15291760374966423</v>
      </c>
      <c r="AM173">
        <v>0.20480643750508637</v>
      </c>
      <c r="BE173" t="str">
        <f t="shared" si="47"/>
        <v>Jalen McDaniels</v>
      </c>
      <c r="BF173" cm="1">
        <f t="array" ref="BF173">INDEX(_x_scores_!B$2:B$474,MATCH($BE173,_x_scores_!$A$2:$A$474,0),0) + INDEX(_hidden_info_auction!AP$42:BA$42,'Draft Sim'!$F$21)</f>
        <v>-0.73800789537714229</v>
      </c>
      <c r="BG173" cm="1">
        <f t="array" ref="BG173">INDEX(_x_scores_!C$2:C$474,MATCH($BE173,_x_scores_!$A$2:$A$474,0),0) + INDEX(_hidden_info_auction!AP$43:BA$43,'Draft Sim'!$F$21)</f>
        <v>-0.17582418359091034</v>
      </c>
      <c r="BH173" cm="1">
        <f t="array" ref="BH173">INDEX(_x_scores_!D$2:D$474,MATCH($BE173,_x_scores_!$A$2:$A$474,0),0) +INDEX(_hidden_info_auction!AP$44:BA$44,'Draft Sim'!$F$21)</f>
        <v>-0.68901680462713255</v>
      </c>
      <c r="BI173" cm="1">
        <f t="array" ref="BI173">INDEX(_x_scores_!E$2:E$474,MATCH($BE173,_x_scores_!$A$2:$A$474,0),0) + INDEX(_hidden_info_auction!AP$45:BA$45,'Draft Sim'!$F$21)</f>
        <v>-0.17921352981588279</v>
      </c>
      <c r="BJ173" cm="1">
        <f t="array" ref="BJ173">INDEX(_x_scores_!F$2:F$474,MATCH($BE173,_x_scores_!$A$2:$A$474,0),0) + INDEX(_hidden_info_auction!AP$46:BA$46,'Draft Sim'!$F$21)</f>
        <v>-0.81152621669025859</v>
      </c>
      <c r="BK173" cm="1">
        <f t="array" ref="BK173">INDEX(_x_scores_!G$2:G$474,MATCH($BE173,_x_scores_!$A$2:$A$474,0),0) + INDEX(_hidden_info_auction!AP$47:BA$47,'Draft Sim'!$F$21)</f>
        <v>-0.45022457429589507</v>
      </c>
      <c r="BL173" cm="1">
        <f t="array" ref="BL173">INDEX(_x_scores_!H$2:H$474,MATCH($BE173,_x_scores_!$A$2:$A$474,0),0) + INDEX(_hidden_info_auction!AP$48:BA$48,'Draft Sim'!$F$21)</f>
        <v>0.4134165018190919</v>
      </c>
      <c r="BM173" cm="1">
        <f t="array" ref="BM173">INDEX(_x_scores_!I$2:I$474,MATCH($BE173,_x_scores_!$A$2:$A$474,0),0) + INDEX(_hidden_info_auction!AP$49:BA$49,'Draft Sim'!$F$21)</f>
        <v>-1.7339637312697171</v>
      </c>
      <c r="BN173" cm="1">
        <f t="array" ref="BN173">INDEX(_x_scores_!J$2:J$474,MATCH($BE173,_x_scores_!$A$2:$A$474,0),0) + INDEX(_hidden_info_auction!AP$50:BA$50,'Draft Sim'!$F$21)</f>
        <v>-0.11529230119110156</v>
      </c>
      <c r="BP173">
        <f t="shared" si="48"/>
        <v>0.44523734216973487</v>
      </c>
      <c r="BQ173">
        <f t="shared" si="49"/>
        <v>0.48791006633360456</v>
      </c>
      <c r="BR173">
        <f t="shared" si="50"/>
        <v>0.45384779594729396</v>
      </c>
      <c r="BS173">
        <f t="shared" si="51"/>
        <v>0.48639603468894765</v>
      </c>
      <c r="BT173">
        <f t="shared" si="52"/>
        <v>0.44358343143982115</v>
      </c>
      <c r="BU173">
        <f t="shared" si="53"/>
        <v>0.46896789340294864</v>
      </c>
      <c r="BV173">
        <f t="shared" si="54"/>
        <v>0.53027586709421515</v>
      </c>
      <c r="BW173">
        <f t="shared" si="55"/>
        <v>0.37363043496985704</v>
      </c>
      <c r="BX173">
        <f t="shared" si="56"/>
        <v>0.49151946941226243</v>
      </c>
      <c r="BZ173">
        <f t="shared" si="57"/>
        <v>0.46459648171763174</v>
      </c>
      <c r="CA173" cm="1">
        <f t="array" aca="1" ref="CA173" ca="1">SUM(IF(MOD(_xlfn.FLOOR.MATH(ROW(INDIRECT("1:512"))/1),2)=1,BP173,1-BP173) * IF(MOD(_xlfn.FLOOR.MATH(ROW(INDIRECT("1:512"))/2),2)=1,BQ173,1-BQ173) *  IF(MOD(_xlfn.FLOOR.MATH(ROW(INDIRECT("1:512"))/4),2)=1,BR173,1-BR173) *IF(MOD(_xlfn.FLOOR.MATH(ROW(INDIRECT("1:512"))/8),2)=1,BS173,1-BS173) * IF(MOD(_xlfn.FLOOR.MATH(ROW(INDIRECT("1:512"))/16),2)=1,BT173,1-BT173) * IF(MOD(_xlfn.FLOOR.MATH(ROW(INDIRECT("1:512"))/32),2)=1,BU173,1-BU173) *  IF(MOD(_xlfn.FLOOR.MATH(ROW(INDIRECT("1:512"))/64),2)=1,BV173,1-BV173) * IF(MOD(_xlfn.FLOOR.MATH(ROW(INDIRECT("1:512"))/128),2)=1,BW173,1-BW173) * IF(MOD(_xlfn.FLOOR.MATH(ROW(INDIRECT("1:512"))/256),2)=1,BX173,1-BX173)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0.4131841849908312</v>
      </c>
      <c r="CB173">
        <f ca="1">IF('Auction Sim'!$C$2 = "Most Categories",CA173,BZ173)</f>
        <v>0.4131841849908312</v>
      </c>
      <c r="CD173" t="str">
        <f ca="1"/>
        <v>Dillon Brooks</v>
      </c>
      <c r="CF173" s="6" t="str">
        <f t="shared" ca="1" si="58"/>
        <v>Dillon Brooks</v>
      </c>
      <c r="CH173" t="str">
        <f ca="1"/>
        <v>Dillon Brooks</v>
      </c>
      <c r="CI173">
        <f t="shared" ca="1" si="63"/>
        <v>0.41437303321213481</v>
      </c>
      <c r="CJ173">
        <f t="shared" ca="1" si="64"/>
        <v>0.28368993805137832</v>
      </c>
      <c r="CL173">
        <f t="shared" ca="1" si="65"/>
        <v>0</v>
      </c>
      <c r="CN173">
        <f t="shared" ca="1" si="59"/>
        <v>0</v>
      </c>
    </row>
    <row r="174" spans="9:92">
      <c r="I174" t="str">
        <v>RJ Barrett</v>
      </c>
      <c r="K174" s="6" t="str">
        <f t="shared" ca="1" si="44"/>
        <v>RJ Barrett</v>
      </c>
      <c r="M174" t="str">
        <f ca="1"/>
        <v>RJ Barrett</v>
      </c>
      <c r="N174">
        <f ca="1">INDEX(_g_scores_!K$2:$K$474,MATCH(M174,_g_scores_!$A$2:$A$474,0))</f>
        <v>-1.6434994126383224</v>
      </c>
      <c r="P174">
        <f t="shared" ca="1" si="60"/>
        <v>0</v>
      </c>
      <c r="R174">
        <f t="shared" ca="1" si="45"/>
        <v>0</v>
      </c>
      <c r="T174" t="str">
        <v>Grant Williams</v>
      </c>
      <c r="V174" s="6" t="str">
        <f t="shared" ca="1" si="46"/>
        <v>Grant Williams</v>
      </c>
      <c r="X174" t="str">
        <f ca="1"/>
        <v>Grant Williams</v>
      </c>
      <c r="Y174">
        <f ca="1">INDEX(_z_scores_!$K$2:$K$474,MATCH(X174,_z_scores_!$A$2:$A$474,0))</f>
        <v>-2.685055903703204</v>
      </c>
      <c r="AA174">
        <f t="shared" ca="1" si="61"/>
        <v>0</v>
      </c>
      <c r="AC174">
        <f t="shared" ca="1" si="62"/>
        <v>0</v>
      </c>
      <c r="AE174">
        <v>-0.77385723025817077</v>
      </c>
      <c r="AF174">
        <v>-0.20397511171613683</v>
      </c>
      <c r="AG174">
        <v>-0.79363600345638452</v>
      </c>
      <c r="AH174">
        <v>-0.36982446809586578</v>
      </c>
      <c r="AI174">
        <v>-0.23896385550883453</v>
      </c>
      <c r="AJ174">
        <v>-3.7277187257928758E-2</v>
      </c>
      <c r="AK174">
        <v>0.61109802564944393</v>
      </c>
      <c r="AL174">
        <v>2.0280547898633993E-2</v>
      </c>
      <c r="AM174">
        <v>-0.23064210351515071</v>
      </c>
      <c r="BE174" t="str">
        <f t="shared" si="47"/>
        <v>RJ Barrett</v>
      </c>
      <c r="BF174" cm="1">
        <f t="array" ref="BF174">INDEX(_x_scores_!B$2:B$474,MATCH($BE174,_x_scores_!$A$2:$A$474,0),0) + INDEX(_hidden_info_auction!AP$42:BA$42,'Draft Sim'!$F$21)</f>
        <v>0.35562856067684762</v>
      </c>
      <c r="BG174" cm="1">
        <f t="array" ref="BG174">INDEX(_x_scores_!C$2:C$474,MATCH($BE174,_x_scores_!$A$2:$A$474,0),0) + INDEX(_hidden_info_auction!AP$43:BA$43,'Draft Sim'!$F$21)</f>
        <v>0.27561725680703864</v>
      </c>
      <c r="BH174" cm="1">
        <f t="array" ref="BH174">INDEX(_x_scores_!D$2:D$474,MATCH($BE174,_x_scores_!$A$2:$A$474,0),0) +INDEX(_hidden_info_auction!AP$44:BA$44,'Draft Sim'!$F$21)</f>
        <v>-4.6198794446844355E-2</v>
      </c>
      <c r="BI174" cm="1">
        <f t="array" ref="BI174">INDEX(_x_scores_!E$2:E$474,MATCH($BE174,_x_scores_!$A$2:$A$474,0),0) + INDEX(_hidden_info_auction!AP$45:BA$45,'Draft Sim'!$F$21)</f>
        <v>-0.58942319866214388</v>
      </c>
      <c r="BJ174" cm="1">
        <f t="array" ref="BJ174">INDEX(_x_scores_!F$2:F$474,MATCH($BE174,_x_scores_!$A$2:$A$474,0),0) + INDEX(_hidden_info_auction!AP$46:BA$46,'Draft Sim'!$F$21)</f>
        <v>-1.1012279185316454</v>
      </c>
      <c r="BK174" cm="1">
        <f t="array" ref="BK174">INDEX(_x_scores_!G$2:G$474,MATCH($BE174,_x_scores_!$A$2:$A$474,0),0) + INDEX(_hidden_info_auction!AP$47:BA$47,'Draft Sim'!$F$21)</f>
        <v>0.15976141660163518</v>
      </c>
      <c r="BL174" cm="1">
        <f t="array" ref="BL174">INDEX(_x_scores_!H$2:H$474,MATCH($BE174,_x_scores_!$A$2:$A$474,0),0) + INDEX(_hidden_info_auction!AP$48:BA$48,'Draft Sim'!$F$21)</f>
        <v>-0.52028131610288075</v>
      </c>
      <c r="BM174" cm="1">
        <f t="array" ref="BM174">INDEX(_x_scores_!I$2:I$474,MATCH($BE174,_x_scores_!$A$2:$A$474,0),0) + INDEX(_hidden_info_auction!AP$49:BA$49,'Draft Sim'!$F$21)</f>
        <v>-2.3841736402539233</v>
      </c>
      <c r="BN174" cm="1">
        <f t="array" ref="BN174">INDEX(_x_scores_!J$2:J$474,MATCH($BE174,_x_scores_!$A$2:$A$474,0),0) + INDEX(_hidden_info_auction!AP$50:BA$50,'Draft Sim'!$F$21)</f>
        <v>-0.4453160095884533</v>
      </c>
      <c r="BP174">
        <f t="shared" si="48"/>
        <v>0.5264528413623164</v>
      </c>
      <c r="BQ174">
        <f t="shared" si="49"/>
        <v>0.51894762721824628</v>
      </c>
      <c r="BR174">
        <f t="shared" si="50"/>
        <v>0.49689857635056178</v>
      </c>
      <c r="BS174">
        <f t="shared" si="51"/>
        <v>0.45534232594263413</v>
      </c>
      <c r="BT174">
        <f t="shared" si="52"/>
        <v>0.4236586474129983</v>
      </c>
      <c r="BU174">
        <f t="shared" si="53"/>
        <v>0.5110214155886651</v>
      </c>
      <c r="BV174">
        <f t="shared" si="54"/>
        <v>0.46191943233242827</v>
      </c>
      <c r="BW174">
        <f t="shared" si="55"/>
        <v>0.32884914250755115</v>
      </c>
      <c r="BX174">
        <f t="shared" si="56"/>
        <v>0.46727829597027037</v>
      </c>
      <c r="BZ174">
        <f t="shared" si="57"/>
        <v>0.46559647829840795</v>
      </c>
      <c r="CA174" cm="1">
        <f t="array" aca="1" ref="CA174" ca="1">SUM(IF(MOD(_xlfn.FLOOR.MATH(ROW(INDIRECT("1:512"))/1),2)=1,BP174,1-BP174) * IF(MOD(_xlfn.FLOOR.MATH(ROW(INDIRECT("1:512"))/2),2)=1,BQ174,1-BQ174) *  IF(MOD(_xlfn.FLOOR.MATH(ROW(INDIRECT("1:512"))/4),2)=1,BR174,1-BR174) *IF(MOD(_xlfn.FLOOR.MATH(ROW(INDIRECT("1:512"))/8),2)=1,BS174,1-BS174) * IF(MOD(_xlfn.FLOOR.MATH(ROW(INDIRECT("1:512"))/16),2)=1,BT174,1-BT174) * IF(MOD(_xlfn.FLOOR.MATH(ROW(INDIRECT("1:512"))/32),2)=1,BU174,1-BU174) *  IF(MOD(_xlfn.FLOOR.MATH(ROW(INDIRECT("1:512"))/64),2)=1,BV174,1-BV174) * IF(MOD(_xlfn.FLOOR.MATH(ROW(INDIRECT("1:512"))/128),2)=1,BW174,1-BW174) * IF(MOD(_xlfn.FLOOR.MATH(ROW(INDIRECT("1:512"))/256),2)=1,BX174,1-BX174)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0.41541317748326212</v>
      </c>
      <c r="CB174">
        <f ca="1">IF('Auction Sim'!$C$2 = "Most Categories",CA174,BZ174)</f>
        <v>0.41541317748326212</v>
      </c>
      <c r="CD174" t="str">
        <f ca="1"/>
        <v>Caleb Martin</v>
      </c>
      <c r="CF174" s="6" t="str">
        <f t="shared" ca="1" si="58"/>
        <v>Caleb Martin</v>
      </c>
      <c r="CH174" t="str">
        <f ca="1"/>
        <v>Caleb Martin</v>
      </c>
      <c r="CI174">
        <f t="shared" ca="1" si="63"/>
        <v>0.41373049310577598</v>
      </c>
      <c r="CJ174">
        <f t="shared" ca="1" si="64"/>
        <v>0.28204090957642414</v>
      </c>
      <c r="CL174">
        <f t="shared" ca="1" si="65"/>
        <v>0</v>
      </c>
      <c r="CN174">
        <f t="shared" ca="1" si="59"/>
        <v>0</v>
      </c>
    </row>
    <row r="175" spans="9:92">
      <c r="I175" t="str">
        <v>Jaden Ivey</v>
      </c>
      <c r="K175" s="6" t="str">
        <f t="shared" ca="1" si="44"/>
        <v>Jaden Ivey</v>
      </c>
      <c r="M175" t="str">
        <f ca="1"/>
        <v>Jaden Ivey</v>
      </c>
      <c r="N175">
        <f ca="1">INDEX(_g_scores_!K$2:$K$474,MATCH(M175,_g_scores_!$A$2:$A$474,0))</f>
        <v>-1.6711705864586941</v>
      </c>
      <c r="P175">
        <f t="shared" ca="1" si="60"/>
        <v>0</v>
      </c>
      <c r="R175">
        <f t="shared" ca="1" si="45"/>
        <v>0</v>
      </c>
      <c r="T175" t="str">
        <v>Isaac Okoro</v>
      </c>
      <c r="V175" s="6" t="str">
        <f t="shared" ca="1" si="46"/>
        <v>Isaac Okoro</v>
      </c>
      <c r="X175" t="str">
        <f ca="1"/>
        <v>Isaac Okoro</v>
      </c>
      <c r="Y175">
        <f ca="1">INDEX(_z_scores_!$K$2:$K$474,MATCH(X175,_z_scores_!$A$2:$A$474,0))</f>
        <v>-2.7421056665503443</v>
      </c>
      <c r="AA175">
        <f t="shared" ca="1" si="61"/>
        <v>0</v>
      </c>
      <c r="AC175">
        <f t="shared" ca="1" si="62"/>
        <v>0</v>
      </c>
      <c r="AE175">
        <v>-0.76497060048798804</v>
      </c>
      <c r="AF175">
        <v>-0.7250009404933121</v>
      </c>
      <c r="AG175">
        <v>-0.76370209099881337</v>
      </c>
      <c r="AH175">
        <v>-3.3600389227368334E-2</v>
      </c>
      <c r="AI175">
        <v>-0.33026110821152765</v>
      </c>
      <c r="AJ175">
        <v>-0.37125057229302955</v>
      </c>
      <c r="AK175">
        <v>0.71477971577603294</v>
      </c>
      <c r="AL175">
        <v>-5.0134245812195534E-2</v>
      </c>
      <c r="AM175">
        <v>-9.1268521760291321E-2</v>
      </c>
      <c r="BE175" t="str">
        <f t="shared" si="47"/>
        <v>Jaden Ivey</v>
      </c>
      <c r="BF175" cm="1">
        <f t="array" ref="BF175">INDEX(_x_scores_!B$2:B$474,MATCH($BE175,_x_scores_!$A$2:$A$474,0),0) + INDEX(_hidden_info_auction!AP$42:BA$42,'Draft Sim'!$F$21)</f>
        <v>0.14880547625762419</v>
      </c>
      <c r="BG175" cm="1">
        <f t="array" ref="BG175">INDEX(_x_scores_!C$2:C$474,MATCH($BE175,_x_scores_!$A$2:$A$474,0),0) + INDEX(_hidden_info_auction!AP$43:BA$43,'Draft Sim'!$F$21)</f>
        <v>-0.2326327536410478</v>
      </c>
      <c r="BH175" cm="1">
        <f t="array" ref="BH175">INDEX(_x_scores_!D$2:D$474,MATCH($BE175,_x_scores_!$A$2:$A$474,0),0) +INDEX(_hidden_info_auction!AP$44:BA$44,'Draft Sim'!$F$21)</f>
        <v>1.0052534761219372</v>
      </c>
      <c r="BI175" cm="1">
        <f t="array" ref="BI175">INDEX(_x_scores_!E$2:E$474,MATCH($BE175,_x_scores_!$A$2:$A$474,0),0) + INDEX(_hidden_info_auction!AP$45:BA$45,'Draft Sim'!$F$21)</f>
        <v>-0.2070502201210227</v>
      </c>
      <c r="BJ175" cm="1">
        <f t="array" ref="BJ175">INDEX(_x_scores_!F$2:F$474,MATCH($BE175,_x_scores_!$A$2:$A$474,0),0) + INDEX(_hidden_info_auction!AP$46:BA$46,'Draft Sim'!$F$21)</f>
        <v>-1.1787310358768277</v>
      </c>
      <c r="BK175" cm="1">
        <f t="array" ref="BK175">INDEX(_x_scores_!G$2:G$474,MATCH($BE175,_x_scores_!$A$2:$A$474,0),0) + INDEX(_hidden_info_auction!AP$47:BA$47,'Draft Sim'!$F$21)</f>
        <v>5.9745699481647124E-2</v>
      </c>
      <c r="BL175" cm="1">
        <f t="array" ref="BL175">INDEX(_x_scores_!H$2:H$474,MATCH($BE175,_x_scores_!$A$2:$A$474,0),0) + INDEX(_hidden_info_auction!AP$48:BA$48,'Draft Sim'!$F$21)</f>
        <v>-1.2539209561074167</v>
      </c>
      <c r="BM175" cm="1">
        <f t="array" ref="BM175">INDEX(_x_scores_!I$2:I$474,MATCH($BE175,_x_scores_!$A$2:$A$474,0),0) + INDEX(_hidden_info_auction!AP$49:BA$49,'Draft Sim'!$F$21)</f>
        <v>-1.973937202817178</v>
      </c>
      <c r="BN175" cm="1">
        <f t="array" ref="BN175">INDEX(_x_scores_!J$2:J$474,MATCH($BE175,_x_scores_!$A$2:$A$474,0),0) + INDEX(_hidden_info_auction!AP$50:BA$50,'Draft Sim'!$F$21)</f>
        <v>-0.62159556376916814</v>
      </c>
      <c r="BP175">
        <f t="shared" si="48"/>
        <v>0.51107534918487973</v>
      </c>
      <c r="BQ175">
        <f t="shared" si="49"/>
        <v>0.48400566208184648</v>
      </c>
      <c r="BR175">
        <f t="shared" si="50"/>
        <v>0.56716501273779052</v>
      </c>
      <c r="BS175">
        <f t="shared" si="51"/>
        <v>0.48428399221990137</v>
      </c>
      <c r="BT175">
        <f t="shared" si="52"/>
        <v>0.41835897957557844</v>
      </c>
      <c r="BU175">
        <f t="shared" si="53"/>
        <v>0.50412211072914226</v>
      </c>
      <c r="BV175">
        <f t="shared" si="54"/>
        <v>0.40888967282314481</v>
      </c>
      <c r="BW175">
        <f t="shared" si="55"/>
        <v>0.35686480429405554</v>
      </c>
      <c r="BX175">
        <f t="shared" si="56"/>
        <v>0.45437390945651368</v>
      </c>
      <c r="BZ175">
        <f t="shared" si="57"/>
        <v>0.46545994367809473</v>
      </c>
      <c r="CA175" cm="1">
        <f t="array" aca="1" ref="CA175" ca="1">SUM(IF(MOD(_xlfn.FLOOR.MATH(ROW(INDIRECT("1:512"))/1),2)=1,BP175,1-BP175) * IF(MOD(_xlfn.FLOOR.MATH(ROW(INDIRECT("1:512"))/2),2)=1,BQ175,1-BQ175) *  IF(MOD(_xlfn.FLOOR.MATH(ROW(INDIRECT("1:512"))/4),2)=1,BR175,1-BR175) *IF(MOD(_xlfn.FLOOR.MATH(ROW(INDIRECT("1:512"))/8),2)=1,BS175,1-BS175) * IF(MOD(_xlfn.FLOOR.MATH(ROW(INDIRECT("1:512"))/16),2)=1,BT175,1-BT175) * IF(MOD(_xlfn.FLOOR.MATH(ROW(INDIRECT("1:512"))/32),2)=1,BU175,1-BU175) *  IF(MOD(_xlfn.FLOOR.MATH(ROW(INDIRECT("1:512"))/64),2)=1,BV175,1-BV175) * IF(MOD(_xlfn.FLOOR.MATH(ROW(INDIRECT("1:512"))/128),2)=1,BW175,1-BW175) * IF(MOD(_xlfn.FLOOR.MATH(ROW(INDIRECT("1:512"))/256),2)=1,BX175,1-BX175)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0.41495654289068995</v>
      </c>
      <c r="CB175">
        <f ca="1">IF('Auction Sim'!$C$2 = "Most Categories",CA175,BZ175)</f>
        <v>0.41495654289068995</v>
      </c>
      <c r="CD175" t="str">
        <f ca="1"/>
        <v>Jalen McDaniels</v>
      </c>
      <c r="CF175" s="6" t="str">
        <f t="shared" ca="1" si="58"/>
        <v>Jalen McDaniels</v>
      </c>
      <c r="CH175" t="str">
        <f ca="1"/>
        <v>Jalen McDaniels</v>
      </c>
      <c r="CI175">
        <f t="shared" ca="1" si="63"/>
        <v>0.4131841849908312</v>
      </c>
      <c r="CJ175">
        <f t="shared" ca="1" si="64"/>
        <v>0.28063838674599373</v>
      </c>
      <c r="CL175">
        <f t="shared" ca="1" si="65"/>
        <v>0</v>
      </c>
      <c r="CN175">
        <f t="shared" ca="1" si="59"/>
        <v>0</v>
      </c>
    </row>
    <row r="176" spans="9:92">
      <c r="I176" t="str">
        <v>Tim Hardaway Jr.</v>
      </c>
      <c r="K176" s="6" t="str">
        <f t="shared" ca="1" si="44"/>
        <v>Tim Hardaway Jr.</v>
      </c>
      <c r="M176" t="str">
        <f ca="1"/>
        <v>Tim Hardaway Jr.</v>
      </c>
      <c r="N176">
        <f ca="1">INDEX(_g_scores_!K$2:$K$474,MATCH(M176,_g_scores_!$A$2:$A$474,0))</f>
        <v>-1.6733178525786188</v>
      </c>
      <c r="P176">
        <f t="shared" ca="1" si="60"/>
        <v>0</v>
      </c>
      <c r="R176">
        <f t="shared" ca="1" si="45"/>
        <v>0</v>
      </c>
      <c r="T176" t="str">
        <v>Bol Bol</v>
      </c>
      <c r="V176" s="6" t="str">
        <f t="shared" ca="1" si="46"/>
        <v>Bol Bol</v>
      </c>
      <c r="X176" t="str">
        <f ca="1"/>
        <v>Bol Bol</v>
      </c>
      <c r="Y176">
        <f ca="1">INDEX(_z_scores_!$K$2:$K$474,MATCH(X176,_z_scores_!$A$2:$A$474,0))</f>
        <v>-2.834369750798079</v>
      </c>
      <c r="AA176">
        <f t="shared" ca="1" si="61"/>
        <v>0</v>
      </c>
      <c r="AC176">
        <f t="shared" ca="1" si="62"/>
        <v>0</v>
      </c>
      <c r="AE176">
        <v>-0.76611441284135851</v>
      </c>
      <c r="AF176">
        <v>0.12912813999583053</v>
      </c>
      <c r="AG176">
        <v>-1.0757495055324642</v>
      </c>
      <c r="AH176">
        <v>-0.66358725029937871</v>
      </c>
      <c r="AI176">
        <v>0.77450992039641475</v>
      </c>
      <c r="AJ176">
        <v>-0.7484250164884455</v>
      </c>
      <c r="AK176">
        <v>0.35058411488262198</v>
      </c>
      <c r="AL176">
        <v>-0.15250212163654978</v>
      </c>
      <c r="AM176">
        <v>0.19691250300928739</v>
      </c>
      <c r="BE176" t="str">
        <f t="shared" si="47"/>
        <v>Tim Hardaway Jr.</v>
      </c>
      <c r="BF176" cm="1">
        <f t="array" ref="BF176">INDEX(_x_scores_!B$2:B$474,MATCH($BE176,_x_scores_!$A$2:$A$474,0),0) + INDEX(_hidden_info_auction!AP$42:BA$42,'Draft Sim'!$F$21)</f>
        <v>-0.44749329964916462</v>
      </c>
      <c r="BG176" cm="1">
        <f t="array" ref="BG176">INDEX(_x_scores_!C$2:C$474,MATCH($BE176,_x_scores_!$A$2:$A$474,0),0) + INDEX(_hidden_info_auction!AP$43:BA$43,'Draft Sim'!$F$21)</f>
        <v>-0.53290826380295064</v>
      </c>
      <c r="BH176" cm="1">
        <f t="array" ref="BH176">INDEX(_x_scores_!D$2:D$474,MATCH($BE176,_x_scores_!$A$2:$A$474,0),0) +INDEX(_hidden_info_auction!AP$44:BA$44,'Draft Sim'!$F$21)</f>
        <v>-0.66152382207746319</v>
      </c>
      <c r="BI176" cm="1">
        <f t="array" ref="BI176">INDEX(_x_scores_!E$2:E$474,MATCH($BE176,_x_scores_!$A$2:$A$474,0),0) + INDEX(_hidden_info_auction!AP$45:BA$45,'Draft Sim'!$F$21)</f>
        <v>-0.56793750459215842</v>
      </c>
      <c r="BJ176" cm="1">
        <f t="array" ref="BJ176">INDEX(_x_scores_!F$2:F$474,MATCH($BE176,_x_scores_!$A$2:$A$474,0),0) + INDEX(_hidden_info_auction!AP$46:BA$46,'Draft Sim'!$F$21)</f>
        <v>-1.3046850094656319</v>
      </c>
      <c r="BK176" cm="1">
        <f t="array" ref="BK176">INDEX(_x_scores_!G$2:G$474,MATCH($BE176,_x_scores_!$A$2:$A$474,0),0) + INDEX(_hidden_info_auction!AP$47:BA$47,'Draft Sim'!$F$21)</f>
        <v>0.79979124022301673</v>
      </c>
      <c r="BL176" cm="1">
        <f t="array" ref="BL176">INDEX(_x_scores_!H$2:H$474,MATCH($BE176,_x_scores_!$A$2:$A$474,0),0) + INDEX(_hidden_info_auction!AP$48:BA$48,'Draft Sim'!$F$21)</f>
        <v>0.75777250807009522</v>
      </c>
      <c r="BM176" cm="1">
        <f t="array" ref="BM176">INDEX(_x_scores_!I$2:I$474,MATCH($BE176,_x_scores_!$A$2:$A$474,0),0) + INDEX(_hidden_info_auction!AP$49:BA$49,'Draft Sim'!$F$21)</f>
        <v>-1.7952311183430953</v>
      </c>
      <c r="BN176" cm="1">
        <f t="array" ref="BN176">INDEX(_x_scores_!J$2:J$474,MATCH($BE176,_x_scores_!$A$2:$A$474,0),0) + INDEX(_hidden_info_auction!AP$50:BA$50,'Draft Sim'!$F$21)</f>
        <v>-0.68369789298259975</v>
      </c>
      <c r="BP176">
        <f t="shared" si="48"/>
        <v>0.46672818819413342</v>
      </c>
      <c r="BQ176">
        <f t="shared" si="49"/>
        <v>0.46340230453401943</v>
      </c>
      <c r="BR176">
        <f t="shared" si="50"/>
        <v>0.45568159786211326</v>
      </c>
      <c r="BS176">
        <f t="shared" si="51"/>
        <v>0.45696374131039041</v>
      </c>
      <c r="BT176">
        <f t="shared" si="52"/>
        <v>0.40977817856258181</v>
      </c>
      <c r="BU176">
        <f t="shared" si="53"/>
        <v>0.55500653320870597</v>
      </c>
      <c r="BV176">
        <f t="shared" si="54"/>
        <v>0.55536861758676315</v>
      </c>
      <c r="BW176">
        <f t="shared" si="55"/>
        <v>0.3693257571852917</v>
      </c>
      <c r="BX176">
        <f t="shared" si="56"/>
        <v>0.44983850398335146</v>
      </c>
      <c r="BZ176">
        <f t="shared" si="57"/>
        <v>0.46467704693637235</v>
      </c>
      <c r="CA176" cm="1">
        <f t="array" aca="1" ref="CA176" ca="1">SUM(IF(MOD(_xlfn.FLOOR.MATH(ROW(INDIRECT("1:512"))/1),2)=1,BP176,1-BP176) * IF(MOD(_xlfn.FLOOR.MATH(ROW(INDIRECT("1:512"))/2),2)=1,BQ176,1-BQ176) *  IF(MOD(_xlfn.FLOOR.MATH(ROW(INDIRECT("1:512"))/4),2)=1,BR176,1-BR176) *IF(MOD(_xlfn.FLOOR.MATH(ROW(INDIRECT("1:512"))/8),2)=1,BS176,1-BS176) * IF(MOD(_xlfn.FLOOR.MATH(ROW(INDIRECT("1:512"))/16),2)=1,BT176,1-BT176) * IF(MOD(_xlfn.FLOOR.MATH(ROW(INDIRECT("1:512"))/32),2)=1,BU176,1-BU176) *  IF(MOD(_xlfn.FLOOR.MATH(ROW(INDIRECT("1:512"))/64),2)=1,BV176,1-BV176) * IF(MOD(_xlfn.FLOOR.MATH(ROW(INDIRECT("1:512"))/128),2)=1,BW176,1-BW176) * IF(MOD(_xlfn.FLOOR.MATH(ROW(INDIRECT("1:512"))/256),2)=1,BX176,1-BX176)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0.41307336622502028</v>
      </c>
      <c r="CB176">
        <f ca="1">IF('Auction Sim'!$C$2 = "Most Categories",CA176,BZ176)</f>
        <v>0.41307336622502028</v>
      </c>
      <c r="CD176" t="str">
        <f ca="1"/>
        <v>Tim Hardaway Jr.</v>
      </c>
      <c r="CF176" s="6" t="str">
        <f t="shared" ca="1" si="58"/>
        <v>Tim Hardaway Jr.</v>
      </c>
      <c r="CH176" t="str">
        <f ca="1"/>
        <v>Tim Hardaway Jr.</v>
      </c>
      <c r="CI176">
        <f t="shared" ca="1" si="63"/>
        <v>0.41307336622502028</v>
      </c>
      <c r="CJ176">
        <f t="shared" ca="1" si="64"/>
        <v>0.28035383200624386</v>
      </c>
      <c r="CL176">
        <f t="shared" ca="1" si="65"/>
        <v>0</v>
      </c>
      <c r="CN176">
        <f t="shared" ca="1" si="59"/>
        <v>0</v>
      </c>
    </row>
    <row r="177" spans="9:92">
      <c r="I177" t="str">
        <v>Dennis Smith Jr.</v>
      </c>
      <c r="K177" s="6" t="str">
        <f t="shared" ca="1" si="44"/>
        <v>Dennis Smith Jr.</v>
      </c>
      <c r="M177" t="str">
        <f ca="1"/>
        <v>Dennis Smith Jr.</v>
      </c>
      <c r="N177">
        <f ca="1">INDEX(_g_scores_!K$2:$K$474,MATCH(M177,_g_scores_!$A$2:$A$474,0))</f>
        <v>-1.7012796396516769</v>
      </c>
      <c r="P177">
        <f t="shared" ca="1" si="60"/>
        <v>0</v>
      </c>
      <c r="R177">
        <f t="shared" ca="1" si="45"/>
        <v>0</v>
      </c>
      <c r="T177" t="str">
        <v>Malik Beasley</v>
      </c>
      <c r="V177" s="6" t="str">
        <f t="shared" ca="1" si="46"/>
        <v>Malik Beasley</v>
      </c>
      <c r="X177" t="str">
        <f ca="1"/>
        <v>Malik Beasley</v>
      </c>
      <c r="Y177">
        <f ca="1">INDEX(_z_scores_!$K$2:$K$474,MATCH(X177,_z_scores_!$A$2:$A$474,0))</f>
        <v>-2.8786323860377889</v>
      </c>
      <c r="AA177">
        <f t="shared" ca="1" si="61"/>
        <v>0</v>
      </c>
      <c r="AC177">
        <f t="shared" ca="1" si="62"/>
        <v>0</v>
      </c>
      <c r="AE177">
        <v>-0.47728654455557418</v>
      </c>
      <c r="AF177">
        <v>-0.72011084902915656</v>
      </c>
      <c r="AG177">
        <v>-0.83167061807983045</v>
      </c>
      <c r="AH177">
        <v>-0.21372913250045542</v>
      </c>
      <c r="AI177">
        <v>-0.74043432376327178</v>
      </c>
      <c r="AJ177">
        <v>0.72364789146991904</v>
      </c>
      <c r="AK177">
        <v>0.61974469897745033</v>
      </c>
      <c r="AL177">
        <v>2.9082051007260294E-2</v>
      </c>
      <c r="AM177">
        <v>-0.62607712610350019</v>
      </c>
      <c r="BE177" t="str">
        <f t="shared" si="47"/>
        <v>Dennis Smith Jr.</v>
      </c>
      <c r="BF177" cm="1">
        <f t="array" ref="BF177">INDEX(_x_scores_!B$2:B$474,MATCH($BE177,_x_scores_!$A$2:$A$474,0),0) + INDEX(_hidden_info_auction!AP$42:BA$42,'Draft Sim'!$F$21)</f>
        <v>-0.87982603780337632</v>
      </c>
      <c r="BG177" cm="1">
        <f t="array" ref="BG177">INDEX(_x_scores_!C$2:C$474,MATCH($BE177,_x_scores_!$A$2:$A$474,0),0) + INDEX(_hidden_info_auction!AP$43:BA$43,'Draft Sim'!$F$21)</f>
        <v>-0.53916596668816241</v>
      </c>
      <c r="BH177" cm="1">
        <f t="array" ref="BH177">INDEX(_x_scores_!D$2:D$474,MATCH($BE177,_x_scores_!$A$2:$A$474,0),0) +INDEX(_hidden_info_auction!AP$44:BA$44,'Draft Sim'!$F$21)</f>
        <v>0.39743141564222789</v>
      </c>
      <c r="BI177" cm="1">
        <f t="array" ref="BI177">INDEX(_x_scores_!E$2:E$474,MATCH($BE177,_x_scores_!$A$2:$A$474,0),0) + INDEX(_hidden_info_auction!AP$45:BA$45,'Draft Sim'!$F$21)</f>
        <v>0.10977826307945454</v>
      </c>
      <c r="BJ177" cm="1">
        <f t="array" ref="BJ177">INDEX(_x_scores_!F$2:F$474,MATCH($BE177,_x_scores_!$A$2:$A$474,0),0) + INDEX(_hidden_info_auction!AP$46:BA$46,'Draft Sim'!$F$21)</f>
        <v>-0.88133525565291237</v>
      </c>
      <c r="BK177" cm="1">
        <f t="array" ref="BK177">INDEX(_x_scores_!G$2:G$474,MATCH($BE177,_x_scores_!$A$2:$A$474,0),0) + INDEX(_hidden_info_auction!AP$47:BA$47,'Draft Sim'!$F$21)</f>
        <v>-0.73163245823276613</v>
      </c>
      <c r="BL177" cm="1">
        <f t="array" ref="BL177">INDEX(_x_scores_!H$2:H$474,MATCH($BE177,_x_scores_!$A$2:$A$474,0),0) + INDEX(_hidden_info_auction!AP$48:BA$48,'Draft Sim'!$F$21)</f>
        <v>0.25085141927618787</v>
      </c>
      <c r="BM177" cm="1">
        <f t="array" ref="BM177">INDEX(_x_scores_!I$2:I$474,MATCH($BE177,_x_scores_!$A$2:$A$474,0),0) + INDEX(_hidden_info_auction!AP$49:BA$49,'Draft Sim'!$F$21)</f>
        <v>-2.0000137393384159</v>
      </c>
      <c r="BN177" cm="1">
        <f t="array" ref="BN177">INDEX(_x_scores_!J$2:J$474,MATCH($BE177,_x_scores_!$A$2:$A$474,0),0) + INDEX(_hidden_info_auction!AP$50:BA$50,'Draft Sim'!$F$21)</f>
        <v>-0.25597010321444547</v>
      </c>
      <c r="BP177">
        <f t="shared" si="48"/>
        <v>0.43480055446624033</v>
      </c>
      <c r="BQ177">
        <f t="shared" si="49"/>
        <v>0.46297378309260373</v>
      </c>
      <c r="BR177">
        <f t="shared" si="50"/>
        <v>0.52666081174588752</v>
      </c>
      <c r="BS177">
        <f t="shared" si="51"/>
        <v>0.50833419538194924</v>
      </c>
      <c r="BT177">
        <f t="shared" si="52"/>
        <v>0.43876714280697082</v>
      </c>
      <c r="BU177">
        <f t="shared" si="53"/>
        <v>0.44965503452926892</v>
      </c>
      <c r="BV177">
        <f t="shared" si="54"/>
        <v>0.51838184517859487</v>
      </c>
      <c r="BW177">
        <f t="shared" si="55"/>
        <v>0.35505885392895231</v>
      </c>
      <c r="BX177">
        <f t="shared" si="56"/>
        <v>0.48117723387258549</v>
      </c>
      <c r="BZ177">
        <f t="shared" si="57"/>
        <v>0.46397882833367254</v>
      </c>
      <c r="CA177" cm="1">
        <f t="array" aca="1" ref="CA177" ca="1">SUM(IF(MOD(_xlfn.FLOOR.MATH(ROW(INDIRECT("1:512"))/1),2)=1,BP177,1-BP177) * IF(MOD(_xlfn.FLOOR.MATH(ROW(INDIRECT("1:512"))/2),2)=1,BQ177,1-BQ177) *  IF(MOD(_xlfn.FLOOR.MATH(ROW(INDIRECT("1:512"))/4),2)=1,BR177,1-BR177) *IF(MOD(_xlfn.FLOOR.MATH(ROW(INDIRECT("1:512"))/8),2)=1,BS177,1-BS177) * IF(MOD(_xlfn.FLOOR.MATH(ROW(INDIRECT("1:512"))/16),2)=1,BT177,1-BT177) * IF(MOD(_xlfn.FLOOR.MATH(ROW(INDIRECT("1:512"))/32),2)=1,BU177,1-BU177) *  IF(MOD(_xlfn.FLOOR.MATH(ROW(INDIRECT("1:512"))/64),2)=1,BV177,1-BV177) * IF(MOD(_xlfn.FLOOR.MATH(ROW(INDIRECT("1:512"))/128),2)=1,BW177,1-BW177) * IF(MOD(_xlfn.FLOOR.MATH(ROW(INDIRECT("1:512"))/256),2)=1,BX177,1-BX177)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0.41156454987790642</v>
      </c>
      <c r="CB177">
        <f ca="1">IF('Auction Sim'!$C$2 = "Most Categories",CA177,BZ177)</f>
        <v>0.41156454987790642</v>
      </c>
      <c r="CD177" t="str">
        <f ca="1"/>
        <v>Naz Reid</v>
      </c>
      <c r="CF177" s="6" t="str">
        <f t="shared" ca="1" si="58"/>
        <v>Naz Reid</v>
      </c>
      <c r="CH177" t="str">
        <f ca="1"/>
        <v>Naz Reid</v>
      </c>
      <c r="CI177">
        <f t="shared" ca="1" si="63"/>
        <v>0.41177830355519562</v>
      </c>
      <c r="CJ177">
        <f t="shared" ca="1" si="64"/>
        <v>0.27702711140916214</v>
      </c>
      <c r="CL177">
        <f t="shared" ca="1" si="65"/>
        <v>0</v>
      </c>
      <c r="CN177">
        <f t="shared" ca="1" si="59"/>
        <v>0</v>
      </c>
    </row>
    <row r="178" spans="9:92">
      <c r="I178" t="str">
        <v>Malik Beasley</v>
      </c>
      <c r="K178" s="6" t="str">
        <f t="shared" ca="1" si="44"/>
        <v>Malik Beasley</v>
      </c>
      <c r="M178" t="str">
        <f ca="1"/>
        <v>Malik Beasley</v>
      </c>
      <c r="N178">
        <f ca="1">INDEX(_g_scores_!K$2:$K$474,MATCH(M178,_g_scores_!$A$2:$A$474,0))</f>
        <v>-1.7134581122746892</v>
      </c>
      <c r="P178">
        <f t="shared" ca="1" si="60"/>
        <v>0</v>
      </c>
      <c r="R178">
        <f t="shared" ca="1" si="45"/>
        <v>0</v>
      </c>
      <c r="T178" t="str">
        <v>Isaiah Hartenstein</v>
      </c>
      <c r="V178" s="6" t="str">
        <f t="shared" ca="1" si="46"/>
        <v>Isaiah Hartenstein</v>
      </c>
      <c r="X178" t="str">
        <f ca="1"/>
        <v>Isaiah Hartenstein</v>
      </c>
      <c r="Y178">
        <f ca="1">INDEX(_z_scores_!$K$2:$K$474,MATCH(X178,_z_scores_!$A$2:$A$474,0))</f>
        <v>-2.8890473563265493</v>
      </c>
      <c r="AA178">
        <f t="shared" ca="1" si="61"/>
        <v>0</v>
      </c>
      <c r="AC178">
        <f t="shared" ca="1" si="62"/>
        <v>0</v>
      </c>
      <c r="AE178">
        <v>-1.0557817311610773</v>
      </c>
      <c r="AF178">
        <v>0.28384974133519114</v>
      </c>
      <c r="AG178">
        <v>-0.92313340628861429</v>
      </c>
      <c r="AH178">
        <v>-0.36669536294629057</v>
      </c>
      <c r="AI178">
        <v>0.28179378346040923</v>
      </c>
      <c r="AJ178">
        <v>-1.1231755080870129</v>
      </c>
      <c r="AK178">
        <v>0.66371440574321494</v>
      </c>
      <c r="AL178">
        <v>-0.23866029578677964</v>
      </c>
      <c r="AM178">
        <v>0.22772573553678169</v>
      </c>
      <c r="BE178" t="str">
        <f t="shared" si="47"/>
        <v>Malik Beasley</v>
      </c>
      <c r="BF178" cm="1">
        <f t="array" ref="BF178">INDEX(_x_scores_!B$2:B$474,MATCH($BE178,_x_scores_!$A$2:$A$474,0),0) + INDEX(_hidden_info_auction!AP$42:BA$42,'Draft Sim'!$F$21)</f>
        <v>-0.56912340777404447</v>
      </c>
      <c r="BG178" cm="1">
        <f t="array" ref="BG178">INDEX(_x_scores_!C$2:C$474,MATCH($BE178,_x_scores_!$A$2:$A$474,0),0) + INDEX(_hidden_info_auction!AP$43:BA$43,'Draft Sim'!$F$21)</f>
        <v>-0.47594323390245019</v>
      </c>
      <c r="BH178" cm="1">
        <f t="array" ref="BH178">INDEX(_x_scores_!D$2:D$474,MATCH($BE178,_x_scores_!$A$2:$A$474,0),0) +INDEX(_hidden_info_auction!AP$44:BA$44,'Draft Sim'!$F$21)</f>
        <v>-0.6822116148463252</v>
      </c>
      <c r="BI178" cm="1">
        <f t="array" ref="BI178">INDEX(_x_scores_!E$2:E$474,MATCH($BE178,_x_scores_!$A$2:$A$474,0),0) + INDEX(_hidden_info_auction!AP$45:BA$45,'Draft Sim'!$F$21)</f>
        <v>-0.44670465944586668</v>
      </c>
      <c r="BJ178" cm="1">
        <f t="array" ref="BJ178">INDEX(_x_scores_!F$2:F$474,MATCH($BE178,_x_scores_!$A$2:$A$474,0),0) + INDEX(_hidden_info_auction!AP$46:BA$46,'Draft Sim'!$F$21)</f>
        <v>-1.3122057914963223</v>
      </c>
      <c r="BK178" cm="1">
        <f t="array" ref="BK178">INDEX(_x_scores_!G$2:G$474,MATCH($BE178,_x_scores_!$A$2:$A$474,0),0) + INDEX(_hidden_info_auction!AP$47:BA$47,'Draft Sim'!$F$21)</f>
        <v>0.65571447216968093</v>
      </c>
      <c r="BL178" cm="1">
        <f t="array" ref="BL178">INDEX(_x_scores_!H$2:H$474,MATCH($BE178,_x_scores_!$A$2:$A$474,0),0) + INDEX(_hidden_info_auction!AP$48:BA$48,'Draft Sim'!$F$21)</f>
        <v>0.54908038583230756</v>
      </c>
      <c r="BM178" cm="1">
        <f t="array" ref="BM178">INDEX(_x_scores_!I$2:I$474,MATCH($BE178,_x_scores_!$A$2:$A$474,0),0) + INDEX(_hidden_info_auction!AP$49:BA$49,'Draft Sim'!$F$21)</f>
        <v>-1.7148566513615791</v>
      </c>
      <c r="BN178" cm="1">
        <f t="array" ref="BN178">INDEX(_x_scores_!J$2:J$474,MATCH($BE178,_x_scores_!$A$2:$A$474,0),0) + INDEX(_hidden_info_auction!AP$50:BA$50,'Draft Sim'!$F$21)</f>
        <v>-0.52623328669734348</v>
      </c>
      <c r="BP178">
        <f t="shared" si="48"/>
        <v>0.45771511640514295</v>
      </c>
      <c r="BQ178">
        <f t="shared" si="49"/>
        <v>0.46730510615742871</v>
      </c>
      <c r="BR178">
        <f t="shared" si="50"/>
        <v>0.45430161696679816</v>
      </c>
      <c r="BS178">
        <f t="shared" si="51"/>
        <v>0.46612521733819334</v>
      </c>
      <c r="BT178">
        <f t="shared" si="52"/>
        <v>0.40926713546546067</v>
      </c>
      <c r="BU178">
        <f t="shared" si="53"/>
        <v>0.54514456153626478</v>
      </c>
      <c r="BV178">
        <f t="shared" si="54"/>
        <v>0.54018148193429172</v>
      </c>
      <c r="BW178">
        <f t="shared" si="55"/>
        <v>0.37497616864139571</v>
      </c>
      <c r="BX178">
        <f t="shared" si="56"/>
        <v>0.46134971949323733</v>
      </c>
      <c r="BZ178">
        <f t="shared" si="57"/>
        <v>0.46404068043757923</v>
      </c>
      <c r="CA178" cm="1">
        <f t="array" aca="1" ref="CA178" ca="1">SUM(IF(MOD(_xlfn.FLOOR.MATH(ROW(INDIRECT("1:512"))/1),2)=1,BP178,1-BP178) * IF(MOD(_xlfn.FLOOR.MATH(ROW(INDIRECT("1:512"))/2),2)=1,BQ178,1-BQ178) *  IF(MOD(_xlfn.FLOOR.MATH(ROW(INDIRECT("1:512"))/4),2)=1,BR178,1-BR178) *IF(MOD(_xlfn.FLOOR.MATH(ROW(INDIRECT("1:512"))/8),2)=1,BS178,1-BS178) * IF(MOD(_xlfn.FLOOR.MATH(ROW(INDIRECT("1:512"))/16),2)=1,BT178,1-BT178) * IF(MOD(_xlfn.FLOOR.MATH(ROW(INDIRECT("1:512"))/32),2)=1,BU178,1-BU178) *  IF(MOD(_xlfn.FLOOR.MATH(ROW(INDIRECT("1:512"))/64),2)=1,BV178,1-BV178) * IF(MOD(_xlfn.FLOOR.MATH(ROW(INDIRECT("1:512"))/128),2)=1,BW178,1-BW178) * IF(MOD(_xlfn.FLOOR.MATH(ROW(INDIRECT("1:512"))/256),2)=1,BX178,1-BX178)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0.41165213874004014</v>
      </c>
      <c r="CB178">
        <f ca="1">IF('Auction Sim'!$C$2 = "Most Categories",CA178,BZ178)</f>
        <v>0.41165213874004014</v>
      </c>
      <c r="CD178" t="str">
        <f ca="1"/>
        <v>Malik Beasley</v>
      </c>
      <c r="CF178" s="6" t="str">
        <f t="shared" ca="1" si="58"/>
        <v>Malik Beasley</v>
      </c>
      <c r="CH178" t="str">
        <f ca="1"/>
        <v>Malik Beasley</v>
      </c>
      <c r="CI178">
        <f t="shared" ca="1" si="63"/>
        <v>0.41165213874004014</v>
      </c>
      <c r="CJ178">
        <f t="shared" ca="1" si="64"/>
        <v>0.27670289142134313</v>
      </c>
      <c r="CL178">
        <f t="shared" ca="1" si="65"/>
        <v>0</v>
      </c>
      <c r="CN178">
        <f t="shared" ca="1" si="59"/>
        <v>0</v>
      </c>
    </row>
    <row r="179" spans="9:92">
      <c r="I179" t="str">
        <v>Isaiah Hartenstein</v>
      </c>
      <c r="K179" s="6" t="str">
        <f t="shared" ca="1" si="44"/>
        <v>Isaiah Hartenstein</v>
      </c>
      <c r="M179" t="str">
        <f ca="1"/>
        <v>Isaiah Hartenstein</v>
      </c>
      <c r="N179">
        <f ca="1">INDEX(_g_scores_!K$2:$K$474,MATCH(M179,_g_scores_!$A$2:$A$474,0))</f>
        <v>-1.72347487995384</v>
      </c>
      <c r="P179">
        <f t="shared" ca="1" si="60"/>
        <v>0</v>
      </c>
      <c r="R179">
        <f t="shared" ca="1" si="45"/>
        <v>0</v>
      </c>
      <c r="T179" t="str">
        <v>Tim Hardaway Jr.</v>
      </c>
      <c r="V179" s="6" t="str">
        <f t="shared" ca="1" si="46"/>
        <v>Tim Hardaway Jr.</v>
      </c>
      <c r="X179" t="str">
        <f ca="1"/>
        <v>Tim Hardaway Jr.</v>
      </c>
      <c r="Y179">
        <f ca="1">INDEX(_z_scores_!$K$2:$K$474,MATCH(X179,_z_scores_!$A$2:$A$474,0))</f>
        <v>-2.9263815959036306</v>
      </c>
      <c r="AA179">
        <f t="shared" ca="1" si="61"/>
        <v>0</v>
      </c>
      <c r="AC179">
        <f t="shared" ca="1" si="62"/>
        <v>0</v>
      </c>
      <c r="AE179">
        <v>-0.35565643643069433</v>
      </c>
      <c r="AF179">
        <v>-0.77707587892965702</v>
      </c>
      <c r="AG179">
        <v>-0.81098282531096844</v>
      </c>
      <c r="AH179">
        <v>-0.33496197764674718</v>
      </c>
      <c r="AI179">
        <v>-0.7329135417325815</v>
      </c>
      <c r="AJ179">
        <v>0.86772465952325484</v>
      </c>
      <c r="AK179">
        <v>0.82843682121523798</v>
      </c>
      <c r="AL179">
        <v>-5.1292415974256107E-2</v>
      </c>
      <c r="AM179">
        <v>-0.78354173238875646</v>
      </c>
      <c r="BE179" t="str">
        <f t="shared" si="47"/>
        <v>Isaiah Hartenstein</v>
      </c>
      <c r="BF179" cm="1">
        <f t="array" ref="BF179">INDEX(_x_scores_!B$2:B$474,MATCH($BE179,_x_scores_!$A$2:$A$474,0),0) + INDEX(_hidden_info_auction!AP$42:BA$42,'Draft Sim'!$F$21)</f>
        <v>-1.1476185943795476</v>
      </c>
      <c r="BG179" cm="1">
        <f t="array" ref="BG179">INDEX(_x_scores_!C$2:C$474,MATCH($BE179,_x_scores_!$A$2:$A$474,0),0) + INDEX(_hidden_info_auction!AP$43:BA$43,'Draft Sim'!$F$21)</f>
        <v>0.52801735646189751</v>
      </c>
      <c r="BH179" cm="1">
        <f t="array" ref="BH179">INDEX(_x_scores_!D$2:D$474,MATCH($BE179,_x_scores_!$A$2:$A$474,0),0) +INDEX(_hidden_info_auction!AP$44:BA$44,'Draft Sim'!$F$21)</f>
        <v>-0.77367440305510904</v>
      </c>
      <c r="BI179" cm="1">
        <f t="array" ref="BI179">INDEX(_x_scores_!E$2:E$474,MATCH($BE179,_x_scores_!$A$2:$A$474,0),0) + INDEX(_hidden_info_auction!AP$45:BA$45,'Draft Sim'!$F$21)</f>
        <v>-0.59967088989170181</v>
      </c>
      <c r="BJ179" cm="1">
        <f t="array" ref="BJ179">INDEX(_x_scores_!F$2:F$474,MATCH($BE179,_x_scores_!$A$2:$A$474,0),0) + INDEX(_hidden_info_auction!AP$46:BA$46,'Draft Sim'!$F$21)</f>
        <v>-0.28997768427264131</v>
      </c>
      <c r="BK179" cm="1">
        <f t="array" ref="BK179">INDEX(_x_scores_!G$2:G$474,MATCH($BE179,_x_scores_!$A$2:$A$474,0),0) + INDEX(_hidden_info_auction!AP$47:BA$47,'Draft Sim'!$F$21)</f>
        <v>-1.191108927387251</v>
      </c>
      <c r="BL179" cm="1">
        <f t="array" ref="BL179">INDEX(_x_scores_!H$2:H$474,MATCH($BE179,_x_scores_!$A$2:$A$474,0),0) + INDEX(_hidden_info_auction!AP$48:BA$48,'Draft Sim'!$F$21)</f>
        <v>0.59305009259807218</v>
      </c>
      <c r="BM179" cm="1">
        <f t="array" ref="BM179">INDEX(_x_scores_!I$2:I$474,MATCH($BE179,_x_scores_!$A$2:$A$474,0),0) + INDEX(_hidden_info_auction!AP$49:BA$49,'Draft Sim'!$F$21)</f>
        <v>-1.9825989981556189</v>
      </c>
      <c r="BN179" cm="1">
        <f t="array" ref="BN179">INDEX(_x_scores_!J$2:J$474,MATCH($BE179,_x_scores_!$A$2:$A$474,0),0) + INDEX(_hidden_info_auction!AP$50:BA$50,'Draft Sim'!$F$21)</f>
        <v>0.32756957494293842</v>
      </c>
      <c r="BP179">
        <f t="shared" si="48"/>
        <v>0.41522201330337571</v>
      </c>
      <c r="BQ179">
        <f t="shared" si="49"/>
        <v>0.53626274126892048</v>
      </c>
      <c r="BR179">
        <f t="shared" si="50"/>
        <v>0.44820741723317403</v>
      </c>
      <c r="BS179">
        <f t="shared" si="51"/>
        <v>0.4545692453818766</v>
      </c>
      <c r="BT179">
        <f t="shared" si="52"/>
        <v>0.47978201064538206</v>
      </c>
      <c r="BU179">
        <f t="shared" si="53"/>
        <v>0.4183963958100646</v>
      </c>
      <c r="BV179">
        <f t="shared" si="54"/>
        <v>0.54338692315762849</v>
      </c>
      <c r="BW179">
        <f t="shared" si="55"/>
        <v>0.35626456682494156</v>
      </c>
      <c r="BX179">
        <f t="shared" si="56"/>
        <v>0.52408213428779282</v>
      </c>
      <c r="BZ179">
        <f t="shared" si="57"/>
        <v>0.46401927199035065</v>
      </c>
      <c r="CA179" cm="1">
        <f t="array" aca="1" ref="CA179" ca="1">SUM(IF(MOD(_xlfn.FLOOR.MATH(ROW(INDIRECT("1:512"))/1),2)=1,BP179,1-BP179) * IF(MOD(_xlfn.FLOOR.MATH(ROW(INDIRECT("1:512"))/2),2)=1,BQ179,1-BQ179) *  IF(MOD(_xlfn.FLOOR.MATH(ROW(INDIRECT("1:512"))/4),2)=1,BR179,1-BR179) *IF(MOD(_xlfn.FLOOR.MATH(ROW(INDIRECT("1:512"))/8),2)=1,BS179,1-BS179) * IF(MOD(_xlfn.FLOOR.MATH(ROW(INDIRECT("1:512"))/16),2)=1,BT179,1-BT179) * IF(MOD(_xlfn.FLOOR.MATH(ROW(INDIRECT("1:512"))/32),2)=1,BU179,1-BU179) *  IF(MOD(_xlfn.FLOOR.MATH(ROW(INDIRECT("1:512"))/64),2)=1,BV179,1-BV179) * IF(MOD(_xlfn.FLOOR.MATH(ROW(INDIRECT("1:512"))/128),2)=1,BW179,1-BW179) * IF(MOD(_xlfn.FLOOR.MATH(ROW(INDIRECT("1:512"))/256),2)=1,BX179,1-BX179)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0.4114601275260561</v>
      </c>
      <c r="CB179">
        <f ca="1">IF('Auction Sim'!$C$2 = "Most Categories",CA179,BZ179)</f>
        <v>0.4114601275260561</v>
      </c>
      <c r="CD179" t="str">
        <f ca="1"/>
        <v>Dennis Smith Jr.</v>
      </c>
      <c r="CF179" s="6" t="str">
        <f t="shared" ca="1" si="58"/>
        <v>Dennis Smith Jr.</v>
      </c>
      <c r="CH179" t="str">
        <f ca="1"/>
        <v>Dennis Smith Jr.</v>
      </c>
      <c r="CI179">
        <f t="shared" ca="1" si="63"/>
        <v>0.41156454987790642</v>
      </c>
      <c r="CJ179">
        <f t="shared" ca="1" si="64"/>
        <v>0.27647779061763844</v>
      </c>
      <c r="CL179">
        <f t="shared" ca="1" si="65"/>
        <v>0</v>
      </c>
      <c r="CN179">
        <f t="shared" ca="1" si="59"/>
        <v>0</v>
      </c>
    </row>
    <row r="180" spans="9:92">
      <c r="I180" t="str">
        <v>Naz Reid</v>
      </c>
      <c r="K180" s="6" t="str">
        <f t="shared" ca="1" si="44"/>
        <v>Naz Reid</v>
      </c>
      <c r="M180" t="str">
        <f ca="1"/>
        <v>Naz Reid</v>
      </c>
      <c r="N180">
        <f ca="1">INDEX(_g_scores_!K$2:$K$474,MATCH(M180,_g_scores_!$A$2:$A$474,0))</f>
        <v>-1.7343437683458103</v>
      </c>
      <c r="P180">
        <f t="shared" ca="1" si="60"/>
        <v>0</v>
      </c>
      <c r="R180">
        <f t="shared" ca="1" si="45"/>
        <v>0</v>
      </c>
      <c r="T180" t="str">
        <v>De'Andre Hunter</v>
      </c>
      <c r="V180" s="6" t="str">
        <f t="shared" ca="1" si="46"/>
        <v>De'Andre Hunter</v>
      </c>
      <c r="X180" t="str">
        <f ca="1"/>
        <v>De'Andre Hunter</v>
      </c>
      <c r="Y180">
        <f ca="1">INDEX(_z_scores_!$K$2:$K$474,MATCH(X180,_z_scores_!$A$2:$A$474,0))</f>
        <v>-2.9405061778093802</v>
      </c>
      <c r="AA180">
        <f t="shared" ca="1" si="61"/>
        <v>0</v>
      </c>
      <c r="AC180">
        <f t="shared" ca="1" si="62"/>
        <v>0</v>
      </c>
      <c r="AE180">
        <v>-0.18427445549396829</v>
      </c>
      <c r="AF180">
        <v>-0.48214495217781794</v>
      </c>
      <c r="AG180">
        <v>-0.87102997749624522</v>
      </c>
      <c r="AH180">
        <v>-0.38978684117585949</v>
      </c>
      <c r="AI180">
        <v>-0.49179578198197471</v>
      </c>
      <c r="AJ180">
        <v>-0.12395320205073108</v>
      </c>
      <c r="AK180">
        <v>0.51416354062201586</v>
      </c>
      <c r="AL180">
        <v>6.1851238941667726E-2</v>
      </c>
      <c r="AM180">
        <v>-0.34259487064518235</v>
      </c>
      <c r="BE180" t="str">
        <f t="shared" si="47"/>
        <v>Naz Reid</v>
      </c>
      <c r="BF180" cm="1">
        <f t="array" ref="BF180">INDEX(_x_scores_!B$2:B$474,MATCH($BE180,_x_scores_!$A$2:$A$474,0),0) + INDEX(_hidden_info_auction!AP$42:BA$42,'Draft Sim'!$F$21)</f>
        <v>-0.72938644913983519</v>
      </c>
      <c r="BG180" cm="1">
        <f t="array" ref="BG180">INDEX(_x_scores_!C$2:C$474,MATCH($BE180,_x_scores_!$A$2:$A$474,0),0) + INDEX(_hidden_info_auction!AP$43:BA$43,'Draft Sim'!$F$21)</f>
        <v>-7.1878100298414294E-2</v>
      </c>
      <c r="BH180" cm="1">
        <f t="array" ref="BH180">INDEX(_x_scores_!D$2:D$474,MATCH($BE180,_x_scores_!$A$2:$A$474,0),0) +INDEX(_hidden_info_auction!AP$44:BA$44,'Draft Sim'!$F$21)</f>
        <v>-0.92873072485337071</v>
      </c>
      <c r="BI180" cm="1">
        <f t="array" ref="BI180">INDEX(_x_scores_!E$2:E$474,MATCH($BE180,_x_scores_!$A$2:$A$474,0),0) + INDEX(_hidden_info_auction!AP$45:BA$45,'Draft Sim'!$F$21)</f>
        <v>-0.71438999997506569</v>
      </c>
      <c r="BJ180" cm="1">
        <f t="array" ref="BJ180">INDEX(_x_scores_!F$2:F$474,MATCH($BE180,_x_scores_!$A$2:$A$474,0),0) + INDEX(_hidden_info_auction!AP$46:BA$46,'Draft Sim'!$F$21)</f>
        <v>-0.18131214349402514</v>
      </c>
      <c r="BK180" cm="1">
        <f t="array" ref="BK180">INDEX(_x_scores_!G$2:G$474,MATCH($BE180,_x_scores_!$A$2:$A$474,0),0) + INDEX(_hidden_info_auction!AP$47:BA$47,'Draft Sim'!$F$21)</f>
        <v>-0.51433402322770738</v>
      </c>
      <c r="BL180" cm="1">
        <f t="array" ref="BL180">INDEX(_x_scores_!H$2:H$474,MATCH($BE180,_x_scores_!$A$2:$A$474,0),0) + INDEX(_hidden_info_auction!AP$48:BA$48,'Draft Sim'!$F$21)</f>
        <v>0.4375157534052615</v>
      </c>
      <c r="BM180" cm="1">
        <f t="array" ref="BM180">INDEX(_x_scores_!I$2:I$474,MATCH($BE180,_x_scores_!$A$2:$A$474,0),0) + INDEX(_hidden_info_auction!AP$49:BA$49,'Draft Sim'!$F$21)</f>
        <v>-1.9958824812060558</v>
      </c>
      <c r="BN180" cm="1">
        <f t="array" ref="BN180">INDEX(_x_scores_!J$2:J$474,MATCH($BE180,_x_scores_!$A$2:$A$474,0),0) + INDEX(_hidden_info_auction!AP$50:BA$50,'Draft Sim'!$F$21)</f>
        <v>0.16946713924103651</v>
      </c>
      <c r="BP180">
        <f t="shared" si="48"/>
        <v>0.44587311907038352</v>
      </c>
      <c r="BQ180">
        <f t="shared" si="49"/>
        <v>0.49505692411469715</v>
      </c>
      <c r="BR180">
        <f t="shared" si="50"/>
        <v>0.437904575907206</v>
      </c>
      <c r="BS180">
        <f t="shared" si="51"/>
        <v>0.44592731003685726</v>
      </c>
      <c r="BT180">
        <f t="shared" si="52"/>
        <v>0.48735515317689315</v>
      </c>
      <c r="BU180">
        <f t="shared" si="53"/>
        <v>0.46456001216291598</v>
      </c>
      <c r="BV180">
        <f t="shared" si="54"/>
        <v>0.53203704148603514</v>
      </c>
      <c r="BW180">
        <f t="shared" si="55"/>
        <v>0.35534475161960943</v>
      </c>
      <c r="BX180">
        <f t="shared" si="56"/>
        <v>0.5124643677137668</v>
      </c>
      <c r="BZ180">
        <f t="shared" si="57"/>
        <v>0.464058139476485</v>
      </c>
      <c r="CA180" cm="1">
        <f t="array" aca="1" ref="CA180" ca="1">SUM(IF(MOD(_xlfn.FLOOR.MATH(ROW(INDIRECT("1:512"))/1),2)=1,BP180,1-BP180) * IF(MOD(_xlfn.FLOOR.MATH(ROW(INDIRECT("1:512"))/2),2)=1,BQ180,1-BQ180) *  IF(MOD(_xlfn.FLOOR.MATH(ROW(INDIRECT("1:512"))/4),2)=1,BR180,1-BR180) *IF(MOD(_xlfn.FLOOR.MATH(ROW(INDIRECT("1:512"))/8),2)=1,BS180,1-BS180) * IF(MOD(_xlfn.FLOOR.MATH(ROW(INDIRECT("1:512"))/16),2)=1,BT180,1-BT180) * IF(MOD(_xlfn.FLOOR.MATH(ROW(INDIRECT("1:512"))/32),2)=1,BU180,1-BU180) *  IF(MOD(_xlfn.FLOOR.MATH(ROW(INDIRECT("1:512"))/64),2)=1,BV180,1-BV180) * IF(MOD(_xlfn.FLOOR.MATH(ROW(INDIRECT("1:512"))/128),2)=1,BW180,1-BW180) * IF(MOD(_xlfn.FLOOR.MATH(ROW(INDIRECT("1:512"))/256),2)=1,BX180,1-BX180)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0.41177830355519562</v>
      </c>
      <c r="CB180">
        <f ca="1">IF('Auction Sim'!$C$2 = "Most Categories",CA180,BZ180)</f>
        <v>0.41177830355519562</v>
      </c>
      <c r="CD180" t="str">
        <f ca="1"/>
        <v>Isaiah Hartenstein</v>
      </c>
      <c r="CF180" s="6" t="str">
        <f t="shared" ca="1" si="58"/>
        <v>Isaiah Hartenstein</v>
      </c>
      <c r="CH180" t="str">
        <f ca="1"/>
        <v>Isaiah Hartenstein</v>
      </c>
      <c r="CI180">
        <f t="shared" ca="1" si="63"/>
        <v>0.4114601275260561</v>
      </c>
      <c r="CJ180">
        <f t="shared" ca="1" si="64"/>
        <v>0.27620941343768668</v>
      </c>
      <c r="CL180">
        <f t="shared" ca="1" si="65"/>
        <v>0</v>
      </c>
      <c r="CN180">
        <f t="shared" ca="1" si="59"/>
        <v>0</v>
      </c>
    </row>
    <row r="181" spans="9:92">
      <c r="I181" t="str">
        <v>De'Andre Hunter</v>
      </c>
      <c r="K181" s="6" t="str">
        <f t="shared" ca="1" si="44"/>
        <v>De'Andre Hunter</v>
      </c>
      <c r="M181" t="str">
        <f ca="1"/>
        <v>De'Andre Hunter</v>
      </c>
      <c r="N181">
        <f ca="1">INDEX(_g_scores_!K$2:$K$474,MATCH(M181,_g_scores_!$A$2:$A$474,0))</f>
        <v>-1.7486469884867626</v>
      </c>
      <c r="P181">
        <f t="shared" ca="1" si="60"/>
        <v>0</v>
      </c>
      <c r="R181">
        <f t="shared" ca="1" si="45"/>
        <v>0</v>
      </c>
      <c r="T181" t="str">
        <v>Naz Reid</v>
      </c>
      <c r="V181" s="6" t="str">
        <f t="shared" ca="1" si="46"/>
        <v>Naz Reid</v>
      </c>
      <c r="X181" t="str">
        <f ca="1"/>
        <v>Naz Reid</v>
      </c>
      <c r="Y181">
        <f ca="1">INDEX(_z_scores_!$K$2:$K$474,MATCH(X181,_z_scores_!$A$2:$A$474,0))</f>
        <v>-3.0217199250949873</v>
      </c>
      <c r="AA181">
        <f t="shared" ca="1" si="61"/>
        <v>0</v>
      </c>
      <c r="AC181">
        <f t="shared" ca="1" si="62"/>
        <v>0</v>
      </c>
      <c r="AE181">
        <v>-0.6375495859213649</v>
      </c>
      <c r="AF181">
        <v>-0.31604571542512067</v>
      </c>
      <c r="AG181">
        <v>-1.078189728086876</v>
      </c>
      <c r="AH181">
        <v>-0.4814144730296544</v>
      </c>
      <c r="AI181">
        <v>0.39045932423902541</v>
      </c>
      <c r="AJ181">
        <v>-0.44640060392746933</v>
      </c>
      <c r="AK181">
        <v>0.50818006655040426</v>
      </c>
      <c r="AL181">
        <v>-0.25194377883721653</v>
      </c>
      <c r="AM181">
        <v>6.9623299834879776E-2</v>
      </c>
      <c r="BE181" t="str">
        <f t="shared" si="47"/>
        <v>De'Andre Hunter</v>
      </c>
      <c r="BF181" cm="1">
        <f t="array" ref="BF181">INDEX(_x_scores_!B$2:B$474,MATCH($BE181,_x_scores_!$A$2:$A$474,0),0) + INDEX(_hidden_info_auction!AP$42:BA$42,'Draft Sim'!$F$21)</f>
        <v>-0.27611131871243855</v>
      </c>
      <c r="BG181" cm="1">
        <f t="array" ref="BG181">INDEX(_x_scores_!C$2:C$474,MATCH($BE181,_x_scores_!$A$2:$A$474,0),0) + INDEX(_hidden_info_auction!AP$43:BA$43,'Draft Sim'!$F$21)</f>
        <v>-0.23797733705111157</v>
      </c>
      <c r="BH181" cm="1">
        <f t="array" ref="BH181">INDEX(_x_scores_!D$2:D$474,MATCH($BE181,_x_scores_!$A$2:$A$474,0),0) +INDEX(_hidden_info_auction!AP$44:BA$44,'Draft Sim'!$F$21)</f>
        <v>-0.72157097426273997</v>
      </c>
      <c r="BI181" cm="1">
        <f t="array" ref="BI181">INDEX(_x_scores_!E$2:E$474,MATCH($BE181,_x_scores_!$A$2:$A$474,0),0) + INDEX(_hidden_info_auction!AP$45:BA$45,'Draft Sim'!$F$21)</f>
        <v>-0.62276236812127084</v>
      </c>
      <c r="BJ181" cm="1">
        <f t="array" ref="BJ181">INDEX(_x_scores_!F$2:F$474,MATCH($BE181,_x_scores_!$A$2:$A$474,0),0) + INDEX(_hidden_info_auction!AP$46:BA$46,'Draft Sim'!$F$21)</f>
        <v>-1.0635672497150253</v>
      </c>
      <c r="BK181" cm="1">
        <f t="array" ref="BK181">INDEX(_x_scores_!G$2:G$474,MATCH($BE181,_x_scores_!$A$2:$A$474,0),0) + INDEX(_hidden_info_auction!AP$47:BA$47,'Draft Sim'!$F$21)</f>
        <v>-0.19188662135096918</v>
      </c>
      <c r="BL181" cm="1">
        <f t="array" ref="BL181">INDEX(_x_scores_!H$2:H$474,MATCH($BE181,_x_scores_!$A$2:$A$474,0),0) + INDEX(_hidden_info_auction!AP$48:BA$48,'Draft Sim'!$F$21)</f>
        <v>0.44349922747687309</v>
      </c>
      <c r="BM181" cm="1">
        <f t="array" ref="BM181">INDEX(_x_scores_!I$2:I$474,MATCH($BE181,_x_scores_!$A$2:$A$474,0),0) + INDEX(_hidden_info_auction!AP$49:BA$49,'Draft Sim'!$F$21)</f>
        <v>-1.6820874634271716</v>
      </c>
      <c r="BN181" cm="1">
        <f t="array" ref="BN181">INDEX(_x_scores_!J$2:J$474,MATCH($BE181,_x_scores_!$A$2:$A$474,0),0) + INDEX(_hidden_info_auction!AP$50:BA$50,'Draft Sim'!$F$21)</f>
        <v>-0.24275103123902561</v>
      </c>
      <c r="BP181">
        <f t="shared" si="48"/>
        <v>0.47945593234785566</v>
      </c>
      <c r="BQ181">
        <f t="shared" si="49"/>
        <v>0.4836384065428585</v>
      </c>
      <c r="BR181">
        <f t="shared" si="50"/>
        <v>0.45167768387892338</v>
      </c>
      <c r="BS181">
        <f t="shared" si="51"/>
        <v>0.45282787120545898</v>
      </c>
      <c r="BT181">
        <f t="shared" si="52"/>
        <v>0.42623894281856911</v>
      </c>
      <c r="BU181">
        <f t="shared" si="53"/>
        <v>0.48676311737549427</v>
      </c>
      <c r="BV181">
        <f t="shared" si="54"/>
        <v>0.53247421823510144</v>
      </c>
      <c r="BW181">
        <f t="shared" si="55"/>
        <v>0.37728767963942444</v>
      </c>
      <c r="BX181">
        <f t="shared" si="56"/>
        <v>0.48214863185394452</v>
      </c>
      <c r="BZ181">
        <f t="shared" si="57"/>
        <v>0.46361249821084782</v>
      </c>
      <c r="CA181" cm="1">
        <f t="array" aca="1" ref="CA181" ca="1">SUM(IF(MOD(_xlfn.FLOOR.MATH(ROW(INDIRECT("1:512"))/1),2)=1,BP181,1-BP181) * IF(MOD(_xlfn.FLOOR.MATH(ROW(INDIRECT("1:512"))/2),2)=1,BQ181,1-BQ181) *  IF(MOD(_xlfn.FLOOR.MATH(ROW(INDIRECT("1:512"))/4),2)=1,BR181,1-BR181) *IF(MOD(_xlfn.FLOOR.MATH(ROW(INDIRECT("1:512"))/8),2)=1,BS181,1-BS181) * IF(MOD(_xlfn.FLOOR.MATH(ROW(INDIRECT("1:512"))/16),2)=1,BT181,1-BT181) * IF(MOD(_xlfn.FLOOR.MATH(ROW(INDIRECT("1:512"))/32),2)=1,BU181,1-BU181) *  IF(MOD(_xlfn.FLOOR.MATH(ROW(INDIRECT("1:512"))/64),2)=1,BV181,1-BV181) * IF(MOD(_xlfn.FLOOR.MATH(ROW(INDIRECT("1:512"))/128),2)=1,BW181,1-BW181) * IF(MOD(_xlfn.FLOOR.MATH(ROW(INDIRECT("1:512"))/256),2)=1,BX181,1-BX181)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0.41079710945287701</v>
      </c>
      <c r="CB181">
        <f ca="1">IF('Auction Sim'!$C$2 = "Most Categories",CA181,BZ181)</f>
        <v>0.41079710945287701</v>
      </c>
      <c r="CD181" t="str">
        <f ca="1"/>
        <v>De'Andre Hunter</v>
      </c>
      <c r="CF181" s="6" t="str">
        <f t="shared" ca="1" si="58"/>
        <v>De'Andre Hunter</v>
      </c>
      <c r="CH181" t="str">
        <f ca="1"/>
        <v>De'Andre Hunter</v>
      </c>
      <c r="CI181">
        <f t="shared" ca="1" si="63"/>
        <v>0.41079710945287701</v>
      </c>
      <c r="CJ181">
        <f t="shared" ca="1" si="64"/>
        <v>0.27450500548204937</v>
      </c>
      <c r="CL181">
        <f t="shared" ca="1" si="65"/>
        <v>0</v>
      </c>
      <c r="CN181">
        <f t="shared" ca="1" si="59"/>
        <v>0</v>
      </c>
    </row>
    <row r="182" spans="9:92">
      <c r="I182" t="str">
        <v>Larry Nance Jr.</v>
      </c>
      <c r="K182" s="6" t="str">
        <f t="shared" ca="1" si="44"/>
        <v>Larry Nance Jr.</v>
      </c>
      <c r="M182" t="str">
        <f ca="1"/>
        <v>Larry Nance Jr.</v>
      </c>
      <c r="N182">
        <f ca="1">INDEX(_g_scores_!K$2:$K$474,MATCH(M182,_g_scores_!$A$2:$A$474,0))</f>
        <v>-1.7836656112345786</v>
      </c>
      <c r="P182">
        <f t="shared" ca="1" si="60"/>
        <v>0</v>
      </c>
      <c r="R182">
        <f t="shared" ca="1" si="45"/>
        <v>0</v>
      </c>
      <c r="T182" t="str">
        <v>Jalen Suggs</v>
      </c>
      <c r="V182" s="6" t="str">
        <f t="shared" ca="1" si="46"/>
        <v>Jalen Suggs</v>
      </c>
      <c r="X182" t="str">
        <f ca="1"/>
        <v>Jalen Suggs</v>
      </c>
      <c r="Y182">
        <f ca="1">INDEX(_z_scores_!$K$2:$K$474,MATCH(X182,_z_scores_!$A$2:$A$474,0))</f>
        <v>-3.0746785416191242</v>
      </c>
      <c r="AA182">
        <f t="shared" ca="1" si="61"/>
        <v>0</v>
      </c>
      <c r="AC182">
        <f t="shared" ca="1" si="62"/>
        <v>0</v>
      </c>
      <c r="AE182">
        <v>-0.64993793692004964</v>
      </c>
      <c r="AF182">
        <v>-0.81328409083766873</v>
      </c>
      <c r="AG182">
        <v>-0.15746987923781297</v>
      </c>
      <c r="AH182">
        <v>0.31818544855983566</v>
      </c>
      <c r="AI182">
        <v>-0.31880426755725338</v>
      </c>
      <c r="AJ182">
        <v>-0.35290884942443906</v>
      </c>
      <c r="AK182">
        <v>1.7612921026361975E-2</v>
      </c>
      <c r="AL182">
        <v>-0.21582747523356763</v>
      </c>
      <c r="AM182">
        <v>-0.40668213282409399</v>
      </c>
      <c r="BE182" t="str">
        <f t="shared" si="47"/>
        <v>Larry Nance Jr.</v>
      </c>
      <c r="BF182" cm="1">
        <f t="array" ref="BF182">INDEX(_x_scores_!B$2:B$474,MATCH($BE182,_x_scores_!$A$2:$A$474,0),0) + INDEX(_hidden_info_auction!AP$42:BA$42,'Draft Sim'!$F$21)</f>
        <v>-1.1430028151656901</v>
      </c>
      <c r="BG182" cm="1">
        <f t="array" ref="BG182">INDEX(_x_scores_!C$2:C$474,MATCH($BE182,_x_scores_!$A$2:$A$474,0),0) + INDEX(_hidden_info_auction!AP$43:BA$43,'Draft Sim'!$F$21)</f>
        <v>0.1081974479111758</v>
      </c>
      <c r="BH182" cm="1">
        <f t="array" ref="BH182">INDEX(_x_scores_!D$2:D$474,MATCH($BE182,_x_scores_!$A$2:$A$474,0),0) +INDEX(_hidden_info_auction!AP$44:BA$44,'Draft Sim'!$F$21)</f>
        <v>-0.67295537122635829</v>
      </c>
      <c r="BI182" cm="1">
        <f t="array" ref="BI182">INDEX(_x_scores_!E$2:E$474,MATCH($BE182,_x_scores_!$A$2:$A$474,0),0) + INDEX(_hidden_info_auction!AP$45:BA$45,'Draft Sim'!$F$21)</f>
        <v>-0.30264091700503271</v>
      </c>
      <c r="BJ182" cm="1">
        <f t="array" ref="BJ182">INDEX(_x_scores_!F$2:F$474,MATCH($BE182,_x_scores_!$A$2:$A$474,0),0) + INDEX(_hidden_info_auction!AP$46:BA$46,'Draft Sim'!$F$21)</f>
        <v>-0.87599143494319465</v>
      </c>
      <c r="BK182" cm="1">
        <f t="array" ref="BK182">INDEX(_x_scores_!G$2:G$474,MATCH($BE182,_x_scores_!$A$2:$A$474,0),0) + INDEX(_hidden_info_auction!AP$47:BA$47,'Draft Sim'!$F$21)</f>
        <v>-1.0697212539996164</v>
      </c>
      <c r="BL182" cm="1">
        <f t="array" ref="BL182">INDEX(_x_scores_!H$2:H$474,MATCH($BE182,_x_scores_!$A$2:$A$474,0),0) + INDEX(_hidden_info_auction!AP$48:BA$48,'Draft Sim'!$F$21)</f>
        <v>0.84725587592670815</v>
      </c>
      <c r="BM182" cm="1">
        <f t="array" ref="BM182">INDEX(_x_scores_!I$2:I$474,MATCH($BE182,_x_scores_!$A$2:$A$474,0),0) + INDEX(_hidden_info_auction!AP$49:BA$49,'Draft Sim'!$F$21)</f>
        <v>-1.8968563061185035</v>
      </c>
      <c r="BN182" cm="1">
        <f t="array" ref="BN182">INDEX(_x_scores_!J$2:J$474,MATCH($BE182,_x_scores_!$A$2:$A$474,0),0) + INDEX(_hidden_info_auction!AP$50:BA$50,'Draft Sim'!$F$21)</f>
        <v>0.30465027691124313</v>
      </c>
      <c r="BP182">
        <f t="shared" si="48"/>
        <v>0.41555784568830578</v>
      </c>
      <c r="BQ182">
        <f t="shared" si="49"/>
        <v>0.50744052597128575</v>
      </c>
      <c r="BR182">
        <f t="shared" si="50"/>
        <v>0.45491898826958899</v>
      </c>
      <c r="BS182">
        <f t="shared" si="51"/>
        <v>0.4770349976555972</v>
      </c>
      <c r="BT182">
        <f t="shared" si="52"/>
        <v>0.4391355144845025</v>
      </c>
      <c r="BU182">
        <f t="shared" si="53"/>
        <v>0.42661292034010267</v>
      </c>
      <c r="BV182">
        <f t="shared" si="54"/>
        <v>0.56185708610349805</v>
      </c>
      <c r="BW182">
        <f t="shared" si="55"/>
        <v>0.3622217488635211</v>
      </c>
      <c r="BX182">
        <f t="shared" si="56"/>
        <v>0.52239900045846488</v>
      </c>
      <c r="BZ182">
        <f t="shared" si="57"/>
        <v>0.46301984753720737</v>
      </c>
      <c r="CA182" cm="1">
        <f t="array" aca="1" ref="CA182" ca="1">SUM(IF(MOD(_xlfn.FLOOR.MATH(ROW(INDIRECT("1:512"))/1),2)=1,BP182,1-BP182) * IF(MOD(_xlfn.FLOOR.MATH(ROW(INDIRECT("1:512"))/2),2)=1,BQ182,1-BQ182) *  IF(MOD(_xlfn.FLOOR.MATH(ROW(INDIRECT("1:512"))/4),2)=1,BR182,1-BR182) *IF(MOD(_xlfn.FLOOR.MATH(ROW(INDIRECT("1:512"))/8),2)=1,BS182,1-BS182) * IF(MOD(_xlfn.FLOOR.MATH(ROW(INDIRECT("1:512"))/16),2)=1,BT182,1-BT182) * IF(MOD(_xlfn.FLOOR.MATH(ROW(INDIRECT("1:512"))/32),2)=1,BU182,1-BU182) *  IF(MOD(_xlfn.FLOOR.MATH(ROW(INDIRECT("1:512"))/64),2)=1,BV182,1-BV182) * IF(MOD(_xlfn.FLOOR.MATH(ROW(INDIRECT("1:512"))/128),2)=1,BW182,1-BW182) * IF(MOD(_xlfn.FLOOR.MATH(ROW(INDIRECT("1:512"))/256),2)=1,BX182,1-BX182)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0.4090535252875383</v>
      </c>
      <c r="CB182">
        <f ca="1">IF('Auction Sim'!$C$2 = "Most Categories",CA182,BZ182)</f>
        <v>0.4090535252875383</v>
      </c>
      <c r="CD182" t="str">
        <f ca="1"/>
        <v>Mason Plumlee</v>
      </c>
      <c r="CF182" s="6" t="str">
        <f t="shared" ca="1" si="58"/>
        <v>Mason Plumlee</v>
      </c>
      <c r="CH182" t="str">
        <f ca="1"/>
        <v>Mason Plumlee</v>
      </c>
      <c r="CI182">
        <f t="shared" ca="1" si="63"/>
        <v>0.41048623285856867</v>
      </c>
      <c r="CJ182">
        <f t="shared" ca="1" si="64"/>
        <v>0.27370561559589568</v>
      </c>
      <c r="CL182">
        <f t="shared" ca="1" si="65"/>
        <v>0</v>
      </c>
      <c r="CN182">
        <f t="shared" ca="1" si="59"/>
        <v>0</v>
      </c>
    </row>
    <row r="183" spans="9:92">
      <c r="I183" t="str">
        <v>Isaac Okoro</v>
      </c>
      <c r="K183" s="6" t="str">
        <f t="shared" ca="1" si="44"/>
        <v>Isaac Okoro</v>
      </c>
      <c r="M183" t="str">
        <f ca="1"/>
        <v>Isaac Okoro</v>
      </c>
      <c r="N183">
        <f ca="1">INDEX(_g_scores_!K$2:$K$474,MATCH(M183,_g_scores_!$A$2:$A$474,0))</f>
        <v>-1.8010648568519474</v>
      </c>
      <c r="P183">
        <f t="shared" ca="1" si="60"/>
        <v>0</v>
      </c>
      <c r="R183">
        <f t="shared" ca="1" si="45"/>
        <v>0</v>
      </c>
      <c r="T183" t="str">
        <v>John Konchar</v>
      </c>
      <c r="V183" s="6" t="str">
        <f t="shared" ca="1" si="46"/>
        <v>John Konchar</v>
      </c>
      <c r="X183" t="str">
        <f ca="1"/>
        <v>John Konchar</v>
      </c>
      <c r="Y183">
        <f ca="1">INDEX(_z_scores_!$K$2:$K$474,MATCH(X183,_z_scores_!$A$2:$A$474,0))</f>
        <v>-3.0817250470001332</v>
      </c>
      <c r="AA183">
        <f t="shared" ca="1" si="61"/>
        <v>0</v>
      </c>
      <c r="AC183">
        <f t="shared" ca="1" si="62"/>
        <v>0</v>
      </c>
      <c r="AE183">
        <v>-1.1003160084422865</v>
      </c>
      <c r="AF183">
        <v>-0.53785431207731216</v>
      </c>
      <c r="AG183">
        <v>-0.94718170483551578</v>
      </c>
      <c r="AH183">
        <v>-3.2066551149782928E-2</v>
      </c>
      <c r="AI183">
        <v>-0.48694130039004069</v>
      </c>
      <c r="AJ183">
        <v>-0.45377920945460948</v>
      </c>
      <c r="AK183">
        <v>0.97435735582052863</v>
      </c>
      <c r="AL183">
        <v>-4.0120573230323808E-2</v>
      </c>
      <c r="AM183">
        <v>-0.1105766570943926</v>
      </c>
      <c r="BE183" t="str">
        <f t="shared" si="47"/>
        <v>Isaac Okoro</v>
      </c>
      <c r="BF183" cm="1">
        <f t="array" ref="BF183">INDEX(_x_scores_!B$2:B$474,MATCH($BE183,_x_scores_!$A$2:$A$474,0),0) + INDEX(_hidden_info_auction!AP$42:BA$42,'Draft Sim'!$F$21)</f>
        <v>-0.85680746370645833</v>
      </c>
      <c r="BG183" cm="1">
        <f t="array" ref="BG183">INDEX(_x_scores_!C$2:C$474,MATCH($BE183,_x_scores_!$A$2:$A$474,0),0) + INDEX(_hidden_info_auction!AP$43:BA$43,'Draft Sim'!$F$21)</f>
        <v>-0.48083332536660572</v>
      </c>
      <c r="BH183" cm="1">
        <f t="array" ref="BH183">INDEX(_x_scores_!D$2:D$474,MATCH($BE183,_x_scores_!$A$2:$A$474,0),0) +INDEX(_hidden_info_auction!AP$44:BA$44,'Draft Sim'!$F$21)</f>
        <v>-0.61424308776530812</v>
      </c>
      <c r="BI183" cm="1">
        <f t="array" ref="BI183">INDEX(_x_scores_!E$2:E$474,MATCH($BE183,_x_scores_!$A$2:$A$474,0),0) + INDEX(_hidden_info_auction!AP$45:BA$45,'Draft Sim'!$F$21)</f>
        <v>-0.26657591617277965</v>
      </c>
      <c r="BJ183" cm="1">
        <f t="array" ref="BJ183">INDEX(_x_scores_!F$2:F$474,MATCH($BE183,_x_scores_!$A$2:$A$474,0),0) + INDEX(_hidden_info_auction!AP$46:BA$46,'Draft Sim'!$F$21)</f>
        <v>-0.9020325759445782</v>
      </c>
      <c r="BK183" cm="1">
        <f t="array" ref="BK183">INDEX(_x_scores_!G$2:G$474,MATCH($BE183,_x_scores_!$A$2:$A$474,0),0) + INDEX(_hidden_info_auction!AP$47:BA$47,'Draft Sim'!$F$21)</f>
        <v>-0.43918399159326765</v>
      </c>
      <c r="BL183" cm="1">
        <f t="array" ref="BL183">INDEX(_x_scores_!H$2:H$474,MATCH($BE183,_x_scores_!$A$2:$A$474,0),0) + INDEX(_hidden_info_auction!AP$48:BA$48,'Draft Sim'!$F$21)</f>
        <v>0.64411540263089018</v>
      </c>
      <c r="BM183" cm="1">
        <f t="array" ref="BM183">INDEX(_x_scores_!I$2:I$474,MATCH($BE183,_x_scores_!$A$2:$A$474,0),0) + INDEX(_hidden_info_auction!AP$49:BA$49,'Draft Sim'!$F$21)</f>
        <v>-1.7940729481810349</v>
      </c>
      <c r="BN183" cm="1">
        <f t="array" ref="BN183">INDEX(_x_scores_!J$2:J$474,MATCH($BE183,_x_scores_!$A$2:$A$474,0),0) + INDEX(_hidden_info_auction!AP$50:BA$50,'Draft Sim'!$F$21)</f>
        <v>8.5753176458654157E-3</v>
      </c>
      <c r="BP183">
        <f t="shared" si="48"/>
        <v>0.43649166637191517</v>
      </c>
      <c r="BQ183">
        <f t="shared" si="49"/>
        <v>0.46696994631368149</v>
      </c>
      <c r="BR183">
        <f t="shared" si="50"/>
        <v>0.45883744465416054</v>
      </c>
      <c r="BS183">
        <f t="shared" si="51"/>
        <v>0.47976917664452312</v>
      </c>
      <c r="BT183">
        <f t="shared" si="52"/>
        <v>0.43734089417743005</v>
      </c>
      <c r="BU183">
        <f t="shared" si="53"/>
        <v>0.46972739415489428</v>
      </c>
      <c r="BV183">
        <f t="shared" si="54"/>
        <v>0.54710608758858936</v>
      </c>
      <c r="BW183">
        <f t="shared" si="55"/>
        <v>0.36940698101305713</v>
      </c>
      <c r="BX183">
        <f t="shared" si="56"/>
        <v>0.50063082001545944</v>
      </c>
      <c r="BZ183">
        <f t="shared" si="57"/>
        <v>0.46292004565930117</v>
      </c>
      <c r="CA183" cm="1">
        <f t="array" aca="1" ref="CA183" ca="1">SUM(IF(MOD(_xlfn.FLOOR.MATH(ROW(INDIRECT("1:512"))/1),2)=1,BP183,1-BP183) * IF(MOD(_xlfn.FLOOR.MATH(ROW(INDIRECT("1:512"))/2),2)=1,BQ183,1-BQ183) *  IF(MOD(_xlfn.FLOOR.MATH(ROW(INDIRECT("1:512"))/4),2)=1,BR183,1-BR183) *IF(MOD(_xlfn.FLOOR.MATH(ROW(INDIRECT("1:512"))/8),2)=1,BS183,1-BS183) * IF(MOD(_xlfn.FLOOR.MATH(ROW(INDIRECT("1:512"))/16),2)=1,BT183,1-BT183) * IF(MOD(_xlfn.FLOOR.MATH(ROW(INDIRECT("1:512"))/32),2)=1,BU183,1-BU183) *  IF(MOD(_xlfn.FLOOR.MATH(ROW(INDIRECT("1:512"))/64),2)=1,BV183,1-BV183) * IF(MOD(_xlfn.FLOOR.MATH(ROW(INDIRECT("1:512"))/128),2)=1,BW183,1-BW183) * IF(MOD(_xlfn.FLOOR.MATH(ROW(INDIRECT("1:512"))/256),2)=1,BX183,1-BX183)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0.40904496518075795</v>
      </c>
      <c r="CB183">
        <f ca="1">IF('Auction Sim'!$C$2 = "Most Categories",CA183,BZ183)</f>
        <v>0.40904496518075795</v>
      </c>
      <c r="CD183" t="str">
        <f ca="1"/>
        <v>Larry Nance Jr.</v>
      </c>
      <c r="CF183" s="6" t="str">
        <f t="shared" ca="1" si="58"/>
        <v>Larry Nance Jr.</v>
      </c>
      <c r="CH183" t="str">
        <f ca="1"/>
        <v>Larry Nance Jr.</v>
      </c>
      <c r="CI183">
        <f t="shared" ca="1" si="63"/>
        <v>0.4090535252875383</v>
      </c>
      <c r="CJ183">
        <f t="shared" ca="1" si="64"/>
        <v>0.27001966499391494</v>
      </c>
      <c r="CL183">
        <f t="shared" ca="1" si="65"/>
        <v>0</v>
      </c>
      <c r="CN183">
        <f t="shared" ca="1" si="59"/>
        <v>0</v>
      </c>
    </row>
    <row r="184" spans="9:92">
      <c r="I184" t="str">
        <v>Gordon Hayward</v>
      </c>
      <c r="K184" s="6" t="str">
        <f t="shared" ca="1" si="44"/>
        <v>Gordon Hayward</v>
      </c>
      <c r="M184" t="str">
        <f ca="1"/>
        <v>Gordon Hayward</v>
      </c>
      <c r="N184">
        <f ca="1">INDEX(_g_scores_!K$2:$K$474,MATCH(M184,_g_scores_!$A$2:$A$474,0))</f>
        <v>-1.8265287505582741</v>
      </c>
      <c r="P184">
        <f t="shared" ca="1" si="60"/>
        <v>0</v>
      </c>
      <c r="R184">
        <f t="shared" ca="1" si="45"/>
        <v>0</v>
      </c>
      <c r="T184" t="str">
        <v>Russell Westbrook</v>
      </c>
      <c r="V184" s="6" t="str">
        <f t="shared" ca="1" si="46"/>
        <v>Russell Westbrook</v>
      </c>
      <c r="X184" t="str">
        <f ca="1"/>
        <v>Russell Westbrook</v>
      </c>
      <c r="Y184">
        <f ca="1">INDEX(_z_scores_!$K$2:$K$474,MATCH(X184,_z_scores_!$A$2:$A$474,0))</f>
        <v>-3.0885782359903931</v>
      </c>
      <c r="AA184">
        <f t="shared" ca="1" si="61"/>
        <v>0</v>
      </c>
      <c r="AC184">
        <f t="shared" ca="1" si="62"/>
        <v>0</v>
      </c>
      <c r="AE184">
        <v>-0.21238014834416594</v>
      </c>
      <c r="AF184">
        <v>0.11814063627420576</v>
      </c>
      <c r="AG184">
        <v>1.515052352988927</v>
      </c>
      <c r="AH184">
        <v>0.22243092478671683</v>
      </c>
      <c r="AI184">
        <v>-0.32504320733420189</v>
      </c>
      <c r="AJ184">
        <v>-0.19572913060804478</v>
      </c>
      <c r="AK184">
        <v>-1.5712313936748119</v>
      </c>
      <c r="AL184">
        <v>-0.70120061480000906</v>
      </c>
      <c r="AM184">
        <v>-0.51627075597349703</v>
      </c>
      <c r="BE184" t="str">
        <f t="shared" si="47"/>
        <v>Gordon Hayward</v>
      </c>
      <c r="BF184" cm="1">
        <f t="array" ref="BF184">INDEX(_x_scores_!B$2:B$474,MATCH($BE184,_x_scores_!$A$2:$A$474,0),0) + INDEX(_hidden_info_auction!AP$42:BA$42,'Draft Sim'!$F$21)</f>
        <v>-0.53216543106385017</v>
      </c>
      <c r="BG184" cm="1">
        <f t="array" ref="BG184">INDEX(_x_scores_!C$2:C$474,MATCH($BE184,_x_scores_!$A$2:$A$474,0),0) + INDEX(_hidden_info_auction!AP$43:BA$43,'Draft Sim'!$F$21)</f>
        <v>-0.39989496289517645</v>
      </c>
      <c r="BH184" cm="1">
        <f t="array" ref="BH184">INDEX(_x_scores_!D$2:D$474,MATCH($BE184,_x_scores_!$A$2:$A$474,0),0) +INDEX(_hidden_info_auction!AP$44:BA$44,'Draft Sim'!$F$21)</f>
        <v>-3.0169869025011758E-2</v>
      </c>
      <c r="BI184" cm="1">
        <f t="array" ref="BI184">INDEX(_x_scores_!E$2:E$474,MATCH($BE184,_x_scores_!$A$2:$A$474,0),0) + INDEX(_hidden_info_auction!AP$45:BA$45,'Draft Sim'!$F$21)</f>
        <v>-0.5873202898618739</v>
      </c>
      <c r="BJ184" cm="1">
        <f t="array" ref="BJ184">INDEX(_x_scores_!F$2:F$474,MATCH($BE184,_x_scores_!$A$2:$A$474,0),0) + INDEX(_hidden_info_auction!AP$46:BA$46,'Draft Sim'!$F$21)</f>
        <v>-1.1394666093282768</v>
      </c>
      <c r="BK184" cm="1">
        <f t="array" ref="BK184">INDEX(_x_scores_!G$2:G$474,MATCH($BE184,_x_scores_!$A$2:$A$474,0),0) + INDEX(_hidden_info_auction!AP$47:BA$47,'Draft Sim'!$F$21)</f>
        <v>-0.48993973020344139</v>
      </c>
      <c r="BL184" cm="1">
        <f t="array" ref="BL184">INDEX(_x_scores_!H$2:H$474,MATCH($BE184,_x_scores_!$A$2:$A$474,0),0) + INDEX(_hidden_info_auction!AP$48:BA$48,'Draft Sim'!$F$21)</f>
        <v>0.26465184949216813</v>
      </c>
      <c r="BM184" cm="1">
        <f t="array" ref="BM184">INDEX(_x_scores_!I$2:I$474,MATCH($BE184,_x_scores_!$A$2:$A$474,0),0) + INDEX(_hidden_info_auction!AP$49:BA$49,'Draft Sim'!$F$21)</f>
        <v>-1.6524061503963339</v>
      </c>
      <c r="BN184" cm="1">
        <f t="array" ref="BN184">INDEX(_x_scores_!J$2:J$474,MATCH($BE184,_x_scores_!$A$2:$A$474,0),0) + INDEX(_hidden_info_auction!AP$50:BA$50,'Draft Sim'!$F$21)</f>
        <v>-9.3660418276398621E-2</v>
      </c>
      <c r="BP184">
        <f t="shared" si="48"/>
        <v>0.46045170416278802</v>
      </c>
      <c r="BQ184">
        <f t="shared" si="49"/>
        <v>0.47252018107332816</v>
      </c>
      <c r="BR184">
        <f t="shared" si="50"/>
        <v>0.49797462061545139</v>
      </c>
      <c r="BS184">
        <f t="shared" si="51"/>
        <v>0.45550098931364102</v>
      </c>
      <c r="BT184">
        <f t="shared" si="52"/>
        <v>0.42104209474822885</v>
      </c>
      <c r="BU184">
        <f t="shared" si="53"/>
        <v>0.46623677254002538</v>
      </c>
      <c r="BV184">
        <f t="shared" si="54"/>
        <v>0.51939233452800559</v>
      </c>
      <c r="BW184">
        <f t="shared" si="55"/>
        <v>0.37938517848304398</v>
      </c>
      <c r="BX184">
        <f t="shared" si="56"/>
        <v>0.49311046463430319</v>
      </c>
      <c r="BZ184">
        <f t="shared" si="57"/>
        <v>0.46284603778875727</v>
      </c>
      <c r="CA184" cm="1">
        <f t="array" aca="1" ref="CA184" ca="1">SUM(IF(MOD(_xlfn.FLOOR.MATH(ROW(INDIRECT("1:512"))/1),2)=1,BP184,1-BP184) * IF(MOD(_xlfn.FLOOR.MATH(ROW(INDIRECT("1:512"))/2),2)=1,BQ184,1-BQ184) *  IF(MOD(_xlfn.FLOOR.MATH(ROW(INDIRECT("1:512"))/4),2)=1,BR184,1-BR184) *IF(MOD(_xlfn.FLOOR.MATH(ROW(INDIRECT("1:512"))/8),2)=1,BS184,1-BS184) * IF(MOD(_xlfn.FLOOR.MATH(ROW(INDIRECT("1:512"))/16),2)=1,BT184,1-BT184) * IF(MOD(_xlfn.FLOOR.MATH(ROW(INDIRECT("1:512"))/32),2)=1,BU184,1-BU184) *  IF(MOD(_xlfn.FLOOR.MATH(ROW(INDIRECT("1:512"))/64),2)=1,BV184,1-BV184) * IF(MOD(_xlfn.FLOOR.MATH(ROW(INDIRECT("1:512"))/128),2)=1,BW184,1-BW184) * IF(MOD(_xlfn.FLOOR.MATH(ROW(INDIRECT("1:512"))/256),2)=1,BX184,1-BX184)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0.40897132168691452</v>
      </c>
      <c r="CB184">
        <f ca="1">IF('Auction Sim'!$C$2 = "Most Categories",CA184,BZ184)</f>
        <v>0.40897132168691452</v>
      </c>
      <c r="CD184" t="str">
        <f ca="1"/>
        <v>Isaac Okoro</v>
      </c>
      <c r="CF184" s="6" t="str">
        <f t="shared" ca="1" si="58"/>
        <v>Isaac Okoro</v>
      </c>
      <c r="CH184" t="str">
        <f ca="1"/>
        <v>Isaac Okoro</v>
      </c>
      <c r="CI184">
        <f t="shared" ca="1" si="63"/>
        <v>0.40904496518075795</v>
      </c>
      <c r="CJ184">
        <f t="shared" ca="1" si="64"/>
        <v>0.26999763292194889</v>
      </c>
      <c r="CL184">
        <f t="shared" ca="1" si="65"/>
        <v>0</v>
      </c>
      <c r="CN184">
        <f t="shared" ca="1" si="59"/>
        <v>0</v>
      </c>
    </row>
    <row r="185" spans="9:92">
      <c r="I185" t="str">
        <v>Matisse Thybulle</v>
      </c>
      <c r="K185" s="6" t="str">
        <f t="shared" ca="1" si="44"/>
        <v>Matisse Thybulle</v>
      </c>
      <c r="M185" t="str">
        <f ca="1"/>
        <v>Matisse Thybulle</v>
      </c>
      <c r="N185">
        <f ca="1">INDEX(_g_scores_!K$2:$K$474,MATCH(M185,_g_scores_!$A$2:$A$474,0))</f>
        <v>-1.8320650764053186</v>
      </c>
      <c r="P185">
        <f t="shared" ca="1" si="60"/>
        <v>0</v>
      </c>
      <c r="R185">
        <f t="shared" ca="1" si="45"/>
        <v>0</v>
      </c>
      <c r="T185" t="str">
        <v>Alex Caruso</v>
      </c>
      <c r="V185" s="6" t="str">
        <f t="shared" ca="1" si="46"/>
        <v>Alex Caruso</v>
      </c>
      <c r="X185" t="str">
        <f ca="1"/>
        <v>Alex Caruso</v>
      </c>
      <c r="Y185">
        <f ca="1">INDEX(_z_scores_!$K$2:$K$474,MATCH(X185,_z_scores_!$A$2:$A$474,0))</f>
        <v>-3.0959628859140045</v>
      </c>
      <c r="AA185">
        <f t="shared" ca="1" si="61"/>
        <v>0</v>
      </c>
      <c r="AC185">
        <f t="shared" ca="1" si="62"/>
        <v>0</v>
      </c>
      <c r="AE185">
        <v>-1.122223656742213</v>
      </c>
      <c r="AF185">
        <v>-0.94219815087610348</v>
      </c>
      <c r="AG185">
        <v>-0.37139985736512032</v>
      </c>
      <c r="AH185">
        <v>0.33250385450297326</v>
      </c>
      <c r="AI185">
        <v>-0.22124354951691544</v>
      </c>
      <c r="AJ185">
        <v>-0.63195055085893759</v>
      </c>
      <c r="AK185">
        <v>0.54792365129497533</v>
      </c>
      <c r="AL185">
        <v>-0.13229710633327507</v>
      </c>
      <c r="AM185">
        <v>-0.24049026150452474</v>
      </c>
      <c r="BE185" t="str">
        <f t="shared" si="47"/>
        <v>Matisse Thybulle</v>
      </c>
      <c r="BF185" cm="1">
        <f t="array" ref="BF185">INDEX(_x_scores_!B$2:B$474,MATCH($BE185,_x_scores_!$A$2:$A$474,0),0) + INDEX(_hidden_info_auction!AP$42:BA$42,'Draft Sim'!$F$21)</f>
        <v>-1.2308018481378831</v>
      </c>
      <c r="BG185" cm="1">
        <f t="array" ref="BG185">INDEX(_x_scores_!C$2:C$474,MATCH($BE185,_x_scores_!$A$2:$A$474,0),0) + INDEX(_hidden_info_auction!AP$43:BA$43,'Draft Sim'!$F$21)</f>
        <v>-0.71039313936381843</v>
      </c>
      <c r="BH185" cm="1">
        <f t="array" ref="BH185">INDEX(_x_scores_!D$2:D$474,MATCH($BE185,_x_scores_!$A$2:$A$474,0),0) +INDEX(_hidden_info_auction!AP$44:BA$44,'Draft Sim'!$F$21)</f>
        <v>-0.89271817080737503</v>
      </c>
      <c r="BI185" cm="1">
        <f t="array" ref="BI185">INDEX(_x_scores_!E$2:E$474,MATCH($BE185,_x_scores_!$A$2:$A$474,0),0) + INDEX(_hidden_info_auction!AP$45:BA$45,'Draft Sim'!$F$21)</f>
        <v>8.0963574648124315E-2</v>
      </c>
      <c r="BJ185" cm="1">
        <f t="array" ref="BJ185">INDEX(_x_scores_!F$2:F$474,MATCH($BE185,_x_scores_!$A$2:$A$474,0),0) + INDEX(_hidden_info_auction!AP$46:BA$46,'Draft Sim'!$F$21)</f>
        <v>-0.53730816672983694</v>
      </c>
      <c r="BK185" cm="1">
        <f t="array" ref="BK185">INDEX(_x_scores_!G$2:G$474,MATCH($BE185,_x_scores_!$A$2:$A$474,0),0) + INDEX(_hidden_info_auction!AP$47:BA$47,'Draft Sim'!$F$21)</f>
        <v>-0.54679926387020428</v>
      </c>
      <c r="BL185" cm="1">
        <f t="array" ref="BL185">INDEX(_x_scores_!H$2:H$474,MATCH($BE185,_x_scores_!$A$2:$A$474,0),0) + INDEX(_hidden_info_auction!AP$48:BA$48,'Draft Sim'!$F$21)</f>
        <v>0.90953677115744591</v>
      </c>
      <c r="BM185" cm="1">
        <f t="array" ref="BM185">INDEX(_x_scores_!I$2:I$474,MATCH($BE185,_x_scores_!$A$2:$A$474,0),0) + INDEX(_hidden_info_auction!AP$49:BA$49,'Draft Sim'!$F$21)</f>
        <v>-1.8031782377754955</v>
      </c>
      <c r="BN185" cm="1">
        <f t="array" ref="BN185">INDEX(_x_scores_!J$2:J$474,MATCH($BE185,_x_scores_!$A$2:$A$474,0),0) + INDEX(_hidden_info_auction!AP$50:BA$50,'Draft Sim'!$F$21)</f>
        <v>-8.4155278558927488E-2</v>
      </c>
      <c r="BP185">
        <f t="shared" si="48"/>
        <v>0.40918065581305163</v>
      </c>
      <c r="BQ185">
        <f t="shared" si="49"/>
        <v>0.45126666497531387</v>
      </c>
      <c r="BR185">
        <f t="shared" si="50"/>
        <v>0.44029397123583491</v>
      </c>
      <c r="BS185">
        <f t="shared" si="51"/>
        <v>0.50614683287538609</v>
      </c>
      <c r="BT185">
        <f t="shared" si="52"/>
        <v>0.46257649889582075</v>
      </c>
      <c r="BU185">
        <f t="shared" si="53"/>
        <v>0.46232946989015322</v>
      </c>
      <c r="BV185">
        <f t="shared" si="54"/>
        <v>0.56636340660856921</v>
      </c>
      <c r="BW185">
        <f t="shared" si="55"/>
        <v>0.36876857390996876</v>
      </c>
      <c r="BX185">
        <f t="shared" si="56"/>
        <v>0.49380959073760056</v>
      </c>
      <c r="BZ185">
        <f t="shared" si="57"/>
        <v>0.46230396277129987</v>
      </c>
      <c r="CA185" cm="1">
        <f t="array" aca="1" ref="CA185" ca="1">SUM(IF(MOD(_xlfn.FLOOR.MATH(ROW(INDIRECT("1:512"))/1),2)=1,BP185,1-BP185) * IF(MOD(_xlfn.FLOOR.MATH(ROW(INDIRECT("1:512"))/2),2)=1,BQ185,1-BQ185) *  IF(MOD(_xlfn.FLOOR.MATH(ROW(INDIRECT("1:512"))/4),2)=1,BR185,1-BR185) *IF(MOD(_xlfn.FLOOR.MATH(ROW(INDIRECT("1:512"))/8),2)=1,BS185,1-BS185) * IF(MOD(_xlfn.FLOOR.MATH(ROW(INDIRECT("1:512"))/16),2)=1,BT185,1-BT185) * IF(MOD(_xlfn.FLOOR.MATH(ROW(INDIRECT("1:512"))/32),2)=1,BU185,1-BU185) *  IF(MOD(_xlfn.FLOOR.MATH(ROW(INDIRECT("1:512"))/64),2)=1,BV185,1-BV185) * IF(MOD(_xlfn.FLOOR.MATH(ROW(INDIRECT("1:512"))/128),2)=1,BW185,1-BW185) * IF(MOD(_xlfn.FLOOR.MATH(ROW(INDIRECT("1:512"))/256),2)=1,BX185,1-BX185)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0.40739131595720657</v>
      </c>
      <c r="CB185">
        <f ca="1">IF('Auction Sim'!$C$2 = "Most Categories",CA185,BZ185)</f>
        <v>0.40739131595720657</v>
      </c>
      <c r="CD185" t="str">
        <f ca="1"/>
        <v>Gordon Hayward</v>
      </c>
      <c r="CF185" s="6" t="str">
        <f t="shared" ca="1" si="58"/>
        <v>Gordon Hayward</v>
      </c>
      <c r="CH185" t="str">
        <f ca="1"/>
        <v>Gordon Hayward</v>
      </c>
      <c r="CI185">
        <f t="shared" ca="1" si="63"/>
        <v>0.40897132168691452</v>
      </c>
      <c r="CJ185">
        <f t="shared" ca="1" si="64"/>
        <v>0.26980808408955903</v>
      </c>
      <c r="CL185">
        <f t="shared" ca="1" si="65"/>
        <v>0</v>
      </c>
      <c r="CN185">
        <f t="shared" ca="1" si="59"/>
        <v>0</v>
      </c>
    </row>
    <row r="186" spans="9:92">
      <c r="I186" t="str">
        <v>Torrey Craig</v>
      </c>
      <c r="K186" s="6" t="str">
        <f t="shared" ca="1" si="44"/>
        <v>Torrey Craig</v>
      </c>
      <c r="M186" t="str">
        <f ca="1"/>
        <v>Torrey Craig</v>
      </c>
      <c r="N186">
        <f ca="1">INDEX(_g_scores_!K$2:$K$474,MATCH(M186,_g_scores_!$A$2:$A$474,0))</f>
        <v>-1.8356160535844892</v>
      </c>
      <c r="P186">
        <f t="shared" ca="1" si="60"/>
        <v>0</v>
      </c>
      <c r="R186">
        <f t="shared" ca="1" si="45"/>
        <v>0</v>
      </c>
      <c r="T186" t="str">
        <v>Gordon Hayward</v>
      </c>
      <c r="V186" s="6" t="str">
        <f t="shared" ca="1" si="46"/>
        <v>Gordon Hayward</v>
      </c>
      <c r="X186" t="str">
        <f ca="1"/>
        <v>Gordon Hayward</v>
      </c>
      <c r="Y186">
        <f ca="1">INDEX(_z_scores_!$K$2:$K$474,MATCH(X186,_z_scores_!$A$2:$A$474,0))</f>
        <v>-3.0992166317222898</v>
      </c>
      <c r="AA186">
        <f t="shared" ca="1" si="61"/>
        <v>0</v>
      </c>
      <c r="AC186">
        <f t="shared" ca="1" si="62"/>
        <v>0</v>
      </c>
      <c r="AE186">
        <v>-0.44032856784537983</v>
      </c>
      <c r="AF186">
        <v>-0.64406257802188283</v>
      </c>
      <c r="AG186">
        <v>-0.17962887225851701</v>
      </c>
      <c r="AH186">
        <v>-0.35434476291646261</v>
      </c>
      <c r="AI186">
        <v>-0.56769514159522627</v>
      </c>
      <c r="AJ186">
        <v>-0.42200631090320329</v>
      </c>
      <c r="AK186">
        <v>0.3353161626373109</v>
      </c>
      <c r="AL186">
        <v>9.1532551972505385E-2</v>
      </c>
      <c r="AM186">
        <v>-0.19350425768255536</v>
      </c>
      <c r="BE186" t="str">
        <f t="shared" si="47"/>
        <v>Torrey Craig</v>
      </c>
      <c r="BF186" cm="1">
        <f t="array" ref="BF186">INDEX(_x_scores_!B$2:B$474,MATCH($BE186,_x_scores_!$A$2:$A$474,0),0) + INDEX(_hidden_info_auction!AP$42:BA$42,'Draft Sim'!$F$21)</f>
        <v>-1.0874128228353894</v>
      </c>
      <c r="BG186" cm="1">
        <f t="array" ref="BG186">INDEX(_x_scores_!C$2:C$474,MATCH($BE186,_x_scores_!$A$2:$A$474,0),0) + INDEX(_hidden_info_auction!AP$43:BA$43,'Draft Sim'!$F$21)</f>
        <v>-0.14817167838003398</v>
      </c>
      <c r="BH186" cm="1">
        <f t="array" ref="BH186">INDEX(_x_scores_!D$2:D$474,MATCH($BE186,_x_scores_!$A$2:$A$474,0),0) +INDEX(_hidden_info_auction!AP$44:BA$44,'Draft Sim'!$F$21)</f>
        <v>-0.78607967044274096</v>
      </c>
      <c r="BI186" cm="1">
        <f t="array" ref="BI186">INDEX(_x_scores_!E$2:E$474,MATCH($BE186,_x_scores_!$A$2:$A$474,0),0) + INDEX(_hidden_info_auction!AP$45:BA$45,'Draft Sim'!$F$21)</f>
        <v>-0.60986211647052158</v>
      </c>
      <c r="BJ186" cm="1">
        <f t="array" ref="BJ186">INDEX(_x_scores_!F$2:F$474,MATCH($BE186,_x_scores_!$A$2:$A$474,0),0) + INDEX(_hidden_info_auction!AP$46:BA$46,'Draft Sim'!$F$21)</f>
        <v>-0.60069889508700369</v>
      </c>
      <c r="BK186" cm="1">
        <f t="array" ref="BK186">INDEX(_x_scores_!G$2:G$474,MATCH($BE186,_x_scores_!$A$2:$A$474,0),0) + INDEX(_hidden_info_auction!AP$47:BA$47,'Draft Sim'!$F$21)</f>
        <v>-0.22280123554791403</v>
      </c>
      <c r="BL186" cm="1">
        <f t="array" ref="BL186">INDEX(_x_scores_!H$2:H$474,MATCH($BE186,_x_scores_!$A$2:$A$474,0),0) + INDEX(_hidden_info_auction!AP$48:BA$48,'Draft Sim'!$F$21)</f>
        <v>0.72577226994372535</v>
      </c>
      <c r="BM186" cm="1">
        <f t="array" ref="BM186">INDEX(_x_scores_!I$2:I$474,MATCH($BE186,_x_scores_!$A$2:$A$474,0),0) + INDEX(_hidden_info_auction!AP$49:BA$49,'Draft Sim'!$F$21)</f>
        <v>-1.7934098277785586</v>
      </c>
      <c r="BN186" cm="1">
        <f t="array" ref="BN186">INDEX(_x_scores_!J$2:J$474,MATCH($BE186,_x_scores_!$A$2:$A$474,0),0) + INDEX(_hidden_info_auction!AP$50:BA$50,'Draft Sim'!$F$21)</f>
        <v>-0.13617091408716503</v>
      </c>
      <c r="BP186">
        <f t="shared" si="48"/>
        <v>0.41960720911442217</v>
      </c>
      <c r="BQ186">
        <f t="shared" si="49"/>
        <v>0.48981104185890056</v>
      </c>
      <c r="BR186">
        <f t="shared" si="50"/>
        <v>0.44738175767725008</v>
      </c>
      <c r="BS186">
        <f t="shared" si="51"/>
        <v>0.45380059511002846</v>
      </c>
      <c r="BT186">
        <f t="shared" si="52"/>
        <v>0.45817669086170354</v>
      </c>
      <c r="BU186">
        <f t="shared" si="53"/>
        <v>0.48463152175897595</v>
      </c>
      <c r="BV186">
        <f t="shared" si="54"/>
        <v>0.55304457026093079</v>
      </c>
      <c r="BW186">
        <f t="shared" si="55"/>
        <v>0.3694534890468707</v>
      </c>
      <c r="BX186">
        <f t="shared" si="56"/>
        <v>0.48998400382744289</v>
      </c>
      <c r="BZ186">
        <f t="shared" si="57"/>
        <v>0.46287676439072506</v>
      </c>
      <c r="CA186" cm="1">
        <f t="array" aca="1" ref="CA186" ca="1">SUM(IF(MOD(_xlfn.FLOOR.MATH(ROW(INDIRECT("1:512"))/1),2)=1,BP186,1-BP186) * IF(MOD(_xlfn.FLOOR.MATH(ROW(INDIRECT("1:512"))/2),2)=1,BQ186,1-BQ186) *  IF(MOD(_xlfn.FLOOR.MATH(ROW(INDIRECT("1:512"))/4),2)=1,BR186,1-BR186) *IF(MOD(_xlfn.FLOOR.MATH(ROW(INDIRECT("1:512"))/8),2)=1,BS186,1-BS186) * IF(MOD(_xlfn.FLOOR.MATH(ROW(INDIRECT("1:512"))/16),2)=1,BT186,1-BT186) * IF(MOD(_xlfn.FLOOR.MATH(ROW(INDIRECT("1:512"))/32),2)=1,BU186,1-BU186) *  IF(MOD(_xlfn.FLOOR.MATH(ROW(INDIRECT("1:512"))/64),2)=1,BV186,1-BV186) * IF(MOD(_xlfn.FLOOR.MATH(ROW(INDIRECT("1:512"))/128),2)=1,BW186,1-BW186) * IF(MOD(_xlfn.FLOOR.MATH(ROW(INDIRECT("1:512"))/256),2)=1,BX186,1-BX186)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0.40889535381510234</v>
      </c>
      <c r="CB186">
        <f ca="1">IF('Auction Sim'!$C$2 = "Most Categories",CA186,BZ186)</f>
        <v>0.40889535381510234</v>
      </c>
      <c r="CD186" t="str">
        <f ca="1"/>
        <v>Torrey Craig</v>
      </c>
      <c r="CF186" s="6" t="str">
        <f t="shared" ca="1" si="58"/>
        <v>Torrey Craig</v>
      </c>
      <c r="CH186" t="str">
        <f ca="1"/>
        <v>Torrey Craig</v>
      </c>
      <c r="CI186">
        <f t="shared" ca="1" si="63"/>
        <v>0.40889535381510234</v>
      </c>
      <c r="CJ186">
        <f t="shared" ca="1" si="64"/>
        <v>0.26961254394212875</v>
      </c>
      <c r="CL186">
        <f t="shared" ca="1" si="65"/>
        <v>0</v>
      </c>
      <c r="CN186">
        <f t="shared" ca="1" si="59"/>
        <v>0</v>
      </c>
    </row>
    <row r="187" spans="9:92">
      <c r="I187" t="str">
        <v>Mason Plumlee</v>
      </c>
      <c r="K187" s="6" t="str">
        <f t="shared" ca="1" si="44"/>
        <v>Mason Plumlee</v>
      </c>
      <c r="M187" t="str">
        <f ca="1"/>
        <v>Mason Plumlee</v>
      </c>
      <c r="N187">
        <f ca="1">INDEX(_g_scores_!K$2:$K$474,MATCH(M187,_g_scores_!$A$2:$A$474,0))</f>
        <v>-1.9007815517075577</v>
      </c>
      <c r="P187">
        <f t="shared" ca="1" si="60"/>
        <v>0</v>
      </c>
      <c r="R187">
        <f t="shared" ca="1" si="45"/>
        <v>0</v>
      </c>
      <c r="T187" t="str">
        <v>AJ Griffin</v>
      </c>
      <c r="V187" s="6" t="str">
        <f t="shared" ca="1" si="46"/>
        <v>AJ Griffin</v>
      </c>
      <c r="X187" t="str">
        <f ca="1"/>
        <v>AJ Griffin</v>
      </c>
      <c r="Y187">
        <f ca="1">INDEX(_z_scores_!$K$2:$K$474,MATCH(X187,_z_scores_!$A$2:$A$474,0))</f>
        <v>-3.1060561680982057</v>
      </c>
      <c r="AA187">
        <f t="shared" ca="1" si="61"/>
        <v>0</v>
      </c>
      <c r="AC187">
        <f t="shared" ca="1" si="62"/>
        <v>0</v>
      </c>
      <c r="AE187">
        <v>-0.60170739928319794</v>
      </c>
      <c r="AF187">
        <v>-0.81601335307799494</v>
      </c>
      <c r="AG187">
        <v>-0.948783157130064</v>
      </c>
      <c r="AH187">
        <v>-0.26457646627005482</v>
      </c>
      <c r="AI187">
        <v>-0.61716528071423316</v>
      </c>
      <c r="AJ187">
        <v>6.636945179411477E-2</v>
      </c>
      <c r="AK187">
        <v>0.72993213031204718</v>
      </c>
      <c r="AL187">
        <v>0.1495410859522088</v>
      </c>
      <c r="AM187">
        <v>-0.27621527599278228</v>
      </c>
      <c r="BE187" t="str">
        <f t="shared" si="47"/>
        <v>Mason Plumlee</v>
      </c>
      <c r="BF187" cm="1">
        <f t="array" ref="BF187">INDEX(_x_scores_!B$2:B$474,MATCH($BE187,_x_scores_!$A$2:$A$474,0),0) + INDEX(_hidden_info_auction!AP$42:BA$42,'Draft Sim'!$F$21)</f>
        <v>-0.74946131267228377</v>
      </c>
      <c r="BG187" cm="1">
        <f t="array" ref="BG187">INDEX(_x_scores_!C$2:C$474,MATCH($BE187,_x_scores_!$A$2:$A$474,0),0) + INDEX(_hidden_info_auction!AP$43:BA$43,'Draft Sim'!$F$21)</f>
        <v>0.94012085302436876</v>
      </c>
      <c r="BH187" cm="1">
        <f t="array" ref="BH187">INDEX(_x_scores_!D$2:D$474,MATCH($BE187,_x_scores_!$A$2:$A$474,0),0) +INDEX(_hidden_info_auction!AP$44:BA$44,'Draft Sim'!$F$21)</f>
        <v>-8.7908733233775099E-2</v>
      </c>
      <c r="BI187" cm="1">
        <f t="array" ref="BI187">INDEX(_x_scores_!E$2:E$474,MATCH($BE187,_x_scores_!$A$2:$A$474,0),0) + INDEX(_hidden_info_auction!AP$45:BA$45,'Draft Sim'!$F$21)</f>
        <v>-0.57618964222096802</v>
      </c>
      <c r="BJ187" cm="1">
        <f t="array" ref="BJ187">INDEX(_x_scores_!F$2:F$474,MATCH($BE187,_x_scores_!$A$2:$A$474,0),0) + INDEX(_hidden_info_auction!AP$46:BA$46,'Draft Sim'!$F$21)</f>
        <v>-0.57218276190710649</v>
      </c>
      <c r="BK187" cm="1">
        <f t="array" ref="BK187">INDEX(_x_scores_!G$2:G$474,MATCH($BE187,_x_scores_!$A$2:$A$474,0),0) + INDEX(_hidden_info_auction!AP$47:BA$47,'Draft Sim'!$F$21)</f>
        <v>-1.3416181696064904</v>
      </c>
      <c r="BL187" cm="1">
        <f t="array" ref="BL187">INDEX(_x_scores_!H$2:H$474,MATCH($BE187,_x_scores_!$A$2:$A$474,0),0) + INDEX(_hidden_info_auction!AP$48:BA$48,'Draft Sim'!$F$21)</f>
        <v>9.5175055829045285E-2</v>
      </c>
      <c r="BM187" cm="1">
        <f t="array" ref="BM187">INDEX(_x_scores_!I$2:I$474,MATCH($BE187,_x_scores_!$A$2:$A$474,0),0) + INDEX(_hidden_info_auction!AP$49:BA$49,'Draft Sim'!$F$21)</f>
        <v>-3.2483364821788325</v>
      </c>
      <c r="BN187" cm="1">
        <f t="array" ref="BN187">INDEX(_x_scores_!J$2:J$474,MATCH($BE187,_x_scores_!$A$2:$A$474,0),0) + INDEX(_hidden_info_auction!AP$50:BA$50,'Draft Sim'!$F$21)</f>
        <v>0.90675285170867714</v>
      </c>
      <c r="BP187">
        <f t="shared" si="48"/>
        <v>0.44439294346704017</v>
      </c>
      <c r="BQ187">
        <f t="shared" si="49"/>
        <v>0.56437210585394437</v>
      </c>
      <c r="BR187">
        <f t="shared" si="50"/>
        <v>0.49409865494983984</v>
      </c>
      <c r="BS187">
        <f t="shared" si="51"/>
        <v>0.45634090847607167</v>
      </c>
      <c r="BT187">
        <f t="shared" si="52"/>
        <v>0.46015533016059307</v>
      </c>
      <c r="BU187">
        <f t="shared" si="53"/>
        <v>0.40825829903475508</v>
      </c>
      <c r="BV187">
        <f t="shared" si="54"/>
        <v>0.5069763346178805</v>
      </c>
      <c r="BW187">
        <f t="shared" si="55"/>
        <v>0.27302290241521465</v>
      </c>
      <c r="BX187">
        <f t="shared" si="56"/>
        <v>0.56639335802258117</v>
      </c>
      <c r="BZ187">
        <f t="shared" si="57"/>
        <v>0.46377898188865785</v>
      </c>
      <c r="CA187" cm="1">
        <f t="array" aca="1" ref="CA187" ca="1">SUM(IF(MOD(_xlfn.FLOOR.MATH(ROW(INDIRECT("1:512"))/1),2)=1,BP187,1-BP187) * IF(MOD(_xlfn.FLOOR.MATH(ROW(INDIRECT("1:512"))/2),2)=1,BQ187,1-BQ187) *  IF(MOD(_xlfn.FLOOR.MATH(ROW(INDIRECT("1:512"))/4),2)=1,BR187,1-BR187) *IF(MOD(_xlfn.FLOOR.MATH(ROW(INDIRECT("1:512"))/8),2)=1,BS187,1-BS187) * IF(MOD(_xlfn.FLOOR.MATH(ROW(INDIRECT("1:512"))/16),2)=1,BT187,1-BT187) * IF(MOD(_xlfn.FLOOR.MATH(ROW(INDIRECT("1:512"))/32),2)=1,BU187,1-BU187) *  IF(MOD(_xlfn.FLOOR.MATH(ROW(INDIRECT("1:512"))/64),2)=1,BV187,1-BV187) * IF(MOD(_xlfn.FLOOR.MATH(ROW(INDIRECT("1:512"))/128),2)=1,BW187,1-BW187) * IF(MOD(_xlfn.FLOOR.MATH(ROW(INDIRECT("1:512"))/256),2)=1,BX187,1-BX187)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0.41048623285856867</v>
      </c>
      <c r="CB187">
        <f ca="1">IF('Auction Sim'!$C$2 = "Most Categories",CA187,BZ187)</f>
        <v>0.41048623285856867</v>
      </c>
      <c r="CD187" t="str">
        <f ca="1"/>
        <v>Matisse Thybulle</v>
      </c>
      <c r="CF187" s="6" t="str">
        <f t="shared" ca="1" si="58"/>
        <v>Matisse Thybulle</v>
      </c>
      <c r="CH187" t="str">
        <f ca="1"/>
        <v>Matisse Thybulle</v>
      </c>
      <c r="CI187">
        <f t="shared" ca="1" si="63"/>
        <v>0.40739131595720657</v>
      </c>
      <c r="CJ187">
        <f t="shared" ca="1" si="64"/>
        <v>0.2657393489176475</v>
      </c>
      <c r="CL187">
        <f t="shared" ca="1" si="65"/>
        <v>0</v>
      </c>
      <c r="CN187">
        <f t="shared" ca="1" si="59"/>
        <v>0</v>
      </c>
    </row>
    <row r="188" spans="9:92">
      <c r="I188" t="str">
        <v>Max Strus</v>
      </c>
      <c r="K188" s="6" t="str">
        <f t="shared" ca="1" si="44"/>
        <v>Max Strus</v>
      </c>
      <c r="M188" t="str">
        <f ca="1"/>
        <v>Max Strus</v>
      </c>
      <c r="N188">
        <f ca="1">INDEX(_g_scores_!K$2:$K$474,MATCH(M188,_g_scores_!$A$2:$A$474,0))</f>
        <v>-1.9271092602917359</v>
      </c>
      <c r="P188">
        <f t="shared" ca="1" si="60"/>
        <v>0</v>
      </c>
      <c r="R188">
        <f t="shared" ca="1" si="45"/>
        <v>0</v>
      </c>
      <c r="T188" t="str">
        <v>Torrey Craig</v>
      </c>
      <c r="V188" s="6" t="str">
        <f t="shared" ca="1" si="46"/>
        <v>Torrey Craig</v>
      </c>
      <c r="X188" t="str">
        <f ca="1"/>
        <v>Torrey Craig</v>
      </c>
      <c r="Y188">
        <f ca="1">INDEX(_z_scores_!$K$2:$K$474,MATCH(X188,_z_scores_!$A$2:$A$474,0))</f>
        <v>-3.1201886065619617</v>
      </c>
      <c r="AA188">
        <f t="shared" ca="1" si="61"/>
        <v>0</v>
      </c>
      <c r="AC188">
        <f t="shared" ca="1" si="62"/>
        <v>0</v>
      </c>
      <c r="AE188">
        <v>-0.99557595961691914</v>
      </c>
      <c r="AF188">
        <v>-0.39233929350674035</v>
      </c>
      <c r="AG188">
        <v>-0.93553867367624621</v>
      </c>
      <c r="AH188">
        <v>-0.37688658952511034</v>
      </c>
      <c r="AI188">
        <v>-2.8927427353953102E-2</v>
      </c>
      <c r="AJ188">
        <v>-0.15486781624767593</v>
      </c>
      <c r="AK188">
        <v>0.79643658308886811</v>
      </c>
      <c r="AL188">
        <v>-4.9471125409719222E-2</v>
      </c>
      <c r="AM188">
        <v>-0.23601475349332177</v>
      </c>
      <c r="BE188" t="str">
        <f t="shared" si="47"/>
        <v>Max Strus</v>
      </c>
      <c r="BF188" cm="1">
        <f t="array" ref="BF188">INDEX(_x_scores_!B$2:B$474,MATCH($BE188,_x_scores_!$A$2:$A$474,0),0) + INDEX(_hidden_info_auction!AP$42:BA$42,'Draft Sim'!$F$21)</f>
        <v>-0.68432563826251491</v>
      </c>
      <c r="BG188" cm="1">
        <f t="array" ref="BG188">INDEX(_x_scores_!C$2:C$474,MATCH($BE188,_x_scores_!$A$2:$A$474,0),0) + INDEX(_hidden_info_auction!AP$43:BA$43,'Draft Sim'!$F$21)</f>
        <v>-0.65163070547364776</v>
      </c>
      <c r="BH188" cm="1">
        <f t="array" ref="BH188">INDEX(_x_scores_!D$2:D$474,MATCH($BE188,_x_scores_!$A$2:$A$474,0),0) +INDEX(_hidden_info_auction!AP$44:BA$44,'Draft Sim'!$F$21)</f>
        <v>-0.49857860424579248</v>
      </c>
      <c r="BI188" cm="1">
        <f t="array" ref="BI188">INDEX(_x_scores_!E$2:E$474,MATCH($BE188,_x_scores_!$A$2:$A$474,0),0) + INDEX(_hidden_info_auction!AP$45:BA$45,'Draft Sim'!$F$21)</f>
        <v>-0.71164702029767102</v>
      </c>
      <c r="BJ188" cm="1">
        <f t="array" ref="BJ188">INDEX(_x_scores_!F$2:F$474,MATCH($BE188,_x_scores_!$A$2:$A$474,0),0) + INDEX(_hidden_info_auction!AP$46:BA$46,'Draft Sim'!$F$21)</f>
        <v>-1.3356104759354728</v>
      </c>
      <c r="BK188" cm="1">
        <f t="array" ref="BK188">INDEX(_x_scores_!G$2:G$474,MATCH($BE188,_x_scores_!$A$2:$A$474,0),0) + INDEX(_hidden_info_auction!AP$47:BA$47,'Draft Sim'!$F$21)</f>
        <v>0.46359201833762131</v>
      </c>
      <c r="BL188" cm="1">
        <f t="array" ref="BL188">INDEX(_x_scores_!H$2:H$474,MATCH($BE188,_x_scores_!$A$2:$A$474,0),0) + INDEX(_hidden_info_auction!AP$48:BA$48,'Draft Sim'!$F$21)</f>
        <v>0.72300790607559029</v>
      </c>
      <c r="BM188" cm="1">
        <f t="array" ref="BM188">INDEX(_x_scores_!I$2:I$474,MATCH($BE188,_x_scores_!$A$2:$A$474,0),0) + INDEX(_hidden_info_auction!AP$49:BA$49,'Draft Sim'!$F$21)</f>
        <v>-1.7047083224284885</v>
      </c>
      <c r="BN188" cm="1">
        <f t="array" ref="BN188">INDEX(_x_scores_!J$2:J$474,MATCH($BE188,_x_scores_!$A$2:$A$474,0),0) + INDEX(_hidden_info_auction!AP$50:BA$50,'Draft Sim'!$F$21)</f>
        <v>-0.36313072618231979</v>
      </c>
      <c r="BP188">
        <f t="shared" si="48"/>
        <v>0.44919829576841852</v>
      </c>
      <c r="BQ188">
        <f t="shared" si="49"/>
        <v>0.45528010721152024</v>
      </c>
      <c r="BR188">
        <f t="shared" si="50"/>
        <v>0.46656824342936898</v>
      </c>
      <c r="BS188">
        <f t="shared" si="51"/>
        <v>0.4461336593523868</v>
      </c>
      <c r="BT188">
        <f t="shared" si="52"/>
        <v>0.40767775870542944</v>
      </c>
      <c r="BU188">
        <f t="shared" si="53"/>
        <v>0.531951524786209</v>
      </c>
      <c r="BV188">
        <f t="shared" si="54"/>
        <v>0.55284371906709873</v>
      </c>
      <c r="BW188">
        <f t="shared" si="55"/>
        <v>0.37569154773748559</v>
      </c>
      <c r="BX188">
        <f t="shared" si="56"/>
        <v>0.47330720823161987</v>
      </c>
      <c r="BZ188">
        <f t="shared" si="57"/>
        <v>0.46207245158772625</v>
      </c>
      <c r="CA188" cm="1">
        <f t="array" aca="1" ref="CA188" ca="1">SUM(IF(MOD(_xlfn.FLOOR.MATH(ROW(INDIRECT("1:512"))/1),2)=1,BP188,1-BP188) * IF(MOD(_xlfn.FLOOR.MATH(ROW(INDIRECT("1:512"))/2),2)=1,BQ188,1-BQ188) *  IF(MOD(_xlfn.FLOOR.MATH(ROW(INDIRECT("1:512"))/4),2)=1,BR188,1-BR188) *IF(MOD(_xlfn.FLOOR.MATH(ROW(INDIRECT("1:512"))/8),2)=1,BS188,1-BS188) * IF(MOD(_xlfn.FLOOR.MATH(ROW(INDIRECT("1:512"))/16),2)=1,BT188,1-BT188) * IF(MOD(_xlfn.FLOOR.MATH(ROW(INDIRECT("1:512"))/32),2)=1,BU188,1-BU188) *  IF(MOD(_xlfn.FLOOR.MATH(ROW(INDIRECT("1:512"))/64),2)=1,BV188,1-BV188) * IF(MOD(_xlfn.FLOOR.MATH(ROW(INDIRECT("1:512"))/128),2)=1,BW188,1-BW188) * IF(MOD(_xlfn.FLOOR.MATH(ROW(INDIRECT("1:512"))/256),2)=1,BX188,1-BX188)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0.40686628827576632</v>
      </c>
      <c r="CB188">
        <f ca="1">IF('Auction Sim'!$C$2 = "Most Categories",CA188,BZ188)</f>
        <v>0.40686628827576632</v>
      </c>
      <c r="CD188" t="str">
        <f ca="1"/>
        <v>Max Strus</v>
      </c>
      <c r="CF188" s="6" t="str">
        <f t="shared" ca="1" si="58"/>
        <v>Max Strus</v>
      </c>
      <c r="CH188" t="str">
        <f ca="1"/>
        <v>Max Strus</v>
      </c>
      <c r="CI188">
        <f t="shared" ca="1" si="63"/>
        <v>0.40686628827576632</v>
      </c>
      <c r="CJ188">
        <f t="shared" ca="1" si="64"/>
        <v>0.26438647381725955</v>
      </c>
      <c r="CL188">
        <f t="shared" ca="1" si="65"/>
        <v>0</v>
      </c>
      <c r="CN188">
        <f t="shared" ca="1" si="59"/>
        <v>0</v>
      </c>
    </row>
    <row r="189" spans="9:92">
      <c r="I189" t="str">
        <v>AJ Griffin</v>
      </c>
      <c r="K189" s="6" t="str">
        <f t="shared" ca="1" si="44"/>
        <v>AJ Griffin</v>
      </c>
      <c r="M189" t="str">
        <f ca="1"/>
        <v>AJ Griffin</v>
      </c>
      <c r="N189">
        <f ca="1">INDEX(_g_scores_!K$2:$K$474,MATCH(M189,_g_scores_!$A$2:$A$474,0))</f>
        <v>-1.94630167855175</v>
      </c>
      <c r="P189">
        <f t="shared" ca="1" si="60"/>
        <v>0</v>
      </c>
      <c r="R189">
        <f t="shared" ca="1" si="45"/>
        <v>0</v>
      </c>
      <c r="T189" t="str">
        <v>Jaden Ivey</v>
      </c>
      <c r="V189" s="6" t="str">
        <f t="shared" ca="1" si="46"/>
        <v>Jaden Ivey</v>
      </c>
      <c r="X189" t="str">
        <f ca="1"/>
        <v>Jaden Ivey</v>
      </c>
      <c r="Y189">
        <f ca="1">INDEX(_z_scores_!$K$2:$K$474,MATCH(X189,_z_scores_!$A$2:$A$474,0))</f>
        <v>-3.1766793736319654</v>
      </c>
      <c r="AA189">
        <f t="shared" ca="1" si="61"/>
        <v>0</v>
      </c>
      <c r="AC189">
        <f t="shared" ca="1" si="62"/>
        <v>0</v>
      </c>
      <c r="AE189">
        <v>0.24064233947609448</v>
      </c>
      <c r="AF189">
        <v>-0.47680036876775417</v>
      </c>
      <c r="AG189">
        <v>0.85579447288843191</v>
      </c>
      <c r="AH189">
        <v>2.5925306824388601E-2</v>
      </c>
      <c r="AI189">
        <v>-0.60695956814377727</v>
      </c>
      <c r="AJ189">
        <v>0.12767911878188523</v>
      </c>
      <c r="AK189">
        <v>-1.183256642962274</v>
      </c>
      <c r="AL189">
        <v>-0.22999850044833878</v>
      </c>
      <c r="AM189">
        <v>-0.72143940317532484</v>
      </c>
      <c r="BE189" t="str">
        <f t="shared" si="47"/>
        <v>AJ Griffin</v>
      </c>
      <c r="BF189" cm="1">
        <f t="array" ref="BF189">INDEX(_x_scores_!B$2:B$474,MATCH($BE189,_x_scores_!$A$2:$A$474,0),0) + INDEX(_hidden_info_auction!AP$42:BA$42,'Draft Sim'!$F$21)</f>
        <v>-0.69354426250166823</v>
      </c>
      <c r="BG189" cm="1">
        <f t="array" ref="BG189">INDEX(_x_scores_!C$2:C$474,MATCH($BE189,_x_scores_!$A$2:$A$474,0),0) + INDEX(_hidden_info_auction!AP$43:BA$43,'Draft Sim'!$F$21)</f>
        <v>-0.57184573795128857</v>
      </c>
      <c r="BH189" cm="1">
        <f t="array" ref="BH189">INDEX(_x_scores_!D$2:D$474,MATCH($BE189,_x_scores_!$A$2:$A$474,0),0) +INDEX(_hidden_info_auction!AP$44:BA$44,'Draft Sim'!$F$21)</f>
        <v>-0.79932415389655875</v>
      </c>
      <c r="BI189" cm="1">
        <f t="array" ref="BI189">INDEX(_x_scores_!E$2:E$474,MATCH($BE189,_x_scores_!$A$2:$A$474,0),0) + INDEX(_hidden_info_auction!AP$45:BA$45,'Draft Sim'!$F$21)</f>
        <v>-0.49755199321546612</v>
      </c>
      <c r="BJ189" cm="1">
        <f t="array" ref="BJ189">INDEX(_x_scores_!F$2:F$474,MATCH($BE189,_x_scores_!$A$2:$A$474,0),0) + INDEX(_hidden_info_auction!AP$46:BA$46,'Draft Sim'!$F$21)</f>
        <v>-1.1889367484472837</v>
      </c>
      <c r="BK189" cm="1">
        <f t="array" ref="BK189">INDEX(_x_scores_!G$2:G$474,MATCH($BE189,_x_scores_!$A$2:$A$474,0),0) + INDEX(_hidden_info_auction!AP$47:BA$47,'Draft Sim'!$F$21)</f>
        <v>-1.5639675061233371E-3</v>
      </c>
      <c r="BL189" cm="1">
        <f t="array" ref="BL189">INDEX(_x_scores_!H$2:H$474,MATCH($BE189,_x_scores_!$A$2:$A$474,0),0) + INDEX(_hidden_info_auction!AP$48:BA$48,'Draft Sim'!$F$21)</f>
        <v>0.65926781716690441</v>
      </c>
      <c r="BM189" cm="1">
        <f t="array" ref="BM189">INDEX(_x_scores_!I$2:I$474,MATCH($BE189,_x_scores_!$A$2:$A$474,0),0) + INDEX(_hidden_info_auction!AP$49:BA$49,'Draft Sim'!$F$21)</f>
        <v>-1.5943976164166305</v>
      </c>
      <c r="BN189" cm="1">
        <f t="array" ref="BN189">INDEX(_x_scores_!J$2:J$474,MATCH($BE189,_x_scores_!$A$2:$A$474,0),0) + INDEX(_hidden_info_auction!AP$50:BA$50,'Draft Sim'!$F$21)</f>
        <v>-0.17637143658662555</v>
      </c>
      <c r="BP189">
        <f t="shared" si="48"/>
        <v>0.44851772678866231</v>
      </c>
      <c r="BQ189">
        <f t="shared" si="49"/>
        <v>0.4607366132995443</v>
      </c>
      <c r="BR189">
        <f t="shared" si="50"/>
        <v>0.44650049397491465</v>
      </c>
      <c r="BS189">
        <f t="shared" si="51"/>
        <v>0.4622802531609953</v>
      </c>
      <c r="BT189">
        <f t="shared" si="52"/>
        <v>0.41766219352394329</v>
      </c>
      <c r="BU189">
        <f t="shared" si="53"/>
        <v>0.49989209328985451</v>
      </c>
      <c r="BV189">
        <f t="shared" si="54"/>
        <v>0.54820888146302416</v>
      </c>
      <c r="BW189">
        <f t="shared" si="55"/>
        <v>0.38349469946792114</v>
      </c>
      <c r="BX189">
        <f t="shared" si="56"/>
        <v>0.48702799428997512</v>
      </c>
      <c r="BZ189">
        <f t="shared" si="57"/>
        <v>0.46159121658431501</v>
      </c>
      <c r="CA189" cm="1">
        <f t="array" aca="1" ref="CA189" ca="1">SUM(IF(MOD(_xlfn.FLOOR.MATH(ROW(INDIRECT("1:512"))/1),2)=1,BP189,1-BP189) * IF(MOD(_xlfn.FLOOR.MATH(ROW(INDIRECT("1:512"))/2),2)=1,BQ189,1-BQ189) *  IF(MOD(_xlfn.FLOOR.MATH(ROW(INDIRECT("1:512"))/4),2)=1,BR189,1-BR189) *IF(MOD(_xlfn.FLOOR.MATH(ROW(INDIRECT("1:512"))/8),2)=1,BS189,1-BS189) * IF(MOD(_xlfn.FLOOR.MATH(ROW(INDIRECT("1:512"))/16),2)=1,BT189,1-BT189) * IF(MOD(_xlfn.FLOOR.MATH(ROW(INDIRECT("1:512"))/32),2)=1,BU189,1-BU189) *  IF(MOD(_xlfn.FLOOR.MATH(ROW(INDIRECT("1:512"))/64),2)=1,BV189,1-BV189) * IF(MOD(_xlfn.FLOOR.MATH(ROW(INDIRECT("1:512"))/128),2)=1,BW189,1-BW189) * IF(MOD(_xlfn.FLOOR.MATH(ROW(INDIRECT("1:512"))/256),2)=1,BX189,1-BX189)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0.40583693789636743</v>
      </c>
      <c r="CB189">
        <f ca="1">IF('Auction Sim'!$C$2 = "Most Categories",CA189,BZ189)</f>
        <v>0.40583693789636743</v>
      </c>
      <c r="CD189" t="str">
        <f ca="1"/>
        <v>AJ Griffin</v>
      </c>
      <c r="CF189" s="6" t="str">
        <f t="shared" ca="1" si="58"/>
        <v>AJ Griffin</v>
      </c>
      <c r="CH189" t="str">
        <f ca="1"/>
        <v>AJ Griffin</v>
      </c>
      <c r="CI189">
        <f t="shared" ca="1" si="63"/>
        <v>0.40583693789636743</v>
      </c>
      <c r="CJ189">
        <f t="shared" ca="1" si="64"/>
        <v>0.26173282108843071</v>
      </c>
      <c r="CL189">
        <f t="shared" ca="1" si="65"/>
        <v>0</v>
      </c>
      <c r="CN189">
        <f t="shared" ca="1" si="59"/>
        <v>0</v>
      </c>
    </row>
    <row r="190" spans="9:92">
      <c r="I190" t="str">
        <v>Alec Burks</v>
      </c>
      <c r="K190" s="6" t="str">
        <f t="shared" ca="1" si="44"/>
        <v>Alec Burks</v>
      </c>
      <c r="M190" t="str">
        <f ca="1"/>
        <v>Alec Burks</v>
      </c>
      <c r="N190">
        <f ca="1">INDEX(_g_scores_!K$2:$K$474,MATCH(M190,_g_scores_!$A$2:$A$474,0))</f>
        <v>-1.9675128513556972</v>
      </c>
      <c r="P190">
        <f t="shared" ca="1" si="60"/>
        <v>0</v>
      </c>
      <c r="R190">
        <f t="shared" ca="1" si="45"/>
        <v>0</v>
      </c>
      <c r="T190" t="str">
        <v>Jose Alvarado</v>
      </c>
      <c r="V190" s="6" t="str">
        <f t="shared" ca="1" si="46"/>
        <v>Jose Alvarado</v>
      </c>
      <c r="X190" t="str">
        <f ca="1"/>
        <v>Jose Alvarado</v>
      </c>
      <c r="Y190">
        <f ca="1">INDEX(_z_scores_!$K$2:$K$474,MATCH(X190,_z_scores_!$A$2:$A$474,0))</f>
        <v>-3.20735446003355</v>
      </c>
      <c r="AA190">
        <f t="shared" ca="1" si="61"/>
        <v>0</v>
      </c>
      <c r="AC190">
        <f t="shared" ca="1" si="62"/>
        <v>0</v>
      </c>
      <c r="AE190">
        <v>-0.74163566491187904</v>
      </c>
      <c r="AF190">
        <v>-1.0739042937446148</v>
      </c>
      <c r="AG190">
        <v>-0.22816430219124528</v>
      </c>
      <c r="AH190">
        <v>0.16570382486104382</v>
      </c>
      <c r="AI190">
        <v>-0.69613789097106471</v>
      </c>
      <c r="AJ190">
        <v>-0.23960287869858171</v>
      </c>
      <c r="AK190">
        <v>0.44426021179990033</v>
      </c>
      <c r="AL190">
        <v>-1.947355047755818E-2</v>
      </c>
      <c r="AM190">
        <v>-0.36990952010300016</v>
      </c>
      <c r="BE190" t="str">
        <f t="shared" si="47"/>
        <v>Alec Burks</v>
      </c>
      <c r="BF190" cm="1">
        <f t="array" ref="BF190">INDEX(_x_scores_!B$2:B$474,MATCH($BE190,_x_scores_!$A$2:$A$474,0),0) + INDEX(_hidden_info_auction!AP$42:BA$42,'Draft Sim'!$F$21)</f>
        <v>-0.70190710155057667</v>
      </c>
      <c r="BG190" cm="1">
        <f t="array" ref="BG190">INDEX(_x_scores_!C$2:C$474,MATCH($BE190,_x_scores_!$A$2:$A$474,0),0) + INDEX(_hidden_info_auction!AP$43:BA$43,'Draft Sim'!$F$21)</f>
        <v>-0.52098104278376622</v>
      </c>
      <c r="BH190" cm="1">
        <f t="array" ref="BH190">INDEX(_x_scores_!D$2:D$474,MATCH($BE190,_x_scores_!$A$2:$A$474,0),0) +INDEX(_hidden_info_auction!AP$44:BA$44,'Draft Sim'!$F$21)</f>
        <v>-0.46660876357871561</v>
      </c>
      <c r="BI190" cm="1">
        <f t="array" ref="BI190">INDEX(_x_scores_!E$2:E$474,MATCH($BE190,_x_scores_!$A$2:$A$474,0),0) + INDEX(_hidden_info_auction!AP$45:BA$45,'Draft Sim'!$F$21)</f>
        <v>-0.56453829030704339</v>
      </c>
      <c r="BJ190" cm="1">
        <f t="array" ref="BJ190">INDEX(_x_scores_!F$2:F$474,MATCH($BE190,_x_scores_!$A$2:$A$474,0),0) + INDEX(_hidden_info_auction!AP$46:BA$46,'Draft Sim'!$F$21)</f>
        <v>-1.2270120756692018</v>
      </c>
      <c r="BK190" cm="1">
        <f t="array" ref="BK190">INDEX(_x_scores_!G$2:G$474,MATCH($BE190,_x_scores_!$A$2:$A$474,0),0) + INDEX(_hidden_info_auction!AP$47:BA$47,'Draft Sim'!$F$21)</f>
        <v>-1.5045589836243017E-2</v>
      </c>
      <c r="BL190" cm="1">
        <f t="array" ref="BL190">INDEX(_x_scores_!H$2:H$474,MATCH($BE190,_x_scores_!$A$2:$A$474,0),0) + INDEX(_hidden_info_auction!AP$48:BA$48,'Draft Sim'!$F$21)</f>
        <v>0.5746687404966766</v>
      </c>
      <c r="BM190" cm="1">
        <f t="array" ref="BM190">INDEX(_x_scores_!I$2:I$474,MATCH($BE190,_x_scores_!$A$2:$A$474,0),0) + INDEX(_hidden_info_auction!AP$49:BA$49,'Draft Sim'!$F$21)</f>
        <v>-1.6302963936692247</v>
      </c>
      <c r="BN190" cm="1">
        <f t="array" ref="BN190">INDEX(_x_scores_!J$2:J$474,MATCH($BE190,_x_scores_!$A$2:$A$474,0),0) + INDEX(_hidden_info_auction!AP$50:BA$50,'Draft Sim'!$F$21)</f>
        <v>-0.30671119429722105</v>
      </c>
      <c r="BP190">
        <f t="shared" si="48"/>
        <v>0.44790046750562684</v>
      </c>
      <c r="BQ190">
        <f t="shared" si="49"/>
        <v>0.46421918629344638</v>
      </c>
      <c r="BR190">
        <f t="shared" si="50"/>
        <v>0.46870740061682481</v>
      </c>
      <c r="BS190">
        <f t="shared" si="51"/>
        <v>0.45722032897372467</v>
      </c>
      <c r="BT190">
        <f t="shared" si="52"/>
        <v>0.41506493153239843</v>
      </c>
      <c r="BU190">
        <f t="shared" si="53"/>
        <v>0.49896192326069388</v>
      </c>
      <c r="BV190">
        <f t="shared" si="54"/>
        <v>0.54204723309533287</v>
      </c>
      <c r="BW190">
        <f t="shared" si="55"/>
        <v>0.38094993007179045</v>
      </c>
      <c r="BX190">
        <f t="shared" si="56"/>
        <v>0.47744963431407195</v>
      </c>
      <c r="BZ190">
        <f t="shared" si="57"/>
        <v>0.46139122618487893</v>
      </c>
      <c r="CA190" cm="1">
        <f t="array" aca="1" ref="CA190" ca="1">SUM(IF(MOD(_xlfn.FLOOR.MATH(ROW(INDIRECT("1:512"))/1),2)=1,BP190,1-BP190) * IF(MOD(_xlfn.FLOOR.MATH(ROW(INDIRECT("1:512"))/2),2)=1,BQ190,1-BQ190) *  IF(MOD(_xlfn.FLOOR.MATH(ROW(INDIRECT("1:512"))/4),2)=1,BR190,1-BR190) *IF(MOD(_xlfn.FLOOR.MATH(ROW(INDIRECT("1:512"))/8),2)=1,BS190,1-BS190) * IF(MOD(_xlfn.FLOOR.MATH(ROW(INDIRECT("1:512"))/16),2)=1,BT190,1-BT190) * IF(MOD(_xlfn.FLOOR.MATH(ROW(INDIRECT("1:512"))/32),2)=1,BU190,1-BU190) *  IF(MOD(_xlfn.FLOOR.MATH(ROW(INDIRECT("1:512"))/64),2)=1,BV190,1-BV190) * IF(MOD(_xlfn.FLOOR.MATH(ROW(INDIRECT("1:512"))/128),2)=1,BW190,1-BW190) * IF(MOD(_xlfn.FLOOR.MATH(ROW(INDIRECT("1:512"))/256),2)=1,BX190,1-BX190)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0.40538494144852028</v>
      </c>
      <c r="CB190">
        <f ca="1">IF('Auction Sim'!$C$2 = "Most Categories",CA190,BZ190)</f>
        <v>0.40538494144852028</v>
      </c>
      <c r="CD190" t="str">
        <f ca="1"/>
        <v>Aleksej Pokusevski</v>
      </c>
      <c r="CF190" s="6" t="str">
        <f t="shared" ca="1" si="58"/>
        <v>Aleksej Pokusevski</v>
      </c>
      <c r="CH190" t="str">
        <f ca="1"/>
        <v>Aleksej Pokusevski</v>
      </c>
      <c r="CI190">
        <f t="shared" ca="1" si="63"/>
        <v>0.40583590474269471</v>
      </c>
      <c r="CJ190">
        <f t="shared" ca="1" si="64"/>
        <v>0.26173015679093914</v>
      </c>
      <c r="CL190">
        <f t="shared" ca="1" si="65"/>
        <v>0</v>
      </c>
      <c r="CN190">
        <f t="shared" ca="1" si="59"/>
        <v>0</v>
      </c>
    </row>
    <row r="191" spans="9:92">
      <c r="I191" t="str">
        <v>Precious Achiuwa</v>
      </c>
      <c r="K191" s="6" t="str">
        <f t="shared" ca="1" si="44"/>
        <v>Precious Achiuwa</v>
      </c>
      <c r="M191" t="str">
        <f ca="1"/>
        <v>Precious Achiuwa</v>
      </c>
      <c r="N191">
        <f ca="1">INDEX(_g_scores_!K$2:$K$474,MATCH(M191,_g_scores_!$A$2:$A$474,0))</f>
        <v>-1.9681419499889861</v>
      </c>
      <c r="P191">
        <f t="shared" ca="1" si="60"/>
        <v>0</v>
      </c>
      <c r="R191">
        <f t="shared" ca="1" si="45"/>
        <v>0</v>
      </c>
      <c r="T191" t="str">
        <v>RJ Barrett</v>
      </c>
      <c r="V191" s="6" t="str">
        <f t="shared" ca="1" si="46"/>
        <v>RJ Barrett</v>
      </c>
      <c r="X191" t="str">
        <f ca="1"/>
        <v>RJ Barrett</v>
      </c>
      <c r="Y191">
        <f ca="1">INDEX(_z_scores_!$K$2:$K$474,MATCH(X191,_z_scores_!$A$2:$A$474,0))</f>
        <v>-3.2444414352991826</v>
      </c>
      <c r="AA191">
        <f t="shared" ca="1" si="61"/>
        <v>0</v>
      </c>
      <c r="AC191">
        <f t="shared" ca="1" si="62"/>
        <v>0</v>
      </c>
      <c r="AE191">
        <v>0.4474654238953179</v>
      </c>
      <c r="AF191">
        <v>3.1449641680332249E-2</v>
      </c>
      <c r="AG191">
        <v>-0.1956577976803496</v>
      </c>
      <c r="AH191">
        <v>-0.35644767171673258</v>
      </c>
      <c r="AI191">
        <v>-0.52945645079859482</v>
      </c>
      <c r="AJ191">
        <v>0.22769483590187328</v>
      </c>
      <c r="AK191">
        <v>-0.44961700295773793</v>
      </c>
      <c r="AL191">
        <v>-0.64023493788508401</v>
      </c>
      <c r="AM191">
        <v>-0.54515984899461001</v>
      </c>
      <c r="BE191" t="str">
        <f t="shared" si="47"/>
        <v>Precious Achiuwa</v>
      </c>
      <c r="BF191" cm="1">
        <f t="array" ref="BF191">INDEX(_x_scores_!B$2:B$474,MATCH($BE191,_x_scores_!$A$2:$A$474,0),0) + INDEX(_hidden_info_auction!AP$42:BA$42,'Draft Sim'!$F$21)</f>
        <v>-0.77560964427436263</v>
      </c>
      <c r="BG191" cm="1">
        <f t="array" ref="BG191">INDEX(_x_scores_!C$2:C$474,MATCH($BE191,_x_scores_!$A$2:$A$474,0),0) + INDEX(_hidden_info_auction!AP$43:BA$43,'Draft Sim'!$F$21)</f>
        <v>0.36630170719013333</v>
      </c>
      <c r="BH191" cm="1">
        <f t="array" ref="BH191">INDEX(_x_scores_!D$2:D$474,MATCH($BE191,_x_scores_!$A$2:$A$474,0),0) +INDEX(_hidden_info_auction!AP$44:BA$44,'Draft Sim'!$F$21)</f>
        <v>-0.91253609576291805</v>
      </c>
      <c r="BI191" cm="1">
        <f t="array" ref="BI191">INDEX(_x_scores_!E$2:E$474,MATCH($BE191,_x_scores_!$A$2:$A$474,0),0) + INDEX(_hidden_info_auction!AP$45:BA$45,'Draft Sim'!$F$21)</f>
        <v>-0.67581809485570787</v>
      </c>
      <c r="BJ191" cm="1">
        <f t="array" ref="BJ191">INDEX(_x_scores_!F$2:F$474,MATCH($BE191,_x_scores_!$A$2:$A$474,0),0) + INDEX(_hidden_info_auction!AP$46:BA$46,'Draft Sim'!$F$21)</f>
        <v>-0.64730516897792989</v>
      </c>
      <c r="BK191" cm="1">
        <f t="array" ref="BK191">INDEX(_x_scores_!G$2:G$474,MATCH($BE191,_x_scores_!$A$2:$A$474,0),0) + INDEX(_hidden_info_auction!AP$47:BA$47,'Draft Sim'!$F$21)</f>
        <v>-0.81276119867563379</v>
      </c>
      <c r="BL191" cm="1">
        <f t="array" ref="BL191">INDEX(_x_scores_!H$2:H$474,MATCH($BE191,_x_scores_!$A$2:$A$474,0),0) + INDEX(_hidden_info_auction!AP$48:BA$48,'Draft Sim'!$F$21)</f>
        <v>0.51175875074361654</v>
      </c>
      <c r="BM191" cm="1">
        <f t="array" ref="BM191">INDEX(_x_scores_!I$2:I$474,MATCH($BE191,_x_scores_!$A$2:$A$474,0),0) + INDEX(_hidden_info_auction!AP$49:BA$49,'Draft Sim'!$F$21)</f>
        <v>-2.0793847668155179</v>
      </c>
      <c r="BN191" cm="1">
        <f t="array" ref="BN191">INDEX(_x_scores_!J$2:J$474,MATCH($BE191,_x_scores_!$A$2:$A$474,0),0) + INDEX(_hidden_info_auction!AP$50:BA$50,'Draft Sim'!$F$21)</f>
        <v>0.17063403907461913</v>
      </c>
      <c r="BP191">
        <f t="shared" si="48"/>
        <v>0.44246611957616966</v>
      </c>
      <c r="BQ191">
        <f t="shared" si="49"/>
        <v>0.52517457848532312</v>
      </c>
      <c r="BR191">
        <f t="shared" si="50"/>
        <v>0.4389787978661932</v>
      </c>
      <c r="BS191">
        <f t="shared" si="51"/>
        <v>0.44883032301119452</v>
      </c>
      <c r="BT191">
        <f t="shared" si="52"/>
        <v>0.45494508918415355</v>
      </c>
      <c r="BU191">
        <f t="shared" si="53"/>
        <v>0.4441072561042092</v>
      </c>
      <c r="BV191">
        <f t="shared" si="54"/>
        <v>0.53745863350153222</v>
      </c>
      <c r="BW191">
        <f t="shared" si="55"/>
        <v>0.34958210779144849</v>
      </c>
      <c r="BX191">
        <f t="shared" si="56"/>
        <v>0.51255016538595344</v>
      </c>
      <c r="BZ191">
        <f t="shared" si="57"/>
        <v>0.46156589676735305</v>
      </c>
      <c r="CA191" cm="1">
        <f t="array" aca="1" ref="CA191" ca="1">SUM(IF(MOD(_xlfn.FLOOR.MATH(ROW(INDIRECT("1:512"))/1),2)=1,BP191,1-BP191) * IF(MOD(_xlfn.FLOOR.MATH(ROW(INDIRECT("1:512"))/2),2)=1,BQ191,1-BQ191) *  IF(MOD(_xlfn.FLOOR.MATH(ROW(INDIRECT("1:512"))/4),2)=1,BR191,1-BR191) *IF(MOD(_xlfn.FLOOR.MATH(ROW(INDIRECT("1:512"))/8),2)=1,BS191,1-BS191) * IF(MOD(_xlfn.FLOOR.MATH(ROW(INDIRECT("1:512"))/16),2)=1,BT191,1-BT191) * IF(MOD(_xlfn.FLOOR.MATH(ROW(INDIRECT("1:512"))/32),2)=1,BU191,1-BU191) *  IF(MOD(_xlfn.FLOOR.MATH(ROW(INDIRECT("1:512"))/64),2)=1,BV191,1-BV191) * IF(MOD(_xlfn.FLOOR.MATH(ROW(INDIRECT("1:512"))/128),2)=1,BW191,1-BW191) * IF(MOD(_xlfn.FLOOR.MATH(ROW(INDIRECT("1:512"))/256),2)=1,BX191,1-BX191)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0.4056409760335446</v>
      </c>
      <c r="CB191">
        <f ca="1">IF('Auction Sim'!$C$2 = "Most Categories",CA191,BZ191)</f>
        <v>0.4056409760335446</v>
      </c>
      <c r="CD191" t="str">
        <f ca="1"/>
        <v>Terance Mann</v>
      </c>
      <c r="CF191" s="6" t="str">
        <f t="shared" ca="1" si="58"/>
        <v>Terance Mann</v>
      </c>
      <c r="CH191" t="str">
        <f ca="1"/>
        <v>Terance Mann</v>
      </c>
      <c r="CI191">
        <f t="shared" ca="1" si="63"/>
        <v>0.40575664730818178</v>
      </c>
      <c r="CJ191">
        <f t="shared" ca="1" si="64"/>
        <v>0.26152576261409743</v>
      </c>
      <c r="CL191">
        <f t="shared" ca="1" si="65"/>
        <v>0</v>
      </c>
      <c r="CN191">
        <f t="shared" ca="1" si="59"/>
        <v>0</v>
      </c>
    </row>
    <row r="192" spans="9:92">
      <c r="I192" t="str">
        <v>Terance Mann</v>
      </c>
      <c r="K192" s="6" t="str">
        <f t="shared" ca="1" si="44"/>
        <v>Terance Mann</v>
      </c>
      <c r="M192" t="str">
        <f ca="1"/>
        <v>Terance Mann</v>
      </c>
      <c r="N192">
        <f ca="1">INDEX(_g_scores_!K$2:$K$474,MATCH(M192,_g_scores_!$A$2:$A$474,0))</f>
        <v>-1.9720891167082015</v>
      </c>
      <c r="P192">
        <f t="shared" ca="1" si="60"/>
        <v>0</v>
      </c>
      <c r="R192">
        <f t="shared" ca="1" si="45"/>
        <v>0</v>
      </c>
      <c r="T192" t="str">
        <v>Alec Burks</v>
      </c>
      <c r="V192" s="6" t="str">
        <f t="shared" ca="1" si="46"/>
        <v>Alec Burks</v>
      </c>
      <c r="X192" t="str">
        <f ca="1"/>
        <v>Alec Burks</v>
      </c>
      <c r="Y192">
        <f ca="1">INDEX(_z_scores_!$K$2:$K$474,MATCH(X192,_z_scores_!$A$2:$A$474,0))</f>
        <v>-3.2863613674603398</v>
      </c>
      <c r="AA192">
        <f t="shared" ca="1" si="61"/>
        <v>0</v>
      </c>
      <c r="AC192">
        <f t="shared" ca="1" si="62"/>
        <v>0</v>
      </c>
      <c r="AE192">
        <v>-0.61007023833210638</v>
      </c>
      <c r="AF192">
        <v>-0.7651486579104726</v>
      </c>
      <c r="AG192">
        <v>-0.61606776681222086</v>
      </c>
      <c r="AH192">
        <v>-0.3315627633616321</v>
      </c>
      <c r="AI192">
        <v>-0.65524060793615135</v>
      </c>
      <c r="AJ192">
        <v>5.288782946399509E-2</v>
      </c>
      <c r="AK192">
        <v>0.64533305364181937</v>
      </c>
      <c r="AL192">
        <v>0.11364230869961459</v>
      </c>
      <c r="AM192">
        <v>-0.40655503370337776</v>
      </c>
      <c r="BE192" t="str">
        <f t="shared" si="47"/>
        <v>Terance Mann</v>
      </c>
      <c r="BF192" cm="1">
        <f t="array" ref="BF192">INDEX(_x_scores_!B$2:B$474,MATCH($BE192,_x_scores_!$A$2:$A$474,0),0) + INDEX(_hidden_info_auction!AP$42:BA$42,'Draft Sim'!$F$21)</f>
        <v>-0.74203876396208257</v>
      </c>
      <c r="BG192" cm="1">
        <f t="array" ref="BG192">INDEX(_x_scores_!C$2:C$474,MATCH($BE192,_x_scores_!$A$2:$A$474,0),0) + INDEX(_hidden_info_auction!AP$43:BA$43,'Draft Sim'!$F$21)</f>
        <v>-0.3496870583475461</v>
      </c>
      <c r="BH192" cm="1">
        <f t="array" ref="BH192">INDEX(_x_scores_!D$2:D$474,MATCH($BE192,_x_scores_!$A$2:$A$474,0),0) +INDEX(_hidden_info_auction!AP$44:BA$44,'Draft Sim'!$F$21)</f>
        <v>-0.30465471382683806</v>
      </c>
      <c r="BI192" cm="1">
        <f t="array" ref="BI192">INDEX(_x_scores_!E$2:E$474,MATCH($BE192,_x_scores_!$A$2:$A$474,0),0) + INDEX(_hidden_info_auction!AP$45:BA$45,'Draft Sim'!$F$21)</f>
        <v>-0.65172985235734915</v>
      </c>
      <c r="BJ192" cm="1">
        <f t="array" ref="BJ192">INDEX(_x_scores_!F$2:F$474,MATCH($BE192,_x_scores_!$A$2:$A$474,0),0) + INDEX(_hidden_info_auction!AP$46:BA$46,'Draft Sim'!$F$21)</f>
        <v>-1.1357471757155984</v>
      </c>
      <c r="BK192" cm="1">
        <f t="array" ref="BK192">INDEX(_x_scores_!G$2:G$474,MATCH($BE192,_x_scores_!$A$2:$A$474,0),0) + INDEX(_hidden_info_auction!AP$47:BA$47,'Draft Sim'!$F$21)</f>
        <v>-0.41750840556415847</v>
      </c>
      <c r="BL192" cm="1">
        <f t="array" ref="BL192">INDEX(_x_scores_!H$2:H$474,MATCH($BE192,_x_scores_!$A$2:$A$474,0),0) + INDEX(_hidden_info_auction!AP$48:BA$48,'Draft Sim'!$F$21)</f>
        <v>0.43571055478401055</v>
      </c>
      <c r="BM192" cm="1">
        <f t="array" ref="BM192">INDEX(_x_scores_!I$2:I$474,MATCH($BE192,_x_scores_!$A$2:$A$474,0),0) + INDEX(_hidden_info_auction!AP$49:BA$49,'Draft Sim'!$F$21)</f>
        <v>-1.7618221422247109</v>
      </c>
      <c r="BN192" cm="1">
        <f t="array" ref="BN192">INDEX(_x_scores_!J$2:J$474,MATCH($BE192,_x_scores_!$A$2:$A$474,0),0) + INDEX(_hidden_info_auction!AP$50:BA$50,'Draft Sim'!$F$21)</f>
        <v>9.1131389430688409E-2</v>
      </c>
      <c r="BP192">
        <f t="shared" si="48"/>
        <v>0.44494013942634369</v>
      </c>
      <c r="BQ192">
        <f t="shared" si="49"/>
        <v>0.47596587036061244</v>
      </c>
      <c r="BR192">
        <f t="shared" si="50"/>
        <v>0.47955662839163016</v>
      </c>
      <c r="BS192">
        <f t="shared" si="51"/>
        <v>0.45064466195596853</v>
      </c>
      <c r="BT192">
        <f t="shared" si="52"/>
        <v>0.42129645271566873</v>
      </c>
      <c r="BU192">
        <f t="shared" si="53"/>
        <v>0.47121881301501545</v>
      </c>
      <c r="BV192">
        <f t="shared" si="54"/>
        <v>0.53190513878213364</v>
      </c>
      <c r="BW192">
        <f t="shared" si="55"/>
        <v>0.37167109699477185</v>
      </c>
      <c r="BX192">
        <f t="shared" si="56"/>
        <v>0.50670352113172701</v>
      </c>
      <c r="BZ192">
        <f t="shared" si="57"/>
        <v>0.46154470253043023</v>
      </c>
      <c r="CA192" cm="1">
        <f t="array" aca="1" ref="CA192" ca="1">SUM(IF(MOD(_xlfn.FLOOR.MATH(ROW(INDIRECT("1:512"))/1),2)=1,BP192,1-BP192) * IF(MOD(_xlfn.FLOOR.MATH(ROW(INDIRECT("1:512"))/2),2)=1,BQ192,1-BQ192) *  IF(MOD(_xlfn.FLOOR.MATH(ROW(INDIRECT("1:512"))/4),2)=1,BR192,1-BR192) *IF(MOD(_xlfn.FLOOR.MATH(ROW(INDIRECT("1:512"))/8),2)=1,BS192,1-BS192) * IF(MOD(_xlfn.FLOOR.MATH(ROW(INDIRECT("1:512"))/16),2)=1,BT192,1-BT192) * IF(MOD(_xlfn.FLOOR.MATH(ROW(INDIRECT("1:512"))/32),2)=1,BU192,1-BU192) *  IF(MOD(_xlfn.FLOOR.MATH(ROW(INDIRECT("1:512"))/64),2)=1,BV192,1-BV192) * IF(MOD(_xlfn.FLOOR.MATH(ROW(INDIRECT("1:512"))/128),2)=1,BW192,1-BW192) * IF(MOD(_xlfn.FLOOR.MATH(ROW(INDIRECT("1:512"))/256),2)=1,BX192,1-BX192)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0.40575664730818178</v>
      </c>
      <c r="CB192">
        <f ca="1">IF('Auction Sim'!$C$2 = "Most Categories",CA192,BZ192)</f>
        <v>0.40575664730818178</v>
      </c>
      <c r="CD192" t="str">
        <f ca="1"/>
        <v>Precious Achiuwa</v>
      </c>
      <c r="CF192" s="6" t="str">
        <f t="shared" ca="1" si="58"/>
        <v>Precious Achiuwa</v>
      </c>
      <c r="CH192" t="str">
        <f ca="1"/>
        <v>Precious Achiuwa</v>
      </c>
      <c r="CI192">
        <f t="shared" ca="1" si="63"/>
        <v>0.4056409760335446</v>
      </c>
      <c r="CJ192">
        <f t="shared" ca="1" si="64"/>
        <v>0.2612274441974628</v>
      </c>
      <c r="CL192">
        <f t="shared" ca="1" si="65"/>
        <v>0</v>
      </c>
      <c r="CN192">
        <f t="shared" ca="1" si="59"/>
        <v>0</v>
      </c>
    </row>
    <row r="193" spans="9:92">
      <c r="I193" t="str">
        <v>Jalen Suggs</v>
      </c>
      <c r="K193" s="6" t="str">
        <f t="shared" ca="1" si="44"/>
        <v>Jalen Suggs</v>
      </c>
      <c r="M193" t="str">
        <f ca="1"/>
        <v>Jalen Suggs</v>
      </c>
      <c r="N193">
        <f ca="1">INDEX(_g_scores_!K$2:$K$474,MATCH(M193,_g_scores_!$A$2:$A$474,0))</f>
        <v>-1.9739664299625774</v>
      </c>
      <c r="P193">
        <f t="shared" ca="1" si="60"/>
        <v>0</v>
      </c>
      <c r="R193">
        <f t="shared" ca="1" si="45"/>
        <v>0</v>
      </c>
      <c r="T193" t="str">
        <v>Aaron Nesmith</v>
      </c>
      <c r="V193" s="6" t="str">
        <f t="shared" ca="1" si="46"/>
        <v>Aaron Nesmith</v>
      </c>
      <c r="X193" t="str">
        <f ca="1"/>
        <v>Aaron Nesmith</v>
      </c>
      <c r="Y193">
        <f ca="1">INDEX(_z_scores_!$K$2:$K$474,MATCH(X193,_z_scores_!$A$2:$A$474,0))</f>
        <v>-3.3060199239800796</v>
      </c>
      <c r="AA193">
        <f t="shared" ca="1" si="61"/>
        <v>0</v>
      </c>
      <c r="AC193">
        <f t="shared" ca="1" si="62"/>
        <v>0</v>
      </c>
      <c r="AE193">
        <v>-0.70637472051174011</v>
      </c>
      <c r="AF193">
        <v>-0.71401412374576878</v>
      </c>
      <c r="AG193">
        <v>-0.93640950070385731</v>
      </c>
      <c r="AH193">
        <v>-0.25655983508920133</v>
      </c>
      <c r="AI193">
        <v>-0.33758144320168804</v>
      </c>
      <c r="AJ193">
        <v>4.5177934137562492E-2</v>
      </c>
      <c r="AK193">
        <v>0.67178126010491479</v>
      </c>
      <c r="AL193">
        <v>6.2282433527034102E-2</v>
      </c>
      <c r="AM193">
        <v>-0.44772261274526837</v>
      </c>
      <c r="BE193" t="str">
        <f t="shared" si="47"/>
        <v>Jalen Suggs</v>
      </c>
      <c r="BF193" cm="1">
        <f t="array" ref="BF193">INDEX(_x_scores_!B$2:B$474,MATCH($BE193,_x_scores_!$A$2:$A$474,0),0) + INDEX(_hidden_info_auction!AP$42:BA$42,'Draft Sim'!$F$21)</f>
        <v>-0.74177480013851993</v>
      </c>
      <c r="BG193" cm="1">
        <f t="array" ref="BG193">INDEX(_x_scores_!C$2:C$474,MATCH($BE193,_x_scores_!$A$2:$A$474,0),0) + INDEX(_hidden_info_auction!AP$43:BA$43,'Draft Sim'!$F$21)</f>
        <v>-0.56911647571096236</v>
      </c>
      <c r="BH193" cm="1">
        <f t="array" ref="BH193">INDEX(_x_scores_!D$2:D$474,MATCH($BE193,_x_scores_!$A$2:$A$474,0),0) +INDEX(_hidden_info_auction!AP$44:BA$44,'Draft Sim'!$F$21)</f>
        <v>-8.010876004307721E-3</v>
      </c>
      <c r="BI193" cm="1">
        <f t="array" ref="BI193">INDEX(_x_scores_!E$2:E$474,MATCH($BE193,_x_scores_!$A$2:$A$474,0),0) + INDEX(_hidden_info_auction!AP$45:BA$45,'Draft Sim'!$F$21)</f>
        <v>8.5209921614424367E-2</v>
      </c>
      <c r="BJ193" cm="1">
        <f t="array" ref="BJ193">INDEX(_x_scores_!F$2:F$474,MATCH($BE193,_x_scores_!$A$2:$A$474,0),0) + INDEX(_hidden_info_auction!AP$46:BA$46,'Draft Sim'!$F$21)</f>
        <v>-0.89057573529030387</v>
      </c>
      <c r="BK193" cm="1">
        <f t="array" ref="BK193">INDEX(_x_scores_!G$2:G$474,MATCH($BE193,_x_scores_!$A$2:$A$474,0),0) + INDEX(_hidden_info_auction!AP$47:BA$47,'Draft Sim'!$F$21)</f>
        <v>-0.42084226872467717</v>
      </c>
      <c r="BL193" cm="1">
        <f t="array" ref="BL193">INDEX(_x_scores_!H$2:H$474,MATCH($BE193,_x_scores_!$A$2:$A$474,0),0) + INDEX(_hidden_info_auction!AP$48:BA$48,'Draft Sim'!$F$21)</f>
        <v>-5.3051392118780794E-2</v>
      </c>
      <c r="BM193" cm="1">
        <f t="array" ref="BM193">INDEX(_x_scores_!I$2:I$474,MATCH($BE193,_x_scores_!$A$2:$A$474,0),0) + INDEX(_hidden_info_auction!AP$49:BA$49,'Draft Sim'!$F$21)</f>
        <v>-1.9597661776024069</v>
      </c>
      <c r="BN193" cm="1">
        <f t="array" ref="BN193">INDEX(_x_scores_!J$2:J$474,MATCH($BE193,_x_scores_!$A$2:$A$474,0),0) + INDEX(_hidden_info_auction!AP$50:BA$50,'Draft Sim'!$F$21)</f>
        <v>-0.30683829341793722</v>
      </c>
      <c r="BP193">
        <f t="shared" si="48"/>
        <v>0.4449596009793737</v>
      </c>
      <c r="BQ193">
        <f t="shared" si="49"/>
        <v>0.4609234047357289</v>
      </c>
      <c r="BR193">
        <f t="shared" si="50"/>
        <v>0.4994622075460935</v>
      </c>
      <c r="BS193">
        <f t="shared" si="51"/>
        <v>0.50646919208810803</v>
      </c>
      <c r="BT193">
        <f t="shared" si="52"/>
        <v>0.43813028362189943</v>
      </c>
      <c r="BU193">
        <f t="shared" si="53"/>
        <v>0.47098939512471116</v>
      </c>
      <c r="BV193">
        <f t="shared" si="54"/>
        <v>0.49611119464623854</v>
      </c>
      <c r="BW193">
        <f t="shared" si="55"/>
        <v>0.35784757948813661</v>
      </c>
      <c r="BX193">
        <f t="shared" si="56"/>
        <v>0.47744029955450173</v>
      </c>
      <c r="BZ193">
        <f t="shared" si="57"/>
        <v>0.46137035086497691</v>
      </c>
      <c r="CA193" cm="1">
        <f t="array" aca="1" ref="CA193" ca="1">SUM(IF(MOD(_xlfn.FLOOR.MATH(ROW(INDIRECT("1:512"))/1),2)=1,BP193,1-BP193) * IF(MOD(_xlfn.FLOOR.MATH(ROW(INDIRECT("1:512"))/2),2)=1,BQ193,1-BQ193) *  IF(MOD(_xlfn.FLOOR.MATH(ROW(INDIRECT("1:512"))/4),2)=1,BR193,1-BR193) *IF(MOD(_xlfn.FLOOR.MATH(ROW(INDIRECT("1:512"))/8),2)=1,BS193,1-BS193) * IF(MOD(_xlfn.FLOOR.MATH(ROW(INDIRECT("1:512"))/16),2)=1,BT193,1-BT193) * IF(MOD(_xlfn.FLOOR.MATH(ROW(INDIRECT("1:512"))/32),2)=1,BU193,1-BU193) *  IF(MOD(_xlfn.FLOOR.MATH(ROW(INDIRECT("1:512"))/64),2)=1,BV193,1-BV193) * IF(MOD(_xlfn.FLOOR.MATH(ROW(INDIRECT("1:512"))/128),2)=1,BW193,1-BW193) * IF(MOD(_xlfn.FLOOR.MATH(ROW(INDIRECT("1:512"))/256),2)=1,BX193,1-BX193)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0.40538940451763328</v>
      </c>
      <c r="CB193">
        <f ca="1">IF('Auction Sim'!$C$2 = "Most Categories",CA193,BZ193)</f>
        <v>0.40538940451763328</v>
      </c>
      <c r="CD193" t="str">
        <f ca="1"/>
        <v>Jalen Suggs</v>
      </c>
      <c r="CF193" s="6" t="str">
        <f t="shared" ca="1" si="58"/>
        <v>Jalen Suggs</v>
      </c>
      <c r="CH193" t="str">
        <f ca="1"/>
        <v>Jalen Suggs</v>
      </c>
      <c r="CI193">
        <f t="shared" ca="1" si="63"/>
        <v>0.40538940451763328</v>
      </c>
      <c r="CJ193">
        <f t="shared" ca="1" si="64"/>
        <v>0.26057856306617999</v>
      </c>
      <c r="CL193">
        <f t="shared" ca="1" si="65"/>
        <v>0</v>
      </c>
      <c r="CN193">
        <f t="shared" ca="1" si="59"/>
        <v>0</v>
      </c>
    </row>
    <row r="194" spans="9:92">
      <c r="I194" t="str">
        <v>Thomas Bryant</v>
      </c>
      <c r="K194" s="6" t="str">
        <f t="shared" ca="1" si="44"/>
        <v>Thomas Bryant</v>
      </c>
      <c r="M194" t="str">
        <f ca="1"/>
        <v>Thomas Bryant</v>
      </c>
      <c r="N194">
        <f ca="1">INDEX(_g_scores_!K$2:$K$474,MATCH(M194,_g_scores_!$A$2:$A$474,0))</f>
        <v>-1.979672945187426</v>
      </c>
      <c r="P194">
        <f t="shared" ca="1" si="60"/>
        <v>0</v>
      </c>
      <c r="R194">
        <f t="shared" ca="1" si="45"/>
        <v>0</v>
      </c>
      <c r="T194" t="str">
        <v>Terance Mann</v>
      </c>
      <c r="V194" s="6" t="str">
        <f t="shared" ca="1" si="46"/>
        <v>Terance Mann</v>
      </c>
      <c r="X194" t="str">
        <f ca="1"/>
        <v>Terance Mann</v>
      </c>
      <c r="Y194">
        <f ca="1">INDEX(_z_scores_!$K$2:$K$474,MATCH(X194,_z_scores_!$A$2:$A$474,0))</f>
        <v>-3.3322602424673549</v>
      </c>
      <c r="AA194">
        <f t="shared" ca="1" si="61"/>
        <v>0</v>
      </c>
      <c r="AC194">
        <f t="shared" ca="1" si="62"/>
        <v>0</v>
      </c>
      <c r="AE194">
        <v>-0.65020190074361228</v>
      </c>
      <c r="AF194">
        <v>-0.59385467347425247</v>
      </c>
      <c r="AG194">
        <v>-0.45411371706034331</v>
      </c>
      <c r="AH194">
        <v>-0.41875432541193791</v>
      </c>
      <c r="AI194">
        <v>-0.56397570798254781</v>
      </c>
      <c r="AJ194">
        <v>-0.34957498626392036</v>
      </c>
      <c r="AK194">
        <v>0.50637486792915332</v>
      </c>
      <c r="AL194">
        <v>-1.7883439855871625E-2</v>
      </c>
      <c r="AM194">
        <v>-8.712449975468323E-3</v>
      </c>
      <c r="BE194" t="str">
        <f t="shared" si="47"/>
        <v>Thomas Bryant</v>
      </c>
      <c r="BF194" cm="1">
        <f t="array" ref="BF194">INDEX(_x_scores_!B$2:B$474,MATCH($BE194,_x_scores_!$A$2:$A$474,0),0) + INDEX(_hidden_info_auction!AP$42:BA$42,'Draft Sim'!$F$21)</f>
        <v>-0.91133171991692397</v>
      </c>
      <c r="BG194" cm="1">
        <f t="array" ref="BG194">INDEX(_x_scores_!C$2:C$474,MATCH($BE194,_x_scores_!$A$2:$A$474,0),0) + INDEX(_hidden_info_auction!AP$43:BA$43,'Draft Sim'!$F$21)</f>
        <v>0.22750555251739063</v>
      </c>
      <c r="BH194" cm="1">
        <f t="array" ref="BH194">INDEX(_x_scores_!D$2:D$474,MATCH($BE194,_x_scores_!$A$2:$A$474,0),0) +INDEX(_hidden_info_auction!AP$44:BA$44,'Draft Sim'!$F$21)</f>
        <v>-1.0592339758095051</v>
      </c>
      <c r="BI194" cm="1">
        <f t="array" ref="BI194">INDEX(_x_scores_!E$2:E$474,MATCH($BE194,_x_scores_!$A$2:$A$474,0),0) + INDEX(_hidden_info_auction!AP$45:BA$45,'Draft Sim'!$F$21)</f>
        <v>-0.94424381695197646</v>
      </c>
      <c r="BJ194" cm="1">
        <f t="array" ref="BJ194">INDEX(_x_scores_!F$2:F$474,MATCH($BE194,_x_scores_!$A$2:$A$474,0),0) + INDEX(_hidden_info_auction!AP$46:BA$46,'Draft Sim'!$F$21)</f>
        <v>-0.77141042880139521</v>
      </c>
      <c r="BK194" cm="1">
        <f t="array" ref="BK194">INDEX(_x_scores_!G$2:G$474,MATCH($BE194,_x_scores_!$A$2:$A$474,0),0) + INDEX(_hidden_info_auction!AP$47:BA$47,'Draft Sim'!$F$21)</f>
        <v>-0.89708612211261041</v>
      </c>
      <c r="BL194" cm="1">
        <f t="array" ref="BL194">INDEX(_x_scores_!H$2:H$474,MATCH($BE194,_x_scores_!$A$2:$A$474,0),0) + INDEX(_hidden_info_auction!AP$48:BA$48,'Draft Sim'!$F$21)</f>
        <v>0.7448614571732165</v>
      </c>
      <c r="BM194" cm="1">
        <f t="array" ref="BM194">INDEX(_x_scores_!I$2:I$474,MATCH($BE194,_x_scores_!$A$2:$A$474,0),0) + INDEX(_hidden_info_auction!AP$49:BA$49,'Draft Sim'!$F$21)</f>
        <v>-1.9277794339240932</v>
      </c>
      <c r="BN194" cm="1">
        <f t="array" ref="BN194">INDEX(_x_scores_!J$2:J$474,MATCH($BE194,_x_scores_!$A$2:$A$474,0),0) + INDEX(_hidden_info_auction!AP$50:BA$50,'Draft Sim'!$F$21)</f>
        <v>0.63390961482838748</v>
      </c>
      <c r="BP194">
        <f t="shared" si="48"/>
        <v>0.43248785611478557</v>
      </c>
      <c r="BQ194">
        <f t="shared" si="49"/>
        <v>0.51564200714741704</v>
      </c>
      <c r="BR194">
        <f t="shared" si="50"/>
        <v>0.42926539705021283</v>
      </c>
      <c r="BS194">
        <f t="shared" si="51"/>
        <v>0.42869324720019331</v>
      </c>
      <c r="BT194">
        <f t="shared" si="52"/>
        <v>0.44635493556872186</v>
      </c>
      <c r="BU194">
        <f t="shared" si="53"/>
        <v>0.43835251485130244</v>
      </c>
      <c r="BV194">
        <f t="shared" si="54"/>
        <v>0.55443116484084776</v>
      </c>
      <c r="BW194">
        <f t="shared" si="55"/>
        <v>0.36006935106401128</v>
      </c>
      <c r="BX194">
        <f t="shared" si="56"/>
        <v>0.54652589214694458</v>
      </c>
      <c r="BZ194">
        <f t="shared" si="57"/>
        <v>0.46131359622049295</v>
      </c>
      <c r="CA194" cm="1">
        <f t="array" aca="1" ref="CA194" ca="1">SUM(IF(MOD(_xlfn.FLOOR.MATH(ROW(INDIRECT("1:512"))/1),2)=1,BP194,1-BP194) * IF(MOD(_xlfn.FLOOR.MATH(ROW(INDIRECT("1:512"))/2),2)=1,BQ194,1-BQ194) *  IF(MOD(_xlfn.FLOOR.MATH(ROW(INDIRECT("1:512"))/4),2)=1,BR194,1-BR194) *IF(MOD(_xlfn.FLOOR.MATH(ROW(INDIRECT("1:512"))/8),2)=1,BS194,1-BS194) * IF(MOD(_xlfn.FLOOR.MATH(ROW(INDIRECT("1:512"))/16),2)=1,BT194,1-BT194) * IF(MOD(_xlfn.FLOOR.MATH(ROW(INDIRECT("1:512"))/32),2)=1,BU194,1-BU194) *  IF(MOD(_xlfn.FLOOR.MATH(ROW(INDIRECT("1:512"))/64),2)=1,BV194,1-BV194) * IF(MOD(_xlfn.FLOOR.MATH(ROW(INDIRECT("1:512"))/128),2)=1,BW194,1-BW194) * IF(MOD(_xlfn.FLOOR.MATH(ROW(INDIRECT("1:512"))/256),2)=1,BX194,1-BX194)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0.40484154386223398</v>
      </c>
      <c r="CB194">
        <f ca="1">IF('Auction Sim'!$C$2 = "Most Categories",CA194,BZ194)</f>
        <v>0.40484154386223398</v>
      </c>
      <c r="CD194" t="str">
        <f ca="1"/>
        <v>Alec Burks</v>
      </c>
      <c r="CF194" s="6" t="str">
        <f t="shared" ca="1" si="58"/>
        <v>Alec Burks</v>
      </c>
      <c r="CH194" t="str">
        <f ca="1"/>
        <v>Alec Burks</v>
      </c>
      <c r="CI194">
        <f t="shared" ca="1" si="63"/>
        <v>0.40538494144852028</v>
      </c>
      <c r="CJ194">
        <f t="shared" ca="1" si="64"/>
        <v>0.26056705051445017</v>
      </c>
      <c r="CL194">
        <f t="shared" ca="1" si="65"/>
        <v>0</v>
      </c>
      <c r="CN194">
        <f t="shared" ca="1" si="59"/>
        <v>0</v>
      </c>
    </row>
    <row r="195" spans="9:92">
      <c r="I195" t="str">
        <v>Aleksej Pokusevski</v>
      </c>
      <c r="K195" s="6" t="str">
        <f t="shared" ca="1" si="44"/>
        <v>Aleksej Pokusevski</v>
      </c>
      <c r="M195" t="str">
        <f ca="1"/>
        <v>Aleksej Pokusevski</v>
      </c>
      <c r="N195">
        <f ca="1">INDEX(_g_scores_!K$2:$K$474,MATCH(M195,_g_scores_!$A$2:$A$474,0))</f>
        <v>-1.985288847631637</v>
      </c>
      <c r="P195">
        <f t="shared" ca="1" si="60"/>
        <v>0</v>
      </c>
      <c r="R195">
        <f t="shared" ca="1" si="45"/>
        <v>0</v>
      </c>
      <c r="T195" t="str">
        <v>Max Strus</v>
      </c>
      <c r="V195" s="6" t="str">
        <f t="shared" ca="1" si="46"/>
        <v>Max Strus</v>
      </c>
      <c r="X195" t="str">
        <f ca="1"/>
        <v>Max Strus</v>
      </c>
      <c r="Y195">
        <f ca="1">INDEX(_z_scores_!$K$2:$K$474,MATCH(X195,_z_scores_!$A$2:$A$474,0))</f>
        <v>-3.3520133787476123</v>
      </c>
      <c r="AA195">
        <f t="shared" ca="1" si="61"/>
        <v>0</v>
      </c>
      <c r="AC195">
        <f t="shared" ca="1" si="62"/>
        <v>0</v>
      </c>
      <c r="AE195">
        <v>-0.59248877504404462</v>
      </c>
      <c r="AF195">
        <v>-0.89579832060035414</v>
      </c>
      <c r="AG195">
        <v>-0.64803760747929773</v>
      </c>
      <c r="AH195">
        <v>-0.47867149335225978</v>
      </c>
      <c r="AI195">
        <v>-0.76383900820242212</v>
      </c>
      <c r="AJ195">
        <v>0.53152543763785942</v>
      </c>
      <c r="AK195">
        <v>0.79367221922073306</v>
      </c>
      <c r="AL195">
        <v>3.9230379940350807E-2</v>
      </c>
      <c r="AM195">
        <v>-0.46297456558847649</v>
      </c>
      <c r="BE195" t="str">
        <f t="shared" si="47"/>
        <v>Aleksej Pokusevski</v>
      </c>
      <c r="BF195" cm="1">
        <f t="array" ref="BF195">INDEX(_x_scores_!B$2:B$474,MATCH($BE195,_x_scores_!$A$2:$A$474,0),0) + INDEX(_hidden_info_auction!AP$42:BA$42,'Draft Sim'!$F$21)</f>
        <v>-0.96200008155486005</v>
      </c>
      <c r="BG195" cm="1">
        <f t="array" ref="BG195">INDEX(_x_scores_!C$2:C$474,MATCH($BE195,_x_scores_!$A$2:$A$474,0),0) + INDEX(_hidden_info_auction!AP$43:BA$43,'Draft Sim'!$F$21)</f>
        <v>-0.21982651578688817</v>
      </c>
      <c r="BH195" cm="1">
        <f t="array" ref="BH195">INDEX(_x_scores_!D$2:D$474,MATCH($BE195,_x_scores_!$A$2:$A$474,0),0) +INDEX(_hidden_info_auction!AP$44:BA$44,'Draft Sim'!$F$21)</f>
        <v>-0.59730527582112514</v>
      </c>
      <c r="BI195" cm="1">
        <f t="array" ref="BI195">INDEX(_x_scores_!E$2:E$474,MATCH($BE195,_x_scores_!$A$2:$A$474,0),0) + INDEX(_hidden_info_auction!AP$45:BA$45,'Draft Sim'!$F$21)</f>
        <v>-0.72543667093077535</v>
      </c>
      <c r="BJ195" cm="1">
        <f t="array" ref="BJ195">INDEX(_x_scores_!F$2:F$474,MATCH($BE195,_x_scores_!$A$2:$A$474,0),0) + INDEX(_hidden_info_auction!AP$46:BA$46,'Draft Sim'!$F$21)</f>
        <v>-1.6474101335154367E-2</v>
      </c>
      <c r="BK195" cm="1">
        <f t="array" ref="BK195">INDEX(_x_scores_!G$2:G$474,MATCH($BE195,_x_scores_!$A$2:$A$474,0),0) + INDEX(_hidden_info_auction!AP$47:BA$47,'Draft Sim'!$F$21)</f>
        <v>-0.60965620533838116</v>
      </c>
      <c r="BL195" cm="1">
        <f t="array" ref="BL195">INDEX(_x_scores_!H$2:H$474,MATCH($BE195,_x_scores_!$A$2:$A$474,0),0) + INDEX(_hidden_info_auction!AP$48:BA$48,'Draft Sim'!$F$21)</f>
        <v>0.3441532408879685</v>
      </c>
      <c r="BM195" cm="1">
        <f t="array" ref="BM195">INDEX(_x_scores_!I$2:I$474,MATCH($BE195,_x_scores_!$A$2:$A$474,0),0) + INDEX(_hidden_info_auction!AP$49:BA$49,'Draft Sim'!$F$21)</f>
        <v>-1.9105315386724877</v>
      </c>
      <c r="BN195" cm="1">
        <f t="array" ref="BN195">INDEX(_x_scores_!J$2:J$474,MATCH($BE195,_x_scores_!$A$2:$A$474,0),0) + INDEX(_hidden_info_auction!AP$50:BA$50,'Draft Sim'!$F$21)</f>
        <v>-0.10724627260921063</v>
      </c>
      <c r="BP195">
        <f t="shared" si="48"/>
        <v>0.4287733859340157</v>
      </c>
      <c r="BQ195">
        <f t="shared" si="49"/>
        <v>0.48488570330373615</v>
      </c>
      <c r="BR195">
        <f t="shared" si="50"/>
        <v>0.45996863460704951</v>
      </c>
      <c r="BS195">
        <f t="shared" si="51"/>
        <v>0.44509643811375843</v>
      </c>
      <c r="BT195">
        <f t="shared" si="52"/>
        <v>0.49885089278823225</v>
      </c>
      <c r="BU195">
        <f t="shared" si="53"/>
        <v>0.45801427622730584</v>
      </c>
      <c r="BV195">
        <f t="shared" si="54"/>
        <v>0.52521092572197747</v>
      </c>
      <c r="BW195">
        <f t="shared" si="55"/>
        <v>0.36126934513529019</v>
      </c>
      <c r="BX195">
        <f t="shared" si="56"/>
        <v>0.49211122933686857</v>
      </c>
      <c r="BZ195">
        <f t="shared" si="57"/>
        <v>0.46157564790758165</v>
      </c>
      <c r="CA195" cm="1">
        <f t="array" aca="1" ref="CA195" ca="1">SUM(IF(MOD(_xlfn.FLOOR.MATH(ROW(INDIRECT("1:512"))/1),2)=1,BP195,1-BP195) * IF(MOD(_xlfn.FLOOR.MATH(ROW(INDIRECT("1:512"))/2),2)=1,BQ195,1-BQ195) *  IF(MOD(_xlfn.FLOOR.MATH(ROW(INDIRECT("1:512"))/4),2)=1,BR195,1-BR195) *IF(MOD(_xlfn.FLOOR.MATH(ROW(INDIRECT("1:512"))/8),2)=1,BS195,1-BS195) * IF(MOD(_xlfn.FLOOR.MATH(ROW(INDIRECT("1:512"))/16),2)=1,BT195,1-BT195) * IF(MOD(_xlfn.FLOOR.MATH(ROW(INDIRECT("1:512"))/32),2)=1,BU195,1-BU195) *  IF(MOD(_xlfn.FLOOR.MATH(ROW(INDIRECT("1:512"))/64),2)=1,BV195,1-BV195) * IF(MOD(_xlfn.FLOOR.MATH(ROW(INDIRECT("1:512"))/128),2)=1,BW195,1-BW195) * IF(MOD(_xlfn.FLOOR.MATH(ROW(INDIRECT("1:512"))/256),2)=1,BX195,1-BX195)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0.40583590474269471</v>
      </c>
      <c r="CB195">
        <f ca="1">IF('Auction Sim'!$C$2 = "Most Categories",CA195,BZ195)</f>
        <v>0.40583590474269471</v>
      </c>
      <c r="CD195" t="str">
        <f ca="1"/>
        <v>Nick Richards</v>
      </c>
      <c r="CF195" s="6" t="str">
        <f t="shared" ca="1" si="58"/>
        <v>Nick Richards</v>
      </c>
      <c r="CH195" t="str">
        <f ca="1"/>
        <v>Nick Richards</v>
      </c>
      <c r="CI195">
        <f t="shared" ca="1" si="63"/>
        <v>0.40507465163901563</v>
      </c>
      <c r="CJ195">
        <f t="shared" ca="1" si="64"/>
        <v>0.25976657554181315</v>
      </c>
      <c r="CL195">
        <f t="shared" ca="1" si="65"/>
        <v>0</v>
      </c>
      <c r="CN195">
        <f t="shared" ca="1" si="59"/>
        <v>0</v>
      </c>
    </row>
    <row r="196" spans="9:92">
      <c r="I196" t="str">
        <v>Nick Richards</v>
      </c>
      <c r="K196" s="6" t="str">
        <f t="shared" ref="K196:K259" ca="1" si="66">IFERROR(MATCH(I196,$E$4:$E$502,0),I196)</f>
        <v>Nick Richards</v>
      </c>
      <c r="M196" t="str">
        <f ca="1"/>
        <v>Nick Richards</v>
      </c>
      <c r="N196">
        <f ca="1">INDEX(_g_scores_!K$2:$K$474,MATCH(M196,_g_scores_!$A$2:$A$474,0))</f>
        <v>-1.9933036447880994</v>
      </c>
      <c r="P196">
        <f t="shared" ca="1" si="60"/>
        <v>0</v>
      </c>
      <c r="R196">
        <f t="shared" ref="R196:R259" ca="1" si="67">P196*$G$7/$Q$4</f>
        <v>0</v>
      </c>
      <c r="T196" t="str">
        <v>Thomas Bryant</v>
      </c>
      <c r="V196" s="6" t="str">
        <f t="shared" ref="V196:V259" ca="1" si="68">IFERROR(MATCH(T196,$E$4:$E$502,0),T196)</f>
        <v>Thomas Bryant</v>
      </c>
      <c r="X196" t="str">
        <f ca="1"/>
        <v>Thomas Bryant</v>
      </c>
      <c r="Y196">
        <f ca="1">INDEX(_z_scores_!$K$2:$K$474,MATCH(X196,_z_scores_!$A$2:$A$474,0))</f>
        <v>-3.357235567739965</v>
      </c>
      <c r="AA196">
        <f t="shared" ca="1" si="61"/>
        <v>0</v>
      </c>
      <c r="AC196">
        <f t="shared" ca="1" si="62"/>
        <v>0</v>
      </c>
      <c r="AE196">
        <v>-0.81949485669845368</v>
      </c>
      <c r="AF196">
        <v>-1.6662062609315728E-2</v>
      </c>
      <c r="AG196">
        <v>-1.2086929790430103</v>
      </c>
      <c r="AH196">
        <v>-0.71126829000656522</v>
      </c>
      <c r="AI196">
        <v>-0.19963896106834464</v>
      </c>
      <c r="AJ196">
        <v>-0.8291527028123723</v>
      </c>
      <c r="AK196">
        <v>0.81552577031835927</v>
      </c>
      <c r="AL196">
        <v>-0.18384073155525391</v>
      </c>
      <c r="AM196">
        <v>0.53406577542223077</v>
      </c>
      <c r="BE196" t="str">
        <f t="shared" ref="BE196:BE259" si="69">I196</f>
        <v>Nick Richards</v>
      </c>
      <c r="BF196" cm="1">
        <f t="array" ref="BF196">INDEX(_x_scores_!B$2:B$474,MATCH($BE196,_x_scores_!$A$2:$A$474,0),0) + INDEX(_hidden_info_auction!AP$42:BA$42,'Draft Sim'!$F$21)</f>
        <v>-1.0829690403728853</v>
      </c>
      <c r="BG196" cm="1">
        <f t="array" ref="BG196">INDEX(_x_scores_!C$2:C$474,MATCH($BE196,_x_scores_!$A$2:$A$474,0),0) + INDEX(_hidden_info_auction!AP$43:BA$43,'Draft Sim'!$F$21)</f>
        <v>0.237372850733791</v>
      </c>
      <c r="BH196" cm="1">
        <f t="array" ref="BH196">INDEX(_x_scores_!D$2:D$474,MATCH($BE196,_x_scores_!$A$2:$A$474,0),0) +INDEX(_hidden_info_auction!AP$44:BA$44,'Draft Sim'!$F$21)</f>
        <v>-1.0949990594617993</v>
      </c>
      <c r="BI196" cm="1">
        <f t="array" ref="BI196">INDEX(_x_scores_!E$2:E$474,MATCH($BE196,_x_scores_!$A$2:$A$474,0),0) + INDEX(_hidden_info_auction!AP$45:BA$45,'Draft Sim'!$F$21)</f>
        <v>-0.94392380715545698</v>
      </c>
      <c r="BJ196" cm="1">
        <f t="array" ref="BJ196">INDEX(_x_scores_!F$2:F$474,MATCH($BE196,_x_scores_!$A$2:$A$474,0),0) + INDEX(_hidden_info_auction!AP$46:BA$46,'Draft Sim'!$F$21)</f>
        <v>-0.10811447184658157</v>
      </c>
      <c r="BK196" cm="1">
        <f t="array" ref="BK196">INDEX(_x_scores_!G$2:G$474,MATCH($BE196,_x_scores_!$A$2:$A$474,0),0) + INDEX(_hidden_info_auction!AP$47:BA$47,'Draft Sim'!$F$21)</f>
        <v>-1.2581304015618839</v>
      </c>
      <c r="BL196" cm="1">
        <f t="array" ref="BL196">INDEX(_x_scores_!H$2:H$474,MATCH($BE196,_x_scores_!$A$2:$A$474,0),0) + INDEX(_hidden_info_auction!AP$48:BA$48,'Draft Sim'!$F$21)</f>
        <v>0.70309969249751769</v>
      </c>
      <c r="BM196" cm="1">
        <f t="array" ref="BM196">INDEX(_x_scores_!I$2:I$474,MATCH($BE196,_x_scores_!$A$2:$A$474,0),0) + INDEX(_hidden_info_auction!AP$49:BA$49,'Draft Sim'!$F$21)</f>
        <v>-2.034579302463575</v>
      </c>
      <c r="BN196" cm="1">
        <f t="array" ref="BN196">INDEX(_x_scores_!J$2:J$474,MATCH($BE196,_x_scores_!$A$2:$A$474,0),0) + INDEX(_hidden_info_auction!AP$50:BA$50,'Draft Sim'!$F$21)</f>
        <v>0.69204601376416641</v>
      </c>
      <c r="BP196">
        <f t="shared" ref="BP196:BP259" si="70">1 - _xlfn.NORM.DIST(0,BF196,SQRT(AP$54),TRUE)</f>
        <v>0.41993128305927629</v>
      </c>
      <c r="BQ196">
        <f t="shared" ref="BQ196:BQ259" si="71">1 - _xlfn.NORM.DIST(0,BG196,SQRT(AP$55),TRUE)</f>
        <v>0.51632005658862579</v>
      </c>
      <c r="BR196">
        <f t="shared" ref="BR196:BR259" si="72">1 - _xlfn.NORM.DIST(0,BH196,SQRT(AP$56),TRUE)</f>
        <v>0.42690350795364806</v>
      </c>
      <c r="BS196">
        <f t="shared" ref="BS196:BS259" si="73">1 - _xlfn.NORM.DIST(0,BI196,SQRT(AP$57),TRUE)</f>
        <v>0.42871715459580828</v>
      </c>
      <c r="BT196">
        <f t="shared" ref="BT196:BT259" si="74">1 - _xlfn.NORM.DIST(0,BJ196,SQRT(AP$58),TRUE)</f>
        <v>0.49245920064628312</v>
      </c>
      <c r="BU196">
        <f t="shared" ref="BU196:BU259" si="75">1 - _xlfn.NORM.DIST(0,BK196,SQRT(AP$59),TRUE)</f>
        <v>0.41387479772570523</v>
      </c>
      <c r="BV196">
        <f t="shared" ref="BV196:BV259" si="76">1 - _xlfn.NORM.DIST(0,BL196,SQRT(AP$60),TRUE)</f>
        <v>0.55139684499341779</v>
      </c>
      <c r="BW196">
        <f t="shared" ref="BW196:BW259" si="77">1 - _xlfn.NORM.DIST(0,BM196,SQRT(AP$61),TRUE)</f>
        <v>0.35267000522464098</v>
      </c>
      <c r="BX196">
        <f t="shared" ref="BX196:BX259" si="78">1 - _xlfn.NORM.DIST(0,BN196,SQRT(AP$62),TRUE)</f>
        <v>0.5507706830002963</v>
      </c>
      <c r="BZ196">
        <f t="shared" ref="BZ196:BZ259" si="79">AVERAGE(BP196:BX196)</f>
        <v>0.4614492815319669</v>
      </c>
      <c r="CA196" cm="1">
        <f t="array" aca="1" ref="CA196" ca="1">SUM(IF(MOD(_xlfn.FLOOR.MATH(ROW(INDIRECT("1:512"))/1),2)=1,BP196,1-BP196) * IF(MOD(_xlfn.FLOOR.MATH(ROW(INDIRECT("1:512"))/2),2)=1,BQ196,1-BQ196) *  IF(MOD(_xlfn.FLOOR.MATH(ROW(INDIRECT("1:512"))/4),2)=1,BR196,1-BR196) *IF(MOD(_xlfn.FLOOR.MATH(ROW(INDIRECT("1:512"))/8),2)=1,BS196,1-BS196) * IF(MOD(_xlfn.FLOOR.MATH(ROW(INDIRECT("1:512"))/16),2)=1,BT196,1-BT196) * IF(MOD(_xlfn.FLOOR.MATH(ROW(INDIRECT("1:512"))/32),2)=1,BU196,1-BU196) *  IF(MOD(_xlfn.FLOOR.MATH(ROW(INDIRECT("1:512"))/64),2)=1,BV196,1-BV196) * IF(MOD(_xlfn.FLOOR.MATH(ROW(INDIRECT("1:512"))/128),2)=1,BW196,1-BW196) * IF(MOD(_xlfn.FLOOR.MATH(ROW(INDIRECT("1:512"))/256),2)=1,BX196,1-BX196)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0.40507465163901563</v>
      </c>
      <c r="CB196">
        <f ca="1">IF('Auction Sim'!$C$2 = "Most Categories",CA196,BZ196)</f>
        <v>0.40507465163901563</v>
      </c>
      <c r="CD196" t="str">
        <f ca="1"/>
        <v>Jalen Smith</v>
      </c>
      <c r="CF196" s="6" t="str">
        <f t="shared" ref="CF196:CF259" ca="1" si="80">IFERROR(MATCH(CD196,$E$4:$E$502,0),CD196)</f>
        <v>Jalen Smith</v>
      </c>
      <c r="CH196" t="str">
        <f ca="1"/>
        <v>Jalen Smith</v>
      </c>
      <c r="CI196">
        <f t="shared" ca="1" si="63"/>
        <v>0.40500113832260354</v>
      </c>
      <c r="CJ196">
        <f t="shared" ca="1" si="64"/>
        <v>0.25957690588014426</v>
      </c>
      <c r="CL196">
        <f t="shared" ca="1" si="65"/>
        <v>0</v>
      </c>
      <c r="CN196">
        <f t="shared" ref="CN196:CN259" ca="1" si="81">CL196*$G$7/$CM$4</f>
        <v>0</v>
      </c>
    </row>
    <row r="197" spans="9:92">
      <c r="I197" t="str">
        <v>Marvin Bagley III</v>
      </c>
      <c r="K197" s="6" t="str">
        <f t="shared" ca="1" si="66"/>
        <v>Marvin Bagley III</v>
      </c>
      <c r="M197" t="str">
        <f ca="1"/>
        <v>Marvin Bagley III</v>
      </c>
      <c r="N197">
        <f ca="1">INDEX(_g_scores_!K$2:$K$474,MATCH(M197,_g_scores_!$A$2:$A$474,0))</f>
        <v>-1.9957133200691533</v>
      </c>
      <c r="P197">
        <f t="shared" ref="P197:P260" ca="1" si="82">MAX(N197-$O$4,0)</f>
        <v>0</v>
      </c>
      <c r="R197">
        <f t="shared" ca="1" si="67"/>
        <v>0</v>
      </c>
      <c r="T197" t="str">
        <v>Pat Connaughton</v>
      </c>
      <c r="V197" s="6" t="str">
        <f t="shared" ca="1" si="68"/>
        <v>Pat Connaughton</v>
      </c>
      <c r="X197" t="str">
        <f ca="1"/>
        <v>Pat Connaughton</v>
      </c>
      <c r="Y197">
        <f ca="1">INDEX(_z_scores_!$K$2:$K$474,MATCH(X197,_z_scores_!$A$2:$A$474,0))</f>
        <v>-3.3687110852589552</v>
      </c>
      <c r="AA197">
        <f t="shared" ref="AA197:AA260" ca="1" si="83">MAX(Y197-$Z$4,0)</f>
        <v>0</v>
      </c>
      <c r="AC197">
        <f t="shared" ref="AC197:AC260" ca="1" si="84">AA197*$G$7/$AB$4</f>
        <v>0</v>
      </c>
      <c r="AE197">
        <v>-0.97267212306063644</v>
      </c>
      <c r="AF197">
        <v>-0.49438742553569875</v>
      </c>
      <c r="AG197">
        <v>-0.96107981378887097</v>
      </c>
      <c r="AH197">
        <v>-0.33852156502540159</v>
      </c>
      <c r="AI197">
        <v>-0.6656075300188723</v>
      </c>
      <c r="AJ197">
        <v>9.5496415029414833E-2</v>
      </c>
      <c r="AK197">
        <v>0.98673741430069217</v>
      </c>
      <c r="AL197">
        <v>-9.9728752482573582E-3</v>
      </c>
      <c r="AM197">
        <v>-0.30555488196101127</v>
      </c>
      <c r="BE197" t="str">
        <f t="shared" si="69"/>
        <v>Marvin Bagley III</v>
      </c>
      <c r="BF197" cm="1">
        <f t="array" ref="BF197">INDEX(_x_scores_!B$2:B$474,MATCH($BE197,_x_scores_!$A$2:$A$474,0),0) + INDEX(_hidden_info_auction!AP$42:BA$42,'Draft Sim'!$F$21)</f>
        <v>-0.7840896314799638</v>
      </c>
      <c r="BG197" cm="1">
        <f t="array" ref="BG197">INDEX(_x_scores_!C$2:C$474,MATCH($BE197,_x_scores_!$A$2:$A$474,0),0) + INDEX(_hidden_info_auction!AP$43:BA$43,'Draft Sim'!$F$21)</f>
        <v>0.28123050800093308</v>
      </c>
      <c r="BH197" cm="1">
        <f t="array" ref="BH197">INDEX(_x_scores_!D$2:D$474,MATCH($BE197,_x_scores_!$A$2:$A$474,0),0) +INDEX(_hidden_info_auction!AP$44:BA$44,'Draft Sim'!$F$21)</f>
        <v>-0.99419259323246911</v>
      </c>
      <c r="BI197" cm="1">
        <f t="array" ref="BI197">INDEX(_x_scores_!E$2:E$474,MATCH($BE197,_x_scores_!$A$2:$A$474,0),0) + INDEX(_hidden_info_auction!AP$45:BA$45,'Draft Sim'!$F$21)</f>
        <v>-0.87494914126042622</v>
      </c>
      <c r="BJ197" cm="1">
        <f t="array" ref="BJ197">INDEX(_x_scores_!F$2:F$474,MATCH($BE197,_x_scores_!$A$2:$A$474,0),0) + INDEX(_hidden_info_auction!AP$46:BA$46,'Draft Sim'!$F$21)</f>
        <v>-0.6955485300590758</v>
      </c>
      <c r="BK197" cm="1">
        <f t="array" ref="BK197">INDEX(_x_scores_!G$2:G$474,MATCH($BE197,_x_scores_!$A$2:$A$474,0),0) + INDEX(_hidden_info_auction!AP$47:BA$47,'Draft Sim'!$F$21)</f>
        <v>-0.83526874840798992</v>
      </c>
      <c r="BL197" cm="1">
        <f t="array" ref="BL197">INDEX(_x_scores_!H$2:H$474,MATCH($BE197,_x_scores_!$A$2:$A$474,0),0) + INDEX(_hidden_info_auction!AP$48:BA$48,'Draft Sim'!$F$21)</f>
        <v>0.61415802749050752</v>
      </c>
      <c r="BM197" cm="1">
        <f t="array" ref="BM197">INDEX(_x_scores_!I$2:I$474,MATCH($BE197,_x_scores_!$A$2:$A$474,0),0) + INDEX(_hidden_info_auction!AP$49:BA$49,'Draft Sim'!$F$21)</f>
        <v>-1.8249751277698516</v>
      </c>
      <c r="BN197" cm="1">
        <f t="array" ref="BN197">INDEX(_x_scores_!J$2:J$474,MATCH($BE197,_x_scores_!$A$2:$A$474,0),0) + INDEX(_hidden_info_auction!AP$50:BA$50,'Draft Sim'!$F$21)</f>
        <v>0.21163394022724352</v>
      </c>
      <c r="BP197">
        <f t="shared" si="70"/>
        <v>0.44184153432838258</v>
      </c>
      <c r="BQ197">
        <f t="shared" si="71"/>
        <v>0.51933321745550809</v>
      </c>
      <c r="BR197">
        <f t="shared" si="72"/>
        <v>0.43356710170446977</v>
      </c>
      <c r="BS197">
        <f t="shared" si="73"/>
        <v>0.43387609670319693</v>
      </c>
      <c r="BT197">
        <f t="shared" si="74"/>
        <v>0.45160311498237982</v>
      </c>
      <c r="BU197">
        <f t="shared" si="75"/>
        <v>0.44257002696697856</v>
      </c>
      <c r="BV197">
        <f t="shared" si="76"/>
        <v>0.54492472603960229</v>
      </c>
      <c r="BW197">
        <f t="shared" si="77"/>
        <v>0.36724178286565401</v>
      </c>
      <c r="BX197">
        <f t="shared" si="78"/>
        <v>0.51556433357104425</v>
      </c>
      <c r="BZ197">
        <f t="shared" si="79"/>
        <v>0.46116910384635745</v>
      </c>
      <c r="CA197" cm="1">
        <f t="array" aca="1" ref="CA197" ca="1">SUM(IF(MOD(_xlfn.FLOOR.MATH(ROW(INDIRECT("1:512"))/1),2)=1,BP197,1-BP197) * IF(MOD(_xlfn.FLOOR.MATH(ROW(INDIRECT("1:512"))/2),2)=1,BQ197,1-BQ197) *  IF(MOD(_xlfn.FLOOR.MATH(ROW(INDIRECT("1:512"))/4),2)=1,BR197,1-BR197) *IF(MOD(_xlfn.FLOOR.MATH(ROW(INDIRECT("1:512"))/8),2)=1,BS197,1-BS197) * IF(MOD(_xlfn.FLOOR.MATH(ROW(INDIRECT("1:512"))/16),2)=1,BT197,1-BT197) * IF(MOD(_xlfn.FLOOR.MATH(ROW(INDIRECT("1:512"))/32),2)=1,BU197,1-BU197) *  IF(MOD(_xlfn.FLOOR.MATH(ROW(INDIRECT("1:512"))/64),2)=1,BV197,1-BV197) * IF(MOD(_xlfn.FLOOR.MATH(ROW(INDIRECT("1:512"))/128),2)=1,BW197,1-BW197) * IF(MOD(_xlfn.FLOOR.MATH(ROW(INDIRECT("1:512"))/256),2)=1,BX197,1-BX197)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0.40468711601363522</v>
      </c>
      <c r="CB197">
        <f ca="1">IF('Auction Sim'!$C$2 = "Most Categories",CA197,BZ197)</f>
        <v>0.40468711601363522</v>
      </c>
      <c r="CD197" t="str">
        <f ca="1"/>
        <v>Thomas Bryant</v>
      </c>
      <c r="CF197" s="6" t="str">
        <f t="shared" ca="1" si="80"/>
        <v>Thomas Bryant</v>
      </c>
      <c r="CH197" t="str">
        <f ca="1"/>
        <v>Thomas Bryant</v>
      </c>
      <c r="CI197">
        <f t="shared" ref="CI197:CI260" ca="1" si="85">INDEX(CB$4:CB$476,MATCH(CH197,$BE$4:$BE$476,0))</f>
        <v>0.40484154386223398</v>
      </c>
      <c r="CJ197">
        <f t="shared" ref="CJ197:CJ260" ca="1" si="86">_xlfn.NORM.INV(CI197,0.5,1)</f>
        <v>0.25916511087276817</v>
      </c>
      <c r="CL197">
        <f t="shared" ref="CL197:CL260" ca="1" si="87">MAX(CJ197-$CK$4,0)</f>
        <v>0</v>
      </c>
      <c r="CN197">
        <f t="shared" ca="1" si="81"/>
        <v>0</v>
      </c>
    </row>
    <row r="198" spans="9:92">
      <c r="I198" t="str">
        <v>Aaron Nesmith</v>
      </c>
      <c r="K198" s="6" t="str">
        <f t="shared" ca="1" si="66"/>
        <v>Aaron Nesmith</v>
      </c>
      <c r="M198" t="str">
        <f ca="1"/>
        <v>Aaron Nesmith</v>
      </c>
      <c r="N198">
        <f ca="1">INDEX(_g_scores_!K$2:$K$474,MATCH(M198,_g_scores_!$A$2:$A$474,0))</f>
        <v>-2.0068380811273734</v>
      </c>
      <c r="P198">
        <f t="shared" ca="1" si="82"/>
        <v>0</v>
      </c>
      <c r="R198">
        <f t="shared" ca="1" si="67"/>
        <v>0</v>
      </c>
      <c r="T198" t="str">
        <v>Precious Achiuwa</v>
      </c>
      <c r="V198" s="6" t="str">
        <f t="shared" ca="1" si="68"/>
        <v>Precious Achiuwa</v>
      </c>
      <c r="X198" t="str">
        <f ca="1"/>
        <v>Precious Achiuwa</v>
      </c>
      <c r="Y198">
        <f ca="1">INDEX(_z_scores_!$K$2:$K$474,MATCH(X198,_z_scores_!$A$2:$A$474,0))</f>
        <v>-3.3689468103057396</v>
      </c>
      <c r="AA198">
        <f t="shared" ca="1" si="83"/>
        <v>0</v>
      </c>
      <c r="AC198">
        <f t="shared" ca="1" si="84"/>
        <v>0</v>
      </c>
      <c r="AE198">
        <v>-0.68377278105589234</v>
      </c>
      <c r="AF198">
        <v>0.12213409206342696</v>
      </c>
      <c r="AG198">
        <v>-1.0619950989964233</v>
      </c>
      <c r="AH198">
        <v>-0.44284256791029658</v>
      </c>
      <c r="AI198">
        <v>-7.5533701244879348E-2</v>
      </c>
      <c r="AJ198">
        <v>-0.74482777937539568</v>
      </c>
      <c r="AK198">
        <v>0.58242306388875931</v>
      </c>
      <c r="AL198">
        <v>-0.33544606444667863</v>
      </c>
      <c r="AM198">
        <v>7.0790199668462395E-2</v>
      </c>
      <c r="BE198" t="str">
        <f t="shared" si="69"/>
        <v>Aaron Nesmith</v>
      </c>
      <c r="BF198" cm="1">
        <f t="array" ref="BF198">INDEX(_x_scores_!B$2:B$474,MATCH($BE198,_x_scores_!$A$2:$A$474,0),0) + INDEX(_hidden_info_auction!AP$42:BA$42,'Draft Sim'!$F$21)</f>
        <v>-0.79821158373021039</v>
      </c>
      <c r="BG198" cm="1">
        <f t="array" ref="BG198">INDEX(_x_scores_!C$2:C$474,MATCH($BE198,_x_scores_!$A$2:$A$474,0),0) + INDEX(_hidden_info_auction!AP$43:BA$43,'Draft Sim'!$F$21)</f>
        <v>-0.46984650861906241</v>
      </c>
      <c r="BH198" cm="1">
        <f t="array" ref="BH198">INDEX(_x_scores_!D$2:D$474,MATCH($BE198,_x_scores_!$A$2:$A$474,0),0) +INDEX(_hidden_info_auction!AP$44:BA$44,'Draft Sim'!$F$21)</f>
        <v>-0.78695049747035206</v>
      </c>
      <c r="BI198" cm="1">
        <f t="array" ref="BI198">INDEX(_x_scores_!E$2:E$474,MATCH($BE198,_x_scores_!$A$2:$A$474,0),0) + INDEX(_hidden_info_auction!AP$45:BA$45,'Draft Sim'!$F$21)</f>
        <v>-0.48953536203461262</v>
      </c>
      <c r="BJ198" cm="1">
        <f t="array" ref="BJ198">INDEX(_x_scores_!F$2:F$474,MATCH($BE198,_x_scores_!$A$2:$A$474,0),0) + INDEX(_hidden_info_auction!AP$46:BA$46,'Draft Sim'!$F$21)</f>
        <v>-0.90935291093473858</v>
      </c>
      <c r="BK198" cm="1">
        <f t="array" ref="BK198">INDEX(_x_scores_!G$2:G$474,MATCH($BE198,_x_scores_!$A$2:$A$474,0),0) + INDEX(_hidden_info_auction!AP$47:BA$47,'Draft Sim'!$F$21)</f>
        <v>-2.2755485162675615E-2</v>
      </c>
      <c r="BL198" cm="1">
        <f t="array" ref="BL198">INDEX(_x_scores_!H$2:H$474,MATCH($BE198,_x_scores_!$A$2:$A$474,0),0) + INDEX(_hidden_info_auction!AP$48:BA$48,'Draft Sim'!$F$21)</f>
        <v>0.60111694695977202</v>
      </c>
      <c r="BM198" cm="1">
        <f t="array" ref="BM198">INDEX(_x_scores_!I$2:I$474,MATCH($BE198,_x_scores_!$A$2:$A$474,0),0) + INDEX(_hidden_info_auction!AP$49:BA$49,'Draft Sim'!$F$21)</f>
        <v>-1.6816562688418053</v>
      </c>
      <c r="BN198" cm="1">
        <f t="array" ref="BN198">INDEX(_x_scores_!J$2:J$474,MATCH($BE198,_x_scores_!$A$2:$A$474,0),0) + INDEX(_hidden_info_auction!AP$50:BA$50,'Draft Sim'!$F$21)</f>
        <v>-0.34787877333911166</v>
      </c>
      <c r="BP198">
        <f t="shared" si="70"/>
        <v>0.4408017172020231</v>
      </c>
      <c r="BQ198">
        <f t="shared" si="71"/>
        <v>0.4677229993897879</v>
      </c>
      <c r="BR198">
        <f t="shared" si="72"/>
        <v>0.4473238064119287</v>
      </c>
      <c r="BS198">
        <f t="shared" si="73"/>
        <v>0.46288622858061257</v>
      </c>
      <c r="BT198">
        <f t="shared" si="74"/>
        <v>0.43683664507676767</v>
      </c>
      <c r="BU198">
        <f t="shared" si="75"/>
        <v>0.49842997810143119</v>
      </c>
      <c r="BV198">
        <f t="shared" si="76"/>
        <v>0.54397470581623697</v>
      </c>
      <c r="BW198">
        <f t="shared" si="77"/>
        <v>0.3773181252755704</v>
      </c>
      <c r="BX198">
        <f t="shared" si="78"/>
        <v>0.47442676887863922</v>
      </c>
      <c r="BZ198">
        <f t="shared" si="79"/>
        <v>0.46108010830366641</v>
      </c>
      <c r="CA198" cm="1">
        <f t="array" aca="1" ref="CA198" ca="1">SUM(IF(MOD(_xlfn.FLOOR.MATH(ROW(INDIRECT("1:512"))/1),2)=1,BP198,1-BP198) * IF(MOD(_xlfn.FLOOR.MATH(ROW(INDIRECT("1:512"))/2),2)=1,BQ198,1-BQ198) *  IF(MOD(_xlfn.FLOOR.MATH(ROW(INDIRECT("1:512"))/4),2)=1,BR198,1-BR198) *IF(MOD(_xlfn.FLOOR.MATH(ROW(INDIRECT("1:512"))/8),2)=1,BS198,1-BS198) * IF(MOD(_xlfn.FLOOR.MATH(ROW(INDIRECT("1:512"))/16),2)=1,BT198,1-BT198) * IF(MOD(_xlfn.FLOOR.MATH(ROW(INDIRECT("1:512"))/32),2)=1,BU198,1-BU198) *  IF(MOD(_xlfn.FLOOR.MATH(ROW(INDIRECT("1:512"))/64),2)=1,BV198,1-BV198) * IF(MOD(_xlfn.FLOOR.MATH(ROW(INDIRECT("1:512"))/128),2)=1,BW198,1-BW198) * IF(MOD(_xlfn.FLOOR.MATH(ROW(INDIRECT("1:512"))/256),2)=1,BX198,1-BX198)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0.40463988412220087</v>
      </c>
      <c r="CB198">
        <f ca="1">IF('Auction Sim'!$C$2 = "Most Categories",CA198,BZ198)</f>
        <v>0.40463988412220087</v>
      </c>
      <c r="CD198" t="str">
        <f ca="1"/>
        <v>Marvin Bagley III</v>
      </c>
      <c r="CF198" s="6" t="str">
        <f t="shared" ca="1" si="80"/>
        <v>Marvin Bagley III</v>
      </c>
      <c r="CH198" t="str">
        <f ca="1"/>
        <v>Marvin Bagley III</v>
      </c>
      <c r="CI198">
        <f t="shared" ca="1" si="85"/>
        <v>0.40468711601363522</v>
      </c>
      <c r="CJ198">
        <f t="shared" ca="1" si="86"/>
        <v>0.2587666081798784</v>
      </c>
      <c r="CL198">
        <f t="shared" ca="1" si="87"/>
        <v>0</v>
      </c>
      <c r="CN198">
        <f t="shared" ca="1" si="81"/>
        <v>0</v>
      </c>
    </row>
    <row r="199" spans="9:92">
      <c r="I199" t="str">
        <v>Nicolas Batum</v>
      </c>
      <c r="K199" s="6" t="str">
        <f t="shared" ca="1" si="66"/>
        <v>Nicolas Batum</v>
      </c>
      <c r="M199" t="str">
        <f ca="1"/>
        <v>Nicolas Batum</v>
      </c>
      <c r="N199">
        <f ca="1">INDEX(_g_scores_!K$2:$K$474,MATCH(M199,_g_scores_!$A$2:$A$474,0))</f>
        <v>-2.0235949866082108</v>
      </c>
      <c r="P199">
        <f t="shared" ca="1" si="82"/>
        <v>0</v>
      </c>
      <c r="R199">
        <f t="shared" ca="1" si="67"/>
        <v>0</v>
      </c>
      <c r="T199" t="str">
        <v>Nicolas Batum</v>
      </c>
      <c r="V199" s="6" t="str">
        <f t="shared" ca="1" si="68"/>
        <v>Nicolas Batum</v>
      </c>
      <c r="X199" t="str">
        <f ca="1"/>
        <v>Nicolas Batum</v>
      </c>
      <c r="Y199">
        <f ca="1">INDEX(_z_scores_!$K$2:$K$474,MATCH(X199,_z_scores_!$A$2:$A$474,0))</f>
        <v>-3.3772680454623782</v>
      </c>
      <c r="AA199">
        <f t="shared" ca="1" si="83"/>
        <v>0</v>
      </c>
      <c r="AC199">
        <f t="shared" ca="1" si="84"/>
        <v>0</v>
      </c>
      <c r="AE199">
        <v>-1.1214622657017093</v>
      </c>
      <c r="AF199">
        <v>-0.59865282169786826</v>
      </c>
      <c r="AG199">
        <v>-0.90325166698048454</v>
      </c>
      <c r="AH199">
        <v>-0.34093892557900851</v>
      </c>
      <c r="AI199">
        <v>-0.1939056951241766</v>
      </c>
      <c r="AJ199">
        <v>-8.0889531423695774E-2</v>
      </c>
      <c r="AK199">
        <v>0.86803269282839346</v>
      </c>
      <c r="AL199">
        <v>-3.105517517339992E-2</v>
      </c>
      <c r="AM199">
        <v>-0.22549352306647952</v>
      </c>
      <c r="BE199" t="str">
        <f t="shared" si="69"/>
        <v>Nicolas Batum</v>
      </c>
      <c r="BF199" cm="1">
        <f t="array" ref="BF199">INDEX(_x_scores_!B$2:B$474,MATCH($BE199,_x_scores_!$A$2:$A$474,0),0) + INDEX(_hidden_info_auction!AP$42:BA$42,'Draft Sim'!$F$21)</f>
        <v>-1.2132991289201795</v>
      </c>
      <c r="BG199" cm="1">
        <f t="array" ref="BG199">INDEX(_x_scores_!C$2:C$474,MATCH($BE199,_x_scores_!$A$2:$A$474,0),0) + INDEX(_hidden_info_auction!AP$43:BA$43,'Draft Sim'!$F$21)</f>
        <v>-0.35448520657116189</v>
      </c>
      <c r="BH199" cm="1">
        <f t="array" ref="BH199">INDEX(_x_scores_!D$2:D$474,MATCH($BE199,_x_scores_!$A$2:$A$474,0),0) +INDEX(_hidden_info_auction!AP$44:BA$44,'Draft Sim'!$F$21)</f>
        <v>-0.75379266374697929</v>
      </c>
      <c r="BI199" cm="1">
        <f t="array" ref="BI199">INDEX(_x_scores_!E$2:E$474,MATCH($BE199,_x_scores_!$A$2:$A$474,0),0) + INDEX(_hidden_info_auction!AP$45:BA$45,'Draft Sim'!$F$21)</f>
        <v>-0.57391445252441975</v>
      </c>
      <c r="BJ199" cm="1">
        <f t="array" ref="BJ199">INDEX(_x_scores_!F$2:F$474,MATCH($BE199,_x_scores_!$A$2:$A$474,0),0) + INDEX(_hidden_info_auction!AP$46:BA$46,'Draft Sim'!$F$21)</f>
        <v>-0.7656771628572272</v>
      </c>
      <c r="BK199" cm="1">
        <f t="array" ref="BK199">INDEX(_x_scores_!G$2:G$474,MATCH($BE199,_x_scores_!$A$2:$A$474,0),0) + INDEX(_hidden_info_auction!AP$47:BA$47,'Draft Sim'!$F$21)</f>
        <v>-0.14882295072393387</v>
      </c>
      <c r="BL199" cm="1">
        <f t="array" ref="BL199">INDEX(_x_scores_!H$2:H$474,MATCH($BE199,_x_scores_!$A$2:$A$474,0),0) + INDEX(_hidden_info_auction!AP$48:BA$48,'Draft Sim'!$F$21)</f>
        <v>0.79736837968325069</v>
      </c>
      <c r="BM199" cm="1">
        <f t="array" ref="BM199">INDEX(_x_scores_!I$2:I$474,MATCH($BE199,_x_scores_!$A$2:$A$474,0),0) + INDEX(_hidden_info_auction!AP$49:BA$49,'Draft Sim'!$F$21)</f>
        <v>-1.7749938775422391</v>
      </c>
      <c r="BN199" cm="1">
        <f t="array" ref="BN199">INDEX(_x_scores_!J$2:J$474,MATCH($BE199,_x_scores_!$A$2:$A$474,0),0) + INDEX(_hidden_info_auction!AP$50:BA$50,'Draft Sim'!$F$21)</f>
        <v>-0.12564968366032278</v>
      </c>
      <c r="BP199">
        <f t="shared" si="70"/>
        <v>0.41045008788904047</v>
      </c>
      <c r="BQ199">
        <f t="shared" si="71"/>
        <v>0.47563649924475504</v>
      </c>
      <c r="BR199">
        <f t="shared" si="72"/>
        <v>0.44953115623157347</v>
      </c>
      <c r="BS199">
        <f t="shared" si="73"/>
        <v>0.45651261853144309</v>
      </c>
      <c r="BT199">
        <f t="shared" si="74"/>
        <v>0.44675125060217891</v>
      </c>
      <c r="BU199">
        <f t="shared" si="75"/>
        <v>0.48973302051601575</v>
      </c>
      <c r="BV199">
        <f t="shared" si="76"/>
        <v>0.55824166365236527</v>
      </c>
      <c r="BW199">
        <f t="shared" si="77"/>
        <v>0.37074585505739566</v>
      </c>
      <c r="BX199">
        <f t="shared" si="78"/>
        <v>0.49075774438844533</v>
      </c>
      <c r="BZ199">
        <f t="shared" si="79"/>
        <v>0.46092887734591259</v>
      </c>
      <c r="CA199" cm="1">
        <f t="array" aca="1" ref="CA199" ca="1">SUM(IF(MOD(_xlfn.FLOOR.MATH(ROW(INDIRECT("1:512"))/1),2)=1,BP199,1-BP199) * IF(MOD(_xlfn.FLOOR.MATH(ROW(INDIRECT("1:512"))/2),2)=1,BQ199,1-BQ199) *  IF(MOD(_xlfn.FLOOR.MATH(ROW(INDIRECT("1:512"))/4),2)=1,BR199,1-BR199) *IF(MOD(_xlfn.FLOOR.MATH(ROW(INDIRECT("1:512"))/8),2)=1,BS199,1-BS199) * IF(MOD(_xlfn.FLOOR.MATH(ROW(INDIRECT("1:512"))/16),2)=1,BT199,1-BT199) * IF(MOD(_xlfn.FLOOR.MATH(ROW(INDIRECT("1:512"))/32),2)=1,BU199,1-BU199) *  IF(MOD(_xlfn.FLOOR.MATH(ROW(INDIRECT("1:512"))/64),2)=1,BV199,1-BV199) * IF(MOD(_xlfn.FLOOR.MATH(ROW(INDIRECT("1:512"))/128),2)=1,BW199,1-BW199) * IF(MOD(_xlfn.FLOOR.MATH(ROW(INDIRECT("1:512"))/256),2)=1,BX199,1-BX199)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0.40414936670034596</v>
      </c>
      <c r="CB199">
        <f ca="1">IF('Auction Sim'!$C$2 = "Most Categories",CA199,BZ199)</f>
        <v>0.40414936670034596</v>
      </c>
      <c r="CD199" t="str">
        <f ca="1"/>
        <v>Aaron Nesmith</v>
      </c>
      <c r="CF199" s="6" t="str">
        <f t="shared" ca="1" si="80"/>
        <v>Aaron Nesmith</v>
      </c>
      <c r="CH199" t="str">
        <f ca="1"/>
        <v>Aaron Nesmith</v>
      </c>
      <c r="CI199">
        <f t="shared" ca="1" si="85"/>
        <v>0.40463988412220087</v>
      </c>
      <c r="CJ199">
        <f t="shared" ca="1" si="86"/>
        <v>0.25864471813794454</v>
      </c>
      <c r="CL199">
        <f t="shared" ca="1" si="87"/>
        <v>0</v>
      </c>
      <c r="CN199">
        <f t="shared" ca="1" si="81"/>
        <v>0</v>
      </c>
    </row>
    <row r="200" spans="9:92">
      <c r="I200" t="str">
        <v>Jalen Smith</v>
      </c>
      <c r="K200" s="6" t="str">
        <f t="shared" ca="1" si="66"/>
        <v>Jalen Smith</v>
      </c>
      <c r="M200" t="str">
        <f ca="1"/>
        <v>Jalen Smith</v>
      </c>
      <c r="N200">
        <f ca="1">INDEX(_g_scores_!K$2:$K$474,MATCH(M200,_g_scores_!$A$2:$A$474,0))</f>
        <v>-2.023693770927816</v>
      </c>
      <c r="P200">
        <f t="shared" ca="1" si="82"/>
        <v>0</v>
      </c>
      <c r="R200">
        <f t="shared" ca="1" si="67"/>
        <v>0</v>
      </c>
      <c r="T200" t="str">
        <v>Moritz Wagner</v>
      </c>
      <c r="V200" s="6" t="str">
        <f t="shared" ca="1" si="68"/>
        <v>Moritz Wagner</v>
      </c>
      <c r="X200" t="str">
        <f ca="1"/>
        <v>Moritz Wagner</v>
      </c>
      <c r="Y200">
        <f ca="1">INDEX(_z_scores_!$K$2:$K$474,MATCH(X200,_z_scores_!$A$2:$A$474,0))</f>
        <v>-3.3895413576960625</v>
      </c>
      <c r="AA200">
        <f t="shared" ca="1" si="83"/>
        <v>0</v>
      </c>
      <c r="AC200">
        <f t="shared" ca="1" si="84"/>
        <v>0</v>
      </c>
      <c r="AE200">
        <v>-0.67530994759940188</v>
      </c>
      <c r="AF200">
        <v>-0.40617795304039039</v>
      </c>
      <c r="AG200">
        <v>-0.90488870233062135</v>
      </c>
      <c r="AH200">
        <v>-0.40300071301041657</v>
      </c>
      <c r="AI200">
        <v>-0.53974650740578034</v>
      </c>
      <c r="AJ200">
        <v>-0.50195937159896009</v>
      </c>
      <c r="AK200">
        <v>0.56988972678155869</v>
      </c>
      <c r="AL200">
        <v>8.0507436644280728E-2</v>
      </c>
      <c r="AM200">
        <v>2.8417091090562601E-2</v>
      </c>
      <c r="BE200" t="str">
        <f t="shared" si="69"/>
        <v>Jalen Smith</v>
      </c>
      <c r="BF200" cm="1">
        <f t="array" ref="BF200">INDEX(_x_scores_!B$2:B$474,MATCH($BE200,_x_scores_!$A$2:$A$474,0),0) + INDEX(_hidden_info_auction!AP$42:BA$42,'Draft Sim'!$F$21)</f>
        <v>-0.83750235542459339</v>
      </c>
      <c r="BG200" cm="1">
        <f t="array" ref="BG200">INDEX(_x_scores_!C$2:C$474,MATCH($BE200,_x_scores_!$A$2:$A$474,0),0) + INDEX(_hidden_info_auction!AP$43:BA$43,'Draft Sim'!$F$21)</f>
        <v>0.11235717806264714</v>
      </c>
      <c r="BH200" cm="1">
        <f t="array" ref="BH200">INDEX(_x_scores_!D$2:D$474,MATCH($BE200,_x_scores_!$A$2:$A$474,0),0) +INDEX(_hidden_info_auction!AP$44:BA$44,'Draft Sim'!$F$21)</f>
        <v>-0.98336071049171658</v>
      </c>
      <c r="BI200" cm="1">
        <f t="array" ref="BI200">INDEX(_x_scores_!E$2:E$474,MATCH($BE200,_x_scores_!$A$2:$A$474,0),0) + INDEX(_hidden_info_auction!AP$45:BA$45,'Draft Sim'!$F$21)</f>
        <v>-0.94708912563079606</v>
      </c>
      <c r="BJ200" cm="1">
        <f t="array" ref="BJ200">INDEX(_x_scores_!F$2:F$474,MATCH($BE200,_x_scores_!$A$2:$A$474,0),0) + INDEX(_hidden_info_auction!AP$46:BA$46,'Draft Sim'!$F$21)</f>
        <v>-0.40443960952864449</v>
      </c>
      <c r="BK200" cm="1">
        <f t="array" ref="BK200">INDEX(_x_scores_!G$2:G$474,MATCH($BE200,_x_scores_!$A$2:$A$474,0),0) + INDEX(_hidden_info_auction!AP$47:BA$47,'Draft Sim'!$F$21)</f>
        <v>-0.5617468415013378</v>
      </c>
      <c r="BL200" cm="1">
        <f t="array" ref="BL200">INDEX(_x_scores_!H$2:H$474,MATCH($BE200,_x_scores_!$A$2:$A$474,0),0) + INDEX(_hidden_info_auction!AP$48:BA$48,'Draft Sim'!$F$21)</f>
        <v>0.60248663428681737</v>
      </c>
      <c r="BM200" cm="1">
        <f t="array" ref="BM200">INDEX(_x_scores_!I$2:I$474,MATCH($BE200,_x_scores_!$A$2:$A$474,0),0) + INDEX(_hidden_info_auction!AP$49:BA$49,'Draft Sim'!$F$21)</f>
        <v>-1.8793151553116834</v>
      </c>
      <c r="BN200" cm="1">
        <f t="array" ref="BN200">INDEX(_x_scores_!J$2:J$474,MATCH($BE200,_x_scores_!$A$2:$A$474,0),0) + INDEX(_hidden_info_auction!AP$50:BA$50,'Draft Sim'!$F$21)</f>
        <v>3.3377369320407871E-2</v>
      </c>
      <c r="BP200">
        <f t="shared" si="70"/>
        <v>0.43791085693772702</v>
      </c>
      <c r="BQ200">
        <f t="shared" si="71"/>
        <v>0.50772654733582256</v>
      </c>
      <c r="BR200">
        <f t="shared" si="72"/>
        <v>0.43428427973425365</v>
      </c>
      <c r="BS200">
        <f t="shared" si="73"/>
        <v>0.42848069047247939</v>
      </c>
      <c r="BT200">
        <f t="shared" si="74"/>
        <v>0.47181284272771884</v>
      </c>
      <c r="BU200">
        <f t="shared" si="75"/>
        <v>0.46130288218034443</v>
      </c>
      <c r="BV200">
        <f t="shared" si="76"/>
        <v>0.54407449708790179</v>
      </c>
      <c r="BW200">
        <f t="shared" si="77"/>
        <v>0.36344464130646514</v>
      </c>
      <c r="BX200">
        <f t="shared" si="78"/>
        <v>0.50245530129046601</v>
      </c>
      <c r="BZ200">
        <f t="shared" si="79"/>
        <v>0.46127694878590869</v>
      </c>
      <c r="CA200" cm="1">
        <f t="array" aca="1" ref="CA200" ca="1">SUM(IF(MOD(_xlfn.FLOOR.MATH(ROW(INDIRECT("1:512"))/1),2)=1,BP200,1-BP200) * IF(MOD(_xlfn.FLOOR.MATH(ROW(INDIRECT("1:512"))/2),2)=1,BQ200,1-BQ200) *  IF(MOD(_xlfn.FLOOR.MATH(ROW(INDIRECT("1:512"))/4),2)=1,BR200,1-BR200) *IF(MOD(_xlfn.FLOOR.MATH(ROW(INDIRECT("1:512"))/8),2)=1,BS200,1-BS200) * IF(MOD(_xlfn.FLOOR.MATH(ROW(INDIRECT("1:512"))/16),2)=1,BT200,1-BT200) * IF(MOD(_xlfn.FLOOR.MATH(ROW(INDIRECT("1:512"))/32),2)=1,BU200,1-BU200) *  IF(MOD(_xlfn.FLOOR.MATH(ROW(INDIRECT("1:512"))/64),2)=1,BV200,1-BV200) * IF(MOD(_xlfn.FLOOR.MATH(ROW(INDIRECT("1:512"))/128),2)=1,BW200,1-BW200) * IF(MOD(_xlfn.FLOOR.MATH(ROW(INDIRECT("1:512"))/256),2)=1,BX200,1-BX200)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0.40500113832260354</v>
      </c>
      <c r="CB200">
        <f ca="1">IF('Auction Sim'!$C$2 = "Most Categories",CA200,BZ200)</f>
        <v>0.40500113832260354</v>
      </c>
      <c r="CD200" t="str">
        <f ca="1"/>
        <v>Jeremy Sochan</v>
      </c>
      <c r="CF200" s="6" t="str">
        <f t="shared" ca="1" si="80"/>
        <v>Jeremy Sochan</v>
      </c>
      <c r="CH200" t="str">
        <f ca="1"/>
        <v>Jeremy Sochan</v>
      </c>
      <c r="CI200">
        <f t="shared" ca="1" si="85"/>
        <v>0.40425419075132329</v>
      </c>
      <c r="CJ200">
        <f t="shared" ca="1" si="86"/>
        <v>0.25764923549054841</v>
      </c>
      <c r="CL200">
        <f t="shared" ca="1" si="87"/>
        <v>0</v>
      </c>
      <c r="CN200">
        <f t="shared" ca="1" si="81"/>
        <v>0</v>
      </c>
    </row>
    <row r="201" spans="9:92">
      <c r="I201" t="str">
        <v>John Konchar</v>
      </c>
      <c r="K201" s="6" t="str">
        <f t="shared" ca="1" si="66"/>
        <v>John Konchar</v>
      </c>
      <c r="M201" t="str">
        <f ca="1"/>
        <v>John Konchar</v>
      </c>
      <c r="N201">
        <f ca="1">INDEX(_g_scores_!K$2:$K$474,MATCH(M201,_g_scores_!$A$2:$A$474,0))</f>
        <v>-2.03563266831374</v>
      </c>
      <c r="P201">
        <f t="shared" ca="1" si="82"/>
        <v>0</v>
      </c>
      <c r="R201">
        <f t="shared" ca="1" si="67"/>
        <v>0</v>
      </c>
      <c r="T201" t="str">
        <v>Luke Kennard</v>
      </c>
      <c r="V201" s="6" t="str">
        <f t="shared" ca="1" si="68"/>
        <v>Luke Kennard</v>
      </c>
      <c r="X201" t="str">
        <f ca="1"/>
        <v>Luke Kennard</v>
      </c>
      <c r="Y201">
        <f ca="1">INDEX(_z_scores_!$K$2:$K$474,MATCH(X201,_z_scores_!$A$2:$A$474,0))</f>
        <v>-3.3945540185875256</v>
      </c>
      <c r="AA201">
        <f t="shared" ca="1" si="83"/>
        <v>0</v>
      </c>
      <c r="AC201">
        <f t="shared" ca="1" si="84"/>
        <v>0</v>
      </c>
      <c r="AE201">
        <v>-0.70398205327991181</v>
      </c>
      <c r="AF201">
        <v>-0.9264100680556534</v>
      </c>
      <c r="AG201">
        <v>-0.81399081032846243</v>
      </c>
      <c r="AH201">
        <v>-0.47226760481622249</v>
      </c>
      <c r="AI201">
        <v>-0.75019543366293584</v>
      </c>
      <c r="AJ201">
        <v>0.24255679155756729</v>
      </c>
      <c r="AK201">
        <v>0.76362377526946046</v>
      </c>
      <c r="AL201">
        <v>9.1727828148926716E-2</v>
      </c>
      <c r="AM201">
        <v>-0.11217540638747146</v>
      </c>
      <c r="BE201" t="str">
        <f t="shared" si="69"/>
        <v>John Konchar</v>
      </c>
      <c r="BF201" cm="1">
        <f t="array" ref="BF201">INDEX(_x_scores_!B$2:B$474,MATCH($BE201,_x_scores_!$A$2:$A$474,0),0) + INDEX(_hidden_info_auction!AP$42:BA$42,'Draft Sim'!$F$21)</f>
        <v>-1.1921528716607568</v>
      </c>
      <c r="BG201" cm="1">
        <f t="array" ref="BG201">INDEX(_x_scores_!C$2:C$474,MATCH($BE201,_x_scores_!$A$2:$A$474,0),0) + INDEX(_hidden_info_auction!AP$43:BA$43,'Draft Sim'!$F$21)</f>
        <v>-0.29368669695060579</v>
      </c>
      <c r="BH201" cm="1">
        <f t="array" ref="BH201">INDEX(_x_scores_!D$2:D$474,MATCH($BE201,_x_scores_!$A$2:$A$474,0),0) +INDEX(_hidden_info_auction!AP$44:BA$44,'Draft Sim'!$F$21)</f>
        <v>-0.79772270160201053</v>
      </c>
      <c r="BI201" cm="1">
        <f t="array" ref="BI201">INDEX(_x_scores_!E$2:E$474,MATCH($BE201,_x_scores_!$A$2:$A$474,0),0) + INDEX(_hidden_info_auction!AP$45:BA$45,'Draft Sim'!$F$21)</f>
        <v>-0.2650420780951942</v>
      </c>
      <c r="BJ201" cm="1">
        <f t="array" ref="BJ201">INDEX(_x_scores_!F$2:F$474,MATCH($BE201,_x_scores_!$A$2:$A$474,0),0) + INDEX(_hidden_info_auction!AP$46:BA$46,'Draft Sim'!$F$21)</f>
        <v>-1.0587127681230912</v>
      </c>
      <c r="BK201" cm="1">
        <f t="array" ref="BK201">INDEX(_x_scores_!G$2:G$474,MATCH($BE201,_x_scores_!$A$2:$A$474,0),0) + INDEX(_hidden_info_auction!AP$47:BA$47,'Draft Sim'!$F$21)</f>
        <v>-0.52171262875484758</v>
      </c>
      <c r="BL201" cm="1">
        <f t="array" ref="BL201">INDEX(_x_scores_!H$2:H$474,MATCH($BE201,_x_scores_!$A$2:$A$474,0),0) + INDEX(_hidden_info_auction!AP$48:BA$48,'Draft Sim'!$F$21)</f>
        <v>0.90369304267538586</v>
      </c>
      <c r="BM201" cm="1">
        <f t="array" ref="BM201">INDEX(_x_scores_!I$2:I$474,MATCH($BE201,_x_scores_!$A$2:$A$474,0),0) + INDEX(_hidden_info_auction!AP$49:BA$49,'Draft Sim'!$F$21)</f>
        <v>-1.7840592755991631</v>
      </c>
      <c r="BN201" cm="1">
        <f t="array" ref="BN201">INDEX(_x_scores_!J$2:J$474,MATCH($BE201,_x_scores_!$A$2:$A$474,0),0) + INDEX(_hidden_info_auction!AP$50:BA$50,'Draft Sim'!$F$21)</f>
        <v>-1.0732817688235863E-2</v>
      </c>
      <c r="BP201">
        <f t="shared" si="70"/>
        <v>0.41198502862813546</v>
      </c>
      <c r="BQ201">
        <f t="shared" si="71"/>
        <v>0.4798111965200107</v>
      </c>
      <c r="BR201">
        <f t="shared" si="72"/>
        <v>0.44660703772783772</v>
      </c>
      <c r="BS201">
        <f t="shared" si="73"/>
        <v>0.47988548281076771</v>
      </c>
      <c r="BT201">
        <f t="shared" si="74"/>
        <v>0.42657177666502011</v>
      </c>
      <c r="BU201">
        <f t="shared" si="75"/>
        <v>0.46405296064406309</v>
      </c>
      <c r="BV201">
        <f t="shared" si="76"/>
        <v>0.5659409420691669</v>
      </c>
      <c r="BW201">
        <f t="shared" si="77"/>
        <v>0.37010949431631357</v>
      </c>
      <c r="BX201">
        <f t="shared" si="78"/>
        <v>0.49921046952412163</v>
      </c>
      <c r="BZ201">
        <f t="shared" si="79"/>
        <v>0.46046382098949301</v>
      </c>
      <c r="CA201" cm="1">
        <f t="array" aca="1" ref="CA201" ca="1">SUM(IF(MOD(_xlfn.FLOOR.MATH(ROW(INDIRECT("1:512"))/1),2)=1,BP201,1-BP201) * IF(MOD(_xlfn.FLOOR.MATH(ROW(INDIRECT("1:512"))/2),2)=1,BQ201,1-BQ201) *  IF(MOD(_xlfn.FLOOR.MATH(ROW(INDIRECT("1:512"))/4),2)=1,BR201,1-BR201) *IF(MOD(_xlfn.FLOOR.MATH(ROW(INDIRECT("1:512"))/8),2)=1,BS201,1-BS201) * IF(MOD(_xlfn.FLOOR.MATH(ROW(INDIRECT("1:512"))/16),2)=1,BT201,1-BT201) * IF(MOD(_xlfn.FLOOR.MATH(ROW(INDIRECT("1:512"))/32),2)=1,BU201,1-BU201) *  IF(MOD(_xlfn.FLOOR.MATH(ROW(INDIRECT("1:512"))/64),2)=1,BV201,1-BV201) * IF(MOD(_xlfn.FLOOR.MATH(ROW(INDIRECT("1:512"))/128),2)=1,BW201,1-BW201) * IF(MOD(_xlfn.FLOOR.MATH(ROW(INDIRECT("1:512"))/256),2)=1,BX201,1-BX201)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0.4029552527346269</v>
      </c>
      <c r="CB201">
        <f ca="1">IF('Auction Sim'!$C$2 = "Most Categories",CA201,BZ201)</f>
        <v>0.4029552527346269</v>
      </c>
      <c r="CD201" t="str">
        <f ca="1"/>
        <v>Nicolas Batum</v>
      </c>
      <c r="CF201" s="6" t="str">
        <f t="shared" ca="1" si="80"/>
        <v>Nicolas Batum</v>
      </c>
      <c r="CH201" t="str">
        <f ca="1"/>
        <v>Nicolas Batum</v>
      </c>
      <c r="CI201">
        <f t="shared" ca="1" si="85"/>
        <v>0.40414936670034596</v>
      </c>
      <c r="CJ201">
        <f t="shared" ca="1" si="86"/>
        <v>0.2573786409552512</v>
      </c>
      <c r="CL201">
        <f t="shared" ca="1" si="87"/>
        <v>0</v>
      </c>
      <c r="CN201">
        <f t="shared" ca="1" si="81"/>
        <v>0</v>
      </c>
    </row>
    <row r="202" spans="9:92">
      <c r="I202" t="str">
        <v>Luke Kennard</v>
      </c>
      <c r="K202" s="6" t="str">
        <f t="shared" ca="1" si="66"/>
        <v>Luke Kennard</v>
      </c>
      <c r="M202" t="str">
        <f ca="1"/>
        <v>Luke Kennard</v>
      </c>
      <c r="N202">
        <f ca="1">INDEX(_g_scores_!K$2:$K$474,MATCH(M202,_g_scores_!$A$2:$A$474,0))</f>
        <v>-2.0361011259932091</v>
      </c>
      <c r="P202">
        <f t="shared" ca="1" si="82"/>
        <v>0</v>
      </c>
      <c r="R202">
        <f t="shared" ca="1" si="67"/>
        <v>0</v>
      </c>
      <c r="T202" t="str">
        <v>Xavier Tillman</v>
      </c>
      <c r="V202" s="6" t="str">
        <f t="shared" ca="1" si="68"/>
        <v>Xavier Tillman</v>
      </c>
      <c r="X202" t="str">
        <f ca="1"/>
        <v>Xavier Tillman</v>
      </c>
      <c r="Y202">
        <f ca="1">INDEX(_z_scores_!$K$2:$K$474,MATCH(X202,_z_scores_!$A$2:$A$474,0))</f>
        <v>-3.4164033955547533</v>
      </c>
      <c r="AA202">
        <f t="shared" ca="1" si="83"/>
        <v>0</v>
      </c>
      <c r="AC202">
        <f t="shared" ca="1" si="84"/>
        <v>0</v>
      </c>
      <c r="AE202">
        <v>-1.0222976620931516</v>
      </c>
      <c r="AF202">
        <v>-0.33862716783630065</v>
      </c>
      <c r="AG202">
        <v>-0.95493066041761043</v>
      </c>
      <c r="AH202">
        <v>-1.7880292943750129E-2</v>
      </c>
      <c r="AI202">
        <v>-0.34531573950783506</v>
      </c>
      <c r="AJ202">
        <v>-1.1121585237156026</v>
      </c>
      <c r="AK202">
        <v>0.85971325990398462</v>
      </c>
      <c r="AL202">
        <v>-0.36356213867401477</v>
      </c>
      <c r="AM202">
        <v>0.26953609821329377</v>
      </c>
      <c r="BE202" t="str">
        <f t="shared" si="69"/>
        <v>Luke Kennard</v>
      </c>
      <c r="BF202" cm="1">
        <f t="array" ref="BF202">INDEX(_x_scores_!B$2:B$474,MATCH($BE202,_x_scores_!$A$2:$A$474,0),0) + INDEX(_hidden_info_auction!AP$42:BA$42,'Draft Sim'!$F$21)</f>
        <v>-0.7958189164983821</v>
      </c>
      <c r="BG202" cm="1">
        <f t="array" ref="BG202">INDEX(_x_scores_!C$2:C$474,MATCH($BE202,_x_scores_!$A$2:$A$474,0),0) + INDEX(_hidden_info_auction!AP$43:BA$43,'Draft Sim'!$F$21)</f>
        <v>-0.68224245292894703</v>
      </c>
      <c r="BH202" cm="1">
        <f t="array" ref="BH202">INDEX(_x_scores_!D$2:D$474,MATCH($BE202,_x_scores_!$A$2:$A$474,0),0) +INDEX(_hidden_info_auction!AP$44:BA$44,'Draft Sim'!$F$21)</f>
        <v>-0.66453180709495718</v>
      </c>
      <c r="BI202" cm="1">
        <f t="array" ref="BI202">INDEX(_x_scores_!E$2:E$474,MATCH($BE202,_x_scores_!$A$2:$A$474,0),0) + INDEX(_hidden_info_auction!AP$45:BA$45,'Draft Sim'!$F$21)</f>
        <v>-0.70524313176163378</v>
      </c>
      <c r="BJ202" cm="1">
        <f t="array" ref="BJ202">INDEX(_x_scores_!F$2:F$474,MATCH($BE202,_x_scores_!$A$2:$A$474,0),0) + INDEX(_hidden_info_auction!AP$46:BA$46,'Draft Sim'!$F$21)</f>
        <v>-1.3219669013959865</v>
      </c>
      <c r="BK202" cm="1">
        <f t="array" ref="BK202">INDEX(_x_scores_!G$2:G$474,MATCH($BE202,_x_scores_!$A$2:$A$474,0),0) + INDEX(_hidden_info_auction!AP$47:BA$47,'Draft Sim'!$F$21)</f>
        <v>0.17462337225732918</v>
      </c>
      <c r="BL202" cm="1">
        <f t="array" ref="BL202">INDEX(_x_scores_!H$2:H$474,MATCH($BE202,_x_scores_!$A$2:$A$474,0),0) + INDEX(_hidden_info_auction!AP$48:BA$48,'Draft Sim'!$F$21)</f>
        <v>0.69295946212431769</v>
      </c>
      <c r="BM202" cm="1">
        <f t="array" ref="BM202">INDEX(_x_scores_!I$2:I$474,MATCH($BE202,_x_scores_!$A$2:$A$474,0),0) + INDEX(_hidden_info_auction!AP$49:BA$49,'Draft Sim'!$F$21)</f>
        <v>-1.6522108742199126</v>
      </c>
      <c r="BN202" cm="1">
        <f t="array" ref="BN202">INDEX(_x_scores_!J$2:J$474,MATCH($BE202,_x_scores_!$A$2:$A$474,0),0) + INDEX(_hidden_info_auction!AP$50:BA$50,'Draft Sim'!$F$21)</f>
        <v>-1.2331566981314726E-2</v>
      </c>
      <c r="BP202">
        <f t="shared" si="70"/>
        <v>0.44097786378975878</v>
      </c>
      <c r="BQ202">
        <f t="shared" si="71"/>
        <v>0.45318874562126488</v>
      </c>
      <c r="BR202">
        <f t="shared" si="72"/>
        <v>0.45548091635324917</v>
      </c>
      <c r="BS202">
        <f t="shared" si="73"/>
        <v>0.44661546880327463</v>
      </c>
      <c r="BT202">
        <f t="shared" si="74"/>
        <v>0.40860409031283074</v>
      </c>
      <c r="BU202">
        <f t="shared" si="75"/>
        <v>0.51204639470799007</v>
      </c>
      <c r="BV202">
        <f t="shared" si="76"/>
        <v>0.55065961691077203</v>
      </c>
      <c r="BW202">
        <f t="shared" si="77"/>
        <v>0.37939898996567689</v>
      </c>
      <c r="BX202">
        <f t="shared" si="78"/>
        <v>0.4990928620800763</v>
      </c>
      <c r="BZ202">
        <f t="shared" si="79"/>
        <v>0.46067388317165481</v>
      </c>
      <c r="CA202" cm="1">
        <f t="array" aca="1" ref="CA202" ca="1">SUM(IF(MOD(_xlfn.FLOOR.MATH(ROW(INDIRECT("1:512"))/1),2)=1,BP202,1-BP202) * IF(MOD(_xlfn.FLOOR.MATH(ROW(INDIRECT("1:512"))/2),2)=1,BQ202,1-BQ202) *  IF(MOD(_xlfn.FLOOR.MATH(ROW(INDIRECT("1:512"))/4),2)=1,BR202,1-BR202) *IF(MOD(_xlfn.FLOOR.MATH(ROW(INDIRECT("1:512"))/8),2)=1,BS202,1-BS202) * IF(MOD(_xlfn.FLOOR.MATH(ROW(INDIRECT("1:512"))/16),2)=1,BT202,1-BT202) * IF(MOD(_xlfn.FLOOR.MATH(ROW(INDIRECT("1:512"))/32),2)=1,BU202,1-BU202) *  IF(MOD(_xlfn.FLOOR.MATH(ROW(INDIRECT("1:512"))/64),2)=1,BV202,1-BV202) * IF(MOD(_xlfn.FLOOR.MATH(ROW(INDIRECT("1:512"))/128),2)=1,BW202,1-BW202) * IF(MOD(_xlfn.FLOOR.MATH(ROW(INDIRECT("1:512"))/256),2)=1,BX202,1-BX202)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0.40353238588087659</v>
      </c>
      <c r="CB202">
        <f ca="1">IF('Auction Sim'!$C$2 = "Most Categories",CA202,BZ202)</f>
        <v>0.40353238588087659</v>
      </c>
      <c r="CD202" t="str">
        <f ca="1"/>
        <v>Shaedon Sharpe</v>
      </c>
      <c r="CF202" s="6" t="str">
        <f t="shared" ca="1" si="80"/>
        <v>Shaedon Sharpe</v>
      </c>
      <c r="CH202" t="str">
        <f ca="1"/>
        <v>Shaedon Sharpe</v>
      </c>
      <c r="CI202">
        <f t="shared" ca="1" si="85"/>
        <v>0.40403862419465136</v>
      </c>
      <c r="CJ202">
        <f t="shared" ca="1" si="86"/>
        <v>0.25709274912360447</v>
      </c>
      <c r="CL202">
        <f t="shared" ca="1" si="87"/>
        <v>0</v>
      </c>
      <c r="CN202">
        <f t="shared" ca="1" si="81"/>
        <v>0</v>
      </c>
    </row>
    <row r="203" spans="9:92">
      <c r="I203" t="str">
        <v>Pat Connaughton</v>
      </c>
      <c r="K203" s="6" t="str">
        <f t="shared" ca="1" si="66"/>
        <v>Pat Connaughton</v>
      </c>
      <c r="M203" t="str">
        <f ca="1"/>
        <v>Pat Connaughton</v>
      </c>
      <c r="N203">
        <f ca="1">INDEX(_g_scores_!K$2:$K$474,MATCH(M203,_g_scores_!$A$2:$A$474,0))</f>
        <v>-2.0400343871159228</v>
      </c>
      <c r="P203">
        <f t="shared" ca="1" si="82"/>
        <v>0</v>
      </c>
      <c r="R203">
        <f t="shared" ca="1" si="67"/>
        <v>0</v>
      </c>
      <c r="T203" t="str">
        <v>Jordan Goodwin</v>
      </c>
      <c r="V203" s="6" t="str">
        <f t="shared" ca="1" si="68"/>
        <v>Jordan Goodwin</v>
      </c>
      <c r="X203" t="str">
        <f ca="1"/>
        <v>Jordan Goodwin</v>
      </c>
      <c r="Y203">
        <f ca="1">INDEX(_z_scores_!$K$2:$K$474,MATCH(X203,_z_scores_!$A$2:$A$474,0))</f>
        <v>-3.4176876880107572</v>
      </c>
      <c r="AA203">
        <f t="shared" ca="1" si="83"/>
        <v>0</v>
      </c>
      <c r="AC203">
        <f t="shared" ca="1" si="84"/>
        <v>0</v>
      </c>
      <c r="AE203">
        <v>-0.96780036497636179</v>
      </c>
      <c r="AF203">
        <v>-0.61652452281144632</v>
      </c>
      <c r="AG203">
        <v>-0.52275657147236798</v>
      </c>
      <c r="AH203">
        <v>-0.17529847328610274</v>
      </c>
      <c r="AI203">
        <v>-0.37190328482646889</v>
      </c>
      <c r="AJ203">
        <v>-0.59016871940313287</v>
      </c>
      <c r="AK203">
        <v>0.6979422648208059</v>
      </c>
      <c r="AL203">
        <v>-3.7535030740492609E-2</v>
      </c>
      <c r="AM203">
        <v>-0.18392280677740047</v>
      </c>
      <c r="BE203" t="str">
        <f t="shared" si="69"/>
        <v>Pat Connaughton</v>
      </c>
      <c r="BF203" cm="1">
        <f t="array" ref="BF203">INDEX(_x_scores_!B$2:B$474,MATCH($BE203,_x_scores_!$A$2:$A$474,0),0) + INDEX(_hidden_info_auction!AP$42:BA$42,'Draft Sim'!$F$21)</f>
        <v>-1.0645089862791068</v>
      </c>
      <c r="BG203" cm="1">
        <f t="array" ref="BG203">INDEX(_x_scores_!C$2:C$474,MATCH($BE203,_x_scores_!$A$2:$A$474,0),0) + INDEX(_hidden_info_auction!AP$43:BA$43,'Draft Sim'!$F$21)</f>
        <v>-0.25021981040899238</v>
      </c>
      <c r="BH203" cm="1">
        <f t="array" ref="BH203">INDEX(_x_scores_!D$2:D$474,MATCH($BE203,_x_scores_!$A$2:$A$474,0),0) +INDEX(_hidden_info_auction!AP$44:BA$44,'Draft Sim'!$F$21)</f>
        <v>-0.81162081055536572</v>
      </c>
      <c r="BI203" cm="1">
        <f t="array" ref="BI203">INDEX(_x_scores_!E$2:E$474,MATCH($BE203,_x_scores_!$A$2:$A$474,0),0) + INDEX(_hidden_info_auction!AP$45:BA$45,'Draft Sim'!$F$21)</f>
        <v>-0.57149709197081289</v>
      </c>
      <c r="BJ203" cm="1">
        <f t="array" ref="BJ203">INDEX(_x_scores_!F$2:F$474,MATCH($BE203,_x_scores_!$A$2:$A$474,0),0) + INDEX(_hidden_info_auction!AP$46:BA$46,'Draft Sim'!$F$21)</f>
        <v>-1.2373789977519229</v>
      </c>
      <c r="BK203" cm="1">
        <f t="array" ref="BK203">INDEX(_x_scores_!G$2:G$474,MATCH($BE203,_x_scores_!$A$2:$A$474,0),0) + INDEX(_hidden_info_auction!AP$47:BA$47,'Draft Sim'!$F$21)</f>
        <v>2.7562995729176726E-2</v>
      </c>
      <c r="BL203" cm="1">
        <f t="array" ref="BL203">INDEX(_x_scores_!H$2:H$474,MATCH($BE203,_x_scores_!$A$2:$A$474,0),0) + INDEX(_hidden_info_auction!AP$48:BA$48,'Draft Sim'!$F$21)</f>
        <v>0.91607310115554941</v>
      </c>
      <c r="BM203" cm="1">
        <f t="array" ref="BM203">INDEX(_x_scores_!I$2:I$474,MATCH($BE203,_x_scores_!$A$2:$A$474,0),0) + INDEX(_hidden_info_auction!AP$49:BA$49,'Draft Sim'!$F$21)</f>
        <v>-1.7539115776170966</v>
      </c>
      <c r="BN203" cm="1">
        <f t="array" ref="BN203">INDEX(_x_scores_!J$2:J$474,MATCH($BE203,_x_scores_!$A$2:$A$474,0),0) + INDEX(_hidden_info_auction!AP$50:BA$50,'Draft Sim'!$F$21)</f>
        <v>-0.20571104255485453</v>
      </c>
      <c r="BP203">
        <f t="shared" si="70"/>
        <v>0.42127810757546547</v>
      </c>
      <c r="BQ203">
        <f t="shared" si="71"/>
        <v>0.48279721210101056</v>
      </c>
      <c r="BR203">
        <f t="shared" si="72"/>
        <v>0.44568253331163588</v>
      </c>
      <c r="BS203">
        <f t="shared" si="73"/>
        <v>0.45669506721173747</v>
      </c>
      <c r="BT203">
        <f t="shared" si="74"/>
        <v>0.41435840200727803</v>
      </c>
      <c r="BU203">
        <f t="shared" si="75"/>
        <v>0.50190171531787831</v>
      </c>
      <c r="BV203">
        <f t="shared" si="76"/>
        <v>0.56683585201333497</v>
      </c>
      <c r="BW203">
        <f t="shared" si="77"/>
        <v>0.37222712753387477</v>
      </c>
      <c r="BX203">
        <f t="shared" si="78"/>
        <v>0.48487104609480958</v>
      </c>
      <c r="BZ203">
        <f t="shared" si="79"/>
        <v>0.46073856257411389</v>
      </c>
      <c r="CA203" cm="1">
        <f t="array" aca="1" ref="CA203" ca="1">SUM(IF(MOD(_xlfn.FLOOR.MATH(ROW(INDIRECT("1:512"))/1),2)=1,BP203,1-BP203) * IF(MOD(_xlfn.FLOOR.MATH(ROW(INDIRECT("1:512"))/2),2)=1,BQ203,1-BQ203) *  IF(MOD(_xlfn.FLOOR.MATH(ROW(INDIRECT("1:512"))/4),2)=1,BR203,1-BR203) *IF(MOD(_xlfn.FLOOR.MATH(ROW(INDIRECT("1:512"))/8),2)=1,BS203,1-BS203) * IF(MOD(_xlfn.FLOOR.MATH(ROW(INDIRECT("1:512"))/16),2)=1,BT203,1-BT203) * IF(MOD(_xlfn.FLOOR.MATH(ROW(INDIRECT("1:512"))/32),2)=1,BU203,1-BU203) *  IF(MOD(_xlfn.FLOOR.MATH(ROW(INDIRECT("1:512"))/64),2)=1,BV203,1-BV203) * IF(MOD(_xlfn.FLOOR.MATH(ROW(INDIRECT("1:512"))/128),2)=1,BW203,1-BW203) * IF(MOD(_xlfn.FLOOR.MATH(ROW(INDIRECT("1:512"))/256),2)=1,BX203,1-BX203)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0.40360236640152181</v>
      </c>
      <c r="CB203">
        <f ca="1">IF('Auction Sim'!$C$2 = "Most Categories",CA203,BZ203)</f>
        <v>0.40360236640152181</v>
      </c>
      <c r="CD203" t="str">
        <f ca="1"/>
        <v>Pat Connaughton</v>
      </c>
      <c r="CF203" s="6" t="str">
        <f t="shared" ca="1" si="80"/>
        <v>Pat Connaughton</v>
      </c>
      <c r="CH203" t="str">
        <f ca="1"/>
        <v>Pat Connaughton</v>
      </c>
      <c r="CI203">
        <f t="shared" ca="1" si="85"/>
        <v>0.40360236640152181</v>
      </c>
      <c r="CJ203">
        <f t="shared" ca="1" si="86"/>
        <v>0.25596631660511182</v>
      </c>
      <c r="CL203">
        <f t="shared" ca="1" si="87"/>
        <v>0</v>
      </c>
      <c r="CN203">
        <f t="shared" ca="1" si="81"/>
        <v>0</v>
      </c>
    </row>
    <row r="204" spans="9:92">
      <c r="I204" t="str">
        <v>Jeremy Sochan</v>
      </c>
      <c r="K204" s="6" t="str">
        <f t="shared" ca="1" si="66"/>
        <v>Jeremy Sochan</v>
      </c>
      <c r="M204" t="str">
        <f ca="1"/>
        <v>Jeremy Sochan</v>
      </c>
      <c r="N204">
        <f ca="1">INDEX(_g_scores_!K$2:$K$474,MATCH(M204,_g_scores_!$A$2:$A$474,0))</f>
        <v>-2.0539926522064245</v>
      </c>
      <c r="P204">
        <f t="shared" ca="1" si="82"/>
        <v>0</v>
      </c>
      <c r="R204">
        <f t="shared" ca="1" si="67"/>
        <v>0</v>
      </c>
      <c r="T204" t="str">
        <v>Nick Richards</v>
      </c>
      <c r="V204" s="6" t="str">
        <f t="shared" ca="1" si="68"/>
        <v>Nick Richards</v>
      </c>
      <c r="X204" t="str">
        <f ca="1"/>
        <v>Nick Richards</v>
      </c>
      <c r="Y204">
        <f ca="1">INDEX(_z_scores_!$K$2:$K$474,MATCH(X204,_z_scores_!$A$2:$A$474,0))</f>
        <v>-3.4247318566825404</v>
      </c>
      <c r="AA204">
        <f t="shared" ca="1" si="83"/>
        <v>0</v>
      </c>
      <c r="AC204">
        <f t="shared" ca="1" si="84"/>
        <v>0</v>
      </c>
      <c r="AE204">
        <v>-0.99113217715441504</v>
      </c>
      <c r="AF204">
        <v>-6.7947643929153834E-3</v>
      </c>
      <c r="AG204">
        <v>-1.2444580626953046</v>
      </c>
      <c r="AH204">
        <v>-0.71094828021004564</v>
      </c>
      <c r="AI204">
        <v>0.46365699588646897</v>
      </c>
      <c r="AJ204">
        <v>-1.1901969822616458</v>
      </c>
      <c r="AK204">
        <v>0.77376400564266046</v>
      </c>
      <c r="AL204">
        <v>-0.2906406000947358</v>
      </c>
      <c r="AM204">
        <v>0.5922021743580097</v>
      </c>
      <c r="BE204" t="str">
        <f t="shared" si="69"/>
        <v>Jeremy Sochan</v>
      </c>
      <c r="BF204" cm="1">
        <f t="array" ref="BF204">INDEX(_x_scores_!B$2:B$474,MATCH($BE204,_x_scores_!$A$2:$A$474,0),0) + INDEX(_hidden_info_auction!AP$42:BA$42,'Draft Sim'!$F$21)</f>
        <v>-0.61860929761832106</v>
      </c>
      <c r="BG204" cm="1">
        <f t="array" ref="BG204">INDEX(_x_scores_!C$2:C$474,MATCH($BE204,_x_scores_!$A$2:$A$474,0),0) + INDEX(_hidden_info_auction!AP$43:BA$43,'Draft Sim'!$F$21)</f>
        <v>0.13916626663815268</v>
      </c>
      <c r="BH204" cm="1">
        <f t="array" ref="BH204">INDEX(_x_scores_!D$2:D$474,MATCH($BE204,_x_scores_!$A$2:$A$474,0),0) +INDEX(_hidden_info_auction!AP$44:BA$44,'Draft Sim'!$F$21)</f>
        <v>-0.31662628443828278</v>
      </c>
      <c r="BI204" cm="1">
        <f t="array" ref="BI204">INDEX(_x_scores_!E$2:E$474,MATCH($BE204,_x_scores_!$A$2:$A$474,0),0) + INDEX(_hidden_info_auction!AP$45:BA$45,'Draft Sim'!$F$21)</f>
        <v>-0.43459653385233005</v>
      </c>
      <c r="BJ204" cm="1">
        <f t="array" ref="BJ204">INDEX(_x_scores_!F$2:F$474,MATCH($BE204,_x_scores_!$A$2:$A$474,0),0) + INDEX(_hidden_info_auction!AP$46:BA$46,'Draft Sim'!$F$21)</f>
        <v>-0.90358053928404969</v>
      </c>
      <c r="BK204" cm="1">
        <f t="array" ref="BK204">INDEX(_x_scores_!G$2:G$474,MATCH($BE204,_x_scores_!$A$2:$A$474,0),0) + INDEX(_hidden_info_auction!AP$47:BA$47,'Draft Sim'!$F$21)</f>
        <v>-0.731504697758949</v>
      </c>
      <c r="BL204" cm="1">
        <f t="array" ref="BL204">INDEX(_x_scores_!H$2:H$474,MATCH($BE204,_x_scores_!$A$2:$A$474,0),0) + INDEX(_hidden_info_auction!AP$48:BA$48,'Draft Sim'!$F$21)</f>
        <v>6.6220494721911827E-2</v>
      </c>
      <c r="BM204" cm="1">
        <f t="array" ref="BM204">INDEX(_x_scores_!I$2:I$474,MATCH($BE204,_x_scores_!$A$2:$A$474,0),0) + INDEX(_hidden_info_auction!AP$49:BA$49,'Draft Sim'!$F$21)</f>
        <v>-2.0387882914827271</v>
      </c>
      <c r="BN204" cm="1">
        <f t="array" ref="BN204">INDEX(_x_scores_!J$2:J$474,MATCH($BE204,_x_scores_!$A$2:$A$474,0),0) + INDEX(_hidden_info_auction!AP$50:BA$50,'Draft Sim'!$F$21)</f>
        <v>-7.260578962057368E-2</v>
      </c>
      <c r="BP204">
        <f t="shared" si="70"/>
        <v>0.45405404731088617</v>
      </c>
      <c r="BQ204">
        <f t="shared" si="71"/>
        <v>0.50956982772936721</v>
      </c>
      <c r="BR204">
        <f t="shared" si="72"/>
        <v>0.4787540406506352</v>
      </c>
      <c r="BS204">
        <f t="shared" si="73"/>
        <v>0.4670412871899754</v>
      </c>
      <c r="BT204">
        <f t="shared" si="74"/>
        <v>0.43723425678304395</v>
      </c>
      <c r="BU204">
        <f t="shared" si="75"/>
        <v>0.44966377915441935</v>
      </c>
      <c r="BV204">
        <f t="shared" si="76"/>
        <v>0.50485409200594655</v>
      </c>
      <c r="BW204">
        <f t="shared" si="77"/>
        <v>0.35237951337232687</v>
      </c>
      <c r="BX204">
        <f t="shared" si="78"/>
        <v>0.49465910907142274</v>
      </c>
      <c r="BZ204">
        <f t="shared" si="79"/>
        <v>0.46091221702978036</v>
      </c>
      <c r="CA204" cm="1">
        <f t="array" aca="1" ref="CA204" ca="1">SUM(IF(MOD(_xlfn.FLOOR.MATH(ROW(INDIRECT("1:512"))/1),2)=1,BP204,1-BP204) * IF(MOD(_xlfn.FLOOR.MATH(ROW(INDIRECT("1:512"))/2),2)=1,BQ204,1-BQ204) *  IF(MOD(_xlfn.FLOOR.MATH(ROW(INDIRECT("1:512"))/4),2)=1,BR204,1-BR204) *IF(MOD(_xlfn.FLOOR.MATH(ROW(INDIRECT("1:512"))/8),2)=1,BS204,1-BS204) * IF(MOD(_xlfn.FLOOR.MATH(ROW(INDIRECT("1:512"))/16),2)=1,BT204,1-BT204) * IF(MOD(_xlfn.FLOOR.MATH(ROW(INDIRECT("1:512"))/32),2)=1,BU204,1-BU204) *  IF(MOD(_xlfn.FLOOR.MATH(ROW(INDIRECT("1:512"))/64),2)=1,BV204,1-BV204) * IF(MOD(_xlfn.FLOOR.MATH(ROW(INDIRECT("1:512"))/128),2)=1,BW204,1-BW204) * IF(MOD(_xlfn.FLOOR.MATH(ROW(INDIRECT("1:512"))/256),2)=1,BX204,1-BX204)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0.40425419075132329</v>
      </c>
      <c r="CB204">
        <f ca="1">IF('Auction Sim'!$C$2 = "Most Categories",CA204,BZ204)</f>
        <v>0.40425419075132329</v>
      </c>
      <c r="CD204" t="str">
        <f ca="1"/>
        <v>Luke Kennard</v>
      </c>
      <c r="CF204" s="6" t="str">
        <f t="shared" ca="1" si="80"/>
        <v>Luke Kennard</v>
      </c>
      <c r="CH204" t="str">
        <f ca="1"/>
        <v>Luke Kennard</v>
      </c>
      <c r="CI204">
        <f t="shared" ca="1" si="85"/>
        <v>0.40353238588087659</v>
      </c>
      <c r="CJ204">
        <f t="shared" ca="1" si="86"/>
        <v>0.25578559572617077</v>
      </c>
      <c r="CL204">
        <f t="shared" ca="1" si="87"/>
        <v>0</v>
      </c>
      <c r="CN204">
        <f t="shared" ca="1" si="81"/>
        <v>0</v>
      </c>
    </row>
    <row r="205" spans="9:92">
      <c r="I205" t="str">
        <v>Shaedon Sharpe</v>
      </c>
      <c r="K205" s="6" t="str">
        <f t="shared" ca="1" si="66"/>
        <v>Shaedon Sharpe</v>
      </c>
      <c r="M205" t="str">
        <f ca="1"/>
        <v>Shaedon Sharpe</v>
      </c>
      <c r="N205">
        <f ca="1">INDEX(_g_scores_!K$2:$K$474,MATCH(M205,_g_scores_!$A$2:$A$474,0))</f>
        <v>-2.0566632847642738</v>
      </c>
      <c r="P205">
        <f t="shared" ca="1" si="82"/>
        <v>0</v>
      </c>
      <c r="R205">
        <f t="shared" ca="1" si="67"/>
        <v>0</v>
      </c>
      <c r="T205" t="str">
        <v>Marvin Bagley III</v>
      </c>
      <c r="V205" s="6" t="str">
        <f t="shared" ca="1" si="68"/>
        <v>Marvin Bagley III</v>
      </c>
      <c r="X205" t="str">
        <f ca="1"/>
        <v>Marvin Bagley III</v>
      </c>
      <c r="Y205">
        <f ca="1">INDEX(_z_scores_!$K$2:$K$474,MATCH(X205,_z_scores_!$A$2:$A$474,0))</f>
        <v>-3.4397548281476675</v>
      </c>
      <c r="AA205">
        <f t="shared" ca="1" si="83"/>
        <v>0</v>
      </c>
      <c r="AC205">
        <f t="shared" ca="1" si="84"/>
        <v>0</v>
      </c>
      <c r="AE205">
        <v>-0.69225276826149351</v>
      </c>
      <c r="AF205">
        <v>3.7062892874226691E-2</v>
      </c>
      <c r="AG205">
        <v>-1.1436515964659744</v>
      </c>
      <c r="AH205">
        <v>-0.64197361431501498</v>
      </c>
      <c r="AI205">
        <v>-0.1237770623260252</v>
      </c>
      <c r="AJ205">
        <v>-0.76733532910775182</v>
      </c>
      <c r="AK205">
        <v>0.68482234063565028</v>
      </c>
      <c r="AL205">
        <v>-8.1036425401012246E-2</v>
      </c>
      <c r="AM205">
        <v>0.11179010082108679</v>
      </c>
      <c r="BE205" t="str">
        <f t="shared" si="69"/>
        <v>Shaedon Sharpe</v>
      </c>
      <c r="BF205" cm="1">
        <f t="array" ref="BF205">INDEX(_x_scores_!B$2:B$474,MATCH($BE205,_x_scores_!$A$2:$A$474,0),0) + INDEX(_hidden_info_auction!AP$42:BA$42,'Draft Sim'!$F$21)</f>
        <v>-0.4877090529220981</v>
      </c>
      <c r="BG205" cm="1">
        <f t="array" ref="BG205">INDEX(_x_scores_!C$2:C$474,MATCH($BE205,_x_scores_!$A$2:$A$474,0),0) + INDEX(_hidden_info_auction!AP$43:BA$43,'Draft Sim'!$F$21)</f>
        <v>-0.39920507876118139</v>
      </c>
      <c r="BH205" cm="1">
        <f t="array" ref="BH205">INDEX(_x_scores_!D$2:D$474,MATCH($BE205,_x_scores_!$A$2:$A$474,0),0) +INDEX(_hidden_info_auction!AP$44:BA$44,'Draft Sim'!$F$21)</f>
        <v>-0.62651607483013694</v>
      </c>
      <c r="BI205" cm="1">
        <f t="array" ref="BI205">INDEX(_x_scores_!E$2:E$474,MATCH($BE205,_x_scores_!$A$2:$A$474,0),0) + INDEX(_hidden_info_auction!AP$45:BA$45,'Draft Sim'!$F$21)</f>
        <v>-0.48954736080712313</v>
      </c>
      <c r="BJ205" cm="1">
        <f t="array" ref="BJ205">INDEX(_x_scores_!F$2:F$474,MATCH($BE205,_x_scores_!$A$2:$A$474,0),0) + INDEX(_hidden_info_auction!AP$46:BA$46,'Draft Sim'!$F$21)</f>
        <v>-1.0043852957835904</v>
      </c>
      <c r="BK205" cm="1">
        <f t="array" ref="BK205">INDEX(_x_scores_!G$2:G$474,MATCH($BE205,_x_scores_!$A$2:$A$474,0),0) + INDEX(_hidden_info_auction!AP$47:BA$47,'Draft Sim'!$F$21)</f>
        <v>-5.161489544522542E-2</v>
      </c>
      <c r="BL205" cm="1">
        <f t="array" ref="BL205">INDEX(_x_scores_!H$2:H$474,MATCH($BE205,_x_scores_!$A$2:$A$474,0),0) + INDEX(_hidden_info_auction!AP$48:BA$48,'Draft Sim'!$F$21)</f>
        <v>0.14440438465183639</v>
      </c>
      <c r="BM205" cm="1">
        <f t="array" ref="BM205">INDEX(_x_scores_!I$2:I$474,MATCH($BE205,_x_scores_!$A$2:$A$474,0),0) + INDEX(_hidden_info_auction!AP$49:BA$49,'Draft Sim'!$F$21)</f>
        <v>-1.8590178588131141</v>
      </c>
      <c r="BN205" cm="1">
        <f t="array" ref="BN205">INDEX(_x_scores_!J$2:J$474,MATCH($BE205,_x_scores_!$A$2:$A$474,0),0) + INDEX(_hidden_info_auction!AP$50:BA$50,'Draft Sim'!$F$21)</f>
        <v>-0.16605992118844601</v>
      </c>
      <c r="BP205">
        <f t="shared" si="70"/>
        <v>0.46374598999564531</v>
      </c>
      <c r="BQ205">
        <f t="shared" si="71"/>
        <v>0.4725675133950632</v>
      </c>
      <c r="BR205">
        <f t="shared" si="72"/>
        <v>0.45801800220252886</v>
      </c>
      <c r="BS205">
        <f t="shared" si="73"/>
        <v>0.46288532153127404</v>
      </c>
      <c r="BT205">
        <f t="shared" si="74"/>
        <v>0.43030010051413514</v>
      </c>
      <c r="BU205">
        <f t="shared" si="75"/>
        <v>0.49643885205989535</v>
      </c>
      <c r="BV205">
        <f t="shared" si="76"/>
        <v>0.51058414356768778</v>
      </c>
      <c r="BW205">
        <f t="shared" si="77"/>
        <v>0.36486141817774809</v>
      </c>
      <c r="BX205">
        <f t="shared" si="78"/>
        <v>0.48778615525706903</v>
      </c>
      <c r="BZ205">
        <f t="shared" si="79"/>
        <v>0.4607986107445608</v>
      </c>
      <c r="CA205" cm="1">
        <f t="array" aca="1" ref="CA205" ca="1">SUM(IF(MOD(_xlfn.FLOOR.MATH(ROW(INDIRECT("1:512"))/1),2)=1,BP205,1-BP205) * IF(MOD(_xlfn.FLOOR.MATH(ROW(INDIRECT("1:512"))/2),2)=1,BQ205,1-BQ205) *  IF(MOD(_xlfn.FLOOR.MATH(ROW(INDIRECT("1:512"))/4),2)=1,BR205,1-BR205) *IF(MOD(_xlfn.FLOOR.MATH(ROW(INDIRECT("1:512"))/8),2)=1,BS205,1-BS205) * IF(MOD(_xlfn.FLOOR.MATH(ROW(INDIRECT("1:512"))/16),2)=1,BT205,1-BT205) * IF(MOD(_xlfn.FLOOR.MATH(ROW(INDIRECT("1:512"))/32),2)=1,BU205,1-BU205) *  IF(MOD(_xlfn.FLOOR.MATH(ROW(INDIRECT("1:512"))/64),2)=1,BV205,1-BV205) * IF(MOD(_xlfn.FLOOR.MATH(ROW(INDIRECT("1:512"))/128),2)=1,BW205,1-BW205) * IF(MOD(_xlfn.FLOOR.MATH(ROW(INDIRECT("1:512"))/256),2)=1,BX205,1-BX205)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0.40403862419465136</v>
      </c>
      <c r="CB205">
        <f ca="1">IF('Auction Sim'!$C$2 = "Most Categories",CA205,BZ205)</f>
        <v>0.40403862419465136</v>
      </c>
      <c r="CD205" t="str">
        <f ca="1"/>
        <v>Dennis Schroder</v>
      </c>
      <c r="CF205" s="6" t="str">
        <f t="shared" ca="1" si="80"/>
        <v>Dennis Schroder</v>
      </c>
      <c r="CH205" t="str">
        <f ca="1"/>
        <v>Dennis Schroder</v>
      </c>
      <c r="CI205">
        <f t="shared" ca="1" si="85"/>
        <v>0.40347630388389355</v>
      </c>
      <c r="CJ205">
        <f t="shared" ca="1" si="86"/>
        <v>0.25564076126962121</v>
      </c>
      <c r="CL205">
        <f t="shared" ca="1" si="87"/>
        <v>0</v>
      </c>
      <c r="CN205">
        <f t="shared" ca="1" si="81"/>
        <v>0</v>
      </c>
    </row>
    <row r="206" spans="9:92">
      <c r="I206" t="str">
        <v>Rui Hachimura</v>
      </c>
      <c r="K206" s="6" t="str">
        <f t="shared" ca="1" si="66"/>
        <v>Rui Hachimura</v>
      </c>
      <c r="M206" t="str">
        <f ca="1"/>
        <v>Rui Hachimura</v>
      </c>
      <c r="N206">
        <f ca="1">INDEX(_g_scores_!K$2:$K$474,MATCH(M206,_g_scores_!$A$2:$A$474,0))</f>
        <v>-2.0571437230482092</v>
      </c>
      <c r="P206">
        <f t="shared" ca="1" si="82"/>
        <v>0</v>
      </c>
      <c r="R206">
        <f t="shared" ca="1" si="67"/>
        <v>0</v>
      </c>
      <c r="T206" t="str">
        <v>Josh Richardson</v>
      </c>
      <c r="V206" s="6" t="str">
        <f t="shared" ca="1" si="68"/>
        <v>Josh Richardson</v>
      </c>
      <c r="X206" t="str">
        <f ca="1"/>
        <v>Josh Richardson</v>
      </c>
      <c r="Y206">
        <f ca="1">INDEX(_z_scores_!$K$2:$K$474,MATCH(X206,_z_scores_!$A$2:$A$474,0))</f>
        <v>-3.443702340366678</v>
      </c>
      <c r="AA206">
        <f t="shared" ca="1" si="83"/>
        <v>0</v>
      </c>
      <c r="AC206">
        <f t="shared" ca="1" si="84"/>
        <v>0</v>
      </c>
      <c r="AE206">
        <v>-0.83420736895028025</v>
      </c>
      <c r="AF206">
        <v>-0.97951972491228523</v>
      </c>
      <c r="AG206">
        <v>-0.55977420089027541</v>
      </c>
      <c r="AH206">
        <v>-0.12548183078550337</v>
      </c>
      <c r="AI206">
        <v>-0.52436427005649977</v>
      </c>
      <c r="AJ206">
        <v>-0.11665356874296362</v>
      </c>
      <c r="AK206">
        <v>0.54415430873615267</v>
      </c>
      <c r="AL206">
        <v>8.6682697876125411E-2</v>
      </c>
      <c r="AM206">
        <v>-0.31475286621601423</v>
      </c>
      <c r="BE206" t="str">
        <f t="shared" si="69"/>
        <v>Rui Hachimura</v>
      </c>
      <c r="BF206" cm="1">
        <f t="array" ref="BF206">INDEX(_x_scores_!B$2:B$474,MATCH($BE206,_x_scores_!$A$2:$A$474,0),0) + INDEX(_hidden_info_auction!AP$42:BA$42,'Draft Sim'!$F$21)</f>
        <v>-0.56652455710079797</v>
      </c>
      <c r="BG206" cm="1">
        <f t="array" ref="BG206">INDEX(_x_scores_!C$2:C$474,MATCH($BE206,_x_scores_!$A$2:$A$474,0),0) + INDEX(_hidden_info_auction!AP$43:BA$43,'Draft Sim'!$F$21)</f>
        <v>-0.12798992084339034</v>
      </c>
      <c r="BH206" cm="1">
        <f t="array" ref="BH206">INDEX(_x_scores_!D$2:D$474,MATCH($BE206,_x_scores_!$A$2:$A$474,0),0) +INDEX(_hidden_info_auction!AP$44:BA$44,'Draft Sim'!$F$21)</f>
        <v>-0.90156282039933755</v>
      </c>
      <c r="BI206" cm="1">
        <f t="array" ref="BI206">INDEX(_x_scores_!E$2:E$474,MATCH($BE206,_x_scores_!$A$2:$A$474,0),0) + INDEX(_hidden_info_auction!AP$45:BA$45,'Draft Sim'!$F$21)</f>
        <v>-0.82480404351915415</v>
      </c>
      <c r="BJ206" cm="1">
        <f t="array" ref="BJ206">INDEX(_x_scores_!F$2:F$474,MATCH($BE206,_x_scores_!$A$2:$A$474,0),0) + INDEX(_hidden_info_auction!AP$46:BA$46,'Draft Sim'!$F$21)</f>
        <v>-0.97210876197999818</v>
      </c>
      <c r="BK206" cm="1">
        <f t="array" ref="BK206">INDEX(_x_scores_!G$2:G$474,MATCH($BE206,_x_scores_!$A$2:$A$474,0),0) + INDEX(_hidden_info_auction!AP$47:BA$47,'Draft Sim'!$F$21)</f>
        <v>-0.5509277092802396</v>
      </c>
      <c r="BL206" cm="1">
        <f t="array" ref="BL206">INDEX(_x_scores_!H$2:H$474,MATCH($BE206,_x_scores_!$A$2:$A$474,0),0) + INDEX(_hidden_info_auction!AP$48:BA$48,'Draft Sim'!$F$21)</f>
        <v>0.67572623859853864</v>
      </c>
      <c r="BM206" cm="1">
        <f t="array" ref="BM206">INDEX(_x_scores_!I$2:I$474,MATCH($BE206,_x_scores_!$A$2:$A$474,0),0) + INDEX(_hidden_info_auction!AP$49:BA$49,'Draft Sim'!$F$21)</f>
        <v>-1.8494775506384586</v>
      </c>
      <c r="BN206" cm="1">
        <f t="array" ref="BN206">INDEX(_x_scores_!J$2:J$474,MATCH($BE206,_x_scores_!$A$2:$A$474,0),0) + INDEX(_hidden_info_auction!AP$50:BA$50,'Draft Sim'!$F$21)</f>
        <v>0.12307179710441624</v>
      </c>
      <c r="BP206">
        <f t="shared" si="70"/>
        <v>0.45790748674025172</v>
      </c>
      <c r="BQ206">
        <f t="shared" si="71"/>
        <v>0.49119858831245633</v>
      </c>
      <c r="BR206">
        <f t="shared" si="72"/>
        <v>0.43970693307296416</v>
      </c>
      <c r="BS206">
        <f t="shared" si="73"/>
        <v>0.43763382234193149</v>
      </c>
      <c r="BT206">
        <f t="shared" si="74"/>
        <v>0.43251810606215912</v>
      </c>
      <c r="BU206">
        <f t="shared" si="75"/>
        <v>0.46204590617443708</v>
      </c>
      <c r="BV206">
        <f t="shared" si="76"/>
        <v>0.54940630500894927</v>
      </c>
      <c r="BW206">
        <f t="shared" si="77"/>
        <v>0.36552798311700729</v>
      </c>
      <c r="BX206">
        <f t="shared" si="78"/>
        <v>0.50905267014509903</v>
      </c>
      <c r="BZ206">
        <f t="shared" si="79"/>
        <v>0.46055531121947291</v>
      </c>
      <c r="CA206" cm="1">
        <f t="array" aca="1" ref="CA206" ca="1">SUM(IF(MOD(_xlfn.FLOOR.MATH(ROW(INDIRECT("1:512"))/1),2)=1,BP206,1-BP206) * IF(MOD(_xlfn.FLOOR.MATH(ROW(INDIRECT("1:512"))/2),2)=1,BQ206,1-BQ206) *  IF(MOD(_xlfn.FLOOR.MATH(ROW(INDIRECT("1:512"))/4),2)=1,BR206,1-BR206) *IF(MOD(_xlfn.FLOOR.MATH(ROW(INDIRECT("1:512"))/8),2)=1,BS206,1-BS206) * IF(MOD(_xlfn.FLOOR.MATH(ROW(INDIRECT("1:512"))/16),2)=1,BT206,1-BT206) * IF(MOD(_xlfn.FLOOR.MATH(ROW(INDIRECT("1:512"))/32),2)=1,BU206,1-BU206) *  IF(MOD(_xlfn.FLOOR.MATH(ROW(INDIRECT("1:512"))/64),2)=1,BV206,1-BV206) * IF(MOD(_xlfn.FLOOR.MATH(ROW(INDIRECT("1:512"))/128),2)=1,BW206,1-BW206) * IF(MOD(_xlfn.FLOOR.MATH(ROW(INDIRECT("1:512"))/256),2)=1,BX206,1-BX206)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0.40326604298547208</v>
      </c>
      <c r="CB206">
        <f ca="1">IF('Auction Sim'!$C$2 = "Most Categories",CA206,BZ206)</f>
        <v>0.40326604298547208</v>
      </c>
      <c r="CD206" t="str">
        <f ca="1"/>
        <v>Mo Bamba</v>
      </c>
      <c r="CF206" s="6" t="str">
        <f t="shared" ca="1" si="80"/>
        <v>Mo Bamba</v>
      </c>
      <c r="CH206" t="str">
        <f ca="1"/>
        <v>Mo Bamba</v>
      </c>
      <c r="CI206">
        <f t="shared" ca="1" si="85"/>
        <v>0.40337065962258239</v>
      </c>
      <c r="CJ206">
        <f t="shared" ca="1" si="86"/>
        <v>0.25536791595404207</v>
      </c>
      <c r="CL206">
        <f t="shared" ca="1" si="87"/>
        <v>0</v>
      </c>
      <c r="CN206">
        <f t="shared" ca="1" si="81"/>
        <v>0</v>
      </c>
    </row>
    <row r="207" spans="9:92">
      <c r="I207" t="str">
        <v>Moritz Wagner</v>
      </c>
      <c r="K207" s="6" t="str">
        <f t="shared" ca="1" si="66"/>
        <v>Moritz Wagner</v>
      </c>
      <c r="M207" t="str">
        <f ca="1"/>
        <v>Moritz Wagner</v>
      </c>
      <c r="N207">
        <f ca="1">INDEX(_g_scores_!K$2:$K$474,MATCH(M207,_g_scores_!$A$2:$A$474,0))</f>
        <v>-2.0764505180633615</v>
      </c>
      <c r="P207">
        <f t="shared" ca="1" si="82"/>
        <v>0</v>
      </c>
      <c r="R207">
        <f t="shared" ca="1" si="67"/>
        <v>0</v>
      </c>
      <c r="T207" t="str">
        <v>Jonathan Kuminga</v>
      </c>
      <c r="V207" s="6" t="str">
        <f t="shared" ca="1" si="68"/>
        <v>Jonathan Kuminga</v>
      </c>
      <c r="X207" t="str">
        <f ca="1"/>
        <v>Jonathan Kuminga</v>
      </c>
      <c r="Y207">
        <f ca="1">INDEX(_z_scores_!$K$2:$K$474,MATCH(X207,_z_scores_!$A$2:$A$474,0))</f>
        <v>-3.4480742243399969</v>
      </c>
      <c r="AA207">
        <f t="shared" ca="1" si="83"/>
        <v>0</v>
      </c>
      <c r="AC207">
        <f t="shared" ca="1" si="84"/>
        <v>0</v>
      </c>
      <c r="AE207">
        <v>-0.63036428501855823</v>
      </c>
      <c r="AF207">
        <v>-0.52978961543048586</v>
      </c>
      <c r="AG207">
        <v>-0.67903150206365748</v>
      </c>
      <c r="AH207">
        <v>-0.29040071886625135</v>
      </c>
      <c r="AI207">
        <v>-0.22893097018636285</v>
      </c>
      <c r="AJ207">
        <v>-0.59070550846573855</v>
      </c>
      <c r="AK207">
        <v>0.39305593808302608</v>
      </c>
      <c r="AL207">
        <v>-0.29338714760313556</v>
      </c>
      <c r="AM207">
        <v>0.14349586450613522</v>
      </c>
      <c r="BE207" t="str">
        <f t="shared" si="69"/>
        <v>Moritz Wagner</v>
      </c>
      <c r="BF207" cm="1">
        <f t="array" ref="BF207">INDEX(_x_scores_!B$2:B$474,MATCH($BE207,_x_scores_!$A$2:$A$474,0),0) + INDEX(_hidden_info_auction!AP$42:BA$42,'Draft Sim'!$F$21)</f>
        <v>-0.76714681081787217</v>
      </c>
      <c r="BG207" cm="1">
        <f t="array" ref="BG207">INDEX(_x_scores_!C$2:C$474,MATCH($BE207,_x_scores_!$A$2:$A$474,0),0) + INDEX(_hidden_info_auction!AP$43:BA$43,'Draft Sim'!$F$21)</f>
        <v>-0.16201033791368402</v>
      </c>
      <c r="BH207" cm="1">
        <f t="array" ref="BH207">INDEX(_x_scores_!D$2:D$474,MATCH($BE207,_x_scores_!$A$2:$A$474,0),0) +INDEX(_hidden_info_auction!AP$44:BA$44,'Draft Sim'!$F$21)</f>
        <v>-0.7554296990971161</v>
      </c>
      <c r="BI207" cm="1">
        <f t="array" ref="BI207">INDEX(_x_scores_!E$2:E$474,MATCH($BE207,_x_scores_!$A$2:$A$474,0),0) + INDEX(_hidden_info_auction!AP$45:BA$45,'Draft Sim'!$F$21)</f>
        <v>-0.63597623995582786</v>
      </c>
      <c r="BJ207" cm="1">
        <f t="array" ref="BJ207">INDEX(_x_scores_!F$2:F$474,MATCH($BE207,_x_scores_!$A$2:$A$474,0),0) + INDEX(_hidden_info_auction!AP$46:BA$46,'Draft Sim'!$F$21)</f>
        <v>-1.1115179751388309</v>
      </c>
      <c r="BK207" cm="1">
        <f t="array" ref="BK207">INDEX(_x_scores_!G$2:G$474,MATCH($BE207,_x_scores_!$A$2:$A$474,0),0) + INDEX(_hidden_info_auction!AP$47:BA$47,'Draft Sim'!$F$21)</f>
        <v>-0.5698927908991982</v>
      </c>
      <c r="BL207" cm="1">
        <f t="array" ref="BL207">INDEX(_x_scores_!H$2:H$474,MATCH($BE207,_x_scores_!$A$2:$A$474,0),0) + INDEX(_hidden_info_auction!AP$48:BA$48,'Draft Sim'!$F$21)</f>
        <v>0.49922541363641593</v>
      </c>
      <c r="BM207" cm="1">
        <f t="array" ref="BM207">INDEX(_x_scores_!I$2:I$474,MATCH($BE207,_x_scores_!$A$2:$A$474,0),0) + INDEX(_hidden_info_auction!AP$49:BA$49,'Draft Sim'!$F$21)</f>
        <v>-1.6634312657245585</v>
      </c>
      <c r="BN207" cm="1">
        <f t="array" ref="BN207">INDEX(_x_scores_!J$2:J$474,MATCH($BE207,_x_scores_!$A$2:$A$474,0),0) + INDEX(_hidden_info_auction!AP$50:BA$50,'Draft Sim'!$F$21)</f>
        <v>0.12826093049671933</v>
      </c>
      <c r="BP207">
        <f t="shared" si="70"/>
        <v>0.44308958398543297</v>
      </c>
      <c r="BQ207">
        <f t="shared" si="71"/>
        <v>0.48885966954685478</v>
      </c>
      <c r="BR207">
        <f t="shared" si="72"/>
        <v>0.44942213993782043</v>
      </c>
      <c r="BS207">
        <f t="shared" si="73"/>
        <v>0.45183179269764362</v>
      </c>
      <c r="BT207">
        <f t="shared" si="74"/>
        <v>0.42295419524084832</v>
      </c>
      <c r="BU207">
        <f t="shared" si="75"/>
        <v>0.46074353296507242</v>
      </c>
      <c r="BV207">
        <f t="shared" si="76"/>
        <v>0.53654384733235294</v>
      </c>
      <c r="BW207">
        <f t="shared" si="77"/>
        <v>0.37860564490658932</v>
      </c>
      <c r="BX207">
        <f t="shared" si="78"/>
        <v>0.50943429236370652</v>
      </c>
      <c r="BZ207">
        <f t="shared" si="79"/>
        <v>0.4601649665529246</v>
      </c>
      <c r="CA207" cm="1">
        <f t="array" aca="1" ref="CA207" ca="1">SUM(IF(MOD(_xlfn.FLOOR.MATH(ROW(INDIRECT("1:512"))/1),2)=1,BP207,1-BP207) * IF(MOD(_xlfn.FLOOR.MATH(ROW(INDIRECT("1:512"))/2),2)=1,BQ207,1-BQ207) *  IF(MOD(_xlfn.FLOOR.MATH(ROW(INDIRECT("1:512"))/4),2)=1,BR207,1-BR207) *IF(MOD(_xlfn.FLOOR.MATH(ROW(INDIRECT("1:512"))/8),2)=1,BS207,1-BS207) * IF(MOD(_xlfn.FLOOR.MATH(ROW(INDIRECT("1:512"))/16),2)=1,BT207,1-BT207) * IF(MOD(_xlfn.FLOOR.MATH(ROW(INDIRECT("1:512"))/32),2)=1,BU207,1-BU207) *  IF(MOD(_xlfn.FLOOR.MATH(ROW(INDIRECT("1:512"))/64),2)=1,BV207,1-BV207) * IF(MOD(_xlfn.FLOOR.MATH(ROW(INDIRECT("1:512"))/128),2)=1,BW207,1-BW207) * IF(MOD(_xlfn.FLOOR.MATH(ROW(INDIRECT("1:512"))/256),2)=1,BX207,1-BX207)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0.40241658952499182</v>
      </c>
      <c r="CB207">
        <f ca="1">IF('Auction Sim'!$C$2 = "Most Categories",CA207,BZ207)</f>
        <v>0.40241658952499182</v>
      </c>
      <c r="CD207" t="str">
        <f ca="1"/>
        <v>Rui Hachimura</v>
      </c>
      <c r="CF207" s="6" t="str">
        <f t="shared" ca="1" si="80"/>
        <v>Rui Hachimura</v>
      </c>
      <c r="CH207" t="str">
        <f ca="1"/>
        <v>Rui Hachimura</v>
      </c>
      <c r="CI207">
        <f t="shared" ca="1" si="85"/>
        <v>0.40326604298547208</v>
      </c>
      <c r="CJ207">
        <f t="shared" ca="1" si="86"/>
        <v>0.25509770671508764</v>
      </c>
      <c r="CL207">
        <f t="shared" ca="1" si="87"/>
        <v>0</v>
      </c>
      <c r="CN207">
        <f t="shared" ca="1" si="81"/>
        <v>0</v>
      </c>
    </row>
    <row r="208" spans="9:92">
      <c r="I208" t="str">
        <v>Mo Bamba</v>
      </c>
      <c r="K208" s="6" t="str">
        <f t="shared" ca="1" si="66"/>
        <v>Mo Bamba</v>
      </c>
      <c r="M208" t="str">
        <f ca="1"/>
        <v>Mo Bamba</v>
      </c>
      <c r="N208">
        <f ca="1">INDEX(_g_scores_!K$2:$K$474,MATCH(M208,_g_scores_!$A$2:$A$474,0))</f>
        <v>-2.0770738215894027</v>
      </c>
      <c r="P208">
        <f t="shared" ca="1" si="82"/>
        <v>0</v>
      </c>
      <c r="R208">
        <f t="shared" ca="1" si="67"/>
        <v>0</v>
      </c>
      <c r="T208" t="str">
        <v>Jevon Carter</v>
      </c>
      <c r="V208" s="6" t="str">
        <f t="shared" ca="1" si="68"/>
        <v>Jevon Carter</v>
      </c>
      <c r="X208" t="str">
        <f ca="1"/>
        <v>Jevon Carter</v>
      </c>
      <c r="Y208">
        <f ca="1">INDEX(_z_scores_!$K$2:$K$474,MATCH(X208,_z_scores_!$A$2:$A$474,0))</f>
        <v>-3.4571573217541482</v>
      </c>
      <c r="AA208">
        <f t="shared" ca="1" si="83"/>
        <v>0</v>
      </c>
      <c r="AC208">
        <f t="shared" ca="1" si="84"/>
        <v>0</v>
      </c>
      <c r="AE208">
        <v>-0.94082821786465631</v>
      </c>
      <c r="AF208">
        <v>-0.94822617023120437</v>
      </c>
      <c r="AG208">
        <v>-0.40400251333293241</v>
      </c>
      <c r="AH208">
        <v>-0.23139013504496311</v>
      </c>
      <c r="AI208">
        <v>-0.48337969481810811</v>
      </c>
      <c r="AJ208">
        <v>6.2928819512551187E-4</v>
      </c>
      <c r="AK208">
        <v>0.69749884395217399</v>
      </c>
      <c r="AL208">
        <v>2.112836464899551E-2</v>
      </c>
      <c r="AM208">
        <v>-0.38969171879568509</v>
      </c>
      <c r="BE208" t="str">
        <f t="shared" si="69"/>
        <v>Mo Bamba</v>
      </c>
      <c r="BF208" cm="1">
        <f t="array" ref="BF208">INDEX(_x_scores_!B$2:B$474,MATCH($BE208,_x_scores_!$A$2:$A$474,0),0) + INDEX(_hidden_info_auction!AP$42:BA$42,'Draft Sim'!$F$21)</f>
        <v>-1.1401099972847231</v>
      </c>
      <c r="BG208" cm="1">
        <f t="array" ref="BG208">INDEX(_x_scores_!C$2:C$474,MATCH($BE208,_x_scores_!$A$2:$A$474,0),0) + INDEX(_hidden_info_auction!AP$43:BA$43,'Draft Sim'!$F$21)</f>
        <v>-0.11410885972163237</v>
      </c>
      <c r="BH208" cm="1">
        <f t="array" ref="BH208">INDEX(_x_scores_!D$2:D$474,MATCH($BE208,_x_scores_!$A$2:$A$474,0),0) +INDEX(_hidden_info_auction!AP$44:BA$44,'Draft Sim'!$F$21)</f>
        <v>-0.95537104399908634</v>
      </c>
      <c r="BI208" cm="1">
        <f t="array" ref="BI208">INDEX(_x_scores_!E$2:E$474,MATCH($BE208,_x_scores_!$A$2:$A$474,0),0) + INDEX(_hidden_info_auction!AP$45:BA$45,'Draft Sim'!$F$21)</f>
        <v>-1.0315351108771702</v>
      </c>
      <c r="BJ208" cm="1">
        <f t="array" ref="BJ208">INDEX(_x_scores_!F$2:F$474,MATCH($BE208,_x_scores_!$A$2:$A$474,0),0) + INDEX(_hidden_info_auction!AP$46:BA$46,'Draft Sim'!$F$21)</f>
        <v>-0.23630014512274655</v>
      </c>
      <c r="BK208" cm="1">
        <f t="array" ref="BK208">INDEX(_x_scores_!G$2:G$474,MATCH($BE208,_x_scores_!$A$2:$A$474,0),0) + INDEX(_hidden_info_auction!AP$47:BA$47,'Draft Sim'!$F$21)</f>
        <v>-0.52233868135028771</v>
      </c>
      <c r="BL208" cm="1">
        <f t="array" ref="BL208">INDEX(_x_scores_!H$2:H$474,MATCH($BE208,_x_scores_!$A$2:$A$474,0),0) + INDEX(_hidden_info_auction!AP$48:BA$48,'Draft Sim'!$F$21)</f>
        <v>0.78039797071865147</v>
      </c>
      <c r="BM208" cm="1">
        <f t="array" ref="BM208">INDEX(_x_scores_!I$2:I$474,MATCH($BE208,_x_scores_!$A$2:$A$474,0),0) + INDEX(_hidden_info_auction!AP$49:BA$49,'Draft Sim'!$F$21)</f>
        <v>-1.819396842003389</v>
      </c>
      <c r="BN208" cm="1">
        <f t="array" ref="BN208">INDEX(_x_scores_!J$2:J$474,MATCH($BE208,_x_scores_!$A$2:$A$474,0),0) + INDEX(_hidden_info_auction!AP$50:BA$50,'Draft Sim'!$F$21)</f>
        <v>9.9194756058445022E-2</v>
      </c>
      <c r="BP208">
        <f t="shared" si="70"/>
        <v>0.41576835124033584</v>
      </c>
      <c r="BQ208">
        <f t="shared" si="71"/>
        <v>0.49215300892120029</v>
      </c>
      <c r="BR208">
        <f t="shared" si="72"/>
        <v>0.43613846931209743</v>
      </c>
      <c r="BS208">
        <f t="shared" si="73"/>
        <v>0.42218192039903069</v>
      </c>
      <c r="BT208">
        <f t="shared" si="74"/>
        <v>0.48352217579245393</v>
      </c>
      <c r="BU208">
        <f t="shared" si="75"/>
        <v>0.46400994151551422</v>
      </c>
      <c r="BV208">
        <f t="shared" si="76"/>
        <v>0.55701066993143655</v>
      </c>
      <c r="BW208">
        <f t="shared" si="77"/>
        <v>0.36763232232045184</v>
      </c>
      <c r="BX208">
        <f t="shared" si="78"/>
        <v>0.5072965897360574</v>
      </c>
      <c r="BZ208">
        <f t="shared" si="79"/>
        <v>0.4606348276853976</v>
      </c>
      <c r="CA208" cm="1">
        <f t="array" aca="1" ref="CA208" ca="1">SUM(IF(MOD(_xlfn.FLOOR.MATH(ROW(INDIRECT("1:512"))/1),2)=1,BP208,1-BP208) * IF(MOD(_xlfn.FLOOR.MATH(ROW(INDIRECT("1:512"))/2),2)=1,BQ208,1-BQ208) *  IF(MOD(_xlfn.FLOOR.MATH(ROW(INDIRECT("1:512"))/4),2)=1,BR208,1-BR208) *IF(MOD(_xlfn.FLOOR.MATH(ROW(INDIRECT("1:512"))/8),2)=1,BS208,1-BS208) * IF(MOD(_xlfn.FLOOR.MATH(ROW(INDIRECT("1:512"))/16),2)=1,BT208,1-BT208) * IF(MOD(_xlfn.FLOOR.MATH(ROW(INDIRECT("1:512"))/32),2)=1,BU208,1-BU208) *  IF(MOD(_xlfn.FLOOR.MATH(ROW(INDIRECT("1:512"))/64),2)=1,BV208,1-BV208) * IF(MOD(_xlfn.FLOOR.MATH(ROW(INDIRECT("1:512"))/128),2)=1,BW208,1-BW208) * IF(MOD(_xlfn.FLOOR.MATH(ROW(INDIRECT("1:512"))/256),2)=1,BX208,1-BX208)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0.40337065962258239</v>
      </c>
      <c r="CB208">
        <f ca="1">IF('Auction Sim'!$C$2 = "Most Categories",CA208,BZ208)</f>
        <v>0.40337065962258239</v>
      </c>
      <c r="CD208" t="str">
        <f ca="1"/>
        <v>Jonathan Kuminga</v>
      </c>
      <c r="CF208" s="6" t="str">
        <f t="shared" ca="1" si="80"/>
        <v>Jonathan Kuminga</v>
      </c>
      <c r="CH208" t="str">
        <f ca="1"/>
        <v>Jonathan Kuminga</v>
      </c>
      <c r="CI208">
        <f t="shared" ca="1" si="85"/>
        <v>0.40323551979461969</v>
      </c>
      <c r="CJ208">
        <f t="shared" ca="1" si="86"/>
        <v>0.25501886647674199</v>
      </c>
      <c r="CL208">
        <f t="shared" ca="1" si="87"/>
        <v>0</v>
      </c>
      <c r="CN208">
        <f t="shared" ca="1" si="81"/>
        <v>0</v>
      </c>
    </row>
    <row r="209" spans="9:92">
      <c r="I209" t="str">
        <v>Dennis Schroder</v>
      </c>
      <c r="K209" s="6" t="str">
        <f t="shared" ca="1" si="66"/>
        <v>Dennis Schroder</v>
      </c>
      <c r="M209" t="str">
        <f ca="1"/>
        <v>Dennis Schroder</v>
      </c>
      <c r="N209">
        <f ca="1">INDEX(_g_scores_!K$2:$K$474,MATCH(M209,_g_scores_!$A$2:$A$474,0))</f>
        <v>-2.0770848653224316</v>
      </c>
      <c r="P209">
        <f t="shared" ca="1" si="82"/>
        <v>0</v>
      </c>
      <c r="R209">
        <f t="shared" ca="1" si="67"/>
        <v>0</v>
      </c>
      <c r="T209" t="str">
        <v>Shaedon Sharpe</v>
      </c>
      <c r="V209" s="6" t="str">
        <f t="shared" ca="1" si="68"/>
        <v>Shaedon Sharpe</v>
      </c>
      <c r="X209" t="str">
        <f ca="1"/>
        <v>Shaedon Sharpe</v>
      </c>
      <c r="Y209">
        <f ca="1">INDEX(_z_scores_!$K$2:$K$474,MATCH(X209,_z_scores_!$A$2:$A$474,0))</f>
        <v>-3.4625158517795396</v>
      </c>
      <c r="AA209">
        <f t="shared" ca="1" si="83"/>
        <v>0</v>
      </c>
      <c r="AC209">
        <f t="shared" ca="1" si="84"/>
        <v>0</v>
      </c>
      <c r="AE209">
        <v>-0.39587218970362781</v>
      </c>
      <c r="AF209">
        <v>-0.64337269388788776</v>
      </c>
      <c r="AG209">
        <v>-0.77597507806364219</v>
      </c>
      <c r="AH209">
        <v>-0.25657183386171184</v>
      </c>
      <c r="AI209">
        <v>-0.43261382805053988</v>
      </c>
      <c r="AJ209">
        <v>1.6318523855012691E-2</v>
      </c>
      <c r="AK209">
        <v>0.21506869779697915</v>
      </c>
      <c r="AL209">
        <v>-0.11507915644427479</v>
      </c>
      <c r="AM209">
        <v>-0.26590376059460274</v>
      </c>
      <c r="BE209" t="str">
        <f t="shared" si="69"/>
        <v>Dennis Schroder</v>
      </c>
      <c r="BF209" cm="1">
        <f t="array" ref="BF209">INDEX(_x_scores_!B$2:B$474,MATCH($BE209,_x_scores_!$A$2:$A$474,0),0) + INDEX(_hidden_info_auction!AP$42:BA$42,'Draft Sim'!$F$21)</f>
        <v>-0.60382921336766771</v>
      </c>
      <c r="BG209" cm="1">
        <f t="array" ref="BG209">INDEX(_x_scores_!C$2:C$474,MATCH($BE209,_x_scores_!$A$2:$A$474,0),0) + INDEX(_hidden_info_auction!AP$43:BA$43,'Draft Sim'!$F$21)</f>
        <v>-0.73045261278985318</v>
      </c>
      <c r="BH209" cm="1">
        <f t="array" ref="BH209">INDEX(_x_scores_!D$2:D$474,MATCH($BE209,_x_scores_!$A$2:$A$474,0),0) +INDEX(_hidden_info_auction!AP$44:BA$44,'Draft Sim'!$F$21)</f>
        <v>0.57726107769005608</v>
      </c>
      <c r="BI209" cm="1">
        <f t="array" ref="BI209">INDEX(_x_scores_!E$2:E$474,MATCH($BE209,_x_scores_!$A$2:$A$474,0),0) + INDEX(_hidden_info_auction!AP$45:BA$45,'Draft Sim'!$F$21)</f>
        <v>-0.48548436598182676</v>
      </c>
      <c r="BJ209" cm="1">
        <f t="array" ref="BJ209">INDEX(_x_scores_!F$2:F$474,MATCH($BE209,_x_scores_!$A$2:$A$474,0),0) + INDEX(_hidden_info_auction!AP$46:BA$46,'Draft Sim'!$F$21)</f>
        <v>-1.3127071064185984</v>
      </c>
      <c r="BK209" cm="1">
        <f t="array" ref="BK209">INDEX(_x_scores_!G$2:G$474,MATCH($BE209,_x_scores_!$A$2:$A$474,0),0) + INDEX(_hidden_info_auction!AP$47:BA$47,'Draft Sim'!$F$21)</f>
        <v>-0.48470641964089994</v>
      </c>
      <c r="BL209" cm="1">
        <f t="array" ref="BL209">INDEX(_x_scores_!H$2:H$474,MATCH($BE209,_x_scores_!$A$2:$A$474,0),0) + INDEX(_hidden_info_auction!AP$48:BA$48,'Draft Sim'!$F$21)</f>
        <v>-1.5228762507376301E-2</v>
      </c>
      <c r="BM209" cm="1">
        <f t="array" ref="BM209">INDEX(_x_scores_!I$2:I$474,MATCH($BE209,_x_scores_!$A$2:$A$474,0),0) + INDEX(_hidden_info_auction!AP$49:BA$49,'Draft Sim'!$F$21)</f>
        <v>-1.5246447007526329</v>
      </c>
      <c r="BN209" cm="1">
        <f t="array" ref="BN209">INDEX(_x_scores_!J$2:J$474,MATCH($BE209,_x_scores_!$A$2:$A$474,0),0) + INDEX(_hidden_info_auction!AP$50:BA$50,'Draft Sim'!$F$21)</f>
        <v>-0.33719276445151425</v>
      </c>
      <c r="BP209">
        <f t="shared" si="70"/>
        <v>0.455147114217203</v>
      </c>
      <c r="BQ209">
        <f t="shared" si="71"/>
        <v>0.44989773264781807</v>
      </c>
      <c r="BR209">
        <f t="shared" si="72"/>
        <v>0.53869229775959182</v>
      </c>
      <c r="BS209">
        <f t="shared" si="73"/>
        <v>0.46319247534697783</v>
      </c>
      <c r="BT209">
        <f t="shared" si="74"/>
        <v>0.40923307619030347</v>
      </c>
      <c r="BU209">
        <f t="shared" si="75"/>
        <v>0.46659656725544085</v>
      </c>
      <c r="BV209">
        <f t="shared" si="76"/>
        <v>0.49888367578269588</v>
      </c>
      <c r="BW209">
        <f t="shared" si="77"/>
        <v>0.38845360445019539</v>
      </c>
      <c r="BX209">
        <f t="shared" si="78"/>
        <v>0.47521128995126449</v>
      </c>
      <c r="BZ209">
        <f t="shared" si="79"/>
        <v>0.46058975928905455</v>
      </c>
      <c r="CA209" cm="1">
        <f t="array" aca="1" ref="CA209" ca="1">SUM(IF(MOD(_xlfn.FLOOR.MATH(ROW(INDIRECT("1:512"))/1),2)=1,BP209,1-BP209) * IF(MOD(_xlfn.FLOOR.MATH(ROW(INDIRECT("1:512"))/2),2)=1,BQ209,1-BQ209) *  IF(MOD(_xlfn.FLOOR.MATH(ROW(INDIRECT("1:512"))/4),2)=1,BR209,1-BR209) *IF(MOD(_xlfn.FLOOR.MATH(ROW(INDIRECT("1:512"))/8),2)=1,BS209,1-BS209) * IF(MOD(_xlfn.FLOOR.MATH(ROW(INDIRECT("1:512"))/16),2)=1,BT209,1-BT209) * IF(MOD(_xlfn.FLOOR.MATH(ROW(INDIRECT("1:512"))/32),2)=1,BU209,1-BU209) *  IF(MOD(_xlfn.FLOOR.MATH(ROW(INDIRECT("1:512"))/64),2)=1,BV209,1-BV209) * IF(MOD(_xlfn.FLOOR.MATH(ROW(INDIRECT("1:512"))/128),2)=1,BW209,1-BW209) * IF(MOD(_xlfn.FLOOR.MATH(ROW(INDIRECT("1:512"))/256),2)=1,BX209,1-BX209)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0.40347630388389355</v>
      </c>
      <c r="CB209">
        <f ca="1">IF('Auction Sim'!$C$2 = "Most Categories",CA209,BZ209)</f>
        <v>0.40347630388389355</v>
      </c>
      <c r="CD209" t="str">
        <f ca="1"/>
        <v>Jevon Carter</v>
      </c>
      <c r="CF209" s="6" t="str">
        <f t="shared" ca="1" si="80"/>
        <v>Jevon Carter</v>
      </c>
      <c r="CH209" t="str">
        <f ca="1"/>
        <v>Jevon Carter</v>
      </c>
      <c r="CI209">
        <f t="shared" ca="1" si="85"/>
        <v>0.40309009422428738</v>
      </c>
      <c r="CJ209">
        <f t="shared" ca="1" si="86"/>
        <v>0.25464321685216573</v>
      </c>
      <c r="CL209">
        <f t="shared" ca="1" si="87"/>
        <v>0</v>
      </c>
      <c r="CN209">
        <f t="shared" ca="1" si="81"/>
        <v>0</v>
      </c>
    </row>
    <row r="210" spans="9:92">
      <c r="I210" t="str">
        <v>Jevon Carter</v>
      </c>
      <c r="K210" s="6" t="str">
        <f t="shared" ca="1" si="66"/>
        <v>Jevon Carter</v>
      </c>
      <c r="M210" t="str">
        <f ca="1"/>
        <v>Jevon Carter</v>
      </c>
      <c r="N210">
        <f ca="1">INDEX(_g_scores_!K$2:$K$474,MATCH(M210,_g_scores_!$A$2:$A$474,0))</f>
        <v>-2.0784519929243404</v>
      </c>
      <c r="P210">
        <f t="shared" ca="1" si="82"/>
        <v>0</v>
      </c>
      <c r="R210">
        <f t="shared" ca="1" si="67"/>
        <v>0</v>
      </c>
      <c r="T210" t="str">
        <v>Cam Reddish</v>
      </c>
      <c r="V210" s="6" t="str">
        <f t="shared" ca="1" si="68"/>
        <v>Cam Reddish</v>
      </c>
      <c r="X210" t="str">
        <f ca="1"/>
        <v>Cam Reddish</v>
      </c>
      <c r="Y210">
        <f ca="1">INDEX(_z_scores_!$K$2:$K$474,MATCH(X210,_z_scores_!$A$2:$A$474,0))</f>
        <v>-3.4732703382290024</v>
      </c>
      <c r="AA210">
        <f t="shared" ca="1" si="83"/>
        <v>0</v>
      </c>
      <c r="AC210">
        <f t="shared" ca="1" si="84"/>
        <v>0</v>
      </c>
      <c r="AE210">
        <v>-0.74496490429898665</v>
      </c>
      <c r="AF210">
        <v>-0.95479838141043982</v>
      </c>
      <c r="AG210">
        <v>-0.88889267972125297</v>
      </c>
      <c r="AH210">
        <v>-6.9587611572534153E-2</v>
      </c>
      <c r="AI210">
        <v>-0.47705603168880389</v>
      </c>
      <c r="AJ210">
        <v>-0.36086417461264464</v>
      </c>
      <c r="AK210">
        <v>0.62200949867448463</v>
      </c>
      <c r="AL210">
        <v>0.13049899893142611</v>
      </c>
      <c r="AM210">
        <v>-0.27948840502534711</v>
      </c>
      <c r="BE210" t="str">
        <f t="shared" si="69"/>
        <v>Jevon Carter</v>
      </c>
      <c r="BF210" cm="1">
        <f t="array" ref="BF210">INDEX(_x_scores_!B$2:B$474,MATCH($BE210,_x_scores_!$A$2:$A$474,0),0) + INDEX(_hidden_info_auction!AP$42:BA$42,'Draft Sim'!$F$21)</f>
        <v>-1.0326650810831266</v>
      </c>
      <c r="BG210" cm="1">
        <f t="array" ref="BG210">INDEX(_x_scores_!C$2:C$474,MATCH($BE210,_x_scores_!$A$2:$A$474,0),0) + INDEX(_hidden_info_auction!AP$43:BA$43,'Draft Sim'!$F$21)</f>
        <v>-0.704058555104498</v>
      </c>
      <c r="BH210" cm="1">
        <f t="array" ref="BH210">INDEX(_x_scores_!D$2:D$474,MATCH($BE210,_x_scores_!$A$2:$A$474,0),0) +INDEX(_hidden_info_auction!AP$44:BA$44,'Draft Sim'!$F$21)</f>
        <v>-0.25454351009942716</v>
      </c>
      <c r="BI210" cm="1">
        <f t="array" ref="BI210">INDEX(_x_scores_!E$2:E$474,MATCH($BE210,_x_scores_!$A$2:$A$474,0),0) + INDEX(_hidden_info_auction!AP$45:BA$45,'Draft Sim'!$F$21)</f>
        <v>-0.46436566199037443</v>
      </c>
      <c r="BJ210" cm="1">
        <f t="array" ref="BJ210">INDEX(_x_scores_!F$2:F$474,MATCH($BE210,_x_scores_!$A$2:$A$474,0),0) + INDEX(_hidden_info_auction!AP$46:BA$46,'Draft Sim'!$F$21)</f>
        <v>-1.0551511625511587</v>
      </c>
      <c r="BK210" cm="1">
        <f t="array" ref="BK210">INDEX(_x_scores_!G$2:G$474,MATCH($BE210,_x_scores_!$A$2:$A$474,0),0) + INDEX(_hidden_info_auction!AP$47:BA$47,'Draft Sim'!$F$21)</f>
        <v>-6.7304131105112588E-2</v>
      </c>
      <c r="BL210" cm="1">
        <f t="array" ref="BL210">INDEX(_x_scores_!H$2:H$474,MATCH($BE210,_x_scores_!$A$2:$A$474,0),0) + INDEX(_hidden_info_auction!AP$48:BA$48,'Draft Sim'!$F$21)</f>
        <v>0.62683453080703122</v>
      </c>
      <c r="BM210" cm="1">
        <f t="array" ref="BM210">INDEX(_x_scores_!I$2:I$474,MATCH($BE210,_x_scores_!$A$2:$A$474,0),0) + INDEX(_hidden_info_auction!AP$49:BA$49,'Draft Sim'!$F$21)</f>
        <v>-1.7228103377198438</v>
      </c>
      <c r="BN210" cm="1">
        <f t="array" ref="BN210">INDEX(_x_scores_!J$2:J$474,MATCH($BE210,_x_scores_!$A$2:$A$474,0),0) + INDEX(_hidden_info_auction!AP$50:BA$50,'Draft Sim'!$F$21)</f>
        <v>-0.28984787938952838</v>
      </c>
      <c r="BP210">
        <f t="shared" si="70"/>
        <v>0.42360356031082325</v>
      </c>
      <c r="BQ210">
        <f t="shared" si="71"/>
        <v>0.4516990815560572</v>
      </c>
      <c r="BR210">
        <f t="shared" si="72"/>
        <v>0.48291700285583961</v>
      </c>
      <c r="BS210">
        <f t="shared" si="73"/>
        <v>0.46478935407462463</v>
      </c>
      <c r="BT210">
        <f t="shared" si="74"/>
        <v>0.4268160013845701</v>
      </c>
      <c r="BU210">
        <f t="shared" si="75"/>
        <v>0.49535642305210459</v>
      </c>
      <c r="BV210">
        <f t="shared" si="76"/>
        <v>0.54584794129858394</v>
      </c>
      <c r="BW210">
        <f t="shared" si="77"/>
        <v>0.37441579532566527</v>
      </c>
      <c r="BX210">
        <f t="shared" si="78"/>
        <v>0.47868826352069072</v>
      </c>
      <c r="BZ210">
        <f t="shared" si="79"/>
        <v>0.46045926926432884</v>
      </c>
      <c r="CA210" cm="1">
        <f t="array" aca="1" ref="CA210" ca="1">SUM(IF(MOD(_xlfn.FLOOR.MATH(ROW(INDIRECT("1:512"))/1),2)=1,BP210,1-BP210) * IF(MOD(_xlfn.FLOOR.MATH(ROW(INDIRECT("1:512"))/2),2)=1,BQ210,1-BQ210) *  IF(MOD(_xlfn.FLOOR.MATH(ROW(INDIRECT("1:512"))/4),2)=1,BR210,1-BR210) *IF(MOD(_xlfn.FLOOR.MATH(ROW(INDIRECT("1:512"))/8),2)=1,BS210,1-BS210) * IF(MOD(_xlfn.FLOOR.MATH(ROW(INDIRECT("1:512"))/16),2)=1,BT210,1-BT210) * IF(MOD(_xlfn.FLOOR.MATH(ROW(INDIRECT("1:512"))/32),2)=1,BU210,1-BU210) *  IF(MOD(_xlfn.FLOOR.MATH(ROW(INDIRECT("1:512"))/64),2)=1,BV210,1-BV210) * IF(MOD(_xlfn.FLOOR.MATH(ROW(INDIRECT("1:512"))/128),2)=1,BW210,1-BW210) * IF(MOD(_xlfn.FLOOR.MATH(ROW(INDIRECT("1:512"))/256),2)=1,BX210,1-BX210)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0.40309009422428738</v>
      </c>
      <c r="CB210">
        <f ca="1">IF('Auction Sim'!$C$2 = "Most Categories",CA210,BZ210)</f>
        <v>0.40309009422428738</v>
      </c>
      <c r="CD210" t="str">
        <f ca="1"/>
        <v>Bones Hyland</v>
      </c>
      <c r="CF210" s="6" t="str">
        <f t="shared" ca="1" si="80"/>
        <v>Bones Hyland</v>
      </c>
      <c r="CH210" t="str">
        <f ca="1"/>
        <v>Bones Hyland</v>
      </c>
      <c r="CI210">
        <f t="shared" ca="1" si="85"/>
        <v>0.40303174055796437</v>
      </c>
      <c r="CJ210">
        <f t="shared" ca="1" si="86"/>
        <v>0.25449247343077264</v>
      </c>
      <c r="CL210">
        <f t="shared" ca="1" si="87"/>
        <v>0</v>
      </c>
      <c r="CN210">
        <f t="shared" ca="1" si="81"/>
        <v>0</v>
      </c>
    </row>
    <row r="211" spans="9:92">
      <c r="I211" t="str">
        <v>Jonathan Kuminga</v>
      </c>
      <c r="K211" s="6" t="str">
        <f t="shared" ca="1" si="66"/>
        <v>Jonathan Kuminga</v>
      </c>
      <c r="M211" t="str">
        <f ca="1"/>
        <v>Jonathan Kuminga</v>
      </c>
      <c r="N211">
        <f ca="1">INDEX(_g_scores_!K$2:$K$474,MATCH(M211,_g_scores_!$A$2:$A$474,0))</f>
        <v>-2.0790735131154392</v>
      </c>
      <c r="P211">
        <f t="shared" ca="1" si="82"/>
        <v>0</v>
      </c>
      <c r="R211">
        <f t="shared" ca="1" si="67"/>
        <v>0</v>
      </c>
      <c r="T211" t="str">
        <v>Rui Hachimura</v>
      </c>
      <c r="V211" s="6" t="str">
        <f t="shared" ca="1" si="68"/>
        <v>Rui Hachimura</v>
      </c>
      <c r="X211" t="str">
        <f ca="1"/>
        <v>Rui Hachimura</v>
      </c>
      <c r="Y211">
        <f ca="1">INDEX(_z_scores_!$K$2:$K$474,MATCH(X211,_z_scores_!$A$2:$A$474,0))</f>
        <v>-3.4935711370283031</v>
      </c>
      <c r="AA211">
        <f t="shared" ca="1" si="83"/>
        <v>0</v>
      </c>
      <c r="AC211">
        <f t="shared" ca="1" si="84"/>
        <v>0</v>
      </c>
      <c r="AE211">
        <v>-0.47468769388232762</v>
      </c>
      <c r="AF211">
        <v>-0.37215753597009671</v>
      </c>
      <c r="AG211">
        <v>-1.0510218236328428</v>
      </c>
      <c r="AH211">
        <v>-0.59182851657374291</v>
      </c>
      <c r="AI211">
        <v>-0.40033729424694769</v>
      </c>
      <c r="AJ211">
        <v>-0.48299428998000149</v>
      </c>
      <c r="AK211">
        <v>0.74639055174368141</v>
      </c>
      <c r="AL211">
        <v>-0.10553884826961939</v>
      </c>
      <c r="AM211">
        <v>2.3227957698259503E-2</v>
      </c>
      <c r="BE211" t="str">
        <f t="shared" si="69"/>
        <v>Jonathan Kuminga</v>
      </c>
      <c r="BF211" cm="1">
        <f t="array" ref="BF211">INDEX(_x_scores_!B$2:B$474,MATCH($BE211,_x_scores_!$A$2:$A$474,0),0) + INDEX(_hidden_info_auction!AP$42:BA$42,'Draft Sim'!$F$21)</f>
        <v>-0.72220114823702852</v>
      </c>
      <c r="BG211" cm="1">
        <f t="array" ref="BG211">INDEX(_x_scores_!C$2:C$474,MATCH($BE211,_x_scores_!$A$2:$A$474,0),0) + INDEX(_hidden_info_auction!AP$43:BA$43,'Draft Sim'!$F$21)</f>
        <v>-0.28562200030377949</v>
      </c>
      <c r="BH211" cm="1">
        <f t="array" ref="BH211">INDEX(_x_scores_!D$2:D$474,MATCH($BE211,_x_scores_!$A$2:$A$474,0),0) +INDEX(_hidden_info_auction!AP$44:BA$44,'Draft Sim'!$F$21)</f>
        <v>-0.52957249883015223</v>
      </c>
      <c r="BI211" cm="1">
        <f t="array" ref="BI211">INDEX(_x_scores_!E$2:E$474,MATCH($BE211,_x_scores_!$A$2:$A$474,0),0) + INDEX(_hidden_info_auction!AP$45:BA$45,'Draft Sim'!$F$21)</f>
        <v>-0.52337624581166264</v>
      </c>
      <c r="BJ211" cm="1">
        <f t="array" ref="BJ211">INDEX(_x_scores_!F$2:F$474,MATCH($BE211,_x_scores_!$A$2:$A$474,0),0) + INDEX(_hidden_info_auction!AP$46:BA$46,'Draft Sim'!$F$21)</f>
        <v>-0.80070243791941342</v>
      </c>
      <c r="BK211" cm="1">
        <f t="array" ref="BK211">INDEX(_x_scores_!G$2:G$474,MATCH($BE211,_x_scores_!$A$2:$A$474,0),0) + INDEX(_hidden_info_auction!AP$47:BA$47,'Draft Sim'!$F$21)</f>
        <v>-0.65863892776597666</v>
      </c>
      <c r="BL211" cm="1">
        <f t="array" ref="BL211">INDEX(_x_scores_!H$2:H$474,MATCH($BE211,_x_scores_!$A$2:$A$474,0),0) + INDEX(_hidden_info_auction!AP$48:BA$48,'Draft Sim'!$F$21)</f>
        <v>0.32239162493788331</v>
      </c>
      <c r="BM211" cm="1">
        <f t="array" ref="BM211">INDEX(_x_scores_!I$2:I$474,MATCH($BE211,_x_scores_!$A$2:$A$474,0),0) + INDEX(_hidden_info_auction!AP$49:BA$49,'Draft Sim'!$F$21)</f>
        <v>-2.0373258499719746</v>
      </c>
      <c r="BN211" cm="1">
        <f t="array" ref="BN211">INDEX(_x_scores_!J$2:J$474,MATCH($BE211,_x_scores_!$A$2:$A$474,0),0) + INDEX(_hidden_info_auction!AP$50:BA$50,'Draft Sim'!$F$21)</f>
        <v>0.24333970391229195</v>
      </c>
      <c r="BP211">
        <f t="shared" si="70"/>
        <v>0.44640309579731219</v>
      </c>
      <c r="BQ211">
        <f t="shared" si="71"/>
        <v>0.4803651310036805</v>
      </c>
      <c r="BR211">
        <f t="shared" si="72"/>
        <v>0.46449530943958162</v>
      </c>
      <c r="BS211">
        <f t="shared" si="73"/>
        <v>0.46032880569746348</v>
      </c>
      <c r="BT211">
        <f t="shared" si="74"/>
        <v>0.44433095450473159</v>
      </c>
      <c r="BU211">
        <f t="shared" si="75"/>
        <v>0.45465496323723553</v>
      </c>
      <c r="BV211">
        <f t="shared" si="76"/>
        <v>0.52361870654473308</v>
      </c>
      <c r="BW211">
        <f t="shared" si="77"/>
        <v>0.35248043696649634</v>
      </c>
      <c r="BX211">
        <f t="shared" si="78"/>
        <v>0.51789462880910553</v>
      </c>
      <c r="BZ211">
        <f t="shared" si="79"/>
        <v>0.46050800355559329</v>
      </c>
      <c r="CA211" cm="1">
        <f t="array" aca="1" ref="CA211" ca="1">SUM(IF(MOD(_xlfn.FLOOR.MATH(ROW(INDIRECT("1:512"))/1),2)=1,BP211,1-BP211) * IF(MOD(_xlfn.FLOOR.MATH(ROW(INDIRECT("1:512"))/2),2)=1,BQ211,1-BQ211) *  IF(MOD(_xlfn.FLOOR.MATH(ROW(INDIRECT("1:512"))/4),2)=1,BR211,1-BR211) *IF(MOD(_xlfn.FLOOR.MATH(ROW(INDIRECT("1:512"))/8),2)=1,BS211,1-BS211) * IF(MOD(_xlfn.FLOOR.MATH(ROW(INDIRECT("1:512"))/16),2)=1,BT211,1-BT211) * IF(MOD(_xlfn.FLOOR.MATH(ROW(INDIRECT("1:512"))/32),2)=1,BU211,1-BU211) *  IF(MOD(_xlfn.FLOOR.MATH(ROW(INDIRECT("1:512"))/64),2)=1,BV211,1-BV211) * IF(MOD(_xlfn.FLOOR.MATH(ROW(INDIRECT("1:512"))/128),2)=1,BW211,1-BW211) * IF(MOD(_xlfn.FLOOR.MATH(ROW(INDIRECT("1:512"))/256),2)=1,BX211,1-BX211)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0.40323551979461969</v>
      </c>
      <c r="CB211">
        <f ca="1">IF('Auction Sim'!$C$2 = "Most Categories",CA211,BZ211)</f>
        <v>0.40323551979461969</v>
      </c>
      <c r="CD211" t="str">
        <f ca="1"/>
        <v>John Konchar</v>
      </c>
      <c r="CF211" s="6" t="str">
        <f t="shared" ca="1" si="80"/>
        <v>John Konchar</v>
      </c>
      <c r="CH211" t="str">
        <f ca="1"/>
        <v>John Konchar</v>
      </c>
      <c r="CI211">
        <f t="shared" ca="1" si="85"/>
        <v>0.4029552527346269</v>
      </c>
      <c r="CJ211">
        <f t="shared" ca="1" si="86"/>
        <v>0.25429487609064394</v>
      </c>
      <c r="CL211">
        <f t="shared" ca="1" si="87"/>
        <v>0</v>
      </c>
      <c r="CN211">
        <f t="shared" ca="1" si="81"/>
        <v>0</v>
      </c>
    </row>
    <row r="212" spans="9:92">
      <c r="I212" t="str">
        <v>Bones Hyland</v>
      </c>
      <c r="K212" s="6" t="str">
        <f t="shared" ca="1" si="66"/>
        <v>Bones Hyland</v>
      </c>
      <c r="M212" t="str">
        <f ca="1"/>
        <v>Bones Hyland</v>
      </c>
      <c r="N212">
        <f ca="1">INDEX(_g_scores_!K$2:$K$474,MATCH(M212,_g_scores_!$A$2:$A$474,0))</f>
        <v>-2.0889244626594405</v>
      </c>
      <c r="P212">
        <f t="shared" ca="1" si="82"/>
        <v>0</v>
      </c>
      <c r="R212">
        <f t="shared" ca="1" si="67"/>
        <v>0</v>
      </c>
      <c r="T212" t="str">
        <v>Jeremy Sochan</v>
      </c>
      <c r="V212" s="6" t="str">
        <f t="shared" ca="1" si="68"/>
        <v>Jeremy Sochan</v>
      </c>
      <c r="X212" t="str">
        <f ca="1"/>
        <v>Jeremy Sochan</v>
      </c>
      <c r="Y212">
        <f ca="1">INDEX(_z_scores_!$K$2:$K$474,MATCH(X212,_z_scores_!$A$2:$A$474,0))</f>
        <v>-3.4993199628704499</v>
      </c>
      <c r="AA212">
        <f t="shared" ca="1" si="83"/>
        <v>0</v>
      </c>
      <c r="AC212">
        <f t="shared" ca="1" si="84"/>
        <v>0</v>
      </c>
      <c r="AE212">
        <v>-0.52677243439985078</v>
      </c>
      <c r="AF212">
        <v>-0.10500134848855371</v>
      </c>
      <c r="AG212">
        <v>-0.46608528767178803</v>
      </c>
      <c r="AH212">
        <v>-0.20162100690691875</v>
      </c>
      <c r="AI212">
        <v>-0.33180907155099915</v>
      </c>
      <c r="AJ212">
        <v>-0.66357127845871089</v>
      </c>
      <c r="AK212">
        <v>0.13688480786705459</v>
      </c>
      <c r="AL212">
        <v>-0.29484958911388759</v>
      </c>
      <c r="AM212">
        <v>-0.17244962902673042</v>
      </c>
      <c r="BE212" t="str">
        <f t="shared" si="69"/>
        <v>Bones Hyland</v>
      </c>
      <c r="BF212" cm="1">
        <f t="array" ref="BF212">INDEX(_x_scores_!B$2:B$474,MATCH($BE212,_x_scores_!$A$2:$A$474,0),0) + INDEX(_hidden_info_auction!AP$42:BA$42,'Draft Sim'!$F$21)</f>
        <v>-0.66428577303210101</v>
      </c>
      <c r="BG212" cm="1">
        <f t="array" ref="BG212">INDEX(_x_scores_!C$2:C$474,MATCH($BE212,_x_scores_!$A$2:$A$474,0),0) + INDEX(_hidden_info_auction!AP$43:BA$43,'Draft Sim'!$F$21)</f>
        <v>-0.83272150402940059</v>
      </c>
      <c r="BH212" cm="1">
        <f t="array" ref="BH212">INDEX(_x_scores_!D$2:D$474,MATCH($BE212,_x_scores_!$A$2:$A$474,0),0) +INDEX(_hidden_info_auction!AP$44:BA$44,'Draft Sim'!$F$21)</f>
        <v>-0.14688349016594027</v>
      </c>
      <c r="BI212" cm="1">
        <f t="array" ref="BI212">INDEX(_x_scores_!E$2:E$474,MATCH($BE212,_x_scores_!$A$2:$A$474,0),0) + INDEX(_hidden_info_auction!AP$45:BA$45,'Draft Sim'!$F$21)</f>
        <v>-0.51898164499594368</v>
      </c>
      <c r="BJ212" cm="1">
        <f t="array" ref="BJ212">INDEX(_x_scores_!F$2:F$474,MATCH($BE212,_x_scores_!$A$2:$A$474,0),0) + INDEX(_hidden_info_auction!AP$46:BA$46,'Draft Sim'!$F$21)</f>
        <v>-1.1940471057873143</v>
      </c>
      <c r="BK212" cm="1">
        <f t="array" ref="BK212">INDEX(_x_scores_!G$2:G$474,MATCH($BE212,_x_scores_!$A$2:$A$474,0),0) + INDEX(_hidden_info_auction!AP$47:BA$47,'Draft Sim'!$F$21)</f>
        <v>0.18003901084166557</v>
      </c>
      <c r="BL212" cm="1">
        <f t="array" ref="BL212">INDEX(_x_scores_!H$2:H$474,MATCH($BE212,_x_scores_!$A$2:$A$474,0),0) + INDEX(_hidden_info_auction!AP$48:BA$48,'Draft Sim'!$F$21)</f>
        <v>0.25001864666079504</v>
      </c>
      <c r="BM212" cm="1">
        <f t="array" ref="BM212">INDEX(_x_scores_!I$2:I$474,MATCH($BE212,_x_scores_!$A$2:$A$474,0),0) + INDEX(_hidden_info_auction!AP$49:BA$49,'Draft Sim'!$F$21)</f>
        <v>-1.6055614048787783</v>
      </c>
      <c r="BN212" cm="1">
        <f t="array" ref="BN212">INDEX(_x_scores_!J$2:J$474,MATCH($BE212,_x_scores_!$A$2:$A$474,0),0) + INDEX(_hidden_info_auction!AP$50:BA$50,'Draft Sim'!$F$21)</f>
        <v>-0.42998580364418171</v>
      </c>
      <c r="BP212">
        <f t="shared" si="70"/>
        <v>0.45067826064332439</v>
      </c>
      <c r="BQ212">
        <f t="shared" si="71"/>
        <v>0.44292813250017571</v>
      </c>
      <c r="BR212">
        <f t="shared" si="72"/>
        <v>0.4901403025118749</v>
      </c>
      <c r="BS212">
        <f t="shared" si="73"/>
        <v>0.46066082399455799</v>
      </c>
      <c r="BT212">
        <f t="shared" si="74"/>
        <v>0.41731338533355267</v>
      </c>
      <c r="BU212">
        <f t="shared" si="75"/>
        <v>0.51241987367343078</v>
      </c>
      <c r="BV212">
        <f t="shared" si="76"/>
        <v>0.51832086440550662</v>
      </c>
      <c r="BW212">
        <f t="shared" si="77"/>
        <v>0.38270278367130772</v>
      </c>
      <c r="BX212">
        <f t="shared" si="78"/>
        <v>0.46840235497245464</v>
      </c>
      <c r="BZ212">
        <f t="shared" si="79"/>
        <v>0.46039630907846502</v>
      </c>
      <c r="CA212" cm="1">
        <f t="array" aca="1" ref="CA212" ca="1">SUM(IF(MOD(_xlfn.FLOOR.MATH(ROW(INDIRECT("1:512"))/1),2)=1,BP212,1-BP212) * IF(MOD(_xlfn.FLOOR.MATH(ROW(INDIRECT("1:512"))/2),2)=1,BQ212,1-BQ212) *  IF(MOD(_xlfn.FLOOR.MATH(ROW(INDIRECT("1:512"))/4),2)=1,BR212,1-BR212) *IF(MOD(_xlfn.FLOOR.MATH(ROW(INDIRECT("1:512"))/8),2)=1,BS212,1-BS212) * IF(MOD(_xlfn.FLOOR.MATH(ROW(INDIRECT("1:512"))/16),2)=1,BT212,1-BT212) * IF(MOD(_xlfn.FLOOR.MATH(ROW(INDIRECT("1:512"))/32),2)=1,BU212,1-BU212) *  IF(MOD(_xlfn.FLOOR.MATH(ROW(INDIRECT("1:512"))/64),2)=1,BV212,1-BV212) * IF(MOD(_xlfn.FLOOR.MATH(ROW(INDIRECT("1:512"))/128),2)=1,BW212,1-BW212) * IF(MOD(_xlfn.FLOOR.MATH(ROW(INDIRECT("1:512"))/256),2)=1,BX212,1-BX212)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0.40303174055796437</v>
      </c>
      <c r="CB212">
        <f ca="1">IF('Auction Sim'!$C$2 = "Most Categories",CA212,BZ212)</f>
        <v>0.40303174055796437</v>
      </c>
      <c r="CD212" t="str">
        <f ca="1"/>
        <v>Moritz Wagner</v>
      </c>
      <c r="CF212" s="6" t="str">
        <f t="shared" ca="1" si="80"/>
        <v>Moritz Wagner</v>
      </c>
      <c r="CH212" t="str">
        <f ca="1"/>
        <v>Moritz Wagner</v>
      </c>
      <c r="CI212">
        <f t="shared" ca="1" si="85"/>
        <v>0.40241658952499182</v>
      </c>
      <c r="CJ212">
        <f t="shared" ca="1" si="86"/>
        <v>0.25290303054025032</v>
      </c>
      <c r="CL212">
        <f t="shared" ca="1" si="87"/>
        <v>0</v>
      </c>
      <c r="CN212">
        <f t="shared" ca="1" si="81"/>
        <v>0</v>
      </c>
    </row>
    <row r="213" spans="9:92">
      <c r="I213" t="str">
        <v>Jose Alvarado</v>
      </c>
      <c r="K213" s="6" t="str">
        <f t="shared" ca="1" si="66"/>
        <v>Jose Alvarado</v>
      </c>
      <c r="M213" t="str">
        <f ca="1"/>
        <v>Jose Alvarado</v>
      </c>
      <c r="N213">
        <f ca="1">INDEX(_g_scores_!K$2:$K$474,MATCH(M213,_g_scores_!$A$2:$A$474,0))</f>
        <v>-2.0908729230789813</v>
      </c>
      <c r="P213">
        <f t="shared" ca="1" si="82"/>
        <v>0</v>
      </c>
      <c r="R213">
        <f t="shared" ca="1" si="67"/>
        <v>0</v>
      </c>
      <c r="T213" t="str">
        <v>Mason Plumlee</v>
      </c>
      <c r="V213" s="6" t="str">
        <f t="shared" ca="1" si="68"/>
        <v>Mason Plumlee</v>
      </c>
      <c r="X213" t="str">
        <f ca="1"/>
        <v>Mason Plumlee</v>
      </c>
      <c r="Y213">
        <f ca="1">INDEX(_z_scores_!$K$2:$K$474,MATCH(X213,_z_scores_!$A$2:$A$474,0))</f>
        <v>-3.5107771942288819</v>
      </c>
      <c r="AA213">
        <f t="shared" ca="1" si="83"/>
        <v>0</v>
      </c>
      <c r="AC213">
        <f t="shared" ca="1" si="84"/>
        <v>0</v>
      </c>
      <c r="AE213">
        <v>-0.65762444945381349</v>
      </c>
      <c r="AF213">
        <v>0.69595323789766239</v>
      </c>
      <c r="AG213">
        <v>-0.23736773646728035</v>
      </c>
      <c r="AH213">
        <v>-0.34321411527555667</v>
      </c>
      <c r="AI213">
        <v>-4.1129417405594813E-4</v>
      </c>
      <c r="AJ213">
        <v>-1.2736847503062523</v>
      </c>
      <c r="AK213">
        <v>0.16583936897418805</v>
      </c>
      <c r="AL213">
        <v>-1.5043977798099932</v>
      </c>
      <c r="AM213">
        <v>0.80690901230252043</v>
      </c>
      <c r="BE213" t="str">
        <f t="shared" si="69"/>
        <v>Jose Alvarado</v>
      </c>
      <c r="BF213" cm="1">
        <f t="array" ref="BF213">INDEX(_x_scores_!B$2:B$474,MATCH($BE213,_x_scores_!$A$2:$A$474,0),0) + INDEX(_hidden_info_auction!AP$42:BA$42,'Draft Sim'!$F$21)</f>
        <v>-0.83347252813034933</v>
      </c>
      <c r="BG213" cm="1">
        <f t="array" ref="BG213">INDEX(_x_scores_!C$2:C$474,MATCH($BE213,_x_scores_!$A$2:$A$474,0),0) + INDEX(_hidden_info_auction!AP$43:BA$43,'Draft Sim'!$F$21)</f>
        <v>-0.82973667861790845</v>
      </c>
      <c r="BH213" cm="1">
        <f t="array" ref="BH213">INDEX(_x_scores_!D$2:D$474,MATCH($BE213,_x_scores_!$A$2:$A$474,0),0) +INDEX(_hidden_info_auction!AP$44:BA$44,'Draft Sim'!$F$21)</f>
        <v>-7.8705298957740033E-2</v>
      </c>
      <c r="BI213" cm="1">
        <f t="array" ref="BI213">INDEX(_x_scores_!E$2:E$474,MATCH($BE213,_x_scores_!$A$2:$A$474,0),0) + INDEX(_hidden_info_auction!AP$45:BA$45,'Draft Sim'!$F$21)</f>
        <v>-6.7271702084367474E-2</v>
      </c>
      <c r="BJ213" cm="1">
        <f t="array" ref="BJ213">INDEX(_x_scores_!F$2:F$474,MATCH($BE213,_x_scores_!$A$2:$A$474,0),0) + INDEX(_hidden_info_auction!AP$46:BA$46,'Draft Sim'!$F$21)</f>
        <v>-1.2679093587041153</v>
      </c>
      <c r="BK213" cm="1">
        <f t="array" ref="BK213">INDEX(_x_scores_!G$2:G$474,MATCH($BE213,_x_scores_!$A$2:$A$474,0),0) + INDEX(_hidden_info_auction!AP$47:BA$47,'Draft Sim'!$F$21)</f>
        <v>-0.30753629799881982</v>
      </c>
      <c r="BL213" cm="1">
        <f t="array" ref="BL213">INDEX(_x_scores_!H$2:H$474,MATCH($BE213,_x_scores_!$A$2:$A$474,0),0) + INDEX(_hidden_info_auction!AP$48:BA$48,'Draft Sim'!$F$21)</f>
        <v>0.37359589865475756</v>
      </c>
      <c r="BM213" cm="1">
        <f t="array" ref="BM213">INDEX(_x_scores_!I$2:I$474,MATCH($BE213,_x_scores_!$A$2:$A$474,0),0) + INDEX(_hidden_info_auction!AP$49:BA$49,'Draft Sim'!$F$21)</f>
        <v>-1.7634122528463976</v>
      </c>
      <c r="BN213" cm="1">
        <f t="array" ref="BN213">INDEX(_x_scores_!J$2:J$474,MATCH($BE213,_x_scores_!$A$2:$A$474,0),0) + INDEX(_hidden_info_auction!AP$50:BA$50,'Draft Sim'!$F$21)</f>
        <v>-0.27006568069684345</v>
      </c>
      <c r="BP213">
        <f t="shared" si="70"/>
        <v>0.43820720599235574</v>
      </c>
      <c r="BQ213">
        <f t="shared" si="71"/>
        <v>0.4431313083670082</v>
      </c>
      <c r="BR213">
        <f t="shared" si="72"/>
        <v>0.49471644658475422</v>
      </c>
      <c r="BS213">
        <f t="shared" si="73"/>
        <v>0.49489260475620656</v>
      </c>
      <c r="BT213">
        <f t="shared" si="74"/>
        <v>0.41227930532252022</v>
      </c>
      <c r="BU213">
        <f t="shared" si="75"/>
        <v>0.47879138094493201</v>
      </c>
      <c r="BV213">
        <f t="shared" si="76"/>
        <v>0.52736449360115834</v>
      </c>
      <c r="BW213">
        <f t="shared" si="77"/>
        <v>0.37155936099812947</v>
      </c>
      <c r="BX213">
        <f t="shared" si="78"/>
        <v>0.48014154950218646</v>
      </c>
      <c r="BZ213">
        <f t="shared" si="79"/>
        <v>0.46012040622991685</v>
      </c>
      <c r="CA213" cm="1">
        <f t="array" aca="1" ref="CA213" ca="1">SUM(IF(MOD(_xlfn.FLOOR.MATH(ROW(INDIRECT("1:512"))/1),2)=1,BP213,1-BP213) * IF(MOD(_xlfn.FLOOR.MATH(ROW(INDIRECT("1:512"))/2),2)=1,BQ213,1-BQ213) *  IF(MOD(_xlfn.FLOOR.MATH(ROW(INDIRECT("1:512"))/4),2)=1,BR213,1-BR213) *IF(MOD(_xlfn.FLOOR.MATH(ROW(INDIRECT("1:512"))/8),2)=1,BS213,1-BS213) * IF(MOD(_xlfn.FLOOR.MATH(ROW(INDIRECT("1:512"))/16),2)=1,BT213,1-BT213) * IF(MOD(_xlfn.FLOOR.MATH(ROW(INDIRECT("1:512"))/32),2)=1,BU213,1-BU213) *  IF(MOD(_xlfn.FLOOR.MATH(ROW(INDIRECT("1:512"))/64),2)=1,BV213,1-BV213) * IF(MOD(_xlfn.FLOOR.MATH(ROW(INDIRECT("1:512"))/128),2)=1,BW213,1-BW213) * IF(MOD(_xlfn.FLOOR.MATH(ROW(INDIRECT("1:512"))/256),2)=1,BX213,1-BX213)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0.40230818137545382</v>
      </c>
      <c r="CB213">
        <f ca="1">IF('Auction Sim'!$C$2 = "Most Categories",CA213,BZ213)</f>
        <v>0.40230818137545382</v>
      </c>
      <c r="CD213" t="str">
        <f ca="1"/>
        <v>Jose Alvarado</v>
      </c>
      <c r="CF213" s="6" t="str">
        <f t="shared" ca="1" si="80"/>
        <v>Jose Alvarado</v>
      </c>
      <c r="CH213" t="str">
        <f ca="1"/>
        <v>Jose Alvarado</v>
      </c>
      <c r="CI213">
        <f t="shared" ca="1" si="85"/>
        <v>0.40230818137545382</v>
      </c>
      <c r="CJ213">
        <f t="shared" ca="1" si="86"/>
        <v>0.25262285820873809</v>
      </c>
      <c r="CL213">
        <f t="shared" ca="1" si="87"/>
        <v>0</v>
      </c>
      <c r="CN213">
        <f t="shared" ca="1" si="81"/>
        <v>0</v>
      </c>
    </row>
    <row r="214" spans="9:92">
      <c r="I214" t="str">
        <v>Alex Caruso</v>
      </c>
      <c r="K214" s="6" t="str">
        <f t="shared" ca="1" si="66"/>
        <v>Alex Caruso</v>
      </c>
      <c r="M214" t="str">
        <f ca="1"/>
        <v>Alex Caruso</v>
      </c>
      <c r="N214">
        <f ca="1">INDEX(_g_scores_!K$2:$K$474,MATCH(M214,_g_scores_!$A$2:$A$474,0))</f>
        <v>-2.0947831943754966</v>
      </c>
      <c r="P214">
        <f t="shared" ca="1" si="82"/>
        <v>0</v>
      </c>
      <c r="R214">
        <f t="shared" ca="1" si="67"/>
        <v>0</v>
      </c>
      <c r="T214" t="str">
        <v>Justise Winslow</v>
      </c>
      <c r="V214" s="6" t="str">
        <f t="shared" ca="1" si="68"/>
        <v>Justise Winslow</v>
      </c>
      <c r="X214" t="str">
        <f ca="1"/>
        <v>Justise Winslow</v>
      </c>
      <c r="Y214">
        <f ca="1">INDEX(_z_scores_!$K$2:$K$474,MATCH(X214,_z_scores_!$A$2:$A$474,0))</f>
        <v>-3.5271755807991969</v>
      </c>
      <c r="AA214">
        <f t="shared" ca="1" si="83"/>
        <v>0</v>
      </c>
      <c r="AC214">
        <f t="shared" ca="1" si="84"/>
        <v>0</v>
      </c>
      <c r="AE214">
        <v>-0.97223908673815995</v>
      </c>
      <c r="AF214">
        <v>-0.51141856730645763</v>
      </c>
      <c r="AG214">
        <v>-0.32591613179991413</v>
      </c>
      <c r="AH214">
        <v>-0.18638389653171925</v>
      </c>
      <c r="AI214">
        <v>-0.38661906991903833</v>
      </c>
      <c r="AJ214">
        <v>-0.62820327034163415</v>
      </c>
      <c r="AK214">
        <v>0.47682643489452753</v>
      </c>
      <c r="AL214">
        <v>-0.11078606720445693</v>
      </c>
      <c r="AM214">
        <v>-0.14232587160204385</v>
      </c>
      <c r="BE214" t="str">
        <f t="shared" si="69"/>
        <v>Alex Caruso</v>
      </c>
      <c r="BF214" cm="1">
        <f t="array" ref="BF214">INDEX(_x_scores_!B$2:B$474,MATCH($BE214,_x_scores_!$A$2:$A$474,0),0) + INDEX(_hidden_info_auction!AP$42:BA$42,'Draft Sim'!$F$21)</f>
        <v>-1.2140605199606833</v>
      </c>
      <c r="BG214" cm="1">
        <f t="array" ref="BG214">INDEX(_x_scores_!C$2:C$474,MATCH($BE214,_x_scores_!$A$2:$A$474,0),0) + INDEX(_hidden_info_auction!AP$43:BA$43,'Draft Sim'!$F$21)</f>
        <v>-0.69803053574939711</v>
      </c>
      <c r="BH214" cm="1">
        <f t="array" ref="BH214">INDEX(_x_scores_!D$2:D$474,MATCH($BE214,_x_scores_!$A$2:$A$474,0),0) +INDEX(_hidden_info_auction!AP$44:BA$44,'Draft Sim'!$F$21)</f>
        <v>-0.22194085413161507</v>
      </c>
      <c r="BI214" cm="1">
        <f t="array" ref="BI214">INDEX(_x_scores_!E$2:E$474,MATCH($BE214,_x_scores_!$A$2:$A$474,0),0) + INDEX(_hidden_info_auction!AP$45:BA$45,'Draft Sim'!$F$21)</f>
        <v>9.9528327557561969E-2</v>
      </c>
      <c r="BJ214" cm="1">
        <f t="array" ref="BJ214">INDEX(_x_scores_!F$2:F$474,MATCH($BE214,_x_scores_!$A$2:$A$474,0),0) + INDEX(_hidden_info_auction!AP$46:BA$46,'Draft Sim'!$F$21)</f>
        <v>-0.79301501724996593</v>
      </c>
      <c r="BK214" cm="1">
        <f t="array" ref="BK214">INDEX(_x_scores_!G$2:G$474,MATCH($BE214,_x_scores_!$A$2:$A$474,0),0) + INDEX(_hidden_info_auction!AP$47:BA$47,'Draft Sim'!$F$21)</f>
        <v>-0.69988397015917569</v>
      </c>
      <c r="BL214" cm="1">
        <f t="array" ref="BL214">INDEX(_x_scores_!H$2:H$474,MATCH($BE214,_x_scores_!$A$2:$A$474,0),0) + INDEX(_hidden_info_auction!AP$48:BA$48,'Draft Sim'!$F$21)</f>
        <v>0.47725933814983257</v>
      </c>
      <c r="BM214" cm="1">
        <f t="array" ref="BM214">INDEX(_x_scores_!I$2:I$474,MATCH($BE214,_x_scores_!$A$2:$A$474,0),0) + INDEX(_hidden_info_auction!AP$49:BA$49,'Draft Sim'!$F$21)</f>
        <v>-1.8762358087021145</v>
      </c>
      <c r="BN214" cm="1">
        <f t="array" ref="BN214">INDEX(_x_scores_!J$2:J$474,MATCH($BE214,_x_scores_!$A$2:$A$474,0),0) + INDEX(_hidden_info_auction!AP$50:BA$50,'Draft Sim'!$F$21)</f>
        <v>-0.140646422098368</v>
      </c>
      <c r="BP214">
        <f t="shared" si="70"/>
        <v>0.41039484631745005</v>
      </c>
      <c r="BQ214">
        <f t="shared" si="71"/>
        <v>0.45211062438034966</v>
      </c>
      <c r="BR214">
        <f t="shared" si="72"/>
        <v>0.48510394981873528</v>
      </c>
      <c r="BS214">
        <f t="shared" si="73"/>
        <v>0.50755613403349176</v>
      </c>
      <c r="BT214">
        <f t="shared" si="74"/>
        <v>0.4448619915969495</v>
      </c>
      <c r="BU214">
        <f t="shared" si="75"/>
        <v>0.4518288156728687</v>
      </c>
      <c r="BV214">
        <f t="shared" si="76"/>
        <v>0.53494011894973637</v>
      </c>
      <c r="BW214">
        <f t="shared" si="77"/>
        <v>0.3636594639839611</v>
      </c>
      <c r="BX214">
        <f t="shared" si="78"/>
        <v>0.48965488227995824</v>
      </c>
      <c r="BZ214">
        <f t="shared" si="79"/>
        <v>0.46001231411483345</v>
      </c>
      <c r="CA214" cm="1">
        <f t="array" aca="1" ref="CA214" ca="1">SUM(IF(MOD(_xlfn.FLOOR.MATH(ROW(INDIRECT("1:512"))/1),2)=1,BP214,1-BP214) * IF(MOD(_xlfn.FLOOR.MATH(ROW(INDIRECT("1:512"))/2),2)=1,BQ214,1-BQ214) *  IF(MOD(_xlfn.FLOOR.MATH(ROW(INDIRECT("1:512"))/4),2)=1,BR214,1-BR214) *IF(MOD(_xlfn.FLOOR.MATH(ROW(INDIRECT("1:512"))/8),2)=1,BS214,1-BS214) * IF(MOD(_xlfn.FLOOR.MATH(ROW(INDIRECT("1:512"))/16),2)=1,BT214,1-BT214) * IF(MOD(_xlfn.FLOOR.MATH(ROW(INDIRECT("1:512"))/32),2)=1,BU214,1-BU214) *  IF(MOD(_xlfn.FLOOR.MATH(ROW(INDIRECT("1:512"))/64),2)=1,BV214,1-BV214) * IF(MOD(_xlfn.FLOOR.MATH(ROW(INDIRECT("1:512"))/128),2)=1,BW214,1-BW214) * IF(MOD(_xlfn.FLOOR.MATH(ROW(INDIRECT("1:512"))/256),2)=1,BX214,1-BX214)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0.4019867347770793</v>
      </c>
      <c r="CB214">
        <f ca="1">IF('Auction Sim'!$C$2 = "Most Categories",CA214,BZ214)</f>
        <v>0.4019867347770793</v>
      </c>
      <c r="CD214" t="str">
        <f ca="1"/>
        <v>Alex Caruso</v>
      </c>
      <c r="CF214" s="6" t="str">
        <f t="shared" ca="1" si="80"/>
        <v>Alex Caruso</v>
      </c>
      <c r="CH214" t="str">
        <f ca="1"/>
        <v>Alex Caruso</v>
      </c>
      <c r="CI214">
        <f t="shared" ca="1" si="85"/>
        <v>0.4019867347770793</v>
      </c>
      <c r="CJ214">
        <f t="shared" ca="1" si="86"/>
        <v>0.25179199051499357</v>
      </c>
      <c r="CL214">
        <f t="shared" ca="1" si="87"/>
        <v>0</v>
      </c>
      <c r="CN214">
        <f t="shared" ca="1" si="81"/>
        <v>0</v>
      </c>
    </row>
    <row r="215" spans="9:92">
      <c r="I215" t="str">
        <v>Jordan Goodwin</v>
      </c>
      <c r="K215" s="6" t="str">
        <f t="shared" ca="1" si="66"/>
        <v>Jordan Goodwin</v>
      </c>
      <c r="M215" t="str">
        <f ca="1"/>
        <v>Jordan Goodwin</v>
      </c>
      <c r="N215">
        <f ca="1">INDEX(_g_scores_!K$2:$K$474,MATCH(M215,_g_scores_!$A$2:$A$474,0))</f>
        <v>-2.1176203829926217</v>
      </c>
      <c r="P215">
        <f t="shared" ca="1" si="82"/>
        <v>0</v>
      </c>
      <c r="R215">
        <f t="shared" ca="1" si="67"/>
        <v>0</v>
      </c>
      <c r="T215" t="str">
        <v>Patrick Beverley</v>
      </c>
      <c r="V215" s="6" t="str">
        <f t="shared" ca="1" si="68"/>
        <v>Patrick Beverley</v>
      </c>
      <c r="X215" t="str">
        <f ca="1"/>
        <v>Patrick Beverley</v>
      </c>
      <c r="Y215">
        <f ca="1">INDEX(_z_scores_!$K$2:$K$474,MATCH(X215,_z_scores_!$A$2:$A$474,0))</f>
        <v>-3.5379934023790494</v>
      </c>
      <c r="AA215">
        <f t="shared" ca="1" si="83"/>
        <v>0</v>
      </c>
      <c r="AC215">
        <f t="shared" ca="1" si="84"/>
        <v>0</v>
      </c>
      <c r="AE215">
        <v>-1.1650095198344912</v>
      </c>
      <c r="AF215">
        <v>-0.80521687655876018</v>
      </c>
      <c r="AG215">
        <v>-0.51386702022265218</v>
      </c>
      <c r="AH215">
        <v>-0.14318245648270253</v>
      </c>
      <c r="AI215">
        <v>-0.14517725204544948</v>
      </c>
      <c r="AJ215">
        <v>-0.4808002572906786</v>
      </c>
      <c r="AK215">
        <v>0.77256443819742293</v>
      </c>
      <c r="AL215">
        <v>-7.0020752489195842E-2</v>
      </c>
      <c r="AM215">
        <v>-0.28083347737073588</v>
      </c>
      <c r="BE215" t="str">
        <f t="shared" si="69"/>
        <v>Jordan Goodwin</v>
      </c>
      <c r="BF215" cm="1">
        <f t="array" ref="BF215">INDEX(_x_scores_!B$2:B$474,MATCH($BE215,_x_scores_!$A$2:$A$474,0),0) + INDEX(_hidden_info_auction!AP$42:BA$42,'Draft Sim'!$F$21)</f>
        <v>-1.0596372281948321</v>
      </c>
      <c r="BG215" cm="1">
        <f t="array" ref="BG215">INDEX(_x_scores_!C$2:C$474,MATCH($BE215,_x_scores_!$A$2:$A$474,0),0) + INDEX(_hidden_info_auction!AP$43:BA$43,'Draft Sim'!$F$21)</f>
        <v>-0.37235690768473995</v>
      </c>
      <c r="BH215" cm="1">
        <f t="array" ref="BH215">INDEX(_x_scores_!D$2:D$474,MATCH($BE215,_x_scores_!$A$2:$A$474,0),0) +INDEX(_hidden_info_auction!AP$44:BA$44,'Draft Sim'!$F$21)</f>
        <v>-0.37329756823886273</v>
      </c>
      <c r="BI215" cm="1">
        <f t="array" ref="BI215">INDEX(_x_scores_!E$2:E$474,MATCH($BE215,_x_scores_!$A$2:$A$474,0),0) + INDEX(_hidden_info_auction!AP$45:BA$45,'Draft Sim'!$F$21)</f>
        <v>-0.40827400023151406</v>
      </c>
      <c r="BJ215" cm="1">
        <f t="array" ref="BJ215">INDEX(_x_scores_!F$2:F$474,MATCH($BE215,_x_scores_!$A$2:$A$474,0),0) + INDEX(_hidden_info_auction!AP$46:BA$46,'Draft Sim'!$F$21)</f>
        <v>-0.94367475255951949</v>
      </c>
      <c r="BK215" cm="1">
        <f t="array" ref="BK215">INDEX(_x_scores_!G$2:G$474,MATCH($BE215,_x_scores_!$A$2:$A$474,0),0) + INDEX(_hidden_info_auction!AP$47:BA$47,'Draft Sim'!$F$21)</f>
        <v>-0.65810213870337098</v>
      </c>
      <c r="BL215" cm="1">
        <f t="array" ref="BL215">INDEX(_x_scores_!H$2:H$474,MATCH($BE215,_x_scores_!$A$2:$A$474,0),0) + INDEX(_hidden_info_auction!AP$48:BA$48,'Draft Sim'!$F$21)</f>
        <v>0.62727795167566314</v>
      </c>
      <c r="BM215" cm="1">
        <f t="array" ref="BM215">INDEX(_x_scores_!I$2:I$474,MATCH($BE215,_x_scores_!$A$2:$A$474,0),0) + INDEX(_hidden_info_auction!AP$49:BA$49,'Draft Sim'!$F$21)</f>
        <v>-1.781473733109332</v>
      </c>
      <c r="BN215" cm="1">
        <f t="array" ref="BN215">INDEX(_x_scores_!J$2:J$474,MATCH($BE215,_x_scores_!$A$2:$A$474,0),0) + INDEX(_hidden_info_auction!AP$50:BA$50,'Draft Sim'!$F$21)</f>
        <v>-8.4078967371243735E-2</v>
      </c>
      <c r="BP215">
        <f t="shared" si="70"/>
        <v>0.42163369984986487</v>
      </c>
      <c r="BQ215">
        <f t="shared" si="71"/>
        <v>0.47440983628852817</v>
      </c>
      <c r="BR215">
        <f t="shared" si="72"/>
        <v>0.47495595709431537</v>
      </c>
      <c r="BS215">
        <f t="shared" si="73"/>
        <v>0.46903337872736461</v>
      </c>
      <c r="BT215">
        <f t="shared" si="74"/>
        <v>0.43447382357150621</v>
      </c>
      <c r="BU215">
        <f t="shared" si="75"/>
        <v>0.45469175996021649</v>
      </c>
      <c r="BV215">
        <f t="shared" si="76"/>
        <v>0.54588023068001479</v>
      </c>
      <c r="BW215">
        <f t="shared" si="77"/>
        <v>0.37029095463044392</v>
      </c>
      <c r="BX215">
        <f t="shared" si="78"/>
        <v>0.49381520369054199</v>
      </c>
      <c r="BZ215">
        <f t="shared" si="79"/>
        <v>0.4599094271658663</v>
      </c>
      <c r="CA215" cm="1">
        <f t="array" aca="1" ref="CA215" ca="1">SUM(IF(MOD(_xlfn.FLOOR.MATH(ROW(INDIRECT("1:512"))/1),2)=1,BP215,1-BP215) * IF(MOD(_xlfn.FLOOR.MATH(ROW(INDIRECT("1:512"))/2),2)=1,BQ215,1-BQ215) *  IF(MOD(_xlfn.FLOOR.MATH(ROW(INDIRECT("1:512"))/4),2)=1,BR215,1-BR215) *IF(MOD(_xlfn.FLOOR.MATH(ROW(INDIRECT("1:512"))/8),2)=1,BS215,1-BS215) * IF(MOD(_xlfn.FLOOR.MATH(ROW(INDIRECT("1:512"))/16),2)=1,BT215,1-BT215) * IF(MOD(_xlfn.FLOOR.MATH(ROW(INDIRECT("1:512"))/32),2)=1,BU215,1-BU215) *  IF(MOD(_xlfn.FLOOR.MATH(ROW(INDIRECT("1:512"))/64),2)=1,BV215,1-BV215) * IF(MOD(_xlfn.FLOOR.MATH(ROW(INDIRECT("1:512"))/128),2)=1,BW215,1-BW215) * IF(MOD(_xlfn.FLOOR.MATH(ROW(INDIRECT("1:512"))/256),2)=1,BX215,1-BX215)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0.40177124131253966</v>
      </c>
      <c r="CB215">
        <f ca="1">IF('Auction Sim'!$C$2 = "Most Categories",CA215,BZ215)</f>
        <v>0.40177124131253966</v>
      </c>
      <c r="CD215" t="str">
        <f ca="1"/>
        <v>Jordan Goodwin</v>
      </c>
      <c r="CF215" s="6" t="str">
        <f t="shared" ca="1" si="80"/>
        <v>Jordan Goodwin</v>
      </c>
      <c r="CH215" t="str">
        <f ca="1"/>
        <v>Jordan Goodwin</v>
      </c>
      <c r="CI215">
        <f t="shared" ca="1" si="85"/>
        <v>0.40177124131253966</v>
      </c>
      <c r="CJ215">
        <f t="shared" ca="1" si="86"/>
        <v>0.25123489209974126</v>
      </c>
      <c r="CL215">
        <f t="shared" ca="1" si="87"/>
        <v>0</v>
      </c>
      <c r="CN215">
        <f t="shared" ca="1" si="81"/>
        <v>0</v>
      </c>
    </row>
    <row r="216" spans="9:92">
      <c r="I216" t="str">
        <v>Justise Winslow</v>
      </c>
      <c r="K216" s="6" t="str">
        <f t="shared" ca="1" si="66"/>
        <v>Justise Winslow</v>
      </c>
      <c r="M216" t="str">
        <f ca="1"/>
        <v>Justise Winslow</v>
      </c>
      <c r="N216">
        <f ca="1">INDEX(_g_scores_!K$2:$K$474,MATCH(M216,_g_scores_!$A$2:$A$474,0))</f>
        <v>-2.1344382009254508</v>
      </c>
      <c r="P216">
        <f t="shared" ca="1" si="82"/>
        <v>0</v>
      </c>
      <c r="R216">
        <f t="shared" ca="1" si="67"/>
        <v>0</v>
      </c>
      <c r="T216" t="str">
        <v>Aleksej Pokusevski</v>
      </c>
      <c r="V216" s="6" t="str">
        <f t="shared" ca="1" si="68"/>
        <v>Aleksej Pokusevski</v>
      </c>
      <c r="X216" t="str">
        <f ca="1"/>
        <v>Aleksej Pokusevski</v>
      </c>
      <c r="Y216">
        <f ca="1">INDEX(_z_scores_!$K$2:$K$474,MATCH(X216,_z_scores_!$A$2:$A$474,0))</f>
        <v>-3.5511998185489673</v>
      </c>
      <c r="AA216">
        <f t="shared" ca="1" si="83"/>
        <v>0</v>
      </c>
      <c r="AC216">
        <f t="shared" ca="1" si="84"/>
        <v>0</v>
      </c>
      <c r="AE216">
        <v>-0.87016321833638977</v>
      </c>
      <c r="AF216">
        <v>-0.46399413091359454</v>
      </c>
      <c r="AG216">
        <v>-0.74676427905463039</v>
      </c>
      <c r="AH216">
        <v>-0.492461143985364</v>
      </c>
      <c r="AI216">
        <v>0.55529736639789617</v>
      </c>
      <c r="AJ216">
        <v>-0.54172278603814306</v>
      </c>
      <c r="AK216">
        <v>0.41481755403311127</v>
      </c>
      <c r="AL216">
        <v>-0.16659283630364852</v>
      </c>
      <c r="AM216">
        <v>-0.20709011201536737</v>
      </c>
      <c r="BE216" t="str">
        <f t="shared" si="69"/>
        <v>Justise Winslow</v>
      </c>
      <c r="BF216" cm="1">
        <f t="array" ref="BF216">INDEX(_x_scores_!B$2:B$474,MATCH($BE216,_x_scores_!$A$2:$A$474,0),0) + INDEX(_hidden_info_auction!AP$42:BA$42,'Draft Sim'!$F$21)</f>
        <v>-1.0640759499566301</v>
      </c>
      <c r="BG216" cm="1">
        <f t="array" ref="BG216">INDEX(_x_scores_!C$2:C$474,MATCH($BE216,_x_scores_!$A$2:$A$474,0),0) + INDEX(_hidden_info_auction!AP$43:BA$43,'Draft Sim'!$F$21)</f>
        <v>-0.26725095217975126</v>
      </c>
      <c r="BH216" cm="1">
        <f t="array" ref="BH216">INDEX(_x_scores_!D$2:D$474,MATCH($BE216,_x_scores_!$A$2:$A$474,0),0) +INDEX(_hidden_info_auction!AP$44:BA$44,'Draft Sim'!$F$21)</f>
        <v>-0.17645712856640888</v>
      </c>
      <c r="BI216" cm="1">
        <f t="array" ref="BI216">INDEX(_x_scores_!E$2:E$474,MATCH($BE216,_x_scores_!$A$2:$A$474,0),0) + INDEX(_hidden_info_auction!AP$45:BA$45,'Draft Sim'!$F$21)</f>
        <v>-0.41935942347713051</v>
      </c>
      <c r="BJ216" cm="1">
        <f t="array" ref="BJ216">INDEX(_x_scores_!F$2:F$474,MATCH($BE216,_x_scores_!$A$2:$A$474,0),0) + INDEX(_hidden_info_auction!AP$46:BA$46,'Draft Sim'!$F$21)</f>
        <v>-0.95839053765208893</v>
      </c>
      <c r="BK216" cm="1">
        <f t="array" ref="BK216">INDEX(_x_scores_!G$2:G$474,MATCH($BE216,_x_scores_!$A$2:$A$474,0),0) + INDEX(_hidden_info_auction!AP$47:BA$47,'Draft Sim'!$F$21)</f>
        <v>-0.69613668964187225</v>
      </c>
      <c r="BL216" cm="1">
        <f t="array" ref="BL216">INDEX(_x_scores_!H$2:H$474,MATCH($BE216,_x_scores_!$A$2:$A$474,0),0) + INDEX(_hidden_info_auction!AP$48:BA$48,'Draft Sim'!$F$21)</f>
        <v>0.40616212174938476</v>
      </c>
      <c r="BM216" cm="1">
        <f t="array" ref="BM216">INDEX(_x_scores_!I$2:I$474,MATCH($BE216,_x_scores_!$A$2:$A$474,0),0) + INDEX(_hidden_info_auction!AP$49:BA$49,'Draft Sim'!$F$21)</f>
        <v>-1.8547247695732962</v>
      </c>
      <c r="BN216" cm="1">
        <f t="array" ref="BN216">INDEX(_x_scores_!J$2:J$474,MATCH($BE216,_x_scores_!$A$2:$A$474,0),0) + INDEX(_hidden_info_auction!AP$50:BA$50,'Draft Sim'!$F$21)</f>
        <v>-4.2482032195887115E-2</v>
      </c>
      <c r="BP216">
        <f t="shared" si="70"/>
        <v>0.42130971253695848</v>
      </c>
      <c r="BQ216">
        <f t="shared" si="71"/>
        <v>0.48162711090606347</v>
      </c>
      <c r="BR216">
        <f t="shared" si="72"/>
        <v>0.48815567769070523</v>
      </c>
      <c r="BS216">
        <f t="shared" si="73"/>
        <v>0.46819433557106549</v>
      </c>
      <c r="BT216">
        <f t="shared" si="74"/>
        <v>0.4334614549072211</v>
      </c>
      <c r="BU216">
        <f t="shared" si="75"/>
        <v>0.45208548411295379</v>
      </c>
      <c r="BV216">
        <f t="shared" si="76"/>
        <v>0.52974559908052088</v>
      </c>
      <c r="BW216">
        <f t="shared" si="77"/>
        <v>0.3651613185423036</v>
      </c>
      <c r="BX216">
        <f t="shared" si="78"/>
        <v>0.49687495502633683</v>
      </c>
      <c r="BZ216">
        <f t="shared" si="79"/>
        <v>0.45962396093045882</v>
      </c>
      <c r="CA216" cm="1">
        <f t="array" aca="1" ref="CA216" ca="1">SUM(IF(MOD(_xlfn.FLOOR.MATH(ROW(INDIRECT("1:512"))/1),2)=1,BP216,1-BP216) * IF(MOD(_xlfn.FLOOR.MATH(ROW(INDIRECT("1:512"))/2),2)=1,BQ216,1-BQ216) *  IF(MOD(_xlfn.FLOOR.MATH(ROW(INDIRECT("1:512"))/4),2)=1,BR216,1-BR216) *IF(MOD(_xlfn.FLOOR.MATH(ROW(INDIRECT("1:512"))/8),2)=1,BS216,1-BS216) * IF(MOD(_xlfn.FLOOR.MATH(ROW(INDIRECT("1:512"))/16),2)=1,BT216,1-BT216) * IF(MOD(_xlfn.FLOOR.MATH(ROW(INDIRECT("1:512"))/32),2)=1,BU216,1-BU216) *  IF(MOD(_xlfn.FLOOR.MATH(ROW(INDIRECT("1:512"))/64),2)=1,BV216,1-BV216) * IF(MOD(_xlfn.FLOOR.MATH(ROW(INDIRECT("1:512"))/128),2)=1,BW216,1-BW216) * IF(MOD(_xlfn.FLOOR.MATH(ROW(INDIRECT("1:512"))/256),2)=1,BX216,1-BX216)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0.40111145146236082</v>
      </c>
      <c r="CB216">
        <f ca="1">IF('Auction Sim'!$C$2 = "Most Categories",CA216,BZ216)</f>
        <v>0.40111145146236082</v>
      </c>
      <c r="CD216" t="str">
        <f ca="1"/>
        <v>Justise Winslow</v>
      </c>
      <c r="CF216" s="6" t="str">
        <f t="shared" ca="1" si="80"/>
        <v>Justise Winslow</v>
      </c>
      <c r="CH216" t="str">
        <f ca="1"/>
        <v>Justise Winslow</v>
      </c>
      <c r="CI216">
        <f t="shared" ca="1" si="85"/>
        <v>0.40111145146236082</v>
      </c>
      <c r="CJ216">
        <f t="shared" ca="1" si="86"/>
        <v>0.24952870798295673</v>
      </c>
      <c r="CL216">
        <f t="shared" ca="1" si="87"/>
        <v>0</v>
      </c>
      <c r="CN216">
        <f t="shared" ca="1" si="81"/>
        <v>0</v>
      </c>
    </row>
    <row r="217" spans="9:92">
      <c r="I217" t="str">
        <v>Josh Richardson</v>
      </c>
      <c r="K217" s="6" t="str">
        <f t="shared" ca="1" si="66"/>
        <v>Josh Richardson</v>
      </c>
      <c r="M217" t="str">
        <f ca="1"/>
        <v>Josh Richardson</v>
      </c>
      <c r="N217">
        <f ca="1">INDEX(_g_scores_!K$2:$K$474,MATCH(M217,_g_scores_!$A$2:$A$474,0))</f>
        <v>-2.1495895943224315</v>
      </c>
      <c r="P217">
        <f t="shared" ca="1" si="82"/>
        <v>0</v>
      </c>
      <c r="R217">
        <f t="shared" ca="1" si="67"/>
        <v>0</v>
      </c>
      <c r="T217" t="str">
        <v>Dennis Schroder</v>
      </c>
      <c r="V217" s="6" t="str">
        <f t="shared" ca="1" si="68"/>
        <v>Dennis Schroder</v>
      </c>
      <c r="X217" t="str">
        <f ca="1"/>
        <v>Dennis Schroder</v>
      </c>
      <c r="Y217">
        <f ca="1">INDEX(_z_scores_!$K$2:$K$474,MATCH(X217,_z_scores_!$A$2:$A$474,0))</f>
        <v>-3.5585683160797683</v>
      </c>
      <c r="AA217">
        <f t="shared" ca="1" si="83"/>
        <v>0</v>
      </c>
      <c r="AC217">
        <f t="shared" ca="1" si="84"/>
        <v>0</v>
      </c>
      <c r="AE217">
        <v>-0.51199235014919742</v>
      </c>
      <c r="AF217">
        <v>-0.97462022791655956</v>
      </c>
      <c r="AG217">
        <v>0.42780207445655083</v>
      </c>
      <c r="AH217">
        <v>-0.25250883903641547</v>
      </c>
      <c r="AI217">
        <v>-0.74093563868554801</v>
      </c>
      <c r="AJ217">
        <v>-0.41677300034066184</v>
      </c>
      <c r="AK217">
        <v>5.5435550637766465E-2</v>
      </c>
      <c r="AL217">
        <v>0.21929400161620644</v>
      </c>
      <c r="AM217">
        <v>-0.43703660385767096</v>
      </c>
      <c r="BE217" t="str">
        <f t="shared" si="69"/>
        <v>Josh Richardson</v>
      </c>
      <c r="BF217" cm="1">
        <f t="array" ref="BF217">INDEX(_x_scores_!B$2:B$474,MATCH($BE217,_x_scores_!$A$2:$A$474,0),0) + INDEX(_hidden_info_auction!AP$42:BA$42,'Draft Sim'!$F$21)</f>
        <v>-0.92604423216875054</v>
      </c>
      <c r="BG217" cm="1">
        <f t="array" ref="BG217">INDEX(_x_scores_!C$2:C$474,MATCH($BE217,_x_scores_!$A$2:$A$474,0),0) + INDEX(_hidden_info_auction!AP$43:BA$43,'Draft Sim'!$F$21)</f>
        <v>-0.73535210978557886</v>
      </c>
      <c r="BH217" cm="1">
        <f t="array" ref="BH217">INDEX(_x_scores_!D$2:D$474,MATCH($BE217,_x_scores_!$A$2:$A$474,0),0) +INDEX(_hidden_info_auction!AP$44:BA$44,'Draft Sim'!$F$21)</f>
        <v>-0.41031519765677016</v>
      </c>
      <c r="BI217" cm="1">
        <f t="array" ref="BI217">INDEX(_x_scores_!E$2:E$474,MATCH($BE217,_x_scores_!$A$2:$A$474,0),0) + INDEX(_hidden_info_auction!AP$45:BA$45,'Draft Sim'!$F$21)</f>
        <v>-0.35845735773091469</v>
      </c>
      <c r="BJ217" cm="1">
        <f t="array" ref="BJ217">INDEX(_x_scores_!F$2:F$474,MATCH($BE217,_x_scores_!$A$2:$A$474,0),0) + INDEX(_hidden_info_auction!AP$46:BA$46,'Draft Sim'!$F$21)</f>
        <v>-1.0961357377895502</v>
      </c>
      <c r="BK217" cm="1">
        <f t="array" ref="BK217">INDEX(_x_scores_!G$2:G$474,MATCH($BE217,_x_scores_!$A$2:$A$474,0),0) + INDEX(_hidden_info_auction!AP$47:BA$47,'Draft Sim'!$F$21)</f>
        <v>-0.18458698804320173</v>
      </c>
      <c r="BL217" cm="1">
        <f t="array" ref="BL217">INDEX(_x_scores_!H$2:H$474,MATCH($BE217,_x_scores_!$A$2:$A$474,0),0) + INDEX(_hidden_info_auction!AP$48:BA$48,'Draft Sim'!$F$21)</f>
        <v>0.4734899955910099</v>
      </c>
      <c r="BM217" cm="1">
        <f t="array" ref="BM217">INDEX(_x_scores_!I$2:I$474,MATCH($BE217,_x_scores_!$A$2:$A$474,0),0) + INDEX(_hidden_info_auction!AP$49:BA$49,'Draft Sim'!$F$21)</f>
        <v>-1.6572560044927138</v>
      </c>
      <c r="BN217" cm="1">
        <f t="array" ref="BN217">INDEX(_x_scores_!J$2:J$474,MATCH($BE217,_x_scores_!$A$2:$A$474,0),0) + INDEX(_hidden_info_auction!AP$50:BA$50,'Draft Sim'!$F$21)</f>
        <v>-0.21490902680985749</v>
      </c>
      <c r="BP217">
        <f t="shared" si="70"/>
        <v>0.43140865979593568</v>
      </c>
      <c r="BQ217">
        <f t="shared" si="71"/>
        <v>0.44956346287066262</v>
      </c>
      <c r="BR217">
        <f t="shared" si="72"/>
        <v>0.47247625913304181</v>
      </c>
      <c r="BS217">
        <f t="shared" si="73"/>
        <v>0.47280558867845268</v>
      </c>
      <c r="BT217">
        <f t="shared" si="74"/>
        <v>0.42400734599521583</v>
      </c>
      <c r="BU217">
        <f t="shared" si="75"/>
        <v>0.48726649233872321</v>
      </c>
      <c r="BV217">
        <f t="shared" si="76"/>
        <v>0.53466486399739255</v>
      </c>
      <c r="BW217">
        <f t="shared" si="77"/>
        <v>0.37904220769660091</v>
      </c>
      <c r="BX217">
        <f t="shared" si="78"/>
        <v>0.48419492968310007</v>
      </c>
      <c r="BZ217">
        <f t="shared" si="79"/>
        <v>0.45949220113212508</v>
      </c>
      <c r="CA217" cm="1">
        <f t="array" aca="1" ref="CA217" ca="1">SUM(IF(MOD(_xlfn.FLOOR.MATH(ROW(INDIRECT("1:512"))/1),2)=1,BP217,1-BP217) * IF(MOD(_xlfn.FLOOR.MATH(ROW(INDIRECT("1:512"))/2),2)=1,BQ217,1-BQ217) *  IF(MOD(_xlfn.FLOOR.MATH(ROW(INDIRECT("1:512"))/4),2)=1,BR217,1-BR217) *IF(MOD(_xlfn.FLOOR.MATH(ROW(INDIRECT("1:512"))/8),2)=1,BS217,1-BS217) * IF(MOD(_xlfn.FLOOR.MATH(ROW(INDIRECT("1:512"))/16),2)=1,BT217,1-BT217) * IF(MOD(_xlfn.FLOOR.MATH(ROW(INDIRECT("1:512"))/32),2)=1,BU217,1-BU217) *  IF(MOD(_xlfn.FLOOR.MATH(ROW(INDIRECT("1:512"))/64),2)=1,BV217,1-BV217) * IF(MOD(_xlfn.FLOOR.MATH(ROW(INDIRECT("1:512"))/128),2)=1,BW217,1-BW217) * IF(MOD(_xlfn.FLOOR.MATH(ROW(INDIRECT("1:512"))/256),2)=1,BX217,1-BX217)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0.40083776665928605</v>
      </c>
      <c r="CB217">
        <f ca="1">IF('Auction Sim'!$C$2 = "Most Categories",CA217,BZ217)</f>
        <v>0.40083776665928605</v>
      </c>
      <c r="CD217" t="str">
        <f ca="1"/>
        <v>Josh Richardson</v>
      </c>
      <c r="CF217" s="6" t="str">
        <f t="shared" ca="1" si="80"/>
        <v>Josh Richardson</v>
      </c>
      <c r="CH217" t="str">
        <f ca="1"/>
        <v>Josh Richardson</v>
      </c>
      <c r="CI217">
        <f t="shared" ca="1" si="85"/>
        <v>0.40083776665928605</v>
      </c>
      <c r="CJ217">
        <f t="shared" ca="1" si="86"/>
        <v>0.24882075881075671</v>
      </c>
      <c r="CL217">
        <f t="shared" ca="1" si="87"/>
        <v>0</v>
      </c>
      <c r="CN217">
        <f t="shared" ca="1" si="81"/>
        <v>0</v>
      </c>
    </row>
    <row r="218" spans="9:92">
      <c r="I218" t="str">
        <v>Collin Sexton</v>
      </c>
      <c r="K218" s="6" t="str">
        <f t="shared" ca="1" si="66"/>
        <v>Collin Sexton</v>
      </c>
      <c r="M218" t="str">
        <f ca="1"/>
        <v>Collin Sexton</v>
      </c>
      <c r="N218">
        <f ca="1">INDEX(_g_scores_!K$2:$K$474,MATCH(M218,_g_scores_!$A$2:$A$474,0))</f>
        <v>-2.1673383945515994</v>
      </c>
      <c r="P218">
        <f t="shared" ca="1" si="82"/>
        <v>0</v>
      </c>
      <c r="R218">
        <f t="shared" ca="1" si="67"/>
        <v>0</v>
      </c>
      <c r="T218" t="str">
        <v>Bones Hyland</v>
      </c>
      <c r="V218" s="6" t="str">
        <f t="shared" ca="1" si="68"/>
        <v>Bones Hyland</v>
      </c>
      <c r="X218" t="str">
        <f ca="1"/>
        <v>Bones Hyland</v>
      </c>
      <c r="Y218">
        <f ca="1">INDEX(_z_scores_!$K$2:$K$474,MATCH(X218,_z_scores_!$A$2:$A$474,0))</f>
        <v>-3.5641548708823629</v>
      </c>
      <c r="AA218">
        <f t="shared" ca="1" si="83"/>
        <v>0</v>
      </c>
      <c r="AC218">
        <f t="shared" ca="1" si="84"/>
        <v>0</v>
      </c>
      <c r="AE218">
        <v>-0.57244890981363072</v>
      </c>
      <c r="AF218">
        <v>-1.076889119156107</v>
      </c>
      <c r="AG218">
        <v>-0.29634249339944552</v>
      </c>
      <c r="AH218">
        <v>-0.28600611805053244</v>
      </c>
      <c r="AI218">
        <v>-0.62227563805426367</v>
      </c>
      <c r="AJ218">
        <v>0.24797243014190368</v>
      </c>
      <c r="AK218">
        <v>0.32068295980593781</v>
      </c>
      <c r="AL218">
        <v>0.13837729749006095</v>
      </c>
      <c r="AM218">
        <v>-0.52982964305033842</v>
      </c>
      <c r="BE218" t="str">
        <f t="shared" si="69"/>
        <v>Collin Sexton</v>
      </c>
      <c r="BF218" cm="1">
        <f t="array" ref="BF218">INDEX(_x_scores_!B$2:B$474,MATCH($BE218,_x_scores_!$A$2:$A$474,0),0) + INDEX(_hidden_info_auction!AP$42:BA$42,'Draft Sim'!$F$21)</f>
        <v>-0.2557021436855143</v>
      </c>
      <c r="BG218" cm="1">
        <f t="array" ref="BG218">INDEX(_x_scores_!C$2:C$474,MATCH($BE218,_x_scores_!$A$2:$A$474,0),0) + INDEX(_hidden_info_auction!AP$43:BA$43,'Draft Sim'!$F$21)</f>
        <v>-0.67839692752661018</v>
      </c>
      <c r="BH218" cm="1">
        <f t="array" ref="BH218">INDEX(_x_scores_!D$2:D$474,MATCH($BE218,_x_scores_!$A$2:$A$474,0),0) +INDEX(_hidden_info_auction!AP$44:BA$44,'Draft Sim'!$F$21)</f>
        <v>-0.25953220667841742</v>
      </c>
      <c r="BI218" cm="1">
        <f t="array" ref="BI218">INDEX(_x_scores_!E$2:E$474,MATCH($BE218,_x_scores_!$A$2:$A$474,0),0) + INDEX(_hidden_info_auction!AP$45:BA$45,'Draft Sim'!$F$21)</f>
        <v>-0.47963845543143258</v>
      </c>
      <c r="BJ218" cm="1">
        <f t="array" ref="BJ218">INDEX(_x_scores_!F$2:F$474,MATCH($BE218,_x_scores_!$A$2:$A$474,0),0) + INDEX(_hidden_info_auction!AP$46:BA$46,'Draft Sim'!$F$21)</f>
        <v>-1.3081103088115111</v>
      </c>
      <c r="BK218" cm="1">
        <f t="array" ref="BK218">INDEX(_x_scores_!G$2:G$474,MATCH($BE218,_x_scores_!$A$2:$A$474,0),0) + INDEX(_hidden_info_auction!AP$47:BA$47,'Draft Sim'!$F$21)</f>
        <v>-0.37835039935971848</v>
      </c>
      <c r="BL218" cm="1">
        <f t="array" ref="BL218">INDEX(_x_scores_!H$2:H$474,MATCH($BE218,_x_scores_!$A$2:$A$474,0),0) + INDEX(_hidden_info_auction!AP$48:BA$48,'Draft Sim'!$F$21)</f>
        <v>7.9464326503886906E-3</v>
      </c>
      <c r="BM218" cm="1">
        <f t="array" ref="BM218">INDEX(_x_scores_!I$2:I$474,MATCH($BE218,_x_scores_!$A$2:$A$474,0),0) + INDEX(_hidden_info_auction!AP$49:BA$49,'Draft Sim'!$F$21)</f>
        <v>-1.7722627619268965</v>
      </c>
      <c r="BN218" cm="1">
        <f t="array" ref="BN218">INDEX(_x_scores_!J$2:J$474,MATCH($BE218,_x_scores_!$A$2:$A$474,0),0) + INDEX(_hidden_info_auction!AP$50:BA$50,'Draft Sim'!$F$21)</f>
        <v>-3.6145370618789058E-2</v>
      </c>
      <c r="BP218">
        <f t="shared" si="70"/>
        <v>0.48097327951454061</v>
      </c>
      <c r="BQ218">
        <f t="shared" si="71"/>
        <v>0.45345139769256515</v>
      </c>
      <c r="BR218">
        <f t="shared" si="72"/>
        <v>0.48258241078167763</v>
      </c>
      <c r="BS218">
        <f t="shared" si="73"/>
        <v>0.46363445227619704</v>
      </c>
      <c r="BT218">
        <f t="shared" si="74"/>
        <v>0.40954540769560155</v>
      </c>
      <c r="BU218">
        <f t="shared" si="75"/>
        <v>0.47391414345314398</v>
      </c>
      <c r="BV218">
        <f t="shared" si="76"/>
        <v>0.50058250324863085</v>
      </c>
      <c r="BW218">
        <f t="shared" si="77"/>
        <v>0.37093763969259141</v>
      </c>
      <c r="BX218">
        <f t="shared" si="78"/>
        <v>0.49734108229164709</v>
      </c>
      <c r="BZ218">
        <f t="shared" si="79"/>
        <v>0.45921803518295501</v>
      </c>
      <c r="CA218" cm="1">
        <f t="array" aca="1" ref="CA218" ca="1">SUM(IF(MOD(_xlfn.FLOOR.MATH(ROW(INDIRECT("1:512"))/1),2)=1,BP218,1-BP218) * IF(MOD(_xlfn.FLOOR.MATH(ROW(INDIRECT("1:512"))/2),2)=1,BQ218,1-BQ218) *  IF(MOD(_xlfn.FLOOR.MATH(ROW(INDIRECT("1:512"))/4),2)=1,BR218,1-BR218) *IF(MOD(_xlfn.FLOOR.MATH(ROW(INDIRECT("1:512"))/8),2)=1,BS218,1-BS218) * IF(MOD(_xlfn.FLOOR.MATH(ROW(INDIRECT("1:512"))/16),2)=1,BT218,1-BT218) * IF(MOD(_xlfn.FLOOR.MATH(ROW(INDIRECT("1:512"))/32),2)=1,BU218,1-BU218) *  IF(MOD(_xlfn.FLOOR.MATH(ROW(INDIRECT("1:512"))/64),2)=1,BV218,1-BV218) * IF(MOD(_xlfn.FLOOR.MATH(ROW(INDIRECT("1:512"))/128),2)=1,BW218,1-BW218) * IF(MOD(_xlfn.FLOOR.MATH(ROW(INDIRECT("1:512"))/256),2)=1,BX218,1-BX218)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0.40023318911344857</v>
      </c>
      <c r="CB218">
        <f ca="1">IF('Auction Sim'!$C$2 = "Most Categories",CA218,BZ218)</f>
        <v>0.40023318911344857</v>
      </c>
      <c r="CD218" t="str">
        <f ca="1"/>
        <v>Patrick Beverley</v>
      </c>
      <c r="CF218" s="6" t="str">
        <f t="shared" ca="1" si="80"/>
        <v>Patrick Beverley</v>
      </c>
      <c r="CH218" t="str">
        <f ca="1"/>
        <v>Patrick Beverley</v>
      </c>
      <c r="CI218">
        <f t="shared" ca="1" si="85"/>
        <v>0.40038122480858951</v>
      </c>
      <c r="CJ218">
        <f t="shared" ca="1" si="86"/>
        <v>0.24763952710527204</v>
      </c>
      <c r="CL218">
        <f t="shared" ca="1" si="87"/>
        <v>0</v>
      </c>
      <c r="CN218">
        <f t="shared" ca="1" si="81"/>
        <v>0</v>
      </c>
    </row>
    <row r="219" spans="9:92">
      <c r="I219" t="str">
        <v>Patrick Beverley</v>
      </c>
      <c r="K219" s="6" t="str">
        <f t="shared" ca="1" si="66"/>
        <v>Patrick Beverley</v>
      </c>
      <c r="M219" t="str">
        <f ca="1"/>
        <v>Patrick Beverley</v>
      </c>
      <c r="N219">
        <f ca="1">INDEX(_g_scores_!K$2:$K$474,MATCH(M219,_g_scores_!$A$2:$A$474,0))</f>
        <v>-2.177529593325763</v>
      </c>
      <c r="P219">
        <f t="shared" ca="1" si="82"/>
        <v>0</v>
      </c>
      <c r="R219">
        <f t="shared" ca="1" si="67"/>
        <v>0</v>
      </c>
      <c r="T219" t="str">
        <v>Collin Sexton</v>
      </c>
      <c r="V219" s="6" t="str">
        <f t="shared" ca="1" si="68"/>
        <v>Collin Sexton</v>
      </c>
      <c r="X219" t="str">
        <f ca="1"/>
        <v>Collin Sexton</v>
      </c>
      <c r="Y219">
        <f ca="1">INDEX(_z_scores_!$K$2:$K$474,MATCH(X219,_z_scores_!$A$2:$A$474,0))</f>
        <v>-3.5659565743755288</v>
      </c>
      <c r="AA219">
        <f t="shared" ca="1" si="83"/>
        <v>0</v>
      </c>
      <c r="AC219">
        <f t="shared" ca="1" si="84"/>
        <v>0</v>
      </c>
      <c r="AE219">
        <v>-0.16386528046704402</v>
      </c>
      <c r="AF219">
        <v>-0.92256454265331655</v>
      </c>
      <c r="AG219">
        <v>-0.40899120991192267</v>
      </c>
      <c r="AH219">
        <v>-0.24666292848602128</v>
      </c>
      <c r="AI219">
        <v>-0.73633884107846059</v>
      </c>
      <c r="AJ219">
        <v>-0.31041698005948037</v>
      </c>
      <c r="AK219">
        <v>7.8610745795531456E-2</v>
      </c>
      <c r="AL219">
        <v>-2.832405955805713E-2</v>
      </c>
      <c r="AM219">
        <v>-0.13598921002494579</v>
      </c>
      <c r="BE219" t="str">
        <f t="shared" si="69"/>
        <v>Patrick Beverley</v>
      </c>
      <c r="BF219" cm="1">
        <f t="array" ref="BF219">INDEX(_x_scores_!B$2:B$474,MATCH($BE219,_x_scores_!$A$2:$A$474,0),0) + INDEX(_hidden_info_auction!AP$42:BA$42,'Draft Sim'!$F$21)</f>
        <v>-1.2568463830529615</v>
      </c>
      <c r="BG219" cm="1">
        <f t="array" ref="BG219">INDEX(_x_scores_!C$2:C$474,MATCH($BE219,_x_scores_!$A$2:$A$474,0),0) + INDEX(_hidden_info_auction!AP$43:BA$43,'Draft Sim'!$F$21)</f>
        <v>-0.5610492614320538</v>
      </c>
      <c r="BH219" cm="1">
        <f t="array" ref="BH219">INDEX(_x_scores_!D$2:D$474,MATCH($BE219,_x_scores_!$A$2:$A$474,0),0) +INDEX(_hidden_info_auction!AP$44:BA$44,'Draft Sim'!$F$21)</f>
        <v>-0.36440801698914693</v>
      </c>
      <c r="BI219" cm="1">
        <f t="array" ref="BI219">INDEX(_x_scores_!E$2:E$474,MATCH($BE219,_x_scores_!$A$2:$A$474,0),0) + INDEX(_hidden_info_auction!AP$45:BA$45,'Draft Sim'!$F$21)</f>
        <v>-0.3761579834281138</v>
      </c>
      <c r="BJ219" cm="1">
        <f t="array" ref="BJ219">INDEX(_x_scores_!F$2:F$474,MATCH($BE219,_x_scores_!$A$2:$A$474,0),0) + INDEX(_hidden_info_auction!AP$46:BA$46,'Draft Sim'!$F$21)</f>
        <v>-0.71694871977850005</v>
      </c>
      <c r="BK219" cm="1">
        <f t="array" ref="BK219">INDEX(_x_scores_!G$2:G$474,MATCH($BE219,_x_scores_!$A$2:$A$474,0),0) + INDEX(_hidden_info_auction!AP$47:BA$47,'Draft Sim'!$F$21)</f>
        <v>-0.54873367659091676</v>
      </c>
      <c r="BL219" cm="1">
        <f t="array" ref="BL219">INDEX(_x_scores_!H$2:H$474,MATCH($BE219,_x_scores_!$A$2:$A$474,0),0) + INDEX(_hidden_info_auction!AP$48:BA$48,'Draft Sim'!$F$21)</f>
        <v>0.70190012505228017</v>
      </c>
      <c r="BM219" cm="1">
        <f t="array" ref="BM219">INDEX(_x_scores_!I$2:I$474,MATCH($BE219,_x_scores_!$A$2:$A$474,0),0) + INDEX(_hidden_info_auction!AP$49:BA$49,'Draft Sim'!$F$21)</f>
        <v>-1.8139594548580351</v>
      </c>
      <c r="BN219" cm="1">
        <f t="array" ref="BN219">INDEX(_x_scores_!J$2:J$474,MATCH($BE219,_x_scores_!$A$2:$A$474,0),0) + INDEX(_hidden_info_auction!AP$50:BA$50,'Draft Sim'!$F$21)</f>
        <v>-0.18098963796457915</v>
      </c>
      <c r="BP219">
        <f t="shared" si="70"/>
        <v>0.40729347104733504</v>
      </c>
      <c r="BQ219">
        <f t="shared" si="71"/>
        <v>0.4614755772863588</v>
      </c>
      <c r="BR219">
        <f t="shared" si="72"/>
        <v>0.47555158911758388</v>
      </c>
      <c r="BS219">
        <f t="shared" si="73"/>
        <v>0.47146496699290374</v>
      </c>
      <c r="BT219">
        <f t="shared" si="74"/>
        <v>0.45012173755545681</v>
      </c>
      <c r="BU219">
        <f t="shared" si="75"/>
        <v>0.46219660168378662</v>
      </c>
      <c r="BV219">
        <f t="shared" si="76"/>
        <v>0.55130964170152841</v>
      </c>
      <c r="BW219">
        <f t="shared" si="77"/>
        <v>0.36801312915435092</v>
      </c>
      <c r="BX219">
        <f t="shared" si="78"/>
        <v>0.48668845302575858</v>
      </c>
      <c r="BZ219">
        <f t="shared" si="79"/>
        <v>0.45934612972945132</v>
      </c>
      <c r="CA219" cm="1">
        <f t="array" aca="1" ref="CA219" ca="1">SUM(IF(MOD(_xlfn.FLOOR.MATH(ROW(INDIRECT("1:512"))/1),2)=1,BP219,1-BP219) * IF(MOD(_xlfn.FLOOR.MATH(ROW(INDIRECT("1:512"))/2),2)=1,BQ219,1-BQ219) *  IF(MOD(_xlfn.FLOOR.MATH(ROW(INDIRECT("1:512"))/4),2)=1,BR219,1-BR219) *IF(MOD(_xlfn.FLOOR.MATH(ROW(INDIRECT("1:512"))/8),2)=1,BS219,1-BS219) * IF(MOD(_xlfn.FLOOR.MATH(ROW(INDIRECT("1:512"))/16),2)=1,BT219,1-BT219) * IF(MOD(_xlfn.FLOOR.MATH(ROW(INDIRECT("1:512"))/32),2)=1,BU219,1-BU219) *  IF(MOD(_xlfn.FLOOR.MATH(ROW(INDIRECT("1:512"))/64),2)=1,BV219,1-BV219) * IF(MOD(_xlfn.FLOOR.MATH(ROW(INDIRECT("1:512"))/128),2)=1,BW219,1-BW219) * IF(MOD(_xlfn.FLOOR.MATH(ROW(INDIRECT("1:512"))/256),2)=1,BX219,1-BX219)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0.40038122480858951</v>
      </c>
      <c r="CB219">
        <f ca="1">IF('Auction Sim'!$C$2 = "Most Categories",CA219,BZ219)</f>
        <v>0.40038122480858951</v>
      </c>
      <c r="CD219" t="str">
        <f ca="1"/>
        <v>Collin Sexton</v>
      </c>
      <c r="CF219" s="6" t="str">
        <f t="shared" ca="1" si="80"/>
        <v>Collin Sexton</v>
      </c>
      <c r="CH219" t="str">
        <f ca="1"/>
        <v>Collin Sexton</v>
      </c>
      <c r="CI219">
        <f t="shared" ca="1" si="85"/>
        <v>0.40023318911344857</v>
      </c>
      <c r="CJ219">
        <f t="shared" ca="1" si="86"/>
        <v>0.24725643201780628</v>
      </c>
      <c r="CL219">
        <f t="shared" ca="1" si="87"/>
        <v>0</v>
      </c>
      <c r="CN219">
        <f t="shared" ca="1" si="81"/>
        <v>0</v>
      </c>
    </row>
    <row r="220" spans="9:92">
      <c r="I220" t="str">
        <v>Cameron Payne</v>
      </c>
      <c r="K220" s="6" t="str">
        <f t="shared" ca="1" si="66"/>
        <v>Cameron Payne</v>
      </c>
      <c r="M220" t="str">
        <f ca="1"/>
        <v>Cameron Payne</v>
      </c>
      <c r="N220">
        <f ca="1">INDEX(_g_scores_!K$2:$K$474,MATCH(M220,_g_scores_!$A$2:$A$474,0))</f>
        <v>-2.2298650260829382</v>
      </c>
      <c r="P220">
        <f t="shared" ca="1" si="82"/>
        <v>0</v>
      </c>
      <c r="R220">
        <f t="shared" ca="1" si="67"/>
        <v>0</v>
      </c>
      <c r="T220" t="str">
        <v>Jalen Smith</v>
      </c>
      <c r="V220" s="6" t="str">
        <f t="shared" ca="1" si="68"/>
        <v>Jalen Smith</v>
      </c>
      <c r="X220" t="str">
        <f ca="1"/>
        <v>Jalen Smith</v>
      </c>
      <c r="Y220">
        <f ca="1">INDEX(_z_scores_!$K$2:$K$474,MATCH(X220,_z_scores_!$A$2:$A$474,0))</f>
        <v>-3.631804115985227</v>
      </c>
      <c r="AA220">
        <f t="shared" ca="1" si="83"/>
        <v>0</v>
      </c>
      <c r="AC220">
        <f t="shared" ca="1" si="84"/>
        <v>0</v>
      </c>
      <c r="AE220">
        <v>-0.7456654922061231</v>
      </c>
      <c r="AF220">
        <v>-0.13181043706405923</v>
      </c>
      <c r="AG220">
        <v>-1.1328197137252218</v>
      </c>
      <c r="AH220">
        <v>-0.71411359868538471</v>
      </c>
      <c r="AI220">
        <v>0.16733185820440605</v>
      </c>
      <c r="AJ220">
        <v>-0.49381342220109969</v>
      </c>
      <c r="AK220">
        <v>0.67315094743196013</v>
      </c>
      <c r="AL220">
        <v>-0.13537645294284406</v>
      </c>
      <c r="AM220">
        <v>-6.6466470085748866E-2</v>
      </c>
      <c r="BE220" t="str">
        <f t="shared" si="69"/>
        <v>Cameron Payne</v>
      </c>
      <c r="BF220" cm="1">
        <f t="array" ref="BF220">INDEX(_x_scores_!B$2:B$474,MATCH($BE220,_x_scores_!$A$2:$A$474,0),0) + INDEX(_hidden_info_auction!AP$42:BA$42,'Draft Sim'!$F$21)</f>
        <v>-0.880868303902553</v>
      </c>
      <c r="BG220" cm="1">
        <f t="array" ref="BG220">INDEX(_x_scores_!C$2:C$474,MATCH($BE220,_x_scores_!$A$2:$A$474,0),0) + INDEX(_hidden_info_auction!AP$43:BA$43,'Draft Sim'!$F$21)</f>
        <v>-0.77397346418739466</v>
      </c>
      <c r="BH220" cm="1">
        <f t="array" ref="BH220">INDEX(_x_scores_!D$2:D$474,MATCH($BE220,_x_scores_!$A$2:$A$474,0),0) +INDEX(_hidden_info_auction!AP$44:BA$44,'Draft Sim'!$F$21)</f>
        <v>0.23968800194444712</v>
      </c>
      <c r="BI220" cm="1">
        <f t="array" ref="BI220">INDEX(_x_scores_!E$2:E$474,MATCH($BE220,_x_scores_!$A$2:$A$474,0),0) + INDEX(_hidden_info_auction!AP$45:BA$45,'Draft Sim'!$F$21)</f>
        <v>-0.56677771400882437</v>
      </c>
      <c r="BJ220" cm="1">
        <f t="array" ref="BJ220">INDEX(_x_scores_!F$2:F$474,MATCH($BE220,_x_scores_!$A$2:$A$474,0),0) + INDEX(_hidden_info_auction!AP$46:BA$46,'Draft Sim'!$F$21)</f>
        <v>-1.226162724796408</v>
      </c>
      <c r="BK220" cm="1">
        <f t="array" ref="BK220">INDEX(_x_scores_!G$2:G$474,MATCH($BE220,_x_scores_!$A$2:$A$474,0),0) + INDEX(_hidden_info_auction!AP$47:BA$47,'Draft Sim'!$F$21)</f>
        <v>-0.23075370702126766</v>
      </c>
      <c r="BL220" cm="1">
        <f t="array" ref="BL220">INDEX(_x_scores_!H$2:H$474,MATCH($BE220,_x_scores_!$A$2:$A$474,0),0) + INDEX(_hidden_info_auction!AP$48:BA$48,'Draft Sim'!$F$21)</f>
        <v>0.17995280237460454</v>
      </c>
      <c r="BM220" cm="1">
        <f t="array" ref="BM220">INDEX(_x_scores_!I$2:I$474,MATCH($BE220,_x_scores_!$A$2:$A$474,0),0) + INDEX(_hidden_info_auction!AP$49:BA$49,'Draft Sim'!$F$21)</f>
        <v>-1.6889375007878427</v>
      </c>
      <c r="BN220" cm="1">
        <f t="array" ref="BN220">INDEX(_x_scores_!J$2:J$474,MATCH($BE220,_x_scores_!$A$2:$A$474,0),0) + INDEX(_hidden_info_auction!AP$50:BA$50,'Draft Sim'!$F$21)</f>
        <v>-0.17711673476067094</v>
      </c>
      <c r="BP220">
        <f t="shared" si="70"/>
        <v>0.43472400999544991</v>
      </c>
      <c r="BQ220">
        <f t="shared" si="71"/>
        <v>0.44692978012750173</v>
      </c>
      <c r="BR220">
        <f t="shared" si="72"/>
        <v>0.51608656729290869</v>
      </c>
      <c r="BS220">
        <f t="shared" si="73"/>
        <v>0.45705128539996276</v>
      </c>
      <c r="BT220">
        <f t="shared" si="74"/>
        <v>0.4151228289522958</v>
      </c>
      <c r="BU220">
        <f t="shared" si="75"/>
        <v>0.48408325893961635</v>
      </c>
      <c r="BV220">
        <f t="shared" si="76"/>
        <v>0.51318881515725501</v>
      </c>
      <c r="BW220">
        <f t="shared" si="77"/>
        <v>0.37680411702020544</v>
      </c>
      <c r="BX220">
        <f t="shared" si="78"/>
        <v>0.48697319753427459</v>
      </c>
      <c r="BZ220">
        <f t="shared" si="79"/>
        <v>0.45899598449105228</v>
      </c>
      <c r="CA220" cm="1">
        <f t="array" aca="1" ref="CA220" ca="1">SUM(IF(MOD(_xlfn.FLOOR.MATH(ROW(INDIRECT("1:512"))/1),2)=1,BP220,1-BP220) * IF(MOD(_xlfn.FLOOR.MATH(ROW(INDIRECT("1:512"))/2),2)=1,BQ220,1-BQ220) *  IF(MOD(_xlfn.FLOOR.MATH(ROW(INDIRECT("1:512"))/4),2)=1,BR220,1-BR220) *IF(MOD(_xlfn.FLOOR.MATH(ROW(INDIRECT("1:512"))/8),2)=1,BS220,1-BS220) * IF(MOD(_xlfn.FLOOR.MATH(ROW(INDIRECT("1:512"))/16),2)=1,BT220,1-BT220) * IF(MOD(_xlfn.FLOOR.MATH(ROW(INDIRECT("1:512"))/32),2)=1,BU220,1-BU220) *  IF(MOD(_xlfn.FLOOR.MATH(ROW(INDIRECT("1:512"))/64),2)=1,BV220,1-BV220) * IF(MOD(_xlfn.FLOOR.MATH(ROW(INDIRECT("1:512"))/128),2)=1,BW220,1-BW220) * IF(MOD(_xlfn.FLOOR.MATH(ROW(INDIRECT("1:512"))/256),2)=1,BX220,1-BX220)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0.39962892934262306</v>
      </c>
      <c r="CB220">
        <f ca="1">IF('Auction Sim'!$C$2 = "Most Categories",CA220,BZ220)</f>
        <v>0.39962892934262306</v>
      </c>
      <c r="CD220" t="str">
        <f ca="1"/>
        <v>Cameron Payne</v>
      </c>
      <c r="CF220" s="6" t="str">
        <f t="shared" ca="1" si="80"/>
        <v>Cameron Payne</v>
      </c>
      <c r="CH220" t="str">
        <f ca="1"/>
        <v>Cameron Payne</v>
      </c>
      <c r="CI220">
        <f t="shared" ca="1" si="85"/>
        <v>0.39962892934262306</v>
      </c>
      <c r="CJ220">
        <f t="shared" ca="1" si="86"/>
        <v>0.24569230920850971</v>
      </c>
      <c r="CL220">
        <f t="shared" ca="1" si="87"/>
        <v>0</v>
      </c>
      <c r="CN220">
        <f t="shared" ca="1" si="81"/>
        <v>0</v>
      </c>
    </row>
    <row r="221" spans="9:92">
      <c r="I221" t="str">
        <v>Jalen Johnson</v>
      </c>
      <c r="K221" s="6" t="str">
        <f t="shared" ca="1" si="66"/>
        <v>Jalen Johnson</v>
      </c>
      <c r="M221" t="str">
        <f ca="1"/>
        <v>Jalen Johnson</v>
      </c>
      <c r="N221">
        <f ca="1">INDEX(_g_scores_!K$2:$K$474,MATCH(M221,_g_scores_!$A$2:$A$474,0))</f>
        <v>-2.2458160261774189</v>
      </c>
      <c r="P221">
        <f t="shared" ca="1" si="82"/>
        <v>0</v>
      </c>
      <c r="R221">
        <f t="shared" ca="1" si="67"/>
        <v>0</v>
      </c>
      <c r="T221" t="str">
        <v>Josh Green</v>
      </c>
      <c r="V221" s="6" t="str">
        <f t="shared" ca="1" si="68"/>
        <v>Josh Green</v>
      </c>
      <c r="X221" t="str">
        <f ca="1"/>
        <v>Josh Green</v>
      </c>
      <c r="Y221">
        <f ca="1">INDEX(_z_scores_!$K$2:$K$474,MATCH(X221,_z_scores_!$A$2:$A$474,0))</f>
        <v>-3.6716806961133615</v>
      </c>
      <c r="AA221">
        <f t="shared" ca="1" si="83"/>
        <v>0</v>
      </c>
      <c r="AC221">
        <f t="shared" ca="1" si="84"/>
        <v>0</v>
      </c>
      <c r="AE221">
        <v>-0.6787792136544909</v>
      </c>
      <c r="AF221">
        <v>-0.79120125141510633</v>
      </c>
      <c r="AG221">
        <v>-0.76083347812189961</v>
      </c>
      <c r="AH221">
        <v>-0.10780736764874765</v>
      </c>
      <c r="AI221">
        <v>-0.72579629637136511</v>
      </c>
      <c r="AJ221">
        <v>-0.37693996086585829</v>
      </c>
      <c r="AK221">
        <v>0.46098559388964927</v>
      </c>
      <c r="AL221">
        <v>-9.8948559858685323E-2</v>
      </c>
      <c r="AM221">
        <v>-2.3062564568482206E-2</v>
      </c>
      <c r="BE221" t="str">
        <f t="shared" si="69"/>
        <v>Jalen Johnson</v>
      </c>
      <c r="BF221" cm="1">
        <f t="array" ref="BF221">INDEX(_x_scores_!B$2:B$474,MATCH($BE221,_x_scores_!$A$2:$A$474,0),0) + INDEX(_hidden_info_auction!AP$42:BA$42,'Draft Sim'!$F$21)</f>
        <v>-1.0704741132969824</v>
      </c>
      <c r="BG221" cm="1">
        <f t="array" ref="BG221">INDEX(_x_scores_!C$2:C$474,MATCH($BE221,_x_scores_!$A$2:$A$474,0),0) + INDEX(_hidden_info_auction!AP$43:BA$43,'Draft Sim'!$F$21)</f>
        <v>-0.21060050392232793</v>
      </c>
      <c r="BH221" cm="1">
        <f t="array" ref="BH221">INDEX(_x_scores_!D$2:D$474,MATCH($BE221,_x_scores_!$A$2:$A$474,0),0) +INDEX(_hidden_info_auction!AP$44:BA$44,'Draft Sim'!$F$21)</f>
        <v>-0.78604946779683116</v>
      </c>
      <c r="BI221" cm="1">
        <f t="array" ref="BI221">INDEX(_x_scores_!E$2:E$474,MATCH($BE221,_x_scores_!$A$2:$A$474,0),0) + INDEX(_hidden_info_auction!AP$45:BA$45,'Draft Sim'!$F$21)</f>
        <v>-0.57323427355582202</v>
      </c>
      <c r="BJ221" cm="1">
        <f t="array" ref="BJ221">INDEX(_x_scores_!F$2:F$474,MATCH($BE221,_x_scores_!$A$2:$A$474,0),0) + INDEX(_hidden_info_auction!AP$46:BA$46,'Draft Sim'!$F$21)</f>
        <v>-0.80563840252510222</v>
      </c>
      <c r="BK221" cm="1">
        <f t="array" ref="BK221">INDEX(_x_scores_!G$2:G$474,MATCH($BE221,_x_scores_!$A$2:$A$474,0),0) + INDEX(_hidden_info_auction!AP$47:BA$47,'Draft Sim'!$F$21)</f>
        <v>-0.71538689277121981</v>
      </c>
      <c r="BL221" cm="1">
        <f t="array" ref="BL221">INDEX(_x_scores_!H$2:H$474,MATCH($BE221,_x_scores_!$A$2:$A$474,0),0) + INDEX(_hidden_info_auction!AP$48:BA$48,'Draft Sim'!$F$21)</f>
        <v>0.75447045492721687</v>
      </c>
      <c r="BM221" cm="1">
        <f t="array" ref="BM221">INDEX(_x_scores_!I$2:I$474,MATCH($BE221,_x_scores_!$A$2:$A$474,0),0) + INDEX(_hidden_info_auction!AP$49:BA$49,'Draft Sim'!$F$21)</f>
        <v>-1.9371411403132131</v>
      </c>
      <c r="BN221" cm="1">
        <f t="array" ref="BN221">INDEX(_x_scores_!J$2:J$474,MATCH($BE221,_x_scores_!$A$2:$A$474,0),0) + INDEX(_hidden_info_auction!AP$50:BA$50,'Draft Sim'!$F$21)</f>
        <v>0.12162993949057385</v>
      </c>
      <c r="BP221">
        <f t="shared" si="70"/>
        <v>0.42084279716194695</v>
      </c>
      <c r="BQ221">
        <f t="shared" si="71"/>
        <v>0.48551975823307525</v>
      </c>
      <c r="BR221">
        <f t="shared" si="72"/>
        <v>0.44738376760465193</v>
      </c>
      <c r="BS221">
        <f t="shared" si="73"/>
        <v>0.45656395366158753</v>
      </c>
      <c r="BT221">
        <f t="shared" si="74"/>
        <v>0.44399003705834827</v>
      </c>
      <c r="BU221">
        <f t="shared" si="75"/>
        <v>0.45076716448202303</v>
      </c>
      <c r="BV221">
        <f t="shared" si="76"/>
        <v>0.55512888954014072</v>
      </c>
      <c r="BW221">
        <f t="shared" si="77"/>
        <v>0.35941860165685169</v>
      </c>
      <c r="BX221">
        <f t="shared" si="78"/>
        <v>0.50894663074093216</v>
      </c>
      <c r="BZ221">
        <f t="shared" si="79"/>
        <v>0.458729066682173</v>
      </c>
      <c r="CA221" cm="1">
        <f t="array" aca="1" ref="CA221" ca="1">SUM(IF(MOD(_xlfn.FLOOR.MATH(ROW(INDIRECT("1:512"))/1),2)=1,BP221,1-BP221) * IF(MOD(_xlfn.FLOOR.MATH(ROW(INDIRECT("1:512"))/2),2)=1,BQ221,1-BQ221) *  IF(MOD(_xlfn.FLOOR.MATH(ROW(INDIRECT("1:512"))/4),2)=1,BR221,1-BR221) *IF(MOD(_xlfn.FLOOR.MATH(ROW(INDIRECT("1:512"))/8),2)=1,BS221,1-BS221) * IF(MOD(_xlfn.FLOOR.MATH(ROW(INDIRECT("1:512"))/16),2)=1,BT221,1-BT221) * IF(MOD(_xlfn.FLOOR.MATH(ROW(INDIRECT("1:512"))/32),2)=1,BU221,1-BU221) *  IF(MOD(_xlfn.FLOOR.MATH(ROW(INDIRECT("1:512"))/64),2)=1,BV221,1-BV221) * IF(MOD(_xlfn.FLOOR.MATH(ROW(INDIRECT("1:512"))/128),2)=1,BW221,1-BW221) * IF(MOD(_xlfn.FLOOR.MATH(ROW(INDIRECT("1:512"))/256),2)=1,BX221,1-BX221)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0.39881359427177782</v>
      </c>
      <c r="CB221">
        <f ca="1">IF('Auction Sim'!$C$2 = "Most Categories",CA221,BZ221)</f>
        <v>0.39881359427177782</v>
      </c>
      <c r="CD221" t="str">
        <f ca="1"/>
        <v>Jalen Johnson</v>
      </c>
      <c r="CF221" s="6" t="str">
        <f t="shared" ca="1" si="80"/>
        <v>Jalen Johnson</v>
      </c>
      <c r="CH221" t="str">
        <f ca="1"/>
        <v>Jalen Johnson</v>
      </c>
      <c r="CI221">
        <f t="shared" ca="1" si="85"/>
        <v>0.39881359427177782</v>
      </c>
      <c r="CJ221">
        <f t="shared" ca="1" si="86"/>
        <v>0.24358083194576718</v>
      </c>
      <c r="CL221">
        <f t="shared" ca="1" si="87"/>
        <v>0</v>
      </c>
      <c r="CN221">
        <f t="shared" ca="1" si="81"/>
        <v>0</v>
      </c>
    </row>
    <row r="222" spans="9:92">
      <c r="I222" t="str">
        <v>Cam Reddish</v>
      </c>
      <c r="K222" s="6" t="str">
        <f t="shared" ca="1" si="66"/>
        <v>Cam Reddish</v>
      </c>
      <c r="M222" t="str">
        <f ca="1"/>
        <v>Cam Reddish</v>
      </c>
      <c r="N222">
        <f ca="1">INDEX(_g_scores_!K$2:$K$474,MATCH(M222,_g_scores_!$A$2:$A$474,0))</f>
        <v>-2.2526420610450972</v>
      </c>
      <c r="P222">
        <f t="shared" ca="1" si="82"/>
        <v>0</v>
      </c>
      <c r="R222">
        <f t="shared" ca="1" si="67"/>
        <v>0</v>
      </c>
      <c r="T222" t="str">
        <v>Troy Brown Jr.</v>
      </c>
      <c r="V222" s="6" t="str">
        <f t="shared" ca="1" si="68"/>
        <v>Troy Brown Jr.</v>
      </c>
      <c r="X222" t="str">
        <f ca="1"/>
        <v>Troy Brown Jr.</v>
      </c>
      <c r="Y222">
        <f ca="1">INDEX(_z_scores_!$K$2:$K$474,MATCH(X222,_z_scores_!$A$2:$A$474,0))</f>
        <v>-3.6764748492150692</v>
      </c>
      <c r="AA222">
        <f t="shared" ca="1" si="83"/>
        <v>0</v>
      </c>
      <c r="AC222">
        <f t="shared" ca="1" si="84"/>
        <v>0</v>
      </c>
      <c r="AE222">
        <v>-1.0169998176478401</v>
      </c>
      <c r="AF222">
        <v>-0.66342985090912365</v>
      </c>
      <c r="AG222">
        <v>-0.94887019279292906</v>
      </c>
      <c r="AH222">
        <v>-0.20669686888217839</v>
      </c>
      <c r="AI222">
        <v>-0.66215848980287129</v>
      </c>
      <c r="AJ222">
        <v>-0.17753999123182582</v>
      </c>
      <c r="AK222">
        <v>0.91982159202670466</v>
      </c>
      <c r="AL222">
        <v>-2.537182353859985E-2</v>
      </c>
      <c r="AM222">
        <v>-0.25045916785523237</v>
      </c>
      <c r="BE222" t="str">
        <f t="shared" si="69"/>
        <v>Cam Reddish</v>
      </c>
      <c r="BF222" cm="1">
        <f t="array" ref="BF222">INDEX(_x_scores_!B$2:B$474,MATCH($BE222,_x_scores_!$A$2:$A$474,0),0) + INDEX(_hidden_info_auction!AP$42:BA$42,'Draft Sim'!$F$21)</f>
        <v>-0.83680176751745694</v>
      </c>
      <c r="BG222" cm="1">
        <f t="array" ref="BG222">INDEX(_x_scores_!C$2:C$474,MATCH($BE222,_x_scores_!$A$2:$A$474,0),0) + INDEX(_hidden_info_auction!AP$43:BA$43,'Draft Sim'!$F$21)</f>
        <v>-0.71063076628373345</v>
      </c>
      <c r="BH222" cm="1">
        <f t="array" ref="BH222">INDEX(_x_scores_!D$2:D$474,MATCH($BE222,_x_scores_!$A$2:$A$474,0),0) +INDEX(_hidden_info_auction!AP$44:BA$44,'Draft Sim'!$F$21)</f>
        <v>-0.73943367648774772</v>
      </c>
      <c r="BI222" cm="1">
        <f t="array" ref="BI222">INDEX(_x_scores_!E$2:E$474,MATCH($BE222,_x_scores_!$A$2:$A$474,0),0) + INDEX(_hidden_info_auction!AP$45:BA$45,'Draft Sim'!$F$21)</f>
        <v>-0.30256313851794547</v>
      </c>
      <c r="BJ222" cm="1">
        <f t="array" ref="BJ222">INDEX(_x_scores_!F$2:F$474,MATCH($BE222,_x_scores_!$A$2:$A$474,0),0) + INDEX(_hidden_info_auction!AP$46:BA$46,'Draft Sim'!$F$21)</f>
        <v>-1.0488274994218545</v>
      </c>
      <c r="BK222" cm="1">
        <f t="array" ref="BK222">INDEX(_x_scores_!G$2:G$474,MATCH($BE222,_x_scores_!$A$2:$A$474,0),0) + INDEX(_hidden_info_auction!AP$47:BA$47,'Draft Sim'!$F$21)</f>
        <v>-0.42879759391288275</v>
      </c>
      <c r="BL222" cm="1">
        <f t="array" ref="BL222">INDEX(_x_scores_!H$2:H$474,MATCH($BE222,_x_scores_!$A$2:$A$474,0),0) + INDEX(_hidden_info_auction!AP$48:BA$48,'Draft Sim'!$F$21)</f>
        <v>0.55134518552934186</v>
      </c>
      <c r="BM222" cm="1">
        <f t="array" ref="BM222">INDEX(_x_scores_!I$2:I$474,MATCH($BE222,_x_scores_!$A$2:$A$474,0),0) + INDEX(_hidden_info_auction!AP$49:BA$49,'Draft Sim'!$F$21)</f>
        <v>-1.6134397034374133</v>
      </c>
      <c r="BN222" cm="1">
        <f t="array" ref="BN222">INDEX(_x_scores_!J$2:J$474,MATCH($BE222,_x_scores_!$A$2:$A$474,0),0) + INDEX(_hidden_info_auction!AP$50:BA$50,'Draft Sim'!$F$21)</f>
        <v>-0.17964456561919037</v>
      </c>
      <c r="BP222">
        <f t="shared" si="70"/>
        <v>0.43796237490383383</v>
      </c>
      <c r="BQ222">
        <f t="shared" si="71"/>
        <v>0.45125044501385647</v>
      </c>
      <c r="BR222">
        <f t="shared" si="72"/>
        <v>0.45048753712845979</v>
      </c>
      <c r="BS222">
        <f t="shared" si="73"/>
        <v>0.47704089312290776</v>
      </c>
      <c r="BT222">
        <f t="shared" si="74"/>
        <v>0.42724969367686638</v>
      </c>
      <c r="BU222">
        <f t="shared" si="75"/>
        <v>0.47044199300039002</v>
      </c>
      <c r="BV222">
        <f t="shared" si="76"/>
        <v>0.54034665401136905</v>
      </c>
      <c r="BW222">
        <f t="shared" si="77"/>
        <v>0.3821442225644347</v>
      </c>
      <c r="BX222">
        <f t="shared" si="78"/>
        <v>0.4867873449921778</v>
      </c>
      <c r="BZ222">
        <f t="shared" si="79"/>
        <v>0.45819012871269954</v>
      </c>
      <c r="CA222" cm="1">
        <f t="array" aca="1" ref="CA222" ca="1">SUM(IF(MOD(_xlfn.FLOOR.MATH(ROW(INDIRECT("1:512"))/1),2)=1,BP222,1-BP222) * IF(MOD(_xlfn.FLOOR.MATH(ROW(INDIRECT("1:512"))/2),2)=1,BQ222,1-BQ222) *  IF(MOD(_xlfn.FLOOR.MATH(ROW(INDIRECT("1:512"))/4),2)=1,BR222,1-BR222) *IF(MOD(_xlfn.FLOOR.MATH(ROW(INDIRECT("1:512"))/8),2)=1,BS222,1-BS222) * IF(MOD(_xlfn.FLOOR.MATH(ROW(INDIRECT("1:512"))/16),2)=1,BT222,1-BT222) * IF(MOD(_xlfn.FLOOR.MATH(ROW(INDIRECT("1:512"))/32),2)=1,BU222,1-BU222) *  IF(MOD(_xlfn.FLOOR.MATH(ROW(INDIRECT("1:512"))/64),2)=1,BV222,1-BV222) * IF(MOD(_xlfn.FLOOR.MATH(ROW(INDIRECT("1:512"))/128),2)=1,BW222,1-BW222) * IF(MOD(_xlfn.FLOOR.MATH(ROW(INDIRECT("1:512"))/256),2)=1,BX222,1-BX222)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0.39771255912305153</v>
      </c>
      <c r="CB222">
        <f ca="1">IF('Auction Sim'!$C$2 = "Most Categories",CA222,BZ222)</f>
        <v>0.39771255912305153</v>
      </c>
      <c r="CD222" t="str">
        <f ca="1"/>
        <v>Xavier Tillman</v>
      </c>
      <c r="CF222" s="6" t="str">
        <f t="shared" ca="1" si="80"/>
        <v>Xavier Tillman</v>
      </c>
      <c r="CH222" t="str">
        <f ca="1"/>
        <v>Xavier Tillman</v>
      </c>
      <c r="CI222">
        <f t="shared" ca="1" si="85"/>
        <v>0.39797796111788108</v>
      </c>
      <c r="CJ222">
        <f t="shared" ca="1" si="86"/>
        <v>0.2414156016533287</v>
      </c>
      <c r="CL222">
        <f t="shared" ca="1" si="87"/>
        <v>0</v>
      </c>
      <c r="CN222">
        <f t="shared" ca="1" si="81"/>
        <v>0</v>
      </c>
    </row>
    <row r="223" spans="9:92">
      <c r="I223" t="str">
        <v>Xavier Tillman</v>
      </c>
      <c r="K223" s="6" t="str">
        <f t="shared" ca="1" si="66"/>
        <v>Xavier Tillman</v>
      </c>
      <c r="M223" t="str">
        <f ca="1"/>
        <v>Xavier Tillman</v>
      </c>
      <c r="N223">
        <f ca="1">INDEX(_g_scores_!K$2:$K$474,MATCH(M223,_g_scores_!$A$2:$A$474,0))</f>
        <v>-2.2581428553129674</v>
      </c>
      <c r="P223">
        <f t="shared" ca="1" si="82"/>
        <v>0</v>
      </c>
      <c r="R223">
        <f t="shared" ca="1" si="67"/>
        <v>0</v>
      </c>
      <c r="T223" t="str">
        <v>Jalen Johnson</v>
      </c>
      <c r="V223" s="6" t="str">
        <f t="shared" ca="1" si="68"/>
        <v>Jalen Johnson</v>
      </c>
      <c r="X223" t="str">
        <f ca="1"/>
        <v>Jalen Johnson</v>
      </c>
      <c r="Y223">
        <f ca="1">INDEX(_z_scores_!$K$2:$K$474,MATCH(X223,_z_scores_!$A$2:$A$474,0))</f>
        <v>-3.6803219449371589</v>
      </c>
      <c r="AA223">
        <f t="shared" ca="1" si="83"/>
        <v>0</v>
      </c>
      <c r="AC223">
        <f t="shared" ca="1" si="84"/>
        <v>0</v>
      </c>
      <c r="AE223">
        <v>-0.9786372500785121</v>
      </c>
      <c r="AF223">
        <v>-0.4547681190490343</v>
      </c>
      <c r="AG223">
        <v>-0.93550847103033641</v>
      </c>
      <c r="AH223">
        <v>-0.34025874661041067</v>
      </c>
      <c r="AI223">
        <v>-0.23386693479205167</v>
      </c>
      <c r="AJ223">
        <v>-0.6474534734709817</v>
      </c>
      <c r="AK223">
        <v>0.82513476807235964</v>
      </c>
      <c r="AL223">
        <v>-0.19320243794437378</v>
      </c>
      <c r="AM223">
        <v>2.1786100084417115E-2</v>
      </c>
      <c r="BE223" t="str">
        <f t="shared" si="69"/>
        <v>Xavier Tillman</v>
      </c>
      <c r="BF223" cm="1">
        <f t="array" ref="BF223">INDEX(_x_scores_!B$2:B$474,MATCH($BE223,_x_scores_!$A$2:$A$474,0),0) + INDEX(_hidden_info_auction!AP$42:BA$42,'Draft Sim'!$F$21)</f>
        <v>-1.1141345253116219</v>
      </c>
      <c r="BG223" cm="1">
        <f t="array" ref="BG223">INDEX(_x_scores_!C$2:C$474,MATCH($BE223,_x_scores_!$A$2:$A$474,0),0) + INDEX(_hidden_info_auction!AP$43:BA$43,'Draft Sim'!$F$21)</f>
        <v>-9.4459552709594274E-2</v>
      </c>
      <c r="BH223" cm="1">
        <f t="array" ref="BH223">INDEX(_x_scores_!D$2:D$474,MATCH($BE223,_x_scores_!$A$2:$A$474,0),0) +INDEX(_hidden_info_auction!AP$44:BA$44,'Draft Sim'!$F$21)</f>
        <v>-0.80547165718410518</v>
      </c>
      <c r="BI223" cm="1">
        <f t="array" ref="BI223">INDEX(_x_scores_!E$2:E$474,MATCH($BE223,_x_scores_!$A$2:$A$474,0),0) + INDEX(_hidden_info_auction!AP$45:BA$45,'Draft Sim'!$F$21)</f>
        <v>-0.25085581988916145</v>
      </c>
      <c r="BJ223" cm="1">
        <f t="array" ref="BJ223">INDEX(_x_scores_!F$2:F$474,MATCH($BE223,_x_scores_!$A$2:$A$474,0),0) + INDEX(_hidden_info_auction!AP$46:BA$46,'Draft Sim'!$F$21)</f>
        <v>-0.91708720724088555</v>
      </c>
      <c r="BK223" cm="1">
        <f t="array" ref="BK223">INDEX(_x_scores_!G$2:G$474,MATCH($BE223,_x_scores_!$A$2:$A$474,0),0) + INDEX(_hidden_info_auction!AP$47:BA$47,'Draft Sim'!$F$21)</f>
        <v>-1.1800919430158407</v>
      </c>
      <c r="BL223" cm="1">
        <f t="array" ref="BL223">INDEX(_x_scores_!H$2:H$474,MATCH($BE223,_x_scores_!$A$2:$A$474,0),0) + INDEX(_hidden_info_auction!AP$48:BA$48,'Draft Sim'!$F$21)</f>
        <v>0.78904894675884185</v>
      </c>
      <c r="BM223" cm="1">
        <f t="array" ref="BM223">INDEX(_x_scores_!I$2:I$474,MATCH($BE223,_x_scores_!$A$2:$A$474,0),0) + INDEX(_hidden_info_auction!AP$49:BA$49,'Draft Sim'!$F$21)</f>
        <v>-2.107500841042854</v>
      </c>
      <c r="BN223" cm="1">
        <f t="array" ref="BN223">INDEX(_x_scores_!J$2:J$474,MATCH($BE223,_x_scores_!$A$2:$A$474,0),0) + INDEX(_hidden_info_auction!AP$50:BA$50,'Draft Sim'!$F$21)</f>
        <v>0.36937993761945054</v>
      </c>
      <c r="BP223">
        <f t="shared" si="70"/>
        <v>0.41765961922670858</v>
      </c>
      <c r="BQ223">
        <f t="shared" si="71"/>
        <v>0.4935041125299624</v>
      </c>
      <c r="BR223">
        <f t="shared" si="72"/>
        <v>0.44609153984746897</v>
      </c>
      <c r="BS223">
        <f t="shared" si="73"/>
        <v>0.4809612624827696</v>
      </c>
      <c r="BT223">
        <f t="shared" si="74"/>
        <v>0.43630399242686968</v>
      </c>
      <c r="BU223">
        <f t="shared" si="75"/>
        <v>0.41914070569966611</v>
      </c>
      <c r="BV223">
        <f t="shared" si="76"/>
        <v>0.55763826100166458</v>
      </c>
      <c r="BW223">
        <f t="shared" si="77"/>
        <v>0.34764946211381065</v>
      </c>
      <c r="BX223">
        <f t="shared" si="78"/>
        <v>0.52715145108465999</v>
      </c>
      <c r="BZ223">
        <f t="shared" si="79"/>
        <v>0.45845560071262015</v>
      </c>
      <c r="CA223" cm="1">
        <f t="array" aca="1" ref="CA223" ca="1">SUM(IF(MOD(_xlfn.FLOOR.MATH(ROW(INDIRECT("1:512"))/1),2)=1,BP223,1-BP223) * IF(MOD(_xlfn.FLOOR.MATH(ROW(INDIRECT("1:512"))/2),2)=1,BQ223,1-BQ223) *  IF(MOD(_xlfn.FLOOR.MATH(ROW(INDIRECT("1:512"))/4),2)=1,BR223,1-BR223) *IF(MOD(_xlfn.FLOOR.MATH(ROW(INDIRECT("1:512"))/8),2)=1,BS223,1-BS223) * IF(MOD(_xlfn.FLOOR.MATH(ROW(INDIRECT("1:512"))/16),2)=1,BT223,1-BT223) * IF(MOD(_xlfn.FLOOR.MATH(ROW(INDIRECT("1:512"))/32),2)=1,BU223,1-BU223) *  IF(MOD(_xlfn.FLOOR.MATH(ROW(INDIRECT("1:512"))/64),2)=1,BV223,1-BV223) * IF(MOD(_xlfn.FLOOR.MATH(ROW(INDIRECT("1:512"))/128),2)=1,BW223,1-BW223) * IF(MOD(_xlfn.FLOOR.MATH(ROW(INDIRECT("1:512"))/256),2)=1,BX223,1-BX223)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0.39797796111788108</v>
      </c>
      <c r="CB223">
        <f ca="1">IF('Auction Sim'!$C$2 = "Most Categories",CA223,BZ223)</f>
        <v>0.39797796111788108</v>
      </c>
      <c r="CD223" t="str">
        <f ca="1"/>
        <v>Cam Reddish</v>
      </c>
      <c r="CF223" s="6" t="str">
        <f t="shared" ca="1" si="80"/>
        <v>Cam Reddish</v>
      </c>
      <c r="CH223" t="str">
        <f ca="1"/>
        <v>Cam Reddish</v>
      </c>
      <c r="CI223">
        <f t="shared" ca="1" si="85"/>
        <v>0.39771255912305153</v>
      </c>
      <c r="CJ223">
        <f t="shared" ca="1" si="86"/>
        <v>0.24072765854704797</v>
      </c>
      <c r="CL223">
        <f t="shared" ca="1" si="87"/>
        <v>0</v>
      </c>
      <c r="CN223">
        <f t="shared" ca="1" si="81"/>
        <v>0</v>
      </c>
    </row>
    <row r="224" spans="9:92">
      <c r="I224" t="str">
        <v>Troy Brown Jr.</v>
      </c>
      <c r="K224" s="6" t="str">
        <f t="shared" ca="1" si="66"/>
        <v>Troy Brown Jr.</v>
      </c>
      <c r="M224" t="str">
        <f ca="1"/>
        <v>Troy Brown Jr.</v>
      </c>
      <c r="N224">
        <f ca="1">INDEX(_g_scores_!K$2:$K$474,MATCH(M224,_g_scores_!$A$2:$A$474,0))</f>
        <v>-2.3019641322120608</v>
      </c>
      <c r="P224">
        <f t="shared" ca="1" si="82"/>
        <v>0</v>
      </c>
      <c r="R224">
        <f t="shared" ca="1" si="67"/>
        <v>0</v>
      </c>
      <c r="T224" t="str">
        <v>Gary Harris</v>
      </c>
      <c r="V224" s="6" t="str">
        <f t="shared" ca="1" si="68"/>
        <v>Gary Harris</v>
      </c>
      <c r="X224" t="str">
        <f ca="1"/>
        <v>Gary Harris</v>
      </c>
      <c r="Y224">
        <f ca="1">INDEX(_z_scores_!$K$2:$K$474,MATCH(X224,_z_scores_!$A$2:$A$474,0))</f>
        <v>-3.6941110953013632</v>
      </c>
      <c r="AA224">
        <f t="shared" ca="1" si="83"/>
        <v>0</v>
      </c>
      <c r="AC224">
        <f t="shared" ca="1" si="84"/>
        <v>0</v>
      </c>
      <c r="AE224">
        <v>-0.97932141418937313</v>
      </c>
      <c r="AF224">
        <v>-1.0782579017689689</v>
      </c>
      <c r="AG224">
        <v>-0.93609896854321473</v>
      </c>
      <c r="AH224">
        <v>-0.19467483722858248</v>
      </c>
      <c r="AI224">
        <v>-0.60320400459076406</v>
      </c>
      <c r="AJ224">
        <v>-0.17558412352021913</v>
      </c>
      <c r="AK224">
        <v>0.96688068237393088</v>
      </c>
      <c r="AL224">
        <v>6.2848032615381605E-2</v>
      </c>
      <c r="AM224">
        <v>-0.20771405464410797</v>
      </c>
      <c r="BE224" t="str">
        <f t="shared" si="69"/>
        <v>Troy Brown Jr.</v>
      </c>
      <c r="BF224" cm="1">
        <f t="array" ref="BF224">INDEX(_x_scores_!B$2:B$474,MATCH($BE224,_x_scores_!$A$2:$A$474,0),0) + INDEX(_hidden_info_auction!AP$42:BA$42,'Draft Sim'!$F$21)</f>
        <v>-1.1088366808663104</v>
      </c>
      <c r="BG224" cm="1">
        <f t="array" ref="BG224">INDEX(_x_scores_!C$2:C$474,MATCH($BE224,_x_scores_!$A$2:$A$474,0),0) + INDEX(_hidden_info_auction!AP$43:BA$43,'Draft Sim'!$F$21)</f>
        <v>-0.41926223578241728</v>
      </c>
      <c r="BH224" cm="1">
        <f t="array" ref="BH224">INDEX(_x_scores_!D$2:D$474,MATCH($BE224,_x_scores_!$A$2:$A$474,0),0) +INDEX(_hidden_info_auction!AP$44:BA$44,'Draft Sim'!$F$21)</f>
        <v>-0.79941118955942381</v>
      </c>
      <c r="BI224" cm="1">
        <f t="array" ref="BI224">INDEX(_x_scores_!E$2:E$474,MATCH($BE224,_x_scores_!$A$2:$A$474,0),0) + INDEX(_hidden_info_auction!AP$45:BA$45,'Draft Sim'!$F$21)</f>
        <v>-0.43967239582758966</v>
      </c>
      <c r="BJ224" cm="1">
        <f t="array" ref="BJ224">INDEX(_x_scores_!F$2:F$474,MATCH($BE224,_x_scores_!$A$2:$A$474,0),0) + INDEX(_hidden_info_auction!AP$46:BA$46,'Draft Sim'!$F$21)</f>
        <v>-1.2339299575359219</v>
      </c>
      <c r="BK224" cm="1">
        <f t="array" ref="BK224">INDEX(_x_scores_!G$2:G$474,MATCH($BE224,_x_scores_!$A$2:$A$474,0),0) + INDEX(_hidden_info_auction!AP$47:BA$47,'Draft Sim'!$F$21)</f>
        <v>-0.24547341053206392</v>
      </c>
      <c r="BL224" cm="1">
        <f t="array" ref="BL224">INDEX(_x_scores_!H$2:H$474,MATCH($BE224,_x_scores_!$A$2:$A$474,0),0) + INDEX(_hidden_info_auction!AP$48:BA$48,'Draft Sim'!$F$21)</f>
        <v>0.84915727888156189</v>
      </c>
      <c r="BM224" cm="1">
        <f t="array" ref="BM224">INDEX(_x_scores_!I$2:I$474,MATCH($BE224,_x_scores_!$A$2:$A$474,0),0) + INDEX(_hidden_info_auction!AP$49:BA$49,'Draft Sim'!$F$21)</f>
        <v>-1.7693105259074391</v>
      </c>
      <c r="BN224" cm="1">
        <f t="array" ref="BN224">INDEX(_x_scores_!J$2:J$474,MATCH($BE224,_x_scores_!$A$2:$A$474,0),0) + INDEX(_hidden_info_auction!AP$50:BA$50,'Draft Sim'!$F$21)</f>
        <v>-0.15061532844907563</v>
      </c>
      <c r="BP224">
        <f t="shared" si="70"/>
        <v>0.41804558949265547</v>
      </c>
      <c r="BQ224">
        <f t="shared" si="71"/>
        <v>0.47119157094032171</v>
      </c>
      <c r="BR224">
        <f t="shared" si="72"/>
        <v>0.44649470365003041</v>
      </c>
      <c r="BS224">
        <f t="shared" si="73"/>
        <v>0.46665723890466271</v>
      </c>
      <c r="BT224">
        <f t="shared" si="74"/>
        <v>0.41459343137084792</v>
      </c>
      <c r="BU224">
        <f t="shared" si="75"/>
        <v>0.48306852677673806</v>
      </c>
      <c r="BV224">
        <f t="shared" si="76"/>
        <v>0.56199478354001187</v>
      </c>
      <c r="BW224">
        <f t="shared" si="77"/>
        <v>0.3711449879268115</v>
      </c>
      <c r="BX224">
        <f t="shared" si="78"/>
        <v>0.48892181084156117</v>
      </c>
      <c r="BZ224">
        <f t="shared" si="79"/>
        <v>0.45801251593818232</v>
      </c>
      <c r="CA224" cm="1">
        <f t="array" aca="1" ref="CA224" ca="1">SUM(IF(MOD(_xlfn.FLOOR.MATH(ROW(INDIRECT("1:512"))/1),2)=1,BP224,1-BP224) * IF(MOD(_xlfn.FLOOR.MATH(ROW(INDIRECT("1:512"))/2),2)=1,BQ224,1-BQ224) *  IF(MOD(_xlfn.FLOOR.MATH(ROW(INDIRECT("1:512"))/4),2)=1,BR224,1-BR224) *IF(MOD(_xlfn.FLOOR.MATH(ROW(INDIRECT("1:512"))/8),2)=1,BS224,1-BS224) * IF(MOD(_xlfn.FLOOR.MATH(ROW(INDIRECT("1:512"))/16),2)=1,BT224,1-BT224) * IF(MOD(_xlfn.FLOOR.MATH(ROW(INDIRECT("1:512"))/32),2)=1,BU224,1-BU224) *  IF(MOD(_xlfn.FLOOR.MATH(ROW(INDIRECT("1:512"))/64),2)=1,BV224,1-BV224) * IF(MOD(_xlfn.FLOOR.MATH(ROW(INDIRECT("1:512"))/128),2)=1,BW224,1-BW224) * IF(MOD(_xlfn.FLOOR.MATH(ROW(INDIRECT("1:512"))/256),2)=1,BX224,1-BX224)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0.39708164724365408</v>
      </c>
      <c r="CB224">
        <f ca="1">IF('Auction Sim'!$C$2 = "Most Categories",CA224,BZ224)</f>
        <v>0.39708164724365408</v>
      </c>
      <c r="CD224" t="str">
        <f ca="1"/>
        <v>Talen Horton-Tucker</v>
      </c>
      <c r="CF224" s="6" t="str">
        <f t="shared" ca="1" si="80"/>
        <v>Talen Horton-Tucker</v>
      </c>
      <c r="CH224" t="str">
        <f ca="1"/>
        <v>Talen Horton-Tucker</v>
      </c>
      <c r="CI224">
        <f t="shared" ca="1" si="85"/>
        <v>0.39765156154929931</v>
      </c>
      <c r="CJ224">
        <f t="shared" ca="1" si="86"/>
        <v>0.240569530647125</v>
      </c>
      <c r="CL224">
        <f t="shared" ca="1" si="87"/>
        <v>0</v>
      </c>
      <c r="CN224">
        <f t="shared" ca="1" si="81"/>
        <v>0</v>
      </c>
    </row>
    <row r="225" spans="9:92">
      <c r="I225" t="str">
        <v>Josh Green</v>
      </c>
      <c r="K225" s="6" t="str">
        <f t="shared" ca="1" si="66"/>
        <v>Josh Green</v>
      </c>
      <c r="M225" t="str">
        <f ca="1"/>
        <v>Josh Green</v>
      </c>
      <c r="N225">
        <f ca="1">INDEX(_g_scores_!K$2:$K$474,MATCH(M225,_g_scores_!$A$2:$A$474,0))</f>
        <v>-2.3357165876351114</v>
      </c>
      <c r="P225">
        <f t="shared" ca="1" si="82"/>
        <v>0</v>
      </c>
      <c r="R225">
        <f t="shared" ca="1" si="67"/>
        <v>0</v>
      </c>
      <c r="T225" t="str">
        <v>Mo Bamba</v>
      </c>
      <c r="V225" s="6" t="str">
        <f t="shared" ca="1" si="68"/>
        <v>Mo Bamba</v>
      </c>
      <c r="X225" t="str">
        <f ca="1"/>
        <v>Mo Bamba</v>
      </c>
      <c r="Y225">
        <f ca="1">INDEX(_z_scores_!$K$2:$K$474,MATCH(X225,_z_scores_!$A$2:$A$474,0))</f>
        <v>-3.7419277430649132</v>
      </c>
      <c r="AA225">
        <f t="shared" ca="1" si="83"/>
        <v>0</v>
      </c>
      <c r="AC225">
        <f t="shared" ca="1" si="84"/>
        <v>0</v>
      </c>
      <c r="AE225">
        <v>-1.0482731340662528</v>
      </c>
      <c r="AF225">
        <v>-0.35827647484833874</v>
      </c>
      <c r="AG225">
        <v>-1.1048300472325916</v>
      </c>
      <c r="AH225">
        <v>-0.79855958393175885</v>
      </c>
      <c r="AI225">
        <v>0.33547132261030399</v>
      </c>
      <c r="AJ225">
        <v>-0.45440526205004955</v>
      </c>
      <c r="AK225">
        <v>0.85106228386379423</v>
      </c>
      <c r="AL225">
        <v>-7.5458139634549753E-2</v>
      </c>
      <c r="AM225">
        <v>-6.4908334771171517E-4</v>
      </c>
      <c r="BE225" t="str">
        <f t="shared" si="69"/>
        <v>Josh Green</v>
      </c>
      <c r="BF225" cm="1">
        <f t="array" ref="BF225">INDEX(_x_scores_!B$2:B$474,MATCH($BE225,_x_scores_!$A$2:$A$474,0),0) + INDEX(_hidden_info_auction!AP$42:BA$42,'Draft Sim'!$F$21)</f>
        <v>-0.77061607687296119</v>
      </c>
      <c r="BG225" cm="1">
        <f t="array" ref="BG225">INDEX(_x_scores_!C$2:C$474,MATCH($BE225,_x_scores_!$A$2:$A$474,0),0) + INDEX(_hidden_info_auction!AP$43:BA$43,'Draft Sim'!$F$21)</f>
        <v>-0.54703363628839996</v>
      </c>
      <c r="BH225" cm="1">
        <f t="array" ref="BH225">INDEX(_x_scores_!D$2:D$474,MATCH($BE225,_x_scores_!$A$2:$A$474,0),0) +INDEX(_hidden_info_auction!AP$44:BA$44,'Draft Sim'!$F$21)</f>
        <v>-0.61137447488839436</v>
      </c>
      <c r="BI225" cm="1">
        <f t="array" ref="BI225">INDEX(_x_scores_!E$2:E$474,MATCH($BE225,_x_scores_!$A$2:$A$474,0),0) + INDEX(_hidden_info_auction!AP$45:BA$45,'Draft Sim'!$F$21)</f>
        <v>-0.34078289459415895</v>
      </c>
      <c r="BJ225" cm="1">
        <f t="array" ref="BJ225">INDEX(_x_scores_!F$2:F$474,MATCH($BE225,_x_scores_!$A$2:$A$474,0),0) + INDEX(_hidden_info_auction!AP$46:BA$46,'Draft Sim'!$F$21)</f>
        <v>-1.2975677641044157</v>
      </c>
      <c r="BK225" cm="1">
        <f t="array" ref="BK225">INDEX(_x_scores_!G$2:G$474,MATCH($BE225,_x_scores_!$A$2:$A$474,0),0) + INDEX(_hidden_info_auction!AP$47:BA$47,'Draft Sim'!$F$21)</f>
        <v>-0.4448733801660964</v>
      </c>
      <c r="BL225" cm="1">
        <f t="array" ref="BL225">INDEX(_x_scores_!H$2:H$474,MATCH($BE225,_x_scores_!$A$2:$A$474,0),0) + INDEX(_hidden_info_auction!AP$48:BA$48,'Draft Sim'!$F$21)</f>
        <v>0.3903212807445065</v>
      </c>
      <c r="BM225" cm="1">
        <f t="array" ref="BM225">INDEX(_x_scores_!I$2:I$474,MATCH($BE225,_x_scores_!$A$2:$A$474,0),0) + INDEX(_hidden_info_auction!AP$49:BA$49,'Draft Sim'!$F$21)</f>
        <v>-1.8428872622275245</v>
      </c>
      <c r="BN225" cm="1">
        <f t="array" ref="BN225">INDEX(_x_scores_!J$2:J$474,MATCH($BE225,_x_scores_!$A$2:$A$474,0),0) + INDEX(_hidden_info_auction!AP$50:BA$50,'Draft Sim'!$F$21)</f>
        <v>7.6781274837674524E-2</v>
      </c>
      <c r="BP225">
        <f t="shared" si="70"/>
        <v>0.44283398296141518</v>
      </c>
      <c r="BQ225">
        <f t="shared" si="71"/>
        <v>0.46243507371238557</v>
      </c>
      <c r="BR225">
        <f t="shared" si="72"/>
        <v>0.45902900146881054</v>
      </c>
      <c r="BS225">
        <f t="shared" si="73"/>
        <v>0.47414453629112363</v>
      </c>
      <c r="BT225">
        <f t="shared" si="74"/>
        <v>0.41026194223510082</v>
      </c>
      <c r="BU225">
        <f t="shared" si="75"/>
        <v>0.46933599735841036</v>
      </c>
      <c r="BV225">
        <f t="shared" si="76"/>
        <v>0.52858751084994848</v>
      </c>
      <c r="BW225">
        <f t="shared" si="77"/>
        <v>0.36598867265726232</v>
      </c>
      <c r="BX225">
        <f t="shared" si="78"/>
        <v>0.50564802017736132</v>
      </c>
      <c r="BZ225">
        <f t="shared" si="79"/>
        <v>0.45758497085686867</v>
      </c>
      <c r="CA225" cm="1">
        <f t="array" aca="1" ref="CA225" ca="1">SUM(IF(MOD(_xlfn.FLOOR.MATH(ROW(INDIRECT("1:512"))/1),2)=1,BP225,1-BP225) * IF(MOD(_xlfn.FLOOR.MATH(ROW(INDIRECT("1:512"))/2),2)=1,BQ225,1-BQ225) *  IF(MOD(_xlfn.FLOOR.MATH(ROW(INDIRECT("1:512"))/4),2)=1,BR225,1-BR225) *IF(MOD(_xlfn.FLOOR.MATH(ROW(INDIRECT("1:512"))/8),2)=1,BS225,1-BS225) * IF(MOD(_xlfn.FLOOR.MATH(ROW(INDIRECT("1:512"))/16),2)=1,BT225,1-BT225) * IF(MOD(_xlfn.FLOOR.MATH(ROW(INDIRECT("1:512"))/32),2)=1,BU225,1-BU225) *  IF(MOD(_xlfn.FLOOR.MATH(ROW(INDIRECT("1:512"))/64),2)=1,BV225,1-BV225) * IF(MOD(_xlfn.FLOOR.MATH(ROW(INDIRECT("1:512"))/128),2)=1,BW225,1-BW225) * IF(MOD(_xlfn.FLOOR.MATH(ROW(INDIRECT("1:512"))/256),2)=1,BX225,1-BX225)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0.39620972461168968</v>
      </c>
      <c r="CB225">
        <f ca="1">IF('Auction Sim'!$C$2 = "Most Categories",CA225,BZ225)</f>
        <v>0.39620972461168968</v>
      </c>
      <c r="CD225" t="str">
        <f ca="1"/>
        <v>Troy Brown Jr.</v>
      </c>
      <c r="CF225" s="6" t="str">
        <f t="shared" ca="1" si="80"/>
        <v>Troy Brown Jr.</v>
      </c>
      <c r="CH225" t="str">
        <f ca="1"/>
        <v>Troy Brown Jr.</v>
      </c>
      <c r="CI225">
        <f t="shared" ca="1" si="85"/>
        <v>0.39708164724365408</v>
      </c>
      <c r="CJ225">
        <f t="shared" ca="1" si="86"/>
        <v>0.23909179139128117</v>
      </c>
      <c r="CL225">
        <f t="shared" ca="1" si="87"/>
        <v>0</v>
      </c>
      <c r="CN225">
        <f t="shared" ca="1" si="81"/>
        <v>0</v>
      </c>
    </row>
    <row r="226" spans="9:92">
      <c r="I226" t="str">
        <v>Talen Horton-Tucker</v>
      </c>
      <c r="K226" s="6" t="str">
        <f t="shared" ca="1" si="66"/>
        <v>Talen Horton-Tucker</v>
      </c>
      <c r="M226" t="str">
        <f ca="1"/>
        <v>Talen Horton-Tucker</v>
      </c>
      <c r="N226">
        <f ca="1">INDEX(_g_scores_!K$2:$K$474,MATCH(M226,_g_scores_!$A$2:$A$474,0))</f>
        <v>-2.3386938590619661</v>
      </c>
      <c r="P226">
        <f t="shared" ca="1" si="82"/>
        <v>0</v>
      </c>
      <c r="R226">
        <f t="shared" ca="1" si="67"/>
        <v>0</v>
      </c>
      <c r="T226" t="str">
        <v>Kenrich Williams</v>
      </c>
      <c r="V226" s="6" t="str">
        <f t="shared" ca="1" si="68"/>
        <v>Kenrich Williams</v>
      </c>
      <c r="X226" t="str">
        <f ca="1"/>
        <v>Kenrich Williams</v>
      </c>
      <c r="Y226">
        <f ca="1">INDEX(_z_scores_!$K$2:$K$474,MATCH(X226,_z_scores_!$A$2:$A$474,0))</f>
        <v>-3.8148218557863709</v>
      </c>
      <c r="AA226">
        <f t="shared" ca="1" si="83"/>
        <v>0</v>
      </c>
      <c r="AC226">
        <f t="shared" ca="1" si="84"/>
        <v>0</v>
      </c>
      <c r="AE226">
        <v>-1.0197656864859201</v>
      </c>
      <c r="AF226">
        <v>-0.48320156772756928</v>
      </c>
      <c r="AG226">
        <v>-0.78060823074951635</v>
      </c>
      <c r="AH226">
        <v>-0.24317185215985335</v>
      </c>
      <c r="AI226">
        <v>-0.58316312695786388</v>
      </c>
      <c r="AJ226">
        <v>-0.65784987074481505</v>
      </c>
      <c r="AK226">
        <v>0.95420449507583194</v>
      </c>
      <c r="AL226">
        <v>-0.26995538300573446</v>
      </c>
      <c r="AM226">
        <v>-2.4734099559635521E-2</v>
      </c>
      <c r="BE226" t="str">
        <f t="shared" si="69"/>
        <v>Talen Horton-Tucker</v>
      </c>
      <c r="BF226" cm="1">
        <f t="array" ref="BF226">INDEX(_x_scores_!B$2:B$474,MATCH($BE226,_x_scores_!$A$2:$A$474,0),0) + INDEX(_hidden_info_auction!AP$42:BA$42,'Draft Sim'!$F$21)</f>
        <v>-0.67364007048094654</v>
      </c>
      <c r="BG226" cm="1">
        <f t="array" ref="BG226">INDEX(_x_scores_!C$2:C$474,MATCH($BE226,_x_scores_!$A$2:$A$474,0),0) + INDEX(_hidden_info_auction!AP$43:BA$43,'Draft Sim'!$F$21)</f>
        <v>-0.51818034070120211</v>
      </c>
      <c r="BH226" cm="1">
        <f t="array" ref="BH226">INDEX(_x_scores_!D$2:D$474,MATCH($BE226,_x_scores_!$A$2:$A$474,0),0) +INDEX(_hidden_info_auction!AP$44:BA$44,'Draft Sim'!$F$21)</f>
        <v>0.1714115588117861</v>
      </c>
      <c r="BI226" cm="1">
        <f t="array" ref="BI226">INDEX(_x_scores_!E$2:E$474,MATCH($BE226,_x_scores_!$A$2:$A$474,0),0) + INDEX(_hidden_info_auction!AP$45:BA$45,'Draft Sim'!$F$21)</f>
        <v>-0.43733034614382965</v>
      </c>
      <c r="BJ226" cm="1">
        <f t="array" ref="BJ226">INDEX(_x_scores_!F$2:F$474,MATCH($BE226,_x_scores_!$A$2:$A$474,0),0) + INDEX(_hidden_info_auction!AP$46:BA$46,'Draft Sim'!$F$21)</f>
        <v>-0.93508984048864274</v>
      </c>
      <c r="BK226" cm="1">
        <f t="array" ref="BK226">INDEX(_x_scores_!G$2:G$474,MATCH($BE226,_x_scores_!$A$2:$A$474,0),0) + INDEX(_hidden_info_auction!AP$47:BA$47,'Draft Sim'!$F$21)</f>
        <v>-0.53878618374257559</v>
      </c>
      <c r="BL226" cm="1">
        <f t="array" ref="BL226">INDEX(_x_scores_!H$2:H$474,MATCH($BE226,_x_scores_!$A$2:$A$474,0),0) + INDEX(_hidden_info_auction!AP$48:BA$48,'Draft Sim'!$F$21)</f>
        <v>-0.12446641339127174</v>
      </c>
      <c r="BM226" cm="1">
        <f t="array" ref="BM226">INDEX(_x_scores_!I$2:I$474,MATCH($BE226,_x_scores_!$A$2:$A$474,0),0) + INDEX(_hidden_info_auction!AP$49:BA$49,'Draft Sim'!$F$21)</f>
        <v>-1.8461393480222872</v>
      </c>
      <c r="BN226" cm="1">
        <f t="array" ref="BN226">INDEX(_x_scores_!J$2:J$474,MATCH($BE226,_x_scores_!$A$2:$A$474,0),0) + INDEX(_hidden_info_auction!AP$50:BA$50,'Draft Sim'!$F$21)</f>
        <v>-0.32815951796162324</v>
      </c>
      <c r="BP226">
        <f t="shared" si="70"/>
        <v>0.44998734943436047</v>
      </c>
      <c r="BQ226">
        <f t="shared" si="71"/>
        <v>0.464411025181099</v>
      </c>
      <c r="BR226">
        <f t="shared" si="72"/>
        <v>0.5115057441019264</v>
      </c>
      <c r="BS226">
        <f t="shared" si="73"/>
        <v>0.46683443850165962</v>
      </c>
      <c r="BT226">
        <f t="shared" si="74"/>
        <v>0.43506461935344121</v>
      </c>
      <c r="BU226">
        <f t="shared" si="75"/>
        <v>0.46287990561826442</v>
      </c>
      <c r="BV226">
        <f t="shared" si="76"/>
        <v>0.49087693820434375</v>
      </c>
      <c r="BW226">
        <f t="shared" si="77"/>
        <v>0.36576131365996112</v>
      </c>
      <c r="BX226">
        <f t="shared" si="78"/>
        <v>0.47587454736913681</v>
      </c>
      <c r="BZ226">
        <f t="shared" si="79"/>
        <v>0.45813287571379924</v>
      </c>
      <c r="CA226" cm="1">
        <f t="array" aca="1" ref="CA226" ca="1">SUM(IF(MOD(_xlfn.FLOOR.MATH(ROW(INDIRECT("1:512"))/1),2)=1,BP226,1-BP226) * IF(MOD(_xlfn.FLOOR.MATH(ROW(INDIRECT("1:512"))/2),2)=1,BQ226,1-BQ226) *  IF(MOD(_xlfn.FLOOR.MATH(ROW(INDIRECT("1:512"))/4),2)=1,BR226,1-BR226) *IF(MOD(_xlfn.FLOOR.MATH(ROW(INDIRECT("1:512"))/8),2)=1,BS226,1-BS226) * IF(MOD(_xlfn.FLOOR.MATH(ROW(INDIRECT("1:512"))/16),2)=1,BT226,1-BT226) * IF(MOD(_xlfn.FLOOR.MATH(ROW(INDIRECT("1:512"))/32),2)=1,BU226,1-BU226) *  IF(MOD(_xlfn.FLOOR.MATH(ROW(INDIRECT("1:512"))/64),2)=1,BV226,1-BV226) * IF(MOD(_xlfn.FLOOR.MATH(ROW(INDIRECT("1:512"))/128),2)=1,BW226,1-BW226) * IF(MOD(_xlfn.FLOOR.MATH(ROW(INDIRECT("1:512"))/256),2)=1,BX226,1-BX226)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0.39765156154929931</v>
      </c>
      <c r="CB226">
        <f ca="1">IF('Auction Sim'!$C$2 = "Most Categories",CA226,BZ226)</f>
        <v>0.39765156154929931</v>
      </c>
      <c r="CD226" t="str">
        <f ca="1"/>
        <v>Devonte' Graham</v>
      </c>
      <c r="CF226" s="6" t="str">
        <f t="shared" ca="1" si="80"/>
        <v>Devonte' Graham</v>
      </c>
      <c r="CH226" t="str">
        <f ca="1"/>
        <v>Devonte' Graham</v>
      </c>
      <c r="CI226">
        <f t="shared" ca="1" si="85"/>
        <v>0.39669993533122938</v>
      </c>
      <c r="CJ226">
        <f t="shared" ca="1" si="86"/>
        <v>0.23810172642189759</v>
      </c>
      <c r="CL226">
        <f t="shared" ca="1" si="87"/>
        <v>0</v>
      </c>
      <c r="CN226">
        <f t="shared" ca="1" si="81"/>
        <v>0</v>
      </c>
    </row>
    <row r="227" spans="9:92">
      <c r="I227" t="str">
        <v>Devonte' Graham</v>
      </c>
      <c r="K227" s="6" t="str">
        <f t="shared" ca="1" si="66"/>
        <v>Devonte' Graham</v>
      </c>
      <c r="M227" t="str">
        <f ca="1"/>
        <v>Devonte' Graham</v>
      </c>
      <c r="N227">
        <f ca="1">INDEX(_g_scores_!K$2:$K$474,MATCH(M227,_g_scores_!$A$2:$A$474,0))</f>
        <v>-2.3500158158631117</v>
      </c>
      <c r="P227">
        <f t="shared" ca="1" si="82"/>
        <v>0</v>
      </c>
      <c r="R227">
        <f t="shared" ca="1" si="67"/>
        <v>0</v>
      </c>
      <c r="T227" t="str">
        <v>Cameron Payne</v>
      </c>
      <c r="V227" s="6" t="str">
        <f t="shared" ca="1" si="68"/>
        <v>Cameron Payne</v>
      </c>
      <c r="X227" t="str">
        <f ca="1"/>
        <v>Cameron Payne</v>
      </c>
      <c r="Y227">
        <f ca="1">INDEX(_z_scores_!$K$2:$K$474,MATCH(X227,_z_scores_!$A$2:$A$474,0))</f>
        <v>-3.8396534357953263</v>
      </c>
      <c r="AA227">
        <f t="shared" ca="1" si="83"/>
        <v>0</v>
      </c>
      <c r="AC227">
        <f t="shared" ca="1" si="84"/>
        <v>0</v>
      </c>
      <c r="AE227">
        <v>-0.78903144068408271</v>
      </c>
      <c r="AF227">
        <v>-1.018141079314101</v>
      </c>
      <c r="AG227">
        <v>9.0228998710941866E-2</v>
      </c>
      <c r="AH227">
        <v>-0.33380218706341314</v>
      </c>
      <c r="AI227">
        <v>-0.65439125706335743</v>
      </c>
      <c r="AJ227">
        <v>-0.16282028772102955</v>
      </c>
      <c r="AK227">
        <v>0.2506171155197473</v>
      </c>
      <c r="AL227">
        <v>5.5001201580996556E-2</v>
      </c>
      <c r="AM227">
        <v>-0.27696057416682768</v>
      </c>
      <c r="BE227" t="str">
        <f t="shared" si="69"/>
        <v>Devonte' Graham</v>
      </c>
      <c r="BF227" cm="1">
        <f t="array" ref="BF227">INDEX(_x_scores_!B$2:B$474,MATCH($BE227,_x_scores_!$A$2:$A$474,0),0) + INDEX(_hidden_info_auction!AP$42:BA$42,'Draft Sim'!$F$21)</f>
        <v>-0.96984621131290516</v>
      </c>
      <c r="BG227" cm="1">
        <f t="array" ref="BG227">INDEX(_x_scores_!C$2:C$474,MATCH($BE227,_x_scores_!$A$2:$A$474,0),0) + INDEX(_hidden_info_auction!AP$43:BA$43,'Draft Sim'!$F$21)</f>
        <v>-0.89160716504314197</v>
      </c>
      <c r="BH227" cm="1">
        <f t="array" ref="BH227">INDEX(_x_scores_!D$2:D$474,MATCH($BE227,_x_scores_!$A$2:$A$474,0),0) +INDEX(_hidden_info_auction!AP$44:BA$44,'Draft Sim'!$F$21)</f>
        <v>-0.19575499456606793</v>
      </c>
      <c r="BI227" cm="1">
        <f t="array" ref="BI227">INDEX(_x_scores_!E$2:E$474,MATCH($BE227,_x_scores_!$A$2:$A$474,0),0) + INDEX(_hidden_info_auction!AP$45:BA$45,'Draft Sim'!$F$21)</f>
        <v>-0.55262127883191148</v>
      </c>
      <c r="BJ227" cm="1">
        <f t="array" ref="BJ227">INDEX(_x_scores_!F$2:F$474,MATCH($BE227,_x_scores_!$A$2:$A$474,0),0) + INDEX(_hidden_info_auction!AP$46:BA$46,'Draft Sim'!$F$21)</f>
        <v>-1.2622718559047696</v>
      </c>
      <c r="BK227" cm="1">
        <f t="array" ref="BK227">INDEX(_x_scores_!G$2:G$474,MATCH($BE227,_x_scores_!$A$2:$A$474,0),0) + INDEX(_hidden_info_auction!AP$47:BA$47,'Draft Sim'!$F$21)</f>
        <v>7.335460909518185E-2</v>
      </c>
      <c r="BL227" cm="1">
        <f t="array" ref="BL227">INDEX(_x_scores_!H$2:H$474,MATCH($BE227,_x_scores_!$A$2:$A$474,0),0) + INDEX(_hidden_info_auction!AP$48:BA$48,'Draft Sim'!$F$21)</f>
        <v>0.6052491199503397</v>
      </c>
      <c r="BM227" cm="1">
        <f t="array" ref="BM227">INDEX(_x_scores_!I$2:I$474,MATCH($BE227,_x_scores_!$A$2:$A$474,0),0) + INDEX(_hidden_info_auction!AP$49:BA$49,'Draft Sim'!$F$21)</f>
        <v>-1.7675943273756003</v>
      </c>
      <c r="BN227" cm="1">
        <f t="array" ref="BN227">INDEX(_x_scores_!J$2:J$474,MATCH($BE227,_x_scores_!$A$2:$A$474,0),0) + INDEX(_hidden_info_auction!AP$50:BA$50,'Draft Sim'!$F$21)</f>
        <v>-0.33918541219335907</v>
      </c>
      <c r="BP227">
        <f t="shared" si="70"/>
        <v>0.42819874546679093</v>
      </c>
      <c r="BQ227">
        <f t="shared" si="71"/>
        <v>0.43892294471695081</v>
      </c>
      <c r="BR227">
        <f t="shared" si="72"/>
        <v>0.48686079344017907</v>
      </c>
      <c r="BS227">
        <f t="shared" si="73"/>
        <v>0.45812001763989685</v>
      </c>
      <c r="BT227">
        <f t="shared" si="74"/>
        <v>0.41266303197981358</v>
      </c>
      <c r="BU227">
        <f t="shared" si="75"/>
        <v>0.50506100177100799</v>
      </c>
      <c r="BV227">
        <f t="shared" si="76"/>
        <v>0.54427575496446545</v>
      </c>
      <c r="BW227">
        <f t="shared" si="77"/>
        <v>0.37126554113076871</v>
      </c>
      <c r="BX227">
        <f t="shared" si="78"/>
        <v>0.47506499089405341</v>
      </c>
      <c r="BZ227">
        <f t="shared" si="79"/>
        <v>0.45782586911154738</v>
      </c>
      <c r="CA227" cm="1">
        <f t="array" aca="1" ref="CA227" ca="1">SUM(IF(MOD(_xlfn.FLOOR.MATH(ROW(INDIRECT("1:512"))/1),2)=1,BP227,1-BP227) * IF(MOD(_xlfn.FLOOR.MATH(ROW(INDIRECT("1:512"))/2),2)=1,BQ227,1-BQ227) *  IF(MOD(_xlfn.FLOOR.MATH(ROW(INDIRECT("1:512"))/4),2)=1,BR227,1-BR227) *IF(MOD(_xlfn.FLOOR.MATH(ROW(INDIRECT("1:512"))/8),2)=1,BS227,1-BS227) * IF(MOD(_xlfn.FLOOR.MATH(ROW(INDIRECT("1:512"))/16),2)=1,BT227,1-BT227) * IF(MOD(_xlfn.FLOOR.MATH(ROW(INDIRECT("1:512"))/32),2)=1,BU227,1-BU227) *  IF(MOD(_xlfn.FLOOR.MATH(ROW(INDIRECT("1:512"))/64),2)=1,BV227,1-BV227) * IF(MOD(_xlfn.FLOOR.MATH(ROW(INDIRECT("1:512"))/128),2)=1,BW227,1-BW227) * IF(MOD(_xlfn.FLOOR.MATH(ROW(INDIRECT("1:512"))/256),2)=1,BX227,1-BX227)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0.39669993533122938</v>
      </c>
      <c r="CB227">
        <f ca="1">IF('Auction Sim'!$C$2 = "Most Categories",CA227,BZ227)</f>
        <v>0.39669993533122938</v>
      </c>
      <c r="CD227" t="str">
        <f ca="1"/>
        <v>Malaki Branham</v>
      </c>
      <c r="CF227" s="6" t="str">
        <f t="shared" ca="1" si="80"/>
        <v>Malaki Branham</v>
      </c>
      <c r="CH227" t="str">
        <f ca="1"/>
        <v>Malaki Branham</v>
      </c>
      <c r="CI227">
        <f t="shared" ca="1" si="85"/>
        <v>0.39624131434624299</v>
      </c>
      <c r="CJ227">
        <f t="shared" ca="1" si="86"/>
        <v>0.23691183890159312</v>
      </c>
      <c r="CL227">
        <f t="shared" ca="1" si="87"/>
        <v>0</v>
      </c>
      <c r="CN227">
        <f t="shared" ca="1" si="81"/>
        <v>0</v>
      </c>
    </row>
    <row r="228" spans="9:92">
      <c r="I228" t="str">
        <v>Julian Champagnie</v>
      </c>
      <c r="K228" s="6" t="str">
        <f t="shared" ca="1" si="66"/>
        <v>Julian Champagnie</v>
      </c>
      <c r="M228" t="str">
        <f ca="1"/>
        <v>Julian Champagnie</v>
      </c>
      <c r="N228">
        <f ca="1">INDEX(_g_scores_!K$2:$K$474,MATCH(M228,_g_scores_!$A$2:$A$474,0))</f>
        <v>-2.3603594768812379</v>
      </c>
      <c r="P228">
        <f t="shared" ca="1" si="82"/>
        <v>0</v>
      </c>
      <c r="R228">
        <f t="shared" ca="1" si="67"/>
        <v>0</v>
      </c>
      <c r="T228" t="str">
        <v>Cody Martin</v>
      </c>
      <c r="V228" s="6" t="str">
        <f t="shared" ca="1" si="68"/>
        <v>Cody Martin</v>
      </c>
      <c r="X228" t="str">
        <f ca="1"/>
        <v>Cody Martin</v>
      </c>
      <c r="Y228">
        <f ca="1">INDEX(_z_scores_!$K$2:$K$474,MATCH(X228,_z_scores_!$A$2:$A$474,0))</f>
        <v>-3.8484877502460746</v>
      </c>
      <c r="AA228">
        <f t="shared" ca="1" si="83"/>
        <v>0</v>
      </c>
      <c r="AC228">
        <f t="shared" ca="1" si="84"/>
        <v>0</v>
      </c>
      <c r="AE228">
        <v>-1.051310044093408</v>
      </c>
      <c r="AF228">
        <v>-0.68877705230340092</v>
      </c>
      <c r="AG228">
        <v>-0.70874935680411555</v>
      </c>
      <c r="AH228">
        <v>-0.25867934228070988</v>
      </c>
      <c r="AI228">
        <v>-0.60815963343549873</v>
      </c>
      <c r="AJ228">
        <v>-0.74294958322436644</v>
      </c>
      <c r="AK228">
        <v>1.0363329131181469</v>
      </c>
      <c r="AL228">
        <v>-4.3577311450836001E-2</v>
      </c>
      <c r="AM228">
        <v>-0.13461431196137832</v>
      </c>
      <c r="BE228" t="str">
        <f t="shared" si="69"/>
        <v>Julian Champagnie</v>
      </c>
      <c r="BF228" cm="1">
        <f t="array" ref="BF228">INDEX(_x_scores_!B$2:B$474,MATCH($BE228,_x_scores_!$A$2:$A$474,0),0) + INDEX(_hidden_info_auction!AP$42:BA$42,'Draft Sim'!$F$21)</f>
        <v>-0.89013061834492402</v>
      </c>
      <c r="BG228" cm="1">
        <f t="array" ref="BG228">INDEX(_x_scores_!C$2:C$474,MATCH($BE228,_x_scores_!$A$2:$A$474,0),0) + INDEX(_hidden_info_auction!AP$43:BA$43,'Draft Sim'!$F$21)</f>
        <v>-0.50024255570161891</v>
      </c>
      <c r="BH228" cm="1">
        <f t="array" ref="BH228">INDEX(_x_scores_!D$2:D$474,MATCH($BE228,_x_scores_!$A$2:$A$474,0),0) +INDEX(_hidden_info_auction!AP$44:BA$44,'Draft Sim'!$F$21)</f>
        <v>-0.87437676236510331</v>
      </c>
      <c r="BI228" cm="1">
        <f t="array" ref="BI228">INDEX(_x_scores_!E$2:E$474,MATCH($BE228,_x_scores_!$A$2:$A$474,0),0) + INDEX(_hidden_info_auction!AP$45:BA$45,'Draft Sim'!$F$21)</f>
        <v>-0.86066003139055702</v>
      </c>
      <c r="BJ228" cm="1">
        <f t="array" ref="BJ228">INDEX(_x_scores_!F$2:F$474,MATCH($BE228,_x_scores_!$A$2:$A$474,0),0) + INDEX(_hidden_info_auction!AP$46:BA$46,'Draft Sim'!$F$21)</f>
        <v>-1.0930423901673163</v>
      </c>
      <c r="BK228" cm="1">
        <f t="array" ref="BK228">INDEX(_x_scores_!G$2:G$474,MATCH($BE228,_x_scores_!$A$2:$A$474,0),0) + INDEX(_hidden_info_auction!AP$47:BA$47,'Draft Sim'!$F$21)</f>
        <v>-7.1686419728194159E-2</v>
      </c>
      <c r="BL228" cm="1">
        <f t="array" ref="BL228">INDEX(_x_scores_!H$2:H$474,MATCH($BE228,_x_scores_!$A$2:$A$474,0),0) + INDEX(_hidden_info_auction!AP$48:BA$48,'Draft Sim'!$F$21)</f>
        <v>0.79199906084071858</v>
      </c>
      <c r="BM228" cm="1">
        <f t="array" ref="BM228">INDEX(_x_scores_!I$2:I$474,MATCH($BE228,_x_scores_!$A$2:$A$474,0),0) + INDEX(_hidden_info_auction!AP$49:BA$49,'Draft Sim'!$F$21)</f>
        <v>-1.7831685508120152</v>
      </c>
      <c r="BN228" cm="1">
        <f t="array" ref="BN228">INDEX(_x_scores_!J$2:J$474,MATCH($BE228,_x_scores_!$A$2:$A$474,0),0) + INDEX(_hidden_info_auction!AP$50:BA$50,'Draft Sim'!$F$21)</f>
        <v>-9.4398751486445553E-2</v>
      </c>
      <c r="BP228">
        <f t="shared" si="70"/>
        <v>0.43404388944261407</v>
      </c>
      <c r="BQ228">
        <f t="shared" si="71"/>
        <v>0.46563989879347356</v>
      </c>
      <c r="BR228">
        <f t="shared" si="72"/>
        <v>0.44151174634333934</v>
      </c>
      <c r="BS228">
        <f t="shared" si="73"/>
        <v>0.43494628707763339</v>
      </c>
      <c r="BT228">
        <f t="shared" si="74"/>
        <v>0.42421919903321292</v>
      </c>
      <c r="BU228">
        <f t="shared" si="75"/>
        <v>0.49505408672651607</v>
      </c>
      <c r="BV228">
        <f t="shared" si="76"/>
        <v>0.55785224608853379</v>
      </c>
      <c r="BW228">
        <f t="shared" si="77"/>
        <v>0.37017200451132126</v>
      </c>
      <c r="BX228">
        <f t="shared" si="78"/>
        <v>0.49305615929225377</v>
      </c>
      <c r="BZ228">
        <f t="shared" si="79"/>
        <v>0.45738839081209981</v>
      </c>
      <c r="CA228" cm="1">
        <f t="array" aca="1" ref="CA228" ca="1">SUM(IF(MOD(_xlfn.FLOOR.MATH(ROW(INDIRECT("1:512"))/1),2)=1,BP228,1-BP228) * IF(MOD(_xlfn.FLOOR.MATH(ROW(INDIRECT("1:512"))/2),2)=1,BQ228,1-BQ228) *  IF(MOD(_xlfn.FLOOR.MATH(ROW(INDIRECT("1:512"))/4),2)=1,BR228,1-BR228) *IF(MOD(_xlfn.FLOOR.MATH(ROW(INDIRECT("1:512"))/8),2)=1,BS228,1-BS228) * IF(MOD(_xlfn.FLOOR.MATH(ROW(INDIRECT("1:512"))/16),2)=1,BT228,1-BT228) * IF(MOD(_xlfn.FLOOR.MATH(ROW(INDIRECT("1:512"))/32),2)=1,BU228,1-BU228) *  IF(MOD(_xlfn.FLOOR.MATH(ROW(INDIRECT("1:512"))/64),2)=1,BV228,1-BV228) * IF(MOD(_xlfn.FLOOR.MATH(ROW(INDIRECT("1:512"))/128),2)=1,BW228,1-BW228) * IF(MOD(_xlfn.FLOOR.MATH(ROW(INDIRECT("1:512"))/256),2)=1,BX228,1-BX228)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0.39560240748176367</v>
      </c>
      <c r="CB228">
        <f ca="1">IF('Auction Sim'!$C$2 = "Most Categories",CA228,BZ228)</f>
        <v>0.39560240748176367</v>
      </c>
      <c r="CD228" t="str">
        <f ca="1"/>
        <v>Josh Green</v>
      </c>
      <c r="CF228" s="6" t="str">
        <f t="shared" ca="1" si="80"/>
        <v>Josh Green</v>
      </c>
      <c r="CH228" t="str">
        <f ca="1"/>
        <v>Josh Green</v>
      </c>
      <c r="CI228">
        <f t="shared" ca="1" si="85"/>
        <v>0.39620972461168968</v>
      </c>
      <c r="CJ228">
        <f t="shared" ca="1" si="86"/>
        <v>0.2368298659594027</v>
      </c>
      <c r="CL228">
        <f t="shared" ca="1" si="87"/>
        <v>0</v>
      </c>
      <c r="CN228">
        <f t="shared" ca="1" si="81"/>
        <v>0</v>
      </c>
    </row>
    <row r="229" spans="9:92">
      <c r="I229" t="str">
        <v>Gary Harris</v>
      </c>
      <c r="K229" s="6" t="str">
        <f t="shared" ca="1" si="66"/>
        <v>Gary Harris</v>
      </c>
      <c r="M229" t="str">
        <f ca="1"/>
        <v>Gary Harris</v>
      </c>
      <c r="N229">
        <f ca="1">INDEX(_g_scores_!K$2:$K$474,MATCH(M229,_g_scores_!$A$2:$A$474,0))</f>
        <v>-2.3604742114371393</v>
      </c>
      <c r="P229">
        <f t="shared" ca="1" si="82"/>
        <v>0</v>
      </c>
      <c r="R229">
        <f t="shared" ca="1" si="67"/>
        <v>0</v>
      </c>
      <c r="T229" t="str">
        <v>Otto Porter Jr.</v>
      </c>
      <c r="V229" s="6" t="str">
        <f t="shared" ca="1" si="68"/>
        <v>Otto Porter Jr.</v>
      </c>
      <c r="X229" t="str">
        <f ca="1"/>
        <v>Otto Porter Jr.</v>
      </c>
      <c r="Y229">
        <f ca="1">INDEX(_z_scores_!$K$2:$K$474,MATCH(X229,_z_scores_!$A$2:$A$474,0))</f>
        <v>-3.9355175660249908</v>
      </c>
      <c r="AA229">
        <f t="shared" ca="1" si="83"/>
        <v>0</v>
      </c>
      <c r="AC229">
        <f t="shared" ca="1" si="84"/>
        <v>0</v>
      </c>
      <c r="AE229">
        <v>-1.1641481786701187</v>
      </c>
      <c r="AF229">
        <v>-0.89741835072744813</v>
      </c>
      <c r="AG229">
        <v>-0.96792373332246207</v>
      </c>
      <c r="AH229">
        <v>-0.16927168445294996</v>
      </c>
      <c r="AI229">
        <v>-0.6333504350069068</v>
      </c>
      <c r="AJ229">
        <v>-0.49010066736536972</v>
      </c>
      <c r="AK229">
        <v>0.99842440241273567</v>
      </c>
      <c r="AL229">
        <v>9.5130568213055242E-3</v>
      </c>
      <c r="AM229">
        <v>-6.761882414749161E-2</v>
      </c>
      <c r="BE229" t="str">
        <f t="shared" si="69"/>
        <v>Gary Harris</v>
      </c>
      <c r="BF229" cm="1">
        <f t="array" ref="BF229">INDEX(_x_scores_!B$2:B$474,MATCH($BE229,_x_scores_!$A$2:$A$474,0),0) + INDEX(_hidden_info_auction!AP$42:BA$42,'Draft Sim'!$F$21)</f>
        <v>-1.0711582774078434</v>
      </c>
      <c r="BG229" cm="1">
        <f t="array" ref="BG229">INDEX(_x_scores_!C$2:C$474,MATCH($BE229,_x_scores_!$A$2:$A$474,0),0) + INDEX(_hidden_info_auction!AP$43:BA$43,'Draft Sim'!$F$21)</f>
        <v>-0.83409028664226248</v>
      </c>
      <c r="BH229" cm="1">
        <f t="array" ref="BH229">INDEX(_x_scores_!D$2:D$474,MATCH($BE229,_x_scores_!$A$2:$A$474,0),0) +INDEX(_hidden_info_auction!AP$44:BA$44,'Draft Sim'!$F$21)</f>
        <v>-0.78663996530970948</v>
      </c>
      <c r="BI229" cm="1">
        <f t="array" ref="BI229">INDEX(_x_scores_!E$2:E$474,MATCH($BE229,_x_scores_!$A$2:$A$474,0),0) + INDEX(_hidden_info_auction!AP$45:BA$45,'Draft Sim'!$F$21)</f>
        <v>-0.42765036417399377</v>
      </c>
      <c r="BJ229" cm="1">
        <f t="array" ref="BJ229">INDEX(_x_scores_!F$2:F$474,MATCH($BE229,_x_scores_!$A$2:$A$474,0),0) + INDEX(_hidden_info_auction!AP$46:BA$46,'Draft Sim'!$F$21)</f>
        <v>-1.1749754723238146</v>
      </c>
      <c r="BK229" cm="1">
        <f t="array" ref="BK229">INDEX(_x_scores_!G$2:G$474,MATCH($BE229,_x_scores_!$A$2:$A$474,0),0) + INDEX(_hidden_info_auction!AP$47:BA$47,'Draft Sim'!$F$21)</f>
        <v>-0.24351754282045723</v>
      </c>
      <c r="BL229" cm="1">
        <f t="array" ref="BL229">INDEX(_x_scores_!H$2:H$474,MATCH($BE229,_x_scores_!$A$2:$A$474,0),0) + INDEX(_hidden_info_auction!AP$48:BA$48,'Draft Sim'!$F$21)</f>
        <v>0.89621636922878811</v>
      </c>
      <c r="BM229" cm="1">
        <f t="array" ref="BM229">INDEX(_x_scores_!I$2:I$474,MATCH($BE229,_x_scores_!$A$2:$A$474,0),0) + INDEX(_hidden_info_auction!AP$49:BA$49,'Draft Sim'!$F$21)</f>
        <v>-1.6810906697534578</v>
      </c>
      <c r="BN229" cm="1">
        <f t="array" ref="BN229">INDEX(_x_scores_!J$2:J$474,MATCH($BE229,_x_scores_!$A$2:$A$474,0),0) + INDEX(_hidden_info_auction!AP$50:BA$50,'Draft Sim'!$F$21)</f>
        <v>-0.10787021523795123</v>
      </c>
      <c r="BP229">
        <f t="shared" si="70"/>
        <v>0.42079287585741698</v>
      </c>
      <c r="BQ229">
        <f t="shared" si="71"/>
        <v>0.44283496503307762</v>
      </c>
      <c r="BR229">
        <f t="shared" si="72"/>
        <v>0.44734447138760491</v>
      </c>
      <c r="BS229">
        <f t="shared" si="73"/>
        <v>0.46756689577149957</v>
      </c>
      <c r="BT229">
        <f t="shared" si="74"/>
        <v>0.41861545199637196</v>
      </c>
      <c r="BU229">
        <f t="shared" si="75"/>
        <v>0.48320335224941724</v>
      </c>
      <c r="BV229">
        <f t="shared" si="76"/>
        <v>0.56540031617366793</v>
      </c>
      <c r="BW229">
        <f t="shared" si="77"/>
        <v>0.37735806205381839</v>
      </c>
      <c r="BX229">
        <f t="shared" si="78"/>
        <v>0.4920653396945105</v>
      </c>
      <c r="BZ229">
        <f t="shared" si="79"/>
        <v>0.45724241446859831</v>
      </c>
      <c r="CA229" cm="1">
        <f t="array" aca="1" ref="CA229" ca="1">SUM(IF(MOD(_xlfn.FLOOR.MATH(ROW(INDIRECT("1:512"))/1),2)=1,BP229,1-BP229) * IF(MOD(_xlfn.FLOOR.MATH(ROW(INDIRECT("1:512"))/2),2)=1,BQ229,1-BQ229) *  IF(MOD(_xlfn.FLOOR.MATH(ROW(INDIRECT("1:512"))/4),2)=1,BR229,1-BR229) *IF(MOD(_xlfn.FLOOR.MATH(ROW(INDIRECT("1:512"))/8),2)=1,BS229,1-BS229) * IF(MOD(_xlfn.FLOOR.MATH(ROW(INDIRECT("1:512"))/16),2)=1,BT229,1-BT229) * IF(MOD(_xlfn.FLOOR.MATH(ROW(INDIRECT("1:512"))/32),2)=1,BU229,1-BU229) *  IF(MOD(_xlfn.FLOOR.MATH(ROW(INDIRECT("1:512"))/64),2)=1,BV229,1-BV229) * IF(MOD(_xlfn.FLOOR.MATH(ROW(INDIRECT("1:512"))/128),2)=1,BW229,1-BW229) * IF(MOD(_xlfn.FLOOR.MATH(ROW(INDIRECT("1:512"))/256),2)=1,BX229,1-BX229)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0.39522863280044535</v>
      </c>
      <c r="CB229">
        <f ca="1">IF('Auction Sim'!$C$2 = "Most Categories",CA229,BZ229)</f>
        <v>0.39522863280044535</v>
      </c>
      <c r="CD229" t="str">
        <f ca="1"/>
        <v>Kenrich Williams</v>
      </c>
      <c r="CF229" s="6" t="str">
        <f t="shared" ca="1" si="80"/>
        <v>Kenrich Williams</v>
      </c>
      <c r="CH229" t="str">
        <f ca="1"/>
        <v>Kenrich Williams</v>
      </c>
      <c r="CI229">
        <f t="shared" ca="1" si="85"/>
        <v>0.39567077767253706</v>
      </c>
      <c r="CJ229">
        <f t="shared" ca="1" si="86"/>
        <v>0.23543106694952198</v>
      </c>
      <c r="CL229">
        <f t="shared" ca="1" si="87"/>
        <v>0</v>
      </c>
      <c r="CN229">
        <f t="shared" ca="1" si="81"/>
        <v>0</v>
      </c>
    </row>
    <row r="230" spans="9:92">
      <c r="I230" t="str">
        <v>Kenrich Williams</v>
      </c>
      <c r="K230" s="6" t="str">
        <f t="shared" ca="1" si="66"/>
        <v>Kenrich Williams</v>
      </c>
      <c r="M230" t="str">
        <f ca="1"/>
        <v>Kenrich Williams</v>
      </c>
      <c r="N230">
        <f ca="1">INDEX(_g_scores_!K$2:$K$474,MATCH(M230,_g_scores_!$A$2:$A$474,0))</f>
        <v>-2.3653236809556373</v>
      </c>
      <c r="P230">
        <f t="shared" ca="1" si="82"/>
        <v>0</v>
      </c>
      <c r="R230">
        <f t="shared" ca="1" si="67"/>
        <v>0</v>
      </c>
      <c r="T230" t="str">
        <v>Gabe Vincent</v>
      </c>
      <c r="V230" s="6" t="str">
        <f t="shared" ca="1" si="68"/>
        <v>Gabe Vincent</v>
      </c>
      <c r="X230" t="str">
        <f ca="1"/>
        <v>Gabe Vincent</v>
      </c>
      <c r="Y230">
        <f ca="1">INDEX(_z_scores_!$K$2:$K$474,MATCH(X230,_z_scores_!$A$2:$A$474,0))</f>
        <v>-3.9721530394999349</v>
      </c>
      <c r="AA230">
        <f t="shared" ca="1" si="83"/>
        <v>0</v>
      </c>
      <c r="AC230">
        <f t="shared" ca="1" si="84"/>
        <v>0</v>
      </c>
      <c r="AE230">
        <v>-0.67578579821371165</v>
      </c>
      <c r="AF230">
        <v>-1.1318398989333482</v>
      </c>
      <c r="AG230">
        <v>-0.37030599682481247</v>
      </c>
      <c r="AH230">
        <v>-0.15967713653951163</v>
      </c>
      <c r="AI230">
        <v>-0.84565581257547318</v>
      </c>
      <c r="AJ230">
        <v>2.2101272733316694E-2</v>
      </c>
      <c r="AK230">
        <v>0.42577826593908163</v>
      </c>
      <c r="AL230">
        <v>0.13820922592273405</v>
      </c>
      <c r="AM230">
        <v>-0.54594426186004585</v>
      </c>
      <c r="BE230" t="str">
        <f t="shared" si="69"/>
        <v>Kenrich Williams</v>
      </c>
      <c r="BF230" cm="1">
        <f t="array" ref="BF230">INDEX(_x_scores_!B$2:B$474,MATCH($BE230,_x_scores_!$A$2:$A$474,0),0) + INDEX(_hidden_info_auction!AP$42:BA$42,'Draft Sim'!$F$21)</f>
        <v>-1.1116025497043904</v>
      </c>
      <c r="BG230" cm="1">
        <f t="array" ref="BG230">INDEX(_x_scores_!C$2:C$474,MATCH($BE230,_x_scores_!$A$2:$A$474,0),0) + INDEX(_hidden_info_auction!AP$43:BA$43,'Draft Sim'!$F$21)</f>
        <v>-0.23903395260086291</v>
      </c>
      <c r="BH230" cm="1">
        <f t="array" ref="BH230">INDEX(_x_scores_!D$2:D$474,MATCH($BE230,_x_scores_!$A$2:$A$474,0),0) +INDEX(_hidden_info_auction!AP$44:BA$44,'Draft Sim'!$F$21)</f>
        <v>-0.6311492275160111</v>
      </c>
      <c r="BI230" cm="1">
        <f t="array" ref="BI230">INDEX(_x_scores_!E$2:E$474,MATCH($BE230,_x_scores_!$A$2:$A$474,0),0) + INDEX(_hidden_info_auction!AP$45:BA$45,'Draft Sim'!$F$21)</f>
        <v>-0.47614737910526461</v>
      </c>
      <c r="BJ230" cm="1">
        <f t="array" ref="BJ230">INDEX(_x_scores_!F$2:F$474,MATCH($BE230,_x_scores_!$A$2:$A$474,0),0) + INDEX(_hidden_info_auction!AP$46:BA$46,'Draft Sim'!$F$21)</f>
        <v>-1.1549345946909144</v>
      </c>
      <c r="BK230" cm="1">
        <f t="array" ref="BK230">INDEX(_x_scores_!G$2:G$474,MATCH($BE230,_x_scores_!$A$2:$A$474,0),0) + INDEX(_hidden_info_auction!AP$47:BA$47,'Draft Sim'!$F$21)</f>
        <v>-0.72578329004505315</v>
      </c>
      <c r="BL230" cm="1">
        <f t="array" ref="BL230">INDEX(_x_scores_!H$2:H$474,MATCH($BE230,_x_scores_!$A$2:$A$474,0),0) + INDEX(_hidden_info_auction!AP$48:BA$48,'Draft Sim'!$F$21)</f>
        <v>0.88354018193068917</v>
      </c>
      <c r="BM230" cm="1">
        <f t="array" ref="BM230">INDEX(_x_scores_!I$2:I$474,MATCH($BE230,_x_scores_!$A$2:$A$474,0),0) + INDEX(_hidden_info_auction!AP$49:BA$49,'Draft Sim'!$F$21)</f>
        <v>-2.0138940853745737</v>
      </c>
      <c r="BN230" cm="1">
        <f t="array" ref="BN230">INDEX(_x_scores_!J$2:J$474,MATCH($BE230,_x_scores_!$A$2:$A$474,0),0) + INDEX(_hidden_info_auction!AP$50:BA$50,'Draft Sim'!$F$21)</f>
        <v>7.5109739846521223E-2</v>
      </c>
      <c r="BP230">
        <f t="shared" si="70"/>
        <v>0.41784407443458826</v>
      </c>
      <c r="BQ230">
        <f t="shared" si="71"/>
        <v>0.48356580234660518</v>
      </c>
      <c r="BR230">
        <f t="shared" si="72"/>
        <v>0.45770870219590731</v>
      </c>
      <c r="BS230">
        <f t="shared" si="73"/>
        <v>0.46389841466972515</v>
      </c>
      <c r="BT230">
        <f t="shared" si="74"/>
        <v>0.41998465249878136</v>
      </c>
      <c r="BU230">
        <f t="shared" si="75"/>
        <v>0.45005540856623816</v>
      </c>
      <c r="BV230">
        <f t="shared" si="76"/>
        <v>0.56448344305643494</v>
      </c>
      <c r="BW230">
        <f t="shared" si="77"/>
        <v>0.35409888317003513</v>
      </c>
      <c r="BX230">
        <f t="shared" si="78"/>
        <v>0.50552507023882665</v>
      </c>
      <c r="BZ230">
        <f t="shared" si="79"/>
        <v>0.45746271679746031</v>
      </c>
      <c r="CA230" cm="1">
        <f t="array" aca="1" ref="CA230" ca="1">SUM(IF(MOD(_xlfn.FLOOR.MATH(ROW(INDIRECT("1:512"))/1),2)=1,BP230,1-BP230) * IF(MOD(_xlfn.FLOOR.MATH(ROW(INDIRECT("1:512"))/2),2)=1,BQ230,1-BQ230) *  IF(MOD(_xlfn.FLOOR.MATH(ROW(INDIRECT("1:512"))/4),2)=1,BR230,1-BR230) *IF(MOD(_xlfn.FLOOR.MATH(ROW(INDIRECT("1:512"))/8),2)=1,BS230,1-BS230) * IF(MOD(_xlfn.FLOOR.MATH(ROW(INDIRECT("1:512"))/16),2)=1,BT230,1-BT230) * IF(MOD(_xlfn.FLOOR.MATH(ROW(INDIRECT("1:512"))/32),2)=1,BU230,1-BU230) *  IF(MOD(_xlfn.FLOOR.MATH(ROW(INDIRECT("1:512"))/64),2)=1,BV230,1-BV230) * IF(MOD(_xlfn.FLOOR.MATH(ROW(INDIRECT("1:512"))/128),2)=1,BW230,1-BW230) * IF(MOD(_xlfn.FLOOR.MATH(ROW(INDIRECT("1:512"))/256),2)=1,BX230,1-BX230)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0.39567077767253706</v>
      </c>
      <c r="CB230">
        <f ca="1">IF('Auction Sim'!$C$2 = "Most Categories",CA230,BZ230)</f>
        <v>0.39567077767253706</v>
      </c>
      <c r="CD230" t="str">
        <f ca="1"/>
        <v>Julian Champagnie</v>
      </c>
      <c r="CF230" s="6" t="str">
        <f t="shared" ca="1" si="80"/>
        <v>Julian Champagnie</v>
      </c>
      <c r="CH230" t="str">
        <f ca="1"/>
        <v>Julian Champagnie</v>
      </c>
      <c r="CI230">
        <f t="shared" ca="1" si="85"/>
        <v>0.39560240748176367</v>
      </c>
      <c r="CJ230">
        <f t="shared" ca="1" si="86"/>
        <v>0.23525357996146057</v>
      </c>
      <c r="CL230">
        <f t="shared" ca="1" si="87"/>
        <v>0</v>
      </c>
      <c r="CN230">
        <f t="shared" ca="1" si="81"/>
        <v>0</v>
      </c>
    </row>
    <row r="231" spans="9:92">
      <c r="I231" t="str">
        <v>Malaki Branham</v>
      </c>
      <c r="K231" s="6" t="str">
        <f t="shared" ca="1" si="66"/>
        <v>Malaki Branham</v>
      </c>
      <c r="M231" t="str">
        <f ca="1"/>
        <v>Malaki Branham</v>
      </c>
      <c r="N231">
        <f ca="1">INDEX(_g_scores_!K$2:$K$474,MATCH(M231,_g_scores_!$A$2:$A$474,0))</f>
        <v>-2.3703005361497858</v>
      </c>
      <c r="P231">
        <f t="shared" ca="1" si="82"/>
        <v>0</v>
      </c>
      <c r="R231">
        <f t="shared" ca="1" si="67"/>
        <v>0</v>
      </c>
      <c r="T231" t="str">
        <v>Devonte' Graham</v>
      </c>
      <c r="V231" s="6" t="str">
        <f t="shared" ca="1" si="68"/>
        <v>Devonte' Graham</v>
      </c>
      <c r="X231" t="str">
        <f ca="1"/>
        <v>Devonte' Graham</v>
      </c>
      <c r="Y231">
        <f ca="1">INDEX(_z_scores_!$K$2:$K$474,MATCH(X231,_z_scores_!$A$2:$A$474,0))</f>
        <v>-3.9792396964460108</v>
      </c>
      <c r="AA231">
        <f t="shared" ca="1" si="83"/>
        <v>0</v>
      </c>
      <c r="AC231">
        <f t="shared" ca="1" si="84"/>
        <v>0</v>
      </c>
      <c r="AE231">
        <v>-0.87800934809443487</v>
      </c>
      <c r="AF231">
        <v>-1.1357747801698483</v>
      </c>
      <c r="AG231">
        <v>-0.34521399779957318</v>
      </c>
      <c r="AH231">
        <v>-0.31964575188650018</v>
      </c>
      <c r="AI231">
        <v>-0.6905003881717191</v>
      </c>
      <c r="AJ231">
        <v>0.14128802839541996</v>
      </c>
      <c r="AK231">
        <v>0.67591343309548246</v>
      </c>
      <c r="AL231">
        <v>-2.3655625006761008E-2</v>
      </c>
      <c r="AM231">
        <v>-0.43902925159951584</v>
      </c>
      <c r="BE231" t="str">
        <f t="shared" si="69"/>
        <v>Malaki Branham</v>
      </c>
      <c r="BF231" cm="1">
        <f t="array" ref="BF231">INDEX(_x_scores_!B$2:B$474,MATCH($BE231,_x_scores_!$A$2:$A$474,0),0) + INDEX(_hidden_info_auction!AP$42:BA$42,'Draft Sim'!$F$21)</f>
        <v>-0.60825243326144585</v>
      </c>
      <c r="BG231" cm="1">
        <f t="array" ref="BG231">INDEX(_x_scores_!C$2:C$474,MATCH($BE231,_x_scores_!$A$2:$A$474,0),0) + INDEX(_hidden_info_auction!AP$43:BA$43,'Draft Sim'!$F$21)</f>
        <v>-0.61997776042578723</v>
      </c>
      <c r="BH231" cm="1">
        <f t="array" ref="BH231">INDEX(_x_scores_!D$2:D$474,MATCH($BE231,_x_scores_!$A$2:$A$474,0),0) +INDEX(_hidden_info_auction!AP$44:BA$44,'Draft Sim'!$F$21)</f>
        <v>-0.4666501818094817</v>
      </c>
      <c r="BI231" cm="1">
        <f t="array" ref="BI231">INDEX(_x_scores_!E$2:E$474,MATCH($BE231,_x_scores_!$A$2:$A$474,0),0) + INDEX(_hidden_info_auction!AP$45:BA$45,'Draft Sim'!$F$21)</f>
        <v>-0.61872192824764127</v>
      </c>
      <c r="BJ231" cm="1">
        <f t="array" ref="BJ231">INDEX(_x_scores_!F$2:F$474,MATCH($BE231,_x_scores_!$A$2:$A$474,0),0) + INDEX(_hidden_info_auction!AP$46:BA$46,'Draft Sim'!$F$21)</f>
        <v>-1.2875681644616002</v>
      </c>
      <c r="BK231" cm="1">
        <f t="array" ref="BK231">INDEX(_x_scores_!G$2:G$474,MATCH($BE231,_x_scores_!$A$2:$A$474,0),0) + INDEX(_hidden_info_auction!AP$47:BA$47,'Draft Sim'!$F$21)</f>
        <v>-0.18403438396144295</v>
      </c>
      <c r="BL231" cm="1">
        <f t="array" ref="BL231">INDEX(_x_scores_!H$2:H$474,MATCH($BE231,_x_scores_!$A$2:$A$474,0),0) + INDEX(_hidden_info_auction!AP$48:BA$48,'Draft Sim'!$F$21)</f>
        <v>0.44729841208434629</v>
      </c>
      <c r="BM231" cm="1">
        <f t="array" ref="BM231">INDEX(_x_scores_!I$2:I$474,MATCH($BE231,_x_scores_!$A$2:$A$474,0),0) + INDEX(_hidden_info_auction!AP$49:BA$49,'Draft Sim'!$F$21)</f>
        <v>-1.6949467465113699</v>
      </c>
      <c r="BN231" cm="1">
        <f t="array" ref="BN231">INDEX(_x_scores_!J$2:J$474,MATCH($BE231,_x_scores_!$A$2:$A$474,0),0) + INDEX(_hidden_info_auction!AP$50:BA$50,'Draft Sim'!$F$21)</f>
        <v>-0.31686757449574532</v>
      </c>
      <c r="BP231">
        <f t="shared" si="70"/>
        <v>0.45481995727183355</v>
      </c>
      <c r="BQ231">
        <f t="shared" si="71"/>
        <v>0.45744390567930937</v>
      </c>
      <c r="BR231">
        <f t="shared" si="72"/>
        <v>0.46870462865356699</v>
      </c>
      <c r="BS231">
        <f t="shared" si="73"/>
        <v>0.45313250427879992</v>
      </c>
      <c r="BT231">
        <f t="shared" si="74"/>
        <v>0.41094185196499033</v>
      </c>
      <c r="BU231">
        <f t="shared" si="75"/>
        <v>0.48730460016561838</v>
      </c>
      <c r="BV231">
        <f t="shared" si="76"/>
        <v>0.53275178168958059</v>
      </c>
      <c r="BW231">
        <f t="shared" si="77"/>
        <v>0.37638006720452077</v>
      </c>
      <c r="BX231">
        <f t="shared" si="78"/>
        <v>0.4767037412383357</v>
      </c>
      <c r="BZ231">
        <f t="shared" si="79"/>
        <v>0.45757589312739516</v>
      </c>
      <c r="CA231" cm="1">
        <f t="array" aca="1" ref="CA231" ca="1">SUM(IF(MOD(_xlfn.FLOOR.MATH(ROW(INDIRECT("1:512"))/1),2)=1,BP231,1-BP231) * IF(MOD(_xlfn.FLOOR.MATH(ROW(INDIRECT("1:512"))/2),2)=1,BQ231,1-BQ231) *  IF(MOD(_xlfn.FLOOR.MATH(ROW(INDIRECT("1:512"))/4),2)=1,BR231,1-BR231) *IF(MOD(_xlfn.FLOOR.MATH(ROW(INDIRECT("1:512"))/8),2)=1,BS231,1-BS231) * IF(MOD(_xlfn.FLOOR.MATH(ROW(INDIRECT("1:512"))/16),2)=1,BT231,1-BT231) * IF(MOD(_xlfn.FLOOR.MATH(ROW(INDIRECT("1:512"))/32),2)=1,BU231,1-BU231) *  IF(MOD(_xlfn.FLOOR.MATH(ROW(INDIRECT("1:512"))/64),2)=1,BV231,1-BV231) * IF(MOD(_xlfn.FLOOR.MATH(ROW(INDIRECT("1:512"))/128),2)=1,BW231,1-BW231) * IF(MOD(_xlfn.FLOOR.MATH(ROW(INDIRECT("1:512"))/256),2)=1,BX231,1-BX231)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0.39624131434624299</v>
      </c>
      <c r="CB231">
        <f ca="1">IF('Auction Sim'!$C$2 = "Most Categories",CA231,BZ231)</f>
        <v>0.39624131434624299</v>
      </c>
      <c r="CD231" t="str">
        <f ca="1"/>
        <v>Isaiah Joe</v>
      </c>
      <c r="CF231" s="6" t="str">
        <f t="shared" ca="1" si="80"/>
        <v>Isaiah Joe</v>
      </c>
      <c r="CH231" t="str">
        <f ca="1"/>
        <v>Isaiah Joe</v>
      </c>
      <c r="CI231">
        <f t="shared" ca="1" si="85"/>
        <v>0.39523368947690068</v>
      </c>
      <c r="CJ231">
        <f t="shared" ca="1" si="86"/>
        <v>0.23429625501737722</v>
      </c>
      <c r="CL231">
        <f t="shared" ca="1" si="87"/>
        <v>0</v>
      </c>
      <c r="CN231">
        <f t="shared" ca="1" si="81"/>
        <v>0</v>
      </c>
    </row>
    <row r="232" spans="9:92">
      <c r="I232" t="str">
        <v>Isaiah Joe</v>
      </c>
      <c r="K232" s="6" t="str">
        <f t="shared" ca="1" si="66"/>
        <v>Isaiah Joe</v>
      </c>
      <c r="M232" t="str">
        <f ca="1"/>
        <v>Isaiah Joe</v>
      </c>
      <c r="N232">
        <f ca="1">INDEX(_g_scores_!K$2:$K$474,MATCH(M232,_g_scores_!$A$2:$A$474,0))</f>
        <v>-2.4022531224028398</v>
      </c>
      <c r="P232">
        <f t="shared" ca="1" si="82"/>
        <v>0</v>
      </c>
      <c r="R232">
        <f t="shared" ca="1" si="67"/>
        <v>0</v>
      </c>
      <c r="T232" t="str">
        <v>Isaiah Joe</v>
      </c>
      <c r="V232" s="6" t="str">
        <f t="shared" ca="1" si="68"/>
        <v>Isaiah Joe</v>
      </c>
      <c r="X232" t="str">
        <f ca="1"/>
        <v>Isaiah Joe</v>
      </c>
      <c r="Y232">
        <f ca="1">INDEX(_z_scores_!$K$2:$K$474,MATCH(X232,_z_scores_!$A$2:$A$474,0))</f>
        <v>-3.9893436644592124</v>
      </c>
      <c r="AA232">
        <f t="shared" ca="1" si="83"/>
        <v>0</v>
      </c>
      <c r="AC232">
        <f t="shared" ca="1" si="84"/>
        <v>0</v>
      </c>
      <c r="AE232">
        <v>-0.71139522617522621</v>
      </c>
      <c r="AF232">
        <v>-1.1504001899705898</v>
      </c>
      <c r="AG232">
        <v>-0.95109193591128549</v>
      </c>
      <c r="AH232">
        <v>-0.40150154934802906</v>
      </c>
      <c r="AI232">
        <v>-0.81478367273949837</v>
      </c>
      <c r="AJ232">
        <v>0.41347383409187538</v>
      </c>
      <c r="AK232">
        <v>0.89900162958922214</v>
      </c>
      <c r="AL232">
        <v>0.10979737448996107</v>
      </c>
      <c r="AM232">
        <v>-0.51510591570374831</v>
      </c>
      <c r="BE232" t="str">
        <f t="shared" si="69"/>
        <v>Isaiah Joe</v>
      </c>
      <c r="BF232" cm="1">
        <f t="array" ref="BF232">INDEX(_x_scores_!B$2:B$474,MATCH($BE232,_x_scores_!$A$2:$A$474,0),0) + INDEX(_hidden_info_auction!AP$42:BA$42,'Draft Sim'!$F$21)</f>
        <v>-0.8032320893936965</v>
      </c>
      <c r="BG232" cm="1">
        <f t="array" ref="BG232">INDEX(_x_scores_!C$2:C$474,MATCH($BE232,_x_scores_!$A$2:$A$474,0),0) + INDEX(_hidden_info_auction!AP$43:BA$43,'Draft Sim'!$F$21)</f>
        <v>-0.90623257484388342</v>
      </c>
      <c r="BH232" cm="1">
        <f t="array" ref="BH232">INDEX(_x_scores_!D$2:D$474,MATCH($BE232,_x_scores_!$A$2:$A$474,0),0) +INDEX(_hidden_info_auction!AP$44:BA$44,'Draft Sim'!$F$21)</f>
        <v>-0.80163293267778024</v>
      </c>
      <c r="BI232" cm="1">
        <f t="array" ref="BI232">INDEX(_x_scores_!E$2:E$474,MATCH($BE232,_x_scores_!$A$2:$A$474,0),0) + INDEX(_hidden_info_auction!AP$45:BA$45,'Draft Sim'!$F$21)</f>
        <v>-0.63447707629344041</v>
      </c>
      <c r="BJ232" cm="1">
        <f t="array" ref="BJ232">INDEX(_x_scores_!F$2:F$474,MATCH($BE232,_x_scores_!$A$2:$A$474,0),0) + INDEX(_hidden_info_auction!AP$46:BA$46,'Draft Sim'!$F$21)</f>
        <v>-1.3865551404725489</v>
      </c>
      <c r="BK232" cm="1">
        <f t="array" ref="BK232">INDEX(_x_scores_!G$2:G$474,MATCH($BE232,_x_scores_!$A$2:$A$474,0),0) + INDEX(_hidden_info_auction!AP$47:BA$47,'Draft Sim'!$F$21)</f>
        <v>0.34554041479163727</v>
      </c>
      <c r="BL232" cm="1">
        <f t="array" ref="BL232">INDEX(_x_scores_!H$2:H$474,MATCH($BE232,_x_scores_!$A$2:$A$474,0),0) + INDEX(_hidden_info_auction!AP$48:BA$48,'Draft Sim'!$F$21)</f>
        <v>0.82833731644407937</v>
      </c>
      <c r="BM232" cm="1">
        <f t="array" ref="BM232">INDEX(_x_scores_!I$2:I$474,MATCH($BE232,_x_scores_!$A$2:$A$474,0),0) + INDEX(_hidden_info_auction!AP$49:BA$49,'Draft Sim'!$F$21)</f>
        <v>-1.6341413278788783</v>
      </c>
      <c r="BN232" cm="1">
        <f t="array" ref="BN232">INDEX(_x_scores_!J$2:J$474,MATCH($BE232,_x_scores_!$A$2:$A$474,0),0) + INDEX(_hidden_info_auction!AP$50:BA$50,'Draft Sim'!$F$21)</f>
        <v>-0.4152620762975916</v>
      </c>
      <c r="BP232">
        <f t="shared" si="70"/>
        <v>0.44043214898859873</v>
      </c>
      <c r="BQ232">
        <f t="shared" si="71"/>
        <v>0.43792913008433021</v>
      </c>
      <c r="BR232">
        <f t="shared" si="72"/>
        <v>0.44634689897353264</v>
      </c>
      <c r="BS232">
        <f t="shared" si="73"/>
        <v>0.45194478643697211</v>
      </c>
      <c r="BT232">
        <f t="shared" si="74"/>
        <v>0.40422346611923565</v>
      </c>
      <c r="BU232">
        <f t="shared" si="75"/>
        <v>0.52382654922292993</v>
      </c>
      <c r="BV232">
        <f t="shared" si="76"/>
        <v>0.56048662024908547</v>
      </c>
      <c r="BW232">
        <f t="shared" si="77"/>
        <v>0.38067767571417654</v>
      </c>
      <c r="BX232">
        <f t="shared" si="78"/>
        <v>0.46948218236858441</v>
      </c>
      <c r="BZ232">
        <f t="shared" si="79"/>
        <v>0.45726105090638292</v>
      </c>
      <c r="CA232" cm="1">
        <f t="array" aca="1" ref="CA232" ca="1">SUM(IF(MOD(_xlfn.FLOOR.MATH(ROW(INDIRECT("1:512"))/1),2)=1,BP232,1-BP232) * IF(MOD(_xlfn.FLOOR.MATH(ROW(INDIRECT("1:512"))/2),2)=1,BQ232,1-BQ232) *  IF(MOD(_xlfn.FLOOR.MATH(ROW(INDIRECT("1:512"))/4),2)=1,BR232,1-BR232) *IF(MOD(_xlfn.FLOOR.MATH(ROW(INDIRECT("1:512"))/8),2)=1,BS232,1-BS232) * IF(MOD(_xlfn.FLOOR.MATH(ROW(INDIRECT("1:512"))/16),2)=1,BT232,1-BT232) * IF(MOD(_xlfn.FLOOR.MATH(ROW(INDIRECT("1:512"))/32),2)=1,BU232,1-BU232) *  IF(MOD(_xlfn.FLOOR.MATH(ROW(INDIRECT("1:512"))/64),2)=1,BV232,1-BV232) * IF(MOD(_xlfn.FLOOR.MATH(ROW(INDIRECT("1:512"))/128),2)=1,BW232,1-BW232) * IF(MOD(_xlfn.FLOOR.MATH(ROW(INDIRECT("1:512"))/256),2)=1,BX232,1-BX232)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0.39523368947690068</v>
      </c>
      <c r="CB232">
        <f ca="1">IF('Auction Sim'!$C$2 = "Most Categories",CA232,BZ232)</f>
        <v>0.39523368947690068</v>
      </c>
      <c r="CD232" t="str">
        <f ca="1"/>
        <v>Gary Harris</v>
      </c>
      <c r="CF232" s="6" t="str">
        <f t="shared" ca="1" si="80"/>
        <v>Gary Harris</v>
      </c>
      <c r="CH232" t="str">
        <f ca="1"/>
        <v>Gary Harris</v>
      </c>
      <c r="CI232">
        <f t="shared" ca="1" si="85"/>
        <v>0.39522863280044535</v>
      </c>
      <c r="CJ232">
        <f t="shared" ca="1" si="86"/>
        <v>0.23428312437044768</v>
      </c>
      <c r="CL232">
        <f t="shared" ca="1" si="87"/>
        <v>0</v>
      </c>
      <c r="CN232">
        <f t="shared" ca="1" si="81"/>
        <v>0</v>
      </c>
    </row>
    <row r="233" spans="9:92">
      <c r="I233" t="str">
        <v>Cody Martin</v>
      </c>
      <c r="K233" s="6" t="str">
        <f t="shared" ca="1" si="66"/>
        <v>Cody Martin</v>
      </c>
      <c r="M233" t="str">
        <f ca="1"/>
        <v>Cody Martin</v>
      </c>
      <c r="N233">
        <f ca="1">INDEX(_g_scores_!K$2:$K$474,MATCH(M233,_g_scores_!$A$2:$A$474,0))</f>
        <v>-2.416337626063469</v>
      </c>
      <c r="P233">
        <f t="shared" ca="1" si="82"/>
        <v>0</v>
      </c>
      <c r="R233">
        <f t="shared" ca="1" si="67"/>
        <v>0</v>
      </c>
      <c r="T233" t="str">
        <v>Malaki Branham</v>
      </c>
      <c r="V233" s="6" t="str">
        <f t="shared" ca="1" si="68"/>
        <v>Malaki Branham</v>
      </c>
      <c r="X233" t="str">
        <f ca="1"/>
        <v>Malaki Branham</v>
      </c>
      <c r="Y233">
        <f ca="1">INDEX(_z_scores_!$K$2:$K$474,MATCH(X233,_z_scores_!$A$2:$A$474,0))</f>
        <v>-3.9947477536972062</v>
      </c>
      <c r="AA233">
        <f t="shared" ca="1" si="83"/>
        <v>0</v>
      </c>
      <c r="AC233">
        <f t="shared" ca="1" si="84"/>
        <v>0</v>
      </c>
      <c r="AE233">
        <v>-0.51641557004297556</v>
      </c>
      <c r="AF233">
        <v>-0.8641453755524936</v>
      </c>
      <c r="AG233">
        <v>-0.61610918504298695</v>
      </c>
      <c r="AH233">
        <v>-0.38574640130222998</v>
      </c>
      <c r="AI233">
        <v>-0.71579669672854951</v>
      </c>
      <c r="AJ233">
        <v>-0.11610096466120484</v>
      </c>
      <c r="AK233">
        <v>0.51796272522948905</v>
      </c>
      <c r="AL233">
        <v>4.8991955857469426E-2</v>
      </c>
      <c r="AM233">
        <v>-0.41671141390190203</v>
      </c>
      <c r="BE233" t="str">
        <f t="shared" si="69"/>
        <v>Cody Martin</v>
      </c>
      <c r="BF233" cm="1">
        <f t="array" ref="BF233">INDEX(_x_scores_!B$2:B$474,MATCH($BE233,_x_scores_!$A$2:$A$474,0),0) + INDEX(_hidden_info_auction!AP$42:BA$42,'Draft Sim'!$F$21)</f>
        <v>-1.1431469073118783</v>
      </c>
      <c r="BG233" cm="1">
        <f t="array" ref="BG233">INDEX(_x_scores_!C$2:C$474,MATCH($BE233,_x_scores_!$A$2:$A$474,0),0) + INDEX(_hidden_info_auction!AP$43:BA$43,'Draft Sim'!$F$21)</f>
        <v>-0.44460943717669454</v>
      </c>
      <c r="BH233" cm="1">
        <f t="array" ref="BH233">INDEX(_x_scores_!D$2:D$474,MATCH($BE233,_x_scores_!$A$2:$A$474,0),0) +INDEX(_hidden_info_auction!AP$44:BA$44,'Draft Sim'!$F$21)</f>
        <v>-0.5592903535706103</v>
      </c>
      <c r="BI233" cm="1">
        <f t="array" ref="BI233">INDEX(_x_scores_!E$2:E$474,MATCH($BE233,_x_scores_!$A$2:$A$474,0),0) + INDEX(_hidden_info_auction!AP$45:BA$45,'Draft Sim'!$F$21)</f>
        <v>-0.49165486922612117</v>
      </c>
      <c r="BJ233" cm="1">
        <f t="array" ref="BJ233">INDEX(_x_scores_!F$2:F$474,MATCH($BE233,_x_scores_!$A$2:$A$474,0),0) + INDEX(_hidden_info_auction!AP$46:BA$46,'Draft Sim'!$F$21)</f>
        <v>-1.1799311011685494</v>
      </c>
      <c r="BK233" cm="1">
        <f t="array" ref="BK233">INDEX(_x_scores_!G$2:G$474,MATCH($BE233,_x_scores_!$A$2:$A$474,0),0) + INDEX(_hidden_info_auction!AP$47:BA$47,'Draft Sim'!$F$21)</f>
        <v>-0.81088300252460455</v>
      </c>
      <c r="BL233" cm="1">
        <f t="array" ref="BL233">INDEX(_x_scores_!H$2:H$474,MATCH($BE233,_x_scores_!$A$2:$A$474,0),0) + INDEX(_hidden_info_auction!AP$48:BA$48,'Draft Sim'!$F$21)</f>
        <v>0.96566859997300414</v>
      </c>
      <c r="BM233" cm="1">
        <f t="array" ref="BM233">INDEX(_x_scores_!I$2:I$474,MATCH($BE233,_x_scores_!$A$2:$A$474,0),0) + INDEX(_hidden_info_auction!AP$49:BA$49,'Draft Sim'!$F$21)</f>
        <v>-1.7875160138196753</v>
      </c>
      <c r="BN233" cm="1">
        <f t="array" ref="BN233">INDEX(_x_scores_!J$2:J$474,MATCH($BE233,_x_scores_!$A$2:$A$474,0),0) + INDEX(_hidden_info_auction!AP$50:BA$50,'Draft Sim'!$F$21)</f>
        <v>-3.4770472555221588E-2</v>
      </c>
      <c r="BP233">
        <f t="shared" si="70"/>
        <v>0.41554736097523204</v>
      </c>
      <c r="BQ233">
        <f t="shared" si="71"/>
        <v>0.46945321960354347</v>
      </c>
      <c r="BR233">
        <f t="shared" si="72"/>
        <v>0.46250862341058374</v>
      </c>
      <c r="BS233">
        <f t="shared" si="73"/>
        <v>0.46272600705597866</v>
      </c>
      <c r="BT233">
        <f t="shared" si="74"/>
        <v>0.41827703283541262</v>
      </c>
      <c r="BU233">
        <f t="shared" si="75"/>
        <v>0.44423557220308285</v>
      </c>
      <c r="BV233">
        <f t="shared" si="76"/>
        <v>0.57041745193928051</v>
      </c>
      <c r="BW233">
        <f t="shared" si="77"/>
        <v>0.36986693631345402</v>
      </c>
      <c r="BX233">
        <f t="shared" si="78"/>
        <v>0.49744222082374656</v>
      </c>
      <c r="BZ233">
        <f t="shared" si="79"/>
        <v>0.45671938057336831</v>
      </c>
      <c r="CA233" cm="1">
        <f t="array" aca="1" ref="CA233" ca="1">SUM(IF(MOD(_xlfn.FLOOR.MATH(ROW(INDIRECT("1:512"))/1),2)=1,BP233,1-BP233) * IF(MOD(_xlfn.FLOOR.MATH(ROW(INDIRECT("1:512"))/2),2)=1,BQ233,1-BQ233) *  IF(MOD(_xlfn.FLOOR.MATH(ROW(INDIRECT("1:512"))/4),2)=1,BR233,1-BR233) *IF(MOD(_xlfn.FLOOR.MATH(ROW(INDIRECT("1:512"))/8),2)=1,BS233,1-BS233) * IF(MOD(_xlfn.FLOOR.MATH(ROW(INDIRECT("1:512"))/16),2)=1,BT233,1-BT233) * IF(MOD(_xlfn.FLOOR.MATH(ROW(INDIRECT("1:512"))/32),2)=1,BU233,1-BU233) *  IF(MOD(_xlfn.FLOOR.MATH(ROW(INDIRECT("1:512"))/64),2)=1,BV233,1-BV233) * IF(MOD(_xlfn.FLOOR.MATH(ROW(INDIRECT("1:512"))/128),2)=1,BW233,1-BW233) * IF(MOD(_xlfn.FLOOR.MATH(ROW(INDIRECT("1:512"))/256),2)=1,BX233,1-BX233)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0.39391270666758516</v>
      </c>
      <c r="CB233">
        <f ca="1">IF('Auction Sim'!$C$2 = "Most Categories",CA233,BZ233)</f>
        <v>0.39391270666758516</v>
      </c>
      <c r="CD233" t="str">
        <f ca="1"/>
        <v>Gabe Vincent</v>
      </c>
      <c r="CF233" s="6" t="str">
        <f t="shared" ca="1" si="80"/>
        <v>Gabe Vincent</v>
      </c>
      <c r="CH233" t="str">
        <f ca="1"/>
        <v>Gabe Vincent</v>
      </c>
      <c r="CI233">
        <f t="shared" ca="1" si="85"/>
        <v>0.3947201948061892</v>
      </c>
      <c r="CJ233">
        <f t="shared" ca="1" si="86"/>
        <v>0.23296263160141523</v>
      </c>
      <c r="CL233">
        <f t="shared" ca="1" si="87"/>
        <v>0</v>
      </c>
      <c r="CN233">
        <f t="shared" ca="1" si="81"/>
        <v>0</v>
      </c>
    </row>
    <row r="234" spans="9:92">
      <c r="I234" t="str">
        <v>Gabe Vincent</v>
      </c>
      <c r="K234" s="6" t="str">
        <f t="shared" ca="1" si="66"/>
        <v>Gabe Vincent</v>
      </c>
      <c r="M234" t="str">
        <f ca="1"/>
        <v>Gabe Vincent</v>
      </c>
      <c r="N234">
        <f ca="1">INDEX(_g_scores_!K$2:$K$474,MATCH(M234,_g_scores_!$A$2:$A$474,0))</f>
        <v>-2.424819619272268</v>
      </c>
      <c r="P234">
        <f t="shared" ca="1" si="82"/>
        <v>0</v>
      </c>
      <c r="R234">
        <f t="shared" ca="1" si="67"/>
        <v>0</v>
      </c>
      <c r="T234" t="str">
        <v>Josh Okogie</v>
      </c>
      <c r="V234" s="6" t="str">
        <f t="shared" ca="1" si="68"/>
        <v>Josh Okogie</v>
      </c>
      <c r="X234" t="str">
        <f ca="1"/>
        <v>Josh Okogie</v>
      </c>
      <c r="Y234">
        <f ca="1">INDEX(_z_scores_!$K$2:$K$474,MATCH(X234,_z_scores_!$A$2:$A$474,0))</f>
        <v>-4.0024908183457759</v>
      </c>
      <c r="AA234">
        <f t="shared" ca="1" si="83"/>
        <v>0</v>
      </c>
      <c r="AC234">
        <f t="shared" ca="1" si="84"/>
        <v>0</v>
      </c>
      <c r="AE234">
        <v>-0.89288270721834284</v>
      </c>
      <c r="AF234">
        <v>-0.65206665602273195</v>
      </c>
      <c r="AG234">
        <v>-0.9015893412051964</v>
      </c>
      <c r="AH234">
        <v>-0.1874813135283448</v>
      </c>
      <c r="AI234">
        <v>-0.33891827592857332</v>
      </c>
      <c r="AJ234">
        <v>-0.46825967465180174</v>
      </c>
      <c r="AK234">
        <v>0.78513156204033818</v>
      </c>
      <c r="AL234">
        <v>-0.16253409090713053</v>
      </c>
      <c r="AM234">
        <v>-0.39065844848881548</v>
      </c>
      <c r="BE234" t="str">
        <f t="shared" si="69"/>
        <v>Gabe Vincent</v>
      </c>
      <c r="BF234" cm="1">
        <f t="array" ref="BF234">INDEX(_x_scores_!B$2:B$474,MATCH($BE234,_x_scores_!$A$2:$A$474,0),0) + INDEX(_hidden_info_auction!AP$42:BA$42,'Draft Sim'!$F$21)</f>
        <v>-0.76762266143218194</v>
      </c>
      <c r="BG234" cm="1">
        <f t="array" ref="BG234">INDEX(_x_scores_!C$2:C$474,MATCH($BE234,_x_scores_!$A$2:$A$474,0),0) + INDEX(_hidden_info_auction!AP$43:BA$43,'Draft Sim'!$F$21)</f>
        <v>-0.88767228380664187</v>
      </c>
      <c r="BH234" cm="1">
        <f t="array" ref="BH234">INDEX(_x_scores_!D$2:D$474,MATCH($BE234,_x_scores_!$A$2:$A$474,0),0) +INDEX(_hidden_info_auction!AP$44:BA$44,'Draft Sim'!$F$21)</f>
        <v>-0.22084699359130722</v>
      </c>
      <c r="BI234" cm="1">
        <f t="array" ref="BI234">INDEX(_x_scores_!E$2:E$474,MATCH($BE234,_x_scores_!$A$2:$A$474,0),0) + INDEX(_hidden_info_auction!AP$45:BA$45,'Draft Sim'!$F$21)</f>
        <v>-0.39265266348492289</v>
      </c>
      <c r="BJ234" cm="1">
        <f t="array" ref="BJ234">INDEX(_x_scores_!F$2:F$474,MATCH($BE234,_x_scores_!$A$2:$A$474,0),0) + INDEX(_hidden_info_auction!AP$46:BA$46,'Draft Sim'!$F$21)</f>
        <v>-1.4174272803085237</v>
      </c>
      <c r="BK234" cm="1">
        <f t="array" ref="BK234">INDEX(_x_scores_!G$2:G$474,MATCH($BE234,_x_scores_!$A$2:$A$474,0),0) + INDEX(_hidden_info_auction!AP$47:BA$47,'Draft Sim'!$F$21)</f>
        <v>-4.5832146566921417E-2</v>
      </c>
      <c r="BL234" cm="1">
        <f t="array" ref="BL234">INDEX(_x_scores_!H$2:H$474,MATCH($BE234,_x_scores_!$A$2:$A$474,0),0) + INDEX(_hidden_info_auction!AP$48:BA$48,'Draft Sim'!$F$21)</f>
        <v>0.35511395279393887</v>
      </c>
      <c r="BM234" cm="1">
        <f t="array" ref="BM234">INDEX(_x_scores_!I$2:I$474,MATCH($BE234,_x_scores_!$A$2:$A$474,0),0) + INDEX(_hidden_info_auction!AP$49:BA$49,'Draft Sim'!$F$21)</f>
        <v>-1.6057294764461052</v>
      </c>
      <c r="BN234" cm="1">
        <f t="array" ref="BN234">INDEX(_x_scores_!J$2:J$474,MATCH($BE234,_x_scores_!$A$2:$A$474,0),0) + INDEX(_hidden_info_auction!AP$50:BA$50,'Draft Sim'!$F$21)</f>
        <v>-0.44610042245388914</v>
      </c>
      <c r="BP234">
        <f t="shared" si="70"/>
        <v>0.44305452389699362</v>
      </c>
      <c r="BQ234">
        <f t="shared" si="71"/>
        <v>0.43919039076366506</v>
      </c>
      <c r="BR234">
        <f t="shared" si="72"/>
        <v>0.48517733280599273</v>
      </c>
      <c r="BS234">
        <f t="shared" si="73"/>
        <v>0.47021597267920134</v>
      </c>
      <c r="BT234">
        <f t="shared" si="74"/>
        <v>0.40213379632409985</v>
      </c>
      <c r="BU234">
        <f t="shared" si="75"/>
        <v>0.4968378214966942</v>
      </c>
      <c r="BV234">
        <f t="shared" si="76"/>
        <v>0.52601273074394805</v>
      </c>
      <c r="BW234">
        <f t="shared" si="77"/>
        <v>0.38269086506417027</v>
      </c>
      <c r="BX234">
        <f t="shared" si="78"/>
        <v>0.46722078728749139</v>
      </c>
      <c r="BZ234">
        <f t="shared" si="79"/>
        <v>0.4569482467846952</v>
      </c>
      <c r="CA234" cm="1">
        <f t="array" aca="1" ref="CA234" ca="1">SUM(IF(MOD(_xlfn.FLOOR.MATH(ROW(INDIRECT("1:512"))/1),2)=1,BP234,1-BP234) * IF(MOD(_xlfn.FLOOR.MATH(ROW(INDIRECT("1:512"))/2),2)=1,BQ234,1-BQ234) *  IF(MOD(_xlfn.FLOOR.MATH(ROW(INDIRECT("1:512"))/4),2)=1,BR234,1-BR234) *IF(MOD(_xlfn.FLOOR.MATH(ROW(INDIRECT("1:512"))/8),2)=1,BS234,1-BS234) * IF(MOD(_xlfn.FLOOR.MATH(ROW(INDIRECT("1:512"))/16),2)=1,BT234,1-BT234) * IF(MOD(_xlfn.FLOOR.MATH(ROW(INDIRECT("1:512"))/32),2)=1,BU234,1-BU234) *  IF(MOD(_xlfn.FLOOR.MATH(ROW(INDIRECT("1:512"))/64),2)=1,BV234,1-BV234) * IF(MOD(_xlfn.FLOOR.MATH(ROW(INDIRECT("1:512"))/128),2)=1,BW234,1-BW234) * IF(MOD(_xlfn.FLOOR.MATH(ROW(INDIRECT("1:512"))/256),2)=1,BX234,1-BX234)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0.3947201948061892</v>
      </c>
      <c r="CB234">
        <f ca="1">IF('Auction Sim'!$C$2 = "Most Categories",CA234,BZ234)</f>
        <v>0.3947201948061892</v>
      </c>
      <c r="CD234" t="str">
        <f ca="1"/>
        <v>James Wiseman</v>
      </c>
      <c r="CF234" s="6" t="str">
        <f t="shared" ca="1" si="80"/>
        <v>James Wiseman</v>
      </c>
      <c r="CH234" t="str">
        <f ca="1"/>
        <v>James Wiseman</v>
      </c>
      <c r="CI234">
        <f t="shared" ca="1" si="85"/>
        <v>0.39436943706149347</v>
      </c>
      <c r="CJ234">
        <f t="shared" ca="1" si="86"/>
        <v>0.23205138767845152</v>
      </c>
      <c r="CL234">
        <f t="shared" ca="1" si="87"/>
        <v>0</v>
      </c>
      <c r="CN234">
        <f t="shared" ca="1" si="81"/>
        <v>0</v>
      </c>
    </row>
    <row r="235" spans="9:92">
      <c r="I235" t="str">
        <v>Josh Okogie</v>
      </c>
      <c r="K235" s="6" t="str">
        <f t="shared" ca="1" si="66"/>
        <v>Josh Okogie</v>
      </c>
      <c r="M235" t="str">
        <f ca="1"/>
        <v>Josh Okogie</v>
      </c>
      <c r="N235">
        <f ca="1">INDEX(_g_scores_!K$2:$K$474,MATCH(M235,_g_scores_!$A$2:$A$474,0))</f>
        <v>-2.4564176807505875</v>
      </c>
      <c r="P235">
        <f t="shared" ca="1" si="82"/>
        <v>0</v>
      </c>
      <c r="R235">
        <f t="shared" ca="1" si="67"/>
        <v>0</v>
      </c>
      <c r="T235" t="str">
        <v>Talen Horton-Tucker</v>
      </c>
      <c r="V235" s="6" t="str">
        <f t="shared" ca="1" si="68"/>
        <v>Talen Horton-Tucker</v>
      </c>
      <c r="X235" t="str">
        <f ca="1"/>
        <v>Talen Horton-Tucker</v>
      </c>
      <c r="Y235">
        <f ca="1">INDEX(_z_scores_!$K$2:$K$474,MATCH(X235,_z_scores_!$A$2:$A$474,0))</f>
        <v>-4.0423818363442514</v>
      </c>
      <c r="AA235">
        <f t="shared" ca="1" si="83"/>
        <v>0</v>
      </c>
      <c r="AC235">
        <f t="shared" ca="1" si="84"/>
        <v>0</v>
      </c>
      <c r="AE235">
        <v>-0.58180320726247625</v>
      </c>
      <c r="AF235">
        <v>-0.76234795582790849</v>
      </c>
      <c r="AG235">
        <v>2.1952555578280863E-2</v>
      </c>
      <c r="AH235">
        <v>-0.20435481919841836</v>
      </c>
      <c r="AI235">
        <v>-0.3633183727555922</v>
      </c>
      <c r="AJ235">
        <v>-0.47085276444233753</v>
      </c>
      <c r="AK235">
        <v>-5.380210024612897E-2</v>
      </c>
      <c r="AL235">
        <v>-0.10220064565344779</v>
      </c>
      <c r="AM235">
        <v>-0.42800335736777995</v>
      </c>
      <c r="BE235" t="str">
        <f t="shared" si="69"/>
        <v>Josh Okogie</v>
      </c>
      <c r="BF235" cm="1">
        <f t="array" ref="BF235">INDEX(_x_scores_!B$2:B$474,MATCH($BE235,_x_scores_!$A$2:$A$474,0),0) + INDEX(_hidden_info_auction!AP$42:BA$42,'Draft Sim'!$F$21)</f>
        <v>-0.98471957043681313</v>
      </c>
      <c r="BG235" cm="1">
        <f t="array" ref="BG235">INDEX(_x_scores_!C$2:C$474,MATCH($BE235,_x_scores_!$A$2:$A$474,0),0) + INDEX(_hidden_info_auction!AP$43:BA$43,'Draft Sim'!$F$21)</f>
        <v>-0.40789904089602558</v>
      </c>
      <c r="BH235" cm="1">
        <f t="array" ref="BH235">INDEX(_x_scores_!D$2:D$474,MATCH($BE235,_x_scores_!$A$2:$A$474,0),0) +INDEX(_hidden_info_auction!AP$44:BA$44,'Draft Sim'!$F$21)</f>
        <v>-0.75213033797169115</v>
      </c>
      <c r="BI235" cm="1">
        <f t="array" ref="BI235">INDEX(_x_scores_!E$2:E$474,MATCH($BE235,_x_scores_!$A$2:$A$474,0),0) + INDEX(_hidden_info_auction!AP$45:BA$45,'Draft Sim'!$F$21)</f>
        <v>-0.42045684047375609</v>
      </c>
      <c r="BJ235" cm="1">
        <f t="array" ref="BJ235">INDEX(_x_scores_!F$2:F$474,MATCH($BE235,_x_scores_!$A$2:$A$474,0),0) + INDEX(_hidden_info_auction!AP$46:BA$46,'Draft Sim'!$F$21)</f>
        <v>-0.91068974366162392</v>
      </c>
      <c r="BK235" cm="1">
        <f t="array" ref="BK235">INDEX(_x_scores_!G$2:G$474,MATCH($BE235,_x_scores_!$A$2:$A$474,0),0) + INDEX(_hidden_info_auction!AP$47:BA$47,'Draft Sim'!$F$21)</f>
        <v>-0.53619309395203985</v>
      </c>
      <c r="BL235" cm="1">
        <f t="array" ref="BL235">INDEX(_x_scores_!H$2:H$474,MATCH($BE235,_x_scores_!$A$2:$A$474,0),0) + INDEX(_hidden_info_auction!AP$48:BA$48,'Draft Sim'!$F$21)</f>
        <v>0.71446724889519542</v>
      </c>
      <c r="BM235" cm="1">
        <f t="array" ref="BM235">INDEX(_x_scores_!I$2:I$474,MATCH($BE235,_x_scores_!$A$2:$A$474,0),0) + INDEX(_hidden_info_auction!AP$49:BA$49,'Draft Sim'!$F$21)</f>
        <v>-1.9064727932759697</v>
      </c>
      <c r="BN235" cm="1">
        <f t="array" ref="BN235">INDEX(_x_scores_!J$2:J$474,MATCH($BE235,_x_scores_!$A$2:$A$474,0),0) + INDEX(_hidden_info_auction!AP$50:BA$50,'Draft Sim'!$F$21)</f>
        <v>-0.29081460908265877</v>
      </c>
      <c r="BP235">
        <f t="shared" si="70"/>
        <v>0.42710985848604111</v>
      </c>
      <c r="BQ235">
        <f t="shared" si="71"/>
        <v>0.47197105711598053</v>
      </c>
      <c r="BR235">
        <f t="shared" si="72"/>
        <v>0.44964186060723232</v>
      </c>
      <c r="BS235">
        <f t="shared" si="73"/>
        <v>0.46811128094270926</v>
      </c>
      <c r="BT235">
        <f t="shared" si="74"/>
        <v>0.43674457063369965</v>
      </c>
      <c r="BU235">
        <f t="shared" si="75"/>
        <v>0.46305804581380494</v>
      </c>
      <c r="BV235">
        <f t="shared" si="76"/>
        <v>0.55222309263991498</v>
      </c>
      <c r="BW235">
        <f t="shared" si="77"/>
        <v>0.36155192472583297</v>
      </c>
      <c r="BX235">
        <f t="shared" si="78"/>
        <v>0.47861725047489756</v>
      </c>
      <c r="BZ235">
        <f t="shared" si="79"/>
        <v>0.45655877127112365</v>
      </c>
      <c r="CA235" cm="1">
        <f t="array" aca="1" ref="CA235" ca="1">SUM(IF(MOD(_xlfn.FLOOR.MATH(ROW(INDIRECT("1:512"))/1),2)=1,BP235,1-BP235) * IF(MOD(_xlfn.FLOOR.MATH(ROW(INDIRECT("1:512"))/2),2)=1,BQ235,1-BQ235) *  IF(MOD(_xlfn.FLOOR.MATH(ROW(INDIRECT("1:512"))/4),2)=1,BR235,1-BR235) *IF(MOD(_xlfn.FLOOR.MATH(ROW(INDIRECT("1:512"))/8),2)=1,BS235,1-BS235) * IF(MOD(_xlfn.FLOOR.MATH(ROW(INDIRECT("1:512"))/16),2)=1,BT235,1-BT235) * IF(MOD(_xlfn.FLOOR.MATH(ROW(INDIRECT("1:512"))/32),2)=1,BU235,1-BU235) *  IF(MOD(_xlfn.FLOOR.MATH(ROW(INDIRECT("1:512"))/64),2)=1,BV235,1-BV235) * IF(MOD(_xlfn.FLOOR.MATH(ROW(INDIRECT("1:512"))/128),2)=1,BW235,1-BW235) * IF(MOD(_xlfn.FLOOR.MATH(ROW(INDIRECT("1:512"))/256),2)=1,BX235,1-BX235)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0.39368831149256339</v>
      </c>
      <c r="CB235">
        <f ca="1">IF('Auction Sim'!$C$2 = "Most Categories",CA235,BZ235)</f>
        <v>0.39368831149256339</v>
      </c>
      <c r="CD235" t="str">
        <f ca="1"/>
        <v>Cody Martin</v>
      </c>
      <c r="CF235" s="6" t="str">
        <f t="shared" ca="1" si="80"/>
        <v>Cody Martin</v>
      </c>
      <c r="CH235" t="str">
        <f ca="1"/>
        <v>Cody Martin</v>
      </c>
      <c r="CI235">
        <f t="shared" ca="1" si="85"/>
        <v>0.39391270666758516</v>
      </c>
      <c r="CJ235">
        <f t="shared" ca="1" si="86"/>
        <v>0.2308645005804435</v>
      </c>
      <c r="CL235">
        <f t="shared" ca="1" si="87"/>
        <v>0</v>
      </c>
      <c r="CN235">
        <f t="shared" ca="1" si="81"/>
        <v>0</v>
      </c>
    </row>
    <row r="236" spans="9:92">
      <c r="I236" t="str">
        <v>James Wiseman</v>
      </c>
      <c r="K236" s="6" t="str">
        <f t="shared" ca="1" si="66"/>
        <v>James Wiseman</v>
      </c>
      <c r="M236" t="str">
        <f ca="1"/>
        <v>James Wiseman</v>
      </c>
      <c r="N236">
        <f ca="1">INDEX(_g_scores_!K$2:$K$474,MATCH(M236,_g_scores_!$A$2:$A$474,0))</f>
        <v>-2.456840483863179</v>
      </c>
      <c r="P236">
        <f t="shared" ca="1" si="82"/>
        <v>0</v>
      </c>
      <c r="R236">
        <f t="shared" ca="1" si="67"/>
        <v>0</v>
      </c>
      <c r="T236" t="str">
        <v>Julian Champagnie</v>
      </c>
      <c r="V236" s="6" t="str">
        <f t="shared" ca="1" si="68"/>
        <v>Julian Champagnie</v>
      </c>
      <c r="X236" t="str">
        <f ca="1"/>
        <v>Julian Champagnie</v>
      </c>
      <c r="Y236">
        <f ca="1">INDEX(_z_scores_!$K$2:$K$474,MATCH(X236,_z_scores_!$A$2:$A$474,0))</f>
        <v>-4.0605633212727881</v>
      </c>
      <c r="AA236">
        <f t="shared" ca="1" si="83"/>
        <v>0</v>
      </c>
      <c r="AC236">
        <f t="shared" ca="1" si="84"/>
        <v>0</v>
      </c>
      <c r="AE236">
        <v>-0.79829375512645373</v>
      </c>
      <c r="AF236">
        <v>-0.74441017082832528</v>
      </c>
      <c r="AG236">
        <v>-1.0238357655986086</v>
      </c>
      <c r="AH236">
        <v>-0.62768450444514567</v>
      </c>
      <c r="AI236">
        <v>-0.52127092243426587</v>
      </c>
      <c r="AJ236">
        <v>-3.7530004279560459E-3</v>
      </c>
      <c r="AK236">
        <v>0.86266337398586135</v>
      </c>
      <c r="AL236">
        <v>-3.9229848443175966E-2</v>
      </c>
      <c r="AM236">
        <v>-0.19424259089260229</v>
      </c>
      <c r="BE236" t="str">
        <f t="shared" si="69"/>
        <v>James Wiseman</v>
      </c>
      <c r="BF236" cm="1">
        <f t="array" ref="BF236">INDEX(_x_scores_!B$2:B$474,MATCH($BE236,_x_scores_!$A$2:$A$474,0),0) + INDEX(_hidden_info_auction!AP$42:BA$42,'Draft Sim'!$F$21)</f>
        <v>-0.81005074616553774</v>
      </c>
      <c r="BG236" cm="1">
        <f t="array" ref="BG236">INDEX(_x_scores_!C$2:C$474,MATCH($BE236,_x_scores_!$A$2:$A$474,0),0) + INDEX(_hidden_info_auction!AP$43:BA$43,'Draft Sim'!$F$21)</f>
        <v>0.23285276900415941</v>
      </c>
      <c r="BH236" cm="1">
        <f t="array" ref="BH236">INDEX(_x_scores_!D$2:D$474,MATCH($BE236,_x_scores_!$A$2:$A$474,0),0) +INDEX(_hidden_info_auction!AP$44:BA$44,'Draft Sim'!$F$21)</f>
        <v>-1.0185486952435938</v>
      </c>
      <c r="BI236" cm="1">
        <f t="array" ref="BI236">INDEX(_x_scores_!E$2:E$474,MATCH($BE236,_x_scores_!$A$2:$A$474,0),0) + INDEX(_hidden_info_auction!AP$45:BA$45,'Draft Sim'!$F$21)</f>
        <v>-1.096335801584164</v>
      </c>
      <c r="BJ236" cm="1">
        <f t="array" ref="BJ236">INDEX(_x_scores_!F$2:F$474,MATCH($BE236,_x_scores_!$A$2:$A$474,0),0) + INDEX(_hidden_info_auction!AP$46:BA$46,'Draft Sim'!$F$21)</f>
        <v>-0.4344489100200426</v>
      </c>
      <c r="BK236" cm="1">
        <f t="array" ref="BK236">INDEX(_x_scores_!G$2:G$474,MATCH($BE236,_x_scores_!$A$2:$A$474,0),0) + INDEX(_hidden_info_auction!AP$47:BA$47,'Draft Sim'!$F$21)</f>
        <v>-1.1798742829782114</v>
      </c>
      <c r="BL236" cm="1">
        <f t="array" ref="BL236">INDEX(_x_scores_!H$2:H$474,MATCH($BE236,_x_scores_!$A$2:$A$474,0),0) + INDEX(_hidden_info_auction!AP$48:BA$48,'Draft Sim'!$F$21)</f>
        <v>0.43638190336973981</v>
      </c>
      <c r="BM236" cm="1">
        <f t="array" ref="BM236">INDEX(_x_scores_!I$2:I$474,MATCH($BE236,_x_scores_!$A$2:$A$474,0),0) + INDEX(_hidden_info_auction!AP$49:BA$49,'Draft Sim'!$F$21)</f>
        <v>-2.0115660639487736</v>
      </c>
      <c r="BN236" cm="1">
        <f t="array" ref="BN236">INDEX(_x_scores_!J$2:J$474,MATCH($BE236,_x_scores_!$A$2:$A$474,0),0) + INDEX(_hidden_info_auction!AP$50:BA$50,'Draft Sim'!$F$21)</f>
        <v>0.43539642543271007</v>
      </c>
      <c r="BP236">
        <f t="shared" si="70"/>
        <v>0.43993029886762713</v>
      </c>
      <c r="BQ236">
        <f t="shared" si="71"/>
        <v>0.51600945664626763</v>
      </c>
      <c r="BR236">
        <f t="shared" si="72"/>
        <v>0.43195528842775188</v>
      </c>
      <c r="BS236">
        <f t="shared" si="73"/>
        <v>0.41736185207894905</v>
      </c>
      <c r="BT236">
        <f t="shared" si="74"/>
        <v>0.46972524456679177</v>
      </c>
      <c r="BU236">
        <f t="shared" si="75"/>
        <v>0.41915541378447507</v>
      </c>
      <c r="BV236">
        <f t="shared" si="76"/>
        <v>0.5319541934582166</v>
      </c>
      <c r="BW236">
        <f t="shared" si="77"/>
        <v>0.35425982563343328</v>
      </c>
      <c r="BX236">
        <f t="shared" si="78"/>
        <v>0.53199439809483939</v>
      </c>
      <c r="BZ236">
        <f t="shared" si="79"/>
        <v>0.45692733017315018</v>
      </c>
      <c r="CA236" cm="1">
        <f t="array" aca="1" ref="CA236" ca="1">SUM(IF(MOD(_xlfn.FLOOR.MATH(ROW(INDIRECT("1:512"))/1),2)=1,BP236,1-BP236) * IF(MOD(_xlfn.FLOOR.MATH(ROW(INDIRECT("1:512"))/2),2)=1,BQ236,1-BQ236) *  IF(MOD(_xlfn.FLOOR.MATH(ROW(INDIRECT("1:512"))/4),2)=1,BR236,1-BR236) *IF(MOD(_xlfn.FLOOR.MATH(ROW(INDIRECT("1:512"))/8),2)=1,BS236,1-BS236) * IF(MOD(_xlfn.FLOOR.MATH(ROW(INDIRECT("1:512"))/16),2)=1,BT236,1-BT236) * IF(MOD(_xlfn.FLOOR.MATH(ROW(INDIRECT("1:512"))/32),2)=1,BU236,1-BU236) *  IF(MOD(_xlfn.FLOOR.MATH(ROW(INDIRECT("1:512"))/64),2)=1,BV236,1-BV236) * IF(MOD(_xlfn.FLOOR.MATH(ROW(INDIRECT("1:512"))/128),2)=1,BW236,1-BW236) * IF(MOD(_xlfn.FLOOR.MATH(ROW(INDIRECT("1:512"))/256),2)=1,BX236,1-BX236)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0.39436943706149347</v>
      </c>
      <c r="CB236">
        <f ca="1">IF('Auction Sim'!$C$2 = "Most Categories",CA236,BZ236)</f>
        <v>0.39436943706149347</v>
      </c>
      <c r="CD236" t="str">
        <f ca="1"/>
        <v>Josh Okogie</v>
      </c>
      <c r="CF236" s="6" t="str">
        <f t="shared" ca="1" si="80"/>
        <v>Josh Okogie</v>
      </c>
      <c r="CH236" t="str">
        <f ca="1"/>
        <v>Josh Okogie</v>
      </c>
      <c r="CI236">
        <f t="shared" ca="1" si="85"/>
        <v>0.39368831149256339</v>
      </c>
      <c r="CJ236">
        <f t="shared" ca="1" si="86"/>
        <v>0.23028123495089964</v>
      </c>
      <c r="CL236">
        <f t="shared" ca="1" si="87"/>
        <v>0</v>
      </c>
      <c r="CN236">
        <f t="shared" ca="1" si="81"/>
        <v>0</v>
      </c>
    </row>
    <row r="237" spans="9:92">
      <c r="I237" t="str">
        <v>Reggie Bullock</v>
      </c>
      <c r="K237" s="6" t="str">
        <f t="shared" ca="1" si="66"/>
        <v>Reggie Bullock</v>
      </c>
      <c r="M237" t="str">
        <f ca="1"/>
        <v>Reggie Bullock</v>
      </c>
      <c r="N237">
        <f ca="1">INDEX(_g_scores_!K$2:$K$474,MATCH(M237,_g_scores_!$A$2:$A$474,0))</f>
        <v>-2.4696260202642888</v>
      </c>
      <c r="P237">
        <f t="shared" ca="1" si="82"/>
        <v>0</v>
      </c>
      <c r="R237">
        <f t="shared" ca="1" si="67"/>
        <v>0</v>
      </c>
      <c r="T237" t="str">
        <v>Reggie Bullock</v>
      </c>
      <c r="V237" s="6" t="str">
        <f t="shared" ca="1" si="68"/>
        <v>Reggie Bullock</v>
      </c>
      <c r="X237" t="str">
        <f ca="1"/>
        <v>Reggie Bullock</v>
      </c>
      <c r="Y237">
        <f ca="1">INDEX(_z_scores_!$K$2:$K$474,MATCH(X237,_z_scores_!$A$2:$A$474,0))</f>
        <v>-4.0714336341240092</v>
      </c>
      <c r="AA237">
        <f t="shared" ca="1" si="83"/>
        <v>0</v>
      </c>
      <c r="AC237">
        <f t="shared" ca="1" si="84"/>
        <v>0</v>
      </c>
      <c r="AE237">
        <v>-1.0389145403044144</v>
      </c>
      <c r="AF237">
        <v>-0.80578440430811171</v>
      </c>
      <c r="AG237">
        <v>-0.96333303009681048</v>
      </c>
      <c r="AH237">
        <v>-0.40099360559067249</v>
      </c>
      <c r="AI237">
        <v>-0.72514909524785021</v>
      </c>
      <c r="AJ237">
        <v>-2.8469583465487135E-2</v>
      </c>
      <c r="AK237">
        <v>1.0278722478944369</v>
      </c>
      <c r="AL237">
        <v>6.0177250551332337E-3</v>
      </c>
      <c r="AM237">
        <v>-0.2947392404508356</v>
      </c>
      <c r="BE237" t="str">
        <f t="shared" si="69"/>
        <v>Reggie Bullock</v>
      </c>
      <c r="BF237" cm="1">
        <f t="array" ref="BF237">INDEX(_x_scores_!B$2:B$474,MATCH($BE237,_x_scores_!$A$2:$A$474,0),0) + INDEX(_hidden_info_auction!AP$42:BA$42,'Draft Sim'!$F$21)</f>
        <v>-1.1307514035228847</v>
      </c>
      <c r="BG237" cm="1">
        <f t="array" ref="BG237">INDEX(_x_scores_!C$2:C$474,MATCH($BE237,_x_scores_!$A$2:$A$474,0),0) + INDEX(_hidden_info_auction!AP$43:BA$43,'Draft Sim'!$F$21)</f>
        <v>-0.56161678918140534</v>
      </c>
      <c r="BH237" cm="1">
        <f t="array" ref="BH237">INDEX(_x_scores_!D$2:D$474,MATCH($BE237,_x_scores_!$A$2:$A$474,0),0) +INDEX(_hidden_info_auction!AP$44:BA$44,'Draft Sim'!$F$21)</f>
        <v>-0.81387402686330523</v>
      </c>
      <c r="BI237" cm="1">
        <f t="array" ref="BI237">INDEX(_x_scores_!E$2:E$474,MATCH($BE237,_x_scores_!$A$2:$A$474,0),0) + INDEX(_hidden_info_auction!AP$45:BA$45,'Draft Sim'!$F$21)</f>
        <v>-0.63396913253608378</v>
      </c>
      <c r="BJ237" cm="1">
        <f t="array" ref="BJ237">INDEX(_x_scores_!F$2:F$474,MATCH($BE237,_x_scores_!$A$2:$A$474,0),0) + INDEX(_hidden_info_auction!AP$46:BA$46,'Draft Sim'!$F$21)</f>
        <v>-1.2969205629809006</v>
      </c>
      <c r="BK237" cm="1">
        <f t="array" ref="BK237">INDEX(_x_scores_!G$2:G$474,MATCH($BE237,_x_scores_!$A$2:$A$474,0),0) + INDEX(_hidden_info_auction!AP$47:BA$47,'Draft Sim'!$F$21)</f>
        <v>-9.6403002765725249E-2</v>
      </c>
      <c r="BL237" cm="1">
        <f t="array" ref="BL237">INDEX(_x_scores_!H$2:H$474,MATCH($BE237,_x_scores_!$A$2:$A$474,0),0) + INDEX(_hidden_info_auction!AP$48:BA$48,'Draft Sim'!$F$21)</f>
        <v>0.95720793474929411</v>
      </c>
      <c r="BM237" cm="1">
        <f t="array" ref="BM237">INDEX(_x_scores_!I$2:I$474,MATCH($BE237,_x_scores_!$A$2:$A$474,0),0) + INDEX(_hidden_info_auction!AP$49:BA$49,'Draft Sim'!$F$21)</f>
        <v>-1.7379209773137061</v>
      </c>
      <c r="BN237" cm="1">
        <f t="array" ref="BN237">INDEX(_x_scores_!J$2:J$474,MATCH($BE237,_x_scores_!$A$2:$A$474,0),0) + INDEX(_hidden_info_auction!AP$50:BA$50,'Draft Sim'!$F$21)</f>
        <v>-0.19489540104467887</v>
      </c>
      <c r="BP237">
        <f t="shared" si="70"/>
        <v>0.41644952585997785</v>
      </c>
      <c r="BQ237">
        <f t="shared" si="71"/>
        <v>0.46143672955937398</v>
      </c>
      <c r="BR237">
        <f t="shared" si="72"/>
        <v>0.44553267668848107</v>
      </c>
      <c r="BS237">
        <f t="shared" si="73"/>
        <v>0.45198307164243512</v>
      </c>
      <c r="BT237">
        <f t="shared" si="74"/>
        <v>0.41030593969117524</v>
      </c>
      <c r="BU237">
        <f t="shared" si="75"/>
        <v>0.49334893529063018</v>
      </c>
      <c r="BV237">
        <f t="shared" si="76"/>
        <v>0.56980685602913994</v>
      </c>
      <c r="BW237">
        <f t="shared" si="77"/>
        <v>0.37335191345194008</v>
      </c>
      <c r="BX237">
        <f t="shared" si="78"/>
        <v>0.48566612717156787</v>
      </c>
      <c r="BZ237">
        <f t="shared" si="79"/>
        <v>0.45643130837608009</v>
      </c>
      <c r="CA237" cm="1">
        <f t="array" aca="1" ref="CA237" ca="1">SUM(IF(MOD(_xlfn.FLOOR.MATH(ROW(INDIRECT("1:512"))/1),2)=1,BP237,1-BP237) * IF(MOD(_xlfn.FLOOR.MATH(ROW(INDIRECT("1:512"))/2),2)=1,BQ237,1-BQ237) *  IF(MOD(_xlfn.FLOOR.MATH(ROW(INDIRECT("1:512"))/4),2)=1,BR237,1-BR237) *IF(MOD(_xlfn.FLOOR.MATH(ROW(INDIRECT("1:512"))/8),2)=1,BS237,1-BS237) * IF(MOD(_xlfn.FLOOR.MATH(ROW(INDIRECT("1:512"))/16),2)=1,BT237,1-BT237) * IF(MOD(_xlfn.FLOOR.MATH(ROW(INDIRECT("1:512"))/32),2)=1,BU237,1-BU237) *  IF(MOD(_xlfn.FLOOR.MATH(ROW(INDIRECT("1:512"))/64),2)=1,BV237,1-BV237) * IF(MOD(_xlfn.FLOOR.MATH(ROW(INDIRECT("1:512"))/128),2)=1,BW237,1-BW237) * IF(MOD(_xlfn.FLOOR.MATH(ROW(INDIRECT("1:512"))/256),2)=1,BX237,1-BX237)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0.39321488497018731</v>
      </c>
      <c r="CB237">
        <f ca="1">IF('Auction Sim'!$C$2 = "Most Categories",CA237,BZ237)</f>
        <v>0.39321488497018731</v>
      </c>
      <c r="CD237" t="str">
        <f ca="1"/>
        <v>Reggie Bullock</v>
      </c>
      <c r="CF237" s="6" t="str">
        <f t="shared" ca="1" si="80"/>
        <v>Reggie Bullock</v>
      </c>
      <c r="CH237" t="str">
        <f ca="1"/>
        <v>Reggie Bullock</v>
      </c>
      <c r="CI237">
        <f t="shared" ca="1" si="85"/>
        <v>0.39321488497018731</v>
      </c>
      <c r="CJ237">
        <f t="shared" ca="1" si="86"/>
        <v>0.22905036607490031</v>
      </c>
      <c r="CL237">
        <f t="shared" ca="1" si="87"/>
        <v>0</v>
      </c>
      <c r="CN237">
        <f t="shared" ca="1" si="81"/>
        <v>0</v>
      </c>
    </row>
    <row r="238" spans="9:92">
      <c r="I238" t="str">
        <v>Landry Shamet</v>
      </c>
      <c r="K238" s="6" t="str">
        <f t="shared" ca="1" si="66"/>
        <v>Landry Shamet</v>
      </c>
      <c r="M238" t="str">
        <f ca="1"/>
        <v>Landry Shamet</v>
      </c>
      <c r="N238">
        <f ca="1">INDEX(_g_scores_!K$2:$K$474,MATCH(M238,_g_scores_!$A$2:$A$474,0))</f>
        <v>-2.4985986231638746</v>
      </c>
      <c r="P238">
        <f t="shared" ca="1" si="82"/>
        <v>0</v>
      </c>
      <c r="R238">
        <f t="shared" ca="1" si="67"/>
        <v>0</v>
      </c>
      <c r="T238" t="str">
        <v>Keita Bates-Diop</v>
      </c>
      <c r="V238" s="6" t="str">
        <f t="shared" ca="1" si="68"/>
        <v>Keita Bates-Diop</v>
      </c>
      <c r="X238" t="str">
        <f ca="1"/>
        <v>Keita Bates-Diop</v>
      </c>
      <c r="Y238">
        <f ca="1">INDEX(_z_scores_!$K$2:$K$474,MATCH(X238,_z_scores_!$A$2:$A$474,0))</f>
        <v>-4.0872577743427669</v>
      </c>
      <c r="AA238">
        <f t="shared" ca="1" si="83"/>
        <v>0</v>
      </c>
      <c r="AC238">
        <f t="shared" ca="1" si="84"/>
        <v>0</v>
      </c>
      <c r="AE238">
        <v>-0.84237412789913091</v>
      </c>
      <c r="AF238">
        <v>-0.67081004851423998</v>
      </c>
      <c r="AG238">
        <v>-0.97939645704846279</v>
      </c>
      <c r="AH238">
        <v>-0.36583826850677881</v>
      </c>
      <c r="AI238">
        <v>-0.54929782556423556</v>
      </c>
      <c r="AJ238">
        <v>-0.571370313177753</v>
      </c>
      <c r="AK238">
        <v>0.83171848379763313</v>
      </c>
      <c r="AL238">
        <v>-0.10800248144574505</v>
      </c>
      <c r="AM238">
        <v>-4.8096487360609771E-2</v>
      </c>
      <c r="BE238" t="str">
        <f t="shared" si="69"/>
        <v>Landry Shamet</v>
      </c>
      <c r="BF238" cm="1">
        <f t="array" ref="BF238">INDEX(_x_scores_!B$2:B$474,MATCH($BE238,_x_scores_!$A$2:$A$474,0),0) + INDEX(_hidden_info_auction!AP$42:BA$42,'Draft Sim'!$F$21)</f>
        <v>-0.97910734479509187</v>
      </c>
      <c r="BG238" cm="1">
        <f t="array" ref="BG238">INDEX(_x_scores_!C$2:C$474,MATCH($BE238,_x_scores_!$A$2:$A$474,0),0) + INDEX(_hidden_info_auction!AP$43:BA$43,'Draft Sim'!$F$21)</f>
        <v>-0.9216028897323062</v>
      </c>
      <c r="BH238" cm="1">
        <f t="array" ref="BH238">INDEX(_x_scores_!D$2:D$474,MATCH($BE238,_x_scores_!$A$2:$A$474,0),0) +INDEX(_hidden_info_auction!AP$44:BA$44,'Draft Sim'!$F$21)</f>
        <v>-0.50295969185380163</v>
      </c>
      <c r="BI238" cm="1">
        <f t="array" ref="BI238">INDEX(_x_scores_!E$2:E$474,MATCH($BE238,_x_scores_!$A$2:$A$474,0),0) + INDEX(_hidden_info_auction!AP$45:BA$45,'Draft Sim'!$F$21)</f>
        <v>-0.61334988740106844</v>
      </c>
      <c r="BJ238" cm="1">
        <f t="array" ref="BJ238">INDEX(_x_scores_!F$2:F$474,MATCH($BE238,_x_scores_!$A$2:$A$474,0),0) + INDEX(_hidden_info_auction!AP$46:BA$46,'Draft Sim'!$F$21)</f>
        <v>-1.3104977228722532</v>
      </c>
      <c r="BK238" cm="1">
        <f t="array" ref="BK238">INDEX(_x_scores_!G$2:G$474,MATCH($BE238,_x_scores_!$A$2:$A$474,0),0) + INDEX(_hidden_info_auction!AP$47:BA$47,'Draft Sim'!$F$21)</f>
        <v>2.95246998972023E-2</v>
      </c>
      <c r="BL238" cm="1">
        <f t="array" ref="BL238">INDEX(_x_scores_!H$2:H$474,MATCH($BE238,_x_scores_!$A$2:$A$474,0),0) + INDEX(_hidden_info_auction!AP$48:BA$48,'Draft Sim'!$F$21)</f>
        <v>0.76605877186720051</v>
      </c>
      <c r="BM238" cm="1">
        <f t="array" ref="BM238">INDEX(_x_scores_!I$2:I$474,MATCH($BE238,_x_scores_!$A$2:$A$474,0),0) + INDEX(_hidden_info_auction!AP$49:BA$49,'Draft Sim'!$F$21)</f>
        <v>-1.725158929463396</v>
      </c>
      <c r="BN238" cm="1">
        <f t="array" ref="BN238">INDEX(_x_scores_!J$2:J$474,MATCH($BE238,_x_scores_!$A$2:$A$474,0),0) + INDEX(_hidden_info_auction!AP$50:BA$50,'Draft Sim'!$F$21)</f>
        <v>-0.27354679803916049</v>
      </c>
      <c r="BP238">
        <f t="shared" si="70"/>
        <v>0.4275206679066812</v>
      </c>
      <c r="BQ238">
        <f t="shared" si="71"/>
        <v>0.43688512010648106</v>
      </c>
      <c r="BR238">
        <f t="shared" si="72"/>
        <v>0.46627517112895323</v>
      </c>
      <c r="BS238">
        <f t="shared" si="73"/>
        <v>0.45353757744986012</v>
      </c>
      <c r="BT238">
        <f t="shared" si="74"/>
        <v>0.40938318658212236</v>
      </c>
      <c r="BU238">
        <f t="shared" si="75"/>
        <v>0.50203706241717794</v>
      </c>
      <c r="BV238">
        <f t="shared" si="76"/>
        <v>0.55597010843461336</v>
      </c>
      <c r="BW238">
        <f t="shared" si="77"/>
        <v>0.3742503770318879</v>
      </c>
      <c r="BX238">
        <f t="shared" si="78"/>
        <v>0.47988579185751457</v>
      </c>
      <c r="BZ238">
        <f t="shared" si="79"/>
        <v>0.4561938958794769</v>
      </c>
      <c r="CA238" cm="1">
        <f t="array" aca="1" ref="CA238" ca="1">SUM(IF(MOD(_xlfn.FLOOR.MATH(ROW(INDIRECT("1:512"))/1),2)=1,BP238,1-BP238) * IF(MOD(_xlfn.FLOOR.MATH(ROW(INDIRECT("1:512"))/2),2)=1,BQ238,1-BQ238) *  IF(MOD(_xlfn.FLOOR.MATH(ROW(INDIRECT("1:512"))/4),2)=1,BR238,1-BR238) *IF(MOD(_xlfn.FLOOR.MATH(ROW(INDIRECT("1:512"))/8),2)=1,BS238,1-BS238) * IF(MOD(_xlfn.FLOOR.MATH(ROW(INDIRECT("1:512"))/16),2)=1,BT238,1-BT238) * IF(MOD(_xlfn.FLOOR.MATH(ROW(INDIRECT("1:512"))/32),2)=1,BU238,1-BU238) *  IF(MOD(_xlfn.FLOOR.MATH(ROW(INDIRECT("1:512"))/64),2)=1,BV238,1-BV238) * IF(MOD(_xlfn.FLOOR.MATH(ROW(INDIRECT("1:512"))/128),2)=1,BW238,1-BW238) * IF(MOD(_xlfn.FLOOR.MATH(ROW(INDIRECT("1:512"))/256),2)=1,BX238,1-BX238)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0.39273461277096683</v>
      </c>
      <c r="CB238">
        <f ca="1">IF('Auction Sim'!$C$2 = "Most Categories",CA238,BZ238)</f>
        <v>0.39273461277096683</v>
      </c>
      <c r="CD238" t="str">
        <f ca="1"/>
        <v>Jaylen Nowell</v>
      </c>
      <c r="CF238" s="6" t="str">
        <f t="shared" ca="1" si="80"/>
        <v>Jaylen Nowell</v>
      </c>
      <c r="CH238" t="str">
        <f ca="1"/>
        <v>Jaylen Nowell</v>
      </c>
      <c r="CI238">
        <f t="shared" ca="1" si="85"/>
        <v>0.39292984504807438</v>
      </c>
      <c r="CJ238">
        <f t="shared" ca="1" si="86"/>
        <v>0.22830908850185705</v>
      </c>
      <c r="CL238">
        <f t="shared" ca="1" si="87"/>
        <v>0</v>
      </c>
      <c r="CN238">
        <f t="shared" ca="1" si="81"/>
        <v>0</v>
      </c>
    </row>
    <row r="239" spans="9:92">
      <c r="I239" t="str">
        <v>Jaylen Nowell</v>
      </c>
      <c r="K239" s="6" t="str">
        <f t="shared" ca="1" si="66"/>
        <v>Jaylen Nowell</v>
      </c>
      <c r="M239" t="str">
        <f ca="1"/>
        <v>Jaylen Nowell</v>
      </c>
      <c r="N239">
        <f ca="1">INDEX(_g_scores_!K$2:$K$474,MATCH(M239,_g_scores_!$A$2:$A$474,0))</f>
        <v>-2.5001565250385762</v>
      </c>
      <c r="P239">
        <f t="shared" ca="1" si="82"/>
        <v>0</v>
      </c>
      <c r="R239">
        <f t="shared" ca="1" si="67"/>
        <v>0</v>
      </c>
      <c r="T239" t="str">
        <v>Jaylen Nowell</v>
      </c>
      <c r="V239" s="6" t="str">
        <f t="shared" ca="1" si="68"/>
        <v>Jaylen Nowell</v>
      </c>
      <c r="X239" t="str">
        <f ca="1"/>
        <v>Jaylen Nowell</v>
      </c>
      <c r="Y239">
        <f ca="1">INDEX(_z_scores_!$K$2:$K$474,MATCH(X239,_z_scores_!$A$2:$A$474,0))</f>
        <v>-4.146394270247689</v>
      </c>
      <c r="AA239">
        <f t="shared" ca="1" si="83"/>
        <v>0</v>
      </c>
      <c r="AC239">
        <f t="shared" ca="1" si="84"/>
        <v>0</v>
      </c>
      <c r="AE239">
        <v>-0.54700871492965986</v>
      </c>
      <c r="AF239">
        <v>-0.97355951938325969</v>
      </c>
      <c r="AG239">
        <v>-0.60316824598412566</v>
      </c>
      <c r="AH239">
        <v>-0.40478214788587114</v>
      </c>
      <c r="AI239">
        <v>-0.79829613107776209</v>
      </c>
      <c r="AJ239">
        <v>-0.31500889534210968</v>
      </c>
      <c r="AK239">
        <v>0.6054976524193002</v>
      </c>
      <c r="AL239">
        <v>4.2338539796051955E-2</v>
      </c>
      <c r="AM239">
        <v>-0.26119495241189877</v>
      </c>
      <c r="BE239" t="str">
        <f t="shared" si="69"/>
        <v>Jaylen Nowell</v>
      </c>
      <c r="BF239" cm="1">
        <f t="array" ref="BF239">INDEX(_x_scores_!B$2:B$474,MATCH($BE239,_x_scores_!$A$2:$A$474,0),0) + INDEX(_hidden_info_auction!AP$42:BA$42,'Draft Sim'!$F$21)</f>
        <v>-0.63884557814813014</v>
      </c>
      <c r="BG239" cm="1">
        <f t="array" ref="BG239">INDEX(_x_scores_!C$2:C$474,MATCH($BE239,_x_scores_!$A$2:$A$474,0),0) + INDEX(_hidden_info_auction!AP$43:BA$43,'Draft Sim'!$F$21)</f>
        <v>-0.72939190425655331</v>
      </c>
      <c r="BH239" cm="1">
        <f t="array" ref="BH239">INDEX(_x_scores_!D$2:D$474,MATCH($BE239,_x_scores_!$A$2:$A$474,0),0) +INDEX(_hidden_info_auction!AP$44:BA$44,'Draft Sim'!$F$21)</f>
        <v>-0.45370924275062041</v>
      </c>
      <c r="BI239" cm="1">
        <f t="array" ref="BI239">INDEX(_x_scores_!E$2:E$474,MATCH($BE239,_x_scores_!$A$2:$A$474,0),0) + INDEX(_hidden_info_auction!AP$45:BA$45,'Draft Sim'!$F$21)</f>
        <v>-0.63775767483128243</v>
      </c>
      <c r="BJ239" cm="1">
        <f t="array" ref="BJ239">INDEX(_x_scores_!F$2:F$474,MATCH($BE239,_x_scores_!$A$2:$A$474,0),0) + INDEX(_hidden_info_auction!AP$46:BA$46,'Draft Sim'!$F$21)</f>
        <v>-1.3700675988108126</v>
      </c>
      <c r="BK239" cm="1">
        <f t="array" ref="BK239">INDEX(_x_scores_!G$2:G$474,MATCH($BE239,_x_scores_!$A$2:$A$474,0),0) + INDEX(_hidden_info_auction!AP$47:BA$47,'Draft Sim'!$F$21)</f>
        <v>-0.38294231464234779</v>
      </c>
      <c r="BL239" cm="1">
        <f t="array" ref="BL239">INDEX(_x_scores_!H$2:H$474,MATCH($BE239,_x_scores_!$A$2:$A$474,0),0) + INDEX(_hidden_info_auction!AP$48:BA$48,'Draft Sim'!$F$21)</f>
        <v>0.53483333927415744</v>
      </c>
      <c r="BM239" cm="1">
        <f t="array" ref="BM239">INDEX(_x_scores_!I$2:I$474,MATCH($BE239,_x_scores_!$A$2:$A$474,0),0) + INDEX(_hidden_info_auction!AP$49:BA$49,'Draft Sim'!$F$21)</f>
        <v>-1.7016001625727872</v>
      </c>
      <c r="BN239" cm="1">
        <f t="array" ref="BN239">INDEX(_x_scores_!J$2:J$474,MATCH($BE239,_x_scores_!$A$2:$A$474,0),0) + INDEX(_hidden_info_auction!AP$50:BA$50,'Draft Sim'!$F$21)</f>
        <v>-0.16135111300574204</v>
      </c>
      <c r="BP239">
        <f t="shared" si="70"/>
        <v>0.45255803114410209</v>
      </c>
      <c r="BQ239">
        <f t="shared" si="71"/>
        <v>0.44997010452236852</v>
      </c>
      <c r="BR239">
        <f t="shared" si="72"/>
        <v>0.46957078918351214</v>
      </c>
      <c r="BS239">
        <f t="shared" si="73"/>
        <v>0.45169752891674297</v>
      </c>
      <c r="BT239">
        <f t="shared" si="74"/>
        <v>0.40534059745787698</v>
      </c>
      <c r="BU239">
        <f t="shared" si="75"/>
        <v>0.47359800776637495</v>
      </c>
      <c r="BV239">
        <f t="shared" si="76"/>
        <v>0.53914228546621534</v>
      </c>
      <c r="BW239">
        <f t="shared" si="77"/>
        <v>0.37591073472906644</v>
      </c>
      <c r="BX239">
        <f t="shared" si="78"/>
        <v>0.48813238832914507</v>
      </c>
      <c r="BZ239">
        <f t="shared" si="79"/>
        <v>0.4562133852794894</v>
      </c>
      <c r="CA239" cm="1">
        <f t="array" aca="1" ref="CA239" ca="1">SUM(IF(MOD(_xlfn.FLOOR.MATH(ROW(INDIRECT("1:512"))/1),2)=1,BP239,1-BP239) * IF(MOD(_xlfn.FLOOR.MATH(ROW(INDIRECT("1:512"))/2),2)=1,BQ239,1-BQ239) *  IF(MOD(_xlfn.FLOOR.MATH(ROW(INDIRECT("1:512"))/4),2)=1,BR239,1-BR239) *IF(MOD(_xlfn.FLOOR.MATH(ROW(INDIRECT("1:512"))/8),2)=1,BS239,1-BS239) * IF(MOD(_xlfn.FLOOR.MATH(ROW(INDIRECT("1:512"))/16),2)=1,BT239,1-BT239) * IF(MOD(_xlfn.FLOOR.MATH(ROW(INDIRECT("1:512"))/32),2)=1,BU239,1-BU239) *  IF(MOD(_xlfn.FLOOR.MATH(ROW(INDIRECT("1:512"))/64),2)=1,BV239,1-BV239) * IF(MOD(_xlfn.FLOOR.MATH(ROW(INDIRECT("1:512"))/128),2)=1,BW239,1-BW239) * IF(MOD(_xlfn.FLOOR.MATH(ROW(INDIRECT("1:512"))/256),2)=1,BX239,1-BX239)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0.39292984504807438</v>
      </c>
      <c r="CB239">
        <f ca="1">IF('Auction Sim'!$C$2 = "Most Categories",CA239,BZ239)</f>
        <v>0.39292984504807438</v>
      </c>
      <c r="CD239" t="str">
        <f ca="1"/>
        <v>Shake Milton</v>
      </c>
      <c r="CF239" s="6" t="str">
        <f t="shared" ca="1" si="80"/>
        <v>Shake Milton</v>
      </c>
      <c r="CH239" t="str">
        <f ca="1"/>
        <v>Shake Milton</v>
      </c>
      <c r="CI239">
        <f t="shared" ca="1" si="85"/>
        <v>0.39273807338158956</v>
      </c>
      <c r="CJ239">
        <f t="shared" ca="1" si="86"/>
        <v>0.22781028125735336</v>
      </c>
      <c r="CL239">
        <f t="shared" ca="1" si="87"/>
        <v>0</v>
      </c>
      <c r="CN239">
        <f t="shared" ca="1" si="81"/>
        <v>0</v>
      </c>
    </row>
    <row r="240" spans="9:92">
      <c r="I240" t="str">
        <v>Isaiah Livers</v>
      </c>
      <c r="K240" s="6" t="str">
        <f t="shared" ca="1" si="66"/>
        <v>Isaiah Livers</v>
      </c>
      <c r="M240" t="str">
        <f ca="1"/>
        <v>Isaiah Livers</v>
      </c>
      <c r="N240">
        <f ca="1">INDEX(_g_scores_!K$2:$K$474,MATCH(M240,_g_scores_!$A$2:$A$474,0))</f>
        <v>-2.5014693449854217</v>
      </c>
      <c r="P240">
        <f t="shared" ca="1" si="82"/>
        <v>0</v>
      </c>
      <c r="R240">
        <f t="shared" ca="1" si="67"/>
        <v>0</v>
      </c>
      <c r="T240" t="str">
        <v>Landry Shamet</v>
      </c>
      <c r="V240" s="6" t="str">
        <f t="shared" ca="1" si="68"/>
        <v>Landry Shamet</v>
      </c>
      <c r="X240" t="str">
        <f ca="1"/>
        <v>Landry Shamet</v>
      </c>
      <c r="Y240">
        <f ca="1">INDEX(_z_scores_!$K$2:$K$474,MATCH(X240,_z_scores_!$A$2:$A$474,0))</f>
        <v>-4.1632904015528318</v>
      </c>
      <c r="AA240">
        <f t="shared" ca="1" si="83"/>
        <v>0</v>
      </c>
      <c r="AC240">
        <f t="shared" ca="1" si="84"/>
        <v>0</v>
      </c>
      <c r="AE240">
        <v>-0.88727048157662158</v>
      </c>
      <c r="AF240">
        <v>-1.1657705048590126</v>
      </c>
      <c r="AG240">
        <v>-0.65241869508730688</v>
      </c>
      <c r="AH240">
        <v>-0.38037436045565715</v>
      </c>
      <c r="AI240">
        <v>-0.73872625513920265</v>
      </c>
      <c r="AJ240">
        <v>9.7458119197440407E-2</v>
      </c>
      <c r="AK240">
        <v>0.83672308501234327</v>
      </c>
      <c r="AL240">
        <v>1.8779772905443283E-2</v>
      </c>
      <c r="AM240">
        <v>-0.3733906374453172</v>
      </c>
      <c r="BE240" t="str">
        <f t="shared" si="69"/>
        <v>Isaiah Livers</v>
      </c>
      <c r="BF240" cm="1">
        <f t="array" ref="BF240">INDEX(_x_scores_!B$2:B$474,MATCH($BE240,_x_scores_!$A$2:$A$474,0),0) + INDEX(_hidden_info_auction!AP$42:BA$42,'Draft Sim'!$F$21)</f>
        <v>-1.0858659846337264</v>
      </c>
      <c r="BG240" cm="1">
        <f t="array" ref="BG240">INDEX(_x_scores_!C$2:C$474,MATCH($BE240,_x_scores_!$A$2:$A$474,0),0) + INDEX(_hidden_info_auction!AP$43:BA$43,'Draft Sim'!$F$21)</f>
        <v>-0.58900572744399549</v>
      </c>
      <c r="BH240" cm="1">
        <f t="array" ref="BH240">INDEX(_x_scores_!D$2:D$474,MATCH($BE240,_x_scores_!$A$2:$A$474,0),0) +INDEX(_hidden_info_auction!AP$44:BA$44,'Draft Sim'!$F$21)</f>
        <v>-0.98942433342031322</v>
      </c>
      <c r="BI240" cm="1">
        <f t="array" ref="BI240">INDEX(_x_scores_!E$2:E$474,MATCH($BE240,_x_scores_!$A$2:$A$474,0),0) + INDEX(_hidden_info_auction!AP$45:BA$45,'Draft Sim'!$F$21)</f>
        <v>-0.74678670670578939</v>
      </c>
      <c r="BJ240" cm="1">
        <f t="array" ref="BJ240">INDEX(_x_scores_!F$2:F$474,MATCH($BE240,_x_scores_!$A$2:$A$474,0),0) + INDEX(_hidden_info_auction!AP$46:BA$46,'Draft Sim'!$F$21)</f>
        <v>-0.88084228489384808</v>
      </c>
      <c r="BK240" cm="1">
        <f t="array" ref="BK240">INDEX(_x_scores_!G$2:G$474,MATCH($BE240,_x_scores_!$A$2:$A$474,0),0) + INDEX(_hidden_info_auction!AP$47:BA$47,'Draft Sim'!$F$21)</f>
        <v>-0.24884789307189134</v>
      </c>
      <c r="BL240" cm="1">
        <f t="array" ref="BL240">INDEX(_x_scores_!H$2:H$474,MATCH($BE240,_x_scores_!$A$2:$A$474,0),0) + INDEX(_hidden_info_auction!AP$48:BA$48,'Draft Sim'!$F$21)</f>
        <v>0.89124833623022881</v>
      </c>
      <c r="BM240" cm="1">
        <f t="array" ref="BM240">INDEX(_x_scores_!I$2:I$474,MATCH($BE240,_x_scores_!$A$2:$A$474,0),0) + INDEX(_hidden_info_auction!AP$49:BA$49,'Draft Sim'!$F$21)</f>
        <v>-1.7590171229774372</v>
      </c>
      <c r="BN240" cm="1">
        <f t="array" ref="BN240">INDEX(_x_scores_!J$2:J$474,MATCH($BE240,_x_scores_!$A$2:$A$474,0),0) + INDEX(_hidden_info_auction!AP$50:BA$50,'Draft Sim'!$F$21)</f>
        <v>-0.13117470373305037</v>
      </c>
      <c r="BP240">
        <f t="shared" si="70"/>
        <v>0.41972000998255821</v>
      </c>
      <c r="BQ240">
        <f t="shared" si="71"/>
        <v>0.45956237915895326</v>
      </c>
      <c r="BR240">
        <f t="shared" si="72"/>
        <v>0.43388278097322219</v>
      </c>
      <c r="BS240">
        <f t="shared" si="73"/>
        <v>0.44349128833448526</v>
      </c>
      <c r="BT240">
        <f t="shared" si="74"/>
        <v>0.43880112310588859</v>
      </c>
      <c r="BU240">
        <f t="shared" si="75"/>
        <v>0.48283591529650227</v>
      </c>
      <c r="BV240">
        <f t="shared" si="76"/>
        <v>0.56504101821708119</v>
      </c>
      <c r="BW240">
        <f t="shared" si="77"/>
        <v>0.37186823015217574</v>
      </c>
      <c r="BX240">
        <f t="shared" si="78"/>
        <v>0.49035142502054052</v>
      </c>
      <c r="BZ240">
        <f t="shared" si="79"/>
        <v>0.4561726855823785</v>
      </c>
      <c r="CA240" cm="1">
        <f t="array" aca="1" ref="CA240" ca="1">SUM(IF(MOD(_xlfn.FLOOR.MATH(ROW(INDIRECT("1:512"))/1),2)=1,BP240,1-BP240) * IF(MOD(_xlfn.FLOOR.MATH(ROW(INDIRECT("1:512"))/2),2)=1,BQ240,1-BQ240) *  IF(MOD(_xlfn.FLOOR.MATH(ROW(INDIRECT("1:512"))/4),2)=1,BR240,1-BR240) *IF(MOD(_xlfn.FLOOR.MATH(ROW(INDIRECT("1:512"))/8),2)=1,BS240,1-BS240) * IF(MOD(_xlfn.FLOOR.MATH(ROW(INDIRECT("1:512"))/16),2)=1,BT240,1-BT240) * IF(MOD(_xlfn.FLOOR.MATH(ROW(INDIRECT("1:512"))/32),2)=1,BU240,1-BU240) *  IF(MOD(_xlfn.FLOOR.MATH(ROW(INDIRECT("1:512"))/64),2)=1,BV240,1-BV240) * IF(MOD(_xlfn.FLOOR.MATH(ROW(INDIRECT("1:512"))/128),2)=1,BW240,1-BW240) * IF(MOD(_xlfn.FLOOR.MATH(ROW(INDIRECT("1:512"))/256),2)=1,BX240,1-BX240)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0.39266437042519314</v>
      </c>
      <c r="CB240">
        <f ca="1">IF('Auction Sim'!$C$2 = "Most Categories",CA240,BZ240)</f>
        <v>0.39266437042519314</v>
      </c>
      <c r="CD240" t="str">
        <f ca="1"/>
        <v>Landry Shamet</v>
      </c>
      <c r="CF240" s="6" t="str">
        <f t="shared" ca="1" si="80"/>
        <v>Landry Shamet</v>
      </c>
      <c r="CH240" t="str">
        <f ca="1"/>
        <v>Landry Shamet</v>
      </c>
      <c r="CI240">
        <f t="shared" ca="1" si="85"/>
        <v>0.39273461277096683</v>
      </c>
      <c r="CJ240">
        <f t="shared" ca="1" si="86"/>
        <v>0.22780127942245754</v>
      </c>
      <c r="CL240">
        <f t="shared" ca="1" si="87"/>
        <v>0</v>
      </c>
      <c r="CN240">
        <f t="shared" ca="1" si="81"/>
        <v>0</v>
      </c>
    </row>
    <row r="241" spans="9:92">
      <c r="I241" t="str">
        <v>Marcus Morris Sr.</v>
      </c>
      <c r="K241" s="6" t="str">
        <f t="shared" ca="1" si="66"/>
        <v>Marcus Morris Sr.</v>
      </c>
      <c r="M241" t="str">
        <f ca="1"/>
        <v>Marcus Morris Sr.</v>
      </c>
      <c r="N241">
        <f ca="1">INDEX(_g_scores_!K$2:$K$474,MATCH(M241,_g_scores_!$A$2:$A$474,0))</f>
        <v>-2.502552385449011</v>
      </c>
      <c r="P241">
        <f t="shared" ca="1" si="82"/>
        <v>0</v>
      </c>
      <c r="R241">
        <f t="shared" ca="1" si="67"/>
        <v>0</v>
      </c>
      <c r="T241" t="str">
        <v>Isaiah Livers</v>
      </c>
      <c r="V241" s="6" t="str">
        <f t="shared" ca="1" si="68"/>
        <v>Isaiah Livers</v>
      </c>
      <c r="X241" t="str">
        <f ca="1"/>
        <v>Isaiah Livers</v>
      </c>
      <c r="Y241">
        <f ca="1">INDEX(_z_scores_!$K$2:$K$474,MATCH(X241,_z_scores_!$A$2:$A$474,0))</f>
        <v>-4.1915665542628435</v>
      </c>
      <c r="AA241">
        <f t="shared" ca="1" si="83"/>
        <v>0</v>
      </c>
      <c r="AC241">
        <f t="shared" ca="1" si="84"/>
        <v>0</v>
      </c>
      <c r="AE241">
        <v>-0.99402912141525612</v>
      </c>
      <c r="AF241">
        <v>-0.83317334257070186</v>
      </c>
      <c r="AG241">
        <v>-1.1388833366538185</v>
      </c>
      <c r="AH241">
        <v>-0.51381117976037816</v>
      </c>
      <c r="AI241">
        <v>-0.30907081716079754</v>
      </c>
      <c r="AJ241">
        <v>-0.18091447377165323</v>
      </c>
      <c r="AK241">
        <v>0.96191264937537158</v>
      </c>
      <c r="AL241">
        <v>-1.5078420608597987E-2</v>
      </c>
      <c r="AM241">
        <v>-0.23101854313920711</v>
      </c>
      <c r="BE241" t="str">
        <f t="shared" si="69"/>
        <v>Marcus Morris Sr.</v>
      </c>
      <c r="BF241" cm="1">
        <f t="array" ref="BF241">INDEX(_x_scores_!B$2:B$474,MATCH($BE241,_x_scores_!$A$2:$A$474,0),0) + INDEX(_hidden_info_auction!AP$42:BA$42,'Draft Sim'!$F$21)</f>
        <v>-0.94824045660060186</v>
      </c>
      <c r="BG241" cm="1">
        <f t="array" ref="BG241">INDEX(_x_scores_!C$2:C$474,MATCH($BE241,_x_scores_!$A$2:$A$474,0),0) + INDEX(_hidden_info_auction!AP$43:BA$43,'Draft Sim'!$F$21)</f>
        <v>-0.47233274552667048</v>
      </c>
      <c r="BH241" cm="1">
        <f t="array" ref="BH241">INDEX(_x_scores_!D$2:D$474,MATCH($BE241,_x_scores_!$A$2:$A$474,0),0) +INDEX(_hidden_info_auction!AP$44:BA$44,'Draft Sim'!$F$21)</f>
        <v>-0.80915989780341957</v>
      </c>
      <c r="BI241" cm="1">
        <f t="array" ref="BI241">INDEX(_x_scores_!E$2:E$474,MATCH($BE241,_x_scores_!$A$2:$A$474,0),0) + INDEX(_hidden_info_auction!AP$45:BA$45,'Draft Sim'!$F$21)</f>
        <v>-0.74731770289105559</v>
      </c>
      <c r="BJ241" cm="1">
        <f t="array" ref="BJ241">INDEX(_x_scores_!F$2:F$474,MATCH($BE241,_x_scores_!$A$2:$A$474,0),0) + INDEX(_hidden_info_auction!AP$46:BA$46,'Draft Sim'!$F$21)</f>
        <v>-1.1343202461575008</v>
      </c>
      <c r="BK241" cm="1">
        <f t="array" ref="BK241">INDEX(_x_scores_!G$2:G$474,MATCH($BE241,_x_scores_!$A$2:$A$474,0),0) + INDEX(_hidden_info_auction!AP$47:BA$47,'Draft Sim'!$F$21)</f>
        <v>-0.30467939623996099</v>
      </c>
      <c r="BL241" cm="1">
        <f t="array" ref="BL241">INDEX(_x_scores_!H$2:H$474,MATCH($BE241,_x_scores_!$A$2:$A$474,0),0) + INDEX(_hidden_info_auction!AP$48:BA$48,'Draft Sim'!$F$21)</f>
        <v>0.8051986567707502</v>
      </c>
      <c r="BM241" cm="1">
        <f t="array" ref="BM241">INDEX(_x_scores_!I$2:I$474,MATCH($BE241,_x_scores_!$A$2:$A$474,0),0) + INDEX(_hidden_info_auction!AP$49:BA$49,'Draft Sim'!$F$21)</f>
        <v>-1.7325115521756962</v>
      </c>
      <c r="BN241" cm="1">
        <f t="array" ref="BN241">INDEX(_x_scores_!J$2:J$474,MATCH($BE241,_x_scores_!$A$2:$A$474,0),0) + INDEX(_hidden_info_auction!AP$50:BA$50,'Draft Sim'!$F$21)</f>
        <v>-0.19454493099146011</v>
      </c>
      <c r="BP241">
        <f t="shared" si="70"/>
        <v>0.42978148713107689</v>
      </c>
      <c r="BQ241">
        <f t="shared" si="71"/>
        <v>0.46755257873328371</v>
      </c>
      <c r="BR241">
        <f t="shared" si="72"/>
        <v>0.44584621224923682</v>
      </c>
      <c r="BS241">
        <f t="shared" si="73"/>
        <v>0.4434513783986066</v>
      </c>
      <c r="BT241">
        <f t="shared" si="74"/>
        <v>0.42139404374412237</v>
      </c>
      <c r="BU241">
        <f t="shared" si="75"/>
        <v>0.47898821826521321</v>
      </c>
      <c r="BV241">
        <f t="shared" si="76"/>
        <v>0.55880946475360138</v>
      </c>
      <c r="BW241">
        <f t="shared" si="77"/>
        <v>0.37373265976815984</v>
      </c>
      <c r="BX241">
        <f t="shared" si="78"/>
        <v>0.48569189194945184</v>
      </c>
      <c r="BZ241">
        <f t="shared" si="79"/>
        <v>0.45613865944363918</v>
      </c>
      <c r="CA241" cm="1">
        <f t="array" aca="1" ref="CA241" ca="1">SUM(IF(MOD(_xlfn.FLOOR.MATH(ROW(INDIRECT("1:512"))/1),2)=1,BP241,1-BP241) * IF(MOD(_xlfn.FLOOR.MATH(ROW(INDIRECT("1:512"))/2),2)=1,BQ241,1-BQ241) *  IF(MOD(_xlfn.FLOOR.MATH(ROW(INDIRECT("1:512"))/4),2)=1,BR241,1-BR241) *IF(MOD(_xlfn.FLOOR.MATH(ROW(INDIRECT("1:512"))/8),2)=1,BS241,1-BS241) * IF(MOD(_xlfn.FLOOR.MATH(ROW(INDIRECT("1:512"))/16),2)=1,BT241,1-BT241) * IF(MOD(_xlfn.FLOOR.MATH(ROW(INDIRECT("1:512"))/32),2)=1,BU241,1-BU241) *  IF(MOD(_xlfn.FLOOR.MATH(ROW(INDIRECT("1:512"))/64),2)=1,BV241,1-BV241) * IF(MOD(_xlfn.FLOOR.MATH(ROW(INDIRECT("1:512"))/128),2)=1,BW241,1-BW241) * IF(MOD(_xlfn.FLOOR.MATH(ROW(INDIRECT("1:512"))/256),2)=1,BX241,1-BX241)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0.39264154858589362</v>
      </c>
      <c r="CB241">
        <f ca="1">IF('Auction Sim'!$C$2 = "Most Categories",CA241,BZ241)</f>
        <v>0.39264154858589362</v>
      </c>
      <c r="CD241" t="str">
        <f ca="1"/>
        <v>Isaiah Livers</v>
      </c>
      <c r="CF241" s="6" t="str">
        <f t="shared" ca="1" si="80"/>
        <v>Isaiah Livers</v>
      </c>
      <c r="CH241" t="str">
        <f ca="1"/>
        <v>Isaiah Livers</v>
      </c>
      <c r="CI241">
        <f t="shared" ca="1" si="85"/>
        <v>0.39266437042519314</v>
      </c>
      <c r="CJ241">
        <f t="shared" ca="1" si="86"/>
        <v>0.22761855834486655</v>
      </c>
      <c r="CL241">
        <f t="shared" ca="1" si="87"/>
        <v>0</v>
      </c>
      <c r="CN241">
        <f t="shared" ca="1" si="81"/>
        <v>0</v>
      </c>
    </row>
    <row r="242" spans="9:92">
      <c r="I242" t="str">
        <v>Keita Bates-Diop</v>
      </c>
      <c r="K242" s="6" t="str">
        <f t="shared" ca="1" si="66"/>
        <v>Keita Bates-Diop</v>
      </c>
      <c r="M242" t="str">
        <f ca="1"/>
        <v>Keita Bates-Diop</v>
      </c>
      <c r="N242">
        <f ca="1">INDEX(_g_scores_!K$2:$K$474,MATCH(M242,_g_scores_!$A$2:$A$474,0))</f>
        <v>-2.5158891416927589</v>
      </c>
      <c r="P242">
        <f t="shared" ca="1" si="82"/>
        <v>0</v>
      </c>
      <c r="R242">
        <f t="shared" ca="1" si="67"/>
        <v>0</v>
      </c>
      <c r="T242" t="str">
        <v>Marcus Morris Sr.</v>
      </c>
      <c r="V242" s="6" t="str">
        <f t="shared" ca="1" si="68"/>
        <v>Marcus Morris Sr.</v>
      </c>
      <c r="X242" t="str">
        <f ca="1"/>
        <v>Marcus Morris Sr.</v>
      </c>
      <c r="Y242">
        <f ca="1">INDEX(_z_scores_!$K$2:$K$474,MATCH(X242,_z_scores_!$A$2:$A$474,0))</f>
        <v>-4.2162581193391775</v>
      </c>
      <c r="AA242">
        <f t="shared" ca="1" si="83"/>
        <v>0</v>
      </c>
      <c r="AC242">
        <f t="shared" ca="1" si="84"/>
        <v>0</v>
      </c>
      <c r="AE242">
        <v>-0.85640359338213157</v>
      </c>
      <c r="AF242">
        <v>-0.71650036065337686</v>
      </c>
      <c r="AG242">
        <v>-0.95861890103692482</v>
      </c>
      <c r="AH242">
        <v>-0.51434217594564435</v>
      </c>
      <c r="AI242">
        <v>-0.56254877842445017</v>
      </c>
      <c r="AJ242">
        <v>-0.23674597693972285</v>
      </c>
      <c r="AK242">
        <v>0.87586296991589296</v>
      </c>
      <c r="AL242">
        <v>1.1427150193143217E-2</v>
      </c>
      <c r="AM242">
        <v>-0.29438877039761685</v>
      </c>
      <c r="BE242" t="str">
        <f t="shared" si="69"/>
        <v>Keita Bates-Diop</v>
      </c>
      <c r="BF242" cm="1">
        <f t="array" ref="BF242">INDEX(_x_scores_!B$2:B$474,MATCH($BE242,_x_scores_!$A$2:$A$474,0),0) + INDEX(_hidden_info_auction!AP$42:BA$42,'Draft Sim'!$F$21)</f>
        <v>-0.9342109911176012</v>
      </c>
      <c r="BG242" cm="1">
        <f t="array" ref="BG242">INDEX(_x_scores_!C$2:C$474,MATCH($BE242,_x_scores_!$A$2:$A$474,0),0) + INDEX(_hidden_info_auction!AP$43:BA$43,'Draft Sim'!$F$21)</f>
        <v>-0.4266424333875336</v>
      </c>
      <c r="BH242" cm="1">
        <f t="array" ref="BH242">INDEX(_x_scores_!D$2:D$474,MATCH($BE242,_x_scores_!$A$2:$A$474,0),0) +INDEX(_hidden_info_auction!AP$44:BA$44,'Draft Sim'!$F$21)</f>
        <v>-0.82993745381495754</v>
      </c>
      <c r="BI242" cm="1">
        <f t="array" ref="BI242">INDEX(_x_scores_!E$2:E$474,MATCH($BE242,_x_scores_!$A$2:$A$474,0),0) + INDEX(_hidden_info_auction!AP$45:BA$45,'Draft Sim'!$F$21)</f>
        <v>-0.59881379545219016</v>
      </c>
      <c r="BJ242" cm="1">
        <f t="array" ref="BJ242">INDEX(_x_scores_!F$2:F$474,MATCH($BE242,_x_scores_!$A$2:$A$474,0),0) + INDEX(_hidden_info_auction!AP$46:BA$46,'Draft Sim'!$F$21)</f>
        <v>-1.1210692932972861</v>
      </c>
      <c r="BK242" cm="1">
        <f t="array" ref="BK242">INDEX(_x_scores_!G$2:G$474,MATCH($BE242,_x_scores_!$A$2:$A$474,0),0) + INDEX(_hidden_info_auction!AP$47:BA$47,'Draft Sim'!$F$21)</f>
        <v>-0.6393037324779911</v>
      </c>
      <c r="BL242" cm="1">
        <f t="array" ref="BL242">INDEX(_x_scores_!H$2:H$474,MATCH($BE242,_x_scores_!$A$2:$A$474,0),0) + INDEX(_hidden_info_auction!AP$48:BA$48,'Draft Sim'!$F$21)</f>
        <v>0.76105417065249037</v>
      </c>
      <c r="BM242" cm="1">
        <f t="array" ref="BM242">INDEX(_x_scores_!I$2:I$474,MATCH($BE242,_x_scores_!$A$2:$A$474,0),0) + INDEX(_hidden_info_auction!AP$49:BA$49,'Draft Sim'!$F$21)</f>
        <v>-1.8519411838145843</v>
      </c>
      <c r="BN242" cm="1">
        <f t="array" ref="BN242">INDEX(_x_scores_!J$2:J$474,MATCH($BE242,_x_scores_!$A$2:$A$474,0),0) + INDEX(_hidden_info_auction!AP$50:BA$50,'Draft Sim'!$F$21)</f>
        <v>5.1747352045546965E-2</v>
      </c>
      <c r="BP242">
        <f t="shared" si="70"/>
        <v>0.43080982978984661</v>
      </c>
      <c r="BQ242">
        <f t="shared" si="71"/>
        <v>0.47068536713807574</v>
      </c>
      <c r="BR242">
        <f t="shared" si="72"/>
        <v>0.44446455907389093</v>
      </c>
      <c r="BS242">
        <f t="shared" si="73"/>
        <v>0.45463389759301065</v>
      </c>
      <c r="BT242">
        <f t="shared" si="74"/>
        <v>0.42230053707250903</v>
      </c>
      <c r="BU242">
        <f t="shared" si="75"/>
        <v>0.45598062783346727</v>
      </c>
      <c r="BV242">
        <f t="shared" si="76"/>
        <v>0.55560684522087622</v>
      </c>
      <c r="BW242">
        <f t="shared" si="77"/>
        <v>0.36535581430789876</v>
      </c>
      <c r="BX242">
        <f t="shared" si="78"/>
        <v>0.50380659761284141</v>
      </c>
      <c r="BZ242">
        <f t="shared" si="79"/>
        <v>0.45596045284915732</v>
      </c>
      <c r="CA242" cm="1">
        <f t="array" aca="1" ref="CA242" ca="1">SUM(IF(MOD(_xlfn.FLOOR.MATH(ROW(INDIRECT("1:512"))/1),2)=1,BP242,1-BP242) * IF(MOD(_xlfn.FLOOR.MATH(ROW(INDIRECT("1:512"))/2),2)=1,BQ242,1-BQ242) *  IF(MOD(_xlfn.FLOOR.MATH(ROW(INDIRECT("1:512"))/4),2)=1,BR242,1-BR242) *IF(MOD(_xlfn.FLOOR.MATH(ROW(INDIRECT("1:512"))/8),2)=1,BS242,1-BS242) * IF(MOD(_xlfn.FLOOR.MATH(ROW(INDIRECT("1:512"))/16),2)=1,BT242,1-BT242) * IF(MOD(_xlfn.FLOOR.MATH(ROW(INDIRECT("1:512"))/32),2)=1,BU242,1-BU242) *  IF(MOD(_xlfn.FLOOR.MATH(ROW(INDIRECT("1:512"))/64),2)=1,BV242,1-BV242) * IF(MOD(_xlfn.FLOOR.MATH(ROW(INDIRECT("1:512"))/128),2)=1,BW242,1-BW242) * IF(MOD(_xlfn.FLOOR.MATH(ROW(INDIRECT("1:512"))/256),2)=1,BX242,1-BX242)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0.39218782894303728</v>
      </c>
      <c r="CB242">
        <f ca="1">IF('Auction Sim'!$C$2 = "Most Categories",CA242,BZ242)</f>
        <v>0.39218782894303728</v>
      </c>
      <c r="CD242" t="str">
        <f ca="1"/>
        <v>Marcus Morris Sr.</v>
      </c>
      <c r="CF242" s="6" t="str">
        <f t="shared" ca="1" si="80"/>
        <v>Marcus Morris Sr.</v>
      </c>
      <c r="CH242" t="str">
        <f ca="1"/>
        <v>Marcus Morris Sr.</v>
      </c>
      <c r="CI242">
        <f t="shared" ca="1" si="85"/>
        <v>0.39264154858589362</v>
      </c>
      <c r="CJ242">
        <f t="shared" ca="1" si="86"/>
        <v>0.22755919004654634</v>
      </c>
      <c r="CL242">
        <f t="shared" ca="1" si="87"/>
        <v>0</v>
      </c>
      <c r="CN242">
        <f t="shared" ca="1" si="81"/>
        <v>0</v>
      </c>
    </row>
    <row r="243" spans="9:92">
      <c r="I243" t="str">
        <v>Shake Milton</v>
      </c>
      <c r="K243" s="6" t="str">
        <f t="shared" ca="1" si="66"/>
        <v>Shake Milton</v>
      </c>
      <c r="M243" t="str">
        <f ca="1"/>
        <v>Shake Milton</v>
      </c>
      <c r="N243">
        <f ca="1">INDEX(_g_scores_!K$2:$K$474,MATCH(M243,_g_scores_!$A$2:$A$474,0))</f>
        <v>-2.5279853408745949</v>
      </c>
      <c r="P243">
        <f t="shared" ca="1" si="82"/>
        <v>0</v>
      </c>
      <c r="R243">
        <f t="shared" ca="1" si="67"/>
        <v>0</v>
      </c>
      <c r="T243" t="str">
        <v>Chuma Okeke</v>
      </c>
      <c r="V243" s="6" t="str">
        <f t="shared" ca="1" si="68"/>
        <v>Chuma Okeke</v>
      </c>
      <c r="X243" t="str">
        <f ca="1"/>
        <v>Chuma Okeke</v>
      </c>
      <c r="Y243">
        <f ca="1">INDEX(_z_scores_!$K$2:$K$474,MATCH(X243,_z_scores_!$A$2:$A$474,0))</f>
        <v>-4.2227103951772973</v>
      </c>
      <c r="AA243">
        <f t="shared" ca="1" si="83"/>
        <v>0</v>
      </c>
      <c r="AC243">
        <f t="shared" ca="1" si="84"/>
        <v>0</v>
      </c>
      <c r="AE243">
        <v>-1.1430261940713298</v>
      </c>
      <c r="AF243">
        <v>-0.63556732611148647</v>
      </c>
      <c r="AG243">
        <v>-0.98090375264278495</v>
      </c>
      <c r="AH243">
        <v>-0.40861940855989026</v>
      </c>
      <c r="AI243">
        <v>-0.44269278140101487</v>
      </c>
      <c r="AJ243">
        <v>-0.48562954400057345</v>
      </c>
      <c r="AK243">
        <v>0.94324667625179814</v>
      </c>
      <c r="AL243">
        <v>-2.3275448686110155E-2</v>
      </c>
      <c r="AM243">
        <v>-0.17150748563105783</v>
      </c>
      <c r="BE243" t="str">
        <f t="shared" si="69"/>
        <v>Shake Milton</v>
      </c>
      <c r="BF243" cm="1">
        <f t="array" ref="BF243">INDEX(_x_scores_!B$2:B$474,MATCH($BE243,_x_scores_!$A$2:$A$474,0),0) + INDEX(_hidden_info_auction!AP$42:BA$42,'Draft Sim'!$F$21)</f>
        <v>-0.85532707976591837</v>
      </c>
      <c r="BG243" cm="1">
        <f t="array" ref="BG243">INDEX(_x_scores_!C$2:C$474,MATCH($BE243,_x_scores_!$A$2:$A$474,0),0) + INDEX(_hidden_info_auction!AP$43:BA$43,'Draft Sim'!$F$21)</f>
        <v>-0.69933184595842679</v>
      </c>
      <c r="BH243" cm="1">
        <f t="array" ref="BH243">INDEX(_x_scores_!D$2:D$474,MATCH($BE243,_x_scores_!$A$2:$A$474,0),0) +INDEX(_hidden_info_auction!AP$44:BA$44,'Draft Sim'!$F$21)</f>
        <v>2.4090730387523823E-2</v>
      </c>
      <c r="BI243" cm="1">
        <f t="array" ref="BI243">INDEX(_x_scores_!E$2:E$474,MATCH($BE243,_x_scores_!$A$2:$A$474,0),0) + INDEX(_hidden_info_auction!AP$45:BA$45,'Draft Sim'!$F$21)</f>
        <v>-0.81222185121633861</v>
      </c>
      <c r="BJ243" cm="1">
        <f t="array" ref="BJ243">INDEX(_x_scores_!F$2:F$474,MATCH($BE243,_x_scores_!$A$2:$A$474,0),0) + INDEX(_hidden_info_auction!AP$46:BA$46,'Draft Sim'!$F$21)</f>
        <v>-1.2297857141359754</v>
      </c>
      <c r="BK243" cm="1">
        <f t="array" ref="BK243">INDEX(_x_scores_!G$2:G$474,MATCH($BE243,_x_scores_!$A$2:$A$474,0),0) + INDEX(_hidden_info_auction!AP$47:BA$47,'Draft Sim'!$F$21)</f>
        <v>-0.53731093760145165</v>
      </c>
      <c r="BL243" cm="1">
        <f t="array" ref="BL243">INDEX(_x_scores_!H$2:H$474,MATCH($BE243,_x_scores_!$A$2:$A$474,0),0) + INDEX(_hidden_info_auction!AP$48:BA$48,'Draft Sim'!$F$21)</f>
        <v>0.39908599599860423</v>
      </c>
      <c r="BM243" cm="1">
        <f t="array" ref="BM243">INDEX(_x_scores_!I$2:I$474,MATCH($BE243,_x_scores_!$A$2:$A$474,0),0) + INDEX(_hidden_info_auction!AP$49:BA$49,'Draft Sim'!$F$21)</f>
        <v>-1.6847203161712938</v>
      </c>
      <c r="BN243" cm="1">
        <f t="array" ref="BN243">INDEX(_x_scores_!J$2:J$474,MATCH($BE243,_x_scores_!$A$2:$A$474,0),0) + INDEX(_hidden_info_auction!AP$50:BA$50,'Draft Sim'!$F$21)</f>
        <v>-0.10617763465018096</v>
      </c>
      <c r="BP243">
        <f t="shared" si="70"/>
        <v>0.43660046622458204</v>
      </c>
      <c r="BQ243">
        <f t="shared" si="71"/>
        <v>0.45202177741523697</v>
      </c>
      <c r="BR243">
        <f t="shared" si="72"/>
        <v>0.50161727399626277</v>
      </c>
      <c r="BS243">
        <f t="shared" si="73"/>
        <v>0.43857759187173539</v>
      </c>
      <c r="BT243">
        <f t="shared" si="74"/>
        <v>0.41487587469016862</v>
      </c>
      <c r="BU243">
        <f t="shared" si="75"/>
        <v>0.46298125123146772</v>
      </c>
      <c r="BV243">
        <f t="shared" si="76"/>
        <v>0.52922830995774772</v>
      </c>
      <c r="BW243">
        <f t="shared" si="77"/>
        <v>0.37710179664853993</v>
      </c>
      <c r="BX243">
        <f t="shared" si="78"/>
        <v>0.49218982560937286</v>
      </c>
      <c r="BZ243">
        <f t="shared" si="79"/>
        <v>0.45613268529390155</v>
      </c>
      <c r="CA243" cm="1">
        <f t="array" aca="1" ref="CA243" ca="1">SUM(IF(MOD(_xlfn.FLOOR.MATH(ROW(INDIRECT("1:512"))/1),2)=1,BP243,1-BP243) * IF(MOD(_xlfn.FLOOR.MATH(ROW(INDIRECT("1:512"))/2),2)=1,BQ243,1-BQ243) *  IF(MOD(_xlfn.FLOOR.MATH(ROW(INDIRECT("1:512"))/4),2)=1,BR243,1-BR243) *IF(MOD(_xlfn.FLOOR.MATH(ROW(INDIRECT("1:512"))/8),2)=1,BS243,1-BS243) * IF(MOD(_xlfn.FLOOR.MATH(ROW(INDIRECT("1:512"))/16),2)=1,BT243,1-BT243) * IF(MOD(_xlfn.FLOOR.MATH(ROW(INDIRECT("1:512"))/32),2)=1,BU243,1-BU243) *  IF(MOD(_xlfn.FLOOR.MATH(ROW(INDIRECT("1:512"))/64),2)=1,BV243,1-BV243) * IF(MOD(_xlfn.FLOOR.MATH(ROW(INDIRECT("1:512"))/128),2)=1,BW243,1-BW243) * IF(MOD(_xlfn.FLOOR.MATH(ROW(INDIRECT("1:512"))/256),2)=1,BX243,1-BX243)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0.39273807338158956</v>
      </c>
      <c r="CB243">
        <f ca="1">IF('Auction Sim'!$C$2 = "Most Categories",CA243,BZ243)</f>
        <v>0.39273807338158956</v>
      </c>
      <c r="CD243" t="str">
        <f ca="1"/>
        <v>Keita Bates-Diop</v>
      </c>
      <c r="CF243" s="6" t="str">
        <f t="shared" ca="1" si="80"/>
        <v>Keita Bates-Diop</v>
      </c>
      <c r="CH243" t="str">
        <f ca="1"/>
        <v>Keita Bates-Diop</v>
      </c>
      <c r="CI243">
        <f t="shared" ca="1" si="85"/>
        <v>0.39218782894303728</v>
      </c>
      <c r="CJ243">
        <f t="shared" ca="1" si="86"/>
        <v>0.22637869277298045</v>
      </c>
      <c r="CL243">
        <f t="shared" ca="1" si="87"/>
        <v>0</v>
      </c>
      <c r="CN243">
        <f t="shared" ca="1" si="81"/>
        <v>0</v>
      </c>
    </row>
    <row r="244" spans="9:92">
      <c r="I244" t="str">
        <v>Otto Porter Jr.</v>
      </c>
      <c r="K244" s="6" t="str">
        <f t="shared" ca="1" si="66"/>
        <v>Otto Porter Jr.</v>
      </c>
      <c r="M244" t="str">
        <f ca="1"/>
        <v>Otto Porter Jr.</v>
      </c>
      <c r="N244">
        <f ca="1">INDEX(_g_scores_!K$2:$K$474,MATCH(M244,_g_scores_!$A$2:$A$474,0))</f>
        <v>-2.536311037789218</v>
      </c>
      <c r="P244">
        <f t="shared" ca="1" si="82"/>
        <v>0</v>
      </c>
      <c r="R244">
        <f t="shared" ca="1" si="67"/>
        <v>0</v>
      </c>
      <c r="T244" t="str">
        <v>Joe Harris</v>
      </c>
      <c r="V244" s="6" t="str">
        <f t="shared" ca="1" si="68"/>
        <v>Joe Harris</v>
      </c>
      <c r="X244" t="str">
        <f ca="1"/>
        <v>Joe Harris</v>
      </c>
      <c r="Y244">
        <f ca="1">INDEX(_z_scores_!$K$2:$K$474,MATCH(X244,_z_scores_!$A$2:$A$474,0))</f>
        <v>-4.2828851877320524</v>
      </c>
      <c r="AA244">
        <f t="shared" ca="1" si="83"/>
        <v>0</v>
      </c>
      <c r="AC244">
        <f t="shared" ca="1" si="84"/>
        <v>0</v>
      </c>
      <c r="AE244">
        <v>-0.89329531604760437</v>
      </c>
      <c r="AF244">
        <v>-1.0336400235666432</v>
      </c>
      <c r="AG244">
        <v>-0.88306542297240342</v>
      </c>
      <c r="AH244">
        <v>-0.5363470270018369</v>
      </c>
      <c r="AI244">
        <v>-0.70687547370193982</v>
      </c>
      <c r="AJ244">
        <v>8.6579695842403298E-2</v>
      </c>
      <c r="AK244">
        <v>0.89069457394802298</v>
      </c>
      <c r="AL244">
        <v>-3.3400753754789424E-2</v>
      </c>
      <c r="AM244">
        <v>-0.18493769235175153</v>
      </c>
      <c r="BE244" t="str">
        <f t="shared" si="69"/>
        <v>Otto Porter Jr.</v>
      </c>
      <c r="BF244" cm="1">
        <f t="array" ref="BF244">INDEX(_x_scores_!B$2:B$474,MATCH($BE244,_x_scores_!$A$2:$A$474,0),0) + INDEX(_hidden_info_auction!AP$42:BA$42,'Draft Sim'!$F$21)</f>
        <v>-1.2559850418885889</v>
      </c>
      <c r="BG244" cm="1">
        <f t="array" ref="BG244">INDEX(_x_scores_!C$2:C$474,MATCH($BE244,_x_scores_!$A$2:$A$474,0),0) + INDEX(_hidden_info_auction!AP$43:BA$43,'Draft Sim'!$F$21)</f>
        <v>-0.65325073560074176</v>
      </c>
      <c r="BH244" cm="1">
        <f t="array" ref="BH244">INDEX(_x_scores_!D$2:D$474,MATCH($BE244,_x_scores_!$A$2:$A$474,0),0) +INDEX(_hidden_info_auction!AP$44:BA$44,'Draft Sim'!$F$21)</f>
        <v>-0.81846473008895682</v>
      </c>
      <c r="BI244" cm="1">
        <f t="array" ref="BI244">INDEX(_x_scores_!E$2:E$474,MATCH($BE244,_x_scores_!$A$2:$A$474,0),0) + INDEX(_hidden_info_auction!AP$45:BA$45,'Draft Sim'!$F$21)</f>
        <v>-0.40224721139836128</v>
      </c>
      <c r="BJ244" cm="1">
        <f t="array" ref="BJ244">INDEX(_x_scores_!F$2:F$474,MATCH($BE244,_x_scores_!$A$2:$A$474,0),0) + INDEX(_hidden_info_auction!AP$46:BA$46,'Draft Sim'!$F$21)</f>
        <v>-1.2051219027399573</v>
      </c>
      <c r="BK244" cm="1">
        <f t="array" ref="BK244">INDEX(_x_scores_!G$2:G$474,MATCH($BE244,_x_scores_!$A$2:$A$474,0),0) + INDEX(_hidden_info_auction!AP$47:BA$47,'Draft Sim'!$F$21)</f>
        <v>-0.55803408666560783</v>
      </c>
      <c r="BL244" cm="1">
        <f t="array" ref="BL244">INDEX(_x_scores_!H$2:H$474,MATCH($BE244,_x_scores_!$A$2:$A$474,0),0) + INDEX(_hidden_info_auction!AP$48:BA$48,'Draft Sim'!$F$21)</f>
        <v>0.9277600892675929</v>
      </c>
      <c r="BM244" cm="1">
        <f t="array" ref="BM244">INDEX(_x_scores_!I$2:I$474,MATCH($BE244,_x_scores_!$A$2:$A$474,0),0) + INDEX(_hidden_info_auction!AP$49:BA$49,'Draft Sim'!$F$21)</f>
        <v>-1.7344256455475338</v>
      </c>
      <c r="BN244" cm="1">
        <f t="array" ref="BN244">INDEX(_x_scores_!J$2:J$474,MATCH($BE244,_x_scores_!$A$2:$A$474,0),0) + INDEX(_hidden_info_auction!AP$50:BA$50,'Draft Sim'!$F$21)</f>
        <v>3.2225015258665127E-2</v>
      </c>
      <c r="BP244">
        <f t="shared" si="70"/>
        <v>0.40735584961782489</v>
      </c>
      <c r="BQ244">
        <f t="shared" si="71"/>
        <v>0.45516939691640435</v>
      </c>
      <c r="BR244">
        <f t="shared" si="72"/>
        <v>0.44522738288393082</v>
      </c>
      <c r="BS244">
        <f t="shared" si="73"/>
        <v>0.46948959751843322</v>
      </c>
      <c r="BT244">
        <f t="shared" si="74"/>
        <v>0.41655769707107715</v>
      </c>
      <c r="BU244">
        <f t="shared" si="75"/>
        <v>0.46155784742135242</v>
      </c>
      <c r="BV244">
        <f t="shared" si="76"/>
        <v>0.56768034810498857</v>
      </c>
      <c r="BW244">
        <f t="shared" si="77"/>
        <v>0.3735979208067115</v>
      </c>
      <c r="BX244">
        <f t="shared" si="78"/>
        <v>0.50237053300054191</v>
      </c>
      <c r="BZ244">
        <f t="shared" si="79"/>
        <v>0.45544517481569613</v>
      </c>
      <c r="CA244" cm="1">
        <f t="array" aca="1" ref="CA244" ca="1">SUM(IF(MOD(_xlfn.FLOOR.MATH(ROW(INDIRECT("1:512"))/1),2)=1,BP244,1-BP244) * IF(MOD(_xlfn.FLOOR.MATH(ROW(INDIRECT("1:512"))/2),2)=1,BQ244,1-BQ244) *  IF(MOD(_xlfn.FLOOR.MATH(ROW(INDIRECT("1:512"))/4),2)=1,BR244,1-BR244) *IF(MOD(_xlfn.FLOOR.MATH(ROW(INDIRECT("1:512"))/8),2)=1,BS244,1-BS244) * IF(MOD(_xlfn.FLOOR.MATH(ROW(INDIRECT("1:512"))/16),2)=1,BT244,1-BT244) * IF(MOD(_xlfn.FLOOR.MATH(ROW(INDIRECT("1:512"))/32),2)=1,BU244,1-BU244) *  IF(MOD(_xlfn.FLOOR.MATH(ROW(INDIRECT("1:512"))/64),2)=1,BV244,1-BV244) * IF(MOD(_xlfn.FLOOR.MATH(ROW(INDIRECT("1:512"))/128),2)=1,BW244,1-BW244) * IF(MOD(_xlfn.FLOOR.MATH(ROW(INDIRECT("1:512"))/256),2)=1,BX244,1-BX244)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0.39085418913270303</v>
      </c>
      <c r="CB244">
        <f ca="1">IF('Auction Sim'!$C$2 = "Most Categories",CA244,BZ244)</f>
        <v>0.39085418913270303</v>
      </c>
      <c r="CD244" t="str">
        <f ca="1"/>
        <v>Joe Harris</v>
      </c>
      <c r="CF244" s="6" t="str">
        <f t="shared" ca="1" si="80"/>
        <v>Joe Harris</v>
      </c>
      <c r="CH244" t="str">
        <f ca="1"/>
        <v>Joe Harris</v>
      </c>
      <c r="CI244">
        <f t="shared" ca="1" si="85"/>
        <v>0.39186456912366308</v>
      </c>
      <c r="CJ244">
        <f t="shared" ca="1" si="86"/>
        <v>0.22553739602303607</v>
      </c>
      <c r="CL244">
        <f t="shared" ca="1" si="87"/>
        <v>0</v>
      </c>
      <c r="CN244">
        <f t="shared" ca="1" si="81"/>
        <v>0</v>
      </c>
    </row>
    <row r="245" spans="9:92">
      <c r="I245" t="str">
        <v>Joe Harris</v>
      </c>
      <c r="K245" s="6" t="str">
        <f t="shared" ca="1" si="66"/>
        <v>Joe Harris</v>
      </c>
      <c r="M245" t="str">
        <f ca="1"/>
        <v>Joe Harris</v>
      </c>
      <c r="N245">
        <f ca="1">INDEX(_g_scores_!K$2:$K$474,MATCH(M245,_g_scores_!$A$2:$A$474,0))</f>
        <v>-2.5392078870907486</v>
      </c>
      <c r="P245">
        <f t="shared" ca="1" si="82"/>
        <v>0</v>
      </c>
      <c r="R245">
        <f t="shared" ca="1" si="67"/>
        <v>0</v>
      </c>
      <c r="T245" t="str">
        <v>Ty Jerome</v>
      </c>
      <c r="V245" s="6" t="str">
        <f t="shared" ca="1" si="68"/>
        <v>Ty Jerome</v>
      </c>
      <c r="X245" t="str">
        <f ca="1"/>
        <v>Ty Jerome</v>
      </c>
      <c r="Y245">
        <f ca="1">INDEX(_z_scores_!$K$2:$K$474,MATCH(X245,_z_scores_!$A$2:$A$474,0))</f>
        <v>-4.2941213450038642</v>
      </c>
      <c r="AA245">
        <f t="shared" ca="1" si="83"/>
        <v>0</v>
      </c>
      <c r="AC245">
        <f t="shared" ca="1" si="84"/>
        <v>0</v>
      </c>
      <c r="AE245">
        <v>-0.94109478333921126</v>
      </c>
      <c r="AF245">
        <v>-1.1184083254225139</v>
      </c>
      <c r="AG245">
        <v>-0.43135982794987326</v>
      </c>
      <c r="AH245">
        <v>-0.42148454951835429</v>
      </c>
      <c r="AI245">
        <v>-0.71746417631014958</v>
      </c>
      <c r="AJ245">
        <v>-0.45723276672980057</v>
      </c>
      <c r="AK245">
        <v>0.80859947698043344</v>
      </c>
      <c r="AL245">
        <v>5.5096199095750621E-2</v>
      </c>
      <c r="AM245">
        <v>-0.16384553688866058</v>
      </c>
      <c r="BE245" t="str">
        <f t="shared" si="69"/>
        <v>Joe Harris</v>
      </c>
      <c r="BF245" cm="1">
        <f t="array" ref="BF245">INDEX(_x_scores_!B$2:B$474,MATCH($BE245,_x_scores_!$A$2:$A$474,0),0) + INDEX(_hidden_info_auction!AP$42:BA$42,'Draft Sim'!$F$21)</f>
        <v>-0.98513217926607466</v>
      </c>
      <c r="BG245" cm="1">
        <f t="array" ref="BG245">INDEX(_x_scores_!C$2:C$474,MATCH($BE245,_x_scores_!$A$2:$A$474,0),0) + INDEX(_hidden_info_auction!AP$43:BA$43,'Draft Sim'!$F$21)</f>
        <v>-0.78947240843993682</v>
      </c>
      <c r="BH245" cm="1">
        <f t="array" ref="BH245">INDEX(_x_scores_!D$2:D$474,MATCH($BE245,_x_scores_!$A$2:$A$474,0),0) +INDEX(_hidden_info_auction!AP$44:BA$44,'Draft Sim'!$F$21)</f>
        <v>-0.73360641973889817</v>
      </c>
      <c r="BI245" cm="1">
        <f t="array" ref="BI245">INDEX(_x_scores_!E$2:E$474,MATCH($BE245,_x_scores_!$A$2:$A$474,0),0) + INDEX(_hidden_info_auction!AP$45:BA$45,'Draft Sim'!$F$21)</f>
        <v>-0.76932255394724813</v>
      </c>
      <c r="BJ245" cm="1">
        <f t="array" ref="BJ245">INDEX(_x_scores_!F$2:F$474,MATCH($BE245,_x_scores_!$A$2:$A$474,0),0) + INDEX(_hidden_info_auction!AP$46:BA$46,'Draft Sim'!$F$21)</f>
        <v>-1.2786469414349904</v>
      </c>
      <c r="BK245" cm="1">
        <f t="array" ref="BK245">INDEX(_x_scores_!G$2:G$474,MATCH($BE245,_x_scores_!$A$2:$A$474,0),0) + INDEX(_hidden_info_auction!AP$47:BA$47,'Draft Sim'!$F$21)</f>
        <v>1.8646276542165191E-2</v>
      </c>
      <c r="BL245" cm="1">
        <f t="array" ref="BL245">INDEX(_x_scores_!H$2:H$474,MATCH($BE245,_x_scores_!$A$2:$A$474,0),0) + INDEX(_hidden_info_auction!AP$48:BA$48,'Draft Sim'!$F$21)</f>
        <v>0.82003026080288022</v>
      </c>
      <c r="BM245" cm="1">
        <f t="array" ref="BM245">INDEX(_x_scores_!I$2:I$474,MATCH($BE245,_x_scores_!$A$2:$A$474,0),0) + INDEX(_hidden_info_auction!AP$49:BA$49,'Draft Sim'!$F$21)</f>
        <v>-1.7773394561236286</v>
      </c>
      <c r="BN245" cm="1">
        <f t="array" ref="BN245">INDEX(_x_scores_!J$2:J$474,MATCH($BE245,_x_scores_!$A$2:$A$474,0),0) + INDEX(_hidden_info_auction!AP$50:BA$50,'Draft Sim'!$F$21)</f>
        <v>-8.5093852945594795E-2</v>
      </c>
      <c r="BP245">
        <f t="shared" si="70"/>
        <v>0.42707965903739986</v>
      </c>
      <c r="BQ245">
        <f t="shared" si="71"/>
        <v>0.44587352104551758</v>
      </c>
      <c r="BR245">
        <f t="shared" si="72"/>
        <v>0.45087574413543585</v>
      </c>
      <c r="BS245">
        <f t="shared" si="73"/>
        <v>0.44179799206211579</v>
      </c>
      <c r="BT245">
        <f t="shared" si="74"/>
        <v>0.41154866486524766</v>
      </c>
      <c r="BU245">
        <f t="shared" si="75"/>
        <v>0.50128650684073905</v>
      </c>
      <c r="BV245">
        <f t="shared" si="76"/>
        <v>0.55988462465398026</v>
      </c>
      <c r="BW245">
        <f t="shared" si="77"/>
        <v>0.37058116926530726</v>
      </c>
      <c r="BX245">
        <f t="shared" si="78"/>
        <v>0.49374055543165174</v>
      </c>
      <c r="BZ245">
        <f t="shared" si="79"/>
        <v>0.4558520485930439</v>
      </c>
      <c r="CA245" cm="1">
        <f t="array" aca="1" ref="CA245" ca="1">SUM(IF(MOD(_xlfn.FLOOR.MATH(ROW(INDIRECT("1:512"))/1),2)=1,BP245,1-BP245) * IF(MOD(_xlfn.FLOOR.MATH(ROW(INDIRECT("1:512"))/2),2)=1,BQ245,1-BQ245) *  IF(MOD(_xlfn.FLOOR.MATH(ROW(INDIRECT("1:512"))/4),2)=1,BR245,1-BR245) *IF(MOD(_xlfn.FLOOR.MATH(ROW(INDIRECT("1:512"))/8),2)=1,BS245,1-BS245) * IF(MOD(_xlfn.FLOOR.MATH(ROW(INDIRECT("1:512"))/16),2)=1,BT245,1-BT245) * IF(MOD(_xlfn.FLOOR.MATH(ROW(INDIRECT("1:512"))/32),2)=1,BU245,1-BU245) *  IF(MOD(_xlfn.FLOOR.MATH(ROW(INDIRECT("1:512"))/64),2)=1,BV245,1-BV245) * IF(MOD(_xlfn.FLOOR.MATH(ROW(INDIRECT("1:512"))/128),2)=1,BW245,1-BW245) * IF(MOD(_xlfn.FLOOR.MATH(ROW(INDIRECT("1:512"))/256),2)=1,BX245,1-BX245)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0.39186456912366308</v>
      </c>
      <c r="CB245">
        <f ca="1">IF('Auction Sim'!$C$2 = "Most Categories",CA245,BZ245)</f>
        <v>0.39186456912366308</v>
      </c>
      <c r="CD245" t="str">
        <f ca="1"/>
        <v>Kevin Love</v>
      </c>
      <c r="CF245" s="6" t="str">
        <f t="shared" ca="1" si="80"/>
        <v>Kevin Love</v>
      </c>
      <c r="CH245" t="str">
        <f ca="1"/>
        <v>Kevin Love</v>
      </c>
      <c r="CI245">
        <f t="shared" ca="1" si="85"/>
        <v>0.3915896992673662</v>
      </c>
      <c r="CJ245">
        <f t="shared" ca="1" si="86"/>
        <v>0.2248218832834607</v>
      </c>
      <c r="CL245">
        <f t="shared" ca="1" si="87"/>
        <v>0</v>
      </c>
      <c r="CN245">
        <f t="shared" ca="1" si="81"/>
        <v>0</v>
      </c>
    </row>
    <row r="246" spans="9:92">
      <c r="I246" t="str">
        <v>Chuma Okeke</v>
      </c>
      <c r="K246" s="6" t="str">
        <f t="shared" ca="1" si="66"/>
        <v>Chuma Okeke</v>
      </c>
      <c r="M246" t="str">
        <f ca="1"/>
        <v>Chuma Okeke</v>
      </c>
      <c r="N246">
        <f ca="1">INDEX(_g_scores_!K$2:$K$474,MATCH(M246,_g_scores_!$A$2:$A$474,0))</f>
        <v>-2.5638841605870732</v>
      </c>
      <c r="P246">
        <f t="shared" ca="1" si="82"/>
        <v>0</v>
      </c>
      <c r="R246">
        <f t="shared" ca="1" si="67"/>
        <v>0</v>
      </c>
      <c r="T246" t="str">
        <v>Davion Mitchell</v>
      </c>
      <c r="V246" s="6" t="str">
        <f t="shared" ca="1" si="68"/>
        <v>Davion Mitchell</v>
      </c>
      <c r="X246" t="str">
        <f ca="1"/>
        <v>Davion Mitchell</v>
      </c>
      <c r="Y246">
        <f ca="1">INDEX(_z_scores_!$K$2:$K$474,MATCH(X246,_z_scores_!$A$2:$A$474,0))</f>
        <v>-4.2983804115822108</v>
      </c>
      <c r="AA246">
        <f t="shared" ca="1" si="83"/>
        <v>0</v>
      </c>
      <c r="AC246">
        <f t="shared" ca="1" si="84"/>
        <v>0</v>
      </c>
      <c r="AE246">
        <v>-0.81051420238106342</v>
      </c>
      <c r="AF246">
        <v>-1.1196973660910712</v>
      </c>
      <c r="AG246">
        <v>-0.20256184954860779</v>
      </c>
      <c r="AH246">
        <v>-0.29504667302361964</v>
      </c>
      <c r="AI246">
        <v>-0.61168519902603635</v>
      </c>
      <c r="AJ246">
        <v>-0.41930378389486689</v>
      </c>
      <c r="AK246">
        <v>0.46900411883384946</v>
      </c>
      <c r="AL246">
        <v>8.7859670486685644E-3</v>
      </c>
      <c r="AM246">
        <v>-0.32350155959221999</v>
      </c>
      <c r="BE246" t="str">
        <f t="shared" si="69"/>
        <v>Chuma Okeke</v>
      </c>
      <c r="BF246" cm="1">
        <f t="array" ref="BF246">INDEX(_x_scores_!B$2:B$474,MATCH($BE246,_x_scores_!$A$2:$A$474,0),0) + INDEX(_hidden_info_auction!AP$42:BA$42,'Draft Sim'!$F$21)</f>
        <v>-1.2348630572898001</v>
      </c>
      <c r="BG246" cm="1">
        <f t="array" ref="BG246">INDEX(_x_scores_!C$2:C$474,MATCH($BE246,_x_scores_!$A$2:$A$474,0),0) + INDEX(_hidden_info_auction!AP$43:BA$43,'Draft Sim'!$F$21)</f>
        <v>-0.3913997109847801</v>
      </c>
      <c r="BH246" cm="1">
        <f t="array" ref="BH246">INDEX(_x_scores_!D$2:D$474,MATCH($BE246,_x_scores_!$A$2:$A$474,0),0) +INDEX(_hidden_info_auction!AP$44:BA$44,'Draft Sim'!$F$21)</f>
        <v>-0.8314447494092797</v>
      </c>
      <c r="BI246" cm="1">
        <f t="array" ref="BI246">INDEX(_x_scores_!E$2:E$474,MATCH($BE246,_x_scores_!$A$2:$A$474,0),0) + INDEX(_hidden_info_auction!AP$45:BA$45,'Draft Sim'!$F$21)</f>
        <v>-0.64159493550530156</v>
      </c>
      <c r="BJ246" cm="1">
        <f t="array" ref="BJ246">INDEX(_x_scores_!F$2:F$474,MATCH($BE246,_x_scores_!$A$2:$A$474,0),0) + INDEX(_hidden_info_auction!AP$46:BA$46,'Draft Sim'!$F$21)</f>
        <v>-1.0144642491340654</v>
      </c>
      <c r="BK246" cm="1">
        <f t="array" ref="BK246">INDEX(_x_scores_!G$2:G$474,MATCH($BE246,_x_scores_!$A$2:$A$474,0),0) + INDEX(_hidden_info_auction!AP$47:BA$47,'Draft Sim'!$F$21)</f>
        <v>-0.55356296330081156</v>
      </c>
      <c r="BL246" cm="1">
        <f t="array" ref="BL246">INDEX(_x_scores_!H$2:H$474,MATCH($BE246,_x_scores_!$A$2:$A$474,0),0) + INDEX(_hidden_info_auction!AP$48:BA$48,'Draft Sim'!$F$21)</f>
        <v>0.87258236310665538</v>
      </c>
      <c r="BM246" cm="1">
        <f t="array" ref="BM246">INDEX(_x_scores_!I$2:I$474,MATCH($BE246,_x_scores_!$A$2:$A$474,0),0) + INDEX(_hidden_info_auction!AP$49:BA$49,'Draft Sim'!$F$21)</f>
        <v>-1.7672141510549495</v>
      </c>
      <c r="BN246" cm="1">
        <f t="array" ref="BN246">INDEX(_x_scores_!J$2:J$474,MATCH($BE246,_x_scores_!$A$2:$A$474,0),0) + INDEX(_hidden_info_auction!AP$50:BA$50,'Draft Sim'!$F$21)</f>
        <v>-7.1663646224901095E-2</v>
      </c>
      <c r="BP246">
        <f t="shared" si="70"/>
        <v>0.40888624119507233</v>
      </c>
      <c r="BQ246">
        <f t="shared" si="71"/>
        <v>0.47310305939052211</v>
      </c>
      <c r="BR246">
        <f t="shared" si="72"/>
        <v>0.44436435389730633</v>
      </c>
      <c r="BS246">
        <f t="shared" si="73"/>
        <v>0.45140833975495931</v>
      </c>
      <c r="BT246">
        <f t="shared" si="74"/>
        <v>0.42960793359384264</v>
      </c>
      <c r="BU246">
        <f t="shared" si="75"/>
        <v>0.46186491290862397</v>
      </c>
      <c r="BV246">
        <f t="shared" si="76"/>
        <v>0.56369058052047138</v>
      </c>
      <c r="BW246">
        <f t="shared" si="77"/>
        <v>0.37129224806845884</v>
      </c>
      <c r="BX246">
        <f t="shared" si="78"/>
        <v>0.49472840919662864</v>
      </c>
      <c r="BZ246">
        <f t="shared" si="79"/>
        <v>0.4554384531695429</v>
      </c>
      <c r="CA246" cm="1">
        <f t="array" aca="1" ref="CA246" ca="1">SUM(IF(MOD(_xlfn.FLOOR.MATH(ROW(INDIRECT("1:512"))/1),2)=1,BP246,1-BP246) * IF(MOD(_xlfn.FLOOR.MATH(ROW(INDIRECT("1:512"))/2),2)=1,BQ246,1-BQ246) *  IF(MOD(_xlfn.FLOOR.MATH(ROW(INDIRECT("1:512"))/4),2)=1,BR246,1-BR246) *IF(MOD(_xlfn.FLOOR.MATH(ROW(INDIRECT("1:512"))/8),2)=1,BS246,1-BS246) * IF(MOD(_xlfn.FLOOR.MATH(ROW(INDIRECT("1:512"))/16),2)=1,BT246,1-BT246) * IF(MOD(_xlfn.FLOOR.MATH(ROW(INDIRECT("1:512"))/32),2)=1,BU246,1-BU246) *  IF(MOD(_xlfn.FLOOR.MATH(ROW(INDIRECT("1:512"))/64),2)=1,BV246,1-BV246) * IF(MOD(_xlfn.FLOOR.MATH(ROW(INDIRECT("1:512"))/128),2)=1,BW246,1-BW246) * IF(MOD(_xlfn.FLOOR.MATH(ROW(INDIRECT("1:512"))/256),2)=1,BX246,1-BX246)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0.39089491992473724</v>
      </c>
      <c r="CB246">
        <f ca="1">IF('Auction Sim'!$C$2 = "Most Categories",CA246,BZ246)</f>
        <v>0.39089491992473724</v>
      </c>
      <c r="CD246" t="str">
        <f ca="1"/>
        <v>Davion Mitchell</v>
      </c>
      <c r="CF246" s="6" t="str">
        <f t="shared" ca="1" si="80"/>
        <v>Davion Mitchell</v>
      </c>
      <c r="CH246" t="str">
        <f ca="1"/>
        <v>Davion Mitchell</v>
      </c>
      <c r="CI246">
        <f t="shared" ca="1" si="85"/>
        <v>0.39145493137860743</v>
      </c>
      <c r="CJ246">
        <f t="shared" ca="1" si="86"/>
        <v>0.22447101802081654</v>
      </c>
      <c r="CL246">
        <f t="shared" ca="1" si="87"/>
        <v>0</v>
      </c>
      <c r="CN246">
        <f t="shared" ca="1" si="81"/>
        <v>0</v>
      </c>
    </row>
    <row r="247" spans="9:92">
      <c r="I247" t="str">
        <v>Davion Mitchell</v>
      </c>
      <c r="K247" s="6" t="str">
        <f t="shared" ca="1" si="66"/>
        <v>Davion Mitchell</v>
      </c>
      <c r="M247" t="str">
        <f ca="1"/>
        <v>Davion Mitchell</v>
      </c>
      <c r="N247">
        <f ca="1">INDEX(_g_scores_!K$2:$K$474,MATCH(M247,_g_scores_!$A$2:$A$474,0))</f>
        <v>-2.572057976703074</v>
      </c>
      <c r="P247">
        <f t="shared" ca="1" si="82"/>
        <v>0</v>
      </c>
      <c r="R247">
        <f t="shared" ca="1" si="67"/>
        <v>0</v>
      </c>
      <c r="T247" t="str">
        <v>Theo Maledon</v>
      </c>
      <c r="V247" s="6" t="str">
        <f t="shared" ca="1" si="68"/>
        <v>Theo Maledon</v>
      </c>
      <c r="X247" t="str">
        <f ca="1"/>
        <v>Theo Maledon</v>
      </c>
      <c r="Y247">
        <f ca="1">INDEX(_z_scores_!$K$2:$K$474,MATCH(X247,_z_scores_!$A$2:$A$474,0))</f>
        <v>-4.2987482104505776</v>
      </c>
      <c r="AA247">
        <f t="shared" ca="1" si="83"/>
        <v>0</v>
      </c>
      <c r="AC247">
        <f t="shared" ca="1" si="84"/>
        <v>0</v>
      </c>
      <c r="AE247">
        <v>-0.92449021017270316</v>
      </c>
      <c r="AF247">
        <v>-0.87429424376061782</v>
      </c>
      <c r="AG247">
        <v>-0.18848412318569938</v>
      </c>
      <c r="AH247">
        <v>-0.18720872383075243</v>
      </c>
      <c r="AI247">
        <v>-0.58310095546201968</v>
      </c>
      <c r="AJ247">
        <v>-0.56726121999783441</v>
      </c>
      <c r="AK247">
        <v>0.37319548207334002</v>
      </c>
      <c r="AL247">
        <v>-8.9578152568229749E-2</v>
      </c>
      <c r="AM247">
        <v>-0.29319400033581361</v>
      </c>
      <c r="BE247" t="str">
        <f t="shared" si="69"/>
        <v>Davion Mitchell</v>
      </c>
      <c r="BF247" cm="1">
        <f t="array" ref="BF247">INDEX(_x_scores_!B$2:B$474,MATCH($BE247,_x_scores_!$A$2:$A$474,0),0) + INDEX(_hidden_info_auction!AP$42:BA$42,'Draft Sim'!$F$21)</f>
        <v>-0.90235106559953371</v>
      </c>
      <c r="BG247" cm="1">
        <f t="array" ref="BG247">INDEX(_x_scores_!C$2:C$474,MATCH($BE247,_x_scores_!$A$2:$A$474,0),0) + INDEX(_hidden_info_auction!AP$43:BA$43,'Draft Sim'!$F$21)</f>
        <v>-0.87552975096436481</v>
      </c>
      <c r="BH247" cm="1">
        <f t="array" ref="BH247">INDEX(_x_scores_!D$2:D$474,MATCH($BE247,_x_scores_!$A$2:$A$474,0),0) +INDEX(_hidden_info_auction!AP$44:BA$44,'Draft Sim'!$F$21)</f>
        <v>-5.3102846315102537E-2</v>
      </c>
      <c r="BI247" cm="1">
        <f t="array" ref="BI247">INDEX(_x_scores_!E$2:E$474,MATCH($BE247,_x_scores_!$A$2:$A$474,0),0) + INDEX(_hidden_info_auction!AP$45:BA$45,'Draft Sim'!$F$21)</f>
        <v>-0.52802219996903088</v>
      </c>
      <c r="BJ247" cm="1">
        <f t="array" ref="BJ247">INDEX(_x_scores_!F$2:F$474,MATCH($BE247,_x_scores_!$A$2:$A$474,0),0) + INDEX(_hidden_info_auction!AP$46:BA$46,'Draft Sim'!$F$21)</f>
        <v>-1.1834566667590869</v>
      </c>
      <c r="BK247" cm="1">
        <f t="array" ref="BK247">INDEX(_x_scores_!G$2:G$474,MATCH($BE247,_x_scores_!$A$2:$A$474,0),0) + INDEX(_hidden_info_auction!AP$47:BA$47,'Draft Sim'!$F$21)</f>
        <v>-0.487237203195105</v>
      </c>
      <c r="BL247" cm="1">
        <f t="array" ref="BL247">INDEX(_x_scores_!H$2:H$474,MATCH($BE247,_x_scores_!$A$2:$A$474,0),0) + INDEX(_hidden_info_auction!AP$48:BA$48,'Draft Sim'!$F$21)</f>
        <v>0.39833980568870669</v>
      </c>
      <c r="BM247" cm="1">
        <f t="array" ref="BM247">INDEX(_x_scores_!I$2:I$474,MATCH($BE247,_x_scores_!$A$2:$A$474,0),0) + INDEX(_hidden_info_auction!AP$49:BA$49,'Draft Sim'!$F$21)</f>
        <v>-1.7351527353201708</v>
      </c>
      <c r="BN247" cm="1">
        <f t="array" ref="BN247">INDEX(_x_scores_!J$2:J$474,MATCH($BE247,_x_scores_!$A$2:$A$474,0),0) + INDEX(_hidden_info_auction!AP$50:BA$50,'Draft Sim'!$F$21)</f>
        <v>-0.22365772018606325</v>
      </c>
      <c r="BP247">
        <f t="shared" si="70"/>
        <v>0.43314685575238243</v>
      </c>
      <c r="BQ247">
        <f t="shared" si="71"/>
        <v>0.44001586904518453</v>
      </c>
      <c r="BR247">
        <f t="shared" si="72"/>
        <v>0.49643510415148606</v>
      </c>
      <c r="BS247">
        <f t="shared" si="73"/>
        <v>0.45997782738097759</v>
      </c>
      <c r="BT247">
        <f t="shared" si="74"/>
        <v>0.41803630929215152</v>
      </c>
      <c r="BU247">
        <f t="shared" si="75"/>
        <v>0.4664225702279019</v>
      </c>
      <c r="BV247">
        <f t="shared" si="76"/>
        <v>0.52917375799046129</v>
      </c>
      <c r="BW247">
        <f t="shared" si="77"/>
        <v>0.37354674275344157</v>
      </c>
      <c r="BX247">
        <f t="shared" si="78"/>
        <v>0.4835518814410773</v>
      </c>
      <c r="BZ247">
        <f t="shared" si="79"/>
        <v>0.45558965755945163</v>
      </c>
      <c r="CA247" cm="1">
        <f t="array" aca="1" ref="CA247" ca="1">SUM(IF(MOD(_xlfn.FLOOR.MATH(ROW(INDIRECT("1:512"))/1),2)=1,BP247,1-BP247) * IF(MOD(_xlfn.FLOOR.MATH(ROW(INDIRECT("1:512"))/2),2)=1,BQ247,1-BQ247) *  IF(MOD(_xlfn.FLOOR.MATH(ROW(INDIRECT("1:512"))/4),2)=1,BR247,1-BR247) *IF(MOD(_xlfn.FLOOR.MATH(ROW(INDIRECT("1:512"))/8),2)=1,BS247,1-BS247) * IF(MOD(_xlfn.FLOOR.MATH(ROW(INDIRECT("1:512"))/16),2)=1,BT247,1-BT247) * IF(MOD(_xlfn.FLOOR.MATH(ROW(INDIRECT("1:512"))/32),2)=1,BU247,1-BU247) *  IF(MOD(_xlfn.FLOOR.MATH(ROW(INDIRECT("1:512"))/64),2)=1,BV247,1-BV247) * IF(MOD(_xlfn.FLOOR.MATH(ROW(INDIRECT("1:512"))/128),2)=1,BW247,1-BW247) * IF(MOD(_xlfn.FLOOR.MATH(ROW(INDIRECT("1:512"))/256),2)=1,BX247,1-BX247)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0.39145493137860743</v>
      </c>
      <c r="CB247">
        <f ca="1">IF('Auction Sim'!$C$2 = "Most Categories",CA247,BZ247)</f>
        <v>0.39145493137860743</v>
      </c>
      <c r="CD247" t="str">
        <f ca="1"/>
        <v>Chuma Okeke</v>
      </c>
      <c r="CF247" s="6" t="str">
        <f t="shared" ca="1" si="80"/>
        <v>Chuma Okeke</v>
      </c>
      <c r="CH247" t="str">
        <f ca="1"/>
        <v>Chuma Okeke</v>
      </c>
      <c r="CI247">
        <f t="shared" ca="1" si="85"/>
        <v>0.39089491992473724</v>
      </c>
      <c r="CJ247">
        <f t="shared" ca="1" si="86"/>
        <v>0.22301267648393769</v>
      </c>
      <c r="CL247">
        <f t="shared" ca="1" si="87"/>
        <v>0</v>
      </c>
      <c r="CN247">
        <f t="shared" ca="1" si="81"/>
        <v>0</v>
      </c>
    </row>
    <row r="248" spans="9:92">
      <c r="I248" t="str">
        <v>Kevin Love</v>
      </c>
      <c r="K248" s="6" t="str">
        <f t="shared" ca="1" si="66"/>
        <v>Kevin Love</v>
      </c>
      <c r="M248" t="str">
        <f ca="1"/>
        <v>Kevin Love</v>
      </c>
      <c r="N248">
        <f ca="1">INDEX(_g_scores_!K$2:$K$474,MATCH(M248,_g_scores_!$A$2:$A$474,0))</f>
        <v>-2.5738568217944175</v>
      </c>
      <c r="P248">
        <f t="shared" ca="1" si="82"/>
        <v>0</v>
      </c>
      <c r="R248">
        <f t="shared" ca="1" si="67"/>
        <v>0</v>
      </c>
      <c r="T248" t="str">
        <v>Aaron Wiggins</v>
      </c>
      <c r="V248" s="6" t="str">
        <f t="shared" ca="1" si="68"/>
        <v>Aaron Wiggins</v>
      </c>
      <c r="X248" t="str">
        <f ca="1"/>
        <v>Aaron Wiggins</v>
      </c>
      <c r="Y248">
        <f ca="1">INDEX(_z_scores_!$K$2:$K$474,MATCH(X248,_z_scores_!$A$2:$A$474,0))</f>
        <v>-4.3068209771855681</v>
      </c>
      <c r="AA248">
        <f t="shared" ca="1" si="83"/>
        <v>0</v>
      </c>
      <c r="AC248">
        <f t="shared" ca="1" si="84"/>
        <v>0</v>
      </c>
      <c r="AE248">
        <v>-0.92382183943271501</v>
      </c>
      <c r="AF248">
        <v>-0.7584036952949369</v>
      </c>
      <c r="AG248">
        <v>-1.0017041352373734</v>
      </c>
      <c r="AH248">
        <v>-0.34322670522686666</v>
      </c>
      <c r="AI248">
        <v>-0.63907205427079017</v>
      </c>
      <c r="AJ248">
        <v>-0.56953603410109044</v>
      </c>
      <c r="AK248">
        <v>0.8083317469223662</v>
      </c>
      <c r="AL248">
        <v>-2.5308978061671612E-2</v>
      </c>
      <c r="AM248">
        <v>-6.0034822705660934E-2</v>
      </c>
      <c r="BE248" t="str">
        <f t="shared" si="69"/>
        <v>Kevin Love</v>
      </c>
      <c r="BF248" cm="1">
        <f t="array" ref="BF248">INDEX(_x_scores_!B$2:B$474,MATCH($BE248,_x_scores_!$A$2:$A$474,0),0) + INDEX(_hidden_info_auction!AP$42:BA$42,'Draft Sim'!$F$21)</f>
        <v>-1.0837871668117038</v>
      </c>
      <c r="BG248" cm="1">
        <f t="array" ref="BG248">INDEX(_x_scores_!C$2:C$474,MATCH($BE248,_x_scores_!$A$2:$A$474,0),0) + INDEX(_hidden_info_auction!AP$43:BA$43,'Draft Sim'!$F$21)</f>
        <v>8.0427630989982068E-3</v>
      </c>
      <c r="BH248" cm="1">
        <f t="array" ref="BH248">INDEX(_x_scores_!D$2:D$474,MATCH($BE248,_x_scores_!$A$2:$A$474,0),0) +INDEX(_hidden_info_auction!AP$44:BA$44,'Draft Sim'!$F$21)</f>
        <v>-0.71194935751766542</v>
      </c>
      <c r="BI248" cm="1">
        <f t="array" ref="BI248">INDEX(_x_scores_!E$2:E$474,MATCH($BE248,_x_scores_!$A$2:$A$474,0),0) + INDEX(_hidden_info_auction!AP$45:BA$45,'Draft Sim'!$F$21)</f>
        <v>-1.0460623642430706</v>
      </c>
      <c r="BJ248" cm="1">
        <f t="array" ref="BJ248">INDEX(_x_scores_!F$2:F$474,MATCH($BE248,_x_scores_!$A$2:$A$474,0),0) + INDEX(_hidden_info_auction!AP$46:BA$46,'Draft Sim'!$F$21)</f>
        <v>-1.2532596487182874</v>
      </c>
      <c r="BK248" cm="1">
        <f t="array" ref="BK248">INDEX(_x_scores_!G$2:G$474,MATCH($BE248,_x_scores_!$A$2:$A$474,0),0) + INDEX(_hidden_info_auction!AP$47:BA$47,'Draft Sim'!$F$21)</f>
        <v>-0.20829058588270921</v>
      </c>
      <c r="BL248" cm="1">
        <f t="array" ref="BL248">INDEX(_x_scores_!H$2:H$474,MATCH($BE248,_x_scores_!$A$2:$A$474,0),0) + INDEX(_hidden_info_auction!AP$48:BA$48,'Draft Sim'!$F$21)</f>
        <v>0.56942669557481196</v>
      </c>
      <c r="BM248" cm="1">
        <f t="array" ref="BM248">INDEX(_x_scores_!I$2:I$474,MATCH($BE248,_x_scores_!$A$2:$A$474,0),0) + INDEX(_hidden_info_auction!AP$49:BA$49,'Draft Sim'!$F$21)</f>
        <v>-1.6768631735098445</v>
      </c>
      <c r="BN248" cm="1">
        <f t="array" ref="BN248">INDEX(_x_scores_!J$2:J$474,MATCH($BE248,_x_scores_!$A$2:$A$474,0),0) + INDEX(_hidden_info_auction!AP$50:BA$50,'Draft Sim'!$F$21)</f>
        <v>-0.14637003265193305</v>
      </c>
      <c r="BP248">
        <f t="shared" si="70"/>
        <v>0.41987161505880444</v>
      </c>
      <c r="BQ248">
        <f t="shared" si="71"/>
        <v>0.5005531169121552</v>
      </c>
      <c r="BR248">
        <f t="shared" si="72"/>
        <v>0.45231892862379408</v>
      </c>
      <c r="BS248">
        <f t="shared" si="73"/>
        <v>0.42110029897441836</v>
      </c>
      <c r="BT248">
        <f t="shared" si="74"/>
        <v>0.41327663715388629</v>
      </c>
      <c r="BU248">
        <f t="shared" si="75"/>
        <v>0.48563199555721481</v>
      </c>
      <c r="BV248">
        <f t="shared" si="76"/>
        <v>0.54166508833907023</v>
      </c>
      <c r="BW248">
        <f t="shared" si="77"/>
        <v>0.377656605778529</v>
      </c>
      <c r="BX248">
        <f t="shared" si="78"/>
        <v>0.4892339876052304</v>
      </c>
      <c r="BZ248">
        <f t="shared" si="79"/>
        <v>0.45570091933367812</v>
      </c>
      <c r="CA248" cm="1">
        <f t="array" aca="1" ref="CA248" ca="1">SUM(IF(MOD(_xlfn.FLOOR.MATH(ROW(INDIRECT("1:512"))/1),2)=1,BP248,1-BP248) * IF(MOD(_xlfn.FLOOR.MATH(ROW(INDIRECT("1:512"))/2),2)=1,BQ248,1-BQ248) *  IF(MOD(_xlfn.FLOOR.MATH(ROW(INDIRECT("1:512"))/4),2)=1,BR248,1-BR248) *IF(MOD(_xlfn.FLOOR.MATH(ROW(INDIRECT("1:512"))/8),2)=1,BS248,1-BS248) * IF(MOD(_xlfn.FLOOR.MATH(ROW(INDIRECT("1:512"))/16),2)=1,BT248,1-BT248) * IF(MOD(_xlfn.FLOOR.MATH(ROW(INDIRECT("1:512"))/32),2)=1,BU248,1-BU248) *  IF(MOD(_xlfn.FLOOR.MATH(ROW(INDIRECT("1:512"))/64),2)=1,BV248,1-BV248) * IF(MOD(_xlfn.FLOOR.MATH(ROW(INDIRECT("1:512"))/128),2)=1,BW248,1-BW248) * IF(MOD(_xlfn.FLOOR.MATH(ROW(INDIRECT("1:512"))/256),2)=1,BX248,1-BX248)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0.3915896992673662</v>
      </c>
      <c r="CB248">
        <f ca="1">IF('Auction Sim'!$C$2 = "Most Categories",CA248,BZ248)</f>
        <v>0.3915896992673662</v>
      </c>
      <c r="CD248" t="str">
        <f ca="1"/>
        <v>Sam Hauser</v>
      </c>
      <c r="CF248" s="6" t="str">
        <f t="shared" ca="1" si="80"/>
        <v>Sam Hauser</v>
      </c>
      <c r="CH248" t="str">
        <f ca="1"/>
        <v>Sam Hauser</v>
      </c>
      <c r="CI248">
        <f t="shared" ca="1" si="85"/>
        <v>0.39089362035021324</v>
      </c>
      <c r="CJ248">
        <f t="shared" ca="1" si="86"/>
        <v>0.22300929154146193</v>
      </c>
      <c r="CL248">
        <f t="shared" ca="1" si="87"/>
        <v>0</v>
      </c>
      <c r="CN248">
        <f t="shared" ca="1" si="81"/>
        <v>0</v>
      </c>
    </row>
    <row r="249" spans="9:92">
      <c r="I249" t="str">
        <v>Sam Hauser</v>
      </c>
      <c r="K249" s="6" t="str">
        <f t="shared" ca="1" si="66"/>
        <v>Sam Hauser</v>
      </c>
      <c r="M249" t="str">
        <f ca="1"/>
        <v>Sam Hauser</v>
      </c>
      <c r="N249">
        <f ca="1">INDEX(_g_scores_!K$2:$K$474,MATCH(M249,_g_scores_!$A$2:$A$474,0))</f>
        <v>-2.5768655188174492</v>
      </c>
      <c r="P249">
        <f t="shared" ca="1" si="82"/>
        <v>0</v>
      </c>
      <c r="R249">
        <f t="shared" ca="1" si="67"/>
        <v>0</v>
      </c>
      <c r="T249" t="str">
        <v>Lonnie Walker IV</v>
      </c>
      <c r="V249" s="6" t="str">
        <f t="shared" ca="1" si="68"/>
        <v>Lonnie Walker IV</v>
      </c>
      <c r="X249" t="str">
        <f ca="1"/>
        <v>Lonnie Walker IV</v>
      </c>
      <c r="Y249">
        <f ca="1">INDEX(_z_scores_!$K$2:$K$474,MATCH(X249,_z_scores_!$A$2:$A$474,0))</f>
        <v>-4.317540473067524</v>
      </c>
      <c r="AA249">
        <f t="shared" ca="1" si="83"/>
        <v>0</v>
      </c>
      <c r="AC249">
        <f t="shared" ca="1" si="84"/>
        <v>0</v>
      </c>
      <c r="AE249">
        <v>-0.61447213574700643</v>
      </c>
      <c r="AF249">
        <v>-1.1087160857142446</v>
      </c>
      <c r="AG249">
        <v>-0.96889823789947471</v>
      </c>
      <c r="AH249">
        <v>-0.4972432593224258</v>
      </c>
      <c r="AI249">
        <v>-0.55825162649102578</v>
      </c>
      <c r="AJ249">
        <v>-8.604454888641852E-2</v>
      </c>
      <c r="AK249">
        <v>0.74309281534673133</v>
      </c>
      <c r="AL249">
        <v>9.5963651177250323E-2</v>
      </c>
      <c r="AM249">
        <v>-0.37070323186423842</v>
      </c>
      <c r="BE249" t="str">
        <f t="shared" si="69"/>
        <v>Sam Hauser</v>
      </c>
      <c r="BF249" cm="1">
        <f t="array" ref="BF249">INDEX(_x_scores_!B$2:B$474,MATCH($BE249,_x_scores_!$A$2:$A$474,0),0) + INDEX(_hidden_info_auction!AP$42:BA$42,'Draft Sim'!$F$21)</f>
        <v>-1.0776380464964515</v>
      </c>
      <c r="BG249" cm="1">
        <f t="array" ref="BG249">INDEX(_x_scores_!C$2:C$474,MATCH($BE249,_x_scores_!$A$2:$A$474,0),0) + INDEX(_hidden_info_auction!AP$43:BA$43,'Draft Sim'!$F$21)</f>
        <v>-0.64543771793411375</v>
      </c>
      <c r="BH249" cm="1">
        <f t="array" ref="BH249">INDEX(_x_scores_!D$2:D$474,MATCH($BE249,_x_scores_!$A$2:$A$474,0),0) +INDEX(_hidden_info_auction!AP$44:BA$44,'Draft Sim'!$F$21)</f>
        <v>-0.93092710385157429</v>
      </c>
      <c r="BI249" cm="1">
        <f t="array" ref="BI249">INDEX(_x_scores_!E$2:E$474,MATCH($BE249,_x_scores_!$A$2:$A$474,0),0) + INDEX(_hidden_info_auction!AP$45:BA$45,'Draft Sim'!$F$21)</f>
        <v>-0.85140982816456723</v>
      </c>
      <c r="BJ249" cm="1">
        <f t="array" ref="BJ249">INDEX(_x_scores_!F$2:F$474,MATCH($BE249,_x_scores_!$A$2:$A$474,0),0) + INDEX(_hidden_info_auction!AP$46:BA$46,'Draft Sim'!$F$21)</f>
        <v>-1.1305665825744597</v>
      </c>
      <c r="BK249" cm="1">
        <f t="array" ref="BK249">INDEX(_x_scores_!G$2:G$474,MATCH($BE249,_x_scores_!$A$2:$A$474,0),0) + INDEX(_hidden_info_auction!AP$47:BA$47,'Draft Sim'!$F$21)</f>
        <v>-9.0301025235641291E-2</v>
      </c>
      <c r="BL249" cm="1">
        <f t="array" ref="BL249">INDEX(_x_scores_!H$2:H$474,MATCH($BE249,_x_scores_!$A$2:$A$474,0),0) + INDEX(_hidden_info_auction!AP$48:BA$48,'Draft Sim'!$F$21)</f>
        <v>0.96566232741055824</v>
      </c>
      <c r="BM249" cm="1">
        <f t="array" ref="BM249">INDEX(_x_scores_!I$2:I$474,MATCH($BE249,_x_scores_!$A$2:$A$474,0),0) + INDEX(_hidden_info_auction!AP$49:BA$49,'Draft Sim'!$F$21)</f>
        <v>-1.7827062518094987</v>
      </c>
      <c r="BN249" cm="1">
        <f t="array" ref="BN249">INDEX(_x_scores_!J$2:J$474,MATCH($BE249,_x_scores_!$A$2:$A$474,0),0) + INDEX(_hidden_info_auction!AP$50:BA$50,'Draft Sim'!$F$21)</f>
        <v>-8.4454929151161429E-2</v>
      </c>
      <c r="BP249">
        <f t="shared" si="70"/>
        <v>0.42032013074248609</v>
      </c>
      <c r="BQ249">
        <f t="shared" si="71"/>
        <v>0.45570335812124174</v>
      </c>
      <c r="BR249">
        <f t="shared" si="72"/>
        <v>0.437758920772086</v>
      </c>
      <c r="BS249">
        <f t="shared" si="73"/>
        <v>0.43563934061621035</v>
      </c>
      <c r="BT249">
        <f t="shared" si="74"/>
        <v>0.42165078856427751</v>
      </c>
      <c r="BU249">
        <f t="shared" si="75"/>
        <v>0.49376988936239019</v>
      </c>
      <c r="BV249">
        <f t="shared" si="76"/>
        <v>0.57041699931828793</v>
      </c>
      <c r="BW249">
        <f t="shared" si="77"/>
        <v>0.37020444955542164</v>
      </c>
      <c r="BX249">
        <f t="shared" si="78"/>
        <v>0.49378755040749067</v>
      </c>
      <c r="BZ249">
        <f t="shared" si="79"/>
        <v>0.45547238082887692</v>
      </c>
      <c r="CA249" cm="1">
        <f t="array" aca="1" ref="CA249" ca="1">SUM(IF(MOD(_xlfn.FLOOR.MATH(ROW(INDIRECT("1:512"))/1),2)=1,BP249,1-BP249) * IF(MOD(_xlfn.FLOOR.MATH(ROW(INDIRECT("1:512"))/2),2)=1,BQ249,1-BQ249) *  IF(MOD(_xlfn.FLOOR.MATH(ROW(INDIRECT("1:512"))/4),2)=1,BR249,1-BR249) *IF(MOD(_xlfn.FLOOR.MATH(ROW(INDIRECT("1:512"))/8),2)=1,BS249,1-BS249) * IF(MOD(_xlfn.FLOOR.MATH(ROW(INDIRECT("1:512"))/16),2)=1,BT249,1-BT249) * IF(MOD(_xlfn.FLOOR.MATH(ROW(INDIRECT("1:512"))/32),2)=1,BU249,1-BU249) *  IF(MOD(_xlfn.FLOOR.MATH(ROW(INDIRECT("1:512"))/64),2)=1,BV249,1-BV249) * IF(MOD(_xlfn.FLOOR.MATH(ROW(INDIRECT("1:512"))/128),2)=1,BW249,1-BW249) * IF(MOD(_xlfn.FLOOR.MATH(ROW(INDIRECT("1:512"))/256),2)=1,BX249,1-BX249)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0.39089362035021324</v>
      </c>
      <c r="CB249">
        <f ca="1">IF('Auction Sim'!$C$2 = "Most Categories",CA249,BZ249)</f>
        <v>0.39089362035021324</v>
      </c>
      <c r="CD249" t="str">
        <f ca="1"/>
        <v>Lonnie Walker IV</v>
      </c>
      <c r="CF249" s="6" t="str">
        <f t="shared" ca="1" si="80"/>
        <v>Lonnie Walker IV</v>
      </c>
      <c r="CH249" t="str">
        <f ca="1"/>
        <v>Lonnie Walker IV</v>
      </c>
      <c r="CI249">
        <f t="shared" ca="1" si="85"/>
        <v>0.3908584032741757</v>
      </c>
      <c r="CJ249">
        <f t="shared" ca="1" si="86"/>
        <v>0.22291756202165497</v>
      </c>
      <c r="CL249">
        <f t="shared" ca="1" si="87"/>
        <v>0</v>
      </c>
      <c r="CN249">
        <f t="shared" ca="1" si="81"/>
        <v>0</v>
      </c>
    </row>
    <row r="250" spans="9:92">
      <c r="I250" t="str">
        <v>Lonnie Walker IV</v>
      </c>
      <c r="K250" s="6" t="str">
        <f t="shared" ca="1" si="66"/>
        <v>Lonnie Walker IV</v>
      </c>
      <c r="M250" t="str">
        <f ca="1"/>
        <v>Lonnie Walker IV</v>
      </c>
      <c r="N250">
        <f ca="1">INDEX(_g_scores_!K$2:$K$474,MATCH(M250,_g_scores_!$A$2:$A$474,0))</f>
        <v>-2.5829890811840688</v>
      </c>
      <c r="P250">
        <f t="shared" ca="1" si="82"/>
        <v>0</v>
      </c>
      <c r="R250">
        <f t="shared" ca="1" si="67"/>
        <v>0</v>
      </c>
      <c r="T250" t="str">
        <v>Taurean Prince</v>
      </c>
      <c r="V250" s="6" t="str">
        <f t="shared" ca="1" si="68"/>
        <v>Taurean Prince</v>
      </c>
      <c r="X250" t="str">
        <f ca="1"/>
        <v>Taurean Prince</v>
      </c>
      <c r="Y250">
        <f ca="1">INDEX(_z_scores_!$K$2:$K$474,MATCH(X250,_z_scores_!$A$2:$A$474,0))</f>
        <v>-4.3354482029338008</v>
      </c>
      <c r="AA250">
        <f t="shared" ca="1" si="83"/>
        <v>0</v>
      </c>
      <c r="AC250">
        <f t="shared" ca="1" si="84"/>
        <v>0</v>
      </c>
      <c r="AE250">
        <v>-0.82677657425529927</v>
      </c>
      <c r="AF250">
        <v>-0.88676097163851109</v>
      </c>
      <c r="AG250">
        <v>-0.89031793497949374</v>
      </c>
      <c r="AH250">
        <v>-0.41295274190604558</v>
      </c>
      <c r="AI250">
        <v>-0.49727987682994218</v>
      </c>
      <c r="AJ250">
        <v>-0.16496930603960264</v>
      </c>
      <c r="AK250">
        <v>0.56731522694753544</v>
      </c>
      <c r="AL250">
        <v>-2.0227482406001435E-2</v>
      </c>
      <c r="AM250">
        <v>-0.23154712647461301</v>
      </c>
      <c r="BE250" t="str">
        <f t="shared" si="69"/>
        <v>Lonnie Walker IV</v>
      </c>
      <c r="BF250" cm="1">
        <f t="array" ref="BF250">INDEX(_x_scores_!B$2:B$474,MATCH($BE250,_x_scores_!$A$2:$A$474,0),0) + INDEX(_hidden_info_auction!AP$42:BA$42,'Draft Sim'!$F$21)</f>
        <v>-0.70630899896547672</v>
      </c>
      <c r="BG250" cm="1">
        <f t="array" ref="BG250">INDEX(_x_scores_!C$2:C$474,MATCH($BE250,_x_scores_!$A$2:$A$474,0),0) + INDEX(_hidden_info_auction!AP$43:BA$43,'Draft Sim'!$F$21)</f>
        <v>-0.86454847058753825</v>
      </c>
      <c r="BH250" cm="1">
        <f t="array" ref="BH250">INDEX(_x_scores_!D$2:D$474,MATCH($BE250,_x_scores_!$A$2:$A$474,0),0) +INDEX(_hidden_info_auction!AP$44:BA$44,'Draft Sim'!$F$21)</f>
        <v>-0.81943923466596946</v>
      </c>
      <c r="BI250" cm="1">
        <f t="array" ref="BI250">INDEX(_x_scores_!E$2:E$474,MATCH($BE250,_x_scores_!$A$2:$A$474,0),0) + INDEX(_hidden_info_auction!AP$45:BA$45,'Draft Sim'!$F$21)</f>
        <v>-0.73021878626783709</v>
      </c>
      <c r="BJ250" cm="1">
        <f t="array" ref="BJ250">INDEX(_x_scores_!F$2:F$474,MATCH($BE250,_x_scores_!$A$2:$A$474,0),0) + INDEX(_hidden_info_auction!AP$46:BA$46,'Draft Sim'!$F$21)</f>
        <v>-1.1300230942240763</v>
      </c>
      <c r="BK250" cm="1">
        <f t="array" ref="BK250">INDEX(_x_scores_!G$2:G$474,MATCH($BE250,_x_scores_!$A$2:$A$474,0),0) + INDEX(_hidden_info_auction!AP$47:BA$47,'Draft Sim'!$F$21)</f>
        <v>-0.15397796818665663</v>
      </c>
      <c r="BL250" cm="1">
        <f t="array" ref="BL250">INDEX(_x_scores_!H$2:H$474,MATCH($BE250,_x_scores_!$A$2:$A$474,0),0) + INDEX(_hidden_info_auction!AP$48:BA$48,'Draft Sim'!$F$21)</f>
        <v>0.67242850220158856</v>
      </c>
      <c r="BM250" cm="1">
        <f t="array" ref="BM250">INDEX(_x_scores_!I$2:I$474,MATCH($BE250,_x_scores_!$A$2:$A$474,0),0) + INDEX(_hidden_info_auction!AP$49:BA$49,'Draft Sim'!$F$21)</f>
        <v>-1.6479750511915889</v>
      </c>
      <c r="BN250" cm="1">
        <f t="array" ref="BN250">INDEX(_x_scores_!J$2:J$474,MATCH($BE250,_x_scores_!$A$2:$A$474,0),0) + INDEX(_hidden_info_auction!AP$50:BA$50,'Draft Sim'!$F$21)</f>
        <v>-0.27085939245808166</v>
      </c>
      <c r="BP250">
        <f t="shared" si="70"/>
        <v>0.44757561501522358</v>
      </c>
      <c r="BQ250">
        <f t="shared" si="71"/>
        <v>0.44076262732355354</v>
      </c>
      <c r="BR250">
        <f t="shared" si="72"/>
        <v>0.44516257994695652</v>
      </c>
      <c r="BS250">
        <f t="shared" si="73"/>
        <v>0.44473682736858711</v>
      </c>
      <c r="BT250">
        <f t="shared" si="74"/>
        <v>0.42168796509532247</v>
      </c>
      <c r="BU250">
        <f t="shared" si="75"/>
        <v>0.48937746945398453</v>
      </c>
      <c r="BV250">
        <f t="shared" si="76"/>
        <v>0.54916641564801283</v>
      </c>
      <c r="BW250">
        <f t="shared" si="77"/>
        <v>0.3796986188736633</v>
      </c>
      <c r="BX250">
        <f t="shared" si="78"/>
        <v>0.48008323478637593</v>
      </c>
      <c r="BZ250">
        <f t="shared" si="79"/>
        <v>0.45536126150129774</v>
      </c>
      <c r="CA250" cm="1">
        <f t="array" aca="1" ref="CA250" ca="1">SUM(IF(MOD(_xlfn.FLOOR.MATH(ROW(INDIRECT("1:512"))/1),2)=1,BP250,1-BP250) * IF(MOD(_xlfn.FLOOR.MATH(ROW(INDIRECT("1:512"))/2),2)=1,BQ250,1-BQ250) *  IF(MOD(_xlfn.FLOOR.MATH(ROW(INDIRECT("1:512"))/4),2)=1,BR250,1-BR250) *IF(MOD(_xlfn.FLOOR.MATH(ROW(INDIRECT("1:512"))/8),2)=1,BS250,1-BS250) * IF(MOD(_xlfn.FLOOR.MATH(ROW(INDIRECT("1:512"))/16),2)=1,BT250,1-BT250) * IF(MOD(_xlfn.FLOOR.MATH(ROW(INDIRECT("1:512"))/32),2)=1,BU250,1-BU250) *  IF(MOD(_xlfn.FLOOR.MATH(ROW(INDIRECT("1:512"))/64),2)=1,BV250,1-BV250) * IF(MOD(_xlfn.FLOOR.MATH(ROW(INDIRECT("1:512"))/128),2)=1,BW250,1-BW250) * IF(MOD(_xlfn.FLOOR.MATH(ROW(INDIRECT("1:512"))/256),2)=1,BX250,1-BX250)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0.3908584032741757</v>
      </c>
      <c r="CB250">
        <f ca="1">IF('Auction Sim'!$C$2 = "Most Categories",CA250,BZ250)</f>
        <v>0.3908584032741757</v>
      </c>
      <c r="CD250" t="str">
        <f ca="1"/>
        <v>Otto Porter Jr.</v>
      </c>
      <c r="CF250" s="6" t="str">
        <f t="shared" ca="1" si="80"/>
        <v>Otto Porter Jr.</v>
      </c>
      <c r="CH250" t="str">
        <f ca="1"/>
        <v>Otto Porter Jr.</v>
      </c>
      <c r="CI250">
        <f t="shared" ca="1" si="85"/>
        <v>0.39085418913270303</v>
      </c>
      <c r="CJ250">
        <f t="shared" ca="1" si="86"/>
        <v>0.22290658533883256</v>
      </c>
      <c r="CL250">
        <f t="shared" ca="1" si="87"/>
        <v>0</v>
      </c>
      <c r="CN250">
        <f t="shared" ca="1" si="81"/>
        <v>0</v>
      </c>
    </row>
    <row r="251" spans="9:92">
      <c r="I251" t="str">
        <v>Theo Maledon</v>
      </c>
      <c r="K251" s="6" t="str">
        <f t="shared" ca="1" si="66"/>
        <v>Theo Maledon</v>
      </c>
      <c r="M251" t="str">
        <f ca="1"/>
        <v>Theo Maledon</v>
      </c>
      <c r="N251">
        <f ca="1">INDEX(_g_scores_!K$2:$K$474,MATCH(M251,_g_scores_!$A$2:$A$474,0))</f>
        <v>-2.5874721408502039</v>
      </c>
      <c r="P251">
        <f t="shared" ca="1" si="82"/>
        <v>0</v>
      </c>
      <c r="R251">
        <f t="shared" ca="1" si="67"/>
        <v>0</v>
      </c>
      <c r="T251" t="str">
        <v>Naji Marshall</v>
      </c>
      <c r="V251" s="6" t="str">
        <f t="shared" ca="1" si="68"/>
        <v>Naji Marshall</v>
      </c>
      <c r="X251" t="str">
        <f ca="1"/>
        <v>Naji Marshall</v>
      </c>
      <c r="Y251">
        <f ca="1">INDEX(_z_scores_!$K$2:$K$474,MATCH(X251,_z_scores_!$A$2:$A$474,0))</f>
        <v>-4.346001017676584</v>
      </c>
      <c r="AA251">
        <f t="shared" ca="1" si="83"/>
        <v>0</v>
      </c>
      <c r="AC251">
        <f t="shared" ca="1" si="84"/>
        <v>0</v>
      </c>
      <c r="AE251">
        <v>-0.75726250555082264</v>
      </c>
      <c r="AF251">
        <v>-0.71566060405337228</v>
      </c>
      <c r="AG251">
        <v>-0.56167323195175944</v>
      </c>
      <c r="AH251">
        <v>-0.19975989099981997</v>
      </c>
      <c r="AI251">
        <v>-0.71022781017645487</v>
      </c>
      <c r="AJ251">
        <v>-0.50390854482488601</v>
      </c>
      <c r="AK251">
        <v>0.46001240695078888</v>
      </c>
      <c r="AL251">
        <v>-2.4697659869410304E-2</v>
      </c>
      <c r="AM251">
        <v>-0.40750832458338404</v>
      </c>
      <c r="BE251" t="str">
        <f t="shared" si="69"/>
        <v>Theo Maledon</v>
      </c>
      <c r="BF251" cm="1">
        <f t="array" ref="BF251">INDEX(_x_scores_!B$2:B$474,MATCH($BE251,_x_scores_!$A$2:$A$474,0),0) + INDEX(_hidden_info_auction!AP$42:BA$42,'Draft Sim'!$F$21)</f>
        <v>-1.0163270733911736</v>
      </c>
      <c r="BG251" cm="1">
        <f t="array" ref="BG251">INDEX(_x_scores_!C$2:C$474,MATCH($BE251,_x_scores_!$A$2:$A$474,0),0) + INDEX(_hidden_info_auction!AP$43:BA$43,'Draft Sim'!$F$21)</f>
        <v>-0.63012662863391145</v>
      </c>
      <c r="BH251" cm="1">
        <f t="array" ref="BH251">INDEX(_x_scores_!D$2:D$474,MATCH($BE251,_x_scores_!$A$2:$A$474,0),0) +INDEX(_hidden_info_auction!AP$44:BA$44,'Draft Sim'!$F$21)</f>
        <v>-3.9025119952194126E-2</v>
      </c>
      <c r="BI251" cm="1">
        <f t="array" ref="BI251">INDEX(_x_scores_!E$2:E$474,MATCH($BE251,_x_scores_!$A$2:$A$474,0),0) + INDEX(_hidden_info_auction!AP$45:BA$45,'Draft Sim'!$F$21)</f>
        <v>-0.42018425077616373</v>
      </c>
      <c r="BJ251" cm="1">
        <f t="array" ref="BJ251">INDEX(_x_scores_!F$2:F$474,MATCH($BE251,_x_scores_!$A$2:$A$474,0),0) + INDEX(_hidden_info_auction!AP$46:BA$46,'Draft Sim'!$F$21)</f>
        <v>-1.1548724231950702</v>
      </c>
      <c r="BK251" cm="1">
        <f t="array" ref="BK251">INDEX(_x_scores_!G$2:G$474,MATCH($BE251,_x_scores_!$A$2:$A$474,0),0) + INDEX(_hidden_info_auction!AP$47:BA$47,'Draft Sim'!$F$21)</f>
        <v>-0.63519463929807252</v>
      </c>
      <c r="BL251" cm="1">
        <f t="array" ref="BL251">INDEX(_x_scores_!H$2:H$474,MATCH($BE251,_x_scores_!$A$2:$A$474,0),0) + INDEX(_hidden_info_auction!AP$48:BA$48,'Draft Sim'!$F$21)</f>
        <v>0.30253116892819726</v>
      </c>
      <c r="BM251" cm="1">
        <f t="array" ref="BM251">INDEX(_x_scores_!I$2:I$474,MATCH($BE251,_x_scores_!$A$2:$A$474,0),0) + INDEX(_hidden_info_auction!AP$49:BA$49,'Draft Sim'!$F$21)</f>
        <v>-1.8335168549370691</v>
      </c>
      <c r="BN251" cm="1">
        <f t="array" ref="BN251">INDEX(_x_scores_!J$2:J$474,MATCH($BE251,_x_scores_!$A$2:$A$474,0),0) + INDEX(_hidden_info_auction!AP$50:BA$50,'Draft Sim'!$F$21)</f>
        <v>-0.19335016092965687</v>
      </c>
      <c r="BP251">
        <f t="shared" si="70"/>
        <v>0.42479770873479505</v>
      </c>
      <c r="BQ251">
        <f t="shared" si="71"/>
        <v>0.45674998751384099</v>
      </c>
      <c r="BR251">
        <f t="shared" si="72"/>
        <v>0.49738015286729187</v>
      </c>
      <c r="BS251">
        <f t="shared" si="73"/>
        <v>0.46813191092571727</v>
      </c>
      <c r="BT251">
        <f t="shared" si="74"/>
        <v>0.41998890159567293</v>
      </c>
      <c r="BU251">
        <f t="shared" si="75"/>
        <v>0.45626242018522989</v>
      </c>
      <c r="BV251">
        <f t="shared" si="76"/>
        <v>0.52216525855678042</v>
      </c>
      <c r="BW251">
        <f t="shared" si="77"/>
        <v>0.36664403713567095</v>
      </c>
      <c r="BX251">
        <f t="shared" si="78"/>
        <v>0.48577972582306272</v>
      </c>
      <c r="BZ251">
        <f t="shared" si="79"/>
        <v>0.45532223370422908</v>
      </c>
      <c r="CA251" cm="1">
        <f t="array" aca="1" ref="CA251" ca="1">SUM(IF(MOD(_xlfn.FLOOR.MATH(ROW(INDIRECT("1:512"))/1),2)=1,BP251,1-BP251) * IF(MOD(_xlfn.FLOOR.MATH(ROW(INDIRECT("1:512"))/2),2)=1,BQ251,1-BQ251) *  IF(MOD(_xlfn.FLOOR.MATH(ROW(INDIRECT("1:512"))/4),2)=1,BR251,1-BR251) *IF(MOD(_xlfn.FLOOR.MATH(ROW(INDIRECT("1:512"))/8),2)=1,BS251,1-BS251) * IF(MOD(_xlfn.FLOOR.MATH(ROW(INDIRECT("1:512"))/16),2)=1,BT251,1-BT251) * IF(MOD(_xlfn.FLOOR.MATH(ROW(INDIRECT("1:512"))/32),2)=1,BU251,1-BU251) *  IF(MOD(_xlfn.FLOOR.MATH(ROW(INDIRECT("1:512"))/64),2)=1,BV251,1-BV251) * IF(MOD(_xlfn.FLOOR.MATH(ROW(INDIRECT("1:512"))/128),2)=1,BW251,1-BW251) * IF(MOD(_xlfn.FLOOR.MATH(ROW(INDIRECT("1:512"))/256),2)=1,BX251,1-BX251)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0.39081502432957477</v>
      </c>
      <c r="CB251">
        <f ca="1">IF('Auction Sim'!$C$2 = "Most Categories",CA251,BZ251)</f>
        <v>0.39081502432957477</v>
      </c>
      <c r="CD251" t="str">
        <f ca="1"/>
        <v>Theo Maledon</v>
      </c>
      <c r="CF251" s="6" t="str">
        <f t="shared" ca="1" si="80"/>
        <v>Theo Maledon</v>
      </c>
      <c r="CH251" t="str">
        <f ca="1"/>
        <v>Theo Maledon</v>
      </c>
      <c r="CI251">
        <f t="shared" ca="1" si="85"/>
        <v>0.39081502432957477</v>
      </c>
      <c r="CJ251">
        <f t="shared" ca="1" si="86"/>
        <v>0.22280457017032601</v>
      </c>
      <c r="CL251">
        <f t="shared" ca="1" si="87"/>
        <v>0</v>
      </c>
      <c r="CN251">
        <f t="shared" ca="1" si="81"/>
        <v>0</v>
      </c>
    </row>
    <row r="252" spans="9:92">
      <c r="I252" t="str">
        <v>Nassir Little</v>
      </c>
      <c r="K252" s="6" t="str">
        <f t="shared" ca="1" si="66"/>
        <v>Nassir Little</v>
      </c>
      <c r="M252" t="str">
        <f ca="1"/>
        <v>Nassir Little</v>
      </c>
      <c r="N252">
        <f ca="1">INDEX(_g_scores_!K$2:$K$474,MATCH(M252,_g_scores_!$A$2:$A$474,0))</f>
        <v>-2.5877822965591166</v>
      </c>
      <c r="P252">
        <f t="shared" ca="1" si="82"/>
        <v>0</v>
      </c>
      <c r="R252">
        <f t="shared" ca="1" si="67"/>
        <v>0</v>
      </c>
      <c r="T252" t="str">
        <v>Jeremiah Robinson-Earl</v>
      </c>
      <c r="V252" s="6" t="str">
        <f t="shared" ca="1" si="68"/>
        <v>Jeremiah Robinson-Earl</v>
      </c>
      <c r="X252" t="str">
        <f ca="1"/>
        <v>Jeremiah Robinson-Earl</v>
      </c>
      <c r="Y252">
        <f ca="1">INDEX(_z_scores_!$K$2:$K$474,MATCH(X252,_z_scores_!$A$2:$A$474,0))</f>
        <v>-4.3503688289227851</v>
      </c>
      <c r="AA252">
        <f t="shared" ca="1" si="83"/>
        <v>0</v>
      </c>
      <c r="AC252">
        <f t="shared" ca="1" si="84"/>
        <v>0</v>
      </c>
      <c r="AE252">
        <v>-0.94682906735087491</v>
      </c>
      <c r="AF252">
        <v>-0.54396072507272797</v>
      </c>
      <c r="AG252">
        <v>-1.1071484988955684</v>
      </c>
      <c r="AH252">
        <v>-0.52664844337063887</v>
      </c>
      <c r="AI252">
        <v>-0.54532501787152343</v>
      </c>
      <c r="AJ252">
        <v>-0.44938811598439832</v>
      </c>
      <c r="AK252">
        <v>0.96505341341805773</v>
      </c>
      <c r="AL252">
        <v>-6.1943904398704584E-2</v>
      </c>
      <c r="AM252">
        <v>-0.17550348983522779</v>
      </c>
      <c r="BE252" t="str">
        <f t="shared" si="69"/>
        <v>Nassir Little</v>
      </c>
      <c r="BF252" cm="1">
        <f t="array" ref="BF252">INDEX(_x_scores_!B$2:B$474,MATCH($BE252,_x_scores_!$A$2:$A$474,0),0) + INDEX(_hidden_info_auction!AP$42:BA$42,'Draft Sim'!$F$21)</f>
        <v>-0.98828482710386534</v>
      </c>
      <c r="BG252" cm="1">
        <f t="array" ref="BG252">INDEX(_x_scores_!C$2:C$474,MATCH($BE252,_x_scores_!$A$2:$A$474,0),0) + INDEX(_hidden_info_auction!AP$43:BA$43,'Draft Sim'!$F$21)</f>
        <v>-0.51178098133561756</v>
      </c>
      <c r="BH252" cm="1">
        <f t="array" ref="BH252">INDEX(_x_scores_!D$2:D$474,MATCH($BE252,_x_scores_!$A$2:$A$474,0),0) +INDEX(_hidden_info_auction!AP$44:BA$44,'Draft Sim'!$F$21)</f>
        <v>-0.87843592570665896</v>
      </c>
      <c r="BI252" cm="1">
        <f t="array" ref="BI252">INDEX(_x_scores_!E$2:E$474,MATCH($BE252,_x_scores_!$A$2:$A$474,0),0) + INDEX(_hidden_info_auction!AP$45:BA$45,'Draft Sim'!$F$21)</f>
        <v>-0.81252678097016506</v>
      </c>
      <c r="BJ252" cm="1">
        <f t="array" ref="BJ252">INDEX(_x_scores_!F$2:F$474,MATCH($BE252,_x_scores_!$A$2:$A$474,0),0) + INDEX(_hidden_info_auction!AP$46:BA$46,'Draft Sim'!$F$21)</f>
        <v>-0.92690507710522851</v>
      </c>
      <c r="BK252" cm="1">
        <f t="array" ref="BK252">INDEX(_x_scores_!G$2:G$474,MATCH($BE252,_x_scores_!$A$2:$A$474,0),0) + INDEX(_hidden_info_auction!AP$47:BA$47,'Draft Sim'!$F$21)</f>
        <v>-0.43214704276294263</v>
      </c>
      <c r="BL252" cm="1">
        <f t="array" ref="BL252">INDEX(_x_scores_!H$2:H$474,MATCH($BE252,_x_scores_!$A$2:$A$474,0),0) + INDEX(_hidden_info_auction!AP$48:BA$48,'Draft Sim'!$F$21)</f>
        <v>0.74543827192178214</v>
      </c>
      <c r="BM252" cm="1">
        <f t="array" ref="BM252">INDEX(_x_scores_!I$2:I$474,MATCH($BE252,_x_scores_!$A$2:$A$474,0),0) + INDEX(_hidden_info_auction!AP$49:BA$49,'Draft Sim'!$F$21)</f>
        <v>-1.7883247654409757</v>
      </c>
      <c r="BN252" cm="1">
        <f t="array" ref="BN252">INDEX(_x_scores_!J$2:J$474,MATCH($BE252,_x_scores_!$A$2:$A$474,0),0) + INDEX(_hidden_info_auction!AP$50:BA$50,'Draft Sim'!$F$21)</f>
        <v>-6.3507447937549838E-2</v>
      </c>
      <c r="BP252">
        <f t="shared" si="70"/>
        <v>0.42684892621365034</v>
      </c>
      <c r="BQ252">
        <f t="shared" si="71"/>
        <v>0.46484939124364111</v>
      </c>
      <c r="BR252">
        <f t="shared" si="72"/>
        <v>0.44124219073069626</v>
      </c>
      <c r="BS252">
        <f t="shared" si="73"/>
        <v>0.43855471544042413</v>
      </c>
      <c r="BT252">
        <f t="shared" si="74"/>
        <v>0.43562801277718188</v>
      </c>
      <c r="BU252">
        <f t="shared" si="75"/>
        <v>0.4702115356735026</v>
      </c>
      <c r="BV252">
        <f t="shared" si="76"/>
        <v>0.55447305306115569</v>
      </c>
      <c r="BW252">
        <f t="shared" si="77"/>
        <v>0.36981019398901882</v>
      </c>
      <c r="BX252">
        <f t="shared" si="78"/>
        <v>0.49532835143498266</v>
      </c>
      <c r="BZ252">
        <f t="shared" si="79"/>
        <v>0.45521626339602822</v>
      </c>
      <c r="CA252" cm="1">
        <f t="array" aca="1" ref="CA252" ca="1">SUM(IF(MOD(_xlfn.FLOOR.MATH(ROW(INDIRECT("1:512"))/1),2)=1,BP252,1-BP252) * IF(MOD(_xlfn.FLOOR.MATH(ROW(INDIRECT("1:512"))/2),2)=1,BQ252,1-BQ252) *  IF(MOD(_xlfn.FLOOR.MATH(ROW(INDIRECT("1:512"))/4),2)=1,BR252,1-BR252) *IF(MOD(_xlfn.FLOOR.MATH(ROW(INDIRECT("1:512"))/8),2)=1,BS252,1-BS252) * IF(MOD(_xlfn.FLOOR.MATH(ROW(INDIRECT("1:512"))/16),2)=1,BT252,1-BT252) * IF(MOD(_xlfn.FLOOR.MATH(ROW(INDIRECT("1:512"))/32),2)=1,BU252,1-BU252) *  IF(MOD(_xlfn.FLOOR.MATH(ROW(INDIRECT("1:512"))/64),2)=1,BV252,1-BV252) * IF(MOD(_xlfn.FLOOR.MATH(ROW(INDIRECT("1:512"))/128),2)=1,BW252,1-BW252) * IF(MOD(_xlfn.FLOOR.MATH(ROW(INDIRECT("1:512"))/256),2)=1,BX252,1-BX252)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0.39044469681928046</v>
      </c>
      <c r="CB252">
        <f ca="1">IF('Auction Sim'!$C$2 = "Most Categories",CA252,BZ252)</f>
        <v>0.39044469681928046</v>
      </c>
      <c r="CD252" t="str">
        <f ca="1"/>
        <v>Taurean Prince</v>
      </c>
      <c r="CF252" s="6" t="str">
        <f t="shared" ca="1" si="80"/>
        <v>Taurean Prince</v>
      </c>
      <c r="CH252" t="str">
        <f ca="1"/>
        <v>Taurean Prince</v>
      </c>
      <c r="CI252">
        <f t="shared" ca="1" si="85"/>
        <v>0.39064565523835859</v>
      </c>
      <c r="CJ252">
        <f t="shared" ca="1" si="86"/>
        <v>0.22236337000030709</v>
      </c>
      <c r="CL252">
        <f t="shared" ca="1" si="87"/>
        <v>0</v>
      </c>
      <c r="CN252">
        <f t="shared" ca="1" si="81"/>
        <v>0</v>
      </c>
    </row>
    <row r="253" spans="9:92">
      <c r="I253" t="str">
        <v>Taurean Prince</v>
      </c>
      <c r="K253" s="6" t="str">
        <f t="shared" ca="1" si="66"/>
        <v>Taurean Prince</v>
      </c>
      <c r="M253" t="str">
        <f ca="1"/>
        <v>Taurean Prince</v>
      </c>
      <c r="N253">
        <f ca="1">INDEX(_g_scores_!K$2:$K$474,MATCH(M253,_g_scores_!$A$2:$A$474,0))</f>
        <v>-2.5897908099110101</v>
      </c>
      <c r="P253">
        <f t="shared" ca="1" si="82"/>
        <v>0</v>
      </c>
      <c r="R253">
        <f t="shared" ca="1" si="67"/>
        <v>0</v>
      </c>
      <c r="T253" t="str">
        <v>Paul Reed</v>
      </c>
      <c r="V253" s="6" t="str">
        <f t="shared" ca="1" si="68"/>
        <v>Paul Reed</v>
      </c>
      <c r="X253" t="str">
        <f ca="1"/>
        <v>Paul Reed</v>
      </c>
      <c r="Y253">
        <f ca="1">INDEX(_z_scores_!$K$2:$K$474,MATCH(X253,_z_scores_!$A$2:$A$474,0))</f>
        <v>-4.3608795254798105</v>
      </c>
      <c r="AA253">
        <f t="shared" ca="1" si="83"/>
        <v>0</v>
      </c>
      <c r="AC253">
        <f t="shared" ca="1" si="84"/>
        <v>0</v>
      </c>
      <c r="AE253">
        <v>-1.2474803694128156</v>
      </c>
      <c r="AF253">
        <v>-0.47696501766528682</v>
      </c>
      <c r="AG253">
        <v>-1.2912699001873926</v>
      </c>
      <c r="AH253">
        <v>-0.34628760134057823</v>
      </c>
      <c r="AI253">
        <v>5.9381785347643094E-2</v>
      </c>
      <c r="AJ253">
        <v>-1.2189989072614074</v>
      </c>
      <c r="AK253">
        <v>0.875882502406509</v>
      </c>
      <c r="AL253">
        <v>-0.21734406978439944</v>
      </c>
      <c r="AM253">
        <v>0.26468246340445589</v>
      </c>
      <c r="BE253" t="str">
        <f t="shared" si="69"/>
        <v>Taurean Prince</v>
      </c>
      <c r="BF253" cm="1">
        <f t="array" ref="BF253">INDEX(_x_scores_!B$2:B$474,MATCH($BE253,_x_scores_!$A$2:$A$474,0),0) + INDEX(_hidden_info_auction!AP$42:BA$42,'Draft Sim'!$F$21)</f>
        <v>-0.91861343747376956</v>
      </c>
      <c r="BG253" cm="1">
        <f t="array" ref="BG253">INDEX(_x_scores_!C$2:C$474,MATCH($BE253,_x_scores_!$A$2:$A$474,0),0) + INDEX(_hidden_info_auction!AP$43:BA$43,'Draft Sim'!$F$21)</f>
        <v>-0.64259335651180471</v>
      </c>
      <c r="BH253" cm="1">
        <f t="array" ref="BH253">INDEX(_x_scores_!D$2:D$474,MATCH($BE253,_x_scores_!$A$2:$A$474,0),0) +INDEX(_hidden_info_auction!AP$44:BA$44,'Draft Sim'!$F$21)</f>
        <v>-0.74085893174598849</v>
      </c>
      <c r="BI253" cm="1">
        <f t="array" ref="BI253">INDEX(_x_scores_!E$2:E$474,MATCH($BE253,_x_scores_!$A$2:$A$474,0),0) + INDEX(_hidden_info_auction!AP$45:BA$45,'Draft Sim'!$F$21)</f>
        <v>-0.64592826885145693</v>
      </c>
      <c r="BJ253" cm="1">
        <f t="array" ref="BJ253">INDEX(_x_scores_!F$2:F$474,MATCH($BE253,_x_scores_!$A$2:$A$474,0),0) + INDEX(_hidden_info_auction!AP$46:BA$46,'Draft Sim'!$F$21)</f>
        <v>-1.0690513445629928</v>
      </c>
      <c r="BK253" cm="1">
        <f t="array" ref="BK253">INDEX(_x_scores_!G$2:G$474,MATCH($BE253,_x_scores_!$A$2:$A$474,0),0) + INDEX(_hidden_info_auction!AP$47:BA$47,'Draft Sim'!$F$21)</f>
        <v>-0.23290272533984074</v>
      </c>
      <c r="BL253" cm="1">
        <f t="array" ref="BL253">INDEX(_x_scores_!H$2:H$474,MATCH($BE253,_x_scores_!$A$2:$A$474,0),0) + INDEX(_hidden_info_auction!AP$48:BA$48,'Draft Sim'!$F$21)</f>
        <v>0.49665091380239268</v>
      </c>
      <c r="BM253" cm="1">
        <f t="array" ref="BM253">INDEX(_x_scores_!I$2:I$474,MATCH($BE253,_x_scores_!$A$2:$A$474,0),0) + INDEX(_hidden_info_auction!AP$49:BA$49,'Draft Sim'!$F$21)</f>
        <v>-1.7641661847748407</v>
      </c>
      <c r="BN253" cm="1">
        <f t="array" ref="BN253">INDEX(_x_scores_!J$2:J$474,MATCH($BE253,_x_scores_!$A$2:$A$474,0),0) + INDEX(_hidden_info_auction!AP$50:BA$50,'Draft Sim'!$F$21)</f>
        <v>-0.13170328706845627</v>
      </c>
      <c r="BP253">
        <f t="shared" si="70"/>
        <v>0.43195366205799846</v>
      </c>
      <c r="BQ253">
        <f t="shared" si="71"/>
        <v>0.45589776882794342</v>
      </c>
      <c r="BR253">
        <f t="shared" si="72"/>
        <v>0.45039259500123974</v>
      </c>
      <c r="BS253">
        <f t="shared" si="73"/>
        <v>0.45108179586005703</v>
      </c>
      <c r="BT253">
        <f t="shared" si="74"/>
        <v>0.42586300451621406</v>
      </c>
      <c r="BU253">
        <f t="shared" si="75"/>
        <v>0.48393510548590846</v>
      </c>
      <c r="BV253">
        <f t="shared" si="76"/>
        <v>0.53635591504533986</v>
      </c>
      <c r="BW253">
        <f t="shared" si="77"/>
        <v>0.37150638649315426</v>
      </c>
      <c r="BX253">
        <f t="shared" si="78"/>
        <v>0.49031255262164564</v>
      </c>
      <c r="BZ253">
        <f t="shared" si="79"/>
        <v>0.45525542065661129</v>
      </c>
      <c r="CA253" cm="1">
        <f t="array" aca="1" ref="CA253" ca="1">SUM(IF(MOD(_xlfn.FLOOR.MATH(ROW(INDIRECT("1:512"))/1),2)=1,BP253,1-BP253) * IF(MOD(_xlfn.FLOOR.MATH(ROW(INDIRECT("1:512"))/2),2)=1,BQ253,1-BQ253) *  IF(MOD(_xlfn.FLOOR.MATH(ROW(INDIRECT("1:512"))/4),2)=1,BR253,1-BR253) *IF(MOD(_xlfn.FLOOR.MATH(ROW(INDIRECT("1:512"))/8),2)=1,BS253,1-BS253) * IF(MOD(_xlfn.FLOOR.MATH(ROW(INDIRECT("1:512"))/16),2)=1,BT253,1-BT253) * IF(MOD(_xlfn.FLOOR.MATH(ROW(INDIRECT("1:512"))/32),2)=1,BU253,1-BU253) *  IF(MOD(_xlfn.FLOOR.MATH(ROW(INDIRECT("1:512"))/64),2)=1,BV253,1-BV253) * IF(MOD(_xlfn.FLOOR.MATH(ROW(INDIRECT("1:512"))/128),2)=1,BW253,1-BW253) * IF(MOD(_xlfn.FLOOR.MATH(ROW(INDIRECT("1:512"))/256),2)=1,BX253,1-BX253)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0.39064565523835859</v>
      </c>
      <c r="CB253">
        <f ca="1">IF('Auction Sim'!$C$2 = "Most Categories",CA253,BZ253)</f>
        <v>0.39064565523835859</v>
      </c>
      <c r="CD253" t="str">
        <f ca="1"/>
        <v>Trey Lyles</v>
      </c>
      <c r="CF253" s="6" t="str">
        <f t="shared" ca="1" si="80"/>
        <v>Trey Lyles</v>
      </c>
      <c r="CH253" t="str">
        <f ca="1"/>
        <v>Trey Lyles</v>
      </c>
      <c r="CI253">
        <f t="shared" ca="1" si="85"/>
        <v>0.39047273738118821</v>
      </c>
      <c r="CJ253">
        <f t="shared" ca="1" si="86"/>
        <v>0.22191286966518958</v>
      </c>
      <c r="CL253">
        <f t="shared" ca="1" si="87"/>
        <v>0</v>
      </c>
      <c r="CN253">
        <f t="shared" ca="1" si="81"/>
        <v>0</v>
      </c>
    </row>
    <row r="254" spans="9:92">
      <c r="I254" t="str">
        <v>Ty Jerome</v>
      </c>
      <c r="K254" s="6" t="str">
        <f t="shared" ca="1" si="66"/>
        <v>Ty Jerome</v>
      </c>
      <c r="M254" t="str">
        <f ca="1"/>
        <v>Ty Jerome</v>
      </c>
      <c r="N254">
        <f ca="1">INDEX(_g_scores_!K$2:$K$474,MATCH(M254,_g_scores_!$A$2:$A$474,0))</f>
        <v>-2.598220116748347</v>
      </c>
      <c r="P254">
        <f t="shared" ca="1" si="82"/>
        <v>0</v>
      </c>
      <c r="R254">
        <f t="shared" ca="1" si="67"/>
        <v>0</v>
      </c>
      <c r="T254" t="str">
        <v>James Wiseman</v>
      </c>
      <c r="V254" s="6" t="str">
        <f t="shared" ca="1" si="68"/>
        <v>James Wiseman</v>
      </c>
      <c r="X254" t="str">
        <f ca="1"/>
        <v>James Wiseman</v>
      </c>
      <c r="Y254">
        <f ca="1">INDEX(_z_scores_!$K$2:$K$474,MATCH(X254,_z_scores_!$A$2:$A$474,0))</f>
        <v>-4.3646403868161006</v>
      </c>
      <c r="AA254">
        <f t="shared" ca="1" si="83"/>
        <v>0</v>
      </c>
      <c r="AC254">
        <f t="shared" ca="1" si="84"/>
        <v>0</v>
      </c>
      <c r="AE254">
        <v>-0.71821388294706745</v>
      </c>
      <c r="AF254">
        <v>-1.1314846122546971E-2</v>
      </c>
      <c r="AG254">
        <v>-1.1680076984770991</v>
      </c>
      <c r="AH254">
        <v>-0.86336027463875276</v>
      </c>
      <c r="AI254">
        <v>0.13732255771300797</v>
      </c>
      <c r="AJ254">
        <v>-1.1119408636779733</v>
      </c>
      <c r="AK254">
        <v>0.50704621651488258</v>
      </c>
      <c r="AL254">
        <v>-0.26762736157993433</v>
      </c>
      <c r="AM254">
        <v>0.3355525860265533</v>
      </c>
      <c r="BE254" t="str">
        <f t="shared" si="69"/>
        <v>Ty Jerome</v>
      </c>
      <c r="BF254" cm="1">
        <f t="array" ref="BF254">INDEX(_x_scores_!B$2:B$474,MATCH($BE254,_x_scores_!$A$2:$A$474,0),0) + INDEX(_hidden_info_auction!AP$42:BA$42,'Draft Sim'!$F$21)</f>
        <v>-1.0329316465576817</v>
      </c>
      <c r="BG254" cm="1">
        <f t="array" ref="BG254">INDEX(_x_scores_!C$2:C$474,MATCH($BE254,_x_scores_!$A$2:$A$474,0),0) + INDEX(_hidden_info_auction!AP$43:BA$43,'Draft Sim'!$F$21)</f>
        <v>-0.87424071029580752</v>
      </c>
      <c r="BH254" cm="1">
        <f t="array" ref="BH254">INDEX(_x_scores_!D$2:D$474,MATCH($BE254,_x_scores_!$A$2:$A$474,0),0) +INDEX(_hidden_info_auction!AP$44:BA$44,'Draft Sim'!$F$21)</f>
        <v>-0.28190082471636801</v>
      </c>
      <c r="BI254" cm="1">
        <f t="array" ref="BI254">INDEX(_x_scores_!E$2:E$474,MATCH($BE254,_x_scores_!$A$2:$A$474,0),0) + INDEX(_hidden_info_auction!AP$45:BA$45,'Draft Sim'!$F$21)</f>
        <v>-0.65446007646376558</v>
      </c>
      <c r="BJ254" cm="1">
        <f t="array" ref="BJ254">INDEX(_x_scores_!F$2:F$474,MATCH($BE254,_x_scores_!$A$2:$A$474,0),0) + INDEX(_hidden_info_auction!AP$46:BA$46,'Draft Sim'!$F$21)</f>
        <v>-1.2892356440432002</v>
      </c>
      <c r="BK254" cm="1">
        <f t="array" ref="BK254">INDEX(_x_scores_!G$2:G$474,MATCH($BE254,_x_scores_!$A$2:$A$474,0),0) + INDEX(_hidden_info_auction!AP$47:BA$47,'Draft Sim'!$F$21)</f>
        <v>-0.52516618603003873</v>
      </c>
      <c r="BL254" cm="1">
        <f t="array" ref="BL254">INDEX(_x_scores_!H$2:H$474,MATCH($BE254,_x_scores_!$A$2:$A$474,0),0) + INDEX(_hidden_info_auction!AP$48:BA$48,'Draft Sim'!$F$21)</f>
        <v>0.73793516383529068</v>
      </c>
      <c r="BM254" cm="1">
        <f t="array" ref="BM254">INDEX(_x_scores_!I$2:I$474,MATCH($BE254,_x_scores_!$A$2:$A$474,0),0) + INDEX(_hidden_info_auction!AP$49:BA$49,'Draft Sim'!$F$21)</f>
        <v>-1.6888425032730887</v>
      </c>
      <c r="BN254" cm="1">
        <f t="array" ref="BN254">INDEX(_x_scores_!J$2:J$474,MATCH($BE254,_x_scores_!$A$2:$A$474,0),0) + INDEX(_hidden_info_auction!AP$50:BA$50,'Draft Sim'!$F$21)</f>
        <v>-6.4001697482503839E-2</v>
      </c>
      <c r="BP254">
        <f t="shared" si="70"/>
        <v>0.42358408276890436</v>
      </c>
      <c r="BQ254">
        <f t="shared" si="71"/>
        <v>0.44010351647405299</v>
      </c>
      <c r="BR254">
        <f t="shared" si="72"/>
        <v>0.48108230087173942</v>
      </c>
      <c r="BS254">
        <f t="shared" si="73"/>
        <v>0.45043896750437518</v>
      </c>
      <c r="BT254">
        <f t="shared" si="74"/>
        <v>0.41082845521775879</v>
      </c>
      <c r="BU254">
        <f t="shared" si="75"/>
        <v>0.46381565512152767</v>
      </c>
      <c r="BV254">
        <f t="shared" si="76"/>
        <v>0.55392813089764881</v>
      </c>
      <c r="BW254">
        <f t="shared" si="77"/>
        <v>0.37681082183168935</v>
      </c>
      <c r="BX254">
        <f t="shared" si="78"/>
        <v>0.49529199580308914</v>
      </c>
      <c r="BZ254">
        <f t="shared" si="79"/>
        <v>0.45509821405453166</v>
      </c>
      <c r="CA254" cm="1">
        <f t="array" aca="1" ref="CA254" ca="1">SUM(IF(MOD(_xlfn.FLOOR.MATH(ROW(INDIRECT("1:512"))/1),2)=1,BP254,1-BP254) * IF(MOD(_xlfn.FLOOR.MATH(ROW(INDIRECT("1:512"))/2),2)=1,BQ254,1-BQ254) *  IF(MOD(_xlfn.FLOOR.MATH(ROW(INDIRECT("1:512"))/4),2)=1,BR254,1-BR254) *IF(MOD(_xlfn.FLOOR.MATH(ROW(INDIRECT("1:512"))/8),2)=1,BS254,1-BS254) * IF(MOD(_xlfn.FLOOR.MATH(ROW(INDIRECT("1:512"))/16),2)=1,BT254,1-BT254) * IF(MOD(_xlfn.FLOOR.MATH(ROW(INDIRECT("1:512"))/32),2)=1,BU254,1-BU254) *  IF(MOD(_xlfn.FLOOR.MATH(ROW(INDIRECT("1:512"))/64),2)=1,BV254,1-BV254) * IF(MOD(_xlfn.FLOOR.MATH(ROW(INDIRECT("1:512"))/128),2)=1,BW254,1-BW254) * IF(MOD(_xlfn.FLOOR.MATH(ROW(INDIRECT("1:512"))/256),2)=1,BX254,1-BX254)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0.3901411797449883</v>
      </c>
      <c r="CB254">
        <f ca="1">IF('Auction Sim'!$C$2 = "Most Categories",CA254,BZ254)</f>
        <v>0.3901411797449883</v>
      </c>
      <c r="CD254" t="str">
        <f ca="1"/>
        <v>Nassir Little</v>
      </c>
      <c r="CF254" s="6" t="str">
        <f t="shared" ca="1" si="80"/>
        <v>Nassir Little</v>
      </c>
      <c r="CH254" t="str">
        <f ca="1"/>
        <v>Nassir Little</v>
      </c>
      <c r="CI254">
        <f t="shared" ca="1" si="85"/>
        <v>0.39044469681928046</v>
      </c>
      <c r="CJ254">
        <f t="shared" ca="1" si="86"/>
        <v>0.22183981068812547</v>
      </c>
      <c r="CL254">
        <f t="shared" ca="1" si="87"/>
        <v>0</v>
      </c>
      <c r="CN254">
        <f t="shared" ca="1" si="81"/>
        <v>0</v>
      </c>
    </row>
    <row r="255" spans="9:92">
      <c r="I255" t="str">
        <v>Jeremiah Robinson-Earl</v>
      </c>
      <c r="K255" s="6" t="str">
        <f t="shared" ca="1" si="66"/>
        <v>Jeremiah Robinson-Earl</v>
      </c>
      <c r="M255" t="str">
        <f ca="1"/>
        <v>Jeremiah Robinson-Earl</v>
      </c>
      <c r="N255">
        <f ca="1">INDEX(_g_scores_!K$2:$K$474,MATCH(M255,_g_scores_!$A$2:$A$474,0))</f>
        <v>-2.6029655136162151</v>
      </c>
      <c r="P255">
        <f t="shared" ca="1" si="82"/>
        <v>0</v>
      </c>
      <c r="R255">
        <f t="shared" ca="1" si="67"/>
        <v>0</v>
      </c>
      <c r="T255" t="str">
        <v>Hamidou Diallo</v>
      </c>
      <c r="V255" s="6" t="str">
        <f t="shared" ca="1" si="68"/>
        <v>Hamidou Diallo</v>
      </c>
      <c r="X255" t="str">
        <f ca="1"/>
        <v>Hamidou Diallo</v>
      </c>
      <c r="Y255">
        <f ca="1">INDEX(_z_scores_!$K$2:$K$474,MATCH(X255,_z_scores_!$A$2:$A$474,0))</f>
        <v>-4.3723402826586302</v>
      </c>
      <c r="AA255">
        <f t="shared" ca="1" si="83"/>
        <v>0</v>
      </c>
      <c r="AC255">
        <f t="shared" ca="1" si="84"/>
        <v>0</v>
      </c>
      <c r="AE255">
        <v>-0.78906563817813491</v>
      </c>
      <c r="AF255">
        <v>-0.73241635731770471</v>
      </c>
      <c r="AG255">
        <v>-1.0039499708709179</v>
      </c>
      <c r="AH255">
        <v>3.1176114829303138E-2</v>
      </c>
      <c r="AI255">
        <v>-0.53623204512963885</v>
      </c>
      <c r="AJ255">
        <v>-1.0526608800484079</v>
      </c>
      <c r="AK255">
        <v>0.52852741890574439</v>
      </c>
      <c r="AL255">
        <v>-0.42184442439424302</v>
      </c>
      <c r="AM255">
        <v>0.18409519233077504</v>
      </c>
      <c r="BE255" t="str">
        <f t="shared" si="69"/>
        <v>Jeremiah Robinson-Earl</v>
      </c>
      <c r="BF255" cm="1">
        <f t="array" ref="BF255">INDEX(_x_scores_!B$2:B$474,MATCH($BE255,_x_scores_!$A$2:$A$474,0),0) + INDEX(_hidden_info_auction!AP$42:BA$42,'Draft Sim'!$F$21)</f>
        <v>-1.0386659305693451</v>
      </c>
      <c r="BG255" cm="1">
        <f t="array" ref="BG255">INDEX(_x_scores_!C$2:C$474,MATCH($BE255,_x_scores_!$A$2:$A$474,0),0) + INDEX(_hidden_info_auction!AP$43:BA$43,'Draft Sim'!$F$21)</f>
        <v>-0.2997931099460216</v>
      </c>
      <c r="BH255" cm="1">
        <f t="array" ref="BH255">INDEX(_x_scores_!D$2:D$474,MATCH($BE255,_x_scores_!$A$2:$A$474,0),0) +INDEX(_hidden_info_auction!AP$44:BA$44,'Draft Sim'!$F$21)</f>
        <v>-0.95768949566206318</v>
      </c>
      <c r="BI255" cm="1">
        <f t="array" ref="BI255">INDEX(_x_scores_!E$2:E$474,MATCH($BE255,_x_scores_!$A$2:$A$474,0),0) + INDEX(_hidden_info_auction!AP$45:BA$45,'Draft Sim'!$F$21)</f>
        <v>-0.75962397031605011</v>
      </c>
      <c r="BJ255" cm="1">
        <f t="array" ref="BJ255">INDEX(_x_scores_!F$2:F$474,MATCH($BE255,_x_scores_!$A$2:$A$474,0),0) + INDEX(_hidden_info_auction!AP$46:BA$46,'Draft Sim'!$F$21)</f>
        <v>-1.117096485604574</v>
      </c>
      <c r="BK255" cm="1">
        <f t="array" ref="BK255">INDEX(_x_scores_!G$2:G$474,MATCH($BE255,_x_scores_!$A$2:$A$474,0),0) + INDEX(_hidden_info_auction!AP$47:BA$47,'Draft Sim'!$F$21)</f>
        <v>-0.51732153528463642</v>
      </c>
      <c r="BL255" cm="1">
        <f t="array" ref="BL255">INDEX(_x_scores_!H$2:H$474,MATCH($BE255,_x_scores_!$A$2:$A$474,0),0) + INDEX(_hidden_info_auction!AP$48:BA$48,'Draft Sim'!$F$21)</f>
        <v>0.89438910027291496</v>
      </c>
      <c r="BM255" cm="1">
        <f t="array" ref="BM255">INDEX(_x_scores_!I$2:I$474,MATCH($BE255,_x_scores_!$A$2:$A$474,0),0) + INDEX(_hidden_info_auction!AP$49:BA$49,'Draft Sim'!$F$21)</f>
        <v>-1.805882606767544</v>
      </c>
      <c r="BN255" cm="1">
        <f t="array" ref="BN255">INDEX(_x_scores_!J$2:J$474,MATCH($BE255,_x_scores_!$A$2:$A$474,0),0) + INDEX(_hidden_info_auction!AP$50:BA$50,'Draft Sim'!$F$21)</f>
        <v>-7.5659650429071051E-2</v>
      </c>
      <c r="BP255">
        <f t="shared" si="70"/>
        <v>0.42316513246927334</v>
      </c>
      <c r="BQ255">
        <f t="shared" si="71"/>
        <v>0.47939179524856435</v>
      </c>
      <c r="BR255">
        <f t="shared" si="72"/>
        <v>0.43598482840976116</v>
      </c>
      <c r="BS255">
        <f t="shared" si="73"/>
        <v>0.44252659477332679</v>
      </c>
      <c r="BT255">
        <f t="shared" si="74"/>
        <v>0.42257239598447704</v>
      </c>
      <c r="BU255">
        <f t="shared" si="75"/>
        <v>0.46435470588530392</v>
      </c>
      <c r="BV255">
        <f t="shared" si="76"/>
        <v>0.56526817073812463</v>
      </c>
      <c r="BW255">
        <f t="shared" si="77"/>
        <v>0.36857902976914581</v>
      </c>
      <c r="BX255">
        <f t="shared" si="78"/>
        <v>0.49443448096981091</v>
      </c>
      <c r="BZ255">
        <f t="shared" si="79"/>
        <v>0.45514190380530972</v>
      </c>
      <c r="CA255" cm="1">
        <f t="array" aca="1" ref="CA255" ca="1">SUM(IF(MOD(_xlfn.FLOOR.MATH(ROW(INDIRECT("1:512"))/1),2)=1,BP255,1-BP255) * IF(MOD(_xlfn.FLOOR.MATH(ROW(INDIRECT("1:512"))/2),2)=1,BQ255,1-BQ255) *  IF(MOD(_xlfn.FLOOR.MATH(ROW(INDIRECT("1:512"))/4),2)=1,BR255,1-BR255) *IF(MOD(_xlfn.FLOOR.MATH(ROW(INDIRECT("1:512"))/8),2)=1,BS255,1-BS255) * IF(MOD(_xlfn.FLOOR.MATH(ROW(INDIRECT("1:512"))/16),2)=1,BT255,1-BT255) * IF(MOD(_xlfn.FLOOR.MATH(ROW(INDIRECT("1:512"))/32),2)=1,BU255,1-BU255) *  IF(MOD(_xlfn.FLOOR.MATH(ROW(INDIRECT("1:512"))/64),2)=1,BV255,1-BV255) * IF(MOD(_xlfn.FLOOR.MATH(ROW(INDIRECT("1:512"))/128),2)=1,BW255,1-BW255) * IF(MOD(_xlfn.FLOOR.MATH(ROW(INDIRECT("1:512"))/256),2)=1,BX255,1-BX255)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0.39016261704273691</v>
      </c>
      <c r="CB255">
        <f ca="1">IF('Auction Sim'!$C$2 = "Most Categories",CA255,BZ255)</f>
        <v>0.39016261704273691</v>
      </c>
      <c r="CD255" t="str">
        <f ca="1"/>
        <v>Obi Toppin</v>
      </c>
      <c r="CF255" s="6" t="str">
        <f t="shared" ca="1" si="80"/>
        <v>Obi Toppin</v>
      </c>
      <c r="CH255" t="str">
        <f ca="1"/>
        <v>Obi Toppin</v>
      </c>
      <c r="CI255">
        <f t="shared" ca="1" si="85"/>
        <v>0.3902962845800208</v>
      </c>
      <c r="CJ255">
        <f t="shared" ca="1" si="86"/>
        <v>0.22145310160437559</v>
      </c>
      <c r="CL255">
        <f t="shared" ca="1" si="87"/>
        <v>0</v>
      </c>
      <c r="CN255">
        <f t="shared" ca="1" si="81"/>
        <v>0</v>
      </c>
    </row>
    <row r="256" spans="9:92">
      <c r="I256" t="str">
        <v>Charles Bassey</v>
      </c>
      <c r="K256" s="6" t="str">
        <f t="shared" ca="1" si="66"/>
        <v>Charles Bassey</v>
      </c>
      <c r="M256" t="str">
        <f ca="1"/>
        <v>Charles Bassey</v>
      </c>
      <c r="N256">
        <f ca="1">INDEX(_g_scores_!K$2:$K$474,MATCH(M256,_g_scores_!$A$2:$A$474,0))</f>
        <v>-2.609192454004142</v>
      </c>
      <c r="P256">
        <f t="shared" ca="1" si="82"/>
        <v>0</v>
      </c>
      <c r="R256">
        <f t="shared" ca="1" si="67"/>
        <v>0</v>
      </c>
      <c r="T256" t="str">
        <v>Sam Hauser</v>
      </c>
      <c r="V256" s="6" t="str">
        <f t="shared" ca="1" si="68"/>
        <v>Sam Hauser</v>
      </c>
      <c r="X256" t="str">
        <f ca="1"/>
        <v>Sam Hauser</v>
      </c>
      <c r="Y256">
        <f ca="1">INDEX(_z_scores_!$K$2:$K$474,MATCH(X256,_z_scores_!$A$2:$A$474,0))</f>
        <v>-4.372577899586096</v>
      </c>
      <c r="AA256">
        <f t="shared" ca="1" si="83"/>
        <v>0</v>
      </c>
      <c r="AC256">
        <f t="shared" ca="1" si="84"/>
        <v>0</v>
      </c>
      <c r="AE256">
        <v>-0.98580118327798105</v>
      </c>
      <c r="AF256">
        <v>-0.88960533306082012</v>
      </c>
      <c r="AG256">
        <v>-1.0803861070850795</v>
      </c>
      <c r="AH256">
        <v>-0.61843430121915588</v>
      </c>
      <c r="AI256">
        <v>-0.55879511484140909</v>
      </c>
      <c r="AJ256">
        <v>-2.2367605935403191E-2</v>
      </c>
      <c r="AK256">
        <v>1.036326640555701</v>
      </c>
      <c r="AL256">
        <v>-3.8767549440659396E-2</v>
      </c>
      <c r="AM256">
        <v>-0.18429876855731817</v>
      </c>
      <c r="BE256" t="str">
        <f t="shared" si="69"/>
        <v>Charles Bassey</v>
      </c>
      <c r="BF256" cm="1">
        <f t="array" ref="BF256">INDEX(_x_scores_!B$2:B$474,MATCH($BE256,_x_scores_!$A$2:$A$474,0),0) + INDEX(_hidden_info_auction!AP$42:BA$42,'Draft Sim'!$F$21)</f>
        <v>-1.2245624571594844</v>
      </c>
      <c r="BG256" cm="1">
        <f t="array" ref="BG256">INDEX(_x_scores_!C$2:C$474,MATCH($BE256,_x_scores_!$A$2:$A$474,0),0) + INDEX(_hidden_info_auction!AP$43:BA$43,'Draft Sim'!$F$21)</f>
        <v>-0.24751036732335108</v>
      </c>
      <c r="BH256" cm="1">
        <f t="array" ref="BH256">INDEX(_x_scores_!D$2:D$474,MATCH($BE256,_x_scores_!$A$2:$A$474,0),0) +INDEX(_hidden_info_auction!AP$44:BA$44,'Draft Sim'!$F$21)</f>
        <v>-0.86465212896477439</v>
      </c>
      <c r="BI256" cm="1">
        <f t="array" ref="BI256">INDEX(_x_scores_!E$2:E$474,MATCH($BE256,_x_scores_!$A$2:$A$474,0),0) + INDEX(_hidden_info_auction!AP$45:BA$45,'Draft Sim'!$F$21)</f>
        <v>-0.82596768809387933</v>
      </c>
      <c r="BJ256" cm="1">
        <f t="array" ref="BJ256">INDEX(_x_scores_!F$2:F$474,MATCH($BE256,_x_scores_!$A$2:$A$474,0),0) + INDEX(_hidden_info_auction!AP$46:BA$46,'Draft Sim'!$F$21)</f>
        <v>-0.47684871000617557</v>
      </c>
      <c r="BK256" cm="1">
        <f t="array" ref="BK256">INDEX(_x_scores_!G$2:G$474,MATCH($BE256,_x_scores_!$A$2:$A$474,0),0) + INDEX(_hidden_info_auction!AP$47:BA$47,'Draft Sim'!$F$21)</f>
        <v>-1.1303194230325146</v>
      </c>
      <c r="BL256" cm="1">
        <f t="array" ref="BL256">INDEX(_x_scores_!H$2:H$474,MATCH($BE256,_x_scores_!$A$2:$A$474,0),0) + INDEX(_hidden_info_auction!AP$48:BA$48,'Draft Sim'!$F$21)</f>
        <v>0.60681228740948789</v>
      </c>
      <c r="BM256" cm="1">
        <f t="array" ref="BM256">INDEX(_x_scores_!I$2:I$474,MATCH($BE256,_x_scores_!$A$2:$A$474,0),0) + INDEX(_hidden_info_auction!AP$49:BA$49,'Draft Sim'!$F$21)</f>
        <v>-1.9277197554849979</v>
      </c>
      <c r="BN256" cm="1">
        <f t="array" ref="BN256">INDEX(_x_scores_!J$2:J$474,MATCH($BE256,_x_scores_!$A$2:$A$474,0),0) + INDEX(_hidden_info_auction!AP$50:BA$50,'Draft Sim'!$F$21)</f>
        <v>0.41257856013710981</v>
      </c>
      <c r="BP256">
        <f t="shared" si="70"/>
        <v>0.40963307603022669</v>
      </c>
      <c r="BQ256">
        <f t="shared" si="71"/>
        <v>0.48298337458855911</v>
      </c>
      <c r="BR256">
        <f t="shared" si="72"/>
        <v>0.44215763705539013</v>
      </c>
      <c r="BS256">
        <f t="shared" si="73"/>
        <v>0.43754655711503376</v>
      </c>
      <c r="BT256">
        <f t="shared" si="74"/>
        <v>0.46677713219389938</v>
      </c>
      <c r="BU256">
        <f t="shared" si="75"/>
        <v>0.42250691848645305</v>
      </c>
      <c r="BV256">
        <f t="shared" si="76"/>
        <v>0.54438963279302222</v>
      </c>
      <c r="BW256">
        <f t="shared" si="77"/>
        <v>0.36007350072532951</v>
      </c>
      <c r="BX256">
        <f t="shared" si="78"/>
        <v>0.53032098609832778</v>
      </c>
      <c r="BZ256">
        <f t="shared" si="79"/>
        <v>0.45515431278736013</v>
      </c>
      <c r="CA256" cm="1">
        <f t="array" aca="1" ref="CA256" ca="1">SUM(IF(MOD(_xlfn.FLOOR.MATH(ROW(INDIRECT("1:512"))/1),2)=1,BP256,1-BP256) * IF(MOD(_xlfn.FLOOR.MATH(ROW(INDIRECT("1:512"))/2),2)=1,BQ256,1-BQ256) *  IF(MOD(_xlfn.FLOOR.MATH(ROW(INDIRECT("1:512"))/4),2)=1,BR256,1-BR256) *IF(MOD(_xlfn.FLOOR.MATH(ROW(INDIRECT("1:512"))/8),2)=1,BS256,1-BS256) * IF(MOD(_xlfn.FLOOR.MATH(ROW(INDIRECT("1:512"))/16),2)=1,BT256,1-BT256) * IF(MOD(_xlfn.FLOOR.MATH(ROW(INDIRECT("1:512"))/32),2)=1,BU256,1-BU256) *  IF(MOD(_xlfn.FLOOR.MATH(ROW(INDIRECT("1:512"))/64),2)=1,BV256,1-BV256) * IF(MOD(_xlfn.FLOOR.MATH(ROW(INDIRECT("1:512"))/128),2)=1,BW256,1-BW256) * IF(MOD(_xlfn.FLOOR.MATH(ROW(INDIRECT("1:512"))/256),2)=1,BX256,1-BX256)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0.39015024835307571</v>
      </c>
      <c r="CB256">
        <f ca="1">IF('Auction Sim'!$C$2 = "Most Categories",CA256,BZ256)</f>
        <v>0.39015024835307571</v>
      </c>
      <c r="CD256" t="str">
        <f ca="1"/>
        <v>Jeremiah Robinson-Earl</v>
      </c>
      <c r="CF256" s="6" t="str">
        <f t="shared" ca="1" si="80"/>
        <v>Jeremiah Robinson-Earl</v>
      </c>
      <c r="CH256" t="str">
        <f ca="1"/>
        <v>Jeremiah Robinson-Earl</v>
      </c>
      <c r="CI256">
        <f t="shared" ca="1" si="85"/>
        <v>0.39016261704273691</v>
      </c>
      <c r="CJ256">
        <f t="shared" ca="1" si="86"/>
        <v>0.22110477627250169</v>
      </c>
      <c r="CL256">
        <f t="shared" ca="1" si="87"/>
        <v>0</v>
      </c>
      <c r="CN256">
        <f t="shared" ca="1" si="81"/>
        <v>0</v>
      </c>
    </row>
    <row r="257" spans="9:92">
      <c r="I257" t="str">
        <v>Trey Lyles</v>
      </c>
      <c r="K257" s="6" t="str">
        <f t="shared" ca="1" si="66"/>
        <v>Trey Lyles</v>
      </c>
      <c r="M257" t="str">
        <f ca="1"/>
        <v>Trey Lyles</v>
      </c>
      <c r="N257">
        <f ca="1">INDEX(_g_scores_!K$2:$K$474,MATCH(M257,_g_scores_!$A$2:$A$474,0))</f>
        <v>-2.6110978055927028</v>
      </c>
      <c r="P257">
        <f t="shared" ca="1" si="82"/>
        <v>0</v>
      </c>
      <c r="R257">
        <f t="shared" ca="1" si="67"/>
        <v>0</v>
      </c>
      <c r="T257" t="str">
        <v>Nassir Little</v>
      </c>
      <c r="V257" s="6" t="str">
        <f t="shared" ca="1" si="68"/>
        <v>Nassir Little</v>
      </c>
      <c r="X257" t="str">
        <f ca="1"/>
        <v>Nassir Little</v>
      </c>
      <c r="Y257">
        <f ca="1">INDEX(_z_scores_!$K$2:$K$474,MATCH(X257,_z_scores_!$A$2:$A$474,0))</f>
        <v>-4.3893803414091366</v>
      </c>
      <c r="AA257">
        <f t="shared" ca="1" si="83"/>
        <v>0</v>
      </c>
      <c r="AC257">
        <f t="shared" ca="1" si="84"/>
        <v>0</v>
      </c>
      <c r="AE257">
        <v>-0.89644796388539505</v>
      </c>
      <c r="AF257">
        <v>-0.75594859646232393</v>
      </c>
      <c r="AG257">
        <v>-1.0278949289401642</v>
      </c>
      <c r="AH257">
        <v>-0.57955125402475383</v>
      </c>
      <c r="AI257">
        <v>-0.35513360937217803</v>
      </c>
      <c r="AJ257">
        <v>-0.36421362346270453</v>
      </c>
      <c r="AK257">
        <v>0.8161025850669249</v>
      </c>
      <c r="AL257">
        <v>-4.4386063072136515E-2</v>
      </c>
      <c r="AM257">
        <v>-0.16335128734370657</v>
      </c>
      <c r="BE257" t="str">
        <f t="shared" si="69"/>
        <v>Trey Lyles</v>
      </c>
      <c r="BF257" cm="1">
        <f t="array" ref="BF257">INDEX(_x_scores_!B$2:B$474,MATCH($BE257,_x_scores_!$A$2:$A$474,0),0) + INDEX(_hidden_info_auction!AP$42:BA$42,'Draft Sim'!$F$21)</f>
        <v>-1.1064196862276277</v>
      </c>
      <c r="BG257" cm="1">
        <f t="array" ref="BG257">INDEX(_x_scores_!C$2:C$474,MATCH($BE257,_x_scores_!$A$2:$A$474,0),0) + INDEX(_hidden_info_auction!AP$43:BA$43,'Draft Sim'!$F$21)</f>
        <v>-0.20692176179294364</v>
      </c>
      <c r="BH257" cm="1">
        <f t="array" ref="BH257">INDEX(_x_scores_!D$2:D$474,MATCH($BE257,_x_scores_!$A$2:$A$474,0),0) +INDEX(_hidden_info_auction!AP$44:BA$44,'Draft Sim'!$F$21)</f>
        <v>-0.99071791960094036</v>
      </c>
      <c r="BI257" cm="1">
        <f t="array" ref="BI257">INDEX(_x_scores_!E$2:E$474,MATCH($BE257,_x_scores_!$A$2:$A$474,0),0) + INDEX(_hidden_info_auction!AP$45:BA$45,'Draft Sim'!$F$21)</f>
        <v>-0.93102708627077546</v>
      </c>
      <c r="BJ257" cm="1">
        <f t="array" ref="BJ257">INDEX(_x_scores_!F$2:F$474,MATCH($BE257,_x_scores_!$A$2:$A$474,0),0) + INDEX(_hidden_info_auction!AP$46:BA$46,'Draft Sim'!$F$21)</f>
        <v>-0.98725161283042828</v>
      </c>
      <c r="BK257" cm="1">
        <f t="array" ref="BK257">INDEX(_x_scores_!G$2:G$474,MATCH($BE257,_x_scores_!$A$2:$A$474,0),0) + INDEX(_hidden_info_auction!AP$47:BA$47,'Draft Sim'!$F$21)</f>
        <v>-0.35207729200325816</v>
      </c>
      <c r="BL257" cm="1">
        <f t="array" ref="BL257">INDEX(_x_scores_!H$2:H$474,MATCH($BE257,_x_scores_!$A$2:$A$474,0),0) + INDEX(_hidden_info_auction!AP$48:BA$48,'Draft Sim'!$F$21)</f>
        <v>0.72146743841763683</v>
      </c>
      <c r="BM257" cm="1">
        <f t="array" ref="BM257">INDEX(_x_scores_!I$2:I$474,MATCH($BE257,_x_scores_!$A$2:$A$474,0),0) + INDEX(_hidden_info_auction!AP$49:BA$49,'Draft Sim'!$F$21)</f>
        <v>-1.7267987283621467</v>
      </c>
      <c r="BN257" cm="1">
        <f t="array" ref="BN257">INDEX(_x_scores_!J$2:J$474,MATCH($BE257,_x_scores_!$A$2:$A$474,0),0) + INDEX(_hidden_info_auction!AP$50:BA$50,'Draft Sim'!$F$21)</f>
        <v>-5.9224070593977884E-2</v>
      </c>
      <c r="BP257">
        <f t="shared" si="70"/>
        <v>0.41822170397124347</v>
      </c>
      <c r="BQ257">
        <f t="shared" si="71"/>
        <v>0.48577258899404485</v>
      </c>
      <c r="BR257">
        <f t="shared" si="72"/>
        <v>0.43379713583773027</v>
      </c>
      <c r="BS257">
        <f t="shared" si="73"/>
        <v>0.42968086374487036</v>
      </c>
      <c r="BT257">
        <f t="shared" si="74"/>
        <v>0.43147723787981951</v>
      </c>
      <c r="BU257">
        <f t="shared" si="75"/>
        <v>0.47572325562802686</v>
      </c>
      <c r="BV257">
        <f t="shared" si="76"/>
        <v>0.55273178697384306</v>
      </c>
      <c r="BW257">
        <f t="shared" si="77"/>
        <v>0.37413489484514173</v>
      </c>
      <c r="BX257">
        <f t="shared" si="78"/>
        <v>0.49564342643877468</v>
      </c>
      <c r="BZ257">
        <f t="shared" si="79"/>
        <v>0.45524254381261048</v>
      </c>
      <c r="CA257" cm="1">
        <f t="array" aca="1" ref="CA257" ca="1">SUM(IF(MOD(_xlfn.FLOOR.MATH(ROW(INDIRECT("1:512"))/1),2)=1,BP257,1-BP257) * IF(MOD(_xlfn.FLOOR.MATH(ROW(INDIRECT("1:512"))/2),2)=1,BQ257,1-BQ257) *  IF(MOD(_xlfn.FLOOR.MATH(ROW(INDIRECT("1:512"))/4),2)=1,BR257,1-BR257) *IF(MOD(_xlfn.FLOOR.MATH(ROW(INDIRECT("1:512"))/8),2)=1,BS257,1-BS257) * IF(MOD(_xlfn.FLOOR.MATH(ROW(INDIRECT("1:512"))/16),2)=1,BT257,1-BT257) * IF(MOD(_xlfn.FLOOR.MATH(ROW(INDIRECT("1:512"))/32),2)=1,BU257,1-BU257) *  IF(MOD(_xlfn.FLOOR.MATH(ROW(INDIRECT("1:512"))/64),2)=1,BV257,1-BV257) * IF(MOD(_xlfn.FLOOR.MATH(ROW(INDIRECT("1:512"))/128),2)=1,BW257,1-BW257) * IF(MOD(_xlfn.FLOOR.MATH(ROW(INDIRECT("1:512"))/256),2)=1,BX257,1-BX257)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0.39047273738118821</v>
      </c>
      <c r="CB257">
        <f ca="1">IF('Auction Sim'!$C$2 = "Most Categories",CA257,BZ257)</f>
        <v>0.39047273738118821</v>
      </c>
      <c r="CD257" t="str">
        <f ca="1"/>
        <v>Charles Bassey</v>
      </c>
      <c r="CF257" s="6" t="str">
        <f t="shared" ca="1" si="80"/>
        <v>Charles Bassey</v>
      </c>
      <c r="CH257" t="str">
        <f ca="1"/>
        <v>Charles Bassey</v>
      </c>
      <c r="CI257">
        <f t="shared" ca="1" si="85"/>
        <v>0.39015024835307571</v>
      </c>
      <c r="CJ257">
        <f t="shared" ca="1" si="86"/>
        <v>0.22107254289277195</v>
      </c>
      <c r="CL257">
        <f t="shared" ca="1" si="87"/>
        <v>0</v>
      </c>
      <c r="CN257">
        <f t="shared" ca="1" si="81"/>
        <v>0</v>
      </c>
    </row>
    <row r="258" spans="9:92">
      <c r="I258" t="str">
        <v>Obi Toppin</v>
      </c>
      <c r="K258" s="6" t="str">
        <f t="shared" ca="1" si="66"/>
        <v>Obi Toppin</v>
      </c>
      <c r="M258" t="str">
        <f ca="1"/>
        <v>Obi Toppin</v>
      </c>
      <c r="N258">
        <f ca="1">INDEX(_g_scores_!K$2:$K$474,MATCH(M258,_g_scores_!$A$2:$A$474,0))</f>
        <v>-2.6130627252363294</v>
      </c>
      <c r="P258">
        <f t="shared" ca="1" si="82"/>
        <v>0</v>
      </c>
      <c r="R258">
        <f t="shared" ca="1" si="67"/>
        <v>0</v>
      </c>
      <c r="T258" t="str">
        <v>Charles Bassey</v>
      </c>
      <c r="V258" s="6" t="str">
        <f t="shared" ca="1" si="68"/>
        <v>Charles Bassey</v>
      </c>
      <c r="X258" t="str">
        <f ca="1"/>
        <v>Charles Bassey</v>
      </c>
      <c r="Y258">
        <f ca="1">INDEX(_z_scores_!$K$2:$K$474,MATCH(X258,_z_scores_!$A$2:$A$474,0))</f>
        <v>-4.394387838697309</v>
      </c>
      <c r="AA258">
        <f t="shared" ca="1" si="83"/>
        <v>0</v>
      </c>
      <c r="AC258">
        <f t="shared" ca="1" si="84"/>
        <v>0</v>
      </c>
      <c r="AE258">
        <v>-1.1327255939410141</v>
      </c>
      <c r="AF258">
        <v>-0.49167798245005745</v>
      </c>
      <c r="AG258">
        <v>-1.0141111321982796</v>
      </c>
      <c r="AH258">
        <v>-0.59299216114846809</v>
      </c>
      <c r="AI258">
        <v>9.4922757726874987E-2</v>
      </c>
      <c r="AJ258">
        <v>-1.0623860037322765</v>
      </c>
      <c r="AK258">
        <v>0.67747660055463066</v>
      </c>
      <c r="AL258">
        <v>-0.18378105311615867</v>
      </c>
      <c r="AM258">
        <v>0.31273472073095304</v>
      </c>
      <c r="BE258" t="str">
        <f t="shared" si="69"/>
        <v>Obi Toppin</v>
      </c>
      <c r="BF258" cm="1">
        <f t="array" ref="BF258">INDEX(_x_scores_!B$2:B$474,MATCH($BE258,_x_scores_!$A$2:$A$474,0),0) + INDEX(_hidden_info_auction!AP$42:BA$42,'Draft Sim'!$F$21)</f>
        <v>-1.0308062309578534</v>
      </c>
      <c r="BG258" cm="1">
        <f t="array" ref="BG258">INDEX(_x_scores_!C$2:C$474,MATCH($BE258,_x_scores_!$A$2:$A$474,0),0) + INDEX(_hidden_info_auction!AP$43:BA$43,'Draft Sim'!$F$21)</f>
        <v>-0.51797783478358383</v>
      </c>
      <c r="BH258" cm="1">
        <f t="array" ref="BH258">INDEX(_x_scores_!D$2:D$474,MATCH($BE258,_x_scores_!$A$2:$A$474,0),0) +INDEX(_hidden_info_auction!AP$44:BA$44,'Draft Sim'!$F$21)</f>
        <v>-0.90405225726189031</v>
      </c>
      <c r="BI258" cm="1">
        <f t="array" ref="BI258">INDEX(_x_scores_!E$2:E$474,MATCH($BE258,_x_scores_!$A$2:$A$474,0),0) + INDEX(_hidden_info_auction!AP$45:BA$45,'Draft Sim'!$F$21)</f>
        <v>-0.86865194041340654</v>
      </c>
      <c r="BJ258" cm="1">
        <f t="array" ref="BJ258">INDEX(_x_scores_!F$2:F$474,MATCH($BE258,_x_scores_!$A$2:$A$474,0),0) + INDEX(_hidden_info_auction!AP$46:BA$46,'Draft Sim'!$F$21)</f>
        <v>-1.0717552320181032</v>
      </c>
      <c r="BK258" cm="1">
        <f t="array" ref="BK258">INDEX(_x_scores_!G$2:G$474,MATCH($BE258,_x_scores_!$A$2:$A$474,0),0) + INDEX(_hidden_info_auction!AP$47:BA$47,'Draft Sim'!$F$21)</f>
        <v>-0.24410956309329346</v>
      </c>
      <c r="BL258" cm="1">
        <f t="array" ref="BL258">INDEX(_x_scores_!H$2:H$474,MATCH($BE258,_x_scores_!$A$2:$A$474,0),0) + INDEX(_hidden_info_auction!AP$48:BA$48,'Draft Sim'!$F$21)</f>
        <v>0.80104638262019079</v>
      </c>
      <c r="BM258" cm="1">
        <f t="array" ref="BM258">INDEX(_x_scores_!I$2:I$474,MATCH($BE258,_x_scores_!$A$2:$A$474,0),0) + INDEX(_hidden_info_auction!AP$49:BA$49,'Draft Sim'!$F$21)</f>
        <v>-1.748045437633428</v>
      </c>
      <c r="BN258" cm="1">
        <f t="array" ref="BN258">INDEX(_x_scores_!J$2:J$474,MATCH($BE258,_x_scores_!$A$2:$A$474,0),0) + INDEX(_hidden_info_auction!AP$50:BA$50,'Draft Sim'!$F$21)</f>
        <v>-7.4317397104927019E-2</v>
      </c>
      <c r="BP258">
        <f t="shared" si="70"/>
        <v>0.42373938890577223</v>
      </c>
      <c r="BQ258">
        <f t="shared" si="71"/>
        <v>0.46442489649215868</v>
      </c>
      <c r="BR258">
        <f t="shared" si="72"/>
        <v>0.43954172771293532</v>
      </c>
      <c r="BS258">
        <f t="shared" si="73"/>
        <v>0.4343476696073425</v>
      </c>
      <c r="BT258">
        <f t="shared" si="74"/>
        <v>0.42567767603257245</v>
      </c>
      <c r="BU258">
        <f t="shared" si="75"/>
        <v>0.4831625418150064</v>
      </c>
      <c r="BV258">
        <f t="shared" si="76"/>
        <v>0.55850838363931177</v>
      </c>
      <c r="BW258">
        <f t="shared" si="77"/>
        <v>0.37263962841514586</v>
      </c>
      <c r="BX258">
        <f t="shared" si="78"/>
        <v>0.49453321080200119</v>
      </c>
      <c r="BZ258">
        <f t="shared" si="79"/>
        <v>0.45517501371358293</v>
      </c>
      <c r="CA258" cm="1">
        <f t="array" aca="1" ref="CA258" ca="1">SUM(IF(MOD(_xlfn.FLOOR.MATH(ROW(INDIRECT("1:512"))/1),2)=1,BP258,1-BP258) * IF(MOD(_xlfn.FLOOR.MATH(ROW(INDIRECT("1:512"))/2),2)=1,BQ258,1-BQ258) *  IF(MOD(_xlfn.FLOOR.MATH(ROW(INDIRECT("1:512"))/4),2)=1,BR258,1-BR258) *IF(MOD(_xlfn.FLOOR.MATH(ROW(INDIRECT("1:512"))/8),2)=1,BS258,1-BS258) * IF(MOD(_xlfn.FLOOR.MATH(ROW(INDIRECT("1:512"))/16),2)=1,BT258,1-BT258) * IF(MOD(_xlfn.FLOOR.MATH(ROW(INDIRECT("1:512"))/32),2)=1,BU258,1-BU258) *  IF(MOD(_xlfn.FLOOR.MATH(ROW(INDIRECT("1:512"))/64),2)=1,BV258,1-BV258) * IF(MOD(_xlfn.FLOOR.MATH(ROW(INDIRECT("1:512"))/128),2)=1,BW258,1-BW258) * IF(MOD(_xlfn.FLOOR.MATH(ROW(INDIRECT("1:512"))/256),2)=1,BX258,1-BX258)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0.3902962845800208</v>
      </c>
      <c r="CB258">
        <f ca="1">IF('Auction Sim'!$C$2 = "Most Categories",CA258,BZ258)</f>
        <v>0.3902962845800208</v>
      </c>
      <c r="CD258" t="str">
        <f ca="1"/>
        <v>Ty Jerome</v>
      </c>
      <c r="CF258" s="6" t="str">
        <f t="shared" ca="1" si="80"/>
        <v>Ty Jerome</v>
      </c>
      <c r="CH258" t="str">
        <f ca="1"/>
        <v>Ty Jerome</v>
      </c>
      <c r="CI258">
        <f t="shared" ca="1" si="85"/>
        <v>0.3901411797449883</v>
      </c>
      <c r="CJ258">
        <f t="shared" ca="1" si="86"/>
        <v>0.22104890949476375</v>
      </c>
      <c r="CL258">
        <f t="shared" ca="1" si="87"/>
        <v>0</v>
      </c>
      <c r="CN258">
        <f t="shared" ca="1" si="81"/>
        <v>0</v>
      </c>
    </row>
    <row r="259" spans="9:92">
      <c r="I259" t="str">
        <v>Eric Gordon</v>
      </c>
      <c r="K259" s="6" t="str">
        <f t="shared" ca="1" si="66"/>
        <v>Eric Gordon</v>
      </c>
      <c r="M259" t="str">
        <f ca="1"/>
        <v>Eric Gordon</v>
      </c>
      <c r="N259">
        <f ca="1">INDEX(_g_scores_!K$2:$K$474,MATCH(M259,_g_scores_!$A$2:$A$474,0))</f>
        <v>-2.642101531073767</v>
      </c>
      <c r="P259">
        <f t="shared" ca="1" si="82"/>
        <v>0</v>
      </c>
      <c r="R259">
        <f t="shared" ca="1" si="67"/>
        <v>0</v>
      </c>
      <c r="T259" t="str">
        <v>Shake Milton</v>
      </c>
      <c r="V259" s="6" t="str">
        <f t="shared" ca="1" si="68"/>
        <v>Shake Milton</v>
      </c>
      <c r="X259" t="str">
        <f ca="1"/>
        <v>Shake Milton</v>
      </c>
      <c r="Y259">
        <f ca="1">INDEX(_z_scores_!$K$2:$K$474,MATCH(X259,_z_scores_!$A$2:$A$474,0))</f>
        <v>-4.3998554727606285</v>
      </c>
      <c r="AA259">
        <f t="shared" ca="1" si="83"/>
        <v>0</v>
      </c>
      <c r="AC259">
        <f t="shared" ca="1" si="84"/>
        <v>0</v>
      </c>
      <c r="AE259">
        <v>-0.76349021654744809</v>
      </c>
      <c r="AF259">
        <v>-0.94349946108513316</v>
      </c>
      <c r="AG259">
        <v>-0.12536827284598143</v>
      </c>
      <c r="AH259">
        <v>-0.57924632427092726</v>
      </c>
      <c r="AI259">
        <v>-0.65801424640292494</v>
      </c>
      <c r="AJ259">
        <v>-0.46937751830121355</v>
      </c>
      <c r="AK259">
        <v>0.46975030914374699</v>
      </c>
      <c r="AL259">
        <v>5.9218386197545554E-2</v>
      </c>
      <c r="AM259">
        <v>-0.20602147405633769</v>
      </c>
      <c r="BE259" t="str">
        <f t="shared" si="69"/>
        <v>Eric Gordon</v>
      </c>
      <c r="BF259" cm="1">
        <f t="array" ref="BF259">INDEX(_x_scores_!B$2:B$474,MATCH($BE259,_x_scores_!$A$2:$A$474,0),0) + INDEX(_hidden_info_auction!AP$42:BA$42,'Draft Sim'!$F$21)</f>
        <v>-0.81911055533165611</v>
      </c>
      <c r="BG259" cm="1">
        <f t="array" ref="BG259">INDEX(_x_scores_!C$2:C$474,MATCH($BE259,_x_scores_!$A$2:$A$474,0),0) + INDEX(_hidden_info_auction!AP$43:BA$43,'Draft Sim'!$F$21)</f>
        <v>-0.91967598730766997</v>
      </c>
      <c r="BH259" cm="1">
        <f t="array" ref="BH259">INDEX(_x_scores_!D$2:D$474,MATCH($BE259,_x_scores_!$A$2:$A$474,0),0) +INDEX(_hidden_info_auction!AP$44:BA$44,'Draft Sim'!$F$21)</f>
        <v>-0.42977309725228774</v>
      </c>
      <c r="BI259" cm="1">
        <f t="array" ref="BI259">INDEX(_x_scores_!E$2:E$474,MATCH($BE259,_x_scores_!$A$2:$A$474,0),0) + INDEX(_hidden_info_auction!AP$45:BA$45,'Draft Sim'!$F$21)</f>
        <v>-0.76561203626078012</v>
      </c>
      <c r="BJ259" cm="1">
        <f t="array" ref="BJ259">INDEX(_x_scores_!F$2:F$474,MATCH($BE259,_x_scores_!$A$2:$A$474,0),0) + INDEX(_hidden_info_auction!AP$46:BA$46,'Draft Sim'!$F$21)</f>
        <v>-1.0721408701148274</v>
      </c>
      <c r="BK259" cm="1">
        <f t="array" ref="BK259">INDEX(_x_scores_!G$2:G$474,MATCH($BE259,_x_scores_!$A$2:$A$474,0),0) + INDEX(_hidden_info_auction!AP$47:BA$47,'Draft Sim'!$F$21)</f>
        <v>-0.13402579708032564</v>
      </c>
      <c r="BL259" cm="1">
        <f t="array" ref="BL259">INDEX(_x_scores_!H$2:H$474,MATCH($BE259,_x_scores_!$A$2:$A$474,0),0) + INDEX(_hidden_info_auction!AP$48:BA$48,'Draft Sim'!$F$21)</f>
        <v>0.35484660445964267</v>
      </c>
      <c r="BM259" cm="1">
        <f t="array" ref="BM259">INDEX(_x_scores_!I$2:I$474,MATCH($BE259,_x_scores_!$A$2:$A$474,0),0) + INDEX(_hidden_info_auction!AP$49:BA$49,'Draft Sim'!$F$21)</f>
        <v>-1.6433132749452721</v>
      </c>
      <c r="BN259" cm="1">
        <f t="array" ref="BN259">INDEX(_x_scores_!J$2:J$474,MATCH($BE259,_x_scores_!$A$2:$A$474,0),0) + INDEX(_hidden_info_auction!AP$50:BA$50,'Draft Sim'!$F$21)</f>
        <v>-0.23707895374758689</v>
      </c>
      <c r="BP259">
        <f t="shared" si="70"/>
        <v>0.43926365034017079</v>
      </c>
      <c r="BQ259">
        <f t="shared" si="71"/>
        <v>0.4370159786722595</v>
      </c>
      <c r="BR259">
        <f t="shared" si="72"/>
        <v>0.47117325533669341</v>
      </c>
      <c r="BS259">
        <f t="shared" si="73"/>
        <v>0.44207672028879252</v>
      </c>
      <c r="BT259">
        <f t="shared" si="74"/>
        <v>0.42565124515838992</v>
      </c>
      <c r="BU259">
        <f t="shared" si="75"/>
        <v>0.49075365183739517</v>
      </c>
      <c r="BV259">
        <f t="shared" si="76"/>
        <v>0.5259931747477129</v>
      </c>
      <c r="BW259">
        <f t="shared" si="77"/>
        <v>0.38002846189075556</v>
      </c>
      <c r="BX259">
        <f t="shared" si="78"/>
        <v>0.48256547493170054</v>
      </c>
      <c r="BZ259">
        <f t="shared" si="79"/>
        <v>0.45494684591154122</v>
      </c>
      <c r="CA259" cm="1">
        <f t="array" aca="1" ref="CA259" ca="1">SUM(IF(MOD(_xlfn.FLOOR.MATH(ROW(INDIRECT("1:512"))/1),2)=1,BP259,1-BP259) * IF(MOD(_xlfn.FLOOR.MATH(ROW(INDIRECT("1:512"))/2),2)=1,BQ259,1-BQ259) *  IF(MOD(_xlfn.FLOOR.MATH(ROW(INDIRECT("1:512"))/4),2)=1,BR259,1-BR259) *IF(MOD(_xlfn.FLOOR.MATH(ROW(INDIRECT("1:512"))/8),2)=1,BS259,1-BS259) * IF(MOD(_xlfn.FLOOR.MATH(ROW(INDIRECT("1:512"))/16),2)=1,BT259,1-BT259) * IF(MOD(_xlfn.FLOOR.MATH(ROW(INDIRECT("1:512"))/32),2)=1,BU259,1-BU259) *  IF(MOD(_xlfn.FLOOR.MATH(ROW(INDIRECT("1:512"))/64),2)=1,BV259,1-BV259) * IF(MOD(_xlfn.FLOOR.MATH(ROW(INDIRECT("1:512"))/128),2)=1,BW259,1-BW259) * IF(MOD(_xlfn.FLOOR.MATH(ROW(INDIRECT("1:512"))/256),2)=1,BX259,1-BX259)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0.38996883556428308</v>
      </c>
      <c r="CB259">
        <f ca="1">IF('Auction Sim'!$C$2 = "Most Categories",CA259,BZ259)</f>
        <v>0.38996883556428308</v>
      </c>
      <c r="CD259" t="str">
        <f ca="1"/>
        <v>Eric Gordon</v>
      </c>
      <c r="CF259" s="6" t="str">
        <f t="shared" ca="1" si="80"/>
        <v>Eric Gordon</v>
      </c>
      <c r="CH259" t="str">
        <f ca="1"/>
        <v>Eric Gordon</v>
      </c>
      <c r="CI259">
        <f t="shared" ca="1" si="85"/>
        <v>0.38996883556428308</v>
      </c>
      <c r="CJ259">
        <f t="shared" ca="1" si="86"/>
        <v>0.22059973942172179</v>
      </c>
      <c r="CL259">
        <f t="shared" ca="1" si="87"/>
        <v>0</v>
      </c>
      <c r="CN259">
        <f t="shared" ca="1" si="81"/>
        <v>0</v>
      </c>
    </row>
    <row r="260" spans="9:92">
      <c r="I260" t="str">
        <v>Anthony Lamb</v>
      </c>
      <c r="K260" s="6" t="str">
        <f t="shared" ref="K260:K323" ca="1" si="88">IFERROR(MATCH(I260,$E$4:$E$502,0),I260)</f>
        <v>Anthony Lamb</v>
      </c>
      <c r="M260" t="str">
        <f ca="1"/>
        <v>Anthony Lamb</v>
      </c>
      <c r="N260">
        <f ca="1">INDEX(_g_scores_!K$2:$K$474,MATCH(M260,_g_scores_!$A$2:$A$474,0))</f>
        <v>-2.6443350142530919</v>
      </c>
      <c r="P260">
        <f t="shared" ca="1" si="82"/>
        <v>0</v>
      </c>
      <c r="R260">
        <f t="shared" ref="R260:R323" ca="1" si="89">P260*$G$7/$Q$4</f>
        <v>0</v>
      </c>
      <c r="T260" t="str">
        <v>Robert Covington</v>
      </c>
      <c r="V260" s="6" t="str">
        <f t="shared" ref="V260:V323" ca="1" si="90">IFERROR(MATCH(T260,$E$4:$E$502,0),T260)</f>
        <v>Robert Covington</v>
      </c>
      <c r="X260" t="str">
        <f ca="1"/>
        <v>Robert Covington</v>
      </c>
      <c r="Y260">
        <f ca="1">INDEX(_z_scores_!$K$2:$K$474,MATCH(X260,_z_scores_!$A$2:$A$474,0))</f>
        <v>-4.4032066546544826</v>
      </c>
      <c r="AA260">
        <f t="shared" ca="1" si="83"/>
        <v>0</v>
      </c>
      <c r="AC260">
        <f t="shared" ca="1" si="84"/>
        <v>0</v>
      </c>
      <c r="AE260">
        <v>-1.1824939952670228</v>
      </c>
      <c r="AF260">
        <v>-0.92840381173417108</v>
      </c>
      <c r="AG260">
        <v>-1.122162135841523</v>
      </c>
      <c r="AH260">
        <v>-0.35641208135914743</v>
      </c>
      <c r="AI260">
        <v>-0.26147811725781706</v>
      </c>
      <c r="AJ260">
        <v>-0.55155359736656229</v>
      </c>
      <c r="AK260">
        <v>1.0000900539310118</v>
      </c>
      <c r="AL260">
        <v>-1.7873972378862072E-2</v>
      </c>
      <c r="AM260">
        <v>-0.15602408859301797</v>
      </c>
      <c r="BE260" t="str">
        <f t="shared" ref="BE260:BE323" si="91">I260</f>
        <v>Anthony Lamb</v>
      </c>
      <c r="BF260" cm="1">
        <f t="array" ref="BF260">INDEX(_x_scores_!B$2:B$474,MATCH($BE260,_x_scores_!$A$2:$A$474,0),0) + INDEX(_hidden_info_auction!AP$42:BA$42,'Draft Sim'!$F$21)</f>
        <v>-1.0425587841609711</v>
      </c>
      <c r="BG260" cm="1">
        <f t="array" ref="BG260">INDEX(_x_scores_!C$2:C$474,MATCH($BE260,_x_scores_!$A$2:$A$474,0),0) + INDEX(_hidden_info_auction!AP$43:BA$43,'Draft Sim'!$F$21)</f>
        <v>-0.55659234830311644</v>
      </c>
      <c r="BH260" cm="1">
        <f t="array" ref="BH260">INDEX(_x_scores_!D$2:D$474,MATCH($BE260,_x_scores_!$A$2:$A$474,0),0) +INDEX(_hidden_info_auction!AP$44:BA$44,'Draft Sim'!$F$21)</f>
        <v>-0.77423575166952596</v>
      </c>
      <c r="BI260" cm="1">
        <f t="array" ref="BI260">INDEX(_x_scores_!E$2:E$474,MATCH($BE260,_x_scores_!$A$2:$A$474,0),0) + INDEX(_hidden_info_auction!AP$45:BA$45,'Draft Sim'!$F$21)</f>
        <v>-0.73214882719534202</v>
      </c>
      <c r="BJ260" cm="1">
        <f t="array" ref="BJ260">INDEX(_x_scores_!F$2:F$474,MATCH($BE260,_x_scores_!$A$2:$A$474,0),0) + INDEX(_hidden_info_auction!AP$46:BA$46,'Draft Sim'!$F$21)</f>
        <v>-1.1249524003873594</v>
      </c>
      <c r="BK260" cm="1">
        <f t="array" ref="BK260">INDEX(_x_scores_!G$2:G$474,MATCH($BE260,_x_scores_!$A$2:$A$474,0),0) + INDEX(_hidden_info_auction!AP$47:BA$47,'Draft Sim'!$F$21)</f>
        <v>-0.38790544947883998</v>
      </c>
      <c r="BL260" cm="1">
        <f t="array" ref="BL260">INDEX(_x_scores_!H$2:H$474,MATCH($BE260,_x_scores_!$A$2:$A$474,0),0) + INDEX(_hidden_info_auction!AP$48:BA$48,'Draft Sim'!$F$21)</f>
        <v>0.68072323482528951</v>
      </c>
      <c r="BM260" cm="1">
        <f t="array" ref="BM260">INDEX(_x_scores_!I$2:I$474,MATCH($BE260,_x_scores_!$A$2:$A$474,0),0) + INDEX(_hidden_info_auction!AP$49:BA$49,'Draft Sim'!$F$21)</f>
        <v>-1.7328320017642276</v>
      </c>
      <c r="BN260" cm="1">
        <f t="array" ref="BN260">INDEX(_x_scores_!J$2:J$474,MATCH($BE260,_x_scores_!$A$2:$A$474,0),0) + INDEX(_hidden_info_auction!AP$50:BA$50,'Draft Sim'!$F$21)</f>
        <v>-4.7245629255995653E-2</v>
      </c>
      <c r="BP260">
        <f t="shared" ref="BP260:BP323" si="92">1 - _xlfn.NORM.DIST(0,BF260,SQRT(AP$54),TRUE)</f>
        <v>0.42288076767649285</v>
      </c>
      <c r="BQ260">
        <f t="shared" ref="BQ260:BQ323" si="93">1 - _xlfn.NORM.DIST(0,BG260,SQRT(AP$55),TRUE)</f>
        <v>0.46178066929309847</v>
      </c>
      <c r="BR260">
        <f t="shared" ref="BR260:BR323" si="94">1 - _xlfn.NORM.DIST(0,BH260,SQRT(AP$56),TRUE)</f>
        <v>0.44817005058046022</v>
      </c>
      <c r="BS260">
        <f t="shared" ref="BS260:BS323" si="95">1 - _xlfn.NORM.DIST(0,BI260,SQRT(AP$57),TRUE)</f>
        <v>0.44459170290296135</v>
      </c>
      <c r="BT260">
        <f t="shared" ref="BT260:BT323" si="96">1 - _xlfn.NORM.DIST(0,BJ260,SQRT(AP$58),TRUE)</f>
        <v>0.42203485213259739</v>
      </c>
      <c r="BU260">
        <f t="shared" ref="BU260:BU323" si="97">1 - _xlfn.NORM.DIST(0,BK260,SQRT(AP$59),TRUE)</f>
        <v>0.47325633374609077</v>
      </c>
      <c r="BV260">
        <f t="shared" ref="BV260:BV323" si="98">1 - _xlfn.NORM.DIST(0,BL260,SQRT(AP$60),TRUE)</f>
        <v>0.549769770300368</v>
      </c>
      <c r="BW260">
        <f t="shared" ref="BW260:BW323" si="99">1 - _xlfn.NORM.DIST(0,BM260,SQRT(AP$61),TRUE)</f>
        <v>0.37371010125296011</v>
      </c>
      <c r="BX260">
        <f t="shared" ref="BX260:BX323" si="100">1 - _xlfn.NORM.DIST(0,BN260,SQRT(AP$62),TRUE)</f>
        <v>0.49652454576703353</v>
      </c>
      <c r="BZ260">
        <f t="shared" ref="BZ260:BZ323" si="101">AVERAGE(BP260:BX260)</f>
        <v>0.45474653262800696</v>
      </c>
      <c r="CA260" cm="1">
        <f t="array" aca="1" ref="CA260" ca="1">SUM(IF(MOD(_xlfn.FLOOR.MATH(ROW(INDIRECT("1:512"))/1),2)=1,BP260,1-BP260) * IF(MOD(_xlfn.FLOOR.MATH(ROW(INDIRECT("1:512"))/2),2)=1,BQ260,1-BQ260) *  IF(MOD(_xlfn.FLOOR.MATH(ROW(INDIRECT("1:512"))/4),2)=1,BR260,1-BR260) *IF(MOD(_xlfn.FLOOR.MATH(ROW(INDIRECT("1:512"))/8),2)=1,BS260,1-BS260) * IF(MOD(_xlfn.FLOOR.MATH(ROW(INDIRECT("1:512"))/16),2)=1,BT260,1-BT260) * IF(MOD(_xlfn.FLOOR.MATH(ROW(INDIRECT("1:512"))/32),2)=1,BU260,1-BU260) *  IF(MOD(_xlfn.FLOOR.MATH(ROW(INDIRECT("1:512"))/64),2)=1,BV260,1-BV260) * IF(MOD(_xlfn.FLOOR.MATH(ROW(INDIRECT("1:512"))/128),2)=1,BW260,1-BW260) * IF(MOD(_xlfn.FLOOR.MATH(ROW(INDIRECT("1:512"))/256),2)=1,BX260,1-BX260)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0.38934160008290708</v>
      </c>
      <c r="CB260">
        <f ca="1">IF('Auction Sim'!$C$2 = "Most Categories",CA260,BZ260)</f>
        <v>0.38934160008290708</v>
      </c>
      <c r="CD260" t="str">
        <f ca="1"/>
        <v>Naji Marshall</v>
      </c>
      <c r="CF260" s="6" t="str">
        <f t="shared" ref="CF260:CF323" ca="1" si="102">IFERROR(MATCH(CD260,$E$4:$E$502,0),CD260)</f>
        <v>Naji Marshall</v>
      </c>
      <c r="CH260" t="str">
        <f ca="1"/>
        <v>Naji Marshall</v>
      </c>
      <c r="CI260">
        <f t="shared" ca="1" si="85"/>
        <v>0.38960390184182098</v>
      </c>
      <c r="CJ260">
        <f t="shared" ca="1" si="86"/>
        <v>0.21964844882633278</v>
      </c>
      <c r="CL260">
        <f t="shared" ca="1" si="87"/>
        <v>0</v>
      </c>
      <c r="CN260">
        <f t="shared" ref="CN260:CN323" ca="1" si="103">CL260*$G$7/$CM$4</f>
        <v>0</v>
      </c>
    </row>
    <row r="261" spans="9:92">
      <c r="I261" t="str">
        <v>Naji Marshall</v>
      </c>
      <c r="K261" s="6" t="str">
        <f t="shared" ca="1" si="88"/>
        <v>Naji Marshall</v>
      </c>
      <c r="M261" t="str">
        <f ca="1"/>
        <v>Naji Marshall</v>
      </c>
      <c r="N261">
        <f ca="1">INDEX(_g_scores_!K$2:$K$474,MATCH(M261,_g_scores_!$A$2:$A$474,0))</f>
        <v>-2.6457902574550651</v>
      </c>
      <c r="P261">
        <f t="shared" ref="P261:P324" ca="1" si="104">MAX(N261-$O$4,0)</f>
        <v>0</v>
      </c>
      <c r="R261">
        <f t="shared" ca="1" si="89"/>
        <v>0</v>
      </c>
      <c r="T261" t="str">
        <v>Anthony Lamb</v>
      </c>
      <c r="V261" s="6" t="str">
        <f t="shared" ca="1" si="90"/>
        <v>Anthony Lamb</v>
      </c>
      <c r="X261" t="str">
        <f ca="1"/>
        <v>Anthony Lamb</v>
      </c>
      <c r="Y261">
        <f ca="1">INDEX(_z_scores_!$K$2:$K$474,MATCH(X261,_z_scores_!$A$2:$A$474,0))</f>
        <v>-4.423406504175027</v>
      </c>
      <c r="AA261">
        <f t="shared" ref="AA261:AA324" ca="1" si="105">MAX(Y261-$Z$4,0)</f>
        <v>0</v>
      </c>
      <c r="AC261">
        <f t="shared" ref="AC261:AC324" ca="1" si="106">AA261*$G$7/$AB$4</f>
        <v>0</v>
      </c>
      <c r="AE261">
        <v>-0.95072192094250085</v>
      </c>
      <c r="AF261">
        <v>-0.80075996342982281</v>
      </c>
      <c r="AG261">
        <v>-0.92369475490303121</v>
      </c>
      <c r="AH261">
        <v>-0.49917330024993078</v>
      </c>
      <c r="AI261">
        <v>-0.5531809326543089</v>
      </c>
      <c r="AJ261">
        <v>-0.31997203017860187</v>
      </c>
      <c r="AK261">
        <v>0.75138754797043228</v>
      </c>
      <c r="AL261">
        <v>1.1106700604611676E-2</v>
      </c>
      <c r="AM261">
        <v>-0.14708946866215239</v>
      </c>
      <c r="BE261" t="str">
        <f t="shared" si="91"/>
        <v>Naji Marshall</v>
      </c>
      <c r="BF261" cm="1">
        <f t="array" ref="BF261">INDEX(_x_scores_!B$2:B$474,MATCH($BE261,_x_scores_!$A$2:$A$474,0),0) + INDEX(_hidden_info_auction!AP$42:BA$42,'Draft Sim'!$F$21)</f>
        <v>-0.84909936876929293</v>
      </c>
      <c r="BG261" cm="1">
        <f t="array" ref="BG261">INDEX(_x_scores_!C$2:C$474,MATCH($BE261,_x_scores_!$A$2:$A$474,0),0) + INDEX(_hidden_info_auction!AP$43:BA$43,'Draft Sim'!$F$21)</f>
        <v>-0.47149298892666591</v>
      </c>
      <c r="BH261" cm="1">
        <f t="array" ref="BH261">INDEX(_x_scores_!D$2:D$474,MATCH($BE261,_x_scores_!$A$2:$A$474,0),0) +INDEX(_hidden_info_auction!AP$44:BA$44,'Draft Sim'!$F$21)</f>
        <v>-0.41221422871825419</v>
      </c>
      <c r="BI261" cm="1">
        <f t="array" ref="BI261">INDEX(_x_scores_!E$2:E$474,MATCH($BE261,_x_scores_!$A$2:$A$474,0),0) + INDEX(_hidden_info_auction!AP$45:BA$45,'Draft Sim'!$F$21)</f>
        <v>-0.43273541794523129</v>
      </c>
      <c r="BJ261" cm="1">
        <f t="array" ref="BJ261">INDEX(_x_scores_!F$2:F$474,MATCH($BE261,_x_scores_!$A$2:$A$474,0),0) + INDEX(_hidden_info_auction!AP$46:BA$46,'Draft Sim'!$F$21)</f>
        <v>-1.2819992779095055</v>
      </c>
      <c r="BK261" cm="1">
        <f t="array" ref="BK261">INDEX(_x_scores_!G$2:G$474,MATCH($BE261,_x_scores_!$A$2:$A$474,0),0) + INDEX(_hidden_info_auction!AP$47:BA$47,'Draft Sim'!$F$21)</f>
        <v>-0.57184196412512411</v>
      </c>
      <c r="BL261" cm="1">
        <f t="array" ref="BL261">INDEX(_x_scores_!H$2:H$474,MATCH($BE261,_x_scores_!$A$2:$A$474,0),0) + INDEX(_hidden_info_auction!AP$48:BA$48,'Draft Sim'!$F$21)</f>
        <v>0.38934809380564611</v>
      </c>
      <c r="BM261" cm="1">
        <f t="array" ref="BM261">INDEX(_x_scores_!I$2:I$474,MATCH($BE261,_x_scores_!$A$2:$A$474,0),0) + INDEX(_hidden_info_auction!AP$49:BA$49,'Draft Sim'!$F$21)</f>
        <v>-1.7686363622382495</v>
      </c>
      <c r="BN261" cm="1">
        <f t="array" ref="BN261">INDEX(_x_scores_!J$2:J$474,MATCH($BE261,_x_scores_!$A$2:$A$474,0),0) + INDEX(_hidden_info_auction!AP$50:BA$50,'Draft Sim'!$F$21)</f>
        <v>-0.30766448517722733</v>
      </c>
      <c r="BP261">
        <f t="shared" si="92"/>
        <v>0.43705822022007257</v>
      </c>
      <c r="BQ261">
        <f t="shared" si="93"/>
        <v>0.46761013970860132</v>
      </c>
      <c r="BR261">
        <f t="shared" si="94"/>
        <v>0.47234907677862648</v>
      </c>
      <c r="BS261">
        <f t="shared" si="95"/>
        <v>0.46718211006828725</v>
      </c>
      <c r="BT261">
        <f t="shared" si="96"/>
        <v>0.411320617305998</v>
      </c>
      <c r="BU261">
        <f t="shared" si="97"/>
        <v>0.4606097026405116</v>
      </c>
      <c r="BV261">
        <f t="shared" si="98"/>
        <v>0.52851635536058894</v>
      </c>
      <c r="BW261">
        <f t="shared" si="99"/>
        <v>0.37119234259019906</v>
      </c>
      <c r="BX261">
        <f t="shared" si="100"/>
        <v>0.4773796204325047</v>
      </c>
      <c r="BZ261">
        <f t="shared" si="101"/>
        <v>0.45480202056726554</v>
      </c>
      <c r="CA261" cm="1">
        <f t="array" aca="1" ref="CA261" ca="1">SUM(IF(MOD(_xlfn.FLOOR.MATH(ROW(INDIRECT("1:512"))/1),2)=1,BP261,1-BP261) * IF(MOD(_xlfn.FLOOR.MATH(ROW(INDIRECT("1:512"))/2),2)=1,BQ261,1-BQ261) *  IF(MOD(_xlfn.FLOOR.MATH(ROW(INDIRECT("1:512"))/4),2)=1,BR261,1-BR261) *IF(MOD(_xlfn.FLOOR.MATH(ROW(INDIRECT("1:512"))/8),2)=1,BS261,1-BS261) * IF(MOD(_xlfn.FLOOR.MATH(ROW(INDIRECT("1:512"))/16),2)=1,BT261,1-BT261) * IF(MOD(_xlfn.FLOOR.MATH(ROW(INDIRECT("1:512"))/32),2)=1,BU261,1-BU261) *  IF(MOD(_xlfn.FLOOR.MATH(ROW(INDIRECT("1:512"))/64),2)=1,BV261,1-BV261) * IF(MOD(_xlfn.FLOOR.MATH(ROW(INDIRECT("1:512"))/128),2)=1,BW261,1-BW261) * IF(MOD(_xlfn.FLOOR.MATH(ROW(INDIRECT("1:512"))/256),2)=1,BX261,1-BX261)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0.38960390184182098</v>
      </c>
      <c r="CB261">
        <f ca="1">IF('Auction Sim'!$C$2 = "Most Categories",CA261,BZ261)</f>
        <v>0.38960390184182098</v>
      </c>
      <c r="CD261" t="str">
        <f ca="1"/>
        <v>Anthony Lamb</v>
      </c>
      <c r="CF261" s="6" t="str">
        <f t="shared" ca="1" si="102"/>
        <v>Anthony Lamb</v>
      </c>
      <c r="CH261" t="str">
        <f ca="1"/>
        <v>Anthony Lamb</v>
      </c>
      <c r="CI261">
        <f t="shared" ref="CI261:CI324" ca="1" si="107">INDEX(CB$4:CB$476,MATCH(CH261,$BE$4:$BE$476,0))</f>
        <v>0.38934160008290708</v>
      </c>
      <c r="CJ261">
        <f t="shared" ref="CJ261:CJ324" ca="1" si="108">_xlfn.NORM.INV(CI261,0.5,1)</f>
        <v>0.21896453729701071</v>
      </c>
      <c r="CL261">
        <f t="shared" ref="CL261:CL324" ca="1" si="109">MAX(CJ261-$CK$4,0)</f>
        <v>0</v>
      </c>
      <c r="CN261">
        <f t="shared" ca="1" si="103"/>
        <v>0</v>
      </c>
    </row>
    <row r="262" spans="9:92">
      <c r="I262" t="str">
        <v>Maxi Kleber</v>
      </c>
      <c r="K262" s="6" t="str">
        <f t="shared" ca="1" si="88"/>
        <v>Maxi Kleber</v>
      </c>
      <c r="M262" t="str">
        <f ca="1"/>
        <v>Maxi Kleber</v>
      </c>
      <c r="N262">
        <f ca="1">INDEX(_g_scores_!K$2:$K$474,MATCH(M262,_g_scores_!$A$2:$A$474,0))</f>
        <v>-2.6685091113843331</v>
      </c>
      <c r="P262">
        <f t="shared" ca="1" si="104"/>
        <v>0</v>
      </c>
      <c r="R262">
        <f t="shared" ca="1" si="89"/>
        <v>0</v>
      </c>
      <c r="T262" t="str">
        <v>Jae'Sean Tate</v>
      </c>
      <c r="V262" s="6" t="str">
        <f t="shared" ca="1" si="90"/>
        <v>Jae'Sean Tate</v>
      </c>
      <c r="X262" t="str">
        <f ca="1"/>
        <v>Jae'Sean Tate</v>
      </c>
      <c r="Y262">
        <f ca="1">INDEX(_z_scores_!$K$2:$K$474,MATCH(X262,_z_scores_!$A$2:$A$474,0))</f>
        <v>-4.4334003007206544</v>
      </c>
      <c r="AA262">
        <f t="shared" ca="1" si="105"/>
        <v>0</v>
      </c>
      <c r="AC262">
        <f t="shared" ca="1" si="106"/>
        <v>0</v>
      </c>
      <c r="AE262">
        <v>-0.87654122325638584</v>
      </c>
      <c r="AF262">
        <v>-0.70440872780141062</v>
      </c>
      <c r="AG262">
        <v>-0.54669336033529603</v>
      </c>
      <c r="AH262">
        <v>-0.27324939276678989</v>
      </c>
      <c r="AI262">
        <v>-0.48062691454014772</v>
      </c>
      <c r="AJ262">
        <v>-0.8286334310632173</v>
      </c>
      <c r="AK262">
        <v>0.36298657840600418</v>
      </c>
      <c r="AL262">
        <v>-0.14305673608558744</v>
      </c>
      <c r="AM262">
        <v>-1.4297194976849387E-3</v>
      </c>
      <c r="BE262" t="str">
        <f t="shared" si="91"/>
        <v>Maxi Kleber</v>
      </c>
      <c r="BF262" cm="1">
        <f t="array" ref="BF262">INDEX(_x_scores_!B$2:B$474,MATCH($BE262,_x_scores_!$A$2:$A$474,0),0) + INDEX(_hidden_info_auction!AP$42:BA$42,'Draft Sim'!$F$21)</f>
        <v>-1.2561496127563976</v>
      </c>
      <c r="BG262" cm="1">
        <f t="array" ref="BG262">INDEX(_x_scores_!C$2:C$474,MATCH($BE262,_x_scores_!$A$2:$A$474,0),0) + INDEX(_hidden_info_auction!AP$43:BA$43,'Draft Sim'!$F$21)</f>
        <v>-0.46600967526661763</v>
      </c>
      <c r="BH262" cm="1">
        <f t="array" ref="BH262">INDEX(_x_scores_!D$2:D$474,MATCH($BE262,_x_scores_!$A$2:$A$474,0),0) +INDEX(_hidden_info_auction!AP$44:BA$44,'Draft Sim'!$F$21)</f>
        <v>-0.84049058153325817</v>
      </c>
      <c r="BI262" cm="1">
        <f t="array" ref="BI262">INDEX(_x_scores_!E$2:E$474,MATCH($BE262,_x_scores_!$A$2:$A$474,0),0) + INDEX(_hidden_info_auction!AP$45:BA$45,'Draft Sim'!$F$21)</f>
        <v>-1.0422140410963425</v>
      </c>
      <c r="BJ262" cm="1">
        <f t="array" ref="BJ262">INDEX(_x_scores_!F$2:F$474,MATCH($BE262,_x_scores_!$A$2:$A$474,0),0) + INDEX(_hidden_info_auction!AP$46:BA$46,'Draft Sim'!$F$21)</f>
        <v>-0.65825392078091638</v>
      </c>
      <c r="BK262" cm="1">
        <f t="array" ref="BK262">INDEX(_x_scores_!G$2:G$474,MATCH($BE262,_x_scores_!$A$2:$A$474,0),0) + INDEX(_hidden_info_auction!AP$47:BA$47,'Draft Sim'!$F$21)</f>
        <v>-0.57215340235188106</v>
      </c>
      <c r="BL262" cm="1">
        <f t="array" ref="BL262">INDEX(_x_scores_!H$2:H$474,MATCH($BE262,_x_scores_!$A$2:$A$474,0),0) + INDEX(_hidden_info_auction!AP$48:BA$48,'Draft Sim'!$F$21)</f>
        <v>0.90833418960409418</v>
      </c>
      <c r="BM262" cm="1">
        <f t="array" ref="BM262">INDEX(_x_scores_!I$2:I$474,MATCH($BE262,_x_scores_!$A$2:$A$474,0),0) + INDEX(_hidden_info_auction!AP$49:BA$49,'Draft Sim'!$F$21)</f>
        <v>-1.7855190144454764</v>
      </c>
      <c r="BN262" cm="1">
        <f t="array" ref="BN262">INDEX(_x_scores_!J$2:J$474,MATCH($BE262,_x_scores_!$A$2:$A$474,0),0) + INDEX(_hidden_info_auction!AP$50:BA$50,'Draft Sim'!$F$21)</f>
        <v>6.641620159167555E-3</v>
      </c>
      <c r="BP262">
        <f t="shared" si="92"/>
        <v>0.40734393116746737</v>
      </c>
      <c r="BQ262">
        <f t="shared" si="93"/>
        <v>0.46798600911890376</v>
      </c>
      <c r="BR262">
        <f t="shared" si="94"/>
        <v>0.44376306091388718</v>
      </c>
      <c r="BS262">
        <f t="shared" si="95"/>
        <v>0.4213867668684087</v>
      </c>
      <c r="BT262">
        <f t="shared" si="96"/>
        <v>0.45418634518667544</v>
      </c>
      <c r="BU262">
        <f t="shared" si="97"/>
        <v>0.46058831969034464</v>
      </c>
      <c r="BV262">
        <f t="shared" si="98"/>
        <v>0.56627647376183865</v>
      </c>
      <c r="BW262">
        <f t="shared" si="99"/>
        <v>0.37000705868999495</v>
      </c>
      <c r="BX262">
        <f t="shared" si="100"/>
        <v>0.50048857287894299</v>
      </c>
      <c r="BZ262">
        <f t="shared" si="101"/>
        <v>0.45466961536405154</v>
      </c>
      <c r="CA262" cm="1">
        <f t="array" aca="1" ref="CA262" ca="1">SUM(IF(MOD(_xlfn.FLOOR.MATH(ROW(INDIRECT("1:512"))/1),2)=1,BP262,1-BP262) * IF(MOD(_xlfn.FLOOR.MATH(ROW(INDIRECT("1:512"))/2),2)=1,BQ262,1-BQ262) *  IF(MOD(_xlfn.FLOOR.MATH(ROW(INDIRECT("1:512"))/4),2)=1,BR262,1-BR262) *IF(MOD(_xlfn.FLOOR.MATH(ROW(INDIRECT("1:512"))/8),2)=1,BS262,1-BS262) * IF(MOD(_xlfn.FLOOR.MATH(ROW(INDIRECT("1:512"))/16),2)=1,BT262,1-BT262) * IF(MOD(_xlfn.FLOOR.MATH(ROW(INDIRECT("1:512"))/32),2)=1,BU262,1-BU262) *  IF(MOD(_xlfn.FLOOR.MATH(ROW(INDIRECT("1:512"))/64),2)=1,BV262,1-BV262) * IF(MOD(_xlfn.FLOOR.MATH(ROW(INDIRECT("1:512"))/128),2)=1,BW262,1-BW262) * IF(MOD(_xlfn.FLOOR.MATH(ROW(INDIRECT("1:512"))/256),2)=1,BX262,1-BX262)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0.38900597848236074</v>
      </c>
      <c r="CB262">
        <f ca="1">IF('Auction Sim'!$C$2 = "Most Categories",CA262,BZ262)</f>
        <v>0.38900597848236074</v>
      </c>
      <c r="CD262" t="str">
        <f ca="1"/>
        <v>Maxi Kleber</v>
      </c>
      <c r="CF262" s="6" t="str">
        <f t="shared" ca="1" si="102"/>
        <v>Maxi Kleber</v>
      </c>
      <c r="CH262" t="str">
        <f ca="1"/>
        <v>Maxi Kleber</v>
      </c>
      <c r="CI262">
        <f t="shared" ca="1" si="107"/>
        <v>0.38900597848236074</v>
      </c>
      <c r="CJ262">
        <f t="shared" ca="1" si="108"/>
        <v>0.21808926375937415</v>
      </c>
      <c r="CL262">
        <f t="shared" ca="1" si="109"/>
        <v>0</v>
      </c>
      <c r="CN262">
        <f t="shared" ca="1" si="103"/>
        <v>0</v>
      </c>
    </row>
    <row r="263" spans="9:92">
      <c r="I263" t="str">
        <v>Aaron Wiggins</v>
      </c>
      <c r="K263" s="6" t="str">
        <f t="shared" ca="1" si="88"/>
        <v>Aaron Wiggins</v>
      </c>
      <c r="M263" t="str">
        <f ca="1"/>
        <v>Aaron Wiggins</v>
      </c>
      <c r="N263">
        <f ca="1">INDEX(_g_scores_!K$2:$K$474,MATCH(M263,_g_scores_!$A$2:$A$474,0))</f>
        <v>-2.6745562311383457</v>
      </c>
      <c r="P263">
        <f t="shared" ca="1" si="104"/>
        <v>0</v>
      </c>
      <c r="R263">
        <f t="shared" ca="1" si="89"/>
        <v>0</v>
      </c>
      <c r="T263" t="str">
        <v>Javonte Green</v>
      </c>
      <c r="V263" s="6" t="str">
        <f t="shared" ca="1" si="90"/>
        <v>Javonte Green</v>
      </c>
      <c r="X263" t="str">
        <f ca="1"/>
        <v>Javonte Green</v>
      </c>
      <c r="Y263">
        <f ca="1">INDEX(_z_scores_!$K$2:$K$474,MATCH(X263,_z_scores_!$A$2:$A$474,0))</f>
        <v>-4.4447217033097202</v>
      </c>
      <c r="AA263">
        <f t="shared" ca="1" si="105"/>
        <v>0</v>
      </c>
      <c r="AC263">
        <f t="shared" ca="1" si="106"/>
        <v>0</v>
      </c>
      <c r="AE263">
        <v>-1.154507951222528</v>
      </c>
      <c r="AF263">
        <v>-0.94709964691449133</v>
      </c>
      <c r="AG263">
        <v>-1.057810490469431</v>
      </c>
      <c r="AH263">
        <v>-0.34176518262345473</v>
      </c>
      <c r="AI263">
        <v>-0.34209978183648759</v>
      </c>
      <c r="AJ263">
        <v>-0.79331225863232435</v>
      </c>
      <c r="AK263">
        <v>0.91916604928457935</v>
      </c>
      <c r="AL263">
        <v>-3.1447557523110535E-2</v>
      </c>
      <c r="AM263">
        <v>5.7017018005597879E-2</v>
      </c>
      <c r="BE263" t="str">
        <f t="shared" si="91"/>
        <v>Aaron Wiggins</v>
      </c>
      <c r="BF263" cm="1">
        <f t="array" ref="BF263">INDEX(_x_scores_!B$2:B$474,MATCH($BE263,_x_scores_!$A$2:$A$474,0),0) + INDEX(_hidden_info_auction!AP$42:BA$42,'Draft Sim'!$F$21)</f>
        <v>-1.0156587026511854</v>
      </c>
      <c r="BG263" cm="1">
        <f t="array" ref="BG263">INDEX(_x_scores_!C$2:C$474,MATCH($BE263,_x_scores_!$A$2:$A$474,0),0) + INDEX(_hidden_info_auction!AP$43:BA$43,'Draft Sim'!$F$21)</f>
        <v>-0.51423608016823052</v>
      </c>
      <c r="BH263" cm="1">
        <f t="array" ref="BH263">INDEX(_x_scores_!D$2:D$474,MATCH($BE263,_x_scores_!$A$2:$A$474,0),0) +INDEX(_hidden_info_auction!AP$44:BA$44,'Draft Sim'!$F$21)</f>
        <v>-0.8522451320038682</v>
      </c>
      <c r="BI263" cm="1">
        <f t="array" ref="BI263">INDEX(_x_scores_!E$2:E$474,MATCH($BE263,_x_scores_!$A$2:$A$474,0),0) + INDEX(_hidden_info_auction!AP$45:BA$45,'Draft Sim'!$F$21)</f>
        <v>-0.57620223217227795</v>
      </c>
      <c r="BJ263" cm="1">
        <f t="array" ref="BJ263">INDEX(_x_scores_!F$2:F$474,MATCH($BE263,_x_scores_!$A$2:$A$474,0),0) + INDEX(_hidden_info_auction!AP$46:BA$46,'Draft Sim'!$F$21)</f>
        <v>-1.2108435220038407</v>
      </c>
      <c r="BK263" cm="1">
        <f t="array" ref="BK263">INDEX(_x_scores_!G$2:G$474,MATCH($BE263,_x_scores_!$A$2:$A$474,0),0) + INDEX(_hidden_info_auction!AP$47:BA$47,'Draft Sim'!$F$21)</f>
        <v>-0.63746945340132855</v>
      </c>
      <c r="BL263" cm="1">
        <f t="array" ref="BL263">INDEX(_x_scores_!H$2:H$474,MATCH($BE263,_x_scores_!$A$2:$A$474,0),0) + INDEX(_hidden_info_auction!AP$48:BA$48,'Draft Sim'!$F$21)</f>
        <v>0.73766743377722344</v>
      </c>
      <c r="BM263" cm="1">
        <f t="array" ref="BM263">INDEX(_x_scores_!I$2:I$474,MATCH($BE263,_x_scores_!$A$2:$A$474,0),0) + INDEX(_hidden_info_auction!AP$49:BA$49,'Draft Sim'!$F$21)</f>
        <v>-1.7692476804305108</v>
      </c>
      <c r="BN263" cm="1">
        <f t="array" ref="BN263">INDEX(_x_scores_!J$2:J$474,MATCH($BE263,_x_scores_!$A$2:$A$474,0),0) + INDEX(_hidden_info_auction!AP$50:BA$50,'Draft Sim'!$F$21)</f>
        <v>3.9809016700495803E-2</v>
      </c>
      <c r="BP263">
        <f t="shared" si="92"/>
        <v>0.42484657486813693</v>
      </c>
      <c r="BQ263">
        <f t="shared" si="93"/>
        <v>0.46468120808453506</v>
      </c>
      <c r="BR263">
        <f t="shared" si="94"/>
        <v>0.4429819080620454</v>
      </c>
      <c r="BS263">
        <f t="shared" si="95"/>
        <v>0.45633995832685958</v>
      </c>
      <c r="BT263">
        <f t="shared" si="96"/>
        <v>0.41616740324042856</v>
      </c>
      <c r="BU263">
        <f t="shared" si="97"/>
        <v>0.45610641583221523</v>
      </c>
      <c r="BV263">
        <f t="shared" si="98"/>
        <v>0.55390868479475308</v>
      </c>
      <c r="BW263">
        <f t="shared" si="99"/>
        <v>0.37114940224185089</v>
      </c>
      <c r="BX263">
        <f t="shared" si="100"/>
        <v>0.50292841740816141</v>
      </c>
      <c r="BZ263">
        <f t="shared" si="101"/>
        <v>0.45434555253988734</v>
      </c>
      <c r="CA263" cm="1">
        <f t="array" aca="1" ref="CA263" ca="1">SUM(IF(MOD(_xlfn.FLOOR.MATH(ROW(INDIRECT("1:512"))/1),2)=1,BP263,1-BP263) * IF(MOD(_xlfn.FLOOR.MATH(ROW(INDIRECT("1:512"))/2),2)=1,BQ263,1-BQ263) *  IF(MOD(_xlfn.FLOOR.MATH(ROW(INDIRECT("1:512"))/4),2)=1,BR263,1-BR263) *IF(MOD(_xlfn.FLOOR.MATH(ROW(INDIRECT("1:512"))/8),2)=1,BS263,1-BS263) * IF(MOD(_xlfn.FLOOR.MATH(ROW(INDIRECT("1:512"))/16),2)=1,BT263,1-BT263) * IF(MOD(_xlfn.FLOOR.MATH(ROW(INDIRECT("1:512"))/32),2)=1,BU263,1-BU263) *  IF(MOD(_xlfn.FLOOR.MATH(ROW(INDIRECT("1:512"))/64),2)=1,BV263,1-BV263) * IF(MOD(_xlfn.FLOOR.MATH(ROW(INDIRECT("1:512"))/128),2)=1,BW263,1-BW263) * IF(MOD(_xlfn.FLOOR.MATH(ROW(INDIRECT("1:512"))/256),2)=1,BX263,1-BX263)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0.38833366271882924</v>
      </c>
      <c r="CB263">
        <f ca="1">IF('Auction Sim'!$C$2 = "Most Categories",CA263,BZ263)</f>
        <v>0.38833366271882924</v>
      </c>
      <c r="CD263" t="str">
        <f ca="1"/>
        <v>Jae'Sean Tate</v>
      </c>
      <c r="CF263" s="6" t="str">
        <f t="shared" ca="1" si="102"/>
        <v>Jae'Sean Tate</v>
      </c>
      <c r="CH263" t="str">
        <f ca="1"/>
        <v>Jae'Sean Tate</v>
      </c>
      <c r="CI263">
        <f t="shared" ca="1" si="107"/>
        <v>0.38833615909824337</v>
      </c>
      <c r="CJ263">
        <f t="shared" ca="1" si="108"/>
        <v>0.21634178332021869</v>
      </c>
      <c r="CL263">
        <f t="shared" ca="1" si="109"/>
        <v>0</v>
      </c>
      <c r="CN263">
        <f t="shared" ca="1" si="103"/>
        <v>0</v>
      </c>
    </row>
    <row r="264" spans="9:92">
      <c r="I264" t="str">
        <v>Jae'Sean Tate</v>
      </c>
      <c r="K264" s="6" t="str">
        <f t="shared" ca="1" si="88"/>
        <v>Jae'Sean Tate</v>
      </c>
      <c r="M264" t="str">
        <f ca="1"/>
        <v>Jae'Sean Tate</v>
      </c>
      <c r="N264">
        <f ca="1">INDEX(_g_scores_!K$2:$K$474,MATCH(M264,_g_scores_!$A$2:$A$474,0))</f>
        <v>-2.6962654800625421</v>
      </c>
      <c r="P264">
        <f t="shared" ca="1" si="104"/>
        <v>0</v>
      </c>
      <c r="R264">
        <f t="shared" ca="1" si="89"/>
        <v>0</v>
      </c>
      <c r="T264" t="str">
        <v>Obi Toppin</v>
      </c>
      <c r="V264" s="6" t="str">
        <f t="shared" ca="1" si="90"/>
        <v>Obi Toppin</v>
      </c>
      <c r="X264" t="str">
        <f ca="1"/>
        <v>Obi Toppin</v>
      </c>
      <c r="Y264">
        <f ca="1">INDEX(_z_scores_!$K$2:$K$474,MATCH(X264,_z_scores_!$A$2:$A$474,0))</f>
        <v>-4.4604788279584922</v>
      </c>
      <c r="AA264">
        <f t="shared" ca="1" si="105"/>
        <v>0</v>
      </c>
      <c r="AC264">
        <f t="shared" ca="1" si="106"/>
        <v>0</v>
      </c>
      <c r="AE264">
        <v>-0.93896936773938311</v>
      </c>
      <c r="AF264">
        <v>-0.76214544991029021</v>
      </c>
      <c r="AG264">
        <v>-1.0535112604953956</v>
      </c>
      <c r="AH264">
        <v>-0.63567641346799519</v>
      </c>
      <c r="AI264">
        <v>-0.49998376428505265</v>
      </c>
      <c r="AJ264">
        <v>-0.17617614379305535</v>
      </c>
      <c r="AK264">
        <v>0.87171069576533355</v>
      </c>
      <c r="AL264">
        <v>-4.1067352645887635E-3</v>
      </c>
      <c r="AM264">
        <v>-0.17416123651108376</v>
      </c>
      <c r="BE264" t="str">
        <f t="shared" si="91"/>
        <v>Jae'Sean Tate</v>
      </c>
      <c r="BF264" cm="1">
        <f t="array" ref="BF264">INDEX(_x_scores_!B$2:B$474,MATCH($BE264,_x_scores_!$A$2:$A$474,0),0) + INDEX(_hidden_info_auction!AP$42:BA$42,'Draft Sim'!$F$21)</f>
        <v>-0.96837808647485613</v>
      </c>
      <c r="BG264" cm="1">
        <f t="array" ref="BG264">INDEX(_x_scores_!C$2:C$474,MATCH($BE264,_x_scores_!$A$2:$A$474,0),0) + INDEX(_hidden_info_auction!AP$43:BA$43,'Draft Sim'!$F$21)</f>
        <v>-0.46024111267470424</v>
      </c>
      <c r="BH264" cm="1">
        <f t="array" ref="BH264">INDEX(_x_scores_!D$2:D$474,MATCH($BE264,_x_scores_!$A$2:$A$474,0),0) +INDEX(_hidden_info_auction!AP$44:BA$44,'Draft Sim'!$F$21)</f>
        <v>-0.39723435710179078</v>
      </c>
      <c r="BI264" cm="1">
        <f t="array" ref="BI264">INDEX(_x_scores_!E$2:E$474,MATCH($BE264,_x_scores_!$A$2:$A$474,0),0) + INDEX(_hidden_info_auction!AP$45:BA$45,'Draft Sim'!$F$21)</f>
        <v>-0.50622491971220118</v>
      </c>
      <c r="BJ264" cm="1">
        <f t="array" ref="BJ264">INDEX(_x_scores_!F$2:F$474,MATCH($BE264,_x_scores_!$A$2:$A$474,0),0) + INDEX(_hidden_info_auction!AP$46:BA$46,'Draft Sim'!$F$21)</f>
        <v>-1.0523983822731982</v>
      </c>
      <c r="BK264" cm="1">
        <f t="array" ref="BK264">INDEX(_x_scores_!G$2:G$474,MATCH($BE264,_x_scores_!$A$2:$A$474,0),0) + INDEX(_hidden_info_auction!AP$47:BA$47,'Draft Sim'!$F$21)</f>
        <v>-0.8965668503634554</v>
      </c>
      <c r="BL264" cm="1">
        <f t="array" ref="BL264">INDEX(_x_scores_!H$2:H$474,MATCH($BE264,_x_scores_!$A$2:$A$474,0),0) + INDEX(_hidden_info_auction!AP$48:BA$48,'Draft Sim'!$F$21)</f>
        <v>0.29232226526086141</v>
      </c>
      <c r="BM264" cm="1">
        <f t="array" ref="BM264">INDEX(_x_scores_!I$2:I$474,MATCH($BE264,_x_scores_!$A$2:$A$474,0),0) + INDEX(_hidden_info_auction!AP$49:BA$49,'Draft Sim'!$F$21)</f>
        <v>-1.8869954384544267</v>
      </c>
      <c r="BN264" cm="1">
        <f t="array" ref="BN264">INDEX(_x_scores_!J$2:J$474,MATCH($BE264,_x_scores_!$A$2:$A$474,0),0) + INDEX(_hidden_info_auction!AP$50:BA$50,'Draft Sim'!$F$21)</f>
        <v>9.8414119908471792E-2</v>
      </c>
      <c r="BP264">
        <f t="shared" si="92"/>
        <v>0.4283062575039952</v>
      </c>
      <c r="BQ264">
        <f t="shared" si="93"/>
        <v>0.4683814625350069</v>
      </c>
      <c r="BR264">
        <f t="shared" si="94"/>
        <v>0.47335238781019373</v>
      </c>
      <c r="BS264">
        <f t="shared" si="95"/>
        <v>0.46162476714302714</v>
      </c>
      <c r="BT264">
        <f t="shared" si="96"/>
        <v>0.42700478295084221</v>
      </c>
      <c r="BU264">
        <f t="shared" si="97"/>
        <v>0.43838791389708809</v>
      </c>
      <c r="BV264">
        <f t="shared" si="98"/>
        <v>0.52141802427801642</v>
      </c>
      <c r="BW264">
        <f t="shared" si="99"/>
        <v>0.36290903337126323</v>
      </c>
      <c r="BX264">
        <f t="shared" si="100"/>
        <v>0.507239173857994</v>
      </c>
      <c r="BZ264">
        <f t="shared" si="101"/>
        <v>0.45429153370526965</v>
      </c>
      <c r="CA264" cm="1">
        <f t="array" aca="1" ref="CA264" ca="1">SUM(IF(MOD(_xlfn.FLOOR.MATH(ROW(INDIRECT("1:512"))/1),2)=1,BP264,1-BP264) * IF(MOD(_xlfn.FLOOR.MATH(ROW(INDIRECT("1:512"))/2),2)=1,BQ264,1-BQ264) *  IF(MOD(_xlfn.FLOOR.MATH(ROW(INDIRECT("1:512"))/4),2)=1,BR264,1-BR264) *IF(MOD(_xlfn.FLOOR.MATH(ROW(INDIRECT("1:512"))/8),2)=1,BS264,1-BS264) * IF(MOD(_xlfn.FLOOR.MATH(ROW(INDIRECT("1:512"))/16),2)=1,BT264,1-BT264) * IF(MOD(_xlfn.FLOOR.MATH(ROW(INDIRECT("1:512"))/32),2)=1,BU264,1-BU264) *  IF(MOD(_xlfn.FLOOR.MATH(ROW(INDIRECT("1:512"))/64),2)=1,BV264,1-BV264) * IF(MOD(_xlfn.FLOOR.MATH(ROW(INDIRECT("1:512"))/128),2)=1,BW264,1-BW264) * IF(MOD(_xlfn.FLOOR.MATH(ROW(INDIRECT("1:512"))/256),2)=1,BX264,1-BX264)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0.38833615909824337</v>
      </c>
      <c r="CB264">
        <f ca="1">IF('Auction Sim'!$C$2 = "Most Categories",CA264,BZ264)</f>
        <v>0.38833615909824337</v>
      </c>
      <c r="CD264" t="str">
        <f ca="1"/>
        <v>Aaron Wiggins</v>
      </c>
      <c r="CF264" s="6" t="str">
        <f t="shared" ca="1" si="102"/>
        <v>Aaron Wiggins</v>
      </c>
      <c r="CH264" t="str">
        <f ca="1"/>
        <v>Aaron Wiggins</v>
      </c>
      <c r="CI264">
        <f t="shared" ca="1" si="107"/>
        <v>0.38833366271882924</v>
      </c>
      <c r="CJ264">
        <f t="shared" ca="1" si="108"/>
        <v>0.21633526894115768</v>
      </c>
      <c r="CL264">
        <f t="shared" ca="1" si="109"/>
        <v>0</v>
      </c>
      <c r="CN264">
        <f t="shared" ca="1" si="103"/>
        <v>0</v>
      </c>
    </row>
    <row r="265" spans="9:92">
      <c r="I265" t="str">
        <v>Ochai Agbaji</v>
      </c>
      <c r="K265" s="6" t="str">
        <f t="shared" ca="1" si="88"/>
        <v>Ochai Agbaji</v>
      </c>
      <c r="M265" t="str">
        <f ca="1"/>
        <v>Ochai Agbaji</v>
      </c>
      <c r="N265">
        <f ca="1">INDEX(_g_scores_!K$2:$K$474,MATCH(M265,_g_scores_!$A$2:$A$474,0))</f>
        <v>-2.7174166894536733</v>
      </c>
      <c r="P265">
        <f t="shared" ca="1" si="104"/>
        <v>0</v>
      </c>
      <c r="R265">
        <f t="shared" ca="1" si="89"/>
        <v>0</v>
      </c>
      <c r="T265" t="str">
        <v>Usman Garuba</v>
      </c>
      <c r="V265" s="6" t="str">
        <f t="shared" ca="1" si="90"/>
        <v>Usman Garuba</v>
      </c>
      <c r="X265" t="str">
        <f ca="1"/>
        <v>Usman Garuba</v>
      </c>
      <c r="Y265">
        <f ca="1">INDEX(_z_scores_!$K$2:$K$474,MATCH(X265,_z_scores_!$A$2:$A$474,0))</f>
        <v>-4.511426300312908</v>
      </c>
      <c r="AA265">
        <f t="shared" ca="1" si="105"/>
        <v>0</v>
      </c>
      <c r="AC265">
        <f t="shared" ca="1" si="106"/>
        <v>0</v>
      </c>
      <c r="AE265">
        <v>-1.1782421178194613</v>
      </c>
      <c r="AF265">
        <v>-0.48950368427776531</v>
      </c>
      <c r="AG265">
        <v>-1.1062233275212647</v>
      </c>
      <c r="AH265">
        <v>-0.37156377733585338</v>
      </c>
      <c r="AI265">
        <v>-0.22457529569727863</v>
      </c>
      <c r="AJ265">
        <v>-0.86392999129259551</v>
      </c>
      <c r="AK265">
        <v>0.84753354909348499</v>
      </c>
      <c r="AL265">
        <v>-0.21893069895452955</v>
      </c>
      <c r="AM265">
        <v>2.0406029207435863E-2</v>
      </c>
      <c r="BE265" t="str">
        <f t="shared" si="91"/>
        <v>Ochai Agbaji</v>
      </c>
      <c r="BF265" cm="1">
        <f t="array" ref="BF265">INDEX(_x_scores_!B$2:B$474,MATCH($BE265,_x_scores_!$A$2:$A$474,0),0) + INDEX(_hidden_info_auction!AP$42:BA$42,'Draft Sim'!$F$21)</f>
        <v>-0.87788548154967538</v>
      </c>
      <c r="BG265" cm="1">
        <f t="array" ref="BG265">INDEX(_x_scores_!C$2:C$474,MATCH($BE265,_x_scores_!$A$2:$A$474,0),0) + INDEX(_hidden_info_auction!AP$43:BA$43,'Draft Sim'!$F$21)</f>
        <v>-0.73008047073435645</v>
      </c>
      <c r="BH265" cm="1">
        <f t="array" ref="BH265">INDEX(_x_scores_!D$2:D$474,MATCH($BE265,_x_scores_!$A$2:$A$474,0),0) +INDEX(_hidden_info_auction!AP$44:BA$44,'Draft Sim'!$F$21)</f>
        <v>-0.7906301639902612</v>
      </c>
      <c r="BI265" cm="1">
        <f t="array" ref="BI265">INDEX(_x_scores_!E$2:E$474,MATCH($BE265,_x_scores_!$A$2:$A$474,0),0) + INDEX(_hidden_info_auction!AP$45:BA$45,'Draft Sim'!$F$21)</f>
        <v>-0.8244157459478012</v>
      </c>
      <c r="BJ265" cm="1">
        <f t="array" ref="BJ265">INDEX(_x_scores_!F$2:F$474,MATCH($BE265,_x_scores_!$A$2:$A$474,0),0) + INDEX(_hidden_info_auction!AP$46:BA$46,'Draft Sim'!$F$21)</f>
        <v>-1.1275288790503994</v>
      </c>
      <c r="BK265" cm="1">
        <f t="array" ref="BK265">INDEX(_x_scores_!G$2:G$474,MATCH($BE265,_x_scores_!$A$2:$A$474,0),0) + INDEX(_hidden_info_auction!AP$47:BA$47,'Draft Sim'!$F$21)</f>
        <v>-9.1094082584377026E-2</v>
      </c>
      <c r="BL265" cm="1">
        <f t="array" ref="BL265">INDEX(_x_scores_!H$2:H$474,MATCH($BE265,_x_scores_!$A$2:$A$474,0),0) + INDEX(_hidden_info_auction!AP$48:BA$48,'Draft Sim'!$F$21)</f>
        <v>0.62456225763330997</v>
      </c>
      <c r="BM265" cm="1">
        <f t="array" ref="BM265">INDEX(_x_scores_!I$2:I$474,MATCH($BE265,_x_scores_!$A$2:$A$474,0),0) + INDEX(_hidden_info_auction!AP$49:BA$49,'Draft Sim'!$F$21)</f>
        <v>-1.7057129121869044</v>
      </c>
      <c r="BN265" cm="1">
        <f t="array" ref="BN265">INDEX(_x_scores_!J$2:J$474,MATCH($BE265,_x_scores_!$A$2:$A$474,0),0) + INDEX(_hidden_info_auction!AP$50:BA$50,'Draft Sim'!$F$21)</f>
        <v>-0.25382431314400045</v>
      </c>
      <c r="BP265">
        <f t="shared" si="92"/>
        <v>0.43494307626109052</v>
      </c>
      <c r="BQ265">
        <f t="shared" si="93"/>
        <v>0.44992312361637032</v>
      </c>
      <c r="BR265">
        <f t="shared" si="94"/>
        <v>0.44707894664101466</v>
      </c>
      <c r="BS265">
        <f t="shared" si="95"/>
        <v>0.43766294262672145</v>
      </c>
      <c r="BT265">
        <f t="shared" si="96"/>
        <v>0.42185858720776626</v>
      </c>
      <c r="BU265">
        <f t="shared" si="97"/>
        <v>0.49371517870951642</v>
      </c>
      <c r="BV265">
        <f t="shared" si="98"/>
        <v>0.54568247231231159</v>
      </c>
      <c r="BW265">
        <f t="shared" si="99"/>
        <v>0.37562071278406717</v>
      </c>
      <c r="BX265">
        <f t="shared" si="100"/>
        <v>0.4813349089133705</v>
      </c>
      <c r="BZ265">
        <f t="shared" si="101"/>
        <v>0.45420221656358106</v>
      </c>
      <c r="CA265" cm="1">
        <f t="array" aca="1" ref="CA265" ca="1">SUM(IF(MOD(_xlfn.FLOOR.MATH(ROW(INDIRECT("1:512"))/1),2)=1,BP265,1-BP265) * IF(MOD(_xlfn.FLOOR.MATH(ROW(INDIRECT("1:512"))/2),2)=1,BQ265,1-BQ265) *  IF(MOD(_xlfn.FLOOR.MATH(ROW(INDIRECT("1:512"))/4),2)=1,BR265,1-BR265) *IF(MOD(_xlfn.FLOOR.MATH(ROW(INDIRECT("1:512"))/8),2)=1,BS265,1-BS265) * IF(MOD(_xlfn.FLOOR.MATH(ROW(INDIRECT("1:512"))/16),2)=1,BT265,1-BT265) * IF(MOD(_xlfn.FLOOR.MATH(ROW(INDIRECT("1:512"))/32),2)=1,BU265,1-BU265) *  IF(MOD(_xlfn.FLOOR.MATH(ROW(INDIRECT("1:512"))/64),2)=1,BV265,1-BV265) * IF(MOD(_xlfn.FLOOR.MATH(ROW(INDIRECT("1:512"))/128),2)=1,BW265,1-BW265) * IF(MOD(_xlfn.FLOOR.MATH(ROW(INDIRECT("1:512"))/256),2)=1,BX265,1-BX265)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0.38807495725134455</v>
      </c>
      <c r="CB265">
        <f ca="1">IF('Auction Sim'!$C$2 = "Most Categories",CA265,BZ265)</f>
        <v>0.38807495725134455</v>
      </c>
      <c r="CD265" t="str">
        <f ca="1"/>
        <v>Ochai Agbaji</v>
      </c>
      <c r="CF265" s="6" t="str">
        <f t="shared" ca="1" si="102"/>
        <v>Ochai Agbaji</v>
      </c>
      <c r="CH265" t="str">
        <f ca="1"/>
        <v>Ochai Agbaji</v>
      </c>
      <c r="CI265">
        <f t="shared" ca="1" si="107"/>
        <v>0.38807495725134455</v>
      </c>
      <c r="CJ265">
        <f t="shared" ca="1" si="108"/>
        <v>0.21566010372123351</v>
      </c>
      <c r="CL265">
        <f t="shared" ca="1" si="109"/>
        <v>0</v>
      </c>
      <c r="CN265">
        <f t="shared" ca="1" si="103"/>
        <v>0</v>
      </c>
    </row>
    <row r="266" spans="9:92">
      <c r="I266" t="str">
        <v>Robert Covington</v>
      </c>
      <c r="K266" s="6" t="str">
        <f t="shared" ca="1" si="88"/>
        <v>Robert Covington</v>
      </c>
      <c r="M266" t="str">
        <f ca="1"/>
        <v>Robert Covington</v>
      </c>
      <c r="N266">
        <f ca="1">INDEX(_g_scores_!K$2:$K$474,MATCH(M266,_g_scores_!$A$2:$A$474,0))</f>
        <v>-2.7241744792543701</v>
      </c>
      <c r="P266">
        <f t="shared" ca="1" si="104"/>
        <v>0</v>
      </c>
      <c r="R266">
        <f t="shared" ca="1" si="89"/>
        <v>0</v>
      </c>
      <c r="T266" t="str">
        <v>Trey Lyles</v>
      </c>
      <c r="V266" s="6" t="str">
        <f t="shared" ca="1" si="90"/>
        <v>Trey Lyles</v>
      </c>
      <c r="X266" t="str">
        <f ca="1"/>
        <v>Trey Lyles</v>
      </c>
      <c r="Y266">
        <f ca="1">INDEX(_z_scores_!$K$2:$K$474,MATCH(X266,_z_scores_!$A$2:$A$474,0))</f>
        <v>-4.5189892420722169</v>
      </c>
      <c r="AA266">
        <f t="shared" ca="1" si="105"/>
        <v>0</v>
      </c>
      <c r="AC266">
        <f t="shared" ca="1" si="106"/>
        <v>0</v>
      </c>
      <c r="AE266">
        <v>-1.0145828230091574</v>
      </c>
      <c r="AF266">
        <v>-0.45108937691965001</v>
      </c>
      <c r="AG266">
        <v>-1.1401769228344456</v>
      </c>
      <c r="AH266">
        <v>-0.69805155932536411</v>
      </c>
      <c r="AI266">
        <v>-0.4154801450973778</v>
      </c>
      <c r="AJ266">
        <v>-0.28414387270302005</v>
      </c>
      <c r="AK266">
        <v>0.7921317515627796</v>
      </c>
      <c r="AL266">
        <v>1.7139974006692725E-2</v>
      </c>
      <c r="AM266">
        <v>-0.15906791000013462</v>
      </c>
      <c r="BE266" t="str">
        <f t="shared" si="91"/>
        <v>Robert Covington</v>
      </c>
      <c r="BF266" cm="1">
        <f t="array" ref="BF266">INDEX(_x_scores_!B$2:B$474,MATCH($BE266,_x_scores_!$A$2:$A$474,0),0) + INDEX(_hidden_info_auction!AP$42:BA$42,'Draft Sim'!$F$21)</f>
        <v>-1.2743308584854931</v>
      </c>
      <c r="BG266" cm="1">
        <f t="array" ref="BG266">INDEX(_x_scores_!C$2:C$474,MATCH($BE266,_x_scores_!$A$2:$A$474,0),0) + INDEX(_hidden_info_auction!AP$43:BA$43,'Draft Sim'!$F$21)</f>
        <v>-0.68423619660746471</v>
      </c>
      <c r="BH266" cm="1">
        <f t="array" ref="BH266">INDEX(_x_scores_!D$2:D$474,MATCH($BE266,_x_scores_!$A$2:$A$474,0),0) +INDEX(_hidden_info_auction!AP$44:BA$44,'Draft Sim'!$F$21)</f>
        <v>-0.97270313260801777</v>
      </c>
      <c r="BI266" cm="1">
        <f t="array" ref="BI266">INDEX(_x_scores_!E$2:E$474,MATCH($BE266,_x_scores_!$A$2:$A$474,0),0) + INDEX(_hidden_info_auction!AP$45:BA$45,'Draft Sim'!$F$21)</f>
        <v>-0.58938760830455872</v>
      </c>
      <c r="BJ266" cm="1">
        <f t="array" ref="BJ266">INDEX(_x_scores_!F$2:F$474,MATCH($BE266,_x_scores_!$A$2:$A$474,0),0) + INDEX(_hidden_info_auction!AP$46:BA$46,'Draft Sim'!$F$21)</f>
        <v>-0.83324958499086765</v>
      </c>
      <c r="BK266" cm="1">
        <f t="array" ref="BK266">INDEX(_x_scores_!G$2:G$474,MATCH($BE266,_x_scores_!$A$2:$A$474,0),0) + INDEX(_hidden_info_auction!AP$47:BA$47,'Draft Sim'!$F$21)</f>
        <v>-0.61948701666680039</v>
      </c>
      <c r="BL266" cm="1">
        <f t="array" ref="BL266">INDEX(_x_scores_!H$2:H$474,MATCH($BE266,_x_scores_!$A$2:$A$474,0),0) + INDEX(_hidden_info_auction!AP$48:BA$48,'Draft Sim'!$F$21)</f>
        <v>0.92942574078586904</v>
      </c>
      <c r="BM266" cm="1">
        <f t="array" ref="BM266">INDEX(_x_scores_!I$2:I$474,MATCH($BE266,_x_scores_!$A$2:$A$474,0),0) + INDEX(_hidden_info_auction!AP$49:BA$49,'Draft Sim'!$F$21)</f>
        <v>-1.7618126747477014</v>
      </c>
      <c r="BN266" cm="1">
        <f t="array" ref="BN266">INDEX(_x_scores_!J$2:J$474,MATCH($BE266,_x_scores_!$A$2:$A$474,0),0) + INDEX(_hidden_info_auction!AP$50:BA$50,'Draft Sim'!$F$21)</f>
        <v>-5.6180249186861236E-2</v>
      </c>
      <c r="BP266">
        <f t="shared" si="92"/>
        <v>0.40602775074497677</v>
      </c>
      <c r="BQ266">
        <f t="shared" si="93"/>
        <v>0.45305257958833067</v>
      </c>
      <c r="BR266">
        <f t="shared" si="94"/>
        <v>0.43499012822317196</v>
      </c>
      <c r="BS266">
        <f t="shared" si="95"/>
        <v>0.45534501115734771</v>
      </c>
      <c r="BT266">
        <f t="shared" si="96"/>
        <v>0.4420837578619663</v>
      </c>
      <c r="BU266">
        <f t="shared" si="97"/>
        <v>0.45733981512071464</v>
      </c>
      <c r="BV266">
        <f t="shared" si="98"/>
        <v>0.56780068219821289</v>
      </c>
      <c r="BW266">
        <f t="shared" si="99"/>
        <v>0.3716717623003587</v>
      </c>
      <c r="BX266">
        <f t="shared" si="100"/>
        <v>0.49586732433263458</v>
      </c>
      <c r="BZ266">
        <f t="shared" si="101"/>
        <v>0.45379764572530157</v>
      </c>
      <c r="CA266" cm="1">
        <f t="array" aca="1" ref="CA266" ca="1">SUM(IF(MOD(_xlfn.FLOOR.MATH(ROW(INDIRECT("1:512"))/1),2)=1,BP266,1-BP266) * IF(MOD(_xlfn.FLOOR.MATH(ROW(INDIRECT("1:512"))/2),2)=1,BQ266,1-BQ266) *  IF(MOD(_xlfn.FLOOR.MATH(ROW(INDIRECT("1:512"))/4),2)=1,BR266,1-BR266) *IF(MOD(_xlfn.FLOOR.MATH(ROW(INDIRECT("1:512"))/8),2)=1,BS266,1-BS266) * IF(MOD(_xlfn.FLOOR.MATH(ROW(INDIRECT("1:512"))/16),2)=1,BT266,1-BT266) * IF(MOD(_xlfn.FLOOR.MATH(ROW(INDIRECT("1:512"))/32),2)=1,BU266,1-BU266) *  IF(MOD(_xlfn.FLOOR.MATH(ROW(INDIRECT("1:512"))/64),2)=1,BV266,1-BV266) * IF(MOD(_xlfn.FLOOR.MATH(ROW(INDIRECT("1:512"))/128),2)=1,BW266,1-BW266) * IF(MOD(_xlfn.FLOOR.MATH(ROW(INDIRECT("1:512"))/256),2)=1,BX266,1-BX266)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0.38694077683238104</v>
      </c>
      <c r="CB266">
        <f ca="1">IF('Auction Sim'!$C$2 = "Most Categories",CA266,BZ266)</f>
        <v>0.38694077683238104</v>
      </c>
      <c r="CD266" t="str">
        <f ca="1"/>
        <v>Reggie Jackson</v>
      </c>
      <c r="CF266" s="6" t="str">
        <f t="shared" ca="1" si="102"/>
        <v>Reggie Jackson</v>
      </c>
      <c r="CH266" t="str">
        <f ca="1"/>
        <v>Reggie Jackson</v>
      </c>
      <c r="CI266">
        <f t="shared" ca="1" si="107"/>
        <v>0.38721729961742696</v>
      </c>
      <c r="CJ266">
        <f t="shared" ca="1" si="108"/>
        <v>0.21342087383899577</v>
      </c>
      <c r="CL266">
        <f t="shared" ca="1" si="109"/>
        <v>0</v>
      </c>
      <c r="CN266">
        <f t="shared" ca="1" si="103"/>
        <v>0</v>
      </c>
    </row>
    <row r="267" spans="9:92">
      <c r="I267" t="str">
        <v>Paul Reed</v>
      </c>
      <c r="K267" s="6" t="str">
        <f t="shared" ca="1" si="88"/>
        <v>Paul Reed</v>
      </c>
      <c r="M267" t="str">
        <f ca="1"/>
        <v>Paul Reed</v>
      </c>
      <c r="N267">
        <f ca="1">INDEX(_g_scores_!K$2:$K$474,MATCH(M267,_g_scores_!$A$2:$A$474,0))</f>
        <v>-2.7289432809508036</v>
      </c>
      <c r="P267">
        <f t="shared" ca="1" si="104"/>
        <v>0</v>
      </c>
      <c r="R267">
        <f t="shared" ca="1" si="89"/>
        <v>0</v>
      </c>
      <c r="T267" t="str">
        <v>Eric Gordon</v>
      </c>
      <c r="V267" s="6" t="str">
        <f t="shared" ca="1" si="90"/>
        <v>Eric Gordon</v>
      </c>
      <c r="X267" t="str">
        <f ca="1"/>
        <v>Eric Gordon</v>
      </c>
      <c r="Y267">
        <f ca="1">INDEX(_z_scores_!$K$2:$K$474,MATCH(X267,_z_scores_!$A$2:$A$474,0))</f>
        <v>-4.5445124969396797</v>
      </c>
      <c r="AA267">
        <f t="shared" ca="1" si="105"/>
        <v>0</v>
      </c>
      <c r="AC267">
        <f t="shared" ca="1" si="106"/>
        <v>0</v>
      </c>
      <c r="AE267">
        <v>-0.72727369211318582</v>
      </c>
      <c r="AF267">
        <v>-1.1638436024343763</v>
      </c>
      <c r="AG267">
        <v>-0.57923210048579299</v>
      </c>
      <c r="AH267">
        <v>-0.53263650931536877</v>
      </c>
      <c r="AI267">
        <v>-0.50036940238177696</v>
      </c>
      <c r="AJ267">
        <v>-6.609237778008753E-2</v>
      </c>
      <c r="AK267">
        <v>0.42551091760478543</v>
      </c>
      <c r="AL267">
        <v>0.10062542742356717</v>
      </c>
      <c r="AM267">
        <v>-0.33692279315374363</v>
      </c>
      <c r="BE267" t="str">
        <f t="shared" si="91"/>
        <v>Paul Reed</v>
      </c>
      <c r="BF267" cm="1">
        <f t="array" ref="BF267">INDEX(_x_scores_!B$2:B$474,MATCH($BE267,_x_scores_!$A$2:$A$474,0),0) + INDEX(_hidden_info_auction!AP$42:BA$42,'Draft Sim'!$F$21)</f>
        <v>-1.3393172326312859</v>
      </c>
      <c r="BG267" cm="1">
        <f t="array" ref="BG267">INDEX(_x_scores_!C$2:C$474,MATCH($BE267,_x_scores_!$A$2:$A$474,0),0) + INDEX(_hidden_info_auction!AP$43:BA$43,'Draft Sim'!$F$21)</f>
        <v>-0.23279740253858044</v>
      </c>
      <c r="BH267" cm="1">
        <f t="array" ref="BH267">INDEX(_x_scores_!D$2:D$474,MATCH($BE267,_x_scores_!$A$2:$A$474,0),0) +INDEX(_hidden_info_auction!AP$44:BA$44,'Draft Sim'!$F$21)</f>
        <v>-1.1418108969538874</v>
      </c>
      <c r="BI267" cm="1">
        <f t="array" ref="BI267">INDEX(_x_scores_!E$2:E$474,MATCH($BE267,_x_scores_!$A$2:$A$474,0),0) + INDEX(_hidden_info_auction!AP$45:BA$45,'Draft Sim'!$F$21)</f>
        <v>-0.57926312828598947</v>
      </c>
      <c r="BJ267" cm="1">
        <f t="array" ref="BJ267">INDEX(_x_scores_!F$2:F$474,MATCH($BE267,_x_scores_!$A$2:$A$474,0),0) + INDEX(_hidden_info_auction!AP$46:BA$46,'Draft Sim'!$F$21)</f>
        <v>-0.5123896823854075</v>
      </c>
      <c r="BK267" cm="1">
        <f t="array" ref="BK267">INDEX(_x_scores_!G$2:G$474,MATCH($BE267,_x_scores_!$A$2:$A$474,0),0) + INDEX(_hidden_info_auction!AP$47:BA$47,'Draft Sim'!$F$21)</f>
        <v>-1.2869323265616455</v>
      </c>
      <c r="BL267" cm="1">
        <f t="array" ref="BL267">INDEX(_x_scores_!H$2:H$474,MATCH($BE267,_x_scores_!$A$2:$A$474,0),0) + INDEX(_hidden_info_auction!AP$48:BA$48,'Draft Sim'!$F$21)</f>
        <v>0.80521818926136624</v>
      </c>
      <c r="BM267" cm="1">
        <f t="array" ref="BM267">INDEX(_x_scores_!I$2:I$474,MATCH($BE267,_x_scores_!$A$2:$A$474,0),0) + INDEX(_hidden_info_auction!AP$49:BA$49,'Draft Sim'!$F$21)</f>
        <v>-1.9612827721532387</v>
      </c>
      <c r="BN267" cm="1">
        <f t="array" ref="BN267">INDEX(_x_scores_!J$2:J$474,MATCH($BE267,_x_scores_!$A$2:$A$474,0),0) + INDEX(_hidden_info_auction!AP$50:BA$50,'Draft Sim'!$F$21)</f>
        <v>0.3645263028106126</v>
      </c>
      <c r="BP267">
        <f t="shared" si="92"/>
        <v>0.40133201985418587</v>
      </c>
      <c r="BQ267">
        <f t="shared" si="93"/>
        <v>0.48399434795197149</v>
      </c>
      <c r="BR267">
        <f t="shared" si="94"/>
        <v>0.42381607104611874</v>
      </c>
      <c r="BS267">
        <f t="shared" si="95"/>
        <v>0.45610896342273111</v>
      </c>
      <c r="BT267">
        <f t="shared" si="96"/>
        <v>0.46430731962477489</v>
      </c>
      <c r="BU267">
        <f t="shared" si="97"/>
        <v>0.41193514350099214</v>
      </c>
      <c r="BV267">
        <f t="shared" si="98"/>
        <v>0.55881088097298437</v>
      </c>
      <c r="BW267">
        <f t="shared" si="99"/>
        <v>0.35774235692239742</v>
      </c>
      <c r="BX267">
        <f t="shared" si="100"/>
        <v>0.52679522285791913</v>
      </c>
      <c r="BZ267">
        <f t="shared" si="101"/>
        <v>0.45387136957267493</v>
      </c>
      <c r="CA267" cm="1">
        <f t="array" aca="1" ref="CA267" ca="1">SUM(IF(MOD(_xlfn.FLOOR.MATH(ROW(INDIRECT("1:512"))/1),2)=1,BP267,1-BP267) * IF(MOD(_xlfn.FLOOR.MATH(ROW(INDIRECT("1:512"))/2),2)=1,BQ267,1-BQ267) *  IF(MOD(_xlfn.FLOOR.MATH(ROW(INDIRECT("1:512"))/4),2)=1,BR267,1-BR267) *IF(MOD(_xlfn.FLOOR.MATH(ROW(INDIRECT("1:512"))/8),2)=1,BS267,1-BS267) * IF(MOD(_xlfn.FLOOR.MATH(ROW(INDIRECT("1:512"))/16),2)=1,BT267,1-BT267) * IF(MOD(_xlfn.FLOOR.MATH(ROW(INDIRECT("1:512"))/32),2)=1,BU267,1-BU267) *  IF(MOD(_xlfn.FLOOR.MATH(ROW(INDIRECT("1:512"))/64),2)=1,BV267,1-BV267) * IF(MOD(_xlfn.FLOOR.MATH(ROW(INDIRECT("1:512"))/128),2)=1,BW267,1-BW267) * IF(MOD(_xlfn.FLOOR.MATH(ROW(INDIRECT("1:512"))/256),2)=1,BX267,1-BX267)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0.38694454677470519</v>
      </c>
      <c r="CB267">
        <f ca="1">IF('Auction Sim'!$C$2 = "Most Categories",CA267,BZ267)</f>
        <v>0.38694454677470519</v>
      </c>
      <c r="CD267" t="str">
        <f ca="1"/>
        <v>Paul Reed</v>
      </c>
      <c r="CF267" s="6" t="str">
        <f t="shared" ca="1" si="102"/>
        <v>Paul Reed</v>
      </c>
      <c r="CH267" t="str">
        <f ca="1"/>
        <v>Paul Reed</v>
      </c>
      <c r="CI267">
        <f t="shared" ca="1" si="107"/>
        <v>0.38694454677470519</v>
      </c>
      <c r="CJ267">
        <f t="shared" ca="1" si="108"/>
        <v>0.21270845175983422</v>
      </c>
      <c r="CL267">
        <f t="shared" ca="1" si="109"/>
        <v>0</v>
      </c>
      <c r="CN267">
        <f t="shared" ca="1" si="103"/>
        <v>0</v>
      </c>
    </row>
    <row r="268" spans="9:92">
      <c r="I268" t="str">
        <v>Usman Garuba</v>
      </c>
      <c r="K268" s="6" t="str">
        <f t="shared" ca="1" si="88"/>
        <v>Usman Garuba</v>
      </c>
      <c r="M268" t="str">
        <f ca="1"/>
        <v>Usman Garuba</v>
      </c>
      <c r="N268">
        <f ca="1">INDEX(_g_scores_!K$2:$K$474,MATCH(M268,_g_scores_!$A$2:$A$474,0))</f>
        <v>-2.7537055743411334</v>
      </c>
      <c r="P268">
        <f t="shared" ca="1" si="104"/>
        <v>0</v>
      </c>
      <c r="R268">
        <f t="shared" ca="1" si="89"/>
        <v>0</v>
      </c>
      <c r="T268" t="str">
        <v>Jordan McLaughlin</v>
      </c>
      <c r="V268" s="6" t="str">
        <f t="shared" ca="1" si="90"/>
        <v>Jordan McLaughlin</v>
      </c>
      <c r="X268" t="str">
        <f ca="1"/>
        <v>Jordan McLaughlin</v>
      </c>
      <c r="Y268">
        <f ca="1">INDEX(_z_scores_!$K$2:$K$474,MATCH(X268,_z_scores_!$A$2:$A$474,0))</f>
        <v>-4.584020424110852</v>
      </c>
      <c r="AA268">
        <f t="shared" ca="1" si="105"/>
        <v>0</v>
      </c>
      <c r="AC268">
        <f t="shared" ca="1" si="106"/>
        <v>0</v>
      </c>
      <c r="AE268">
        <v>-1.2056200403535258</v>
      </c>
      <c r="AF268">
        <v>-1.1756011893538685</v>
      </c>
      <c r="AG268">
        <v>-0.38188127470722805</v>
      </c>
      <c r="AH268">
        <v>-0.17284668710428583</v>
      </c>
      <c r="AI268">
        <v>-0.77243092924497525</v>
      </c>
      <c r="AJ268">
        <v>-0.7237501748325319</v>
      </c>
      <c r="AK268">
        <v>0.81274134249773833</v>
      </c>
      <c r="AL268">
        <v>-6.5186601310642757E-3</v>
      </c>
      <c r="AM268">
        <v>-0.13853714814438312</v>
      </c>
      <c r="BE268" t="str">
        <f t="shared" si="91"/>
        <v>Usman Garuba</v>
      </c>
      <c r="BF268" cm="1">
        <f t="array" ref="BF268">INDEX(_x_scores_!B$2:B$474,MATCH($BE268,_x_scores_!$A$2:$A$474,0),0) + INDEX(_hidden_info_auction!AP$42:BA$42,'Draft Sim'!$F$21)</f>
        <v>-1.2700789810379316</v>
      </c>
      <c r="BG268" cm="1">
        <f t="array" ref="BG268">INDEX(_x_scores_!C$2:C$474,MATCH($BE268,_x_scores_!$A$2:$A$474,0),0) + INDEX(_hidden_info_auction!AP$43:BA$43,'Draft Sim'!$F$21)</f>
        <v>-0.24533606915105893</v>
      </c>
      <c r="BH268" cm="1">
        <f t="array" ref="BH268">INDEX(_x_scores_!D$2:D$474,MATCH($BE268,_x_scores_!$A$2:$A$474,0),0) +INDEX(_hidden_info_auction!AP$44:BA$44,'Draft Sim'!$F$21)</f>
        <v>-0.95676432428775948</v>
      </c>
      <c r="BI268" cm="1">
        <f t="array" ref="BI268">INDEX(_x_scores_!E$2:E$474,MATCH($BE268,_x_scores_!$A$2:$A$474,0),0) + INDEX(_hidden_info_auction!AP$45:BA$45,'Draft Sim'!$F$21)</f>
        <v>-0.60453930428126468</v>
      </c>
      <c r="BJ268" cm="1">
        <f t="array" ref="BJ268">INDEX(_x_scores_!F$2:F$474,MATCH($BE268,_x_scores_!$A$2:$A$474,0),0) + INDEX(_hidden_info_auction!AP$46:BA$46,'Draft Sim'!$F$21)</f>
        <v>-0.79634676343032917</v>
      </c>
      <c r="BK268" cm="1">
        <f t="array" ref="BK268">INDEX(_x_scores_!G$2:G$474,MATCH($BE268,_x_scores_!$A$2:$A$474,0),0) + INDEX(_hidden_info_auction!AP$47:BA$47,'Draft Sim'!$F$21)</f>
        <v>-0.93186341059283362</v>
      </c>
      <c r="BL268" cm="1">
        <f t="array" ref="BL268">INDEX(_x_scores_!H$2:H$474,MATCH($BE268,_x_scores_!$A$2:$A$474,0),0) + INDEX(_hidden_info_auction!AP$48:BA$48,'Draft Sim'!$F$21)</f>
        <v>0.77686923594834223</v>
      </c>
      <c r="BM268" cm="1">
        <f t="array" ref="BM268">INDEX(_x_scores_!I$2:I$474,MATCH($BE268,_x_scores_!$A$2:$A$474,0),0) + INDEX(_hidden_info_auction!AP$49:BA$49,'Draft Sim'!$F$21)</f>
        <v>-1.9628694013233687</v>
      </c>
      <c r="BN268" cm="1">
        <f t="array" ref="BN268">INDEX(_x_scores_!J$2:J$474,MATCH($BE268,_x_scores_!$A$2:$A$474,0),0) + INDEX(_hidden_info_auction!AP$50:BA$50,'Draft Sim'!$F$21)</f>
        <v>0.1202498686135926</v>
      </c>
      <c r="BP268">
        <f t="shared" si="92"/>
        <v>0.40633545897334544</v>
      </c>
      <c r="BQ268">
        <f t="shared" si="93"/>
        <v>0.48313277061529725</v>
      </c>
      <c r="BR268">
        <f t="shared" si="94"/>
        <v>0.43604613720677154</v>
      </c>
      <c r="BS268">
        <f t="shared" si="95"/>
        <v>0.45420203480747467</v>
      </c>
      <c r="BT268">
        <f t="shared" si="96"/>
        <v>0.44463182666586554</v>
      </c>
      <c r="BU268">
        <f t="shared" si="97"/>
        <v>0.43598286422470789</v>
      </c>
      <c r="BV268">
        <f t="shared" si="98"/>
        <v>0.55675463424613036</v>
      </c>
      <c r="BW268">
        <f t="shared" si="99"/>
        <v>0.3576322868677424</v>
      </c>
      <c r="BX268">
        <f t="shared" si="100"/>
        <v>0.50884513476368542</v>
      </c>
      <c r="BZ268">
        <f t="shared" si="101"/>
        <v>0.45372923870789111</v>
      </c>
      <c r="CA268" cm="1">
        <f t="array" aca="1" ref="CA268" ca="1">SUM(IF(MOD(_xlfn.FLOOR.MATH(ROW(INDIRECT("1:512"))/1),2)=1,BP268,1-BP268) * IF(MOD(_xlfn.FLOOR.MATH(ROW(INDIRECT("1:512"))/2),2)=1,BQ268,1-BQ268) *  IF(MOD(_xlfn.FLOOR.MATH(ROW(INDIRECT("1:512"))/4),2)=1,BR268,1-BR268) *IF(MOD(_xlfn.FLOOR.MATH(ROW(INDIRECT("1:512"))/8),2)=1,BS268,1-BS268) * IF(MOD(_xlfn.FLOOR.MATH(ROW(INDIRECT("1:512"))/16),2)=1,BT268,1-BT268) * IF(MOD(_xlfn.FLOOR.MATH(ROW(INDIRECT("1:512"))/32),2)=1,BU268,1-BU268) *  IF(MOD(_xlfn.FLOOR.MATH(ROW(INDIRECT("1:512"))/64),2)=1,BV268,1-BV268) * IF(MOD(_xlfn.FLOOR.MATH(ROW(INDIRECT("1:512"))/128),2)=1,BW268,1-BW268) * IF(MOD(_xlfn.FLOOR.MATH(ROW(INDIRECT("1:512"))/256),2)=1,BX268,1-BX268)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0.38674547072154458</v>
      </c>
      <c r="CB268">
        <f ca="1">IF('Auction Sim'!$C$2 = "Most Categories",CA268,BZ268)</f>
        <v>0.38674547072154458</v>
      </c>
      <c r="CD268" t="str">
        <f ca="1"/>
        <v>Robert Covington</v>
      </c>
      <c r="CF268" s="6" t="str">
        <f t="shared" ca="1" si="102"/>
        <v>Robert Covington</v>
      </c>
      <c r="CH268" t="str">
        <f ca="1"/>
        <v>Robert Covington</v>
      </c>
      <c r="CI268">
        <f t="shared" ca="1" si="107"/>
        <v>0.38694077683238104</v>
      </c>
      <c r="CJ268">
        <f t="shared" ca="1" si="108"/>
        <v>0.21269860376496974</v>
      </c>
      <c r="CL268">
        <f t="shared" ca="1" si="109"/>
        <v>0</v>
      </c>
      <c r="CN268">
        <f t="shared" ca="1" si="103"/>
        <v>0</v>
      </c>
    </row>
    <row r="269" spans="9:92">
      <c r="I269" t="str">
        <v>Seth Curry</v>
      </c>
      <c r="K269" s="6" t="str">
        <f t="shared" ca="1" si="88"/>
        <v>Seth Curry</v>
      </c>
      <c r="M269" t="str">
        <f ca="1"/>
        <v>Seth Curry</v>
      </c>
      <c r="N269">
        <f ca="1">INDEX(_g_scores_!K$2:$K$474,MATCH(M269,_g_scores_!$A$2:$A$474,0))</f>
        <v>-2.7543080719196094</v>
      </c>
      <c r="P269">
        <f t="shared" ca="1" si="104"/>
        <v>0</v>
      </c>
      <c r="R269">
        <f t="shared" ca="1" si="89"/>
        <v>0</v>
      </c>
      <c r="T269" t="str">
        <v>Nerlens Noel</v>
      </c>
      <c r="V269" s="6" t="str">
        <f t="shared" ca="1" si="90"/>
        <v>Nerlens Noel</v>
      </c>
      <c r="X269" t="str">
        <f ca="1"/>
        <v>Nerlens Noel</v>
      </c>
      <c r="Y269">
        <f ca="1">INDEX(_z_scores_!$K$2:$K$474,MATCH(X269,_z_scores_!$A$2:$A$474,0))</f>
        <v>-4.594248893808742</v>
      </c>
      <c r="AA269">
        <f t="shared" ca="1" si="105"/>
        <v>0</v>
      </c>
      <c r="AC269">
        <f t="shared" ca="1" si="106"/>
        <v>0</v>
      </c>
      <c r="AE269">
        <v>-1.149760546139019</v>
      </c>
      <c r="AF269">
        <v>-0.91517624260821806</v>
      </c>
      <c r="AG269">
        <v>-1.0434569112447698</v>
      </c>
      <c r="AH269">
        <v>-0.35507020877114681</v>
      </c>
      <c r="AI269">
        <v>-0.16114919541575409</v>
      </c>
      <c r="AJ269">
        <v>-0.9062768495167185</v>
      </c>
      <c r="AK269">
        <v>0.85865363907822467</v>
      </c>
      <c r="AL269">
        <v>-8.9847947249036719E-2</v>
      </c>
      <c r="AM269">
        <v>1.2286481089641275E-2</v>
      </c>
      <c r="BE269" t="str">
        <f t="shared" si="91"/>
        <v>Seth Curry</v>
      </c>
      <c r="BF269" cm="1">
        <f t="array" ref="BF269">INDEX(_x_scores_!B$2:B$474,MATCH($BE269,_x_scores_!$A$2:$A$474,0),0) + INDEX(_hidden_info_auction!AP$42:BA$42,'Draft Sim'!$F$21)</f>
        <v>-1.0380495533857985</v>
      </c>
      <c r="BG269" cm="1">
        <f t="array" ref="BG269">INDEX(_x_scores_!C$2:C$474,MATCH($BE269,_x_scores_!$A$2:$A$474,0),0) + INDEX(_hidden_info_auction!AP$43:BA$43,'Draft Sim'!$F$21)</f>
        <v>-0.91944134494096097</v>
      </c>
      <c r="BH269" cm="1">
        <f t="array" ref="BH269">INDEX(_x_scores_!D$2:D$474,MATCH($BE269,_x_scores_!$A$2:$A$474,0),0) +INDEX(_hidden_info_auction!AP$44:BA$44,'Draft Sim'!$F$21)</f>
        <v>-0.67930513058224073</v>
      </c>
      <c r="BI269" cm="1">
        <f t="array" ref="BI269">INDEX(_x_scores_!E$2:E$474,MATCH($BE269,_x_scores_!$A$2:$A$474,0),0) + INDEX(_hidden_info_auction!AP$45:BA$45,'Draft Sim'!$F$21)</f>
        <v>-0.79941279173321189</v>
      </c>
      <c r="BJ269" cm="1">
        <f t="array" ref="BJ269">INDEX(_x_scores_!F$2:F$474,MATCH($BE269,_x_scores_!$A$2:$A$474,0),0) + INDEX(_hidden_info_auction!AP$46:BA$46,'Draft Sim'!$F$21)</f>
        <v>-1.3580769353530733</v>
      </c>
      <c r="BK269" cm="1">
        <f t="array" ref="BK269">INDEX(_x_scores_!G$2:G$474,MATCH($BE269,_x_scores_!$A$2:$A$474,0),0) + INDEX(_hidden_info_auction!AP$47:BA$47,'Draft Sim'!$F$21)</f>
        <v>-0.10516998457991997</v>
      </c>
      <c r="BL269" cm="1">
        <f t="array" ref="BL269">INDEX(_x_scores_!H$2:H$474,MATCH($BE269,_x_scores_!$A$2:$A$474,0),0) + INDEX(_hidden_info_auction!AP$48:BA$48,'Draft Sim'!$F$21)</f>
        <v>0.70087933703907845</v>
      </c>
      <c r="BM269" cm="1">
        <f t="array" ref="BM269">INDEX(_x_scores_!I$2:I$474,MATCH($BE269,_x_scores_!$A$2:$A$474,0),0) + INDEX(_hidden_info_auction!AP$49:BA$49,'Draft Sim'!$F$21)</f>
        <v>-1.6361184907521233</v>
      </c>
      <c r="BN269" cm="1">
        <f t="array" ref="BN269">INDEX(_x_scores_!J$2:J$474,MATCH($BE269,_x_scores_!$A$2:$A$474,0),0) + INDEX(_hidden_info_auction!AP$50:BA$50,'Draft Sim'!$F$21)</f>
        <v>-2.6256557563196392E-2</v>
      </c>
      <c r="BP269">
        <f t="shared" si="92"/>
        <v>0.42321016120504429</v>
      </c>
      <c r="BQ269">
        <f t="shared" si="93"/>
        <v>0.43703191402565222</v>
      </c>
      <c r="BR269">
        <f t="shared" si="94"/>
        <v>0.45449546132207197</v>
      </c>
      <c r="BS269">
        <f t="shared" si="95"/>
        <v>0.43953873720266268</v>
      </c>
      <c r="BT269">
        <f t="shared" si="96"/>
        <v>0.40615352310770669</v>
      </c>
      <c r="BU269">
        <f t="shared" si="97"/>
        <v>0.4927441449857568</v>
      </c>
      <c r="BV269">
        <f t="shared" si="98"/>
        <v>0.55123543293773036</v>
      </c>
      <c r="BW269">
        <f t="shared" si="99"/>
        <v>0.38053769859772069</v>
      </c>
      <c r="BX269">
        <f t="shared" si="100"/>
        <v>0.49806851420248011</v>
      </c>
      <c r="BZ269">
        <f t="shared" si="101"/>
        <v>0.45366839862075836</v>
      </c>
      <c r="CA269" cm="1">
        <f t="array" aca="1" ref="CA269" ca="1">SUM(IF(MOD(_xlfn.FLOOR.MATH(ROW(INDIRECT("1:512"))/1),2)=1,BP269,1-BP269) * IF(MOD(_xlfn.FLOOR.MATH(ROW(INDIRECT("1:512"))/2),2)=1,BQ269,1-BQ269) *  IF(MOD(_xlfn.FLOOR.MATH(ROW(INDIRECT("1:512"))/4),2)=1,BR269,1-BR269) *IF(MOD(_xlfn.FLOOR.MATH(ROW(INDIRECT("1:512"))/8),2)=1,BS269,1-BS269) * IF(MOD(_xlfn.FLOOR.MATH(ROW(INDIRECT("1:512"))/16),2)=1,BT269,1-BT269) * IF(MOD(_xlfn.FLOOR.MATH(ROW(INDIRECT("1:512"))/32),2)=1,BU269,1-BU269) *  IF(MOD(_xlfn.FLOOR.MATH(ROW(INDIRECT("1:512"))/64),2)=1,BV269,1-BV269) * IF(MOD(_xlfn.FLOOR.MATH(ROW(INDIRECT("1:512"))/128),2)=1,BW269,1-BW269) * IF(MOD(_xlfn.FLOOR.MATH(ROW(INDIRECT("1:512"))/256),2)=1,BX269,1-BX269)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0.38670360861577713</v>
      </c>
      <c r="CB269">
        <f ca="1">IF('Auction Sim'!$C$2 = "Most Categories",CA269,BZ269)</f>
        <v>0.38670360861577713</v>
      </c>
      <c r="CD269" t="str">
        <f ca="1"/>
        <v>Usman Garuba</v>
      </c>
      <c r="CF269" s="6" t="str">
        <f t="shared" ca="1" si="102"/>
        <v>Usman Garuba</v>
      </c>
      <c r="CH269" t="str">
        <f ca="1"/>
        <v>Usman Garuba</v>
      </c>
      <c r="CI269">
        <f t="shared" ca="1" si="107"/>
        <v>0.38674547072154458</v>
      </c>
      <c r="CJ269">
        <f t="shared" ca="1" si="108"/>
        <v>0.21218837915379379</v>
      </c>
      <c r="CL269">
        <f t="shared" ca="1" si="109"/>
        <v>0</v>
      </c>
      <c r="CN269">
        <f t="shared" ca="1" si="103"/>
        <v>0</v>
      </c>
    </row>
    <row r="270" spans="9:92">
      <c r="I270" t="str">
        <v>Cedi Osman</v>
      </c>
      <c r="K270" s="6" t="str">
        <f t="shared" ca="1" si="88"/>
        <v>Cedi Osman</v>
      </c>
      <c r="M270" t="str">
        <f ca="1"/>
        <v>Cedi Osman</v>
      </c>
      <c r="N270">
        <f ca="1">INDEX(_g_scores_!K$2:$K$474,MATCH(M270,_g_scores_!$A$2:$A$474,0))</f>
        <v>-2.7758616112619841</v>
      </c>
      <c r="P270">
        <f t="shared" ca="1" si="104"/>
        <v>0</v>
      </c>
      <c r="R270">
        <f t="shared" ca="1" si="89"/>
        <v>0</v>
      </c>
      <c r="T270" t="str">
        <v>Seth Curry</v>
      </c>
      <c r="V270" s="6" t="str">
        <f t="shared" ca="1" si="90"/>
        <v>Seth Curry</v>
      </c>
      <c r="X270" t="str">
        <f ca="1"/>
        <v>Seth Curry</v>
      </c>
      <c r="Y270">
        <f ca="1">INDEX(_z_scores_!$K$2:$K$474,MATCH(X270,_z_scores_!$A$2:$A$474,0))</f>
        <v>-4.611047720771575</v>
      </c>
      <c r="AA270">
        <f t="shared" ca="1" si="105"/>
        <v>0</v>
      </c>
      <c r="AC270">
        <f t="shared" ca="1" si="106"/>
        <v>0</v>
      </c>
      <c r="AE270">
        <v>-0.94621269016732823</v>
      </c>
      <c r="AF270">
        <v>-1.1636089600676673</v>
      </c>
      <c r="AG270">
        <v>-0.82876413381574598</v>
      </c>
      <c r="AH270">
        <v>-0.56643726478780065</v>
      </c>
      <c r="AI270">
        <v>-0.78630546762002262</v>
      </c>
      <c r="AJ270">
        <v>-3.7236565279681853E-2</v>
      </c>
      <c r="AK270">
        <v>0.77154365018422122</v>
      </c>
      <c r="AL270">
        <v>0.10782021161671604</v>
      </c>
      <c r="AM270">
        <v>-0.12610039696935313</v>
      </c>
      <c r="BE270" t="str">
        <f t="shared" si="91"/>
        <v>Cedi Osman</v>
      </c>
      <c r="BF270" cm="1">
        <f t="array" ref="BF270">INDEX(_x_scores_!B$2:B$474,MATCH($BE270,_x_scores_!$A$2:$A$474,0),0) + INDEX(_hidden_info_auction!AP$42:BA$42,'Draft Sim'!$F$21)</f>
        <v>-0.86065686394512775</v>
      </c>
      <c r="BG270" cm="1">
        <f t="array" ref="BG270">INDEX(_x_scores_!C$2:C$474,MATCH($BE270,_x_scores_!$A$2:$A$474,0),0) + INDEX(_hidden_info_auction!AP$43:BA$43,'Draft Sim'!$F$21)</f>
        <v>-0.66718073026362701</v>
      </c>
      <c r="BH270" cm="1">
        <f t="array" ref="BH270">INDEX(_x_scores_!D$2:D$474,MATCH($BE270,_x_scores_!$A$2:$A$474,0),0) +INDEX(_hidden_info_auction!AP$44:BA$44,'Draft Sim'!$F$21)</f>
        <v>-0.73636393798624411</v>
      </c>
      <c r="BI270" cm="1">
        <f t="array" ref="BI270">INDEX(_x_scores_!E$2:E$474,MATCH($BE270,_x_scores_!$A$2:$A$474,0),0) + INDEX(_hidden_info_auction!AP$45:BA$45,'Draft Sim'!$F$21)</f>
        <v>-0.70282975450670682</v>
      </c>
      <c r="BJ270" cm="1">
        <f t="array" ref="BJ270">INDEX(_x_scores_!F$2:F$474,MATCH($BE270,_x_scores_!$A$2:$A$474,0),0) + INDEX(_hidden_info_auction!AP$46:BA$46,'Draft Sim'!$F$21)</f>
        <v>-1.2977338437991288</v>
      </c>
      <c r="BK270" cm="1">
        <f t="array" ref="BK270">INDEX(_x_scores_!G$2:G$474,MATCH($BE270,_x_scores_!$A$2:$A$474,0),0) + INDEX(_hidden_info_auction!AP$47:BA$47,'Draft Sim'!$F$21)</f>
        <v>-0.21442456642791893</v>
      </c>
      <c r="BL270" cm="1">
        <f t="array" ref="BL270">INDEX(_x_scores_!H$2:H$474,MATCH($BE270,_x_scores_!$A$2:$A$474,0),0) + INDEX(_hidden_info_auction!AP$48:BA$48,'Draft Sim'!$F$21)</f>
        <v>0.7180547101518584</v>
      </c>
      <c r="BM270" cm="1">
        <f t="array" ref="BM270">INDEX(_x_scores_!I$2:I$474,MATCH($BE270,_x_scores_!$A$2:$A$474,0),0) + INDEX(_hidden_info_auction!AP$49:BA$49,'Draft Sim'!$F$21)</f>
        <v>-1.8970862019446331</v>
      </c>
      <c r="BN270" cm="1">
        <f t="array" ref="BN270">INDEX(_x_scores_!J$2:J$474,MATCH($BE270,_x_scores_!$A$2:$A$474,0),0) + INDEX(_hidden_info_auction!AP$50:BA$50,'Draft Sim'!$F$21)</f>
        <v>-0.21762678412536154</v>
      </c>
      <c r="BP270">
        <f t="shared" si="92"/>
        <v>0.43620877971987315</v>
      </c>
      <c r="BQ270">
        <f t="shared" si="93"/>
        <v>0.45421758769592369</v>
      </c>
      <c r="BR270">
        <f t="shared" si="94"/>
        <v>0.45069203467880492</v>
      </c>
      <c r="BS270">
        <f t="shared" si="95"/>
        <v>0.44679706458828994</v>
      </c>
      <c r="BT270">
        <f t="shared" si="96"/>
        <v>0.41025065213383516</v>
      </c>
      <c r="BU270">
        <f t="shared" si="97"/>
        <v>0.48520906120350094</v>
      </c>
      <c r="BV270">
        <f t="shared" si="98"/>
        <v>0.55248379939582115</v>
      </c>
      <c r="BW270">
        <f t="shared" si="99"/>
        <v>0.36220573083037511</v>
      </c>
      <c r="BX270">
        <f t="shared" si="100"/>
        <v>0.48399516405157628</v>
      </c>
      <c r="BZ270">
        <f t="shared" si="101"/>
        <v>0.45356220825533339</v>
      </c>
      <c r="CA270" cm="1">
        <f t="array" aca="1" ref="CA270" ca="1">SUM(IF(MOD(_xlfn.FLOOR.MATH(ROW(INDIRECT("1:512"))/1),2)=1,BP270,1-BP270) * IF(MOD(_xlfn.FLOOR.MATH(ROW(INDIRECT("1:512"))/2),2)=1,BQ270,1-BQ270) *  IF(MOD(_xlfn.FLOOR.MATH(ROW(INDIRECT("1:512"))/4),2)=1,BR270,1-BR270) *IF(MOD(_xlfn.FLOOR.MATH(ROW(INDIRECT("1:512"))/8),2)=1,BS270,1-BS270) * IF(MOD(_xlfn.FLOOR.MATH(ROW(INDIRECT("1:512"))/16),2)=1,BT270,1-BT270) * IF(MOD(_xlfn.FLOOR.MATH(ROW(INDIRECT("1:512"))/32),2)=1,BU270,1-BU270) *  IF(MOD(_xlfn.FLOOR.MATH(ROW(INDIRECT("1:512"))/64),2)=1,BV270,1-BV270) * IF(MOD(_xlfn.FLOOR.MATH(ROW(INDIRECT("1:512"))/128),2)=1,BW270,1-BW270) * IF(MOD(_xlfn.FLOOR.MATH(ROW(INDIRECT("1:512"))/256),2)=1,BX270,1-BX270)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0.38646187704343299</v>
      </c>
      <c r="CB270">
        <f ca="1">IF('Auction Sim'!$C$2 = "Most Categories",CA270,BZ270)</f>
        <v>0.38646187704343299</v>
      </c>
      <c r="CD270" t="str">
        <f ca="1"/>
        <v>Seth Curry</v>
      </c>
      <c r="CF270" s="6" t="str">
        <f t="shared" ca="1" si="102"/>
        <v>Seth Curry</v>
      </c>
      <c r="CH270" t="str">
        <f ca="1"/>
        <v>Seth Curry</v>
      </c>
      <c r="CI270">
        <f t="shared" ca="1" si="107"/>
        <v>0.38670360861577713</v>
      </c>
      <c r="CJ270">
        <f t="shared" ca="1" si="108"/>
        <v>0.21207900735679164</v>
      </c>
      <c r="CL270">
        <f t="shared" ca="1" si="109"/>
        <v>0</v>
      </c>
      <c r="CN270">
        <f t="shared" ca="1" si="103"/>
        <v>0</v>
      </c>
    </row>
    <row r="271" spans="9:92">
      <c r="I271" t="str">
        <v>Reggie Jackson</v>
      </c>
      <c r="K271" s="6" t="str">
        <f t="shared" ca="1" si="88"/>
        <v>Reggie Jackson</v>
      </c>
      <c r="M271" t="str">
        <f ca="1"/>
        <v>Reggie Jackson</v>
      </c>
      <c r="N271">
        <f ca="1">INDEX(_g_scores_!K$2:$K$474,MATCH(M271,_g_scores_!$A$2:$A$474,0))</f>
        <v>-2.7784673782010585</v>
      </c>
      <c r="P271">
        <f t="shared" ca="1" si="104"/>
        <v>0</v>
      </c>
      <c r="R271">
        <f t="shared" ca="1" si="89"/>
        <v>0</v>
      </c>
      <c r="T271" t="str">
        <v>Kevin Love</v>
      </c>
      <c r="V271" s="6" t="str">
        <f t="shared" ca="1" si="90"/>
        <v>Kevin Love</v>
      </c>
      <c r="X271" t="str">
        <f ca="1"/>
        <v>Kevin Love</v>
      </c>
      <c r="Y271">
        <f ca="1">INDEX(_z_scores_!$K$2:$K$474,MATCH(X271,_z_scores_!$A$2:$A$474,0))</f>
        <v>-4.6167241933036722</v>
      </c>
      <c r="AA271">
        <f t="shared" ca="1" si="105"/>
        <v>0</v>
      </c>
      <c r="AC271">
        <f t="shared" ca="1" si="106"/>
        <v>0</v>
      </c>
      <c r="AE271">
        <v>-0.99195030359323355</v>
      </c>
      <c r="AF271">
        <v>-0.23612485202770817</v>
      </c>
      <c r="AG271">
        <v>-0.86140836075117067</v>
      </c>
      <c r="AH271">
        <v>-0.81308683729765929</v>
      </c>
      <c r="AI271">
        <v>-0.68148818098523678</v>
      </c>
      <c r="AJ271">
        <v>-0.1403571665824711</v>
      </c>
      <c r="AK271">
        <v>0.64009100871995472</v>
      </c>
      <c r="AL271">
        <v>6.7075528858994884E-2</v>
      </c>
      <c r="AM271">
        <v>-0.24621387205808978</v>
      </c>
      <c r="BE271" t="str">
        <f t="shared" si="91"/>
        <v>Reggie Jackson</v>
      </c>
      <c r="BF271" cm="1">
        <f t="array" ref="BF271">INDEX(_x_scores_!B$2:B$474,MATCH($BE271,_x_scores_!$A$2:$A$474,0),0) + INDEX(_hidden_info_auction!AP$42:BA$42,'Draft Sim'!$F$21)</f>
        <v>-0.77847186707397487</v>
      </c>
      <c r="BG271" cm="1">
        <f t="array" ref="BG271">INDEX(_x_scores_!C$2:C$474,MATCH($BE271,_x_scores_!$A$2:$A$474,0),0) + INDEX(_hidden_info_auction!AP$43:BA$43,'Draft Sim'!$F$21)</f>
        <v>-0.83547313722550165</v>
      </c>
      <c r="BH271" cm="1">
        <f t="array" ref="BH271">INDEX(_x_scores_!D$2:D$474,MATCH($BE271,_x_scores_!$A$2:$A$474,0),0) +INDEX(_hidden_info_auction!AP$44:BA$44,'Draft Sim'!$F$21)</f>
        <v>-4.1572866046456602E-2</v>
      </c>
      <c r="BI271" cm="1">
        <f t="array" ref="BI271">INDEX(_x_scores_!E$2:E$474,MATCH($BE271,_x_scores_!$A$2:$A$474,0),0) + INDEX(_hidden_info_auction!AP$45:BA$45,'Draft Sim'!$F$21)</f>
        <v>-0.71259028583921613</v>
      </c>
      <c r="BJ271" cm="1">
        <f t="array" ref="BJ271">INDEX(_x_scores_!F$2:F$474,MATCH($BE271,_x_scores_!$A$2:$A$474,0),0) + INDEX(_hidden_info_auction!AP$46:BA$46,'Draft Sim'!$F$21)</f>
        <v>-1.4026894259494829</v>
      </c>
      <c r="BK271" cm="1">
        <f t="array" ref="BK271">INDEX(_x_scores_!G$2:G$474,MATCH($BE271,_x_scores_!$A$2:$A$474,0),0) + INDEX(_hidden_info_auction!AP$47:BA$47,'Draft Sim'!$F$21)</f>
        <v>-2.3322899929438146E-2</v>
      </c>
      <c r="BL271" cm="1">
        <f t="array" ref="BL271">INDEX(_x_scores_!H$2:H$474,MATCH($BE271,_x_scores_!$A$2:$A$474,0),0) + INDEX(_hidden_info_auction!AP$48:BA$48,'Draft Sim'!$F$21)</f>
        <v>0.12710812431796992</v>
      </c>
      <c r="BM271" cm="1">
        <f t="array" ref="BM271">INDEX(_x_scores_!I$2:I$474,MATCH($BE271,_x_scores_!$A$2:$A$474,0),0) + INDEX(_hidden_info_auction!AP$49:BA$49,'Draft Sim'!$F$21)</f>
        <v>-1.696225473775175</v>
      </c>
      <c r="BN271" cm="1">
        <f t="array" ref="BN271">INDEX(_x_scores_!J$2:J$474,MATCH($BE271,_x_scores_!$A$2:$A$474,0),0) + INDEX(_hidden_info_auction!AP$50:BA$50,'Draft Sim'!$F$21)</f>
        <v>-0.42383727384751357</v>
      </c>
      <c r="BP271">
        <f t="shared" si="92"/>
        <v>0.44225528925888402</v>
      </c>
      <c r="BQ271">
        <f t="shared" si="93"/>
        <v>0.44274084322622931</v>
      </c>
      <c r="BR271">
        <f t="shared" si="94"/>
        <v>0.49720911944683677</v>
      </c>
      <c r="BS271">
        <f t="shared" si="95"/>
        <v>0.44606269757209738</v>
      </c>
      <c r="BT271">
        <f t="shared" si="96"/>
        <v>0.40313102552238034</v>
      </c>
      <c r="BU271">
        <f t="shared" si="97"/>
        <v>0.49839082934980428</v>
      </c>
      <c r="BV271">
        <f t="shared" si="98"/>
        <v>0.50931665744217192</v>
      </c>
      <c r="BW271">
        <f t="shared" si="99"/>
        <v>0.37628985147245697</v>
      </c>
      <c r="BX271">
        <f t="shared" si="100"/>
        <v>0.46885325584268656</v>
      </c>
      <c r="BZ271">
        <f t="shared" si="101"/>
        <v>0.45380550768150535</v>
      </c>
      <c r="CA271" cm="1">
        <f t="array" aca="1" ref="CA271" ca="1">SUM(IF(MOD(_xlfn.FLOOR.MATH(ROW(INDIRECT("1:512"))/1),2)=1,BP271,1-BP271) * IF(MOD(_xlfn.FLOOR.MATH(ROW(INDIRECT("1:512"))/2),2)=1,BQ271,1-BQ271) *  IF(MOD(_xlfn.FLOOR.MATH(ROW(INDIRECT("1:512"))/4),2)=1,BR271,1-BR271) *IF(MOD(_xlfn.FLOOR.MATH(ROW(INDIRECT("1:512"))/8),2)=1,BS271,1-BS271) * IF(MOD(_xlfn.FLOOR.MATH(ROW(INDIRECT("1:512"))/16),2)=1,BT271,1-BT271) * IF(MOD(_xlfn.FLOOR.MATH(ROW(INDIRECT("1:512"))/32),2)=1,BU271,1-BU271) *  IF(MOD(_xlfn.FLOOR.MATH(ROW(INDIRECT("1:512"))/64),2)=1,BV271,1-BV271) * IF(MOD(_xlfn.FLOOR.MATH(ROW(INDIRECT("1:512"))/128),2)=1,BW271,1-BW271) * IF(MOD(_xlfn.FLOOR.MATH(ROW(INDIRECT("1:512"))/256),2)=1,BX271,1-BX271)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0.38721729961742696</v>
      </c>
      <c r="CB271">
        <f ca="1">IF('Auction Sim'!$C$2 = "Most Categories",CA271,BZ271)</f>
        <v>0.38721729961742696</v>
      </c>
      <c r="CD271" t="str">
        <f ca="1"/>
        <v>John Wall</v>
      </c>
      <c r="CF271" s="6" t="str">
        <f t="shared" ca="1" si="102"/>
        <v>John Wall</v>
      </c>
      <c r="CH271" t="str">
        <f ca="1"/>
        <v>John Wall</v>
      </c>
      <c r="CI271">
        <f t="shared" ca="1" si="107"/>
        <v>0.38648697366555945</v>
      </c>
      <c r="CJ271">
        <f t="shared" ca="1" si="108"/>
        <v>0.21151295702295853</v>
      </c>
      <c r="CL271">
        <f t="shared" ca="1" si="109"/>
        <v>0</v>
      </c>
      <c r="CN271">
        <f t="shared" ca="1" si="103"/>
        <v>0</v>
      </c>
    </row>
    <row r="272" spans="9:92">
      <c r="I272" t="str">
        <v>Javonte Green</v>
      </c>
      <c r="K272" s="6" t="str">
        <f t="shared" ca="1" si="88"/>
        <v>Javonte Green</v>
      </c>
      <c r="M272" t="str">
        <f ca="1"/>
        <v>Javonte Green</v>
      </c>
      <c r="N272">
        <f ca="1">INDEX(_g_scores_!K$2:$K$474,MATCH(M272,_g_scores_!$A$2:$A$474,0))</f>
        <v>-2.7887859634005285</v>
      </c>
      <c r="P272">
        <f t="shared" ca="1" si="104"/>
        <v>0</v>
      </c>
      <c r="R272">
        <f t="shared" ca="1" si="89"/>
        <v>0</v>
      </c>
      <c r="T272" t="str">
        <v>Ochai Agbaji</v>
      </c>
      <c r="V272" s="6" t="str">
        <f t="shared" ca="1" si="90"/>
        <v>Ochai Agbaji</v>
      </c>
      <c r="X272" t="str">
        <f ca="1"/>
        <v>Ochai Agbaji</v>
      </c>
      <c r="Y272">
        <f ca="1">INDEX(_z_scores_!$K$2:$K$474,MATCH(X272,_z_scores_!$A$2:$A$474,0))</f>
        <v>-4.6567851150892992</v>
      </c>
      <c r="AA272">
        <f t="shared" ca="1" si="105"/>
        <v>0</v>
      </c>
      <c r="AC272">
        <f t="shared" ca="1" si="106"/>
        <v>0</v>
      </c>
      <c r="AE272">
        <v>-0.7860486183312051</v>
      </c>
      <c r="AF272">
        <v>-0.97424808586106282</v>
      </c>
      <c r="AG272">
        <v>-0.94008916722376645</v>
      </c>
      <c r="AH272">
        <v>-0.59144021900238986</v>
      </c>
      <c r="AI272">
        <v>-0.5557574113173489</v>
      </c>
      <c r="AJ272">
        <v>-2.3160663284138922E-2</v>
      </c>
      <c r="AK272">
        <v>0.69522657077845273</v>
      </c>
      <c r="AL272">
        <v>3.8225790181935046E-2</v>
      </c>
      <c r="AM272">
        <v>-0.35366815255015721</v>
      </c>
      <c r="BE272" t="str">
        <f t="shared" si="91"/>
        <v>Javonte Green</v>
      </c>
      <c r="BF272" cm="1">
        <f t="array" ref="BF272">INDEX(_x_scores_!B$2:B$474,MATCH($BE272,_x_scores_!$A$2:$A$474,0),0) + INDEX(_hidden_info_auction!AP$42:BA$42,'Draft Sim'!$F$21)</f>
        <v>-1.2463448144409983</v>
      </c>
      <c r="BG272" cm="1">
        <f t="array" ref="BG272">INDEX(_x_scores_!C$2:C$474,MATCH($BE272,_x_scores_!$A$2:$A$474,0),0) + INDEX(_hidden_info_auction!AP$43:BA$43,'Draft Sim'!$F$21)</f>
        <v>-0.70293203178778496</v>
      </c>
      <c r="BH272" cm="1">
        <f t="array" ref="BH272">INDEX(_x_scores_!D$2:D$474,MATCH($BE272,_x_scores_!$A$2:$A$474,0),0) +INDEX(_hidden_info_auction!AP$44:BA$44,'Draft Sim'!$F$21)</f>
        <v>-0.90835148723592574</v>
      </c>
      <c r="BI272" cm="1">
        <f t="array" ref="BI272">INDEX(_x_scores_!E$2:E$474,MATCH($BE272,_x_scores_!$A$2:$A$474,0),0) + INDEX(_hidden_info_auction!AP$45:BA$45,'Draft Sim'!$F$21)</f>
        <v>-0.57474070956886603</v>
      </c>
      <c r="BJ272" cm="1">
        <f t="array" ref="BJ272">INDEX(_x_scores_!F$2:F$474,MATCH($BE272,_x_scores_!$A$2:$A$474,0),0) + INDEX(_hidden_info_auction!AP$46:BA$46,'Draft Sim'!$F$21)</f>
        <v>-0.91387124956953814</v>
      </c>
      <c r="BK272" cm="1">
        <f t="array" ref="BK272">INDEX(_x_scores_!G$2:G$474,MATCH($BE272,_x_scores_!$A$2:$A$474,0),0) + INDEX(_hidden_info_auction!AP$47:BA$47,'Draft Sim'!$F$21)</f>
        <v>-0.86124567793256246</v>
      </c>
      <c r="BL272" cm="1">
        <f t="array" ref="BL272">INDEX(_x_scores_!H$2:H$474,MATCH($BE272,_x_scores_!$A$2:$A$474,0),0) + INDEX(_hidden_info_auction!AP$48:BA$48,'Draft Sim'!$F$21)</f>
        <v>0.84850173613943658</v>
      </c>
      <c r="BM272" cm="1">
        <f t="array" ref="BM272">INDEX(_x_scores_!I$2:I$474,MATCH($BE272,_x_scores_!$A$2:$A$474,0),0) + INDEX(_hidden_info_auction!AP$49:BA$49,'Draft Sim'!$F$21)</f>
        <v>-1.7753862598919499</v>
      </c>
      <c r="BN272" cm="1">
        <f t="array" ref="BN272">INDEX(_x_scores_!J$2:J$474,MATCH($BE272,_x_scores_!$A$2:$A$474,0),0) + INDEX(_hidden_info_auction!AP$50:BA$50,'Draft Sim'!$F$21)</f>
        <v>0.15686085741175462</v>
      </c>
      <c r="BP272">
        <f t="shared" si="92"/>
        <v>0.40805415756001273</v>
      </c>
      <c r="BQ272">
        <f t="shared" si="93"/>
        <v>0.45177598723085577</v>
      </c>
      <c r="BR272">
        <f t="shared" si="94"/>
        <v>0.43925644468766256</v>
      </c>
      <c r="BS272">
        <f t="shared" si="95"/>
        <v>0.45645025943080375</v>
      </c>
      <c r="BT272">
        <f t="shared" si="96"/>
        <v>0.43652545799330011</v>
      </c>
      <c r="BU272">
        <f t="shared" si="97"/>
        <v>0.44079692049967001</v>
      </c>
      <c r="BV272">
        <f t="shared" si="98"/>
        <v>0.56194731072819826</v>
      </c>
      <c r="BW272">
        <f t="shared" si="99"/>
        <v>0.37071830378728465</v>
      </c>
      <c r="BX272">
        <f t="shared" si="100"/>
        <v>0.51153744017599334</v>
      </c>
      <c r="BZ272">
        <f t="shared" si="101"/>
        <v>0.45300692023264233</v>
      </c>
      <c r="CA272" cm="1">
        <f t="array" aca="1" ref="CA272" ca="1">SUM(IF(MOD(_xlfn.FLOOR.MATH(ROW(INDIRECT("1:512"))/1),2)=1,BP272,1-BP272) * IF(MOD(_xlfn.FLOOR.MATH(ROW(INDIRECT("1:512"))/2),2)=1,BQ272,1-BQ272) *  IF(MOD(_xlfn.FLOOR.MATH(ROW(INDIRECT("1:512"))/4),2)=1,BR272,1-BR272) *IF(MOD(_xlfn.FLOOR.MATH(ROW(INDIRECT("1:512"))/8),2)=1,BS272,1-BS272) * IF(MOD(_xlfn.FLOOR.MATH(ROW(INDIRECT("1:512"))/16),2)=1,BT272,1-BT272) * IF(MOD(_xlfn.FLOOR.MATH(ROW(INDIRECT("1:512"))/32),2)=1,BU272,1-BU272) *  IF(MOD(_xlfn.FLOOR.MATH(ROW(INDIRECT("1:512"))/64),2)=1,BV272,1-BV272) * IF(MOD(_xlfn.FLOOR.MATH(ROW(INDIRECT("1:512"))/128),2)=1,BW272,1-BW272) * IF(MOD(_xlfn.FLOOR.MATH(ROW(INDIRECT("1:512"))/256),2)=1,BX272,1-BX272)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0.38504323184297756</v>
      </c>
      <c r="CB272">
        <f ca="1">IF('Auction Sim'!$C$2 = "Most Categories",CA272,BZ272)</f>
        <v>0.38504323184297756</v>
      </c>
      <c r="CD272" t="str">
        <f ca="1"/>
        <v>Cedi Osman</v>
      </c>
      <c r="CF272" s="6" t="str">
        <f t="shared" ca="1" si="102"/>
        <v>Cedi Osman</v>
      </c>
      <c r="CH272" t="str">
        <f ca="1"/>
        <v>Cedi Osman</v>
      </c>
      <c r="CI272">
        <f t="shared" ca="1" si="107"/>
        <v>0.38646187704343299</v>
      </c>
      <c r="CJ272">
        <f t="shared" ca="1" si="108"/>
        <v>0.21144737552315129</v>
      </c>
      <c r="CL272">
        <f t="shared" ca="1" si="109"/>
        <v>0</v>
      </c>
      <c r="CN272">
        <f t="shared" ca="1" si="103"/>
        <v>0</v>
      </c>
    </row>
    <row r="273" spans="9:92">
      <c r="I273" t="str">
        <v>Damion Lee</v>
      </c>
      <c r="K273" s="6" t="str">
        <f t="shared" ca="1" si="88"/>
        <v>Damion Lee</v>
      </c>
      <c r="M273" t="str">
        <f ca="1"/>
        <v>Damion Lee</v>
      </c>
      <c r="N273">
        <f ca="1">INDEX(_g_scores_!K$2:$K$474,MATCH(M273,_g_scores_!$A$2:$A$474,0))</f>
        <v>-2.7906214630152011</v>
      </c>
      <c r="P273">
        <f t="shared" ca="1" si="104"/>
        <v>0</v>
      </c>
      <c r="R273">
        <f t="shared" ca="1" si="89"/>
        <v>0</v>
      </c>
      <c r="T273" t="str">
        <v>Maxi Kleber</v>
      </c>
      <c r="V273" s="6" t="str">
        <f t="shared" ca="1" si="90"/>
        <v>Maxi Kleber</v>
      </c>
      <c r="X273" t="str">
        <f ca="1"/>
        <v>Maxi Kleber</v>
      </c>
      <c r="Y273">
        <f ca="1">INDEX(_z_scores_!$K$2:$K$474,MATCH(X273,_z_scores_!$A$2:$A$474,0))</f>
        <v>-4.6772084248972545</v>
      </c>
      <c r="AA273">
        <f t="shared" ca="1" si="105"/>
        <v>0</v>
      </c>
      <c r="AC273">
        <f t="shared" ca="1" si="106"/>
        <v>0</v>
      </c>
      <c r="AE273">
        <v>-1.1643127495379273</v>
      </c>
      <c r="AF273">
        <v>-0.710177290393324</v>
      </c>
      <c r="AG273">
        <v>-0.98994958476676342</v>
      </c>
      <c r="AH273">
        <v>-0.80923851415093118</v>
      </c>
      <c r="AI273">
        <v>-8.6482453047865893E-2</v>
      </c>
      <c r="AJ273">
        <v>-0.50421998305164295</v>
      </c>
      <c r="AK273">
        <v>0.97899850274923694</v>
      </c>
      <c r="AL273">
        <v>-4.1580312076637205E-2</v>
      </c>
      <c r="AM273">
        <v>-9.3202219246989182E-2</v>
      </c>
      <c r="BE273" t="str">
        <f t="shared" si="91"/>
        <v>Damion Lee</v>
      </c>
      <c r="BF273" cm="1">
        <f t="array" ref="BF273">INDEX(_x_scores_!B$2:B$474,MATCH($BE273,_x_scores_!$A$2:$A$474,0),0) + INDEX(_hidden_info_auction!AP$42:BA$42,'Draft Sim'!$F$21)</f>
        <v>-1.0474508225111139</v>
      </c>
      <c r="BG273" cm="1">
        <f t="array" ref="BG273">INDEX(_x_scores_!C$2:C$474,MATCH($BE273,_x_scores_!$A$2:$A$474,0),0) + INDEX(_hidden_info_auction!AP$43:BA$43,'Draft Sim'!$F$21)</f>
        <v>-0.62569264149352077</v>
      </c>
      <c r="BH273" cm="1">
        <f t="array" ref="BH273">INDEX(_x_scores_!D$2:D$474,MATCH($BE273,_x_scores_!$A$2:$A$474,0),0) +INDEX(_hidden_info_auction!AP$44:BA$44,'Draft Sim'!$F$21)</f>
        <v>-0.82154213938196274</v>
      </c>
      <c r="BI273" cm="1">
        <f t="array" ref="BI273">INDEX(_x_scores_!E$2:E$474,MATCH($BE273,_x_scores_!$A$2:$A$474,0),0) + INDEX(_hidden_info_auction!AP$45:BA$45,'Draft Sim'!$F$21)</f>
        <v>-0.80744631407683176</v>
      </c>
      <c r="BJ273" cm="1">
        <f t="array" ref="BJ273">INDEX(_x_scores_!F$2:F$474,MATCH($BE273,_x_scores_!$A$2:$A$474,0),0) + INDEX(_hidden_info_auction!AP$46:BA$46,'Draft Sim'!$F$21)</f>
        <v>-1.3561189730847585</v>
      </c>
      <c r="BK273" cm="1">
        <f t="array" ref="BK273">INDEX(_x_scores_!G$2:G$474,MATCH($BE273,_x_scores_!$A$2:$A$474,0),0) + INDEX(_hidden_info_auction!AP$47:BA$47,'Draft Sim'!$F$21)</f>
        <v>-0.2093675949114813</v>
      </c>
      <c r="BL273" cm="1">
        <f t="array" ref="BL273">INDEX(_x_scores_!H$2:H$474,MATCH($BE273,_x_scores_!$A$2:$A$474,0),0) + INDEX(_hidden_info_auction!AP$48:BA$48,'Draft Sim'!$F$21)</f>
        <v>0.68925722143747714</v>
      </c>
      <c r="BM273" cm="1">
        <f t="array" ref="BM273">INDEX(_x_scores_!I$2:I$474,MATCH($BE273,_x_scores_!$A$2:$A$474,0),0) + INDEX(_hidden_info_auction!AP$49:BA$49,'Draft Sim'!$F$21)</f>
        <v>-1.6567538616873694</v>
      </c>
      <c r="BN273" cm="1">
        <f t="array" ref="BN273">INDEX(_x_scores_!J$2:J$474,MATCH($BE273,_x_scores_!$A$2:$A$474,0),0) + INDEX(_hidden_info_auction!AP$50:BA$50,'Draft Sim'!$F$21)</f>
        <v>-7.4777399646903081E-2</v>
      </c>
      <c r="BP273">
        <f t="shared" si="92"/>
        <v>0.42252347151908309</v>
      </c>
      <c r="BQ273">
        <f t="shared" si="93"/>
        <v>0.45705314061415725</v>
      </c>
      <c r="BR273">
        <f t="shared" si="94"/>
        <v>0.44502274526864027</v>
      </c>
      <c r="BS273">
        <f t="shared" si="95"/>
        <v>0.43893588880821965</v>
      </c>
      <c r="BT273">
        <f t="shared" si="96"/>
        <v>0.40628630473501215</v>
      </c>
      <c r="BU273">
        <f t="shared" si="97"/>
        <v>0.48555773523435175</v>
      </c>
      <c r="BV273">
        <f t="shared" si="98"/>
        <v>0.55039040811873619</v>
      </c>
      <c r="BW273">
        <f t="shared" si="99"/>
        <v>0.37907771369398446</v>
      </c>
      <c r="BX273">
        <f t="shared" si="100"/>
        <v>0.49449937514371511</v>
      </c>
      <c r="BZ273">
        <f t="shared" si="101"/>
        <v>0.45326075368176671</v>
      </c>
      <c r="CA273" cm="1">
        <f t="array" aca="1" ref="CA273" ca="1">SUM(IF(MOD(_xlfn.FLOOR.MATH(ROW(INDIRECT("1:512"))/1),2)=1,BP273,1-BP273) * IF(MOD(_xlfn.FLOOR.MATH(ROW(INDIRECT("1:512"))/2),2)=1,BQ273,1-BQ273) *  IF(MOD(_xlfn.FLOOR.MATH(ROW(INDIRECT("1:512"))/4),2)=1,BR273,1-BR273) *IF(MOD(_xlfn.FLOOR.MATH(ROW(INDIRECT("1:512"))/8),2)=1,BS273,1-BS273) * IF(MOD(_xlfn.FLOOR.MATH(ROW(INDIRECT("1:512"))/16),2)=1,BT273,1-BT273) * IF(MOD(_xlfn.FLOOR.MATH(ROW(INDIRECT("1:512"))/32),2)=1,BU273,1-BU273) *  IF(MOD(_xlfn.FLOOR.MATH(ROW(INDIRECT("1:512"))/64),2)=1,BV273,1-BV273) * IF(MOD(_xlfn.FLOOR.MATH(ROW(INDIRECT("1:512"))/128),2)=1,BW273,1-BW273) * IF(MOD(_xlfn.FLOOR.MATH(ROW(INDIRECT("1:512"))/256),2)=1,BX273,1-BX273)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0.3857564507816294</v>
      </c>
      <c r="CB273">
        <f ca="1">IF('Auction Sim'!$C$2 = "Most Categories",CA273,BZ273)</f>
        <v>0.3857564507816294</v>
      </c>
      <c r="CD273" t="str">
        <f ca="1"/>
        <v>Jordan Nwora</v>
      </c>
      <c r="CF273" s="6" t="str">
        <f t="shared" ca="1" si="102"/>
        <v>Jordan Nwora</v>
      </c>
      <c r="CH273" t="str">
        <f ca="1"/>
        <v>Jordan Nwora</v>
      </c>
      <c r="CI273">
        <f t="shared" ca="1" si="107"/>
        <v>0.38600731327483301</v>
      </c>
      <c r="CJ273">
        <f t="shared" ca="1" si="108"/>
        <v>0.21025931233143891</v>
      </c>
      <c r="CL273">
        <f t="shared" ca="1" si="109"/>
        <v>0</v>
      </c>
      <c r="CN273">
        <f t="shared" ca="1" si="103"/>
        <v>0</v>
      </c>
    </row>
    <row r="274" spans="9:92">
      <c r="I274" t="str">
        <v>John Wall</v>
      </c>
      <c r="K274" s="6" t="str">
        <f t="shared" ca="1" si="88"/>
        <v>John Wall</v>
      </c>
      <c r="M274" t="str">
        <f ca="1"/>
        <v>John Wall</v>
      </c>
      <c r="N274">
        <f ca="1">INDEX(_g_scores_!K$2:$K$474,MATCH(M274,_g_scores_!$A$2:$A$474,0))</f>
        <v>-2.7909422763483684</v>
      </c>
      <c r="P274">
        <f t="shared" ca="1" si="104"/>
        <v>0</v>
      </c>
      <c r="R274">
        <f t="shared" ca="1" si="89"/>
        <v>0</v>
      </c>
      <c r="T274" t="str">
        <v>Dwight Powell</v>
      </c>
      <c r="V274" s="6" t="str">
        <f t="shared" ca="1" si="90"/>
        <v>Dwight Powell</v>
      </c>
      <c r="X274" t="str">
        <f ca="1"/>
        <v>Dwight Powell</v>
      </c>
      <c r="Y274">
        <f ca="1">INDEX(_z_scores_!$K$2:$K$474,MATCH(X274,_z_scores_!$A$2:$A$474,0))</f>
        <v>-4.6820540179100956</v>
      </c>
      <c r="AA274">
        <f t="shared" ca="1" si="105"/>
        <v>0</v>
      </c>
      <c r="AC274">
        <f t="shared" ca="1" si="106"/>
        <v>0</v>
      </c>
      <c r="AE274">
        <v>-1.0014633593684792</v>
      </c>
      <c r="AF274">
        <v>-0.40756512907217363</v>
      </c>
      <c r="AG274">
        <v>-1.1333634556927548</v>
      </c>
      <c r="AH274">
        <v>-0.50693110822743614</v>
      </c>
      <c r="AI274">
        <v>-0.50104893177540299</v>
      </c>
      <c r="AJ274">
        <v>-1.2139194341481641</v>
      </c>
      <c r="AK274">
        <v>0.77511811861162394</v>
      </c>
      <c r="AL274">
        <v>-0.25347680147268103</v>
      </c>
      <c r="AM274">
        <v>0.44918981686685255</v>
      </c>
      <c r="BE274" t="str">
        <f t="shared" si="91"/>
        <v>John Wall</v>
      </c>
      <c r="BF274" cm="1">
        <f t="array" ref="BF274">INDEX(_x_scores_!B$2:B$474,MATCH($BE274,_x_scores_!$A$2:$A$474,0),0) + INDEX(_hidden_info_auction!AP$42:BA$42,'Draft Sim'!$F$21)</f>
        <v>-0.88060856162475765</v>
      </c>
      <c r="BG274" cm="1">
        <f t="array" ref="BG274">INDEX(_x_scores_!C$2:C$474,MATCH($BE274,_x_scores_!$A$2:$A$474,0),0) + INDEX(_hidden_info_auction!AP$43:BA$43,'Draft Sim'!$F$21)</f>
        <v>-0.73390825073111432</v>
      </c>
      <c r="BH274" cm="1">
        <f t="array" ref="BH274">INDEX(_x_scores_!D$2:D$474,MATCH($BE274,_x_scores_!$A$2:$A$474,0),0) +INDEX(_hidden_info_auction!AP$44:BA$44,'Draft Sim'!$F$21)</f>
        <v>0.24505745690624994</v>
      </c>
      <c r="BI274" cm="1">
        <f t="array" ref="BI274">INDEX(_x_scores_!E$2:E$474,MATCH($BE274,_x_scores_!$A$2:$A$474,0),0) + INDEX(_hidden_info_auction!AP$45:BA$45,'Draft Sim'!$F$21)</f>
        <v>-0.57203794714657485</v>
      </c>
      <c r="BJ274" cm="1">
        <f t="array" ref="BJ274">INDEX(_x_scores_!F$2:F$474,MATCH($BE274,_x_scores_!$A$2:$A$474,0),0) + INDEX(_hidden_info_auction!AP$46:BA$46,'Draft Sim'!$F$21)</f>
        <v>-0.98937728421849247</v>
      </c>
      <c r="BK274" cm="1">
        <f t="array" ref="BK274">INDEX(_x_scores_!G$2:G$474,MATCH($BE274,_x_scores_!$A$2:$A$474,0),0) + INDEX(_hidden_info_auction!AP$47:BA$47,'Draft Sim'!$F$21)</f>
        <v>-0.64532333141276998</v>
      </c>
      <c r="BL274" cm="1">
        <f t="array" ref="BL274">INDEX(_x_scores_!H$2:H$474,MATCH($BE274,_x_scores_!$A$2:$A$474,0),0) + INDEX(_hidden_info_auction!AP$48:BA$48,'Draft Sim'!$F$21)</f>
        <v>-9.1689344161226927E-2</v>
      </c>
      <c r="BM274" cm="1">
        <f t="array" ref="BM274">INDEX(_x_scores_!I$2:I$474,MATCH($BE274,_x_scores_!$A$2:$A$474,0),0) + INDEX(_hidden_info_auction!AP$49:BA$49,'Draft Sim'!$F$21)</f>
        <v>-1.9650206410558719</v>
      </c>
      <c r="BN274" cm="1">
        <f t="array" ref="BN274">INDEX(_x_scores_!J$2:J$474,MATCH($BE274,_x_scores_!$A$2:$A$474,0),0) + INDEX(_hidden_info_auction!AP$50:BA$50,'Draft Sim'!$F$21)</f>
        <v>-0.18586624618506861</v>
      </c>
      <c r="BP274">
        <f t="shared" si="92"/>
        <v>0.43474308535131767</v>
      </c>
      <c r="BQ274">
        <f t="shared" si="93"/>
        <v>0.44966196691594951</v>
      </c>
      <c r="BR274">
        <f t="shared" si="94"/>
        <v>0.51644673419101328</v>
      </c>
      <c r="BS274">
        <f t="shared" si="95"/>
        <v>0.45665424573285307</v>
      </c>
      <c r="BT274">
        <f t="shared" si="96"/>
        <v>0.43133116434538965</v>
      </c>
      <c r="BU274">
        <f t="shared" si="97"/>
        <v>0.45556785731581384</v>
      </c>
      <c r="BV274">
        <f t="shared" si="98"/>
        <v>0.49327914352582258</v>
      </c>
      <c r="BW274">
        <f t="shared" si="99"/>
        <v>0.35748306669961893</v>
      </c>
      <c r="BX274">
        <f t="shared" si="100"/>
        <v>0.48632992354889992</v>
      </c>
      <c r="BZ274">
        <f t="shared" si="101"/>
        <v>0.45349968751407538</v>
      </c>
      <c r="CA274" cm="1">
        <f t="array" aca="1" ref="CA274" ca="1">SUM(IF(MOD(_xlfn.FLOOR.MATH(ROW(INDIRECT("1:512"))/1),2)=1,BP274,1-BP274) * IF(MOD(_xlfn.FLOOR.MATH(ROW(INDIRECT("1:512"))/2),2)=1,BQ274,1-BQ274) *  IF(MOD(_xlfn.FLOOR.MATH(ROW(INDIRECT("1:512"))/4),2)=1,BR274,1-BR274) *IF(MOD(_xlfn.FLOOR.MATH(ROW(INDIRECT("1:512"))/8),2)=1,BS274,1-BS274) * IF(MOD(_xlfn.FLOOR.MATH(ROW(INDIRECT("1:512"))/16),2)=1,BT274,1-BT274) * IF(MOD(_xlfn.FLOOR.MATH(ROW(INDIRECT("1:512"))/32),2)=1,BU274,1-BU274) *  IF(MOD(_xlfn.FLOOR.MATH(ROW(INDIRECT("1:512"))/64),2)=1,BV274,1-BV274) * IF(MOD(_xlfn.FLOOR.MATH(ROW(INDIRECT("1:512"))/128),2)=1,BW274,1-BW274) * IF(MOD(_xlfn.FLOOR.MATH(ROW(INDIRECT("1:512"))/256),2)=1,BX274,1-BX274)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0.38648697366555945</v>
      </c>
      <c r="CB274">
        <f ca="1">IF('Auction Sim'!$C$2 = "Most Categories",CA274,BZ274)</f>
        <v>0.38648697366555945</v>
      </c>
      <c r="CD274" t="str">
        <f ca="1"/>
        <v>Damion Lee</v>
      </c>
      <c r="CF274" s="6" t="str">
        <f t="shared" ca="1" si="102"/>
        <v>Damion Lee</v>
      </c>
      <c r="CH274" t="str">
        <f ca="1"/>
        <v>Damion Lee</v>
      </c>
      <c r="CI274">
        <f t="shared" ca="1" si="107"/>
        <v>0.3857564507816294</v>
      </c>
      <c r="CJ274">
        <f t="shared" ca="1" si="108"/>
        <v>0.20960347459783185</v>
      </c>
      <c r="CL274">
        <f t="shared" ca="1" si="109"/>
        <v>0</v>
      </c>
      <c r="CN274">
        <f t="shared" ca="1" si="103"/>
        <v>0</v>
      </c>
    </row>
    <row r="275" spans="9:92">
      <c r="I275" t="str">
        <v>Jordan Nwora</v>
      </c>
      <c r="K275" s="6" t="str">
        <f t="shared" ca="1" si="88"/>
        <v>Jordan Nwora</v>
      </c>
      <c r="M275" t="str">
        <f ca="1"/>
        <v>Jordan Nwora</v>
      </c>
      <c r="N275">
        <f ca="1">INDEX(_g_scores_!K$2:$K$474,MATCH(M275,_g_scores_!$A$2:$A$474,0))</f>
        <v>-2.8018381090974267</v>
      </c>
      <c r="P275">
        <f t="shared" ca="1" si="104"/>
        <v>0</v>
      </c>
      <c r="R275">
        <f t="shared" ca="1" si="89"/>
        <v>0</v>
      </c>
      <c r="T275" t="str">
        <v>Cedi Osman</v>
      </c>
      <c r="V275" s="6" t="str">
        <f t="shared" ca="1" si="90"/>
        <v>Cedi Osman</v>
      </c>
      <c r="X275" t="str">
        <f ca="1"/>
        <v>Cedi Osman</v>
      </c>
      <c r="Y275">
        <f ca="1">INDEX(_z_scores_!$K$2:$K$474,MATCH(X275,_z_scores_!$A$2:$A$474,0))</f>
        <v>-4.6822353656253712</v>
      </c>
      <c r="AA275">
        <f t="shared" ca="1" si="105"/>
        <v>0</v>
      </c>
      <c r="AC275">
        <f t="shared" ca="1" si="106"/>
        <v>0</v>
      </c>
      <c r="AE275">
        <v>-0.76882000072665746</v>
      </c>
      <c r="AF275">
        <v>-0.91134834539033338</v>
      </c>
      <c r="AG275">
        <v>-0.88582294121974936</v>
      </c>
      <c r="AH275">
        <v>-0.46985422756129547</v>
      </c>
      <c r="AI275">
        <v>-0.72596237606607827</v>
      </c>
      <c r="AJ275">
        <v>-0.14649114712768083</v>
      </c>
      <c r="AK275">
        <v>0.78871902329700116</v>
      </c>
      <c r="AL275">
        <v>-0.15314749957579382</v>
      </c>
      <c r="AM275">
        <v>-0.31747062353151828</v>
      </c>
      <c r="BE275" t="str">
        <f t="shared" si="91"/>
        <v>Jordan Nwora</v>
      </c>
      <c r="BF275" cm="1">
        <f t="array" ref="BF275">INDEX(_x_scores_!B$2:B$474,MATCH($BE275,_x_scores_!$A$2:$A$474,0),0) + INDEX(_hidden_info_auction!AP$42:BA$42,'Draft Sim'!$F$21)</f>
        <v>-1.0079080065891604</v>
      </c>
      <c r="BG275" cm="1">
        <f t="array" ref="BG275">INDEX(_x_scores_!C$2:C$474,MATCH($BE275,_x_scores_!$A$2:$A$474,0),0) + INDEX(_hidden_info_auction!AP$43:BA$43,'Draft Sim'!$F$21)</f>
        <v>-0.46687243377122578</v>
      </c>
      <c r="BH275" cm="1">
        <f t="array" ref="BH275">INDEX(_x_scores_!D$2:D$474,MATCH($BE275,_x_scores_!$A$2:$A$474,0),0) +INDEX(_hidden_info_auction!AP$44:BA$44,'Draft Sim'!$F$21)</f>
        <v>-0.8420599812007501</v>
      </c>
      <c r="BI275" cm="1">
        <f t="array" ref="BI275">INDEX(_x_scores_!E$2:E$474,MATCH($BE275,_x_scores_!$A$2:$A$474,0),0) + INDEX(_hidden_info_auction!AP$45:BA$45,'Draft Sim'!$F$21)</f>
        <v>-0.79504509733952733</v>
      </c>
      <c r="BJ275" cm="1">
        <f t="array" ref="BJ275">INDEX(_x_scores_!F$2:F$474,MATCH($BE275,_x_scores_!$A$2:$A$474,0),0) + INDEX(_hidden_info_auction!AP$46:BA$46,'Draft Sim'!$F$21)</f>
        <v>-1.1648201259390509</v>
      </c>
      <c r="BK275" cm="1">
        <f t="array" ref="BK275">INDEX(_x_scores_!G$2:G$474,MATCH($BE275,_x_scores_!$A$2:$A$474,0),0) + INDEX(_hidden_info_auction!AP$47:BA$47,'Draft Sim'!$F$21)</f>
        <v>-0.325115338687329</v>
      </c>
      <c r="BL275" cm="1">
        <f t="array" ref="BL275">INDEX(_x_scores_!H$2:H$474,MATCH($BE275,_x_scores_!$A$2:$A$474,0),0) + INDEX(_hidden_info_auction!AP$48:BA$48,'Draft Sim'!$F$21)</f>
        <v>0.67994390203194555</v>
      </c>
      <c r="BM275" cm="1">
        <f t="array" ref="BM275">INDEX(_x_scores_!I$2:I$474,MATCH($BE275,_x_scores_!$A$2:$A$474,0),0) + INDEX(_hidden_info_auction!AP$49:BA$49,'Draft Sim'!$F$21)</f>
        <v>-1.7436374455280774</v>
      </c>
      <c r="BN275" cm="1">
        <f t="array" ref="BN275">INDEX(_x_scores_!J$2:J$474,MATCH($BE275,_x_scores_!$A$2:$A$474,0),0) + INDEX(_hidden_info_auction!AP$50:BA$50,'Draft Sim'!$F$21)</f>
        <v>-0.22142324391332943</v>
      </c>
      <c r="BP275">
        <f t="shared" si="92"/>
        <v>0.42541333037597984</v>
      </c>
      <c r="BQ275">
        <f t="shared" si="93"/>
        <v>0.46792686697007402</v>
      </c>
      <c r="BR275">
        <f t="shared" si="94"/>
        <v>0.44365875318989156</v>
      </c>
      <c r="BS275">
        <f t="shared" si="95"/>
        <v>0.43986655492947269</v>
      </c>
      <c r="BT275">
        <f t="shared" si="96"/>
        <v>0.41930914705915157</v>
      </c>
      <c r="BU275">
        <f t="shared" si="97"/>
        <v>0.477580320447064</v>
      </c>
      <c r="BV275">
        <f t="shared" si="98"/>
        <v>0.54971308690133025</v>
      </c>
      <c r="BW275">
        <f t="shared" si="99"/>
        <v>0.37294969002857359</v>
      </c>
      <c r="BX275">
        <f t="shared" si="100"/>
        <v>0.48371611636967138</v>
      </c>
      <c r="BZ275">
        <f t="shared" si="101"/>
        <v>0.45334820736346759</v>
      </c>
      <c r="CA275" cm="1">
        <f t="array" aca="1" ref="CA275" ca="1">SUM(IF(MOD(_xlfn.FLOOR.MATH(ROW(INDIRECT("1:512"))/1),2)=1,BP275,1-BP275) * IF(MOD(_xlfn.FLOOR.MATH(ROW(INDIRECT("1:512"))/2),2)=1,BQ275,1-BQ275) *  IF(MOD(_xlfn.FLOOR.MATH(ROW(INDIRECT("1:512"))/4),2)=1,BR275,1-BR275) *IF(MOD(_xlfn.FLOOR.MATH(ROW(INDIRECT("1:512"))/8),2)=1,BS275,1-BS275) * IF(MOD(_xlfn.FLOOR.MATH(ROW(INDIRECT("1:512"))/16),2)=1,BT275,1-BT275) * IF(MOD(_xlfn.FLOOR.MATH(ROW(INDIRECT("1:512"))/32),2)=1,BU275,1-BU275) *  IF(MOD(_xlfn.FLOOR.MATH(ROW(INDIRECT("1:512"))/64),2)=1,BV275,1-BV275) * IF(MOD(_xlfn.FLOOR.MATH(ROW(INDIRECT("1:512"))/128),2)=1,BW275,1-BW275) * IF(MOD(_xlfn.FLOOR.MATH(ROW(INDIRECT("1:512"))/256),2)=1,BX275,1-BX275)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0.38600731327483301</v>
      </c>
      <c r="CB275">
        <f ca="1">IF('Auction Sim'!$C$2 = "Most Categories",CA275,BZ275)</f>
        <v>0.38600731327483301</v>
      </c>
      <c r="CD275" t="str">
        <f ca="1"/>
        <v>Christian Koloko</v>
      </c>
      <c r="CF275" s="6" t="str">
        <f t="shared" ca="1" si="102"/>
        <v>Christian Koloko</v>
      </c>
      <c r="CH275" t="str">
        <f ca="1"/>
        <v>Christian Koloko</v>
      </c>
      <c r="CI275">
        <f t="shared" ca="1" si="107"/>
        <v>0.38570790046567011</v>
      </c>
      <c r="CJ275">
        <f t="shared" ca="1" si="108"/>
        <v>0.20947653355600704</v>
      </c>
      <c r="CL275">
        <f t="shared" ca="1" si="109"/>
        <v>0</v>
      </c>
      <c r="CN275">
        <f t="shared" ca="1" si="103"/>
        <v>0</v>
      </c>
    </row>
    <row r="276" spans="9:92">
      <c r="I276" t="str">
        <v>Chris Duarte</v>
      </c>
      <c r="K276" s="6" t="str">
        <f t="shared" ca="1" si="88"/>
        <v>Chris Duarte</v>
      </c>
      <c r="M276" t="str">
        <f ca="1"/>
        <v>Chris Duarte</v>
      </c>
      <c r="N276">
        <f ca="1">INDEX(_g_scores_!K$2:$K$474,MATCH(M276,_g_scores_!$A$2:$A$474,0))</f>
        <v>-2.8083845976837423</v>
      </c>
      <c r="P276">
        <f t="shared" ca="1" si="104"/>
        <v>0</v>
      </c>
      <c r="R276">
        <f t="shared" ca="1" si="89"/>
        <v>0</v>
      </c>
      <c r="T276" t="str">
        <v>Tre Mann</v>
      </c>
      <c r="V276" s="6" t="str">
        <f t="shared" ca="1" si="90"/>
        <v>Tre Mann</v>
      </c>
      <c r="X276" t="str">
        <f ca="1"/>
        <v>Tre Mann</v>
      </c>
      <c r="Y276">
        <f ca="1">INDEX(_z_scores_!$K$2:$K$474,MATCH(X276,_z_scores_!$A$2:$A$474,0))</f>
        <v>-4.6860490635695209</v>
      </c>
      <c r="AA276">
        <f t="shared" ca="1" si="105"/>
        <v>0</v>
      </c>
      <c r="AC276">
        <f t="shared" ca="1" si="106"/>
        <v>0</v>
      </c>
      <c r="AE276">
        <v>-0.82116211657830207</v>
      </c>
      <c r="AF276">
        <v>-1.042433785068815</v>
      </c>
      <c r="AG276">
        <v>-0.54892996702820873</v>
      </c>
      <c r="AH276">
        <v>-0.2967268419004791</v>
      </c>
      <c r="AI276">
        <v>-0.70467815726761451</v>
      </c>
      <c r="AJ276">
        <v>-0.32421588780511562</v>
      </c>
      <c r="AK276">
        <v>0.55974255739654488</v>
      </c>
      <c r="AL276">
        <v>-1.6024890793308695E-3</v>
      </c>
      <c r="AM276">
        <v>-0.45288272485769426</v>
      </c>
      <c r="BE276" t="str">
        <f t="shared" si="91"/>
        <v>Chris Duarte</v>
      </c>
      <c r="BF276" cm="1">
        <f t="array" ref="BF276">INDEX(_x_scores_!B$2:B$474,MATCH($BE276,_x_scores_!$A$2:$A$474,0),0) + INDEX(_hidden_info_auction!AP$42:BA$42,'Draft Sim'!$F$21)</f>
        <v>-0.98470805662211103</v>
      </c>
      <c r="BG276" cm="1">
        <f t="array" ref="BG276">INDEX(_x_scores_!C$2:C$474,MATCH($BE276,_x_scores_!$A$2:$A$474,0),0) + INDEX(_hidden_info_auction!AP$43:BA$43,'Draft Sim'!$F$21)</f>
        <v>-0.71412117860242197</v>
      </c>
      <c r="BH276" cm="1">
        <f t="array" ref="BH276">INDEX(_x_scores_!D$2:D$474,MATCH($BE276,_x_scores_!$A$2:$A$474,0),0) +INDEX(_hidden_info_auction!AP$44:BA$44,'Draft Sim'!$F$21)</f>
        <v>-0.74706723404938602</v>
      </c>
      <c r="BI276" cm="1">
        <f t="array" ref="BI276">INDEX(_x_scores_!E$2:E$474,MATCH($BE276,_x_scores_!$A$2:$A$474,0),0) + INDEX(_hidden_info_auction!AP$45:BA$45,'Draft Sim'!$F$21)</f>
        <v>-0.70576334953935616</v>
      </c>
      <c r="BJ276" cm="1">
        <f t="array" ref="BJ276">INDEX(_x_scores_!F$2:F$474,MATCH($BE276,_x_scores_!$A$2:$A$474,0),0) + INDEX(_hidden_info_auction!AP$46:BA$46,'Draft Sim'!$F$21)</f>
        <v>-1.1966639688165994</v>
      </c>
      <c r="BK276" cm="1">
        <f t="array" ref="BK276">INDEX(_x_scores_!G$2:G$474,MATCH($BE276,_x_scores_!$A$2:$A$474,0),0) + INDEX(_hidden_info_auction!AP$47:BA$47,'Draft Sim'!$F$21)</f>
        <v>-0.3612398660505024</v>
      </c>
      <c r="BL276" cm="1">
        <f t="array" ref="BL276">INDEX(_x_scores_!H$2:H$474,MATCH($BE276,_x_scores_!$A$2:$A$474,0),0) + INDEX(_hidden_info_auction!AP$48:BA$48,'Draft Sim'!$F$21)</f>
        <v>0.6880421282556809</v>
      </c>
      <c r="BM276" cm="1">
        <f t="array" ref="BM276">INDEX(_x_scores_!I$2:I$474,MATCH($BE276,_x_scores_!$A$2:$A$474,0),0) + INDEX(_hidden_info_auction!AP$49:BA$49,'Draft Sim'!$F$21)</f>
        <v>-1.7152125587402345</v>
      </c>
      <c r="BN276" cm="1">
        <f t="array" ref="BN276">INDEX(_x_scores_!J$2:J$474,MATCH($BE276,_x_scores_!$A$2:$A$474,0),0) + INDEX(_hidden_info_auction!AP$50:BA$50,'Draft Sim'!$F$21)</f>
        <v>-0.20413277678817318</v>
      </c>
      <c r="BP276">
        <f t="shared" si="92"/>
        <v>0.42711070120524486</v>
      </c>
      <c r="BQ276">
        <f t="shared" si="93"/>
        <v>0.45101220550212351</v>
      </c>
      <c r="BR276">
        <f t="shared" si="94"/>
        <v>0.44997906758045736</v>
      </c>
      <c r="BS276">
        <f t="shared" si="95"/>
        <v>0.44657632622028842</v>
      </c>
      <c r="BT276">
        <f t="shared" si="96"/>
        <v>0.41713479613434057</v>
      </c>
      <c r="BU276">
        <f t="shared" si="97"/>
        <v>0.47509228086131305</v>
      </c>
      <c r="BV276">
        <f t="shared" si="98"/>
        <v>0.550302047438197</v>
      </c>
      <c r="BW276">
        <f t="shared" si="99"/>
        <v>0.37495108769898589</v>
      </c>
      <c r="BX276">
        <f t="shared" si="100"/>
        <v>0.48498706413413073</v>
      </c>
      <c r="BZ276">
        <f t="shared" si="101"/>
        <v>0.4530161751972312</v>
      </c>
      <c r="CA276" cm="1">
        <f t="array" aca="1" ref="CA276" ca="1">SUM(IF(MOD(_xlfn.FLOOR.MATH(ROW(INDIRECT("1:512"))/1),2)=1,BP276,1-BP276) * IF(MOD(_xlfn.FLOOR.MATH(ROW(INDIRECT("1:512"))/2),2)=1,BQ276,1-BQ276) *  IF(MOD(_xlfn.FLOOR.MATH(ROW(INDIRECT("1:512"))/4),2)=1,BR276,1-BR276) *IF(MOD(_xlfn.FLOOR.MATH(ROW(INDIRECT("1:512"))/8),2)=1,BS276,1-BS276) * IF(MOD(_xlfn.FLOOR.MATH(ROW(INDIRECT("1:512"))/16),2)=1,BT276,1-BT276) * IF(MOD(_xlfn.FLOOR.MATH(ROW(INDIRECT("1:512"))/32),2)=1,BU276,1-BU276) *  IF(MOD(_xlfn.FLOOR.MATH(ROW(INDIRECT("1:512"))/64),2)=1,BV276,1-BV276) * IF(MOD(_xlfn.FLOOR.MATH(ROW(INDIRECT("1:512"))/128),2)=1,BW276,1-BW276) * IF(MOD(_xlfn.FLOOR.MATH(ROW(INDIRECT("1:512"))/256),2)=1,BX276,1-BX276)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0.38522726998675122</v>
      </c>
      <c r="CB276">
        <f ca="1">IF('Auction Sim'!$C$2 = "Most Categories",CA276,BZ276)</f>
        <v>0.38522726998675122</v>
      </c>
      <c r="CD276" t="str">
        <f ca="1"/>
        <v>Tre Mann</v>
      </c>
      <c r="CF276" s="6" t="str">
        <f t="shared" ca="1" si="102"/>
        <v>Tre Mann</v>
      </c>
      <c r="CH276" t="str">
        <f ca="1"/>
        <v>Tre Mann</v>
      </c>
      <c r="CI276">
        <f t="shared" ca="1" si="107"/>
        <v>0.38553820655053367</v>
      </c>
      <c r="CJ276">
        <f t="shared" ca="1" si="108"/>
        <v>0.20903281020778908</v>
      </c>
      <c r="CL276">
        <f t="shared" ca="1" si="109"/>
        <v>0</v>
      </c>
      <c r="CN276">
        <f t="shared" ca="1" si="103"/>
        <v>0</v>
      </c>
    </row>
    <row r="277" spans="9:92">
      <c r="I277" t="str">
        <v>Christian Koloko</v>
      </c>
      <c r="K277" s="6" t="str">
        <f t="shared" ca="1" si="88"/>
        <v>Christian Koloko</v>
      </c>
      <c r="M277" t="str">
        <f ca="1"/>
        <v>Christian Koloko</v>
      </c>
      <c r="N277">
        <f ca="1">INDEX(_g_scores_!K$2:$K$474,MATCH(M277,_g_scores_!$A$2:$A$474,0))</f>
        <v>-2.8141205282263133</v>
      </c>
      <c r="P277">
        <f t="shared" ca="1" si="104"/>
        <v>0</v>
      </c>
      <c r="R277">
        <f t="shared" ca="1" si="89"/>
        <v>0</v>
      </c>
      <c r="T277" t="str">
        <v>Chris Duarte</v>
      </c>
      <c r="V277" s="6" t="str">
        <f t="shared" ca="1" si="90"/>
        <v>Chris Duarte</v>
      </c>
      <c r="X277" t="str">
        <f ca="1"/>
        <v>Chris Duarte</v>
      </c>
      <c r="Y277">
        <f ca="1">INDEX(_z_scores_!$K$2:$K$474,MATCH(X277,_z_scores_!$A$2:$A$474,0))</f>
        <v>-4.6886428779773528</v>
      </c>
      <c r="AA277">
        <f t="shared" ca="1" si="105"/>
        <v>0</v>
      </c>
      <c r="AC277">
        <f t="shared" ca="1" si="106"/>
        <v>0</v>
      </c>
      <c r="AE277">
        <v>-0.89287119340364074</v>
      </c>
      <c r="AF277">
        <v>-0.95828879372912834</v>
      </c>
      <c r="AG277">
        <v>-0.89652623728289127</v>
      </c>
      <c r="AH277">
        <v>-0.47278782259394486</v>
      </c>
      <c r="AI277">
        <v>-0.62489250108354888</v>
      </c>
      <c r="AJ277">
        <v>-0.29330644675026429</v>
      </c>
      <c r="AK277">
        <v>0.75870644140082366</v>
      </c>
      <c r="AL277">
        <v>2.872614362860491E-2</v>
      </c>
      <c r="AM277">
        <v>-0.30397661619432992</v>
      </c>
      <c r="BE277" t="str">
        <f t="shared" si="91"/>
        <v>Christian Koloko</v>
      </c>
      <c r="BF277" cm="1">
        <f t="array" ref="BF277">INDEX(_x_scores_!B$2:B$474,MATCH($BE277,_x_scores_!$A$2:$A$474,0),0) + INDEX(_hidden_info_auction!AP$42:BA$42,'Draft Sim'!$F$21)</f>
        <v>-1.3493187250189143</v>
      </c>
      <c r="BG277" cm="1">
        <f t="array" ref="BG277">INDEX(_x_scores_!C$2:C$474,MATCH($BE277,_x_scores_!$A$2:$A$474,0),0) + INDEX(_hidden_info_auction!AP$43:BA$43,'Draft Sim'!$F$21)</f>
        <v>-0.47374201446244213</v>
      </c>
      <c r="BH277" cm="1">
        <f t="array" ref="BH277">INDEX(_x_scores_!D$2:D$474,MATCH($BE277,_x_scores_!$A$2:$A$474,0),0) +INDEX(_hidden_info_auction!AP$44:BA$44,'Draft Sim'!$F$21)</f>
        <v>-1.0230694912204303</v>
      </c>
      <c r="BI277" cm="1">
        <f t="array" ref="BI277">INDEX(_x_scores_!E$2:E$474,MATCH($BE277,_x_scores_!$A$2:$A$474,0),0) + INDEX(_hidden_info_auction!AP$45:BA$45,'Draft Sim'!$F$21)</f>
        <v>-0.86914273221995653</v>
      </c>
      <c r="BJ277" cm="1">
        <f t="array" ref="BJ277">INDEX(_x_scores_!F$2:F$474,MATCH($BE277,_x_scores_!$A$2:$A$474,0),0) + INDEX(_hidden_info_auction!AP$46:BA$46,'Draft Sim'!$F$21)</f>
        <v>3.1285026359310186E-2</v>
      </c>
      <c r="BK277" cm="1">
        <f t="array" ref="BK277">INDEX(_x_scores_!G$2:G$474,MATCH($BE277,_x_scores_!$A$2:$A$474,0),0) + INDEX(_hidden_info_auction!AP$47:BA$47,'Draft Sim'!$F$21)</f>
        <v>-1.2998350987370682</v>
      </c>
      <c r="BL277" cm="1">
        <f t="array" ref="BL277">INDEX(_x_scores_!H$2:H$474,MATCH($BE277,_x_scores_!$A$2:$A$474,0),0) + INDEX(_hidden_info_auction!AP$48:BA$48,'Draft Sim'!$F$21)</f>
        <v>0.9185148662777457</v>
      </c>
      <c r="BM277" cm="1">
        <f t="array" ref="BM277">INDEX(_x_scores_!I$2:I$474,MATCH($BE277,_x_scores_!$A$2:$A$474,0),0) + INDEX(_hidden_info_auction!AP$49:BA$49,'Draft Sim'!$F$21)</f>
        <v>-1.9901665771622419</v>
      </c>
      <c r="BN277" cm="1">
        <f t="array" ref="BN277">INDEX(_x_scores_!J$2:J$474,MATCH($BE277,_x_scores_!$A$2:$A$474,0),0) + INDEX(_hidden_info_auction!AP$50:BA$50,'Draft Sim'!$F$21)</f>
        <v>0.14062488408314683</v>
      </c>
      <c r="BP277">
        <f t="shared" si="92"/>
        <v>0.40061058575386788</v>
      </c>
      <c r="BQ277">
        <f t="shared" si="93"/>
        <v>0.46745598215571993</v>
      </c>
      <c r="BR277">
        <f t="shared" si="94"/>
        <v>0.4316562395613428</v>
      </c>
      <c r="BS277">
        <f t="shared" si="95"/>
        <v>0.43431091274998046</v>
      </c>
      <c r="BT277">
        <f t="shared" si="96"/>
        <v>0.50218219610984471</v>
      </c>
      <c r="BU277">
        <f t="shared" si="97"/>
        <v>0.41106690576467897</v>
      </c>
      <c r="BV277">
        <f t="shared" si="98"/>
        <v>0.5670123181331822</v>
      </c>
      <c r="BW277">
        <f t="shared" si="99"/>
        <v>0.35574044666581228</v>
      </c>
      <c r="BX277">
        <f t="shared" si="100"/>
        <v>0.51034353386627695</v>
      </c>
      <c r="BZ277">
        <f t="shared" si="101"/>
        <v>0.45337545786230066</v>
      </c>
      <c r="CA277" cm="1">
        <f t="array" aca="1" ref="CA277" ca="1">SUM(IF(MOD(_xlfn.FLOOR.MATH(ROW(INDIRECT("1:512"))/1),2)=1,BP277,1-BP277) * IF(MOD(_xlfn.FLOOR.MATH(ROW(INDIRECT("1:512"))/2),2)=1,BQ277,1-BQ277) *  IF(MOD(_xlfn.FLOOR.MATH(ROW(INDIRECT("1:512"))/4),2)=1,BR277,1-BR277) *IF(MOD(_xlfn.FLOOR.MATH(ROW(INDIRECT("1:512"))/8),2)=1,BS277,1-BS277) * IF(MOD(_xlfn.FLOOR.MATH(ROW(INDIRECT("1:512"))/16),2)=1,BT277,1-BT277) * IF(MOD(_xlfn.FLOOR.MATH(ROW(INDIRECT("1:512"))/32),2)=1,BU277,1-BU277) *  IF(MOD(_xlfn.FLOOR.MATH(ROW(INDIRECT("1:512"))/64),2)=1,BV277,1-BV277) * IF(MOD(_xlfn.FLOOR.MATH(ROW(INDIRECT("1:512"))/128),2)=1,BW277,1-BW277) * IF(MOD(_xlfn.FLOOR.MATH(ROW(INDIRECT("1:512"))/256),2)=1,BX277,1-BX277)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0.38570790046567011</v>
      </c>
      <c r="CB277">
        <f ca="1">IF('Auction Sim'!$C$2 = "Most Categories",CA277,BZ277)</f>
        <v>0.38570790046567011</v>
      </c>
      <c r="CD277" t="str">
        <f ca="1"/>
        <v>Trendon Watford</v>
      </c>
      <c r="CF277" s="6" t="str">
        <f t="shared" ca="1" si="102"/>
        <v>Trendon Watford</v>
      </c>
      <c r="CH277" t="str">
        <f ca="1"/>
        <v>Trendon Watford</v>
      </c>
      <c r="CI277">
        <f t="shared" ca="1" si="107"/>
        <v>0.38540945559526807</v>
      </c>
      <c r="CJ277">
        <f t="shared" ca="1" si="108"/>
        <v>0.20869610814651174</v>
      </c>
      <c r="CL277">
        <f t="shared" ca="1" si="109"/>
        <v>0</v>
      </c>
      <c r="CN277">
        <f t="shared" ca="1" si="103"/>
        <v>0</v>
      </c>
    </row>
    <row r="278" spans="9:92">
      <c r="I278" t="str">
        <v>Tre Mann</v>
      </c>
      <c r="K278" s="6" t="str">
        <f t="shared" ca="1" si="88"/>
        <v>Tre Mann</v>
      </c>
      <c r="M278" t="str">
        <f ca="1"/>
        <v>Tre Mann</v>
      </c>
      <c r="N278">
        <f ca="1">INDEX(_g_scores_!K$2:$K$474,MATCH(M278,_g_scores_!$A$2:$A$474,0))</f>
        <v>-2.8197803039477267</v>
      </c>
      <c r="P278">
        <f t="shared" ca="1" si="104"/>
        <v>0</v>
      </c>
      <c r="R278">
        <f t="shared" ca="1" si="89"/>
        <v>0</v>
      </c>
      <c r="T278" t="str">
        <v>Damion Lee</v>
      </c>
      <c r="V278" s="6" t="str">
        <f t="shared" ca="1" si="90"/>
        <v>Damion Lee</v>
      </c>
      <c r="X278" t="str">
        <f ca="1"/>
        <v>Damion Lee</v>
      </c>
      <c r="Y278">
        <f ca="1">INDEX(_z_scores_!$K$2:$K$474,MATCH(X278,_z_scores_!$A$2:$A$474,0))</f>
        <v>-4.6894887859585017</v>
      </c>
      <c r="AA278">
        <f t="shared" ca="1" si="105"/>
        <v>0</v>
      </c>
      <c r="AC278">
        <f t="shared" ca="1" si="106"/>
        <v>0</v>
      </c>
      <c r="AE278">
        <v>-0.95561395929264359</v>
      </c>
      <c r="AF278">
        <v>-0.86986025662022715</v>
      </c>
      <c r="AG278">
        <v>-0.97100114261546799</v>
      </c>
      <c r="AH278">
        <v>-0.57447078713142041</v>
      </c>
      <c r="AI278">
        <v>-0.78434750535170783</v>
      </c>
      <c r="AJ278">
        <v>-0.14143417561124319</v>
      </c>
      <c r="AK278">
        <v>0.75992153458261991</v>
      </c>
      <c r="AL278">
        <v>8.7184840681469908E-2</v>
      </c>
      <c r="AM278">
        <v>-0.17462123905305982</v>
      </c>
      <c r="BE278" t="str">
        <f t="shared" si="91"/>
        <v>Tre Mann</v>
      </c>
      <c r="BF278" cm="1">
        <f t="array" ref="BF278">INDEX(_x_scores_!B$2:B$474,MATCH($BE278,_x_scores_!$A$2:$A$474,0),0) + INDEX(_hidden_info_auction!AP$42:BA$42,'Draft Sim'!$F$21)</f>
        <v>-0.91299897979677236</v>
      </c>
      <c r="BG278" cm="1">
        <f t="array" ref="BG278">INDEX(_x_scores_!C$2:C$474,MATCH($BE278,_x_scores_!$A$2:$A$474,0),0) + INDEX(_hidden_info_auction!AP$43:BA$43,'Draft Sim'!$F$21)</f>
        <v>-0.79826616994210864</v>
      </c>
      <c r="BH278" cm="1">
        <f t="array" ref="BH278">INDEX(_x_scores_!D$2:D$474,MATCH($BE278,_x_scores_!$A$2:$A$474,0),0) +INDEX(_hidden_info_auction!AP$44:BA$44,'Draft Sim'!$F$21)</f>
        <v>-0.39947096379470348</v>
      </c>
      <c r="BI278" cm="1">
        <f t="array" ref="BI278">INDEX(_x_scores_!E$2:E$474,MATCH($BE278,_x_scores_!$A$2:$A$474,0),0) + INDEX(_hidden_info_auction!AP$45:BA$45,'Draft Sim'!$F$21)</f>
        <v>-0.52970236884589039</v>
      </c>
      <c r="BJ278" cm="1">
        <f t="array" ref="BJ278">INDEX(_x_scores_!F$2:F$474,MATCH($BE278,_x_scores_!$A$2:$A$474,0),0) + INDEX(_hidden_info_auction!AP$46:BA$46,'Draft Sim'!$F$21)</f>
        <v>-1.2764496250006649</v>
      </c>
      <c r="BK278" cm="1">
        <f t="array" ref="BK278">INDEX(_x_scores_!G$2:G$474,MATCH($BE278,_x_scores_!$A$2:$A$474,0),0) + INDEX(_hidden_info_auction!AP$47:BA$47,'Draft Sim'!$F$21)</f>
        <v>-0.39214930710535373</v>
      </c>
      <c r="BL278" cm="1">
        <f t="array" ref="BL278">INDEX(_x_scores_!H$2:H$474,MATCH($BE278,_x_scores_!$A$2:$A$474,0),0) + INDEX(_hidden_info_auction!AP$48:BA$48,'Draft Sim'!$F$21)</f>
        <v>0.48907824425140212</v>
      </c>
      <c r="BM278" cm="1">
        <f t="array" ref="BM278">INDEX(_x_scores_!I$2:I$474,MATCH($BE278,_x_scores_!$A$2:$A$474,0),0) + INDEX(_hidden_info_auction!AP$49:BA$49,'Draft Sim'!$F$21)</f>
        <v>-1.7455411914481702</v>
      </c>
      <c r="BN278" cm="1">
        <f t="array" ref="BN278">INDEX(_x_scores_!J$2:J$474,MATCH($BE278,_x_scores_!$A$2:$A$474,0),0) + INDEX(_hidden_info_auction!AP$50:BA$50,'Draft Sim'!$F$21)</f>
        <v>-0.3530388854515375</v>
      </c>
      <c r="BP278">
        <f t="shared" si="92"/>
        <v>0.43236553333845518</v>
      </c>
      <c r="BQ278">
        <f t="shared" si="93"/>
        <v>0.44527439304865946</v>
      </c>
      <c r="BR278">
        <f t="shared" si="94"/>
        <v>0.47320257508920238</v>
      </c>
      <c r="BS278">
        <f t="shared" si="95"/>
        <v>0.4598509067917369</v>
      </c>
      <c r="BT278">
        <f t="shared" si="96"/>
        <v>0.41169815672655807</v>
      </c>
      <c r="BU278">
        <f t="shared" si="97"/>
        <v>0.47296419207618801</v>
      </c>
      <c r="BV278">
        <f t="shared" si="98"/>
        <v>0.53580308153493184</v>
      </c>
      <c r="BW278">
        <f t="shared" si="99"/>
        <v>0.37281576894088486</v>
      </c>
      <c r="BX278">
        <f t="shared" si="100"/>
        <v>0.47404797082826944</v>
      </c>
      <c r="BZ278">
        <f t="shared" si="101"/>
        <v>0.45311361981943182</v>
      </c>
      <c r="CA278" cm="1">
        <f t="array" aca="1" ref="CA278" ca="1">SUM(IF(MOD(_xlfn.FLOOR.MATH(ROW(INDIRECT("1:512"))/1),2)=1,BP278,1-BP278) * IF(MOD(_xlfn.FLOOR.MATH(ROW(INDIRECT("1:512"))/2),2)=1,BQ278,1-BQ278) *  IF(MOD(_xlfn.FLOOR.MATH(ROW(INDIRECT("1:512"))/4),2)=1,BR278,1-BR278) *IF(MOD(_xlfn.FLOOR.MATH(ROW(INDIRECT("1:512"))/8),2)=1,BS278,1-BS278) * IF(MOD(_xlfn.FLOOR.MATH(ROW(INDIRECT("1:512"))/16),2)=1,BT278,1-BT278) * IF(MOD(_xlfn.FLOOR.MATH(ROW(INDIRECT("1:512"))/32),2)=1,BU278,1-BU278) *  IF(MOD(_xlfn.FLOOR.MATH(ROW(INDIRECT("1:512"))/64),2)=1,BV278,1-BV278) * IF(MOD(_xlfn.FLOOR.MATH(ROW(INDIRECT("1:512"))/128),2)=1,BW278,1-BW278) * IF(MOD(_xlfn.FLOOR.MATH(ROW(INDIRECT("1:512"))/256),2)=1,BX278,1-BX278)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0.38553820655053367</v>
      </c>
      <c r="CB278">
        <f ca="1">IF('Auction Sim'!$C$2 = "Most Categories",CA278,BZ278)</f>
        <v>0.38553820655053367</v>
      </c>
      <c r="CD278" t="str">
        <f ca="1"/>
        <v>Darius Bazley</v>
      </c>
      <c r="CF278" s="6" t="str">
        <f t="shared" ca="1" si="102"/>
        <v>Darius Bazley</v>
      </c>
      <c r="CH278" t="str">
        <f ca="1"/>
        <v>Darius Bazley</v>
      </c>
      <c r="CI278">
        <f t="shared" ca="1" si="107"/>
        <v>0.38532003994056818</v>
      </c>
      <c r="CJ278">
        <f t="shared" ca="1" si="108"/>
        <v>0.20846225406034236</v>
      </c>
      <c r="CL278">
        <f t="shared" ca="1" si="109"/>
        <v>0</v>
      </c>
      <c r="CN278">
        <f t="shared" ca="1" si="103"/>
        <v>0</v>
      </c>
    </row>
    <row r="279" spans="9:92">
      <c r="I279" t="str">
        <v>Darius Bazley</v>
      </c>
      <c r="K279" s="6" t="str">
        <f t="shared" ca="1" si="88"/>
        <v>Darius Bazley</v>
      </c>
      <c r="M279" t="str">
        <f ca="1"/>
        <v>Darius Bazley</v>
      </c>
      <c r="N279">
        <f ca="1">INDEX(_g_scores_!K$2:$K$474,MATCH(M279,_g_scores_!$A$2:$A$474,0))</f>
        <v>-2.8208221553497426</v>
      </c>
      <c r="P279">
        <f t="shared" ca="1" si="104"/>
        <v>0</v>
      </c>
      <c r="R279">
        <f t="shared" ca="1" si="89"/>
        <v>0</v>
      </c>
      <c r="T279" t="str">
        <v>Derrick Jones Jr.</v>
      </c>
      <c r="V279" s="6" t="str">
        <f t="shared" ca="1" si="90"/>
        <v>Derrick Jones Jr.</v>
      </c>
      <c r="X279" t="str">
        <f ca="1"/>
        <v>Derrick Jones Jr.</v>
      </c>
      <c r="Y279">
        <f ca="1">INDEX(_z_scores_!$K$2:$K$474,MATCH(X279,_z_scores_!$A$2:$A$474,0))</f>
        <v>-4.6907465201648764</v>
      </c>
      <c r="AA279">
        <f t="shared" ca="1" si="105"/>
        <v>0</v>
      </c>
      <c r="AC279">
        <f t="shared" ca="1" si="106"/>
        <v>0</v>
      </c>
      <c r="AE279">
        <v>-1.1617783043069696</v>
      </c>
      <c r="AF279">
        <v>-0.79407967758690268</v>
      </c>
      <c r="AG279">
        <v>-1.2050529115064428</v>
      </c>
      <c r="AH279">
        <v>-0.50861400384673594</v>
      </c>
      <c r="AI279">
        <v>-0.17106634428688322</v>
      </c>
      <c r="AJ279">
        <v>-0.84716067040361553</v>
      </c>
      <c r="AK279">
        <v>0.9960519398259986</v>
      </c>
      <c r="AL279">
        <v>-6.5683794123388192E-2</v>
      </c>
      <c r="AM279">
        <v>1.043648647106578E-2</v>
      </c>
      <c r="BE279" t="str">
        <f t="shared" si="91"/>
        <v>Darius Bazley</v>
      </c>
      <c r="BF279" cm="1">
        <f t="array" ref="BF279">INDEX(_x_scores_!B$2:B$474,MATCH($BE279,_x_scores_!$A$2:$A$474,0),0) + INDEX(_hidden_info_auction!AP$42:BA$42,'Draft Sim'!$F$21)</f>
        <v>-1.1812532652673102</v>
      </c>
      <c r="BG279" cm="1">
        <f t="array" ref="BG279">INDEX(_x_scores_!C$2:C$474,MATCH($BE279,_x_scores_!$A$2:$A$474,0),0) + INDEX(_hidden_info_auction!AP$43:BA$43,'Draft Sim'!$F$21)</f>
        <v>-0.62473628577562701</v>
      </c>
      <c r="BH279" cm="1">
        <f t="array" ref="BH279">INDEX(_x_scores_!D$2:D$474,MATCH($BE279,_x_scores_!$A$2:$A$474,0),0) +INDEX(_hidden_info_auction!AP$44:BA$44,'Draft Sim'!$F$21)</f>
        <v>-0.94403419090629814</v>
      </c>
      <c r="BI279" cm="1">
        <f t="array" ref="BI279">INDEX(_x_scores_!E$2:E$474,MATCH($BE279,_x_scores_!$A$2:$A$474,0),0) + INDEX(_hidden_info_auction!AP$45:BA$45,'Draft Sim'!$F$21)</f>
        <v>-0.82290142615896711</v>
      </c>
      <c r="BJ279" cm="1">
        <f t="array" ref="BJ279">INDEX(_x_scores_!F$2:F$474,MATCH($BE279,_x_scores_!$A$2:$A$474,0),0) + INDEX(_hidden_info_auction!AP$46:BA$46,'Draft Sim'!$F$21)</f>
        <v>-0.40329887415300741</v>
      </c>
      <c r="BK279" cm="1">
        <f t="array" ref="BK279">INDEX(_x_scores_!G$2:G$474,MATCH($BE279,_x_scores_!$A$2:$A$474,0),0) + INDEX(_hidden_info_auction!AP$47:BA$47,'Draft Sim'!$F$21)</f>
        <v>-0.82351109995473926</v>
      </c>
      <c r="BL279" cm="1">
        <f t="array" ref="BL279">INDEX(_x_scores_!H$2:H$474,MATCH($BE279,_x_scores_!$A$2:$A$474,0),0) + INDEX(_hidden_info_auction!AP$48:BA$48,'Draft Sim'!$F$21)</f>
        <v>0.76348072577480297</v>
      </c>
      <c r="BM279" cm="1">
        <f t="array" ref="BM279">INDEX(_x_scores_!I$2:I$474,MATCH($BE279,_x_scores_!$A$2:$A$474,0),0) + INDEX(_hidden_info_auction!AP$49:BA$49,'Draft Sim'!$F$21)</f>
        <v>-1.9267549526395191</v>
      </c>
      <c r="BN279" cm="1">
        <f t="array" ref="BN279">INDEX(_x_scores_!J$2:J$474,MATCH($BE279,_x_scores_!$A$2:$A$474,0),0) + INDEX(_hidden_info_auction!AP$50:BA$50,'Draft Sim'!$F$21)</f>
        <v>3.0083659124590004E-2</v>
      </c>
      <c r="BP279">
        <f t="shared" si="92"/>
        <v>0.4127767248148162</v>
      </c>
      <c r="BQ279">
        <f t="shared" si="93"/>
        <v>0.45711853023929527</v>
      </c>
      <c r="BR279">
        <f t="shared" si="94"/>
        <v>0.43688988678647955</v>
      </c>
      <c r="BS279">
        <f t="shared" si="95"/>
        <v>0.43777651190666633</v>
      </c>
      <c r="BT279">
        <f t="shared" si="96"/>
        <v>0.47189221367450407</v>
      </c>
      <c r="BU279">
        <f t="shared" si="97"/>
        <v>0.44337294892509693</v>
      </c>
      <c r="BV279">
        <f t="shared" si="98"/>
        <v>0.55578298463040388</v>
      </c>
      <c r="BW279">
        <f t="shared" si="99"/>
        <v>0.36014058930266901</v>
      </c>
      <c r="BX279">
        <f t="shared" si="100"/>
        <v>0.50221301247120298</v>
      </c>
      <c r="BZ279">
        <f t="shared" si="101"/>
        <v>0.45310704475012603</v>
      </c>
      <c r="CA279" cm="1">
        <f t="array" aca="1" ref="CA279" ca="1">SUM(IF(MOD(_xlfn.FLOOR.MATH(ROW(INDIRECT("1:512"))/1),2)=1,BP279,1-BP279) * IF(MOD(_xlfn.FLOOR.MATH(ROW(INDIRECT("1:512"))/2),2)=1,BQ279,1-BQ279) *  IF(MOD(_xlfn.FLOOR.MATH(ROW(INDIRECT("1:512"))/4),2)=1,BR279,1-BR279) *IF(MOD(_xlfn.FLOOR.MATH(ROW(INDIRECT("1:512"))/8),2)=1,BS279,1-BS279) * IF(MOD(_xlfn.FLOOR.MATH(ROW(INDIRECT("1:512"))/16),2)=1,BT279,1-BT279) * IF(MOD(_xlfn.FLOOR.MATH(ROW(INDIRECT("1:512"))/32),2)=1,BU279,1-BU279) *  IF(MOD(_xlfn.FLOOR.MATH(ROW(INDIRECT("1:512"))/64),2)=1,BV279,1-BV279) * IF(MOD(_xlfn.FLOOR.MATH(ROW(INDIRECT("1:512"))/128),2)=1,BW279,1-BW279) * IF(MOD(_xlfn.FLOOR.MATH(ROW(INDIRECT("1:512"))/256),2)=1,BX279,1-BX279)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0.38532003994056818</v>
      </c>
      <c r="CB279">
        <f ca="1">IF('Auction Sim'!$C$2 = "Most Categories",CA279,BZ279)</f>
        <v>0.38532003994056818</v>
      </c>
      <c r="CD279" t="str">
        <f ca="1"/>
        <v>Chris Duarte</v>
      </c>
      <c r="CF279" s="6" t="str">
        <f t="shared" ca="1" si="102"/>
        <v>Chris Duarte</v>
      </c>
      <c r="CH279" t="str">
        <f ca="1"/>
        <v>Chris Duarte</v>
      </c>
      <c r="CI279">
        <f t="shared" ca="1" si="107"/>
        <v>0.38522726998675122</v>
      </c>
      <c r="CJ279">
        <f t="shared" ca="1" si="108"/>
        <v>0.20821961042270137</v>
      </c>
      <c r="CL279">
        <f t="shared" ca="1" si="109"/>
        <v>0</v>
      </c>
      <c r="CN279">
        <f t="shared" ca="1" si="103"/>
        <v>0</v>
      </c>
    </row>
    <row r="280" spans="9:92">
      <c r="I280" t="str">
        <v>Trendon Watford</v>
      </c>
      <c r="K280" s="6" t="str">
        <f t="shared" ca="1" si="88"/>
        <v>Trendon Watford</v>
      </c>
      <c r="M280" t="str">
        <f ca="1"/>
        <v>Trendon Watford</v>
      </c>
      <c r="N280">
        <f ca="1">INDEX(_g_scores_!K$2:$K$474,MATCH(M280,_g_scores_!$A$2:$A$474,0))</f>
        <v>-2.8236307561542122</v>
      </c>
      <c r="P280">
        <f t="shared" ca="1" si="104"/>
        <v>0</v>
      </c>
      <c r="R280">
        <f t="shared" ca="1" si="89"/>
        <v>0</v>
      </c>
      <c r="T280" t="str">
        <v>Christian Braun</v>
      </c>
      <c r="V280" s="6" t="str">
        <f t="shared" ca="1" si="90"/>
        <v>Christian Braun</v>
      </c>
      <c r="X280" t="str">
        <f ca="1"/>
        <v>Christian Braun</v>
      </c>
      <c r="Y280">
        <f ca="1">INDEX(_z_scores_!$K$2:$K$474,MATCH(X280,_z_scores_!$A$2:$A$474,0))</f>
        <v>-4.7290406476515514</v>
      </c>
      <c r="AA280">
        <f t="shared" ca="1" si="105"/>
        <v>0</v>
      </c>
      <c r="AC280">
        <f t="shared" ca="1" si="106"/>
        <v>0</v>
      </c>
      <c r="AE280">
        <v>-0.9855369508588272</v>
      </c>
      <c r="AF280">
        <v>-0.85029574126755403</v>
      </c>
      <c r="AG280">
        <v>-0.97711382178905526</v>
      </c>
      <c r="AH280">
        <v>-0.29889089993634571</v>
      </c>
      <c r="AI280">
        <v>-0.56707805412475365</v>
      </c>
      <c r="AJ280">
        <v>-0.60593823994911744</v>
      </c>
      <c r="AK280">
        <v>0.79008896437400022</v>
      </c>
      <c r="AL280">
        <v>-0.24397679078142345</v>
      </c>
      <c r="AM280">
        <v>-5.8820167300510394E-2</v>
      </c>
      <c r="BE280" t="str">
        <f t="shared" si="91"/>
        <v>Trendon Watford</v>
      </c>
      <c r="BF280" cm="1">
        <f t="array" ref="BF280">INDEX(_x_scores_!B$2:B$474,MATCH($BE280,_x_scores_!$A$2:$A$474,0),0) + INDEX(_hidden_info_auction!AP$42:BA$42,'Draft Sim'!$F$21)</f>
        <v>-0.99476658140807495</v>
      </c>
      <c r="BG280" cm="1">
        <f t="array" ref="BG280">INDEX(_x_scores_!C$2:C$474,MATCH($BE280,_x_scores_!$A$2:$A$474,0),0) + INDEX(_hidden_info_auction!AP$43:BA$43,'Draft Sim'!$F$21)</f>
        <v>-0.35999279870330758</v>
      </c>
      <c r="BH280" cm="1">
        <f t="array" ref="BH280">INDEX(_x_scores_!D$2:D$474,MATCH($BE280,_x_scores_!$A$2:$A$474,0),0) +INDEX(_hidden_info_auction!AP$44:BA$44,'Draft Sim'!$F$21)</f>
        <v>-0.56983166436771449</v>
      </c>
      <c r="BI280" cm="1">
        <f t="array" ref="BI280">INDEX(_x_scores_!E$2:E$474,MATCH($BE280,_x_scores_!$A$2:$A$474,0),0) + INDEX(_hidden_info_auction!AP$45:BA$45,'Draft Sim'!$F$21)</f>
        <v>-0.76254474279376194</v>
      </c>
      <c r="BJ280" cm="1">
        <f t="array" ref="BJ280">INDEX(_x_scores_!F$2:F$474,MATCH($BE280,_x_scores_!$A$2:$A$474,0),0) + INDEX(_hidden_info_auction!AP$46:BA$46,'Draft Sim'!$F$21)</f>
        <v>-1.077067284999941</v>
      </c>
      <c r="BK280" cm="1">
        <f t="array" ref="BK280">INDEX(_x_scores_!G$2:G$474,MATCH($BE280,_x_scores_!$A$2:$A$474,0),0) + INDEX(_hidden_info_auction!AP$47:BA$47,'Draft Sim'!$F$21)</f>
        <v>-0.97753316389760869</v>
      </c>
      <c r="BL280" cm="1">
        <f t="array" ref="BL280">INDEX(_x_scores_!H$2:H$474,MATCH($BE280,_x_scores_!$A$2:$A$474,0),0) + INDEX(_hidden_info_auction!AP$48:BA$48,'Draft Sim'!$F$21)</f>
        <v>0.52226159945675033</v>
      </c>
      <c r="BM280" cm="1">
        <f t="array" ref="BM280">INDEX(_x_scores_!I$2:I$474,MATCH($BE280,_x_scores_!$A$2:$A$474,0),0) + INDEX(_hidden_info_auction!AP$49:BA$49,'Draft Sim'!$F$21)</f>
        <v>-1.9288192262275143</v>
      </c>
      <c r="BN280" cm="1">
        <f t="array" ref="BN280">INDEX(_x_scores_!J$2:J$474,MATCH($BE280,_x_scores_!$A$2:$A$474,0),0) + INDEX(_hidden_info_auction!AP$50:BA$50,'Draft Sim'!$F$21)</f>
        <v>0.21655291551265451</v>
      </c>
      <c r="BP280">
        <f t="shared" si="92"/>
        <v>0.42637462479728683</v>
      </c>
      <c r="BQ280">
        <f t="shared" si="93"/>
        <v>0.47525844855726096</v>
      </c>
      <c r="BR280">
        <f t="shared" si="94"/>
        <v>0.46180414202018716</v>
      </c>
      <c r="BS280">
        <f t="shared" si="95"/>
        <v>0.44230715218781058</v>
      </c>
      <c r="BT280">
        <f t="shared" si="96"/>
        <v>0.42531362783625359</v>
      </c>
      <c r="BU280">
        <f t="shared" si="97"/>
        <v>0.432874524441621</v>
      </c>
      <c r="BV280">
        <f t="shared" si="98"/>
        <v>0.53822506556155547</v>
      </c>
      <c r="BW280">
        <f t="shared" si="99"/>
        <v>0.3599970531285156</v>
      </c>
      <c r="BX280">
        <f t="shared" si="100"/>
        <v>0.51592590294611884</v>
      </c>
      <c r="BZ280">
        <f t="shared" si="101"/>
        <v>0.45312006016406781</v>
      </c>
      <c r="CA280" cm="1">
        <f t="array" aca="1" ref="CA280" ca="1">SUM(IF(MOD(_xlfn.FLOOR.MATH(ROW(INDIRECT("1:512"))/1),2)=1,BP280,1-BP280) * IF(MOD(_xlfn.FLOOR.MATH(ROW(INDIRECT("1:512"))/2),2)=1,BQ280,1-BQ280) *  IF(MOD(_xlfn.FLOOR.MATH(ROW(INDIRECT("1:512"))/4),2)=1,BR280,1-BR280) *IF(MOD(_xlfn.FLOOR.MATH(ROW(INDIRECT("1:512"))/8),2)=1,BS280,1-BS280) * IF(MOD(_xlfn.FLOOR.MATH(ROW(INDIRECT("1:512"))/16),2)=1,BT280,1-BT280) * IF(MOD(_xlfn.FLOOR.MATH(ROW(INDIRECT("1:512"))/32),2)=1,BU280,1-BU280) *  IF(MOD(_xlfn.FLOOR.MATH(ROW(INDIRECT("1:512"))/64),2)=1,BV280,1-BV280) * IF(MOD(_xlfn.FLOOR.MATH(ROW(INDIRECT("1:512"))/128),2)=1,BW280,1-BW280) * IF(MOD(_xlfn.FLOOR.MATH(ROW(INDIRECT("1:512"))/256),2)=1,BX280,1-BX280)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0.38540945559526807</v>
      </c>
      <c r="CB280">
        <f ca="1">IF('Auction Sim'!$C$2 = "Most Categories",CA280,BZ280)</f>
        <v>0.38540945559526807</v>
      </c>
      <c r="CD280" t="str">
        <f ca="1"/>
        <v>Javonte Green</v>
      </c>
      <c r="CF280" s="6" t="str">
        <f t="shared" ca="1" si="102"/>
        <v>Javonte Green</v>
      </c>
      <c r="CH280" t="str">
        <f ca="1"/>
        <v>Javonte Green</v>
      </c>
      <c r="CI280">
        <f t="shared" ca="1" si="107"/>
        <v>0.38504323184297756</v>
      </c>
      <c r="CJ280">
        <f t="shared" ca="1" si="108"/>
        <v>0.20773820020930628</v>
      </c>
      <c r="CL280">
        <f t="shared" ca="1" si="109"/>
        <v>0</v>
      </c>
      <c r="CN280">
        <f t="shared" ca="1" si="103"/>
        <v>0</v>
      </c>
    </row>
    <row r="281" spans="9:92">
      <c r="I281" t="str">
        <v>Jaylin Williams</v>
      </c>
      <c r="K281" s="6" t="str">
        <f t="shared" ca="1" si="88"/>
        <v>Jaylin Williams</v>
      </c>
      <c r="M281" t="str">
        <f ca="1"/>
        <v>Jaylin Williams</v>
      </c>
      <c r="N281">
        <f ca="1">INDEX(_g_scores_!K$2:$K$474,MATCH(M281,_g_scores_!$A$2:$A$474,0))</f>
        <v>-2.8427275328779089</v>
      </c>
      <c r="P281">
        <f t="shared" ca="1" si="104"/>
        <v>0</v>
      </c>
      <c r="R281">
        <f t="shared" ca="1" si="89"/>
        <v>0</v>
      </c>
      <c r="T281" t="str">
        <v>Trendon Watford</v>
      </c>
      <c r="V281" s="6" t="str">
        <f t="shared" ca="1" si="90"/>
        <v>Trendon Watford</v>
      </c>
      <c r="X281" t="str">
        <f ca="1"/>
        <v>Trendon Watford</v>
      </c>
      <c r="Y281">
        <f ca="1">INDEX(_z_scores_!$K$2:$K$474,MATCH(X281,_z_scores_!$A$2:$A$474,0))</f>
        <v>-4.7489282460322917</v>
      </c>
      <c r="AA281">
        <f t="shared" ca="1" si="105"/>
        <v>0</v>
      </c>
      <c r="AC281">
        <f t="shared" ca="1" si="106"/>
        <v>0</v>
      </c>
      <c r="AE281">
        <v>-0.90292971818960466</v>
      </c>
      <c r="AF281">
        <v>-0.60416041383001395</v>
      </c>
      <c r="AG281">
        <v>-0.71929066760121974</v>
      </c>
      <c r="AH281">
        <v>-0.52956921584835071</v>
      </c>
      <c r="AI281">
        <v>-0.50529581726689043</v>
      </c>
      <c r="AJ281">
        <v>-0.90959974459737059</v>
      </c>
      <c r="AK281">
        <v>0.59292591260189309</v>
      </c>
      <c r="AL281">
        <v>-0.18488052385867509</v>
      </c>
      <c r="AM281">
        <v>0.11670907610649778</v>
      </c>
      <c r="BE281" t="str">
        <f t="shared" si="91"/>
        <v>Jaylin Williams</v>
      </c>
      <c r="BF281" cm="1">
        <f t="array" ref="BF281">INDEX(_x_scores_!B$2:B$474,MATCH($BE281,_x_scores_!$A$2:$A$474,0),0) + INDEX(_hidden_info_auction!AP$42:BA$42,'Draft Sim'!$F$21)</f>
        <v>-1.2043422110690298</v>
      </c>
      <c r="BG281" cm="1">
        <f t="array" ref="BG281">INDEX(_x_scores_!C$2:C$474,MATCH($BE281,_x_scores_!$A$2:$A$474,0),0) + INDEX(_hidden_info_auction!AP$43:BA$43,'Draft Sim'!$F$21)</f>
        <v>-0.28358321969086919</v>
      </c>
      <c r="BH281" cm="1">
        <f t="array" ref="BH281">INDEX(_x_scores_!D$2:D$474,MATCH($BE281,_x_scores_!$A$2:$A$474,0),0) +INDEX(_hidden_info_auction!AP$44:BA$44,'Draft Sim'!$F$21)</f>
        <v>-0.74175588690802763</v>
      </c>
      <c r="BI281" cm="1">
        <f t="array" ref="BI281">INDEX(_x_scores_!E$2:E$474,MATCH($BE281,_x_scores_!$A$2:$A$474,0),0) + INDEX(_hidden_info_auction!AP$45:BA$45,'Draft Sim'!$F$21)</f>
        <v>-0.73017110778566541</v>
      </c>
      <c r="BJ281" cm="1">
        <f t="array" ref="BJ281">INDEX(_x_scores_!F$2:F$474,MATCH($BE281,_x_scores_!$A$2:$A$474,0),0) + INDEX(_hidden_info_auction!AP$46:BA$46,'Draft Sim'!$F$21)</f>
        <v>-1.0758474982052955</v>
      </c>
      <c r="BK281" cm="1">
        <f t="array" ref="BK281">INDEX(_x_scores_!G$2:G$474,MATCH($BE281,_x_scores_!$A$2:$A$474,0),0) + INDEX(_hidden_info_auction!AP$47:BA$47,'Draft Sim'!$F$21)</f>
        <v>-0.64691716866917759</v>
      </c>
      <c r="BL281" cm="1">
        <f t="array" ref="BL281">INDEX(_x_scores_!H$2:H$474,MATCH($BE281,_x_scores_!$A$2:$A$474,0),0) + INDEX(_hidden_info_auction!AP$48:BA$48,'Draft Sim'!$F$21)</f>
        <v>0.76077891076408155</v>
      </c>
      <c r="BM281" cm="1">
        <f t="array" ref="BM281">INDEX(_x_scores_!I$2:I$474,MATCH($BE281,_x_scores_!$A$2:$A$474,0),0) + INDEX(_hidden_info_auction!AP$49:BA$49,'Draft Sim'!$F$21)</f>
        <v>-1.9331462564045476</v>
      </c>
      <c r="BN281" cm="1">
        <f t="array" ref="BN281">INDEX(_x_scores_!J$2:J$474,MATCH($BE281,_x_scores_!$A$2:$A$474,0),0) + INDEX(_hidden_info_auction!AP$50:BA$50,'Draft Sim'!$F$21)</f>
        <v>-8.3685603323246871E-2</v>
      </c>
      <c r="BP281">
        <f t="shared" si="92"/>
        <v>0.41110007657653402</v>
      </c>
      <c r="BQ281">
        <f t="shared" si="93"/>
        <v>0.48050517342578825</v>
      </c>
      <c r="BR281">
        <f t="shared" si="94"/>
        <v>0.45033284657599526</v>
      </c>
      <c r="BS281">
        <f t="shared" si="95"/>
        <v>0.44474041252332031</v>
      </c>
      <c r="BT281">
        <f t="shared" si="96"/>
        <v>0.42539721723717572</v>
      </c>
      <c r="BU281">
        <f t="shared" si="97"/>
        <v>0.45545857415443458</v>
      </c>
      <c r="BV281">
        <f t="shared" si="98"/>
        <v>0.55558686389082945</v>
      </c>
      <c r="BW281">
        <f t="shared" si="99"/>
        <v>0.35969624363372044</v>
      </c>
      <c r="BX281">
        <f t="shared" si="100"/>
        <v>0.49384413700212737</v>
      </c>
      <c r="BZ281">
        <f t="shared" si="101"/>
        <v>0.45296239389110277</v>
      </c>
      <c r="CA281" cm="1">
        <f t="array" aca="1" ref="CA281" ca="1">SUM(IF(MOD(_xlfn.FLOOR.MATH(ROW(INDIRECT("1:512"))/1),2)=1,BP281,1-BP281) * IF(MOD(_xlfn.FLOOR.MATH(ROW(INDIRECT("1:512"))/2),2)=1,BQ281,1-BQ281) *  IF(MOD(_xlfn.FLOOR.MATH(ROW(INDIRECT("1:512"))/4),2)=1,BR281,1-BR281) *IF(MOD(_xlfn.FLOOR.MATH(ROW(INDIRECT("1:512"))/8),2)=1,BS281,1-BS281) * IF(MOD(_xlfn.FLOOR.MATH(ROW(INDIRECT("1:512"))/16),2)=1,BT281,1-BT281) * IF(MOD(_xlfn.FLOOR.MATH(ROW(INDIRECT("1:512"))/32),2)=1,BU281,1-BU281) *  IF(MOD(_xlfn.FLOOR.MATH(ROW(INDIRECT("1:512"))/64),2)=1,BV281,1-BV281) * IF(MOD(_xlfn.FLOOR.MATH(ROW(INDIRECT("1:512"))/128),2)=1,BW281,1-BW281) * IF(MOD(_xlfn.FLOOR.MATH(ROW(INDIRECT("1:512"))/256),2)=1,BX281,1-BX281)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0.38497614960125703</v>
      </c>
      <c r="CB281">
        <f ca="1">IF('Auction Sim'!$C$2 = "Most Categories",CA281,BZ281)</f>
        <v>0.38497614960125703</v>
      </c>
      <c r="CD281" t="str">
        <f ca="1"/>
        <v>Jaylin Williams</v>
      </c>
      <c r="CF281" s="6" t="str">
        <f t="shared" ca="1" si="102"/>
        <v>Jaylin Williams</v>
      </c>
      <c r="CH281" t="str">
        <f ca="1"/>
        <v>Jaylin Williams</v>
      </c>
      <c r="CI281">
        <f t="shared" ca="1" si="107"/>
        <v>0.38497614960125703</v>
      </c>
      <c r="CJ281">
        <f t="shared" ca="1" si="108"/>
        <v>0.20756270846201613</v>
      </c>
      <c r="CL281">
        <f t="shared" ca="1" si="109"/>
        <v>0</v>
      </c>
      <c r="CN281">
        <f t="shared" ca="1" si="103"/>
        <v>0</v>
      </c>
    </row>
    <row r="282" spans="9:92">
      <c r="I282" t="str">
        <v>Will Barton</v>
      </c>
      <c r="K282" s="6" t="str">
        <f t="shared" ca="1" si="88"/>
        <v>Will Barton</v>
      </c>
      <c r="M282" t="str">
        <f ca="1"/>
        <v>Will Barton</v>
      </c>
      <c r="N282">
        <f ca="1">INDEX(_g_scores_!K$2:$K$474,MATCH(M282,_g_scores_!$A$2:$A$474,0))</f>
        <v>-2.8429088887243616</v>
      </c>
      <c r="P282">
        <f t="shared" ca="1" si="104"/>
        <v>0</v>
      </c>
      <c r="R282">
        <f t="shared" ca="1" si="89"/>
        <v>0</v>
      </c>
      <c r="T282" t="str">
        <v>Jordan Nwora</v>
      </c>
      <c r="V282" s="6" t="str">
        <f t="shared" ca="1" si="90"/>
        <v>Jordan Nwora</v>
      </c>
      <c r="X282" t="str">
        <f ca="1"/>
        <v>Jordan Nwora</v>
      </c>
      <c r="Y282">
        <f ca="1">INDEX(_z_scores_!$K$2:$K$474,MATCH(X282,_z_scores_!$A$2:$A$474,0))</f>
        <v>-4.7684621984628945</v>
      </c>
      <c r="AA282">
        <f t="shared" ca="1" si="105"/>
        <v>0</v>
      </c>
      <c r="AC282">
        <f t="shared" ca="1" si="106"/>
        <v>0</v>
      </c>
      <c r="AE282">
        <v>-0.91607114337068996</v>
      </c>
      <c r="AF282">
        <v>-0.71104004889793215</v>
      </c>
      <c r="AG282">
        <v>-0.99151898443425535</v>
      </c>
      <c r="AH282">
        <v>-0.56206957039411598</v>
      </c>
      <c r="AI282">
        <v>-0.59304865820600028</v>
      </c>
      <c r="AJ282">
        <v>-0.2571819193870909</v>
      </c>
      <c r="AK282">
        <v>0.75060821517708831</v>
      </c>
      <c r="AL282">
        <v>3.0125684076181972E-4</v>
      </c>
      <c r="AM282">
        <v>-0.32126708331948617</v>
      </c>
      <c r="BE282" t="str">
        <f t="shared" si="91"/>
        <v>Will Barton</v>
      </c>
      <c r="BF282" cm="1">
        <f t="array" ref="BF282">INDEX(_x_scores_!B$2:B$474,MATCH($BE282,_x_scores_!$A$2:$A$474,0),0) + INDEX(_hidden_info_auction!AP$42:BA$42,'Draft Sim'!$F$21)</f>
        <v>-1.0696191958894423</v>
      </c>
      <c r="BG282" cm="1">
        <f t="array" ref="BG282">INDEX(_x_scores_!C$2:C$474,MATCH($BE282,_x_scores_!$A$2:$A$474,0),0) + INDEX(_hidden_info_auction!AP$43:BA$43,'Draft Sim'!$F$21)</f>
        <v>-0.79981648232580438</v>
      </c>
      <c r="BH282" cm="1">
        <f t="array" ref="BH282">INDEX(_x_scores_!D$2:D$474,MATCH($BE282,_x_scores_!$A$2:$A$474,0),0) +INDEX(_hidden_info_auction!AP$44:BA$44,'Draft Sim'!$F$21)</f>
        <v>-0.57905187346712272</v>
      </c>
      <c r="BI282" cm="1">
        <f t="array" ref="BI282">INDEX(_x_scores_!E$2:E$474,MATCH($BE282,_x_scores_!$A$2:$A$474,0),0) + INDEX(_hidden_info_auction!AP$45:BA$45,'Draft Sim'!$F$21)</f>
        <v>-0.68300290534421448</v>
      </c>
      <c r="BJ282" cm="1">
        <f t="array" ref="BJ282">INDEX(_x_scores_!F$2:F$474,MATCH($BE282,_x_scores_!$A$2:$A$474,0),0) + INDEX(_hidden_info_auction!AP$46:BA$46,'Draft Sim'!$F$21)</f>
        <v>-1.1996893663419219</v>
      </c>
      <c r="BK282" cm="1">
        <f t="array" ref="BK282">INDEX(_x_scores_!G$2:G$474,MATCH($BE282,_x_scores_!$A$2:$A$474,0),0) + INDEX(_hidden_info_auction!AP$47:BA$47,'Draft Sim'!$F$21)</f>
        <v>-0.32492555302020215</v>
      </c>
      <c r="BL282" cm="1">
        <f t="array" ref="BL282">INDEX(_x_scores_!H$2:H$474,MATCH($BE282,_x_scores_!$A$2:$A$474,0),0) + INDEX(_hidden_info_auction!AP$48:BA$48,'Draft Sim'!$F$21)</f>
        <v>0.69181106653051549</v>
      </c>
      <c r="BM282" cm="1">
        <f t="array" ref="BM282">INDEX(_x_scores_!I$2:I$474,MATCH($BE282,_x_scores_!$A$2:$A$474,0),0) + INDEX(_hidden_info_auction!AP$49:BA$49,'Draft Sim'!$F$21)</f>
        <v>-1.7925992658179608</v>
      </c>
      <c r="BN282" cm="1">
        <f t="array" ref="BN282">INDEX(_x_scores_!J$2:J$474,MATCH($BE282,_x_scores_!$A$2:$A$474,0),0) + INDEX(_hidden_info_auction!AP$50:BA$50,'Draft Sim'!$F$21)</f>
        <v>-0.19819715517581762</v>
      </c>
      <c r="BP282">
        <f t="shared" si="92"/>
        <v>0.42090517958677653</v>
      </c>
      <c r="BQ282">
        <f t="shared" si="93"/>
        <v>0.44516878159411255</v>
      </c>
      <c r="BR282">
        <f t="shared" si="94"/>
        <v>0.4611880487163238</v>
      </c>
      <c r="BS282">
        <f t="shared" si="95"/>
        <v>0.44828936471878422</v>
      </c>
      <c r="BT282">
        <f t="shared" si="96"/>
        <v>0.41692834759242015</v>
      </c>
      <c r="BU282">
        <f t="shared" si="97"/>
        <v>0.47759339413237956</v>
      </c>
      <c r="BV282">
        <f t="shared" si="98"/>
        <v>0.55057611370222848</v>
      </c>
      <c r="BW282">
        <f t="shared" si="99"/>
        <v>0.36951034050783138</v>
      </c>
      <c r="BX282">
        <f t="shared" si="100"/>
        <v>0.48542340193318978</v>
      </c>
      <c r="BZ282">
        <f t="shared" si="101"/>
        <v>0.45284255249822736</v>
      </c>
      <c r="CA282" cm="1">
        <f t="array" aca="1" ref="CA282" ca="1">SUM(IF(MOD(_xlfn.FLOOR.MATH(ROW(INDIRECT("1:512"))/1),2)=1,BP282,1-BP282) * IF(MOD(_xlfn.FLOOR.MATH(ROW(INDIRECT("1:512"))/2),2)=1,BQ282,1-BQ282) *  IF(MOD(_xlfn.FLOOR.MATH(ROW(INDIRECT("1:512"))/4),2)=1,BR282,1-BR282) *IF(MOD(_xlfn.FLOOR.MATH(ROW(INDIRECT("1:512"))/8),2)=1,BS282,1-BS282) * IF(MOD(_xlfn.FLOOR.MATH(ROW(INDIRECT("1:512"))/16),2)=1,BT282,1-BT282) * IF(MOD(_xlfn.FLOOR.MATH(ROW(INDIRECT("1:512"))/32),2)=1,BU282,1-BU282) *  IF(MOD(_xlfn.FLOOR.MATH(ROW(INDIRECT("1:512"))/64),2)=1,BV282,1-BV282) * IF(MOD(_xlfn.FLOOR.MATH(ROW(INDIRECT("1:512"))/128),2)=1,BW282,1-BW282) * IF(MOD(_xlfn.FLOOR.MATH(ROW(INDIRECT("1:512"))/256),2)=1,BX282,1-BX282)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0.38477880688714555</v>
      </c>
      <c r="CB282">
        <f ca="1">IF('Auction Sim'!$C$2 = "Most Categories",CA282,BZ282)</f>
        <v>0.38477880688714555</v>
      </c>
      <c r="CD282" t="str">
        <f ca="1"/>
        <v>Georges Niang</v>
      </c>
      <c r="CF282" s="6" t="str">
        <f t="shared" ca="1" si="102"/>
        <v>Georges Niang</v>
      </c>
      <c r="CH282" t="str">
        <f ca="1"/>
        <v>Georges Niang</v>
      </c>
      <c r="CI282">
        <f t="shared" ca="1" si="107"/>
        <v>0.38482938459861371</v>
      </c>
      <c r="CJ282">
        <f t="shared" ca="1" si="108"/>
        <v>0.20717872972719303</v>
      </c>
      <c r="CL282">
        <f t="shared" ca="1" si="109"/>
        <v>0</v>
      </c>
      <c r="CN282">
        <f t="shared" ca="1" si="103"/>
        <v>0</v>
      </c>
    </row>
    <row r="283" spans="9:92">
      <c r="I283" t="str">
        <v>Hamidou Diallo</v>
      </c>
      <c r="K283" s="6" t="str">
        <f t="shared" ca="1" si="88"/>
        <v>Hamidou Diallo</v>
      </c>
      <c r="M283" t="str">
        <f ca="1"/>
        <v>Hamidou Diallo</v>
      </c>
      <c r="N283">
        <f ca="1">INDEX(_g_scores_!K$2:$K$474,MATCH(M283,_g_scores_!$A$2:$A$474,0))</f>
        <v>-2.8453248966870759</v>
      </c>
      <c r="P283">
        <f t="shared" ca="1" si="104"/>
        <v>0</v>
      </c>
      <c r="R283">
        <f t="shared" ca="1" si="89"/>
        <v>0</v>
      </c>
      <c r="T283" t="str">
        <v>Will Barton</v>
      </c>
      <c r="V283" s="6" t="str">
        <f t="shared" ca="1" si="90"/>
        <v>Will Barton</v>
      </c>
      <c r="X283" t="str">
        <f ca="1"/>
        <v>Will Barton</v>
      </c>
      <c r="Y283">
        <f ca="1">INDEX(_z_scores_!$K$2:$K$474,MATCH(X283,_z_scores_!$A$2:$A$474,0))</f>
        <v>-4.7740064947185177</v>
      </c>
      <c r="AA283">
        <f t="shared" ca="1" si="105"/>
        <v>0</v>
      </c>
      <c r="AC283">
        <f t="shared" ca="1" si="106"/>
        <v>0</v>
      </c>
      <c r="AE283">
        <v>-0.97778233267097192</v>
      </c>
      <c r="AF283">
        <v>-1.0439840974525108</v>
      </c>
      <c r="AG283">
        <v>-0.72851087670062797</v>
      </c>
      <c r="AH283">
        <v>-0.45002737839880319</v>
      </c>
      <c r="AI283">
        <v>-0.62791789860887137</v>
      </c>
      <c r="AJ283">
        <v>-0.25699213371996404</v>
      </c>
      <c r="AK283">
        <v>0.76247537967565826</v>
      </c>
      <c r="AL283">
        <v>-4.8660563449121452E-2</v>
      </c>
      <c r="AM283">
        <v>-0.29804099458197436</v>
      </c>
      <c r="BE283" t="str">
        <f t="shared" si="91"/>
        <v>Hamidou Diallo</v>
      </c>
      <c r="BF283" cm="1">
        <f t="array" ref="BF283">INDEX(_x_scores_!B$2:B$474,MATCH($BE283,_x_scores_!$A$2:$A$474,0),0) + INDEX(_hidden_info_auction!AP$42:BA$42,'Draft Sim'!$F$21)</f>
        <v>-0.8809025013966052</v>
      </c>
      <c r="BG283" cm="1">
        <f t="array" ref="BG283">INDEX(_x_scores_!C$2:C$474,MATCH($BE283,_x_scores_!$A$2:$A$474,0),0) + INDEX(_hidden_info_auction!AP$43:BA$43,'Draft Sim'!$F$21)</f>
        <v>-0.48824874219099834</v>
      </c>
      <c r="BH283" cm="1">
        <f t="array" ref="BH283">INDEX(_x_scores_!D$2:D$474,MATCH($BE283,_x_scores_!$A$2:$A$474,0),0) +INDEX(_hidden_info_auction!AP$44:BA$44,'Draft Sim'!$F$21)</f>
        <v>-0.85449096763741261</v>
      </c>
      <c r="BI283" cm="1">
        <f t="array" ref="BI283">INDEX(_x_scores_!E$2:E$474,MATCH($BE283,_x_scores_!$A$2:$A$474,0),0) + INDEX(_hidden_info_auction!AP$45:BA$45,'Draft Sim'!$F$21)</f>
        <v>-0.20179941211610816</v>
      </c>
      <c r="BJ283" cm="1">
        <f t="array" ref="BJ283">INDEX(_x_scores_!F$2:F$474,MATCH($BE283,_x_scores_!$A$2:$A$474,0),0) + INDEX(_hidden_info_auction!AP$46:BA$46,'Draft Sim'!$F$21)</f>
        <v>-1.1080035128626893</v>
      </c>
      <c r="BK283" cm="1">
        <f t="array" ref="BK283">INDEX(_x_scores_!G$2:G$474,MATCH($BE283,_x_scores_!$A$2:$A$474,0),0) + INDEX(_hidden_info_auction!AP$47:BA$47,'Draft Sim'!$F$21)</f>
        <v>-1.120594299348646</v>
      </c>
      <c r="BL283" cm="1">
        <f t="array" ref="BL283">INDEX(_x_scores_!H$2:H$474,MATCH($BE283,_x_scores_!$A$2:$A$474,0),0) + INDEX(_hidden_info_auction!AP$48:BA$48,'Draft Sim'!$F$21)</f>
        <v>0.45786310576060163</v>
      </c>
      <c r="BM283" cm="1">
        <f t="array" ref="BM283">INDEX(_x_scores_!I$2:I$474,MATCH($BE283,_x_scores_!$A$2:$A$474,0),0) + INDEX(_hidden_info_auction!AP$49:BA$49,'Draft Sim'!$F$21)</f>
        <v>-2.1657831267630825</v>
      </c>
      <c r="BN283" cm="1">
        <f t="array" ref="BN283">INDEX(_x_scores_!J$2:J$474,MATCH($BE283,_x_scores_!$A$2:$A$474,0),0) + INDEX(_hidden_info_auction!AP$50:BA$50,'Draft Sim'!$F$21)</f>
        <v>0.2839390317369318</v>
      </c>
      <c r="BP283">
        <f t="shared" si="92"/>
        <v>0.43472149855821129</v>
      </c>
      <c r="BQ283">
        <f t="shared" si="93"/>
        <v>0.46646174905636284</v>
      </c>
      <c r="BR283">
        <f t="shared" si="94"/>
        <v>0.44283268537052789</v>
      </c>
      <c r="BS283">
        <f t="shared" si="95"/>
        <v>0.48468235280975303</v>
      </c>
      <c r="BT283">
        <f t="shared" si="96"/>
        <v>0.42319476600398231</v>
      </c>
      <c r="BU283">
        <f t="shared" si="97"/>
        <v>0.42316531719451755</v>
      </c>
      <c r="BV283">
        <f t="shared" si="98"/>
        <v>0.53352354024972926</v>
      </c>
      <c r="BW283">
        <f t="shared" si="99"/>
        <v>0.3436558836661352</v>
      </c>
      <c r="BX283">
        <f t="shared" si="100"/>
        <v>0.52087767574078703</v>
      </c>
      <c r="BZ283">
        <f t="shared" si="101"/>
        <v>0.45256838540555627</v>
      </c>
      <c r="CA283" cm="1">
        <f t="array" aca="1" ref="CA283" ca="1">SUM(IF(MOD(_xlfn.FLOOR.MATH(ROW(INDIRECT("1:512"))/1),2)=1,BP283,1-BP283) * IF(MOD(_xlfn.FLOOR.MATH(ROW(INDIRECT("1:512"))/2),2)=1,BQ283,1-BQ283) *  IF(MOD(_xlfn.FLOOR.MATH(ROW(INDIRECT("1:512"))/4),2)=1,BR283,1-BR283) *IF(MOD(_xlfn.FLOOR.MATH(ROW(INDIRECT("1:512"))/8),2)=1,BS283,1-BS283) * IF(MOD(_xlfn.FLOOR.MATH(ROW(INDIRECT("1:512"))/16),2)=1,BT283,1-BT283) * IF(MOD(_xlfn.FLOOR.MATH(ROW(INDIRECT("1:512"))/32),2)=1,BU283,1-BU283) *  IF(MOD(_xlfn.FLOOR.MATH(ROW(INDIRECT("1:512"))/64),2)=1,BV283,1-BV283) * IF(MOD(_xlfn.FLOOR.MATH(ROW(INDIRECT("1:512"))/128),2)=1,BW283,1-BW283) * IF(MOD(_xlfn.FLOOR.MATH(ROW(INDIRECT("1:512"))/256),2)=1,BX283,1-BX283)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0.38401454977129168</v>
      </c>
      <c r="CB283">
        <f ca="1">IF('Auction Sim'!$C$2 = "Most Categories",CA283,BZ283)</f>
        <v>0.38401454977129168</v>
      </c>
      <c r="CD283" t="str">
        <f ca="1"/>
        <v>Will Barton</v>
      </c>
      <c r="CF283" s="6" t="str">
        <f t="shared" ca="1" si="102"/>
        <v>Will Barton</v>
      </c>
      <c r="CH283" t="str">
        <f ca="1"/>
        <v>Will Barton</v>
      </c>
      <c r="CI283">
        <f t="shared" ca="1" si="107"/>
        <v>0.38477880688714555</v>
      </c>
      <c r="CJ283">
        <f t="shared" ca="1" si="108"/>
        <v>0.20704639413597248</v>
      </c>
      <c r="CL283">
        <f t="shared" ca="1" si="109"/>
        <v>0</v>
      </c>
      <c r="CN283">
        <f t="shared" ca="1" si="103"/>
        <v>0</v>
      </c>
    </row>
    <row r="284" spans="9:92">
      <c r="I284" t="str">
        <v>Nerlens Noel</v>
      </c>
      <c r="K284" s="6" t="str">
        <f t="shared" ca="1" si="88"/>
        <v>Nerlens Noel</v>
      </c>
      <c r="M284" t="str">
        <f ca="1"/>
        <v>Nerlens Noel</v>
      </c>
      <c r="N284">
        <f ca="1">INDEX(_g_scores_!K$2:$K$474,MATCH(M284,_g_scores_!$A$2:$A$474,0))</f>
        <v>-2.848235635243447</v>
      </c>
      <c r="P284">
        <f t="shared" ca="1" si="104"/>
        <v>0</v>
      </c>
      <c r="R284">
        <f t="shared" ca="1" si="89"/>
        <v>0</v>
      </c>
      <c r="T284" t="str">
        <v>Christian Koloko</v>
      </c>
      <c r="V284" s="6" t="str">
        <f t="shared" ca="1" si="90"/>
        <v>Christian Koloko</v>
      </c>
      <c r="X284" t="str">
        <f ca="1"/>
        <v>Christian Koloko</v>
      </c>
      <c r="Y284">
        <f ca="1">INDEX(_z_scores_!$K$2:$K$474,MATCH(X284,_z_scores_!$A$2:$A$474,0))</f>
        <v>-4.7827125405141082</v>
      </c>
      <c r="AA284">
        <f t="shared" ca="1" si="105"/>
        <v>0</v>
      </c>
      <c r="AC284">
        <f t="shared" ca="1" si="106"/>
        <v>0</v>
      </c>
      <c r="AE284">
        <v>-1.257481861800444</v>
      </c>
      <c r="AF284">
        <v>-0.7179096295891485</v>
      </c>
      <c r="AG284">
        <v>-1.1725284944539356</v>
      </c>
      <c r="AH284">
        <v>-0.63616720527454529</v>
      </c>
      <c r="AI284">
        <v>0.60305649409236073</v>
      </c>
      <c r="AJ284">
        <v>-1.23190167943683</v>
      </c>
      <c r="AK284">
        <v>0.98917917942288847</v>
      </c>
      <c r="AL284">
        <v>-0.24622787479340258</v>
      </c>
      <c r="AM284">
        <v>4.0781044676990105E-2</v>
      </c>
      <c r="BE284" t="str">
        <f t="shared" si="91"/>
        <v>Nerlens Noel</v>
      </c>
      <c r="BF284" cm="1">
        <f t="array" ref="BF284">INDEX(_x_scores_!B$2:B$474,MATCH($BE284,_x_scores_!$A$2:$A$474,0),0) + INDEX(_hidden_info_auction!AP$42:BA$42,'Draft Sim'!$F$21)</f>
        <v>-1.2415974093574893</v>
      </c>
      <c r="BG284" cm="1">
        <f t="array" ref="BG284">INDEX(_x_scores_!C$2:C$474,MATCH($BE284,_x_scores_!$A$2:$A$474,0),0) + INDEX(_hidden_info_auction!AP$43:BA$43,'Draft Sim'!$F$21)</f>
        <v>-0.67100862748151169</v>
      </c>
      <c r="BH284" cm="1">
        <f t="array" ref="BH284">INDEX(_x_scores_!D$2:D$474,MATCH($BE284,_x_scores_!$A$2:$A$474,0),0) +INDEX(_hidden_info_auction!AP$44:BA$44,'Draft Sim'!$F$21)</f>
        <v>-0.89399790801126455</v>
      </c>
      <c r="BI284" cm="1">
        <f t="array" ref="BI284">INDEX(_x_scores_!E$2:E$474,MATCH($BE284,_x_scores_!$A$2:$A$474,0),0) + INDEX(_hidden_info_auction!AP$45:BA$45,'Draft Sim'!$F$21)</f>
        <v>-0.58804573571655805</v>
      </c>
      <c r="BJ284" cm="1">
        <f t="array" ref="BJ284">INDEX(_x_scores_!F$2:F$474,MATCH($BE284,_x_scores_!$A$2:$A$474,0),0) + INDEX(_hidden_info_auction!AP$46:BA$46,'Draft Sim'!$F$21)</f>
        <v>-0.73292066314880466</v>
      </c>
      <c r="BK284" cm="1">
        <f t="array" ref="BK284">INDEX(_x_scores_!G$2:G$474,MATCH($BE284,_x_scores_!$A$2:$A$474,0),0) + INDEX(_hidden_info_auction!AP$47:BA$47,'Draft Sim'!$F$21)</f>
        <v>-0.9742102688169566</v>
      </c>
      <c r="BL284" cm="1">
        <f t="array" ref="BL284">INDEX(_x_scores_!H$2:H$474,MATCH($BE284,_x_scores_!$A$2:$A$474,0),0) + INDEX(_hidden_info_auction!AP$48:BA$48,'Draft Sim'!$F$21)</f>
        <v>0.78798932593308191</v>
      </c>
      <c r="BM284" cm="1">
        <f t="array" ref="BM284">INDEX(_x_scores_!I$2:I$474,MATCH($BE284,_x_scores_!$A$2:$A$474,0),0) + INDEX(_hidden_info_auction!AP$49:BA$49,'Draft Sim'!$F$21)</f>
        <v>-1.8337866496178761</v>
      </c>
      <c r="BN284" cm="1">
        <f t="array" ref="BN284">INDEX(_x_scores_!J$2:J$474,MATCH($BE284,_x_scores_!$A$2:$A$474,0),0) + INDEX(_hidden_info_auction!AP$50:BA$50,'Draft Sim'!$F$21)</f>
        <v>0.11213032049579802</v>
      </c>
      <c r="BP284">
        <f t="shared" si="92"/>
        <v>0.40839815224488274</v>
      </c>
      <c r="BQ284">
        <f t="shared" si="93"/>
        <v>0.45395608079278738</v>
      </c>
      <c r="BR284">
        <f t="shared" si="94"/>
        <v>0.44020902420928087</v>
      </c>
      <c r="BS284">
        <f t="shared" si="95"/>
        <v>0.45544625399947991</v>
      </c>
      <c r="BT284">
        <f t="shared" si="96"/>
        <v>0.44901656919351374</v>
      </c>
      <c r="BU284">
        <f t="shared" si="97"/>
        <v>0.43310054713702817</v>
      </c>
      <c r="BV284">
        <f t="shared" si="98"/>
        <v>0.55756139781318015</v>
      </c>
      <c r="BW284">
        <f t="shared" si="99"/>
        <v>0.36662516230021658</v>
      </c>
      <c r="BX284">
        <f t="shared" si="100"/>
        <v>0.50824797907400621</v>
      </c>
      <c r="BZ284">
        <f t="shared" si="101"/>
        <v>0.45250679630715279</v>
      </c>
      <c r="CA284" cm="1">
        <f t="array" aca="1" ref="CA284" ca="1">SUM(IF(MOD(_xlfn.FLOOR.MATH(ROW(INDIRECT("1:512"))/1),2)=1,BP284,1-BP284) * IF(MOD(_xlfn.FLOOR.MATH(ROW(INDIRECT("1:512"))/2),2)=1,BQ284,1-BQ284) *  IF(MOD(_xlfn.FLOOR.MATH(ROW(INDIRECT("1:512"))/4),2)=1,BR284,1-BR284) *IF(MOD(_xlfn.FLOOR.MATH(ROW(INDIRECT("1:512"))/8),2)=1,BS284,1-BS284) * IF(MOD(_xlfn.FLOOR.MATH(ROW(INDIRECT("1:512"))/16),2)=1,BT284,1-BT284) * IF(MOD(_xlfn.FLOOR.MATH(ROW(INDIRECT("1:512"))/32),2)=1,BU284,1-BU284) *  IF(MOD(_xlfn.FLOOR.MATH(ROW(INDIRECT("1:512"))/64),2)=1,BV284,1-BV284) * IF(MOD(_xlfn.FLOOR.MATH(ROW(INDIRECT("1:512"))/128),2)=1,BW284,1-BW284) * IF(MOD(_xlfn.FLOOR.MATH(ROW(INDIRECT("1:512"))/256),2)=1,BX284,1-BX284)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0.38387850813246466</v>
      </c>
      <c r="CB284">
        <f ca="1">IF('Auction Sim'!$C$2 = "Most Categories",CA284,BZ284)</f>
        <v>0.38387850813246466</v>
      </c>
      <c r="CD284" t="str">
        <f ca="1"/>
        <v>Cory Joseph</v>
      </c>
      <c r="CF284" s="6" t="str">
        <f t="shared" ca="1" si="102"/>
        <v>Cory Joseph</v>
      </c>
      <c r="CH284" t="str">
        <f ca="1"/>
        <v>Cory Joseph</v>
      </c>
      <c r="CI284">
        <f t="shared" ca="1" si="107"/>
        <v>0.38434765777742608</v>
      </c>
      <c r="CJ284">
        <f t="shared" ca="1" si="108"/>
        <v>0.20591809237943931</v>
      </c>
      <c r="CL284">
        <f t="shared" ca="1" si="109"/>
        <v>0</v>
      </c>
      <c r="CN284">
        <f t="shared" ca="1" si="103"/>
        <v>0</v>
      </c>
    </row>
    <row r="285" spans="9:92">
      <c r="I285" t="str">
        <v>Georges Niang</v>
      </c>
      <c r="K285" s="6" t="str">
        <f t="shared" ca="1" si="88"/>
        <v>Georges Niang</v>
      </c>
      <c r="M285" t="str">
        <f ca="1"/>
        <v>Georges Niang</v>
      </c>
      <c r="N285">
        <f ca="1">INDEX(_g_scores_!K$2:$K$474,MATCH(M285,_g_scores_!$A$2:$A$474,0))</f>
        <v>-2.8483189260652684</v>
      </c>
      <c r="P285">
        <f t="shared" ca="1" si="104"/>
        <v>0</v>
      </c>
      <c r="R285">
        <f t="shared" ca="1" si="89"/>
        <v>0</v>
      </c>
      <c r="T285" t="str">
        <v>Terence Davis</v>
      </c>
      <c r="V285" s="6" t="str">
        <f t="shared" ca="1" si="90"/>
        <v>Terence Davis</v>
      </c>
      <c r="X285" t="str">
        <f ca="1"/>
        <v>Terence Davis</v>
      </c>
      <c r="Y285">
        <f ca="1">INDEX(_z_scores_!$K$2:$K$474,MATCH(X285,_z_scores_!$A$2:$A$474,0))</f>
        <v>-4.7850911570661792</v>
      </c>
      <c r="AA285">
        <f t="shared" ca="1" si="105"/>
        <v>0</v>
      </c>
      <c r="AC285">
        <f t="shared" ca="1" si="106"/>
        <v>0</v>
      </c>
      <c r="AE285">
        <v>-1.0148422181384491</v>
      </c>
      <c r="AF285">
        <v>-1.0490900666651581</v>
      </c>
      <c r="AG285">
        <v>-1.0254842098035706</v>
      </c>
      <c r="AH285">
        <v>-0.4181033025666428</v>
      </c>
      <c r="AI285">
        <v>-0.65998144960925997</v>
      </c>
      <c r="AJ285">
        <v>-0.22057342440780744</v>
      </c>
      <c r="AK285">
        <v>0.84473337901407353</v>
      </c>
      <c r="AL285">
        <v>3.1623565780243908E-3</v>
      </c>
      <c r="AM285">
        <v>-0.25378938611203672</v>
      </c>
      <c r="BE285" t="str">
        <f t="shared" si="91"/>
        <v>Georges Niang</v>
      </c>
      <c r="BF285" cm="1">
        <f t="array" ref="BF285">INDEX(_x_scores_!B$2:B$474,MATCH($BE285,_x_scores_!$A$2:$A$474,0),0) + INDEX(_hidden_info_auction!AP$42:BA$42,'Draft Sim'!$F$21)</f>
        <v>-1.0666916237317947</v>
      </c>
      <c r="BG285" cm="1">
        <f t="array" ref="BG285">INDEX(_x_scores_!C$2:C$474,MATCH($BE285,_x_scores_!$A$2:$A$474,0),0) + INDEX(_hidden_info_auction!AP$43:BA$43,'Draft Sim'!$F$21)</f>
        <v>-0.88528208782699924</v>
      </c>
      <c r="BH285" cm="1">
        <f t="array" ref="BH285">INDEX(_x_scores_!D$2:D$474,MATCH($BE285,_x_scores_!$A$2:$A$474,0),0) +INDEX(_hidden_info_auction!AP$44:BA$44,'Draft Sim'!$F$21)</f>
        <v>-0.98719693015275967</v>
      </c>
      <c r="BI285" cm="1">
        <f t="array" ref="BI285">INDEX(_x_scores_!E$2:E$474,MATCH($BE285,_x_scores_!$A$2:$A$474,0),0) + INDEX(_hidden_info_auction!AP$45:BA$45,'Draft Sim'!$F$21)</f>
        <v>-0.95399401830747022</v>
      </c>
      <c r="BJ285" cm="1">
        <f t="array" ref="BJ285">INDEX(_x_scores_!F$2:F$474,MATCH($BE285,_x_scores_!$A$2:$A$474,0),0) + INDEX(_hidden_info_auction!AP$46:BA$46,'Draft Sim'!$F$21)</f>
        <v>-1.3404490980110739</v>
      </c>
      <c r="BK285" cm="1">
        <f t="array" ref="BK285">INDEX(_x_scores_!G$2:G$474,MATCH($BE285,_x_scores_!$A$2:$A$474,0),0) + INDEX(_hidden_info_auction!AP$47:BA$47,'Draft Sim'!$F$21)</f>
        <v>0.24969004663791244</v>
      </c>
      <c r="BL285" cm="1">
        <f t="array" ref="BL285">INDEX(_x_scores_!H$2:H$474,MATCH($BE285,_x_scores_!$A$2:$A$474,0),0) + INDEX(_hidden_info_auction!AP$48:BA$48,'Draft Sim'!$F$21)</f>
        <v>0.88889880152507883</v>
      </c>
      <c r="BM285" cm="1">
        <f t="array" ref="BM285">INDEX(_x_scores_!I$2:I$474,MATCH($BE285,_x_scores_!$A$2:$A$474,0),0) + INDEX(_hidden_info_auction!AP$49:BA$49,'Draft Sim'!$F$21)</f>
        <v>-1.671865821588032</v>
      </c>
      <c r="BN285" cm="1">
        <f t="array" ref="BN285">INDEX(_x_scores_!J$2:J$474,MATCH($BE285,_x_scores_!$A$2:$A$474,0),0) + INDEX(_hidden_info_auction!AP$50:BA$50,'Draft Sim'!$F$21)</f>
        <v>-0.1811452672290543</v>
      </c>
      <c r="BP285">
        <f t="shared" si="92"/>
        <v>0.42111881648652183</v>
      </c>
      <c r="BQ285">
        <f t="shared" si="93"/>
        <v>0.43935286118880945</v>
      </c>
      <c r="BR285">
        <f t="shared" si="94"/>
        <v>0.43403025909592785</v>
      </c>
      <c r="BS285">
        <f t="shared" si="95"/>
        <v>0.4279649518332711</v>
      </c>
      <c r="BT285">
        <f t="shared" si="96"/>
        <v>0.40734936372696828</v>
      </c>
      <c r="BU285">
        <f t="shared" si="97"/>
        <v>0.51722213553696383</v>
      </c>
      <c r="BV285">
        <f t="shared" si="98"/>
        <v>0.56487107650077784</v>
      </c>
      <c r="BW285">
        <f t="shared" si="99"/>
        <v>0.37800961061165594</v>
      </c>
      <c r="BX285">
        <f t="shared" si="100"/>
        <v>0.48667701095489968</v>
      </c>
      <c r="BZ285">
        <f t="shared" si="101"/>
        <v>0.45295512065953286</v>
      </c>
      <c r="CA285" cm="1">
        <f t="array" aca="1" ref="CA285" ca="1">SUM(IF(MOD(_xlfn.FLOOR.MATH(ROW(INDIRECT("1:512"))/1),2)=1,BP285,1-BP285) * IF(MOD(_xlfn.FLOOR.MATH(ROW(INDIRECT("1:512"))/2),2)=1,BQ285,1-BQ285) *  IF(MOD(_xlfn.FLOOR.MATH(ROW(INDIRECT("1:512"))/4),2)=1,BR285,1-BR285) *IF(MOD(_xlfn.FLOOR.MATH(ROW(INDIRECT("1:512"))/8),2)=1,BS285,1-BS285) * IF(MOD(_xlfn.FLOOR.MATH(ROW(INDIRECT("1:512"))/16),2)=1,BT285,1-BT285) * IF(MOD(_xlfn.FLOOR.MATH(ROW(INDIRECT("1:512"))/32),2)=1,BU285,1-BU285) *  IF(MOD(_xlfn.FLOOR.MATH(ROW(INDIRECT("1:512"))/64),2)=1,BV285,1-BV285) * IF(MOD(_xlfn.FLOOR.MATH(ROW(INDIRECT("1:512"))/128),2)=1,BW285,1-BW285) * IF(MOD(_xlfn.FLOOR.MATH(ROW(INDIRECT("1:512"))/256),2)=1,BX285,1-BX285)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0.38482938459861371</v>
      </c>
      <c r="CB285">
        <f ca="1">IF('Auction Sim'!$C$2 = "Most Categories",CA285,BZ285)</f>
        <v>0.38482938459861371</v>
      </c>
      <c r="CD285" t="str">
        <f ca="1"/>
        <v>Hamidou Diallo</v>
      </c>
      <c r="CF285" s="6" t="str">
        <f t="shared" ca="1" si="102"/>
        <v>Hamidou Diallo</v>
      </c>
      <c r="CH285" t="str">
        <f ca="1"/>
        <v>Hamidou Diallo</v>
      </c>
      <c r="CI285">
        <f t="shared" ca="1" si="107"/>
        <v>0.38401454977129168</v>
      </c>
      <c r="CJ285">
        <f t="shared" ca="1" si="108"/>
        <v>0.20504610431218467</v>
      </c>
      <c r="CL285">
        <f t="shared" ca="1" si="109"/>
        <v>0</v>
      </c>
      <c r="CN285">
        <f t="shared" ca="1" si="103"/>
        <v>0</v>
      </c>
    </row>
    <row r="286" spans="9:92">
      <c r="I286" t="str">
        <v>Cory Joseph</v>
      </c>
      <c r="K286" s="6" t="str">
        <f t="shared" ca="1" si="88"/>
        <v>Cory Joseph</v>
      </c>
      <c r="M286" t="str">
        <f ca="1"/>
        <v>Cory Joseph</v>
      </c>
      <c r="N286">
        <f ca="1">INDEX(_g_scores_!K$2:$K$474,MATCH(M286,_g_scores_!$A$2:$A$474,0))</f>
        <v>-2.8596895858133577</v>
      </c>
      <c r="P286">
        <f t="shared" ca="1" si="104"/>
        <v>0</v>
      </c>
      <c r="R286">
        <f t="shared" ca="1" si="89"/>
        <v>0</v>
      </c>
      <c r="T286" t="str">
        <v>Darius Bazley</v>
      </c>
      <c r="V286" s="6" t="str">
        <f t="shared" ca="1" si="90"/>
        <v>Darius Bazley</v>
      </c>
      <c r="X286" t="str">
        <f ca="1"/>
        <v>Darius Bazley</v>
      </c>
      <c r="Y286">
        <f ca="1">INDEX(_z_scores_!$K$2:$K$474,MATCH(X286,_z_scores_!$A$2:$A$474,0))</f>
        <v>-4.7915961342076816</v>
      </c>
      <c r="AA286">
        <f t="shared" ca="1" si="105"/>
        <v>0</v>
      </c>
      <c r="AC286">
        <f t="shared" ca="1" si="106"/>
        <v>0</v>
      </c>
      <c r="AE286">
        <v>-1.0894164020488399</v>
      </c>
      <c r="AF286">
        <v>-0.86890390090233338</v>
      </c>
      <c r="AG286">
        <v>-1.0934931941398034</v>
      </c>
      <c r="AH286">
        <v>-0.58992589921355587</v>
      </c>
      <c r="AI286">
        <v>0.16847259358004313</v>
      </c>
      <c r="AJ286">
        <v>-0.75557768065450115</v>
      </c>
      <c r="AK286">
        <v>0.83414503891994574</v>
      </c>
      <c r="AL286">
        <v>-0.18281625027067983</v>
      </c>
      <c r="AM286">
        <v>-6.9760180281566733E-2</v>
      </c>
      <c r="BE286" t="str">
        <f t="shared" si="91"/>
        <v>Cory Joseph</v>
      </c>
      <c r="BF286" cm="1">
        <f t="array" ref="BF286">INDEX(_x_scores_!B$2:B$474,MATCH($BE286,_x_scores_!$A$2:$A$474,0),0) + INDEX(_hidden_info_auction!AP$42:BA$42,'Draft Sim'!$F$21)</f>
        <v>-1.1238240896250016</v>
      </c>
      <c r="BG286" cm="1">
        <f t="array" ref="BG286">INDEX(_x_scores_!C$2:C$474,MATCH($BE286,_x_scores_!$A$2:$A$474,0),0) + INDEX(_hidden_info_auction!AP$43:BA$43,'Draft Sim'!$F$21)</f>
        <v>-0.9307147823066223</v>
      </c>
      <c r="BH286" cm="1">
        <f t="array" ref="BH286">INDEX(_x_scores_!D$2:D$474,MATCH($BE286,_x_scores_!$A$2:$A$474,0),0) +INDEX(_hidden_info_auction!AP$44:BA$44,'Draft Sim'!$F$21)</f>
        <v>-0.16508907417981639</v>
      </c>
      <c r="BI286" cm="1">
        <f t="array" ref="BI286">INDEX(_x_scores_!E$2:E$474,MATCH($BE286,_x_scores_!$A$2:$A$474,0),0) + INDEX(_hidden_info_auction!AP$45:BA$45,'Draft Sim'!$F$21)</f>
        <v>-0.6708970370260352</v>
      </c>
      <c r="BJ286" cm="1">
        <f t="array" ref="BJ286">INDEX(_x_scores_!F$2:F$474,MATCH($BE286,_x_scores_!$A$2:$A$474,0),0) + INDEX(_hidden_info_auction!AP$46:BA$46,'Draft Sim'!$F$21)</f>
        <v>-1.2642740601815006</v>
      </c>
      <c r="BK286" cm="1">
        <f t="array" ref="BK286">INDEX(_x_scores_!G$2:G$474,MATCH($BE286,_x_scores_!$A$2:$A$474,0),0) + INDEX(_hidden_info_auction!AP$47:BA$47,'Draft Sim'!$F$21)</f>
        <v>-0.56071878255132757</v>
      </c>
      <c r="BL286" cm="1">
        <f t="array" ref="BL286">INDEX(_x_scores_!H$2:H$474,MATCH($BE286,_x_scores_!$A$2:$A$474,0),0) + INDEX(_hidden_info_auction!AP$48:BA$48,'Draft Sim'!$F$21)</f>
        <v>0.62020426353914737</v>
      </c>
      <c r="BM286" cm="1">
        <f t="array" ref="BM286">INDEX(_x_scores_!I$2:I$474,MATCH($BE286,_x_scores_!$A$2:$A$474,0),0) + INDEX(_hidden_info_auction!AP$49:BA$49,'Draft Sim'!$F$21)</f>
        <v>-1.7580464253879604</v>
      </c>
      <c r="BN286" cm="1">
        <f t="array" ref="BN286">INDEX(_x_scores_!J$2:J$474,MATCH($BE286,_x_scores_!$A$2:$A$474,0),0) + INDEX(_hidden_info_auction!AP$50:BA$50,'Draft Sim'!$F$21)</f>
        <v>-0.11614147824876223</v>
      </c>
      <c r="BP286">
        <f t="shared" si="92"/>
        <v>0.41695389911335945</v>
      </c>
      <c r="BQ286">
        <f t="shared" si="93"/>
        <v>0.43626641285516843</v>
      </c>
      <c r="BR286">
        <f t="shared" si="94"/>
        <v>0.48891853195231039</v>
      </c>
      <c r="BS286">
        <f t="shared" si="95"/>
        <v>0.44920089394407237</v>
      </c>
      <c r="BT286">
        <f t="shared" si="96"/>
        <v>0.41252673880552049</v>
      </c>
      <c r="BU286">
        <f t="shared" si="97"/>
        <v>0.46137348027106917</v>
      </c>
      <c r="BV286">
        <f t="shared" si="98"/>
        <v>0.54536509708268666</v>
      </c>
      <c r="BW286">
        <f t="shared" si="99"/>
        <v>0.37193645736227554</v>
      </c>
      <c r="BX286">
        <f t="shared" si="100"/>
        <v>0.49145701619478843</v>
      </c>
      <c r="BZ286">
        <f t="shared" si="101"/>
        <v>0.45266650306458345</v>
      </c>
      <c r="CA286" cm="1">
        <f t="array" aca="1" ref="CA286" ca="1">SUM(IF(MOD(_xlfn.FLOOR.MATH(ROW(INDIRECT("1:512"))/1),2)=1,BP286,1-BP286) * IF(MOD(_xlfn.FLOOR.MATH(ROW(INDIRECT("1:512"))/2),2)=1,BQ286,1-BQ286) *  IF(MOD(_xlfn.FLOOR.MATH(ROW(INDIRECT("1:512"))/4),2)=1,BR286,1-BR286) *IF(MOD(_xlfn.FLOOR.MATH(ROW(INDIRECT("1:512"))/8),2)=1,BS286,1-BS286) * IF(MOD(_xlfn.FLOOR.MATH(ROW(INDIRECT("1:512"))/16),2)=1,BT286,1-BT286) * IF(MOD(_xlfn.FLOOR.MATH(ROW(INDIRECT("1:512"))/32),2)=1,BU286,1-BU286) *  IF(MOD(_xlfn.FLOOR.MATH(ROW(INDIRECT("1:512"))/64),2)=1,BV286,1-BV286) * IF(MOD(_xlfn.FLOOR.MATH(ROW(INDIRECT("1:512"))/128),2)=1,BW286,1-BW286) * IF(MOD(_xlfn.FLOOR.MATH(ROW(INDIRECT("1:512"))/256),2)=1,BX286,1-BX286)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0.38434765777742608</v>
      </c>
      <c r="CB286">
        <f ca="1">IF('Auction Sim'!$C$2 = "Most Categories",CA286,BZ286)</f>
        <v>0.38434765777742608</v>
      </c>
      <c r="CD286" t="str">
        <f ca="1"/>
        <v>Nerlens Noel</v>
      </c>
      <c r="CF286" s="6" t="str">
        <f t="shared" ca="1" si="102"/>
        <v>Nerlens Noel</v>
      </c>
      <c r="CH286" t="str">
        <f ca="1"/>
        <v>Nerlens Noel</v>
      </c>
      <c r="CI286">
        <f t="shared" ca="1" si="107"/>
        <v>0.38387850813246466</v>
      </c>
      <c r="CJ286">
        <f t="shared" ca="1" si="108"/>
        <v>0.20468991905173445</v>
      </c>
      <c r="CL286">
        <f t="shared" ca="1" si="109"/>
        <v>0</v>
      </c>
      <c r="CN286">
        <f t="shared" ca="1" si="103"/>
        <v>0</v>
      </c>
    </row>
    <row r="287" spans="9:92">
      <c r="I287" t="str">
        <v>Derrick Jones Jr.</v>
      </c>
      <c r="K287" s="6" t="str">
        <f t="shared" ca="1" si="88"/>
        <v>Derrick Jones Jr.</v>
      </c>
      <c r="M287" t="str">
        <f ca="1"/>
        <v>Derrick Jones Jr.</v>
      </c>
      <c r="N287">
        <f ca="1">INDEX(_g_scores_!K$2:$K$474,MATCH(M287,_g_scores_!$A$2:$A$474,0))</f>
        <v>-2.8618102886241692</v>
      </c>
      <c r="P287">
        <f t="shared" ca="1" si="104"/>
        <v>0</v>
      </c>
      <c r="R287">
        <f t="shared" ca="1" si="89"/>
        <v>0</v>
      </c>
      <c r="T287" t="str">
        <v>Ish Wainright</v>
      </c>
      <c r="V287" s="6" t="str">
        <f t="shared" ca="1" si="90"/>
        <v>Ish Wainright</v>
      </c>
      <c r="X287" t="str">
        <f ca="1"/>
        <v>Ish Wainright</v>
      </c>
      <c r="Y287">
        <f ca="1">INDEX(_z_scores_!$K$2:$K$474,MATCH(X287,_z_scores_!$A$2:$A$474,0))</f>
        <v>-4.8004545483753338</v>
      </c>
      <c r="AA287">
        <f t="shared" ca="1" si="105"/>
        <v>0</v>
      </c>
      <c r="AC287">
        <f t="shared" ca="1" si="106"/>
        <v>0</v>
      </c>
      <c r="AE287">
        <v>-1.1949249370700215</v>
      </c>
      <c r="AF287">
        <v>-0.99662139304947761</v>
      </c>
      <c r="AG287">
        <v>-1.1129669421527937</v>
      </c>
      <c r="AH287">
        <v>-0.38718121153925422</v>
      </c>
      <c r="AI287">
        <v>-0.47561009802491455</v>
      </c>
      <c r="AJ287">
        <v>-0.50230878796030509</v>
      </c>
      <c r="AK287">
        <v>1.0355559975855941</v>
      </c>
      <c r="AL287">
        <v>-6.4033566172234435E-2</v>
      </c>
      <c r="AM287">
        <v>-0.17149788232922505</v>
      </c>
      <c r="BE287" t="str">
        <f t="shared" si="91"/>
        <v>Derrick Jones Jr.</v>
      </c>
      <c r="BF287" cm="1">
        <f t="array" ref="BF287">INDEX(_x_scores_!B$2:B$474,MATCH($BE287,_x_scores_!$A$2:$A$474,0),0) + INDEX(_hidden_info_auction!AP$42:BA$42,'Draft Sim'!$F$21)</f>
        <v>-1.2536151675254399</v>
      </c>
      <c r="BG287" cm="1">
        <f t="array" ref="BG287">INDEX(_x_scores_!C$2:C$474,MATCH($BE287,_x_scores_!$A$2:$A$474,0),0) + INDEX(_hidden_info_auction!AP$43:BA$43,'Draft Sim'!$F$21)</f>
        <v>-0.5499120624601963</v>
      </c>
      <c r="BH287" cm="1">
        <f t="array" ref="BH287">INDEX(_x_scores_!D$2:D$474,MATCH($BE287,_x_scores_!$A$2:$A$474,0),0) +INDEX(_hidden_info_auction!AP$44:BA$44,'Draft Sim'!$F$21)</f>
        <v>-1.0555939082729375</v>
      </c>
      <c r="BI287" cm="1">
        <f t="array" ref="BI287">INDEX(_x_scores_!E$2:E$474,MATCH($BE287,_x_scores_!$A$2:$A$474,0),0) + INDEX(_hidden_info_auction!AP$45:BA$45,'Draft Sim'!$F$21)</f>
        <v>-0.74158953079214718</v>
      </c>
      <c r="BJ287" cm="1">
        <f t="array" ref="BJ287">INDEX(_x_scores_!F$2:F$474,MATCH($BE287,_x_scores_!$A$2:$A$474,0),0) + INDEX(_hidden_info_auction!AP$46:BA$46,'Draft Sim'!$F$21)</f>
        <v>-0.74283781201993371</v>
      </c>
      <c r="BK287" cm="1">
        <f t="array" ref="BK287">INDEX(_x_scores_!G$2:G$474,MATCH($BE287,_x_scores_!$A$2:$A$474,0),0) + INDEX(_hidden_info_auction!AP$47:BA$47,'Draft Sim'!$F$21)</f>
        <v>-0.91509408970385364</v>
      </c>
      <c r="BL287" cm="1">
        <f t="array" ref="BL287">INDEX(_x_scores_!H$2:H$474,MATCH($BE287,_x_scores_!$A$2:$A$474,0),0) + INDEX(_hidden_info_auction!AP$48:BA$48,'Draft Sim'!$F$21)</f>
        <v>0.92538762668085583</v>
      </c>
      <c r="BM287" cm="1">
        <f t="array" ref="BM287">INDEX(_x_scores_!I$2:I$474,MATCH($BE287,_x_scores_!$A$2:$A$474,0),0) + INDEX(_hidden_info_auction!AP$49:BA$49,'Draft Sim'!$F$21)</f>
        <v>-1.8096224964922274</v>
      </c>
      <c r="BN287" cm="1">
        <f t="array" ref="BN287">INDEX(_x_scores_!J$2:J$474,MATCH($BE287,_x_scores_!$A$2:$A$474,0),0) + INDEX(_hidden_info_auction!AP$50:BA$50,'Draft Sim'!$F$21)</f>
        <v>0.11028032587722252</v>
      </c>
      <c r="BP287">
        <f t="shared" si="92"/>
        <v>0.4075274887092315</v>
      </c>
      <c r="BQ287">
        <f t="shared" si="93"/>
        <v>0.46223800136005555</v>
      </c>
      <c r="BR287">
        <f t="shared" si="94"/>
        <v>0.42950592686969369</v>
      </c>
      <c r="BS287">
        <f t="shared" si="95"/>
        <v>0.4438819408453647</v>
      </c>
      <c r="BT287">
        <f t="shared" si="96"/>
        <v>0.44833055689455636</v>
      </c>
      <c r="BU287">
        <f t="shared" si="97"/>
        <v>0.43712520869255655</v>
      </c>
      <c r="BV287">
        <f t="shared" si="98"/>
        <v>0.56750893999094221</v>
      </c>
      <c r="BW287">
        <f t="shared" si="99"/>
        <v>0.36831696061106622</v>
      </c>
      <c r="BX287">
        <f t="shared" si="100"/>
        <v>0.50811191778305131</v>
      </c>
      <c r="BZ287">
        <f t="shared" si="101"/>
        <v>0.45250521575072422</v>
      </c>
      <c r="CA287" cm="1">
        <f t="array" aca="1" ref="CA287" ca="1">SUM(IF(MOD(_xlfn.FLOOR.MATH(ROW(INDIRECT("1:512"))/1),2)=1,BP287,1-BP287) * IF(MOD(_xlfn.FLOOR.MATH(ROW(INDIRECT("1:512"))/2),2)=1,BQ287,1-BQ287) *  IF(MOD(_xlfn.FLOOR.MATH(ROW(INDIRECT("1:512"))/4),2)=1,BR287,1-BR287) *IF(MOD(_xlfn.FLOOR.MATH(ROW(INDIRECT("1:512"))/8),2)=1,BS287,1-BS287) * IF(MOD(_xlfn.FLOOR.MATH(ROW(INDIRECT("1:512"))/16),2)=1,BT287,1-BT287) * IF(MOD(_xlfn.FLOOR.MATH(ROW(INDIRECT("1:512"))/32),2)=1,BU287,1-BU287) *  IF(MOD(_xlfn.FLOOR.MATH(ROW(INDIRECT("1:512"))/64),2)=1,BV287,1-BV287) * IF(MOD(_xlfn.FLOOR.MATH(ROW(INDIRECT("1:512"))/128),2)=1,BW287,1-BW287) * IF(MOD(_xlfn.FLOOR.MATH(ROW(INDIRECT("1:512"))/256),2)=1,BX287,1-BX287)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0.38379613224732634</v>
      </c>
      <c r="CB287">
        <f ca="1">IF('Auction Sim'!$C$2 = "Most Categories",CA287,BZ287)</f>
        <v>0.38379613224732634</v>
      </c>
      <c r="CD287" t="str">
        <f ca="1"/>
        <v>Derrick Jones Jr.</v>
      </c>
      <c r="CF287" s="6" t="str">
        <f t="shared" ca="1" si="102"/>
        <v>Derrick Jones Jr.</v>
      </c>
      <c r="CH287" t="str">
        <f ca="1"/>
        <v>Derrick Jones Jr.</v>
      </c>
      <c r="CI287">
        <f t="shared" ca="1" si="107"/>
        <v>0.38379613224732634</v>
      </c>
      <c r="CJ287">
        <f t="shared" ca="1" si="108"/>
        <v>0.20447422366855916</v>
      </c>
      <c r="CL287">
        <f t="shared" ca="1" si="109"/>
        <v>0</v>
      </c>
      <c r="CN287">
        <f t="shared" ca="1" si="103"/>
        <v>0</v>
      </c>
    </row>
    <row r="288" spans="9:92">
      <c r="I288" t="str">
        <v>Terrence Ross</v>
      </c>
      <c r="K288" s="6" t="str">
        <f t="shared" ca="1" si="88"/>
        <v>Terrence Ross</v>
      </c>
      <c r="M288" t="str">
        <f ca="1"/>
        <v>Terrence Ross</v>
      </c>
      <c r="N288">
        <f ca="1">INDEX(_g_scores_!K$2:$K$474,MATCH(M288,_g_scores_!$A$2:$A$474,0))</f>
        <v>-2.8767757648193446</v>
      </c>
      <c r="P288">
        <f t="shared" ca="1" si="104"/>
        <v>0</v>
      </c>
      <c r="R288">
        <f t="shared" ca="1" si="89"/>
        <v>0</v>
      </c>
      <c r="T288" t="str">
        <v>Cory Joseph</v>
      </c>
      <c r="V288" s="6" t="str">
        <f t="shared" ca="1" si="90"/>
        <v>Cory Joseph</v>
      </c>
      <c r="X288" t="str">
        <f ca="1"/>
        <v>Cory Joseph</v>
      </c>
      <c r="Y288">
        <f ca="1">INDEX(_z_scores_!$K$2:$K$474,MATCH(X288,_z_scores_!$A$2:$A$474,0))</f>
        <v>-4.8019002853041783</v>
      </c>
      <c r="AA288">
        <f t="shared" ca="1" si="105"/>
        <v>0</v>
      </c>
      <c r="AC288">
        <f t="shared" ca="1" si="106"/>
        <v>0</v>
      </c>
      <c r="AE288">
        <v>-1.0319872264065313</v>
      </c>
      <c r="AF288">
        <v>-1.1748823974333287</v>
      </c>
      <c r="AG288">
        <v>-0.31454807741332164</v>
      </c>
      <c r="AH288">
        <v>-0.43792151008062397</v>
      </c>
      <c r="AI288">
        <v>-0.69250259244845003</v>
      </c>
      <c r="AJ288">
        <v>-0.4927853632510894</v>
      </c>
      <c r="AK288">
        <v>0.69086857668429014</v>
      </c>
      <c r="AL288">
        <v>-1.410772301912106E-2</v>
      </c>
      <c r="AM288">
        <v>-0.21598531765491896</v>
      </c>
      <c r="BE288" t="str">
        <f t="shared" si="91"/>
        <v>Terrence Ross</v>
      </c>
      <c r="BF288" cm="1">
        <f t="array" ref="BF288">INDEX(_x_scores_!B$2:B$474,MATCH($BE288,_x_scores_!$A$2:$A$474,0),0) + INDEX(_hidden_info_auction!AP$42:BA$42,'Draft Sim'!$F$21)</f>
        <v>-1.0772430263386692</v>
      </c>
      <c r="BG288" cm="1">
        <f t="array" ref="BG288">INDEX(_x_scores_!C$2:C$474,MATCH($BE288,_x_scores_!$A$2:$A$474,0),0) + INDEX(_hidden_info_auction!AP$43:BA$43,'Draft Sim'!$F$21)</f>
        <v>-0.80399744575153986</v>
      </c>
      <c r="BH288" cm="1">
        <f t="array" ref="BH288">INDEX(_x_scores_!D$2:D$474,MATCH($BE288,_x_scores_!$A$2:$A$474,0),0) +INDEX(_hidden_info_auction!AP$44:BA$44,'Draft Sim'!$F$21)</f>
        <v>-0.77827147545797593</v>
      </c>
      <c r="BI288" cm="1">
        <f t="array" ref="BI288">INDEX(_x_scores_!E$2:E$474,MATCH($BE288,_x_scores_!$A$2:$A$474,0),0) + INDEX(_hidden_info_auction!AP$45:BA$45,'Draft Sim'!$F$21)</f>
        <v>-0.7460988247418372</v>
      </c>
      <c r="BJ288" cm="1">
        <f t="array" ref="BJ288">INDEX(_x_scores_!F$2:F$474,MATCH($BE288,_x_scores_!$A$2:$A$474,0),0) + INDEX(_hidden_info_auction!AP$46:BA$46,'Draft Sim'!$F$21)</f>
        <v>-1.2652693791542053</v>
      </c>
      <c r="BK288" cm="1">
        <f t="array" ref="BK288">INDEX(_x_scores_!G$2:G$474,MATCH($BE288,_x_scores_!$A$2:$A$474,0),0) + INDEX(_hidden_info_auction!AP$47:BA$47,'Draft Sim'!$F$21)</f>
        <v>-0.23008657505728572</v>
      </c>
      <c r="BL288" cm="1">
        <f t="array" ref="BL288">INDEX(_x_scores_!H$2:H$474,MATCH($BE288,_x_scores_!$A$2:$A$474,0),0) + INDEX(_hidden_info_auction!AP$48:BA$48,'Draft Sim'!$F$21)</f>
        <v>0.79135051291940584</v>
      </c>
      <c r="BM288" cm="1">
        <f t="array" ref="BM288">INDEX(_x_scores_!I$2:I$474,MATCH($BE288,_x_scores_!$A$2:$A$474,0),0) + INDEX(_hidden_info_auction!AP$49:BA$49,'Draft Sim'!$F$21)</f>
        <v>-1.7133842125034535</v>
      </c>
      <c r="BN288" cm="1">
        <f t="array" ref="BN288">INDEX(_x_scores_!J$2:J$474,MATCH($BE288,_x_scores_!$A$2:$A$474,0),0) + INDEX(_hidden_info_auction!AP$50:BA$50,'Draft Sim'!$F$21)</f>
        <v>-0.19539876110731183</v>
      </c>
      <c r="BP288">
        <f t="shared" si="92"/>
        <v>0.42034894698233705</v>
      </c>
      <c r="BQ288">
        <f t="shared" si="93"/>
        <v>0.4448839825259574</v>
      </c>
      <c r="BR288">
        <f t="shared" si="94"/>
        <v>0.44790142271740918</v>
      </c>
      <c r="BS288">
        <f t="shared" si="95"/>
        <v>0.44354299073527448</v>
      </c>
      <c r="BT288">
        <f t="shared" si="96"/>
        <v>0.41245898981100204</v>
      </c>
      <c r="BU288">
        <f t="shared" si="97"/>
        <v>0.48412925150575559</v>
      </c>
      <c r="BV288">
        <f t="shared" si="98"/>
        <v>0.55780520542656142</v>
      </c>
      <c r="BW288">
        <f t="shared" si="99"/>
        <v>0.37507993764335801</v>
      </c>
      <c r="BX288">
        <f t="shared" si="100"/>
        <v>0.48562912280160409</v>
      </c>
      <c r="BZ288">
        <f t="shared" si="101"/>
        <v>0.45241998334991762</v>
      </c>
      <c r="CA288" cm="1">
        <f t="array" aca="1" ref="CA288" ca="1">SUM(IF(MOD(_xlfn.FLOOR.MATH(ROW(INDIRECT("1:512"))/1),2)=1,BP288,1-BP288) * IF(MOD(_xlfn.FLOOR.MATH(ROW(INDIRECT("1:512"))/2),2)=1,BQ288,1-BQ288) *  IF(MOD(_xlfn.FLOOR.MATH(ROW(INDIRECT("1:512"))/4),2)=1,BR288,1-BR288) *IF(MOD(_xlfn.FLOOR.MATH(ROW(INDIRECT("1:512"))/8),2)=1,BS288,1-BS288) * IF(MOD(_xlfn.FLOOR.MATH(ROW(INDIRECT("1:512"))/16),2)=1,BT288,1-BT288) * IF(MOD(_xlfn.FLOOR.MATH(ROW(INDIRECT("1:512"))/32),2)=1,BU288,1-BU288) *  IF(MOD(_xlfn.FLOOR.MATH(ROW(INDIRECT("1:512"))/64),2)=1,BV288,1-BV288) * IF(MOD(_xlfn.FLOOR.MATH(ROW(INDIRECT("1:512"))/128),2)=1,BW288,1-BW288) * IF(MOD(_xlfn.FLOOR.MATH(ROW(INDIRECT("1:512"))/256),2)=1,BX288,1-BX288)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0.38372006595372382</v>
      </c>
      <c r="CB288">
        <f ca="1">IF('Auction Sim'!$C$2 = "Most Categories",CA288,BZ288)</f>
        <v>0.38372006595372382</v>
      </c>
      <c r="CD288" t="str">
        <f ca="1"/>
        <v>Terrence Ross</v>
      </c>
      <c r="CF288" s="6" t="str">
        <f t="shared" ca="1" si="102"/>
        <v>Terrence Ross</v>
      </c>
      <c r="CH288" t="str">
        <f ca="1"/>
        <v>Terrence Ross</v>
      </c>
      <c r="CI288">
        <f t="shared" ca="1" si="107"/>
        <v>0.38372006595372382</v>
      </c>
      <c r="CJ288">
        <f t="shared" ca="1" si="108"/>
        <v>0.2042750372906989</v>
      </c>
      <c r="CL288">
        <f t="shared" ca="1" si="109"/>
        <v>0</v>
      </c>
      <c r="CN288">
        <f t="shared" ca="1" si="103"/>
        <v>0</v>
      </c>
    </row>
    <row r="289" spans="9:92">
      <c r="I289" t="str">
        <v>Jordan McLaughlin</v>
      </c>
      <c r="K289" s="6" t="str">
        <f t="shared" ca="1" si="88"/>
        <v>Jordan McLaughlin</v>
      </c>
      <c r="M289" t="str">
        <f ca="1"/>
        <v>Jordan McLaughlin</v>
      </c>
      <c r="N289">
        <f ca="1">INDEX(_g_scores_!K$2:$K$474,MATCH(M289,_g_scores_!$A$2:$A$474,0))</f>
        <v>-2.8786650730966286</v>
      </c>
      <c r="P289">
        <f t="shared" ca="1" si="104"/>
        <v>0</v>
      </c>
      <c r="R289">
        <f t="shared" ca="1" si="89"/>
        <v>0</v>
      </c>
      <c r="T289" t="str">
        <v>Terrence Ross</v>
      </c>
      <c r="V289" s="6" t="str">
        <f t="shared" ca="1" si="90"/>
        <v>Terrence Ross</v>
      </c>
      <c r="X289" t="str">
        <f ca="1"/>
        <v>Terrence Ross</v>
      </c>
      <c r="Y289">
        <f ca="1">INDEX(_z_scores_!$K$2:$K$474,MATCH(X289,_z_scores_!$A$2:$A$474,0))</f>
        <v>-4.8131391655253495</v>
      </c>
      <c r="AA289">
        <f t="shared" ca="1" si="105"/>
        <v>0</v>
      </c>
      <c r="AC289">
        <f t="shared" ca="1" si="106"/>
        <v>0</v>
      </c>
      <c r="AE289">
        <v>-0.98540616312019891</v>
      </c>
      <c r="AF289">
        <v>-1.0481650608782462</v>
      </c>
      <c r="AG289">
        <v>-0.92773047869148118</v>
      </c>
      <c r="AH289">
        <v>-0.51312329779642596</v>
      </c>
      <c r="AI289">
        <v>-0.69349791142115491</v>
      </c>
      <c r="AJ289">
        <v>-0.16215315575704761</v>
      </c>
      <c r="AK289">
        <v>0.8620148260645486</v>
      </c>
      <c r="AL289">
        <v>3.0554489865385823E-2</v>
      </c>
      <c r="AM289">
        <v>-0.29524260051346857</v>
      </c>
      <c r="BE289" t="str">
        <f t="shared" si="91"/>
        <v>Jordan McLaughlin</v>
      </c>
      <c r="BF289" cm="1">
        <f t="array" ref="BF289">INDEX(_x_scores_!B$2:B$474,MATCH($BE289,_x_scores_!$A$2:$A$474,0),0) + INDEX(_hidden_info_auction!AP$42:BA$42,'Draft Sim'!$F$21)</f>
        <v>-1.2974569035719961</v>
      </c>
      <c r="BG289" cm="1">
        <f t="array" ref="BG289">INDEX(_x_scores_!C$2:C$474,MATCH($BE289,_x_scores_!$A$2:$A$474,0),0) + INDEX(_hidden_info_auction!AP$43:BA$43,'Draft Sim'!$F$21)</f>
        <v>-0.93143357422716211</v>
      </c>
      <c r="BH289" cm="1">
        <f t="array" ref="BH289">INDEX(_x_scores_!D$2:D$474,MATCH($BE289,_x_scores_!$A$2:$A$474,0),0) +INDEX(_hidden_info_auction!AP$44:BA$44,'Draft Sim'!$F$21)</f>
        <v>-0.2324222714737228</v>
      </c>
      <c r="BI289" cm="1">
        <f t="array" ref="BI289">INDEX(_x_scores_!E$2:E$474,MATCH($BE289,_x_scores_!$A$2:$A$474,0),0) + INDEX(_hidden_info_auction!AP$45:BA$45,'Draft Sim'!$F$21)</f>
        <v>-0.40582221404969709</v>
      </c>
      <c r="BJ289" cm="1">
        <f t="array" ref="BJ289">INDEX(_x_scores_!F$2:F$474,MATCH($BE289,_x_scores_!$A$2:$A$474,0),0) + INDEX(_hidden_info_auction!AP$46:BA$46,'Draft Sim'!$F$21)</f>
        <v>-1.3442023969780257</v>
      </c>
      <c r="BK289" cm="1">
        <f t="array" ref="BK289">INDEX(_x_scores_!G$2:G$474,MATCH($BE289,_x_scores_!$A$2:$A$474,0),0) + INDEX(_hidden_info_auction!AP$47:BA$47,'Draft Sim'!$F$21)</f>
        <v>-0.79168359413277001</v>
      </c>
      <c r="BL289" cm="1">
        <f t="array" ref="BL289">INDEX(_x_scores_!H$2:H$474,MATCH($BE289,_x_scores_!$A$2:$A$474,0),0) + INDEX(_hidden_info_auction!AP$48:BA$48,'Draft Sim'!$F$21)</f>
        <v>0.74207702935259556</v>
      </c>
      <c r="BM289" cm="1">
        <f t="array" ref="BM289">INDEX(_x_scores_!I$2:I$474,MATCH($BE289,_x_scores_!$A$2:$A$474,0),0) + INDEX(_hidden_info_auction!AP$49:BA$49,'Draft Sim'!$F$21)</f>
        <v>-1.7504573624999036</v>
      </c>
      <c r="BN289" cm="1">
        <f t="array" ref="BN289">INDEX(_x_scores_!J$2:J$474,MATCH($BE289,_x_scores_!$A$2:$A$474,0),0) + INDEX(_hidden_info_auction!AP$50:BA$50,'Draft Sim'!$F$21)</f>
        <v>-3.8693308738226379E-2</v>
      </c>
      <c r="BP289">
        <f t="shared" si="92"/>
        <v>0.40435514070955492</v>
      </c>
      <c r="BQ289">
        <f t="shared" si="93"/>
        <v>0.43621761272991622</v>
      </c>
      <c r="BR289">
        <f t="shared" si="94"/>
        <v>0.4844008169092201</v>
      </c>
      <c r="BS289">
        <f t="shared" si="95"/>
        <v>0.46921897035793392</v>
      </c>
      <c r="BT289">
        <f t="shared" si="96"/>
        <v>0.40709467393897247</v>
      </c>
      <c r="BU289">
        <f t="shared" si="97"/>
        <v>0.44554758559962993</v>
      </c>
      <c r="BV289">
        <f t="shared" si="98"/>
        <v>0.55422895147674689</v>
      </c>
      <c r="BW289">
        <f t="shared" si="99"/>
        <v>0.37247000664554242</v>
      </c>
      <c r="BX289">
        <f t="shared" si="100"/>
        <v>0.49715365451048465</v>
      </c>
      <c r="BZ289">
        <f t="shared" si="101"/>
        <v>0.45229860143088918</v>
      </c>
      <c r="CA289" cm="1">
        <f t="array" aca="1" ref="CA289" ca="1">SUM(IF(MOD(_xlfn.FLOOR.MATH(ROW(INDIRECT("1:512"))/1),2)=1,BP289,1-BP289) * IF(MOD(_xlfn.FLOOR.MATH(ROW(INDIRECT("1:512"))/2),2)=1,BQ289,1-BQ289) *  IF(MOD(_xlfn.FLOOR.MATH(ROW(INDIRECT("1:512"))/4),2)=1,BR289,1-BR289) *IF(MOD(_xlfn.FLOOR.MATH(ROW(INDIRECT("1:512"))/8),2)=1,BS289,1-BS289) * IF(MOD(_xlfn.FLOOR.MATH(ROW(INDIRECT("1:512"))/16),2)=1,BT289,1-BT289) * IF(MOD(_xlfn.FLOOR.MATH(ROW(INDIRECT("1:512"))/32),2)=1,BU289,1-BU289) *  IF(MOD(_xlfn.FLOOR.MATH(ROW(INDIRECT("1:512"))/64),2)=1,BV289,1-BV289) * IF(MOD(_xlfn.FLOOR.MATH(ROW(INDIRECT("1:512"))/128),2)=1,BW289,1-BW289) * IF(MOD(_xlfn.FLOOR.MATH(ROW(INDIRECT("1:512"))/256),2)=1,BX289,1-BX289)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0.38336913373854115</v>
      </c>
      <c r="CB289">
        <f ca="1">IF('Auction Sim'!$C$2 = "Most Categories",CA289,BZ289)</f>
        <v>0.38336913373854115</v>
      </c>
      <c r="CD289" t="str">
        <f ca="1"/>
        <v>Jock Landale</v>
      </c>
      <c r="CF289" s="6" t="str">
        <f t="shared" ca="1" si="102"/>
        <v>Jock Landale</v>
      </c>
      <c r="CH289" t="str">
        <f ca="1"/>
        <v>Jock Landale</v>
      </c>
      <c r="CI289">
        <f t="shared" ca="1" si="107"/>
        <v>0.38338134634424315</v>
      </c>
      <c r="CJ289">
        <f t="shared" ca="1" si="108"/>
        <v>0.20338792717991128</v>
      </c>
      <c r="CL289">
        <f t="shared" ca="1" si="109"/>
        <v>0</v>
      </c>
      <c r="CN289">
        <f t="shared" ca="1" si="103"/>
        <v>0</v>
      </c>
    </row>
    <row r="290" spans="9:92">
      <c r="I290" t="str">
        <v>Dwight Powell</v>
      </c>
      <c r="K290" s="6" t="str">
        <f t="shared" ca="1" si="88"/>
        <v>Dwight Powell</v>
      </c>
      <c r="M290" t="str">
        <f ca="1"/>
        <v>Dwight Powell</v>
      </c>
      <c r="N290">
        <f ca="1">INDEX(_g_scores_!K$2:$K$474,MATCH(M290,_g_scores_!$A$2:$A$474,0))</f>
        <v>-2.8829850342223668</v>
      </c>
      <c r="P290">
        <f t="shared" ca="1" si="104"/>
        <v>0</v>
      </c>
      <c r="R290">
        <f t="shared" ca="1" si="89"/>
        <v>0</v>
      </c>
      <c r="T290" t="str">
        <v>Jaylin Williams</v>
      </c>
      <c r="V290" s="6" t="str">
        <f t="shared" ca="1" si="90"/>
        <v>Jaylin Williams</v>
      </c>
      <c r="X290" t="str">
        <f ca="1"/>
        <v>Jaylin Williams</v>
      </c>
      <c r="Y290">
        <f ca="1">INDEX(_z_scores_!$K$2:$K$474,MATCH(X290,_z_scores_!$A$2:$A$474,0))</f>
        <v>-4.8153585628618369</v>
      </c>
      <c r="AA290">
        <f t="shared" ca="1" si="105"/>
        <v>0</v>
      </c>
      <c r="AC290">
        <f t="shared" ca="1" si="106"/>
        <v>0</v>
      </c>
      <c r="AE290">
        <v>-1.1125053478505595</v>
      </c>
      <c r="AF290">
        <v>-0.52775083481757556</v>
      </c>
      <c r="AG290">
        <v>-0.89121489014153288</v>
      </c>
      <c r="AH290">
        <v>-0.49719558084025406</v>
      </c>
      <c r="AI290">
        <v>-0.50407603047224492</v>
      </c>
      <c r="AJ290">
        <v>-0.57898374936893948</v>
      </c>
      <c r="AK290">
        <v>0.83144322390922432</v>
      </c>
      <c r="AL290">
        <v>-0.18920755403570827</v>
      </c>
      <c r="AM290">
        <v>-0.18352944272940361</v>
      </c>
      <c r="BE290" t="str">
        <f t="shared" si="91"/>
        <v>Dwight Powell</v>
      </c>
      <c r="BF290" cm="1">
        <f t="array" ref="BF290">INDEX(_x_scores_!B$2:B$474,MATCH($BE290,_x_scores_!$A$2:$A$474,0),0) + INDEX(_hidden_info_auction!AP$42:BA$42,'Draft Sim'!$F$21)</f>
        <v>-1.0933002225869495</v>
      </c>
      <c r="BG290" cm="1">
        <f t="array" ref="BG290">INDEX(_x_scores_!C$2:C$474,MATCH($BE290,_x_scores_!$A$2:$A$474,0),0) + INDEX(_hidden_info_auction!AP$43:BA$43,'Draft Sim'!$F$21)</f>
        <v>-0.16339751394546725</v>
      </c>
      <c r="BH290" cm="1">
        <f t="array" ref="BH290">INDEX(_x_scores_!D$2:D$474,MATCH($BE290,_x_scores_!$A$2:$A$474,0),0) +INDEX(_hidden_info_auction!AP$44:BA$44,'Draft Sim'!$F$21)</f>
        <v>-0.98390445245924951</v>
      </c>
      <c r="BI290" cm="1">
        <f t="array" ref="BI290">INDEX(_x_scores_!E$2:E$474,MATCH($BE290,_x_scores_!$A$2:$A$474,0),0) + INDEX(_hidden_info_auction!AP$45:BA$45,'Draft Sim'!$F$21)</f>
        <v>-0.73990663517284738</v>
      </c>
      <c r="BJ290" cm="1">
        <f t="array" ref="BJ290">INDEX(_x_scores_!F$2:F$474,MATCH($BE290,_x_scores_!$A$2:$A$474,0),0) + INDEX(_hidden_info_auction!AP$46:BA$46,'Draft Sim'!$F$21)</f>
        <v>-1.0728203995084535</v>
      </c>
      <c r="BK290" cm="1">
        <f t="array" ref="BK290">INDEX(_x_scores_!G$2:G$474,MATCH($BE290,_x_scores_!$A$2:$A$474,0),0) + INDEX(_hidden_info_auction!AP$47:BA$47,'Draft Sim'!$F$21)</f>
        <v>-1.2818528534484022</v>
      </c>
      <c r="BL290" cm="1">
        <f t="array" ref="BL290">INDEX(_x_scores_!H$2:H$474,MATCH($BE290,_x_scores_!$A$2:$A$474,0),0) + INDEX(_hidden_info_auction!AP$48:BA$48,'Draft Sim'!$F$21)</f>
        <v>0.70445380546648118</v>
      </c>
      <c r="BM290" cm="1">
        <f t="array" ref="BM290">INDEX(_x_scores_!I$2:I$474,MATCH($BE290,_x_scores_!$A$2:$A$474,0),0) + INDEX(_hidden_info_auction!AP$49:BA$49,'Draft Sim'!$F$21)</f>
        <v>-1.9974155038415202</v>
      </c>
      <c r="BN290" cm="1">
        <f t="array" ref="BN290">INDEX(_x_scores_!J$2:J$474,MATCH($BE290,_x_scores_!$A$2:$A$474,0),0) + INDEX(_hidden_info_auction!AP$50:BA$50,'Draft Sim'!$F$21)</f>
        <v>0.54903365627300926</v>
      </c>
      <c r="BP290">
        <f t="shared" si="92"/>
        <v>0.4191779397633999</v>
      </c>
      <c r="BQ290">
        <f t="shared" si="93"/>
        <v>0.48876430816197525</v>
      </c>
      <c r="BR290">
        <f t="shared" si="94"/>
        <v>0.43424827344811368</v>
      </c>
      <c r="BS290">
        <f t="shared" si="95"/>
        <v>0.44400844959812802</v>
      </c>
      <c r="BT290">
        <f t="shared" si="96"/>
        <v>0.42560467236768751</v>
      </c>
      <c r="BU290">
        <f t="shared" si="97"/>
        <v>0.41227706381286611</v>
      </c>
      <c r="BV290">
        <f t="shared" si="98"/>
        <v>0.55149528008320514</v>
      </c>
      <c r="BW290">
        <f t="shared" si="99"/>
        <v>0.35523865151490541</v>
      </c>
      <c r="BX290">
        <f t="shared" si="100"/>
        <v>0.54031930567374931</v>
      </c>
      <c r="BZ290">
        <f t="shared" si="101"/>
        <v>0.45234821604711445</v>
      </c>
      <c r="CA290" cm="1">
        <f t="array" aca="1" ref="CA290" ca="1">SUM(IF(MOD(_xlfn.FLOOR.MATH(ROW(INDIRECT("1:512"))/1),2)=1,BP290,1-BP290) * IF(MOD(_xlfn.FLOOR.MATH(ROW(INDIRECT("1:512"))/2),2)=1,BQ290,1-BQ290) *  IF(MOD(_xlfn.FLOOR.MATH(ROW(INDIRECT("1:512"))/4),2)=1,BR290,1-BR290) *IF(MOD(_xlfn.FLOOR.MATH(ROW(INDIRECT("1:512"))/8),2)=1,BS290,1-BS290) * IF(MOD(_xlfn.FLOOR.MATH(ROW(INDIRECT("1:512"))/16),2)=1,BT290,1-BT290) * IF(MOD(_xlfn.FLOOR.MATH(ROW(INDIRECT("1:512"))/32),2)=1,BU290,1-BU290) *  IF(MOD(_xlfn.FLOOR.MATH(ROW(INDIRECT("1:512"))/64),2)=1,BV290,1-BV290) * IF(MOD(_xlfn.FLOOR.MATH(ROW(INDIRECT("1:512"))/128),2)=1,BW290,1-BW290) * IF(MOD(_xlfn.FLOOR.MATH(ROW(INDIRECT("1:512"))/256),2)=1,BX290,1-BX290)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0.38328727354684428</v>
      </c>
      <c r="CB290">
        <f ca="1">IF('Auction Sim'!$C$2 = "Most Categories",CA290,BZ290)</f>
        <v>0.38328727354684428</v>
      </c>
      <c r="CD290" t="str">
        <f ca="1"/>
        <v>Jordan McLaughlin</v>
      </c>
      <c r="CF290" s="6" t="str">
        <f t="shared" ca="1" si="102"/>
        <v>Jordan McLaughlin</v>
      </c>
      <c r="CH290" t="str">
        <f ca="1"/>
        <v>Jordan McLaughlin</v>
      </c>
      <c r="CI290">
        <f t="shared" ca="1" si="107"/>
        <v>0.38336913373854115</v>
      </c>
      <c r="CJ290">
        <f t="shared" ca="1" si="108"/>
        <v>0.20335593788505746</v>
      </c>
      <c r="CL290">
        <f t="shared" ca="1" si="109"/>
        <v>0</v>
      </c>
      <c r="CN290">
        <f t="shared" ca="1" si="103"/>
        <v>0</v>
      </c>
    </row>
    <row r="291" spans="9:92">
      <c r="I291" t="str">
        <v>Jock Landale</v>
      </c>
      <c r="K291" s="6" t="str">
        <f t="shared" ca="1" si="88"/>
        <v>Jock Landale</v>
      </c>
      <c r="M291" t="str">
        <f ca="1"/>
        <v>Jock Landale</v>
      </c>
      <c r="N291">
        <f ca="1">INDEX(_g_scores_!K$2:$K$474,MATCH(M291,_g_scores_!$A$2:$A$474,0))</f>
        <v>-2.8980473452170012</v>
      </c>
      <c r="P291">
        <f t="shared" ca="1" si="104"/>
        <v>0</v>
      </c>
      <c r="R291">
        <f t="shared" ca="1" si="89"/>
        <v>0</v>
      </c>
      <c r="T291" t="str">
        <v>Dean Wade</v>
      </c>
      <c r="V291" s="6" t="str">
        <f t="shared" ca="1" si="90"/>
        <v>Dean Wade</v>
      </c>
      <c r="X291" t="str">
        <f ca="1"/>
        <v>Dean Wade</v>
      </c>
      <c r="Y291">
        <f ca="1">INDEX(_z_scores_!$K$2:$K$474,MATCH(X291,_z_scores_!$A$2:$A$474,0))</f>
        <v>-4.8454670462573226</v>
      </c>
      <c r="AA291">
        <f t="shared" ca="1" si="105"/>
        <v>0</v>
      </c>
      <c r="AC291">
        <f t="shared" ca="1" si="106"/>
        <v>0</v>
      </c>
      <c r="AE291">
        <v>-1.2373699252637345</v>
      </c>
      <c r="AF291">
        <v>-0.7833167941767879</v>
      </c>
      <c r="AG291">
        <v>-1.1331900029281332</v>
      </c>
      <c r="AH291">
        <v>-0.53624411683300965</v>
      </c>
      <c r="AI291">
        <v>-0.48348640027547635</v>
      </c>
      <c r="AJ291">
        <v>-0.54767031750110129</v>
      </c>
      <c r="AK291">
        <v>1.0750830699911644</v>
      </c>
      <c r="AL291">
        <v>-3.9026863709859451E-2</v>
      </c>
      <c r="AM291">
        <v>-0.12441447554689097</v>
      </c>
      <c r="BE291" t="str">
        <f t="shared" si="91"/>
        <v>Jock Landale</v>
      </c>
      <c r="BF291" cm="1">
        <f t="array" ref="BF291">INDEX(_x_scores_!B$2:B$474,MATCH($BE291,_x_scores_!$A$2:$A$474,0),0) + INDEX(_hidden_info_auction!AP$42:BA$42,'Draft Sim'!$F$21)</f>
        <v>-1.0951981022414914</v>
      </c>
      <c r="BG291" cm="1">
        <f t="array" ref="BG291">INDEX(_x_scores_!C$2:C$474,MATCH($BE291,_x_scores_!$A$2:$A$474,0),0) + INDEX(_hidden_info_auction!AP$43:BA$43,'Draft Sim'!$F$21)</f>
        <v>-0.26690361881355218</v>
      </c>
      <c r="BH291" cm="1">
        <f t="array" ref="BH291">INDEX(_x_scores_!D$2:D$474,MATCH($BE291,_x_scores_!$A$2:$A$474,0),0) +INDEX(_hidden_info_auction!AP$44:BA$44,'Draft Sim'!$F$21)</f>
        <v>-0.91776615209221379</v>
      </c>
      <c r="BI291" cm="1">
        <f t="array" ref="BI291">INDEX(_x_scores_!E$2:E$474,MATCH($BE291,_x_scores_!$A$2:$A$474,0),0) + INDEX(_hidden_info_auction!AP$45:BA$45,'Draft Sim'!$F$21)</f>
        <v>-1.0142750013827253</v>
      </c>
      <c r="BJ291" cm="1">
        <f t="array" ref="BJ291">INDEX(_x_scores_!F$2:F$474,MATCH($BE291,_x_scores_!$A$2:$A$474,0),0) + INDEX(_hidden_info_auction!AP$46:BA$46,'Draft Sim'!$F$21)</f>
        <v>-0.93696987389626396</v>
      </c>
      <c r="BK291" cm="1">
        <f t="array" ref="BK291">INDEX(_x_scores_!G$2:G$474,MATCH($BE291,_x_scores_!$A$2:$A$474,0),0) + INDEX(_hidden_info_auction!AP$47:BA$47,'Draft Sim'!$F$21)</f>
        <v>-0.98209058821062345</v>
      </c>
      <c r="BL291" cm="1">
        <f t="array" ref="BL291">INDEX(_x_scores_!H$2:H$474,MATCH($BE291,_x_scores_!$A$2:$A$474,0),0) + INDEX(_hidden_info_auction!AP$48:BA$48,'Draft Sim'!$F$21)</f>
        <v>0.72664406706758977</v>
      </c>
      <c r="BM291" cm="1">
        <f t="array" ref="BM291">INDEX(_x_scores_!I$2:I$474,MATCH($BE291,_x_scores_!$A$2:$A$474,0),0) + INDEX(_hidden_info_auction!AP$49:BA$49,'Draft Sim'!$F$21)</f>
        <v>-1.7490729953097697</v>
      </c>
      <c r="BN291" cm="1">
        <f t="array" ref="BN291">INDEX(_x_scores_!J$2:J$474,MATCH($BE291,_x_scores_!$A$2:$A$474,0),0) + INDEX(_hidden_info_auction!AP$50:BA$50,'Draft Sim'!$F$21)</f>
        <v>0.20055357620664918</v>
      </c>
      <c r="BP291">
        <f t="shared" si="92"/>
        <v>0.41903957969882777</v>
      </c>
      <c r="BQ291">
        <f t="shared" si="93"/>
        <v>0.48165097242112531</v>
      </c>
      <c r="BR291">
        <f t="shared" si="94"/>
        <v>0.43863182829506264</v>
      </c>
      <c r="BS291">
        <f t="shared" si="95"/>
        <v>0.42346777830217941</v>
      </c>
      <c r="BT291">
        <f t="shared" si="96"/>
        <v>0.43493522692167275</v>
      </c>
      <c r="BU291">
        <f t="shared" si="97"/>
        <v>0.43256456502660867</v>
      </c>
      <c r="BV291">
        <f t="shared" si="98"/>
        <v>0.5531079098600733</v>
      </c>
      <c r="BW291">
        <f t="shared" si="99"/>
        <v>0.37256736105609001</v>
      </c>
      <c r="BX291">
        <f t="shared" si="100"/>
        <v>0.5147498247659319</v>
      </c>
      <c r="BZ291">
        <f t="shared" si="101"/>
        <v>0.45230167181639686</v>
      </c>
      <c r="CA291" cm="1">
        <f t="array" aca="1" ref="CA291" ca="1">SUM(IF(MOD(_xlfn.FLOOR.MATH(ROW(INDIRECT("1:512"))/1),2)=1,BP291,1-BP291) * IF(MOD(_xlfn.FLOOR.MATH(ROW(INDIRECT("1:512"))/2),2)=1,BQ291,1-BQ291) *  IF(MOD(_xlfn.FLOOR.MATH(ROW(INDIRECT("1:512"))/4),2)=1,BR291,1-BR291) *IF(MOD(_xlfn.FLOOR.MATH(ROW(INDIRECT("1:512"))/8),2)=1,BS291,1-BS291) * IF(MOD(_xlfn.FLOOR.MATH(ROW(INDIRECT("1:512"))/16),2)=1,BT291,1-BT291) * IF(MOD(_xlfn.FLOOR.MATH(ROW(INDIRECT("1:512"))/32),2)=1,BU291,1-BU291) *  IF(MOD(_xlfn.FLOOR.MATH(ROW(INDIRECT("1:512"))/64),2)=1,BV291,1-BV291) * IF(MOD(_xlfn.FLOOR.MATH(ROW(INDIRECT("1:512"))/128),2)=1,BW291,1-BW291) * IF(MOD(_xlfn.FLOOR.MATH(ROW(INDIRECT("1:512"))/256),2)=1,BX291,1-BX291)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0.38338134634424315</v>
      </c>
      <c r="CB291">
        <f ca="1">IF('Auction Sim'!$C$2 = "Most Categories",CA291,BZ291)</f>
        <v>0.38338134634424315</v>
      </c>
      <c r="CD291" t="str">
        <f ca="1"/>
        <v>Dwight Powell</v>
      </c>
      <c r="CF291" s="6" t="str">
        <f t="shared" ca="1" si="102"/>
        <v>Dwight Powell</v>
      </c>
      <c r="CH291" t="str">
        <f ca="1"/>
        <v>Dwight Powell</v>
      </c>
      <c r="CI291">
        <f t="shared" ca="1" si="107"/>
        <v>0.38328727354684428</v>
      </c>
      <c r="CJ291">
        <f t="shared" ca="1" si="108"/>
        <v>0.20314150817170967</v>
      </c>
      <c r="CL291">
        <f t="shared" ca="1" si="109"/>
        <v>0</v>
      </c>
      <c r="CN291">
        <f t="shared" ca="1" si="103"/>
        <v>0</v>
      </c>
    </row>
    <row r="292" spans="9:92">
      <c r="I292" t="str">
        <v>Terence Davis</v>
      </c>
      <c r="K292" s="6" t="str">
        <f t="shared" ca="1" si="88"/>
        <v>Terence Davis</v>
      </c>
      <c r="M292" t="str">
        <f ca="1"/>
        <v>Terence Davis</v>
      </c>
      <c r="N292">
        <f ca="1">INDEX(_g_scores_!K$2:$K$474,MATCH(M292,_g_scores_!$A$2:$A$474,0))</f>
        <v>-2.9089224799120998</v>
      </c>
      <c r="P292">
        <f t="shared" ca="1" si="104"/>
        <v>0</v>
      </c>
      <c r="R292">
        <f t="shared" ca="1" si="89"/>
        <v>0</v>
      </c>
      <c r="T292" t="str">
        <v>John Wall</v>
      </c>
      <c r="V292" s="6" t="str">
        <f t="shared" ca="1" si="90"/>
        <v>John Wall</v>
      </c>
      <c r="X292" t="str">
        <f ca="1"/>
        <v>John Wall</v>
      </c>
      <c r="Y292">
        <f ca="1">INDEX(_z_scores_!$K$2:$K$474,MATCH(X292,_z_scores_!$A$2:$A$474,0))</f>
        <v>-4.8678281006444131</v>
      </c>
      <c r="AA292">
        <f t="shared" ca="1" si="105"/>
        <v>0</v>
      </c>
      <c r="AC292">
        <f t="shared" ca="1" si="106"/>
        <v>0</v>
      </c>
      <c r="AE292">
        <v>-0.78877169840628736</v>
      </c>
      <c r="AF292">
        <v>-0.97807586585782069</v>
      </c>
      <c r="AG292">
        <v>9.5598453672744693E-2</v>
      </c>
      <c r="AH292">
        <v>-0.33906242020116356</v>
      </c>
      <c r="AI292">
        <v>-0.41760581648544198</v>
      </c>
      <c r="AJ292">
        <v>-0.57738991211253188</v>
      </c>
      <c r="AK292">
        <v>-2.1025031016084154E-2</v>
      </c>
      <c r="AL292">
        <v>-0.22108193868703263</v>
      </c>
      <c r="AM292">
        <v>-0.28571008559122535</v>
      </c>
      <c r="BE292" t="str">
        <f t="shared" si="91"/>
        <v>Terence Davis</v>
      </c>
      <c r="BF292" cm="1">
        <f t="array" ref="BF292">INDEX(_x_scores_!B$2:B$474,MATCH($BE292,_x_scores_!$A$2:$A$474,0),0) + INDEX(_hidden_info_auction!AP$42:BA$42,'Draft Sim'!$F$21)</f>
        <v>-1.1066790813569194</v>
      </c>
      <c r="BG292" cm="1">
        <f t="array" ref="BG292">INDEX(_x_scores_!C$2:C$474,MATCH($BE292,_x_scores_!$A$2:$A$474,0),0) + INDEX(_hidden_info_auction!AP$43:BA$43,'Draft Sim'!$F$21)</f>
        <v>-0.80492245153845177</v>
      </c>
      <c r="BH292" cm="1">
        <f t="array" ref="BH292">INDEX(_x_scores_!D$2:D$474,MATCH($BE292,_x_scores_!$A$2:$A$474,0),0) +INDEX(_hidden_info_auction!AP$44:BA$44,'Draft Sim'!$F$21)</f>
        <v>-0.87602520657006533</v>
      </c>
      <c r="BI292" cm="1">
        <f t="array" ref="BI292">INDEX(_x_scores_!E$2:E$474,MATCH($BE292,_x_scores_!$A$2:$A$474,0),0) + INDEX(_hidden_info_auction!AP$45:BA$45,'Draft Sim'!$F$21)</f>
        <v>-0.65107882951205409</v>
      </c>
      <c r="BJ292" cm="1">
        <f t="array" ref="BJ292">INDEX(_x_scores_!F$2:F$474,MATCH($BE292,_x_scores_!$A$2:$A$474,0),0) + INDEX(_hidden_info_auction!AP$46:BA$46,'Draft Sim'!$F$21)</f>
        <v>-1.2317529173423105</v>
      </c>
      <c r="BK292" cm="1">
        <f t="array" ref="BK292">INDEX(_x_scores_!G$2:G$474,MATCH($BE292,_x_scores_!$A$2:$A$474,0),0) + INDEX(_hidden_info_auction!AP$47:BA$47,'Draft Sim'!$F$21)</f>
        <v>-0.28850684370804558</v>
      </c>
      <c r="BL292" cm="1">
        <f t="array" ref="BL292">INDEX(_x_scores_!H$2:H$474,MATCH($BE292,_x_scores_!$A$2:$A$474,0),0) + INDEX(_hidden_info_auction!AP$48:BA$48,'Draft Sim'!$F$21)</f>
        <v>0.77406906586893076</v>
      </c>
      <c r="BM292" cm="1">
        <f t="array" ref="BM292">INDEX(_x_scores_!I$2:I$474,MATCH($BE292,_x_scores_!$A$2:$A$474,0),0) + INDEX(_hidden_info_auction!AP$49:BA$49,'Draft Sim'!$F$21)</f>
        <v>-1.740776345790815</v>
      </c>
      <c r="BN292" cm="1">
        <f t="array" ref="BN292">INDEX(_x_scores_!J$2:J$474,MATCH($BE292,_x_scores_!$A$2:$A$474,0),0) + INDEX(_hidden_info_auction!AP$50:BA$50,'Draft Sim'!$F$21)</f>
        <v>-0.15394554670587998</v>
      </c>
      <c r="BP292">
        <f t="shared" si="92"/>
        <v>0.41820280234144303</v>
      </c>
      <c r="BQ292">
        <f t="shared" si="93"/>
        <v>0.44482097677527621</v>
      </c>
      <c r="BR292">
        <f t="shared" si="94"/>
        <v>0.44140227534145493</v>
      </c>
      <c r="BS292">
        <f t="shared" si="95"/>
        <v>0.45069371182577478</v>
      </c>
      <c r="BT292">
        <f t="shared" si="96"/>
        <v>0.41474179806264622</v>
      </c>
      <c r="BU292">
        <f t="shared" si="97"/>
        <v>0.48010258417217244</v>
      </c>
      <c r="BV292">
        <f t="shared" si="98"/>
        <v>0.55655144442333826</v>
      </c>
      <c r="BW292">
        <f t="shared" si="99"/>
        <v>0.37315098609161068</v>
      </c>
      <c r="BX292">
        <f t="shared" si="100"/>
        <v>0.48867692881622471</v>
      </c>
      <c r="BZ292">
        <f t="shared" si="101"/>
        <v>0.45203816753888237</v>
      </c>
      <c r="CA292" cm="1">
        <f t="array" aca="1" ref="CA292" ca="1">SUM(IF(MOD(_xlfn.FLOOR.MATH(ROW(INDIRECT("1:512"))/1),2)=1,BP292,1-BP292) * IF(MOD(_xlfn.FLOOR.MATH(ROW(INDIRECT("1:512"))/2),2)=1,BQ292,1-BQ292) *  IF(MOD(_xlfn.FLOOR.MATH(ROW(INDIRECT("1:512"))/4),2)=1,BR292,1-BR292) *IF(MOD(_xlfn.FLOOR.MATH(ROW(INDIRECT("1:512"))/8),2)=1,BS292,1-BS292) * IF(MOD(_xlfn.FLOOR.MATH(ROW(INDIRECT("1:512"))/16),2)=1,BT292,1-BT292) * IF(MOD(_xlfn.FLOOR.MATH(ROW(INDIRECT("1:512"))/32),2)=1,BU292,1-BU292) *  IF(MOD(_xlfn.FLOOR.MATH(ROW(INDIRECT("1:512"))/64),2)=1,BV292,1-BV292) * IF(MOD(_xlfn.FLOOR.MATH(ROW(INDIRECT("1:512"))/128),2)=1,BW292,1-BW292) * IF(MOD(_xlfn.FLOOR.MATH(ROW(INDIRECT("1:512"))/256),2)=1,BX292,1-BX292)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0.38281235250278334</v>
      </c>
      <c r="CB292">
        <f ca="1">IF('Auction Sim'!$C$2 = "Most Categories",CA292,BZ292)</f>
        <v>0.38281235250278334</v>
      </c>
      <c r="CD292" t="str">
        <f ca="1"/>
        <v>Christian Braun</v>
      </c>
      <c r="CF292" s="6" t="str">
        <f t="shared" ca="1" si="102"/>
        <v>Christian Braun</v>
      </c>
      <c r="CH292" t="str">
        <f ca="1"/>
        <v>Christian Braun</v>
      </c>
      <c r="CI292">
        <f t="shared" ca="1" si="107"/>
        <v>0.38301361685014707</v>
      </c>
      <c r="CJ292">
        <f t="shared" ca="1" si="108"/>
        <v>0.20242457552260329</v>
      </c>
      <c r="CL292">
        <f t="shared" ca="1" si="109"/>
        <v>0</v>
      </c>
      <c r="CN292">
        <f t="shared" ca="1" si="103"/>
        <v>0</v>
      </c>
    </row>
    <row r="293" spans="9:92">
      <c r="I293" t="str">
        <v>Christian Braun</v>
      </c>
      <c r="K293" s="6" t="str">
        <f t="shared" ca="1" si="88"/>
        <v>Christian Braun</v>
      </c>
      <c r="M293" t="str">
        <f ca="1"/>
        <v>Christian Braun</v>
      </c>
      <c r="N293">
        <f ca="1">INDEX(_g_scores_!K$2:$K$474,MATCH(M293,_g_scores_!$A$2:$A$474,0))</f>
        <v>-2.9120372623202928</v>
      </c>
      <c r="P293">
        <f t="shared" ca="1" si="104"/>
        <v>0</v>
      </c>
      <c r="R293">
        <f t="shared" ca="1" si="89"/>
        <v>0</v>
      </c>
      <c r="T293" t="str">
        <v>Reggie Jackson</v>
      </c>
      <c r="V293" s="6" t="str">
        <f t="shared" ca="1" si="90"/>
        <v>Reggie Jackson</v>
      </c>
      <c r="X293" t="str">
        <f ca="1"/>
        <v>Reggie Jackson</v>
      </c>
      <c r="Y293">
        <f ca="1">INDEX(_z_scores_!$K$2:$K$474,MATCH(X293,_z_scores_!$A$2:$A$474,0))</f>
        <v>-4.8681753580521656</v>
      </c>
      <c r="AA293">
        <f t="shared" ca="1" si="105"/>
        <v>0</v>
      </c>
      <c r="AC293">
        <f t="shared" ca="1" si="106"/>
        <v>0</v>
      </c>
      <c r="AE293">
        <v>-0.68663500385550458</v>
      </c>
      <c r="AF293">
        <v>-1.079640752352208</v>
      </c>
      <c r="AG293">
        <v>-0.19103186927996185</v>
      </c>
      <c r="AH293">
        <v>-0.47961475889380489</v>
      </c>
      <c r="AI293">
        <v>-0.83091795821643233</v>
      </c>
      <c r="AJ293">
        <v>4.4610519370799961E-2</v>
      </c>
      <c r="AK293">
        <v>0.19777243746311268</v>
      </c>
      <c r="AL293">
        <v>4.7713228593664274E-2</v>
      </c>
      <c r="AM293">
        <v>-0.52368111325367028</v>
      </c>
      <c r="BE293" t="str">
        <f t="shared" si="91"/>
        <v>Christian Braun</v>
      </c>
      <c r="BF293" cm="1">
        <f t="array" ref="BF293">INDEX(_x_scores_!B$2:B$474,MATCH($BE293,_x_scores_!$A$2:$A$474,0),0) + INDEX(_hidden_info_auction!AP$42:BA$42,'Draft Sim'!$F$21)</f>
        <v>-1.0773738140772975</v>
      </c>
      <c r="BG293" cm="1">
        <f t="array" ref="BG293">INDEX(_x_scores_!C$2:C$474,MATCH($BE293,_x_scores_!$A$2:$A$474,0),0) + INDEX(_hidden_info_auction!AP$43:BA$43,'Draft Sim'!$F$21)</f>
        <v>-0.60612812614084766</v>
      </c>
      <c r="BH293" cm="1">
        <f t="array" ref="BH293">INDEX(_x_scores_!D$2:D$474,MATCH($BE293,_x_scores_!$A$2:$A$474,0),0) +INDEX(_hidden_info_auction!AP$44:BA$44,'Draft Sim'!$F$21)</f>
        <v>-0.82765481855555001</v>
      </c>
      <c r="BI293" cm="1">
        <f t="array" ref="BI293">INDEX(_x_scores_!E$2:E$474,MATCH($BE293,_x_scores_!$A$2:$A$474,0),0) + INDEX(_hidden_info_auction!AP$45:BA$45,'Draft Sim'!$F$21)</f>
        <v>-0.531866426881757</v>
      </c>
      <c r="BJ293" cm="1">
        <f t="array" ref="BJ293">INDEX(_x_scores_!F$2:F$474,MATCH($BE293,_x_scores_!$A$2:$A$474,0),0) + INDEX(_hidden_info_auction!AP$46:BA$46,'Draft Sim'!$F$21)</f>
        <v>-1.1388495218578041</v>
      </c>
      <c r="BK293" cm="1">
        <f t="array" ref="BK293">INDEX(_x_scores_!G$2:G$474,MATCH($BE293,_x_scores_!$A$2:$A$474,0),0) + INDEX(_hidden_info_auction!AP$47:BA$47,'Draft Sim'!$F$21)</f>
        <v>-0.67387165924935555</v>
      </c>
      <c r="BL293" cm="1">
        <f t="array" ref="BL293">INDEX(_x_scores_!H$2:H$474,MATCH($BE293,_x_scores_!$A$2:$A$474,0),0) + INDEX(_hidden_info_auction!AP$48:BA$48,'Draft Sim'!$F$21)</f>
        <v>0.71942465122885746</v>
      </c>
      <c r="BM293" cm="1">
        <f t="array" ref="BM293">INDEX(_x_scores_!I$2:I$474,MATCH($BE293,_x_scores_!$A$2:$A$474,0),0) + INDEX(_hidden_info_auction!AP$49:BA$49,'Draft Sim'!$F$21)</f>
        <v>-1.9879154931502627</v>
      </c>
      <c r="BN293" cm="1">
        <f t="array" ref="BN293">INDEX(_x_scores_!J$2:J$474,MATCH($BE293,_x_scores_!$A$2:$A$474,0),0) + INDEX(_hidden_info_auction!AP$50:BA$50,'Draft Sim'!$F$21)</f>
        <v>4.1023672105646343E-2</v>
      </c>
      <c r="BP293">
        <f t="shared" si="92"/>
        <v>0.42033940612866438</v>
      </c>
      <c r="BQ293">
        <f t="shared" si="93"/>
        <v>0.45839106877683811</v>
      </c>
      <c r="BR293">
        <f t="shared" si="94"/>
        <v>0.44461631567268189</v>
      </c>
      <c r="BS293">
        <f t="shared" si="95"/>
        <v>0.45968743906337217</v>
      </c>
      <c r="BT293">
        <f t="shared" si="96"/>
        <v>0.42108429274417081</v>
      </c>
      <c r="BU293">
        <f t="shared" si="97"/>
        <v>0.45361092762617372</v>
      </c>
      <c r="BV293">
        <f t="shared" si="98"/>
        <v>0.55258334930846087</v>
      </c>
      <c r="BW293">
        <f t="shared" si="99"/>
        <v>0.35589632522155079</v>
      </c>
      <c r="BX293">
        <f t="shared" si="100"/>
        <v>0.50301776779877749</v>
      </c>
      <c r="BZ293">
        <f t="shared" si="101"/>
        <v>0.45213632137118775</v>
      </c>
      <c r="CA293" cm="1">
        <f t="array" aca="1" ref="CA293" ca="1">SUM(IF(MOD(_xlfn.FLOOR.MATH(ROW(INDIRECT("1:512"))/1),2)=1,BP293,1-BP293) * IF(MOD(_xlfn.FLOOR.MATH(ROW(INDIRECT("1:512"))/2),2)=1,BQ293,1-BQ293) *  IF(MOD(_xlfn.FLOOR.MATH(ROW(INDIRECT("1:512"))/4),2)=1,BR293,1-BR293) *IF(MOD(_xlfn.FLOOR.MATH(ROW(INDIRECT("1:512"))/8),2)=1,BS293,1-BS293) * IF(MOD(_xlfn.FLOOR.MATH(ROW(INDIRECT("1:512"))/16),2)=1,BT293,1-BT293) * IF(MOD(_xlfn.FLOOR.MATH(ROW(INDIRECT("1:512"))/32),2)=1,BU293,1-BU293) *  IF(MOD(_xlfn.FLOOR.MATH(ROW(INDIRECT("1:512"))/64),2)=1,BV293,1-BV293) * IF(MOD(_xlfn.FLOOR.MATH(ROW(INDIRECT("1:512"))/128),2)=1,BW293,1-BW293) * IF(MOD(_xlfn.FLOOR.MATH(ROW(INDIRECT("1:512"))/256),2)=1,BX293,1-BX293)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0.38301361685014707</v>
      </c>
      <c r="CB293">
        <f ca="1">IF('Auction Sim'!$C$2 = "Most Categories",CA293,BZ293)</f>
        <v>0.38301361685014707</v>
      </c>
      <c r="CD293" t="str">
        <f ca="1"/>
        <v>Terence Davis</v>
      </c>
      <c r="CF293" s="6" t="str">
        <f t="shared" ca="1" si="102"/>
        <v>Terence Davis</v>
      </c>
      <c r="CH293" t="str">
        <f ca="1"/>
        <v>Terence Davis</v>
      </c>
      <c r="CI293">
        <f t="shared" ca="1" si="107"/>
        <v>0.38281235250278334</v>
      </c>
      <c r="CJ293">
        <f t="shared" ca="1" si="108"/>
        <v>0.20189720055074711</v>
      </c>
      <c r="CL293">
        <f t="shared" ca="1" si="109"/>
        <v>0</v>
      </c>
      <c r="CN293">
        <f t="shared" ca="1" si="103"/>
        <v>0</v>
      </c>
    </row>
    <row r="294" spans="9:92">
      <c r="I294" t="str">
        <v>Dean Wade</v>
      </c>
      <c r="K294" s="6" t="str">
        <f t="shared" ca="1" si="88"/>
        <v>Dean Wade</v>
      </c>
      <c r="M294" t="str">
        <f ca="1"/>
        <v>Dean Wade</v>
      </c>
      <c r="N294">
        <f ca="1">INDEX(_g_scores_!K$2:$K$474,MATCH(M294,_g_scores_!$A$2:$A$474,0))</f>
        <v>-2.9248784818207225</v>
      </c>
      <c r="P294">
        <f t="shared" ca="1" si="104"/>
        <v>0</v>
      </c>
      <c r="R294">
        <f t="shared" ca="1" si="89"/>
        <v>0</v>
      </c>
      <c r="T294" t="str">
        <v>Georges Niang</v>
      </c>
      <c r="V294" s="6" t="str">
        <f t="shared" ca="1" si="90"/>
        <v>Georges Niang</v>
      </c>
      <c r="X294" t="str">
        <f ca="1"/>
        <v>Georges Niang</v>
      </c>
      <c r="Y294">
        <f ca="1">INDEX(_z_scores_!$K$2:$K$474,MATCH(X294,_z_scores_!$A$2:$A$474,0))</f>
        <v>-4.8852494522698056</v>
      </c>
      <c r="AA294">
        <f t="shared" ca="1" si="105"/>
        <v>0</v>
      </c>
      <c r="AC294">
        <f t="shared" ca="1" si="106"/>
        <v>0</v>
      </c>
      <c r="AE294">
        <v>-0.97485476051332454</v>
      </c>
      <c r="AF294">
        <v>-1.1294497029537056</v>
      </c>
      <c r="AG294">
        <v>-1.1366559333862649</v>
      </c>
      <c r="AH294">
        <v>-0.72101849136205898</v>
      </c>
      <c r="AI294">
        <v>-0.76867763027802327</v>
      </c>
      <c r="AJ294">
        <v>0.31762346593815055</v>
      </c>
      <c r="AK294">
        <v>0.9595631146702216</v>
      </c>
      <c r="AL294">
        <v>7.2072880780807216E-2</v>
      </c>
      <c r="AM294">
        <v>-0.28098910663521104</v>
      </c>
      <c r="BE294" t="str">
        <f t="shared" si="91"/>
        <v>Dean Wade</v>
      </c>
      <c r="BF294" cm="1">
        <f t="array" ref="BF294">INDEX(_x_scores_!B$2:B$474,MATCH($BE294,_x_scores_!$A$2:$A$474,0),0) + INDEX(_hidden_info_auction!AP$42:BA$42,'Draft Sim'!$F$21)</f>
        <v>-1.3292067884822047</v>
      </c>
      <c r="BG294" cm="1">
        <f t="array" ref="BG294">INDEX(_x_scores_!C$2:C$474,MATCH($BE294,_x_scores_!$A$2:$A$474,0),0) + INDEX(_hidden_info_auction!AP$43:BA$43,'Draft Sim'!$F$21)</f>
        <v>-0.53914917905008153</v>
      </c>
      <c r="BH294" cm="1">
        <f t="array" ref="BH294">INDEX(_x_scores_!D$2:D$474,MATCH($BE294,_x_scores_!$A$2:$A$474,0),0) +INDEX(_hidden_info_auction!AP$44:BA$44,'Draft Sim'!$F$21)</f>
        <v>-0.98373099969462796</v>
      </c>
      <c r="BI294" cm="1">
        <f t="array" ref="BI294">INDEX(_x_scores_!E$2:E$474,MATCH($BE294,_x_scores_!$A$2:$A$474,0),0) + INDEX(_hidden_info_auction!AP$45:BA$45,'Draft Sim'!$F$21)</f>
        <v>-0.76921964377842089</v>
      </c>
      <c r="BJ294" cm="1">
        <f t="array" ref="BJ294">INDEX(_x_scores_!F$2:F$474,MATCH($BE294,_x_scores_!$A$2:$A$474,0),0) + INDEX(_hidden_info_auction!AP$46:BA$46,'Draft Sim'!$F$21)</f>
        <v>-1.0552578680085269</v>
      </c>
      <c r="BK294" cm="1">
        <f t="array" ref="BK294">INDEX(_x_scores_!G$2:G$474,MATCH($BE294,_x_scores_!$A$2:$A$474,0),0) + INDEX(_hidden_info_auction!AP$47:BA$47,'Draft Sim'!$F$21)</f>
        <v>-0.6156037368013394</v>
      </c>
      <c r="BL294" cm="1">
        <f t="array" ref="BL294">INDEX(_x_scores_!H$2:H$474,MATCH($BE294,_x_scores_!$A$2:$A$474,0),0) + INDEX(_hidden_info_auction!AP$48:BA$48,'Draft Sim'!$F$21)</f>
        <v>1.0044187568460217</v>
      </c>
      <c r="BM294" cm="1">
        <f t="array" ref="BM294">INDEX(_x_scores_!I$2:I$474,MATCH($BE294,_x_scores_!$A$2:$A$474,0),0) + INDEX(_hidden_info_auction!AP$49:BA$49,'Draft Sim'!$F$21)</f>
        <v>-1.7829655660786987</v>
      </c>
      <c r="BN294" cm="1">
        <f t="array" ref="BN294">INDEX(_x_scores_!J$2:J$474,MATCH($BE294,_x_scores_!$A$2:$A$474,0),0) + INDEX(_hidden_info_auction!AP$50:BA$50,'Draft Sim'!$F$21)</f>
        <v>-2.4570636140734237E-2</v>
      </c>
      <c r="BP294">
        <f t="shared" si="92"/>
        <v>0.40206165496625945</v>
      </c>
      <c r="BQ294">
        <f t="shared" si="93"/>
        <v>0.46297493263657041</v>
      </c>
      <c r="BR294">
        <f t="shared" si="94"/>
        <v>0.43425975933303596</v>
      </c>
      <c r="BS294">
        <f t="shared" si="95"/>
        <v>0.44180572212352343</v>
      </c>
      <c r="BT294">
        <f t="shared" si="96"/>
        <v>0.42680868402062333</v>
      </c>
      <c r="BU294">
        <f t="shared" si="97"/>
        <v>0.45760622019117791</v>
      </c>
      <c r="BV294">
        <f t="shared" si="98"/>
        <v>0.57321182985663177</v>
      </c>
      <c r="BW294">
        <f t="shared" si="99"/>
        <v>0.37018625026137364</v>
      </c>
      <c r="BX294">
        <f t="shared" si="100"/>
        <v>0.49819253313490208</v>
      </c>
      <c r="BZ294">
        <f t="shared" si="101"/>
        <v>0.45190084294712196</v>
      </c>
      <c r="CA294" cm="1">
        <f t="array" aca="1" ref="CA294" ca="1">SUM(IF(MOD(_xlfn.FLOOR.MATH(ROW(INDIRECT("1:512"))/1),2)=1,BP294,1-BP294) * IF(MOD(_xlfn.FLOOR.MATH(ROW(INDIRECT("1:512"))/2),2)=1,BQ294,1-BQ294) *  IF(MOD(_xlfn.FLOOR.MATH(ROW(INDIRECT("1:512"))/4),2)=1,BR294,1-BR294) *IF(MOD(_xlfn.FLOOR.MATH(ROW(INDIRECT("1:512"))/8),2)=1,BS294,1-BS294) * IF(MOD(_xlfn.FLOOR.MATH(ROW(INDIRECT("1:512"))/16),2)=1,BT294,1-BT294) * IF(MOD(_xlfn.FLOOR.MATH(ROW(INDIRECT("1:512"))/32),2)=1,BU294,1-BU294) *  IF(MOD(_xlfn.FLOOR.MATH(ROW(INDIRECT("1:512"))/64),2)=1,BV294,1-BV294) * IF(MOD(_xlfn.FLOOR.MATH(ROW(INDIRECT("1:512"))/128),2)=1,BW294,1-BW294) * IF(MOD(_xlfn.FLOOR.MATH(ROW(INDIRECT("1:512"))/256),2)=1,BX294,1-BX294)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0.38232358561907287</v>
      </c>
      <c r="CB294">
        <f ca="1">IF('Auction Sim'!$C$2 = "Most Categories",CA294,BZ294)</f>
        <v>0.38232358561907287</v>
      </c>
      <c r="CD294" t="str">
        <f ca="1"/>
        <v>Dean Wade</v>
      </c>
      <c r="CF294" s="6" t="str">
        <f t="shared" ca="1" si="102"/>
        <v>Dean Wade</v>
      </c>
      <c r="CH294" t="str">
        <f ca="1"/>
        <v>Dean Wade</v>
      </c>
      <c r="CI294">
        <f t="shared" ca="1" si="107"/>
        <v>0.38232358561907287</v>
      </c>
      <c r="CJ294">
        <f t="shared" ca="1" si="108"/>
        <v>0.20061613427220915</v>
      </c>
      <c r="CL294">
        <f t="shared" ca="1" si="109"/>
        <v>0</v>
      </c>
      <c r="CN294">
        <f t="shared" ca="1" si="103"/>
        <v>0</v>
      </c>
    </row>
    <row r="295" spans="9:92">
      <c r="I295" t="str">
        <v>Ish Wainright</v>
      </c>
      <c r="K295" s="6" t="str">
        <f t="shared" ca="1" si="88"/>
        <v>Ish Wainright</v>
      </c>
      <c r="M295" t="str">
        <f ca="1"/>
        <v>Ish Wainright</v>
      </c>
      <c r="N295">
        <f ca="1">INDEX(_g_scores_!K$2:$K$474,MATCH(M295,_g_scores_!$A$2:$A$474,0))</f>
        <v>-2.9547895090702982</v>
      </c>
      <c r="P295">
        <f t="shared" ca="1" si="104"/>
        <v>0</v>
      </c>
      <c r="R295">
        <f t="shared" ca="1" si="89"/>
        <v>0</v>
      </c>
      <c r="T295" t="str">
        <v>Lindy Waters III</v>
      </c>
      <c r="V295" s="6" t="str">
        <f t="shared" ca="1" si="90"/>
        <v>Lindy Waters III</v>
      </c>
      <c r="X295" t="str">
        <f ca="1"/>
        <v>Lindy Waters III</v>
      </c>
      <c r="Y295">
        <f ca="1">INDEX(_z_scores_!$K$2:$K$474,MATCH(X295,_z_scores_!$A$2:$A$474,0))</f>
        <v>-4.9392826516115713</v>
      </c>
      <c r="AA295">
        <f t="shared" ca="1" si="105"/>
        <v>0</v>
      </c>
      <c r="AC295">
        <f t="shared" ca="1" si="106"/>
        <v>0</v>
      </c>
      <c r="AE295">
        <v>-1.150778422100889</v>
      </c>
      <c r="AF295">
        <v>-1.0411629137841918</v>
      </c>
      <c r="AG295">
        <v>-1.0856488692149548</v>
      </c>
      <c r="AH295">
        <v>-0.5605743781581829</v>
      </c>
      <c r="AI295">
        <v>-0.5956417659477492</v>
      </c>
      <c r="AJ295">
        <v>-0.21670413295395544</v>
      </c>
      <c r="AK295">
        <v>1.0208573722048768</v>
      </c>
      <c r="AL295">
        <v>6.1579081231772966E-3</v>
      </c>
      <c r="AM295">
        <v>-0.22253943566376036</v>
      </c>
      <c r="BE295" t="str">
        <f t="shared" si="91"/>
        <v>Ish Wainright</v>
      </c>
      <c r="BF295" cm="1">
        <f t="array" ref="BF295">INDEX(_x_scores_!B$2:B$474,MATCH($BE295,_x_scores_!$A$2:$A$474,0),0) + INDEX(_hidden_info_auction!AP$42:BA$42,'Draft Sim'!$F$21)</f>
        <v>-1.2867618002884917</v>
      </c>
      <c r="BG295" cm="1">
        <f t="array" ref="BG295">INDEX(_x_scores_!C$2:C$474,MATCH($BE295,_x_scores_!$A$2:$A$474,0),0) + INDEX(_hidden_info_auction!AP$43:BA$43,'Draft Sim'!$F$21)</f>
        <v>-0.75245377792277124</v>
      </c>
      <c r="BH295" cm="1">
        <f t="array" ref="BH295">INDEX(_x_scores_!D$2:D$474,MATCH($BE295,_x_scores_!$A$2:$A$474,0),0) +INDEX(_hidden_info_auction!AP$44:BA$44,'Draft Sim'!$F$21)</f>
        <v>-0.96350793891928843</v>
      </c>
      <c r="BI295" cm="1">
        <f t="array" ref="BI295">INDEX(_x_scores_!E$2:E$474,MATCH($BE295,_x_scores_!$A$2:$A$474,0),0) + INDEX(_hidden_info_auction!AP$45:BA$45,'Draft Sim'!$F$21)</f>
        <v>-0.62015673848466557</v>
      </c>
      <c r="BJ295" cm="1">
        <f t="array" ref="BJ295">INDEX(_x_scores_!F$2:F$474,MATCH($BE295,_x_scores_!$A$2:$A$474,0),0) + INDEX(_hidden_info_auction!AP$46:BA$46,'Draft Sim'!$F$21)</f>
        <v>-1.047381565757965</v>
      </c>
      <c r="BK295" cm="1">
        <f t="array" ref="BK295">INDEX(_x_scores_!G$2:G$474,MATCH($BE295,_x_scores_!$A$2:$A$474,0),0) + INDEX(_hidden_info_auction!AP$47:BA$47,'Draft Sim'!$F$21)</f>
        <v>-0.5702422072605432</v>
      </c>
      <c r="BL295" cm="1">
        <f t="array" ref="BL295">INDEX(_x_scores_!H$2:H$474,MATCH($BE295,_x_scores_!$A$2:$A$474,0),0) + INDEX(_hidden_info_auction!AP$48:BA$48,'Draft Sim'!$F$21)</f>
        <v>0.96489168444045137</v>
      </c>
      <c r="BM295" cm="1">
        <f t="array" ref="BM295">INDEX(_x_scores_!I$2:I$474,MATCH($BE295,_x_scores_!$A$2:$A$474,0),0) + INDEX(_hidden_info_auction!AP$49:BA$49,'Draft Sim'!$F$21)</f>
        <v>-1.8079722685410737</v>
      </c>
      <c r="BN295" cm="1">
        <f t="array" ref="BN295">INDEX(_x_scores_!J$2:J$474,MATCH($BE295,_x_scores_!$A$2:$A$474,0),0) + INDEX(_hidden_info_auction!AP$50:BA$50,'Draft Sim'!$F$21)</f>
        <v>-7.1654042923068317E-2</v>
      </c>
      <c r="BP295">
        <f t="shared" si="92"/>
        <v>0.40512845747329118</v>
      </c>
      <c r="BQ295">
        <f t="shared" si="93"/>
        <v>0.44839697798475109</v>
      </c>
      <c r="BR295">
        <f t="shared" si="94"/>
        <v>0.43559929001753472</v>
      </c>
      <c r="BS295">
        <f t="shared" si="95"/>
        <v>0.45302432213412902</v>
      </c>
      <c r="BT295">
        <f t="shared" si="96"/>
        <v>0.42734887171756253</v>
      </c>
      <c r="BU295">
        <f t="shared" si="97"/>
        <v>0.46071954169386808</v>
      </c>
      <c r="BV295">
        <f t="shared" si="98"/>
        <v>0.57036138989143814</v>
      </c>
      <c r="BW295">
        <f t="shared" si="99"/>
        <v>0.3684325911956462</v>
      </c>
      <c r="BX295">
        <f t="shared" si="100"/>
        <v>0.49472911557614307</v>
      </c>
      <c r="BZ295">
        <f t="shared" si="101"/>
        <v>0.45152672863159604</v>
      </c>
      <c r="CA295" cm="1">
        <f t="array" aca="1" ref="CA295" ca="1">SUM(IF(MOD(_xlfn.FLOOR.MATH(ROW(INDIRECT("1:512"))/1),2)=1,BP295,1-BP295) * IF(MOD(_xlfn.FLOOR.MATH(ROW(INDIRECT("1:512"))/2),2)=1,BQ295,1-BQ295) *  IF(MOD(_xlfn.FLOOR.MATH(ROW(INDIRECT("1:512"))/4),2)=1,BR295,1-BR295) *IF(MOD(_xlfn.FLOOR.MATH(ROW(INDIRECT("1:512"))/8),2)=1,BS295,1-BS295) * IF(MOD(_xlfn.FLOOR.MATH(ROW(INDIRECT("1:512"))/16),2)=1,BT295,1-BT295) * IF(MOD(_xlfn.FLOOR.MATH(ROW(INDIRECT("1:512"))/32),2)=1,BU295,1-BU295) *  IF(MOD(_xlfn.FLOOR.MATH(ROW(INDIRECT("1:512"))/64),2)=1,BV295,1-BV295) * IF(MOD(_xlfn.FLOOR.MATH(ROW(INDIRECT("1:512"))/128),2)=1,BW295,1-BW295) * IF(MOD(_xlfn.FLOOR.MATH(ROW(INDIRECT("1:512"))/256),2)=1,BX295,1-BX295)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0.38147011113889101</v>
      </c>
      <c r="CB295">
        <f ca="1">IF('Auction Sim'!$C$2 = "Most Categories",CA295,BZ295)</f>
        <v>0.38147011113889101</v>
      </c>
      <c r="CD295" t="str">
        <f ca="1"/>
        <v>Jaden Hardy</v>
      </c>
      <c r="CF295" s="6" t="str">
        <f t="shared" ca="1" si="102"/>
        <v>Jaden Hardy</v>
      </c>
      <c r="CH295" t="str">
        <f ca="1"/>
        <v>Jaden Hardy</v>
      </c>
      <c r="CI295">
        <f t="shared" ca="1" si="107"/>
        <v>0.38179512370581903</v>
      </c>
      <c r="CJ295">
        <f t="shared" ca="1" si="108"/>
        <v>0.19923047355814066</v>
      </c>
      <c r="CL295">
        <f t="shared" ca="1" si="109"/>
        <v>0</v>
      </c>
      <c r="CN295">
        <f t="shared" ca="1" si="103"/>
        <v>0</v>
      </c>
    </row>
    <row r="296" spans="9:92">
      <c r="I296" t="str">
        <v>Lindy Waters III</v>
      </c>
      <c r="K296" s="6" t="str">
        <f t="shared" ca="1" si="88"/>
        <v>Lindy Waters III</v>
      </c>
      <c r="M296" t="str">
        <f ca="1"/>
        <v>Lindy Waters III</v>
      </c>
      <c r="N296">
        <f ca="1">INDEX(_g_scores_!K$2:$K$474,MATCH(M296,_g_scores_!$A$2:$A$474,0))</f>
        <v>-2.9591504752654281</v>
      </c>
      <c r="P296">
        <f t="shared" ca="1" si="104"/>
        <v>0</v>
      </c>
      <c r="R296">
        <f t="shared" ca="1" si="89"/>
        <v>0</v>
      </c>
      <c r="T296" t="str">
        <v>Jock Landale</v>
      </c>
      <c r="V296" s="6" t="str">
        <f t="shared" ca="1" si="90"/>
        <v>Jock Landale</v>
      </c>
      <c r="X296" t="str">
        <f ca="1"/>
        <v>Jock Landale</v>
      </c>
      <c r="Y296">
        <f ca="1">INDEX(_z_scores_!$K$2:$K$474,MATCH(X296,_z_scores_!$A$2:$A$474,0))</f>
        <v>-4.9485595580851394</v>
      </c>
      <c r="AA296">
        <f t="shared" ca="1" si="105"/>
        <v>0</v>
      </c>
      <c r="AC296">
        <f t="shared" ca="1" si="106"/>
        <v>0</v>
      </c>
      <c r="AE296">
        <v>-1.0033612390230211</v>
      </c>
      <c r="AF296">
        <v>-0.51107123394025855</v>
      </c>
      <c r="AG296">
        <v>-1.067225155325719</v>
      </c>
      <c r="AH296">
        <v>-0.78129947443731396</v>
      </c>
      <c r="AI296">
        <v>-0.36519840616321342</v>
      </c>
      <c r="AJ296">
        <v>-0.91415716891038534</v>
      </c>
      <c r="AK296">
        <v>0.79730838021273254</v>
      </c>
      <c r="AL296">
        <v>-5.1342929409304268E-3</v>
      </c>
      <c r="AM296">
        <v>0.10070973680049244</v>
      </c>
      <c r="BE296" t="str">
        <f t="shared" si="91"/>
        <v>Lindy Waters III</v>
      </c>
      <c r="BF296" cm="1">
        <f t="array" ref="BF296">INDEX(_x_scores_!B$2:B$474,MATCH($BE296,_x_scores_!$A$2:$A$474,0),0) + INDEX(_hidden_info_auction!AP$42:BA$42,'Draft Sim'!$F$21)</f>
        <v>-1.2426152853193593</v>
      </c>
      <c r="BG296" cm="1">
        <f t="array" ref="BG296">INDEX(_x_scores_!C$2:C$474,MATCH($BE296,_x_scores_!$A$2:$A$474,0),0) + INDEX(_hidden_info_auction!AP$43:BA$43,'Draft Sim'!$F$21)</f>
        <v>-0.79699529865748542</v>
      </c>
      <c r="BH296" cm="1">
        <f t="array" ref="BH296">INDEX(_x_scores_!D$2:D$474,MATCH($BE296,_x_scores_!$A$2:$A$474,0),0) +INDEX(_hidden_info_auction!AP$44:BA$44,'Draft Sim'!$F$21)</f>
        <v>-0.9361898659814496</v>
      </c>
      <c r="BI296" cm="1">
        <f t="array" ref="BI296">INDEX(_x_scores_!E$2:E$474,MATCH($BE296,_x_scores_!$A$2:$A$474,0),0) + INDEX(_hidden_info_auction!AP$45:BA$45,'Draft Sim'!$F$21)</f>
        <v>-0.79354990510359413</v>
      </c>
      <c r="BJ296" cm="1">
        <f t="array" ref="BJ296">INDEX(_x_scores_!F$2:F$474,MATCH($BE296,_x_scores_!$A$2:$A$474,0),0) + INDEX(_hidden_info_auction!AP$46:BA$46,'Draft Sim'!$F$21)</f>
        <v>-1.1674132336807999</v>
      </c>
      <c r="BK296" cm="1">
        <f t="array" ref="BK296">INDEX(_x_scores_!G$2:G$474,MATCH($BE296,_x_scores_!$A$2:$A$474,0),0) + INDEX(_hidden_info_auction!AP$47:BA$47,'Draft Sim'!$F$21)</f>
        <v>-0.28463755225419352</v>
      </c>
      <c r="BL296" cm="1">
        <f t="array" ref="BL296">INDEX(_x_scores_!H$2:H$474,MATCH($BE296,_x_scores_!$A$2:$A$474,0),0) + INDEX(_hidden_info_auction!AP$48:BA$48,'Draft Sim'!$F$21)</f>
        <v>0.95019305905973406</v>
      </c>
      <c r="BM296" cm="1">
        <f t="array" ref="BM296">INDEX(_x_scores_!I$2:I$474,MATCH($BE296,_x_scores_!$A$2:$A$474,0),0) + INDEX(_hidden_info_auction!AP$49:BA$49,'Draft Sim'!$F$21)</f>
        <v>-1.737780794245662</v>
      </c>
      <c r="BN296" cm="1">
        <f t="array" ref="BN296">INDEX(_x_scores_!J$2:J$474,MATCH($BE296,_x_scores_!$A$2:$A$474,0),0) + INDEX(_hidden_info_auction!AP$50:BA$50,'Draft Sim'!$F$21)</f>
        <v>-0.12269559625760362</v>
      </c>
      <c r="BP296">
        <f t="shared" si="92"/>
        <v>0.40832439148865807</v>
      </c>
      <c r="BQ296">
        <f t="shared" si="93"/>
        <v>0.44536097112037432</v>
      </c>
      <c r="BR296">
        <f t="shared" si="94"/>
        <v>0.43740994963035662</v>
      </c>
      <c r="BS296">
        <f t="shared" si="95"/>
        <v>0.43997878621267805</v>
      </c>
      <c r="BT296">
        <f t="shared" si="96"/>
        <v>0.41913199218364228</v>
      </c>
      <c r="BU296">
        <f t="shared" si="97"/>
        <v>0.48036922016817685</v>
      </c>
      <c r="BV296">
        <f t="shared" si="98"/>
        <v>0.56930047431351061</v>
      </c>
      <c r="BW296">
        <f t="shared" si="99"/>
        <v>0.37336177878028987</v>
      </c>
      <c r="BX296">
        <f t="shared" si="100"/>
        <v>0.49097499695930336</v>
      </c>
      <c r="BZ296">
        <f t="shared" si="101"/>
        <v>0.45157917342855441</v>
      </c>
      <c r="CA296" cm="1">
        <f t="array" aca="1" ref="CA296" ca="1">SUM(IF(MOD(_xlfn.FLOOR.MATH(ROW(INDIRECT("1:512"))/1),2)=1,BP296,1-BP296) * IF(MOD(_xlfn.FLOOR.MATH(ROW(INDIRECT("1:512"))/2),2)=1,BQ296,1-BQ296) *  IF(MOD(_xlfn.FLOOR.MATH(ROW(INDIRECT("1:512"))/4),2)=1,BR296,1-BR296) *IF(MOD(_xlfn.FLOOR.MATH(ROW(INDIRECT("1:512"))/8),2)=1,BS296,1-BS296) * IF(MOD(_xlfn.FLOOR.MATH(ROW(INDIRECT("1:512"))/16),2)=1,BT296,1-BT296) * IF(MOD(_xlfn.FLOOR.MATH(ROW(INDIRECT("1:512"))/32),2)=1,BU296,1-BU296) *  IF(MOD(_xlfn.FLOOR.MATH(ROW(INDIRECT("1:512"))/64),2)=1,BV296,1-BV296) * IF(MOD(_xlfn.FLOOR.MATH(ROW(INDIRECT("1:512"))/128),2)=1,BW296,1-BW296) * IF(MOD(_xlfn.FLOOR.MATH(ROW(INDIRECT("1:512"))/256),2)=1,BX296,1-BX296)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0.38160075893229151</v>
      </c>
      <c r="CB296">
        <f ca="1">IF('Auction Sim'!$C$2 = "Most Categories",CA296,BZ296)</f>
        <v>0.38160075893229151</v>
      </c>
      <c r="CD296" t="str">
        <f ca="1"/>
        <v>Lindy Waters III</v>
      </c>
      <c r="CF296" s="6" t="str">
        <f t="shared" ca="1" si="102"/>
        <v>Lindy Waters III</v>
      </c>
      <c r="CH296" t="str">
        <f ca="1"/>
        <v>Lindy Waters III</v>
      </c>
      <c r="CI296">
        <f t="shared" ca="1" si="107"/>
        <v>0.38160075893229151</v>
      </c>
      <c r="CJ296">
        <f t="shared" ca="1" si="108"/>
        <v>0.19872069161976919</v>
      </c>
      <c r="CL296">
        <f t="shared" ca="1" si="109"/>
        <v>0</v>
      </c>
      <c r="CN296">
        <f t="shared" ca="1" si="103"/>
        <v>0</v>
      </c>
    </row>
    <row r="297" spans="9:92">
      <c r="I297" t="str">
        <v>Jaden Hardy</v>
      </c>
      <c r="K297" s="6" t="str">
        <f t="shared" ca="1" si="88"/>
        <v>Jaden Hardy</v>
      </c>
      <c r="M297" t="str">
        <f ca="1"/>
        <v>Jaden Hardy</v>
      </c>
      <c r="N297">
        <f ca="1">INDEX(_g_scores_!K$2:$K$474,MATCH(M297,_g_scores_!$A$2:$A$474,0))</f>
        <v>-2.9760985162407447</v>
      </c>
      <c r="P297">
        <f t="shared" ca="1" si="104"/>
        <v>0</v>
      </c>
      <c r="R297">
        <f t="shared" ca="1" si="89"/>
        <v>0</v>
      </c>
      <c r="T297" t="str">
        <v>Wenyen Gabriel</v>
      </c>
      <c r="V297" s="6" t="str">
        <f t="shared" ca="1" si="90"/>
        <v>Wenyen Gabriel</v>
      </c>
      <c r="X297" t="str">
        <f ca="1"/>
        <v>Wenyen Gabriel</v>
      </c>
      <c r="Y297">
        <f ca="1">INDEX(_z_scores_!$K$2:$K$474,MATCH(X297,_z_scores_!$A$2:$A$474,0))</f>
        <v>-4.9891790879699105</v>
      </c>
      <c r="AA297">
        <f t="shared" ca="1" si="105"/>
        <v>0</v>
      </c>
      <c r="AC297">
        <f t="shared" ca="1" si="106"/>
        <v>0</v>
      </c>
      <c r="AE297">
        <v>-1.1148303127620194</v>
      </c>
      <c r="AF297">
        <v>-0.52663795477777064</v>
      </c>
      <c r="AG297">
        <v>-1.1668303306884042</v>
      </c>
      <c r="AH297">
        <v>-0.57683041472877083</v>
      </c>
      <c r="AI297">
        <v>-0.27687513767237215</v>
      </c>
      <c r="AJ297">
        <v>-0.94323431681701442</v>
      </c>
      <c r="AK297">
        <v>0.85031406005627552</v>
      </c>
      <c r="AL297">
        <v>-0.26455771819555074</v>
      </c>
      <c r="AM297">
        <v>0.14195242132106919</v>
      </c>
      <c r="BE297" t="str">
        <f t="shared" si="91"/>
        <v>Jaden Hardy</v>
      </c>
      <c r="BF297" cm="1">
        <f t="array" ref="BF297">INDEX(_x_scores_!B$2:B$474,MATCH($BE297,_x_scores_!$A$2:$A$474,0),0) + INDEX(_hidden_info_auction!AP$42:BA$42,'Draft Sim'!$F$21)</f>
        <v>-0.90732525198048719</v>
      </c>
      <c r="BG297" cm="1">
        <f t="array" ref="BG297">INDEX(_x_scores_!C$2:C$474,MATCH($BE297,_x_scores_!$A$2:$A$474,0),0) + INDEX(_hidden_info_auction!AP$43:BA$43,'Draft Sim'!$F$21)</f>
        <v>-0.8622269422127381</v>
      </c>
      <c r="BH297" cm="1">
        <f t="array" ref="BH297">INDEX(_x_scores_!D$2:D$474,MATCH($BE297,_x_scores_!$A$2:$A$474,0),0) +INDEX(_hidden_info_auction!AP$44:BA$44,'Draft Sim'!$F$21)</f>
        <v>-0.75858446672845503</v>
      </c>
      <c r="BI297" cm="1">
        <f t="array" ref="BI297">INDEX(_x_scores_!E$2:E$474,MATCH($BE297,_x_scores_!$A$2:$A$474,0),0) + INDEX(_hidden_info_auction!AP$45:BA$45,'Draft Sim'!$F$21)</f>
        <v>-0.86473171751949685</v>
      </c>
      <c r="BJ297" cm="1">
        <f t="array" ref="BJ297">INDEX(_x_scores_!F$2:F$474,MATCH($BE297,_x_scores_!$A$2:$A$474,0),0) + INDEX(_hidden_info_auction!AP$46:BA$46,'Draft Sim'!$F$21)</f>
        <v>-1.2965324488614829</v>
      </c>
      <c r="BK297" cm="1">
        <f t="array" ref="BK297">INDEX(_x_scores_!G$2:G$474,MATCH($BE297,_x_scores_!$A$2:$A$474,0),0) + INDEX(_hidden_info_auction!AP$47:BA$47,'Draft Sim'!$F$21)</f>
        <v>-0.18198661320247167</v>
      </c>
      <c r="BL297" cm="1">
        <f t="array" ref="BL297">INDEX(_x_scores_!H$2:H$474,MATCH($BE297,_x_scores_!$A$2:$A$474,0),0) + INDEX(_hidden_info_auction!AP$48:BA$48,'Draft Sim'!$F$21)</f>
        <v>0.62949932362579519</v>
      </c>
      <c r="BM297" cm="1">
        <f t="array" ref="BM297">INDEX(_x_scores_!I$2:I$474,MATCH($BE297,_x_scores_!$A$2:$A$474,0),0) + INDEX(_hidden_info_auction!AP$49:BA$49,'Draft Sim'!$F$21)</f>
        <v>-1.6655833151446457</v>
      </c>
      <c r="BN297" cm="1">
        <f t="array" ref="BN297">INDEX(_x_scores_!J$2:J$474,MATCH($BE297,_x_scores_!$A$2:$A$474,0),0) + INDEX(_hidden_info_auction!AP$50:BA$50,'Draft Sim'!$F$21)</f>
        <v>-0.21271605455791917</v>
      </c>
      <c r="BP297">
        <f t="shared" si="92"/>
        <v>0.43278182729664227</v>
      </c>
      <c r="BQ297">
        <f t="shared" si="93"/>
        <v>0.44092052492138945</v>
      </c>
      <c r="BR297">
        <f t="shared" si="94"/>
        <v>0.44921206296130611</v>
      </c>
      <c r="BS297">
        <f t="shared" si="95"/>
        <v>0.43464128710001015</v>
      </c>
      <c r="BT297">
        <f t="shared" si="96"/>
        <v>0.41033232466454717</v>
      </c>
      <c r="BU297">
        <f t="shared" si="97"/>
        <v>0.48744581636934869</v>
      </c>
      <c r="BV297">
        <f t="shared" si="98"/>
        <v>0.54604198378053526</v>
      </c>
      <c r="BW297">
        <f t="shared" si="99"/>
        <v>0.37845354119454422</v>
      </c>
      <c r="BX297">
        <f t="shared" si="100"/>
        <v>0.48435612448539489</v>
      </c>
      <c r="BZ297">
        <f t="shared" si="101"/>
        <v>0.45157616586374644</v>
      </c>
      <c r="CA297" cm="1">
        <f t="array" aca="1" ref="CA297" ca="1">SUM(IF(MOD(_xlfn.FLOOR.MATH(ROW(INDIRECT("1:512"))/1),2)=1,BP297,1-BP297) * IF(MOD(_xlfn.FLOOR.MATH(ROW(INDIRECT("1:512"))/2),2)=1,BQ297,1-BQ297) *  IF(MOD(_xlfn.FLOOR.MATH(ROW(INDIRECT("1:512"))/4),2)=1,BR297,1-BR297) *IF(MOD(_xlfn.FLOOR.MATH(ROW(INDIRECT("1:512"))/8),2)=1,BS297,1-BS297) * IF(MOD(_xlfn.FLOOR.MATH(ROW(INDIRECT("1:512"))/16),2)=1,BT297,1-BT297) * IF(MOD(_xlfn.FLOOR.MATH(ROW(INDIRECT("1:512"))/32),2)=1,BU297,1-BU297) *  IF(MOD(_xlfn.FLOOR.MATH(ROW(INDIRECT("1:512"))/64),2)=1,BV297,1-BV297) * IF(MOD(_xlfn.FLOOR.MATH(ROW(INDIRECT("1:512"))/128),2)=1,BW297,1-BW297) * IF(MOD(_xlfn.FLOOR.MATH(ROW(INDIRECT("1:512"))/256),2)=1,BX297,1-BX297)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0.38179512370581903</v>
      </c>
      <c r="CB297">
        <f ca="1">IF('Auction Sim'!$C$2 = "Most Categories",CA297,BZ297)</f>
        <v>0.38179512370581903</v>
      </c>
      <c r="CD297" t="str">
        <f ca="1"/>
        <v>Ish Wainright</v>
      </c>
      <c r="CF297" s="6" t="str">
        <f t="shared" ca="1" si="102"/>
        <v>Ish Wainright</v>
      </c>
      <c r="CH297" t="str">
        <f ca="1"/>
        <v>Ish Wainright</v>
      </c>
      <c r="CI297">
        <f t="shared" ca="1" si="107"/>
        <v>0.38147011113889101</v>
      </c>
      <c r="CJ297">
        <f t="shared" ca="1" si="108"/>
        <v>0.1983779832364761</v>
      </c>
      <c r="CL297">
        <f t="shared" ca="1" si="109"/>
        <v>0</v>
      </c>
      <c r="CN297">
        <f t="shared" ca="1" si="103"/>
        <v>0</v>
      </c>
    </row>
    <row r="298" spans="9:92">
      <c r="I298" t="str">
        <v>Goga Bitadze</v>
      </c>
      <c r="K298" s="6" t="str">
        <f t="shared" ca="1" si="88"/>
        <v>Goga Bitadze</v>
      </c>
      <c r="M298" t="str">
        <f ca="1"/>
        <v>Goga Bitadze</v>
      </c>
      <c r="N298">
        <f ca="1">INDEX(_g_scores_!K$2:$K$474,MATCH(M298,_g_scores_!$A$2:$A$474,0))</f>
        <v>-2.9790787679689923</v>
      </c>
      <c r="P298">
        <f t="shared" ca="1" si="104"/>
        <v>0</v>
      </c>
      <c r="R298">
        <f t="shared" ca="1" si="89"/>
        <v>0</v>
      </c>
      <c r="T298" t="str">
        <v>Andre Drummond</v>
      </c>
      <c r="V298" s="6" t="str">
        <f t="shared" ca="1" si="90"/>
        <v>Andre Drummond</v>
      </c>
      <c r="X298" t="str">
        <f ca="1"/>
        <v>Andre Drummond</v>
      </c>
      <c r="Y298">
        <f ca="1">INDEX(_z_scores_!$K$2:$K$474,MATCH(X298,_z_scores_!$A$2:$A$474,0))</f>
        <v>-5.0230026204608409</v>
      </c>
      <c r="AA298">
        <f t="shared" ca="1" si="105"/>
        <v>0</v>
      </c>
      <c r="AC298">
        <f t="shared" ca="1" si="106"/>
        <v>0</v>
      </c>
      <c r="AE298">
        <v>-1.1252812235197414</v>
      </c>
      <c r="AF298">
        <v>0.15875766205405178</v>
      </c>
      <c r="AG298">
        <v>-1.23253736260004</v>
      </c>
      <c r="AH298">
        <v>-0.23109068297898003</v>
      </c>
      <c r="AI298">
        <v>-0.30068382280188494</v>
      </c>
      <c r="AJ298">
        <v>-1.2327798340934641</v>
      </c>
      <c r="AK298">
        <v>0.52875124552396313</v>
      </c>
      <c r="AL298">
        <v>-0.79088543265693168</v>
      </c>
      <c r="AM298">
        <v>0.28571902867272442</v>
      </c>
      <c r="BE298" t="str">
        <f t="shared" si="91"/>
        <v>Goga Bitadze</v>
      </c>
      <c r="BF298" cm="1">
        <f t="array" ref="BF298">INDEX(_x_scores_!B$2:B$474,MATCH($BE298,_x_scores_!$A$2:$A$474,0),0) + INDEX(_hidden_info_auction!AP$42:BA$42,'Draft Sim'!$F$21)</f>
        <v>-1.270424664056782</v>
      </c>
      <c r="BG298" cm="1">
        <f t="array" ref="BG298">INDEX(_x_scores_!C$2:C$474,MATCH($BE298,_x_scores_!$A$2:$A$474,0),0) + INDEX(_hidden_info_auction!AP$43:BA$43,'Draft Sim'!$F$21)</f>
        <v>-0.47755565731176797</v>
      </c>
      <c r="BH298" cm="1">
        <f t="array" ref="BH298">INDEX(_x_scores_!D$2:D$474,MATCH($BE298,_x_scores_!$A$2:$A$474,0),0) +INDEX(_hidden_info_auction!AP$44:BA$44,'Draft Sim'!$F$21)</f>
        <v>-0.94171621884210022</v>
      </c>
      <c r="BI298" cm="1">
        <f t="array" ref="BI298">INDEX(_x_scores_!E$2:E$474,MATCH($BE298,_x_scores_!$A$2:$A$474,0),0) + INDEX(_hidden_info_auction!AP$45:BA$45,'Draft Sim'!$F$21)</f>
        <v>-0.99062032937376898</v>
      </c>
      <c r="BJ298" cm="1">
        <f t="array" ref="BJ298">INDEX(_x_scores_!F$2:F$474,MATCH($BE298,_x_scores_!$A$2:$A$474,0),0) + INDEX(_hidden_info_auction!AP$46:BA$46,'Draft Sim'!$F$21)</f>
        <v>-0.67160888751775016</v>
      </c>
      <c r="BK298" cm="1">
        <f t="array" ref="BK298">INDEX(_x_scores_!G$2:G$474,MATCH($BE298,_x_scores_!$A$2:$A$474,0),0) + INDEX(_hidden_info_auction!AP$47:BA$47,'Draft Sim'!$F$21)</f>
        <v>-0.99335454723843786</v>
      </c>
      <c r="BL298" cm="1">
        <f t="array" ref="BL298">INDEX(_x_scores_!H$2:H$474,MATCH($BE298,_x_scores_!$A$2:$A$474,0),0) + INDEX(_hidden_info_auction!AP$48:BA$48,'Draft Sim'!$F$21)</f>
        <v>0.8883139936460539</v>
      </c>
      <c r="BM298" cm="1">
        <f t="array" ref="BM298">INDEX(_x_scores_!I$2:I$474,MATCH($BE298,_x_scores_!$A$2:$A$474,0),0) + INDEX(_hidden_info_auction!AP$49:BA$49,'Draft Sim'!$F$21)</f>
        <v>-1.8885972887443845</v>
      </c>
      <c r="BN298" cm="1">
        <f t="array" ref="BN298">INDEX(_x_scores_!J$2:J$474,MATCH($BE298,_x_scores_!$A$2:$A$474,0),0) + INDEX(_hidden_info_auction!AP$50:BA$50,'Draft Sim'!$F$21)</f>
        <v>0.20697314031483355</v>
      </c>
      <c r="BP298">
        <f t="shared" si="92"/>
        <v>0.40631043974166781</v>
      </c>
      <c r="BQ298">
        <f t="shared" si="93"/>
        <v>0.46719459040014022</v>
      </c>
      <c r="BR298">
        <f t="shared" si="94"/>
        <v>0.43704355232570635</v>
      </c>
      <c r="BS298">
        <f t="shared" si="95"/>
        <v>0.4252313457175898</v>
      </c>
      <c r="BT298">
        <f t="shared" si="96"/>
        <v>0.45326107804321825</v>
      </c>
      <c r="BU298">
        <f t="shared" si="97"/>
        <v>0.43179865935941475</v>
      </c>
      <c r="BV298">
        <f t="shared" si="98"/>
        <v>0.56482877551520838</v>
      </c>
      <c r="BW298">
        <f t="shared" si="99"/>
        <v>0.3627973572131189</v>
      </c>
      <c r="BX298">
        <f t="shared" si="100"/>
        <v>0.51522172956876844</v>
      </c>
      <c r="BZ298">
        <f t="shared" si="101"/>
        <v>0.45152083643164809</v>
      </c>
      <c r="CA298" cm="1">
        <f t="array" aca="1" ref="CA298" ca="1">SUM(IF(MOD(_xlfn.FLOOR.MATH(ROW(INDIRECT("1:512"))/1),2)=1,BP298,1-BP298) * IF(MOD(_xlfn.FLOOR.MATH(ROW(INDIRECT("1:512"))/2),2)=1,BQ298,1-BQ298) *  IF(MOD(_xlfn.FLOOR.MATH(ROW(INDIRECT("1:512"))/4),2)=1,BR298,1-BR298) *IF(MOD(_xlfn.FLOOR.MATH(ROW(INDIRECT("1:512"))/8),2)=1,BS298,1-BS298) * IF(MOD(_xlfn.FLOOR.MATH(ROW(INDIRECT("1:512"))/16),2)=1,BT298,1-BT298) * IF(MOD(_xlfn.FLOOR.MATH(ROW(INDIRECT("1:512"))/32),2)=1,BU298,1-BU298) *  IF(MOD(_xlfn.FLOOR.MATH(ROW(INDIRECT("1:512"))/64),2)=1,BV298,1-BV298) * IF(MOD(_xlfn.FLOOR.MATH(ROW(INDIRECT("1:512"))/128),2)=1,BW298,1-BW298) * IF(MOD(_xlfn.FLOOR.MATH(ROW(INDIRECT("1:512"))/256),2)=1,BX298,1-BX298)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0.3814012843904061</v>
      </c>
      <c r="CB298">
        <f ca="1">IF('Auction Sim'!$C$2 = "Most Categories",CA298,BZ298)</f>
        <v>0.3814012843904061</v>
      </c>
      <c r="CD298" t="str">
        <f ca="1"/>
        <v>Goga Bitadze</v>
      </c>
      <c r="CF298" s="6" t="str">
        <f t="shared" ca="1" si="102"/>
        <v>Goga Bitadze</v>
      </c>
      <c r="CH298" t="str">
        <f ca="1"/>
        <v>Goga Bitadze</v>
      </c>
      <c r="CI298">
        <f t="shared" ca="1" si="107"/>
        <v>0.3814012843904061</v>
      </c>
      <c r="CJ298">
        <f t="shared" ca="1" si="108"/>
        <v>0.19819742630380766</v>
      </c>
      <c r="CL298">
        <f t="shared" ca="1" si="109"/>
        <v>0</v>
      </c>
      <c r="CN298">
        <f t="shared" ca="1" si="103"/>
        <v>0</v>
      </c>
    </row>
    <row r="299" spans="9:92">
      <c r="I299" t="str">
        <v>Wenyen Gabriel</v>
      </c>
      <c r="K299" s="6" t="str">
        <f t="shared" ca="1" si="88"/>
        <v>Wenyen Gabriel</v>
      </c>
      <c r="M299" t="str">
        <f ca="1"/>
        <v>Wenyen Gabriel</v>
      </c>
      <c r="N299">
        <f ca="1">INDEX(_g_scores_!K$2:$K$474,MATCH(M299,_g_scores_!$A$2:$A$474,0))</f>
        <v>-2.9822225215545219</v>
      </c>
      <c r="P299">
        <f t="shared" ca="1" si="104"/>
        <v>0</v>
      </c>
      <c r="R299">
        <f t="shared" ca="1" si="89"/>
        <v>0</v>
      </c>
      <c r="T299" t="str">
        <v>Devon Dotson</v>
      </c>
      <c r="V299" s="6" t="str">
        <f t="shared" ca="1" si="90"/>
        <v>Devon Dotson</v>
      </c>
      <c r="X299" t="str">
        <f ca="1"/>
        <v>Devon Dotson</v>
      </c>
      <c r="Y299">
        <f ca="1">INDEX(_z_scores_!$K$2:$K$474,MATCH(X299,_z_scores_!$A$2:$A$474,0))</f>
        <v>-5.0511790585954124</v>
      </c>
      <c r="AA299">
        <f t="shared" ca="1" si="105"/>
        <v>0</v>
      </c>
      <c r="AC299">
        <f t="shared" ca="1" si="106"/>
        <v>0</v>
      </c>
      <c r="AE299">
        <v>-1.0858319977569362</v>
      </c>
      <c r="AF299">
        <v>-1.0056885316785544</v>
      </c>
      <c r="AG299">
        <v>-0.78147304938200202</v>
      </c>
      <c r="AH299">
        <v>-0.46449458250170084</v>
      </c>
      <c r="AI299">
        <v>-0.61290783578861452</v>
      </c>
      <c r="AJ299">
        <v>-0.71561777639464919</v>
      </c>
      <c r="AK299">
        <v>0.76180079576345683</v>
      </c>
      <c r="AL299">
        <v>-2.0861042754148119E-2</v>
      </c>
      <c r="AM299">
        <v>-7.1555603729169096E-2</v>
      </c>
      <c r="BE299" t="str">
        <f t="shared" si="91"/>
        <v>Wenyen Gabriel</v>
      </c>
      <c r="BF299" cm="1">
        <f t="array" ref="BF299">INDEX(_x_scores_!B$2:B$474,MATCH($BE299,_x_scores_!$A$2:$A$474,0),0) + INDEX(_hidden_info_auction!AP$42:BA$42,'Draft Sim'!$F$21)</f>
        <v>-1.2066671759804897</v>
      </c>
      <c r="BG299" cm="1">
        <f t="array" ref="BG299">INDEX(_x_scores_!C$2:C$474,MATCH($BE299,_x_scores_!$A$2:$A$474,0),0) + INDEX(_hidden_info_auction!AP$43:BA$43,'Draft Sim'!$F$21)</f>
        <v>-0.28247033965106427</v>
      </c>
      <c r="BH299" cm="1">
        <f t="array" ref="BH299">INDEX(_x_scores_!D$2:D$474,MATCH($BE299,_x_scores_!$A$2:$A$474,0),0) +INDEX(_hidden_info_auction!AP$44:BA$44,'Draft Sim'!$F$21)</f>
        <v>-1.017371327454899</v>
      </c>
      <c r="BI299" cm="1">
        <f t="array" ref="BI299">INDEX(_x_scores_!E$2:E$474,MATCH($BE299,_x_scores_!$A$2:$A$474,0),0) + INDEX(_hidden_info_auction!AP$45:BA$45,'Draft Sim'!$F$21)</f>
        <v>-0.80980594167418207</v>
      </c>
      <c r="BJ299" cm="1">
        <f t="array" ref="BJ299">INDEX(_x_scores_!F$2:F$474,MATCH($BE299,_x_scores_!$A$2:$A$474,0),0) + INDEX(_hidden_info_auction!AP$46:BA$46,'Draft Sim'!$F$21)</f>
        <v>-0.84864660540542269</v>
      </c>
      <c r="BK299" cm="1">
        <f t="array" ref="BK299">INDEX(_x_scores_!G$2:G$474,MATCH($BE299,_x_scores_!$A$2:$A$474,0),0) + INDEX(_hidden_info_auction!AP$47:BA$47,'Draft Sim'!$F$21)</f>
        <v>-1.0111677361172524</v>
      </c>
      <c r="BL299" cm="1">
        <f t="array" ref="BL299">INDEX(_x_scores_!H$2:H$474,MATCH($BE299,_x_scores_!$A$2:$A$474,0),0) + INDEX(_hidden_info_auction!AP$48:BA$48,'Draft Sim'!$F$21)</f>
        <v>0.77964974691113276</v>
      </c>
      <c r="BM299" cm="1">
        <f t="array" ref="BM299">INDEX(_x_scores_!I$2:I$474,MATCH($BE299,_x_scores_!$A$2:$A$474,0),0) + INDEX(_hidden_info_auction!AP$49:BA$49,'Draft Sim'!$F$21)</f>
        <v>-2.00849642056439</v>
      </c>
      <c r="BN299" cm="1">
        <f t="array" ref="BN299">INDEX(_x_scores_!J$2:J$474,MATCH($BE299,_x_scores_!$A$2:$A$474,0),0) + INDEX(_hidden_info_auction!AP$50:BA$50,'Draft Sim'!$F$21)</f>
        <v>0.24179626072722593</v>
      </c>
      <c r="BP299">
        <f t="shared" si="92"/>
        <v>0.41093133419311645</v>
      </c>
      <c r="BQ299">
        <f t="shared" si="93"/>
        <v>0.48058161739785632</v>
      </c>
      <c r="BR299">
        <f t="shared" si="94"/>
        <v>0.43203317724861034</v>
      </c>
      <c r="BS299">
        <f t="shared" si="95"/>
        <v>0.43875884541614651</v>
      </c>
      <c r="BT299">
        <f t="shared" si="96"/>
        <v>0.44102132510413916</v>
      </c>
      <c r="BU299">
        <f t="shared" si="97"/>
        <v>0.43058795561609609</v>
      </c>
      <c r="BV299">
        <f t="shared" si="98"/>
        <v>0.55695638277094206</v>
      </c>
      <c r="BW299">
        <f t="shared" si="99"/>
        <v>0.35447207823429117</v>
      </c>
      <c r="BX299">
        <f t="shared" si="100"/>
        <v>0.51778120306071063</v>
      </c>
      <c r="BZ299">
        <f t="shared" si="101"/>
        <v>0.45145821322687879</v>
      </c>
      <c r="CA299" cm="1">
        <f t="array" aca="1" ref="CA299" ca="1">SUM(IF(MOD(_xlfn.FLOOR.MATH(ROW(INDIRECT("1:512"))/1),2)=1,BP299,1-BP299) * IF(MOD(_xlfn.FLOOR.MATH(ROW(INDIRECT("1:512"))/2),2)=1,BQ299,1-BQ299) *  IF(MOD(_xlfn.FLOOR.MATH(ROW(INDIRECT("1:512"))/4),2)=1,BR299,1-BR299) *IF(MOD(_xlfn.FLOOR.MATH(ROW(INDIRECT("1:512"))/8),2)=1,BS299,1-BS299) * IF(MOD(_xlfn.FLOOR.MATH(ROW(INDIRECT("1:512"))/16),2)=1,BT299,1-BT299) * IF(MOD(_xlfn.FLOOR.MATH(ROW(INDIRECT("1:512"))/32),2)=1,BU299,1-BU299) *  IF(MOD(_xlfn.FLOOR.MATH(ROW(INDIRECT("1:512"))/64),2)=1,BV299,1-BV299) * IF(MOD(_xlfn.FLOOR.MATH(ROW(INDIRECT("1:512"))/128),2)=1,BW299,1-BW299) * IF(MOD(_xlfn.FLOOR.MATH(ROW(INDIRECT("1:512"))/256),2)=1,BX299,1-BX299)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0.38126697049973191</v>
      </c>
      <c r="CB299">
        <f ca="1">IF('Auction Sim'!$C$2 = "Most Categories",CA299,BZ299)</f>
        <v>0.38126697049973191</v>
      </c>
      <c r="CD299" t="str">
        <f ca="1"/>
        <v>Wenyen Gabriel</v>
      </c>
      <c r="CF299" s="6" t="str">
        <f t="shared" ca="1" si="102"/>
        <v>Wenyen Gabriel</v>
      </c>
      <c r="CH299" t="str">
        <f ca="1"/>
        <v>Wenyen Gabriel</v>
      </c>
      <c r="CI299">
        <f t="shared" ca="1" si="107"/>
        <v>0.38126697049973191</v>
      </c>
      <c r="CJ299">
        <f t="shared" ca="1" si="108"/>
        <v>0.19784504506534439</v>
      </c>
      <c r="CL299">
        <f t="shared" ca="1" si="109"/>
        <v>0</v>
      </c>
      <c r="CN299">
        <f t="shared" ca="1" si="103"/>
        <v>0</v>
      </c>
    </row>
    <row r="300" spans="9:92">
      <c r="I300" t="str">
        <v>Jericho Sims</v>
      </c>
      <c r="K300" s="6" t="str">
        <f t="shared" ca="1" si="88"/>
        <v>Jericho Sims</v>
      </c>
      <c r="M300" t="str">
        <f ca="1"/>
        <v>Jericho Sims</v>
      </c>
      <c r="N300">
        <f ca="1">INDEX(_g_scores_!K$2:$K$474,MATCH(M300,_g_scores_!$A$2:$A$474,0))</f>
        <v>-2.9868242623804493</v>
      </c>
      <c r="P300">
        <f t="shared" ca="1" si="104"/>
        <v>0</v>
      </c>
      <c r="R300">
        <f t="shared" ca="1" si="89"/>
        <v>0</v>
      </c>
      <c r="T300" t="str">
        <v>Jericho Sims</v>
      </c>
      <c r="V300" s="6" t="str">
        <f t="shared" ca="1" si="90"/>
        <v>Jericho Sims</v>
      </c>
      <c r="X300" t="str">
        <f ca="1"/>
        <v>Jericho Sims</v>
      </c>
      <c r="Y300">
        <f ca="1">INDEX(_z_scores_!$K$2:$K$474,MATCH(X300,_z_scores_!$A$2:$A$474,0))</f>
        <v>-5.0560848291127165</v>
      </c>
      <c r="AA300">
        <f t="shared" ca="1" si="105"/>
        <v>0</v>
      </c>
      <c r="AC300">
        <f t="shared" ca="1" si="106"/>
        <v>0</v>
      </c>
      <c r="AE300">
        <v>-1.230800546778936</v>
      </c>
      <c r="AF300">
        <v>-0.51701268286151503</v>
      </c>
      <c r="AG300">
        <v>-1.1698153991916624</v>
      </c>
      <c r="AH300">
        <v>-0.76808015588768297</v>
      </c>
      <c r="AI300">
        <v>-0.14782184593206601</v>
      </c>
      <c r="AJ300">
        <v>-1.10995628324649</v>
      </c>
      <c r="AK300">
        <v>0.91983279379823835</v>
      </c>
      <c r="AL300">
        <v>-8.6463150736397085E-2</v>
      </c>
      <c r="AM300">
        <v>0.23380857320300016</v>
      </c>
      <c r="BE300" t="str">
        <f t="shared" si="91"/>
        <v>Jericho Sims</v>
      </c>
      <c r="BF300" cm="1">
        <f t="array" ref="BF300">INDEX(_x_scores_!B$2:B$474,MATCH($BE300,_x_scores_!$A$2:$A$474,0),0) + INDEX(_hidden_info_auction!AP$42:BA$42,'Draft Sim'!$F$21)</f>
        <v>-1.3226374099974063</v>
      </c>
      <c r="BG300" cm="1">
        <f t="array" ref="BG300">INDEX(_x_scores_!C$2:C$474,MATCH($BE300,_x_scores_!$A$2:$A$474,0),0) + INDEX(_hidden_info_auction!AP$43:BA$43,'Draft Sim'!$F$21)</f>
        <v>-0.27284506773480866</v>
      </c>
      <c r="BH300" cm="1">
        <f t="array" ref="BH300">INDEX(_x_scores_!D$2:D$474,MATCH($BE300,_x_scores_!$A$2:$A$474,0),0) +INDEX(_hidden_info_auction!AP$44:BA$44,'Draft Sim'!$F$21)</f>
        <v>-1.0203563959581572</v>
      </c>
      <c r="BI300" cm="1">
        <f t="array" ref="BI300">INDEX(_x_scores_!E$2:E$474,MATCH($BE300,_x_scores_!$A$2:$A$474,0),0) + INDEX(_hidden_info_auction!AP$45:BA$45,'Draft Sim'!$F$21)</f>
        <v>-1.0010556828330943</v>
      </c>
      <c r="BJ300" cm="1">
        <f t="array" ref="BJ300">INDEX(_x_scores_!F$2:F$474,MATCH($BE300,_x_scores_!$A$2:$A$474,0),0) + INDEX(_hidden_info_auction!AP$46:BA$46,'Draft Sim'!$F$21)</f>
        <v>-0.71959331366511659</v>
      </c>
      <c r="BK300" cm="1">
        <f t="array" ref="BK300">INDEX(_x_scores_!G$2:G$474,MATCH($BE300,_x_scores_!$A$2:$A$474,0),0) + INDEX(_hidden_info_auction!AP$47:BA$47,'Draft Sim'!$F$21)</f>
        <v>-1.1778897025467281</v>
      </c>
      <c r="BL300" cm="1">
        <f t="array" ref="BL300">INDEX(_x_scores_!H$2:H$474,MATCH($BE300,_x_scores_!$A$2:$A$474,0),0) + INDEX(_hidden_info_auction!AP$48:BA$48,'Draft Sim'!$F$21)</f>
        <v>0.84916848065309558</v>
      </c>
      <c r="BM300" cm="1">
        <f t="array" ref="BM300">INDEX(_x_scores_!I$2:I$474,MATCH($BE300,_x_scores_!$A$2:$A$474,0),0) + INDEX(_hidden_info_auction!AP$49:BA$49,'Draft Sim'!$F$21)</f>
        <v>-1.8304018531052364</v>
      </c>
      <c r="BN300" cm="1">
        <f t="array" ref="BN300">INDEX(_x_scores_!J$2:J$474,MATCH($BE300,_x_scores_!$A$2:$A$474,0),0) + INDEX(_hidden_info_auction!AP$50:BA$50,'Draft Sim'!$F$21)</f>
        <v>0.3336524126091569</v>
      </c>
      <c r="BP300">
        <f t="shared" si="92"/>
        <v>0.40253592701890561</v>
      </c>
      <c r="BQ300">
        <f t="shared" si="93"/>
        <v>0.48124280891926907</v>
      </c>
      <c r="BR300">
        <f t="shared" si="94"/>
        <v>0.43183570505186697</v>
      </c>
      <c r="BS300">
        <f t="shared" si="95"/>
        <v>0.42445315425312891</v>
      </c>
      <c r="BT300">
        <f t="shared" si="96"/>
        <v>0.44993871962207366</v>
      </c>
      <c r="BU300">
        <f t="shared" si="97"/>
        <v>0.41928952435133171</v>
      </c>
      <c r="BV300">
        <f t="shared" si="98"/>
        <v>0.56199559473732452</v>
      </c>
      <c r="BW300">
        <f t="shared" si="99"/>
        <v>0.36686198600517916</v>
      </c>
      <c r="BX300">
        <f t="shared" si="100"/>
        <v>0.52452877121001729</v>
      </c>
      <c r="BZ300">
        <f t="shared" si="101"/>
        <v>0.45140913235212188</v>
      </c>
      <c r="CA300" cm="1">
        <f t="array" aca="1" ref="CA300" ca="1">SUM(IF(MOD(_xlfn.FLOOR.MATH(ROW(INDIRECT("1:512"))/1),2)=1,BP300,1-BP300) * IF(MOD(_xlfn.FLOOR.MATH(ROW(INDIRECT("1:512"))/2),2)=1,BQ300,1-BQ300) *  IF(MOD(_xlfn.FLOOR.MATH(ROW(INDIRECT("1:512"))/4),2)=1,BR300,1-BR300) *IF(MOD(_xlfn.FLOOR.MATH(ROW(INDIRECT("1:512"))/8),2)=1,BS300,1-BS300) * IF(MOD(_xlfn.FLOOR.MATH(ROW(INDIRECT("1:512"))/16),2)=1,BT300,1-BT300) * IF(MOD(_xlfn.FLOOR.MATH(ROW(INDIRECT("1:512"))/32),2)=1,BU300,1-BU300) *  IF(MOD(_xlfn.FLOOR.MATH(ROW(INDIRECT("1:512"))/64),2)=1,BV300,1-BV300) * IF(MOD(_xlfn.FLOOR.MATH(ROW(INDIRECT("1:512"))/128),2)=1,BW300,1-BW300) * IF(MOD(_xlfn.FLOOR.MATH(ROW(INDIRECT("1:512"))/256),2)=1,BX300,1-BX300)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0.38108264640215095</v>
      </c>
      <c r="CB300">
        <f ca="1">IF('Auction Sim'!$C$2 = "Most Categories",CA300,BZ300)</f>
        <v>0.38108264640215095</v>
      </c>
      <c r="CD300" t="str">
        <f ca="1"/>
        <v>JaMychal Green</v>
      </c>
      <c r="CF300" s="6" t="str">
        <f t="shared" ca="1" si="102"/>
        <v>JaMychal Green</v>
      </c>
      <c r="CH300" t="str">
        <f ca="1"/>
        <v>JaMychal Green</v>
      </c>
      <c r="CI300">
        <f t="shared" ca="1" si="107"/>
        <v>0.3810828622137466</v>
      </c>
      <c r="CJ300">
        <f t="shared" ca="1" si="108"/>
        <v>0.19736196400925293</v>
      </c>
      <c r="CL300">
        <f t="shared" ca="1" si="109"/>
        <v>0</v>
      </c>
      <c r="CN300">
        <f t="shared" ca="1" si="103"/>
        <v>0</v>
      </c>
    </row>
    <row r="301" spans="9:92">
      <c r="I301" t="str">
        <v>JaMychal Green</v>
      </c>
      <c r="K301" s="6" t="str">
        <f t="shared" ca="1" si="88"/>
        <v>JaMychal Green</v>
      </c>
      <c r="M301" t="str">
        <f ca="1"/>
        <v>JaMychal Green</v>
      </c>
      <c r="N301">
        <f ca="1">INDEX(_g_scores_!K$2:$K$474,MATCH(M301,_g_scores_!$A$2:$A$474,0))</f>
        <v>-2.9949227332665322</v>
      </c>
      <c r="P301">
        <f t="shared" ca="1" si="104"/>
        <v>0</v>
      </c>
      <c r="R301">
        <f t="shared" ca="1" si="89"/>
        <v>0</v>
      </c>
      <c r="T301" t="str">
        <v>Kai Jones</v>
      </c>
      <c r="V301" s="6" t="str">
        <f t="shared" ca="1" si="90"/>
        <v>Kai Jones</v>
      </c>
      <c r="X301" t="str">
        <f ca="1"/>
        <v>Kai Jones</v>
      </c>
      <c r="Y301">
        <f ca="1">INDEX(_z_scores_!$K$2:$K$474,MATCH(X301,_z_scores_!$A$2:$A$474,0))</f>
        <v>-5.0619325767013095</v>
      </c>
      <c r="AA301">
        <f t="shared" ca="1" si="105"/>
        <v>0</v>
      </c>
      <c r="AC301">
        <f t="shared" ca="1" si="106"/>
        <v>0</v>
      </c>
      <c r="AE301">
        <v>-1.1123021904817725</v>
      </c>
      <c r="AF301">
        <v>-0.70380926995848792</v>
      </c>
      <c r="AG301">
        <v>-1.2198928943960341</v>
      </c>
      <c r="AH301">
        <v>-0.69511968464997542</v>
      </c>
      <c r="AI301">
        <v>-8.4053923736428157E-2</v>
      </c>
      <c r="AJ301">
        <v>-1.0501999830933686</v>
      </c>
      <c r="AK301">
        <v>0.88253730329388635</v>
      </c>
      <c r="AL301">
        <v>-0.10124048981621372</v>
      </c>
      <c r="AM301">
        <v>0.15308615745293494</v>
      </c>
      <c r="BE301" t="str">
        <f t="shared" si="91"/>
        <v>JaMychal Green</v>
      </c>
      <c r="BF301" cm="1">
        <f t="array" ref="BF301">INDEX(_x_scores_!B$2:B$474,MATCH($BE301,_x_scores_!$A$2:$A$474,0),0) + INDEX(_hidden_info_auction!AP$42:BA$42,'Draft Sim'!$F$21)</f>
        <v>-1.1488784464331723</v>
      </c>
      <c r="BG301" cm="1">
        <f t="array" ref="BG301">INDEX(_x_scores_!C$2:C$474,MATCH($BE301,_x_scores_!$A$2:$A$474,0),0) + INDEX(_hidden_info_auction!AP$43:BA$43,'Draft Sim'!$F$21)</f>
        <v>-0.52328938873640674</v>
      </c>
      <c r="BH301" cm="1">
        <f t="array" ref="BH301">INDEX(_x_scores_!D$2:D$474,MATCH($BE301,_x_scores_!$A$2:$A$474,0),0) +INDEX(_hidden_info_auction!AP$44:BA$44,'Draft Sim'!$F$21)</f>
        <v>-0.94315625803761005</v>
      </c>
      <c r="BI301" cm="1">
        <f t="array" ref="BI301">INDEX(_x_scores_!E$2:E$474,MATCH($BE301,_x_scores_!$A$2:$A$474,0),0) + INDEX(_hidden_info_auction!AP$45:BA$45,'Draft Sim'!$F$21)</f>
        <v>-0.90217455873224206</v>
      </c>
      <c r="BJ301" cm="1">
        <f t="array" ref="BJ301">INDEX(_x_scores_!F$2:F$474,MATCH($BE301,_x_scores_!$A$2:$A$474,0),0) + INDEX(_hidden_info_auction!AP$46:BA$46,'Draft Sim'!$F$21)</f>
        <v>-0.95595834042253347</v>
      </c>
      <c r="BK301" cm="1">
        <f t="array" ref="BK301">INDEX(_x_scores_!G$2:G$474,MATCH($BE301,_x_scores_!$A$2:$A$474,0),0) + INDEX(_hidden_info_auction!AP$47:BA$47,'Draft Sim'!$F$21)</f>
        <v>-0.66756156272116363</v>
      </c>
      <c r="BL301" cm="1">
        <f t="array" ref="BL301">INDEX(_x_scores_!H$2:H$474,MATCH($BE301,_x_scores_!$A$2:$A$474,0),0) + INDEX(_hidden_info_auction!AP$48:BA$48,'Draft Sim'!$F$21)</f>
        <v>0.69296073334172159</v>
      </c>
      <c r="BM301" cm="1">
        <f t="array" ref="BM301">INDEX(_x_scores_!I$2:I$474,MATCH($BE301,_x_scores_!$A$2:$A$474,0),0) + INDEX(_hidden_info_auction!AP$49:BA$49,'Draft Sim'!$F$21)</f>
        <v>-1.7746165972631378</v>
      </c>
      <c r="BN301" cm="1">
        <f t="array" ref="BN301">INDEX(_x_scores_!J$2:J$474,MATCH($BE301,_x_scores_!$A$2:$A$474,0),0) + INDEX(_hidden_info_auction!AP$50:BA$50,'Draft Sim'!$F$21)</f>
        <v>6.3511073487591441E-2</v>
      </c>
      <c r="BP301">
        <f t="shared" si="92"/>
        <v>0.41513036041271112</v>
      </c>
      <c r="BQ301">
        <f t="shared" si="93"/>
        <v>0.46406107843364164</v>
      </c>
      <c r="BR301">
        <f t="shared" si="94"/>
        <v>0.43694808655342532</v>
      </c>
      <c r="BS301">
        <f t="shared" si="95"/>
        <v>0.43183838219114823</v>
      </c>
      <c r="BT301">
        <f t="shared" si="96"/>
        <v>0.43362874736475066</v>
      </c>
      <c r="BU301">
        <f t="shared" si="97"/>
        <v>0.4540433766201446</v>
      </c>
      <c r="BV301">
        <f t="shared" si="98"/>
        <v>0.55065970934347186</v>
      </c>
      <c r="BW301">
        <f t="shared" si="99"/>
        <v>0.37077234655510471</v>
      </c>
      <c r="BX301">
        <f t="shared" si="100"/>
        <v>0.50467191525060973</v>
      </c>
      <c r="BZ301">
        <f t="shared" si="101"/>
        <v>0.45130600030277862</v>
      </c>
      <c r="CA301" cm="1">
        <f t="array" aca="1" ref="CA301" ca="1">SUM(IF(MOD(_xlfn.FLOOR.MATH(ROW(INDIRECT("1:512"))/1),2)=1,BP301,1-BP301) * IF(MOD(_xlfn.FLOOR.MATH(ROW(INDIRECT("1:512"))/2),2)=1,BQ301,1-BQ301) *  IF(MOD(_xlfn.FLOOR.MATH(ROW(INDIRECT("1:512"))/4),2)=1,BR301,1-BR301) *IF(MOD(_xlfn.FLOOR.MATH(ROW(INDIRECT("1:512"))/8),2)=1,BS301,1-BS301) * IF(MOD(_xlfn.FLOOR.MATH(ROW(INDIRECT("1:512"))/16),2)=1,BT301,1-BT301) * IF(MOD(_xlfn.FLOOR.MATH(ROW(INDIRECT("1:512"))/32),2)=1,BU301,1-BU301) *  IF(MOD(_xlfn.FLOOR.MATH(ROW(INDIRECT("1:512"))/64),2)=1,BV301,1-BV301) * IF(MOD(_xlfn.FLOOR.MATH(ROW(INDIRECT("1:512"))/128),2)=1,BW301,1-BW301) * IF(MOD(_xlfn.FLOOR.MATH(ROW(INDIRECT("1:512"))/256),2)=1,BX301,1-BX301)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0.3810828622137466</v>
      </c>
      <c r="CB301">
        <f ca="1">IF('Auction Sim'!$C$2 = "Most Categories",CA301,BZ301)</f>
        <v>0.3810828622137466</v>
      </c>
      <c r="CD301" t="str">
        <f ca="1"/>
        <v>Jericho Sims</v>
      </c>
      <c r="CF301" s="6" t="str">
        <f t="shared" ca="1" si="102"/>
        <v>Jericho Sims</v>
      </c>
      <c r="CH301" t="str">
        <f ca="1"/>
        <v>Jericho Sims</v>
      </c>
      <c r="CI301">
        <f t="shared" ca="1" si="107"/>
        <v>0.38108264640215095</v>
      </c>
      <c r="CJ301">
        <f t="shared" ca="1" si="108"/>
        <v>0.19736139770057665</v>
      </c>
      <c r="CL301">
        <f t="shared" ca="1" si="109"/>
        <v>0</v>
      </c>
      <c r="CN301">
        <f t="shared" ca="1" si="103"/>
        <v>0</v>
      </c>
    </row>
    <row r="302" spans="9:92">
      <c r="I302" t="str">
        <v>Derrick Rose</v>
      </c>
      <c r="K302" s="6" t="str">
        <f t="shared" ca="1" si="88"/>
        <v>Derrick Rose</v>
      </c>
      <c r="M302" t="str">
        <f ca="1"/>
        <v>Derrick Rose</v>
      </c>
      <c r="N302">
        <f ca="1">INDEX(_g_scores_!K$2:$K$474,MATCH(M302,_g_scores_!$A$2:$A$474,0))</f>
        <v>-3.015363603854528</v>
      </c>
      <c r="P302">
        <f t="shared" ca="1" si="104"/>
        <v>0</v>
      </c>
      <c r="R302">
        <f t="shared" ca="1" si="89"/>
        <v>0</v>
      </c>
      <c r="T302" t="str">
        <v>P.J. Tucker</v>
      </c>
      <c r="V302" s="6" t="str">
        <f t="shared" ca="1" si="90"/>
        <v>P.J. Tucker</v>
      </c>
      <c r="X302" t="str">
        <f ca="1"/>
        <v>P.J. Tucker</v>
      </c>
      <c r="Y302">
        <f ca="1">INDEX(_z_scores_!$K$2:$K$474,MATCH(X302,_z_scores_!$A$2:$A$474,0))</f>
        <v>-5.0635031202972955</v>
      </c>
      <c r="AA302">
        <f t="shared" ca="1" si="105"/>
        <v>0</v>
      </c>
      <c r="AC302">
        <f t="shared" ca="1" si="106"/>
        <v>0</v>
      </c>
      <c r="AE302">
        <v>-1.3401117798234077</v>
      </c>
      <c r="AF302">
        <v>-0.67442499698909653</v>
      </c>
      <c r="AG302">
        <v>-1.1936400231708808</v>
      </c>
      <c r="AH302">
        <v>-0.41258401767206854</v>
      </c>
      <c r="AI302">
        <v>-0.66811980264694049</v>
      </c>
      <c r="AJ302">
        <v>-0.66531291308884999</v>
      </c>
      <c r="AK302">
        <v>1.0493984797375917</v>
      </c>
      <c r="AL302">
        <v>-2.0342727735717915E-2</v>
      </c>
      <c r="AM302">
        <v>-0.14515860999928146</v>
      </c>
      <c r="BE302" t="str">
        <f t="shared" si="91"/>
        <v>Derrick Rose</v>
      </c>
      <c r="BF302" cm="1">
        <f t="array" ref="BF302">INDEX(_x_scores_!B$2:B$474,MATCH($BE302,_x_scores_!$A$2:$A$474,0),0) + INDEX(_hidden_info_auction!AP$42:BA$42,'Draft Sim'!$F$21)</f>
        <v>-1.1470682569202229</v>
      </c>
      <c r="BG302" cm="1">
        <f t="array" ref="BG302">INDEX(_x_scores_!C$2:C$474,MATCH($BE302,_x_scores_!$A$2:$A$474,0),0) + INDEX(_hidden_info_auction!AP$43:BA$43,'Draft Sim'!$F$21)</f>
        <v>-0.90745282942147909</v>
      </c>
      <c r="BH302" cm="1">
        <f t="array" ref="BH302">INDEX(_x_scores_!D$2:D$474,MATCH($BE302,_x_scores_!$A$2:$A$474,0),0) +INDEX(_hidden_info_auction!AP$44:BA$44,'Draft Sim'!$F$21)</f>
        <v>-0.14919099422722654</v>
      </c>
      <c r="BI302" cm="1">
        <f t="array" ref="BI302">INDEX(_x_scores_!E$2:E$474,MATCH($BE302,_x_scores_!$A$2:$A$474,0),0) + INDEX(_hidden_info_auction!AP$45:BA$45,'Draft Sim'!$F$21)</f>
        <v>-0.70663458198727913</v>
      </c>
      <c r="BJ302" cm="1">
        <f t="array" ref="BJ302">INDEX(_x_scores_!F$2:F$474,MATCH($BE302,_x_scores_!$A$2:$A$474,0),0) + INDEX(_hidden_info_auction!AP$46:BA$46,'Draft Sim'!$F$21)</f>
        <v>-1.1757779945953755</v>
      </c>
      <c r="BK302" cm="1">
        <f t="array" ref="BK302">INDEX(_x_scores_!G$2:G$474,MATCH($BE302,_x_scores_!$A$2:$A$474,0),0) + INDEX(_hidden_info_auction!AP$47:BA$47,'Draft Sim'!$F$21)</f>
        <v>-0.7488356396172311</v>
      </c>
      <c r="BL302" cm="1">
        <f t="array" ref="BL302">INDEX(_x_scores_!H$2:H$474,MATCH($BE302,_x_scores_!$A$2:$A$474,0),0) + INDEX(_hidden_info_auction!AP$48:BA$48,'Draft Sim'!$F$21)</f>
        <v>0.43003508009697433</v>
      </c>
      <c r="BM302" cm="1">
        <f t="array" ref="BM302">INDEX(_x_scores_!I$2:I$474,MATCH($BE302,_x_scores_!$A$2:$A$474,0),0) + INDEX(_hidden_info_auction!AP$49:BA$49,'Draft Sim'!$F$21)</f>
        <v>-1.7324536869236808</v>
      </c>
      <c r="BN302" cm="1">
        <f t="array" ref="BN302">INDEX(_x_scores_!J$2:J$474,MATCH($BE302,_x_scores_!$A$2:$A$474,0),0) + INDEX(_hidden_info_auction!AP$50:BA$50,'Draft Sim'!$F$21)</f>
        <v>-3.0050049857663103E-2</v>
      </c>
      <c r="BP302">
        <f t="shared" si="92"/>
        <v>0.41526205121361415</v>
      </c>
      <c r="BQ302">
        <f t="shared" si="93"/>
        <v>0.43784622988410971</v>
      </c>
      <c r="BR302">
        <f t="shared" si="94"/>
        <v>0.48998544133974387</v>
      </c>
      <c r="BS302">
        <f t="shared" si="95"/>
        <v>0.44651077351663881</v>
      </c>
      <c r="BT302">
        <f t="shared" si="96"/>
        <v>0.41856064377462032</v>
      </c>
      <c r="BU302">
        <f t="shared" si="97"/>
        <v>0.44847777975856562</v>
      </c>
      <c r="BV302">
        <f t="shared" si="98"/>
        <v>0.53149041902875238</v>
      </c>
      <c r="BW302">
        <f t="shared" si="99"/>
        <v>0.37373673332290958</v>
      </c>
      <c r="BX302">
        <f t="shared" si="100"/>
        <v>0.49778945986651757</v>
      </c>
      <c r="BZ302">
        <f t="shared" si="101"/>
        <v>0.45107328130060798</v>
      </c>
      <c r="CA302" cm="1">
        <f t="array" aca="1" ref="CA302" ca="1">SUM(IF(MOD(_xlfn.FLOOR.MATH(ROW(INDIRECT("1:512"))/1),2)=1,BP302,1-BP302) * IF(MOD(_xlfn.FLOOR.MATH(ROW(INDIRECT("1:512"))/2),2)=1,BQ302,1-BQ302) *  IF(MOD(_xlfn.FLOOR.MATH(ROW(INDIRECT("1:512"))/4),2)=1,BR302,1-BR302) *IF(MOD(_xlfn.FLOOR.MATH(ROW(INDIRECT("1:512"))/8),2)=1,BS302,1-BS302) * IF(MOD(_xlfn.FLOOR.MATH(ROW(INDIRECT("1:512"))/16),2)=1,BT302,1-BT302) * IF(MOD(_xlfn.FLOOR.MATH(ROW(INDIRECT("1:512"))/32),2)=1,BU302,1-BU302) *  IF(MOD(_xlfn.FLOOR.MATH(ROW(INDIRECT("1:512"))/64),2)=1,BV302,1-BV302) * IF(MOD(_xlfn.FLOOR.MATH(ROW(INDIRECT("1:512"))/128),2)=1,BW302,1-BW302) * IF(MOD(_xlfn.FLOOR.MATH(ROW(INDIRECT("1:512"))/256),2)=1,BX302,1-BX302)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0.38062418214409849</v>
      </c>
      <c r="CB302">
        <f ca="1">IF('Auction Sim'!$C$2 = "Most Categories",CA302,BZ302)</f>
        <v>0.38062418214409849</v>
      </c>
      <c r="CD302" t="str">
        <f ca="1"/>
        <v>Derrick Rose</v>
      </c>
      <c r="CF302" s="6" t="str">
        <f t="shared" ca="1" si="102"/>
        <v>Derrick Rose</v>
      </c>
      <c r="CH302" t="str">
        <f ca="1"/>
        <v>Derrick Rose</v>
      </c>
      <c r="CI302">
        <f t="shared" ca="1" si="107"/>
        <v>0.38062418214409849</v>
      </c>
      <c r="CJ302">
        <f t="shared" ca="1" si="108"/>
        <v>0.19615812756383305</v>
      </c>
      <c r="CL302">
        <f t="shared" ca="1" si="109"/>
        <v>0</v>
      </c>
      <c r="CN302">
        <f t="shared" ca="1" si="103"/>
        <v>0</v>
      </c>
    </row>
    <row r="303" spans="9:92">
      <c r="I303" t="str">
        <v>Dario Saric</v>
      </c>
      <c r="K303" s="6" t="str">
        <f t="shared" ca="1" si="88"/>
        <v>Dario Saric</v>
      </c>
      <c r="M303" t="str">
        <f ca="1"/>
        <v>Dario Saric</v>
      </c>
      <c r="N303">
        <f ca="1">INDEX(_g_scores_!K$2:$K$474,MATCH(M303,_g_scores_!$A$2:$A$474,0))</f>
        <v>-3.015908488246446</v>
      </c>
      <c r="P303">
        <f t="shared" ca="1" si="104"/>
        <v>0</v>
      </c>
      <c r="R303">
        <f t="shared" ca="1" si="89"/>
        <v>0</v>
      </c>
      <c r="T303" t="str">
        <v>Jamal Cain</v>
      </c>
      <c r="V303" s="6" t="str">
        <f t="shared" ca="1" si="90"/>
        <v>Jamal Cain</v>
      </c>
      <c r="X303" t="str">
        <f ca="1"/>
        <v>Jamal Cain</v>
      </c>
      <c r="Y303">
        <f ca="1">INDEX(_z_scores_!$K$2:$K$474,MATCH(X303,_z_scores_!$A$2:$A$474,0))</f>
        <v>-5.06464885709629</v>
      </c>
      <c r="AA303">
        <f t="shared" ca="1" si="105"/>
        <v>0</v>
      </c>
      <c r="AC303">
        <f t="shared" ca="1" si="106"/>
        <v>0</v>
      </c>
      <c r="AE303">
        <v>-1.1123685642610222</v>
      </c>
      <c r="AF303">
        <v>-0.87603674617322147</v>
      </c>
      <c r="AG303">
        <v>-0.99391298122012883</v>
      </c>
      <c r="AH303">
        <v>-0.52299647330780752</v>
      </c>
      <c r="AI303">
        <v>-0.64034047329847621</v>
      </c>
      <c r="AJ303">
        <v>-0.73423961896118239</v>
      </c>
      <c r="AK303">
        <v>0.93494315904214964</v>
      </c>
      <c r="AL303">
        <v>-8.0113581241554585E-2</v>
      </c>
      <c r="AM303">
        <v>-2.4388571285677775E-3</v>
      </c>
      <c r="BE303" t="str">
        <f t="shared" si="91"/>
        <v>Dario Saric</v>
      </c>
      <c r="BF303" cm="1">
        <f t="array" ref="BF303">INDEX(_x_scores_!B$2:B$474,MATCH($BE303,_x_scores_!$A$2:$A$474,0),0) + INDEX(_hidden_info_auction!AP$42:BA$42,'Draft Sim'!$F$21)</f>
        <v>-1.128303721255159</v>
      </c>
      <c r="BG303" cm="1">
        <f t="array" ref="BG303">INDEX(_x_scores_!C$2:C$474,MATCH($BE303,_x_scores_!$A$2:$A$474,0),0) + INDEX(_hidden_info_auction!AP$43:BA$43,'Draft Sim'!$F$21)</f>
        <v>-0.44991207808378442</v>
      </c>
      <c r="BH303" cm="1">
        <f t="array" ref="BH303">INDEX(_x_scores_!D$2:D$474,MATCH($BE303,_x_scores_!$A$2:$A$474,0),0) +INDEX(_hidden_info_auction!AP$44:BA$44,'Draft Sim'!$F$21)</f>
        <v>-0.83515127458789995</v>
      </c>
      <c r="BI303" cm="1">
        <f t="array" ref="BI303">INDEX(_x_scores_!E$2:E$474,MATCH($BE303,_x_scores_!$A$2:$A$474,0),0) + INDEX(_hidden_info_auction!AP$45:BA$45,'Draft Sim'!$F$21)</f>
        <v>-0.91522369730325215</v>
      </c>
      <c r="BJ303" cm="1">
        <f t="array" ref="BJ303">INDEX(_x_scores_!F$2:F$474,MATCH($BE303,_x_scores_!$A$2:$A$474,0),0) + INDEX(_hidden_info_auction!AP$46:BA$46,'Draft Sim'!$F$21)</f>
        <v>-1.248665935417989</v>
      </c>
      <c r="BK303" cm="1">
        <f t="array" ref="BK303">INDEX(_x_scores_!G$2:G$474,MATCH($BE303,_x_scores_!$A$2:$A$474,0),0) + INDEX(_hidden_info_auction!AP$47:BA$47,'Draft Sim'!$F$21)</f>
        <v>-0.60673888686057054</v>
      </c>
      <c r="BL303" cm="1">
        <f t="array" ref="BL303">INDEX(_x_scores_!H$2:H$474,MATCH($BE303,_x_scores_!$A$2:$A$474,0),0) + INDEX(_hidden_info_auction!AP$48:BA$48,'Draft Sim'!$F$21)</f>
        <v>0.7054462414436099</v>
      </c>
      <c r="BM303" cm="1">
        <f t="array" ref="BM303">INDEX(_x_scores_!I$2:I$474,MATCH($BE303,_x_scores_!$A$2:$A$474,0),0) + INDEX(_hidden_info_auction!AP$49:BA$49,'Draft Sim'!$F$21)</f>
        <v>-1.7066149536571893</v>
      </c>
      <c r="BN303" cm="1">
        <f t="array" ref="BN303">INDEX(_x_scores_!J$2:J$474,MATCH($BE303,_x_scores_!$A$2:$A$474,0),0) + INDEX(_hidden_info_auction!AP$50:BA$50,'Draft Sim'!$F$21)</f>
        <v>-1.8346801890868625E-3</v>
      </c>
      <c r="BP303">
        <f t="shared" si="92"/>
        <v>0.41662772435544648</v>
      </c>
      <c r="BQ303">
        <f t="shared" si="93"/>
        <v>0.46908962858868419</v>
      </c>
      <c r="BR303">
        <f t="shared" si="94"/>
        <v>0.44411795883336169</v>
      </c>
      <c r="BS303">
        <f t="shared" si="95"/>
        <v>0.43086234503270204</v>
      </c>
      <c r="BT303">
        <f t="shared" si="96"/>
        <v>0.41358948636018034</v>
      </c>
      <c r="BU303">
        <f t="shared" si="97"/>
        <v>0.45821444764318786</v>
      </c>
      <c r="BV303">
        <f t="shared" si="98"/>
        <v>0.55156742162618433</v>
      </c>
      <c r="BW303">
        <f t="shared" si="99"/>
        <v>0.37555711221825083</v>
      </c>
      <c r="BX303">
        <f t="shared" si="100"/>
        <v>0.49986503666764903</v>
      </c>
      <c r="BZ303">
        <f t="shared" si="101"/>
        <v>0.45105457348062739</v>
      </c>
      <c r="CA303" cm="1">
        <f t="array" aca="1" ref="CA303" ca="1">SUM(IF(MOD(_xlfn.FLOOR.MATH(ROW(INDIRECT("1:512"))/1),2)=1,BP303,1-BP303) * IF(MOD(_xlfn.FLOOR.MATH(ROW(INDIRECT("1:512"))/2),2)=1,BQ303,1-BQ303) *  IF(MOD(_xlfn.FLOOR.MATH(ROW(INDIRECT("1:512"))/4),2)=1,BR303,1-BR303) *IF(MOD(_xlfn.FLOOR.MATH(ROW(INDIRECT("1:512"))/8),2)=1,BS303,1-BS303) * IF(MOD(_xlfn.FLOOR.MATH(ROW(INDIRECT("1:512"))/16),2)=1,BT303,1-BT303) * IF(MOD(_xlfn.FLOOR.MATH(ROW(INDIRECT("1:512"))/32),2)=1,BU303,1-BU303) *  IF(MOD(_xlfn.FLOOR.MATH(ROW(INDIRECT("1:512"))/64),2)=1,BV303,1-BV303) * IF(MOD(_xlfn.FLOOR.MATH(ROW(INDIRECT("1:512"))/128),2)=1,BW303,1-BW303) * IF(MOD(_xlfn.FLOOR.MATH(ROW(INDIRECT("1:512"))/256),2)=1,BX303,1-BX303)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0.38048120878701913</v>
      </c>
      <c r="CB303">
        <f ca="1">IF('Auction Sim'!$C$2 = "Most Categories",CA303,BZ303)</f>
        <v>0.38048120878701913</v>
      </c>
      <c r="CD303" t="str">
        <f ca="1"/>
        <v>Andre Drummond</v>
      </c>
      <c r="CF303" s="6" t="str">
        <f t="shared" ca="1" si="102"/>
        <v>Andre Drummond</v>
      </c>
      <c r="CH303" t="str">
        <f ca="1"/>
        <v>Andre Drummond</v>
      </c>
      <c r="CI303">
        <f t="shared" ca="1" si="107"/>
        <v>0.38057735672965493</v>
      </c>
      <c r="CJ303">
        <f t="shared" ca="1" si="108"/>
        <v>0.19603520639441352</v>
      </c>
      <c r="CL303">
        <f t="shared" ca="1" si="109"/>
        <v>0</v>
      </c>
      <c r="CN303">
        <f t="shared" ca="1" si="103"/>
        <v>0</v>
      </c>
    </row>
    <row r="304" spans="9:92">
      <c r="I304" t="str">
        <v>Kai Jones</v>
      </c>
      <c r="K304" s="6" t="str">
        <f t="shared" ca="1" si="88"/>
        <v>Kai Jones</v>
      </c>
      <c r="M304" t="str">
        <f ca="1"/>
        <v>Kai Jones</v>
      </c>
      <c r="N304">
        <f ca="1">INDEX(_g_scores_!K$2:$K$474,MATCH(M304,_g_scores_!$A$2:$A$474,0))</f>
        <v>-3.0168941955734967</v>
      </c>
      <c r="P304">
        <f t="shared" ca="1" si="104"/>
        <v>0</v>
      </c>
      <c r="R304">
        <f t="shared" ca="1" si="89"/>
        <v>0</v>
      </c>
      <c r="T304" t="str">
        <v>Jaden Hardy</v>
      </c>
      <c r="V304" s="6" t="str">
        <f t="shared" ca="1" si="90"/>
        <v>Jaden Hardy</v>
      </c>
      <c r="X304" t="str">
        <f ca="1"/>
        <v>Jaden Hardy</v>
      </c>
      <c r="Y304">
        <f ca="1">INDEX(_z_scores_!$K$2:$K$474,MATCH(X304,_z_scores_!$A$2:$A$474,0))</f>
        <v>-5.0662362701428778</v>
      </c>
      <c r="AA304">
        <f t="shared" ca="1" si="105"/>
        <v>0</v>
      </c>
      <c r="AC304">
        <f t="shared" ca="1" si="106"/>
        <v>0</v>
      </c>
      <c r="AE304">
        <v>-0.8154883887620169</v>
      </c>
      <c r="AF304">
        <v>-1.1063945573394445</v>
      </c>
      <c r="AG304">
        <v>-0.90804346996196028</v>
      </c>
      <c r="AH304">
        <v>-0.6317561905740855</v>
      </c>
      <c r="AI304">
        <v>-0.72476098112843235</v>
      </c>
      <c r="AJ304">
        <v>-0.11405319390223355</v>
      </c>
      <c r="AK304">
        <v>0.70016363677093796</v>
      </c>
      <c r="AL304">
        <v>7.8355387224193579E-2</v>
      </c>
      <c r="AM304">
        <v>-0.31255989396407591</v>
      </c>
      <c r="BE304" t="str">
        <f t="shared" si="91"/>
        <v>Kai Jones</v>
      </c>
      <c r="BF304" cm="1">
        <f t="array" ref="BF304">INDEX(_x_scores_!B$2:B$474,MATCH($BE304,_x_scores_!$A$2:$A$474,0),0) + INDEX(_hidden_info_auction!AP$42:BA$42,'Draft Sim'!$F$21)</f>
        <v>-1.2041390537002428</v>
      </c>
      <c r="BG304" cm="1">
        <f t="array" ref="BG304">INDEX(_x_scores_!C$2:C$474,MATCH($BE304,_x_scores_!$A$2:$A$474,0),0) + INDEX(_hidden_info_auction!AP$43:BA$43,'Draft Sim'!$F$21)</f>
        <v>-0.45964165483178154</v>
      </c>
      <c r="BH304" cm="1">
        <f t="array" ref="BH304">INDEX(_x_scores_!D$2:D$474,MATCH($BE304,_x_scores_!$A$2:$A$474,0),0) +INDEX(_hidden_info_auction!AP$44:BA$44,'Draft Sim'!$F$21)</f>
        <v>-1.0704338911625288</v>
      </c>
      <c r="BI304" cm="1">
        <f t="array" ref="BI304">INDEX(_x_scores_!E$2:E$474,MATCH($BE304,_x_scores_!$A$2:$A$474,0),0) + INDEX(_hidden_info_auction!AP$45:BA$45,'Draft Sim'!$F$21)</f>
        <v>-0.92809521159538666</v>
      </c>
      <c r="BJ304" cm="1">
        <f t="array" ref="BJ304">INDEX(_x_scores_!F$2:F$474,MATCH($BE304,_x_scores_!$A$2:$A$474,0),0) + INDEX(_hidden_info_auction!AP$46:BA$46,'Draft Sim'!$F$21)</f>
        <v>-0.65582539146947871</v>
      </c>
      <c r="BK304" cm="1">
        <f t="array" ref="BK304">INDEX(_x_scores_!G$2:G$474,MATCH($BE304,_x_scores_!$A$2:$A$474,0),0) + INDEX(_hidden_info_auction!AP$47:BA$47,'Draft Sim'!$F$21)</f>
        <v>-1.1181334023936067</v>
      </c>
      <c r="BL304" cm="1">
        <f t="array" ref="BL304">INDEX(_x_scores_!H$2:H$474,MATCH($BE304,_x_scores_!$A$2:$A$474,0),0) + INDEX(_hidden_info_auction!AP$48:BA$48,'Draft Sim'!$F$21)</f>
        <v>0.81187299014874359</v>
      </c>
      <c r="BM304" cm="1">
        <f t="array" ref="BM304">INDEX(_x_scores_!I$2:I$474,MATCH($BE304,_x_scores_!$A$2:$A$474,0),0) + INDEX(_hidden_info_auction!AP$49:BA$49,'Draft Sim'!$F$21)</f>
        <v>-1.8451791921850531</v>
      </c>
      <c r="BN304" cm="1">
        <f t="array" ref="BN304">INDEX(_x_scores_!J$2:J$474,MATCH($BE304,_x_scores_!$A$2:$A$474,0),0) + INDEX(_hidden_info_auction!AP$50:BA$50,'Draft Sim'!$F$21)</f>
        <v>0.25292999685909168</v>
      </c>
      <c r="BP304">
        <f t="shared" si="92"/>
        <v>0.41111482220839368</v>
      </c>
      <c r="BQ304">
        <f t="shared" si="93"/>
        <v>0.4684225590837745</v>
      </c>
      <c r="BR304">
        <f t="shared" si="94"/>
        <v>0.42852548970264692</v>
      </c>
      <c r="BS304">
        <f t="shared" si="95"/>
        <v>0.4299000071457646</v>
      </c>
      <c r="BT304">
        <f t="shared" si="96"/>
        <v>0.4543546269399279</v>
      </c>
      <c r="BU304">
        <f t="shared" si="97"/>
        <v>0.42333195600149043</v>
      </c>
      <c r="BV304">
        <f t="shared" si="98"/>
        <v>0.5592933489208376</v>
      </c>
      <c r="BW304">
        <f t="shared" si="99"/>
        <v>0.36582843493010631</v>
      </c>
      <c r="BX304">
        <f t="shared" si="100"/>
        <v>0.51859937486790808</v>
      </c>
      <c r="BZ304">
        <f t="shared" si="101"/>
        <v>0.45104117997787213</v>
      </c>
      <c r="CA304" cm="1">
        <f t="array" aca="1" ref="CA304" ca="1">SUM(IF(MOD(_xlfn.FLOOR.MATH(ROW(INDIRECT("1:512"))/1),2)=1,BP304,1-BP304) * IF(MOD(_xlfn.FLOOR.MATH(ROW(INDIRECT("1:512"))/2),2)=1,BQ304,1-BQ304) *  IF(MOD(_xlfn.FLOOR.MATH(ROW(INDIRECT("1:512"))/4),2)=1,BR304,1-BR304) *IF(MOD(_xlfn.FLOOR.MATH(ROW(INDIRECT("1:512"))/8),2)=1,BS304,1-BS304) * IF(MOD(_xlfn.FLOOR.MATH(ROW(INDIRECT("1:512"))/16),2)=1,BT304,1-BT304) * IF(MOD(_xlfn.FLOOR.MATH(ROW(INDIRECT("1:512"))/32),2)=1,BU304,1-BU304) *  IF(MOD(_xlfn.FLOOR.MATH(ROW(INDIRECT("1:512"))/64),2)=1,BV304,1-BV304) * IF(MOD(_xlfn.FLOOR.MATH(ROW(INDIRECT("1:512"))/128),2)=1,BW304,1-BW304) * IF(MOD(_xlfn.FLOOR.MATH(ROW(INDIRECT("1:512"))/256),2)=1,BX304,1-BX304)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0.38029078054881865</v>
      </c>
      <c r="CB304">
        <f ca="1">IF('Auction Sim'!$C$2 = "Most Categories",CA304,BZ304)</f>
        <v>0.38029078054881865</v>
      </c>
      <c r="CD304" t="str">
        <f ca="1"/>
        <v>Dario Saric</v>
      </c>
      <c r="CF304" s="6" t="str">
        <f t="shared" ca="1" si="102"/>
        <v>Dario Saric</v>
      </c>
      <c r="CH304" t="str">
        <f ca="1"/>
        <v>Dario Saric</v>
      </c>
      <c r="CI304">
        <f t="shared" ca="1" si="107"/>
        <v>0.38048120878701913</v>
      </c>
      <c r="CJ304">
        <f t="shared" ca="1" si="108"/>
        <v>0.19578279449415081</v>
      </c>
      <c r="CL304">
        <f t="shared" ca="1" si="109"/>
        <v>0</v>
      </c>
      <c r="CN304">
        <f t="shared" ca="1" si="103"/>
        <v>0</v>
      </c>
    </row>
    <row r="305" spans="9:92">
      <c r="I305" t="str">
        <v>Andre Drummond</v>
      </c>
      <c r="K305" s="6" t="str">
        <f t="shared" ca="1" si="88"/>
        <v>Andre Drummond</v>
      </c>
      <c r="M305" t="str">
        <f ca="1"/>
        <v>Andre Drummond</v>
      </c>
      <c r="N305">
        <f ca="1">INDEX(_g_scores_!K$2:$K$474,MATCH(M305,_g_scores_!$A$2:$A$474,0))</f>
        <v>-3.0446608430189088</v>
      </c>
      <c r="P305">
        <f t="shared" ca="1" si="104"/>
        <v>0</v>
      </c>
      <c r="R305">
        <f t="shared" ca="1" si="89"/>
        <v>0</v>
      </c>
      <c r="T305" t="str">
        <v>JaMychal Green</v>
      </c>
      <c r="V305" s="6" t="str">
        <f t="shared" ca="1" si="90"/>
        <v>JaMychal Green</v>
      </c>
      <c r="X305" t="str">
        <f ca="1"/>
        <v>JaMychal Green</v>
      </c>
      <c r="Y305">
        <f ca="1">INDEX(_z_scores_!$K$2:$K$474,MATCH(X305,_z_scores_!$A$2:$A$474,0))</f>
        <v>-5.0782143722604278</v>
      </c>
      <c r="AA305">
        <f t="shared" ca="1" si="105"/>
        <v>0</v>
      </c>
      <c r="AC305">
        <f t="shared" ca="1" si="106"/>
        <v>0</v>
      </c>
      <c r="AE305">
        <v>-1.057041583214702</v>
      </c>
      <c r="AF305">
        <v>-0.76745700386311311</v>
      </c>
      <c r="AG305">
        <v>-1.0926152612711153</v>
      </c>
      <c r="AH305">
        <v>-0.66919903178683082</v>
      </c>
      <c r="AI305">
        <v>-0.38418687268948293</v>
      </c>
      <c r="AJ305">
        <v>-0.59962814342092552</v>
      </c>
      <c r="AK305">
        <v>0.76362504648686436</v>
      </c>
      <c r="AL305">
        <v>-3.0677894894298601E-2</v>
      </c>
      <c r="AM305">
        <v>-3.6332765918565289E-2</v>
      </c>
      <c r="BE305" t="str">
        <f t="shared" si="91"/>
        <v>Andre Drummond</v>
      </c>
      <c r="BF305" cm="1">
        <f t="array" ref="BF305">INDEX(_x_scores_!B$2:B$474,MATCH($BE305,_x_scores_!$A$2:$A$474,0),0) + INDEX(_hidden_info_auction!AP$42:BA$42,'Draft Sim'!$F$21)</f>
        <v>-1.2171180867382116</v>
      </c>
      <c r="BG305" cm="1">
        <f t="array" ref="BG305">INDEX(_x_scores_!C$2:C$474,MATCH($BE305,_x_scores_!$A$2:$A$474,0),0) + INDEX(_hidden_info_auction!AP$43:BA$43,'Draft Sim'!$F$21)</f>
        <v>0.40292527718075816</v>
      </c>
      <c r="BH305" cm="1">
        <f t="array" ref="BH305">INDEX(_x_scores_!D$2:D$474,MATCH($BE305,_x_scores_!$A$2:$A$474,0),0) +INDEX(_hidden_info_auction!AP$44:BA$44,'Draft Sim'!$F$21)</f>
        <v>-1.0830783593665347</v>
      </c>
      <c r="BI305" cm="1">
        <f t="array" ref="BI305">INDEX(_x_scores_!E$2:E$474,MATCH($BE305,_x_scores_!$A$2:$A$474,0),0) + INDEX(_hidden_info_auction!AP$45:BA$45,'Draft Sim'!$F$21)</f>
        <v>-0.46406620992439129</v>
      </c>
      <c r="BJ305" cm="1">
        <f t="array" ref="BJ305">INDEX(_x_scores_!F$2:F$474,MATCH($BE305,_x_scores_!$A$2:$A$474,0),0) + INDEX(_hidden_info_auction!AP$46:BA$46,'Draft Sim'!$F$21)</f>
        <v>-0.87245529053493542</v>
      </c>
      <c r="BK305" cm="1">
        <f t="array" ref="BK305">INDEX(_x_scores_!G$2:G$474,MATCH($BE305,_x_scores_!$A$2:$A$474,0),0) + INDEX(_hidden_info_auction!AP$47:BA$47,'Draft Sim'!$F$21)</f>
        <v>-1.3007132533937023</v>
      </c>
      <c r="BL305" cm="1">
        <f t="array" ref="BL305">INDEX(_x_scores_!H$2:H$474,MATCH($BE305,_x_scores_!$A$2:$A$474,0),0) + INDEX(_hidden_info_auction!AP$48:BA$48,'Draft Sim'!$F$21)</f>
        <v>0.45808693237882037</v>
      </c>
      <c r="BM305" cm="1">
        <f t="array" ref="BM305">INDEX(_x_scores_!I$2:I$474,MATCH($BE305,_x_scores_!$A$2:$A$474,0),0) + INDEX(_hidden_info_auction!AP$49:BA$49,'Draft Sim'!$F$21)</f>
        <v>-2.534824135025771</v>
      </c>
      <c r="BN305" cm="1">
        <f t="array" ref="BN305">INDEX(_x_scores_!J$2:J$474,MATCH($BE305,_x_scores_!$A$2:$A$474,0),0) + INDEX(_hidden_info_auction!AP$50:BA$50,'Draft Sim'!$F$21)</f>
        <v>0.38556286807888118</v>
      </c>
      <c r="BP305">
        <f t="shared" si="92"/>
        <v>0.41017302711427484</v>
      </c>
      <c r="BQ305">
        <f t="shared" si="93"/>
        <v>0.52768772142361209</v>
      </c>
      <c r="BR305">
        <f t="shared" si="94"/>
        <v>0.42769045186947441</v>
      </c>
      <c r="BS305">
        <f t="shared" si="95"/>
        <v>0.46481200111090959</v>
      </c>
      <c r="BT305">
        <f t="shared" si="96"/>
        <v>0.43937930455789931</v>
      </c>
      <c r="BU305">
        <f t="shared" si="97"/>
        <v>0.41100782982368345</v>
      </c>
      <c r="BV305">
        <f t="shared" si="98"/>
        <v>0.53353988959391319</v>
      </c>
      <c r="BW305">
        <f t="shared" si="99"/>
        <v>0.31878776692046995</v>
      </c>
      <c r="BX305">
        <f t="shared" si="100"/>
        <v>0.52833902443539382</v>
      </c>
      <c r="BZ305">
        <f t="shared" si="101"/>
        <v>0.45126855742773675</v>
      </c>
      <c r="CA305" cm="1">
        <f t="array" aca="1" ref="CA305" ca="1">SUM(IF(MOD(_xlfn.FLOOR.MATH(ROW(INDIRECT("1:512"))/1),2)=1,BP305,1-BP305) * IF(MOD(_xlfn.FLOOR.MATH(ROW(INDIRECT("1:512"))/2),2)=1,BQ305,1-BQ305) *  IF(MOD(_xlfn.FLOOR.MATH(ROW(INDIRECT("1:512"))/4),2)=1,BR305,1-BR305) *IF(MOD(_xlfn.FLOOR.MATH(ROW(INDIRECT("1:512"))/8),2)=1,BS305,1-BS305) * IF(MOD(_xlfn.FLOOR.MATH(ROW(INDIRECT("1:512"))/16),2)=1,BT305,1-BT305) * IF(MOD(_xlfn.FLOOR.MATH(ROW(INDIRECT("1:512"))/32),2)=1,BU305,1-BU305) *  IF(MOD(_xlfn.FLOOR.MATH(ROW(INDIRECT("1:512"))/64),2)=1,BV305,1-BV305) * IF(MOD(_xlfn.FLOOR.MATH(ROW(INDIRECT("1:512"))/128),2)=1,BW305,1-BW305) * IF(MOD(_xlfn.FLOOR.MATH(ROW(INDIRECT("1:512"))/256),2)=1,BX305,1-BX305)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0.38057735672965493</v>
      </c>
      <c r="CB305">
        <f ca="1">IF('Auction Sim'!$C$2 = "Most Categories",CA305,BZ305)</f>
        <v>0.38057735672965493</v>
      </c>
      <c r="CD305" t="str">
        <f ca="1"/>
        <v>Kai Jones</v>
      </c>
      <c r="CF305" s="6" t="str">
        <f t="shared" ca="1" si="102"/>
        <v>Kai Jones</v>
      </c>
      <c r="CH305" t="str">
        <f ca="1"/>
        <v>Kai Jones</v>
      </c>
      <c r="CI305">
        <f t="shared" ca="1" si="107"/>
        <v>0.38029078054881865</v>
      </c>
      <c r="CJ305">
        <f t="shared" ca="1" si="108"/>
        <v>0.19528281649279933</v>
      </c>
      <c r="CL305">
        <f t="shared" ca="1" si="109"/>
        <v>0</v>
      </c>
      <c r="CN305">
        <f t="shared" ca="1" si="103"/>
        <v>0</v>
      </c>
    </row>
    <row r="306" spans="9:92">
      <c r="I306" t="str">
        <v>Kendrick Nunn</v>
      </c>
      <c r="K306" s="6" t="str">
        <f t="shared" ca="1" si="88"/>
        <v>Kendrick Nunn</v>
      </c>
      <c r="M306" t="str">
        <f ca="1"/>
        <v>Kendrick Nunn</v>
      </c>
      <c r="N306">
        <f ca="1">INDEX(_g_scores_!K$2:$K$474,MATCH(M306,_g_scores_!$A$2:$A$474,0))</f>
        <v>-3.0563922728068755</v>
      </c>
      <c r="P306">
        <f t="shared" ca="1" si="104"/>
        <v>0</v>
      </c>
      <c r="R306">
        <f t="shared" ca="1" si="89"/>
        <v>0</v>
      </c>
      <c r="T306" t="str">
        <v>Derrick Rose</v>
      </c>
      <c r="V306" s="6" t="str">
        <f t="shared" ca="1" si="90"/>
        <v>Derrick Rose</v>
      </c>
      <c r="X306" t="str">
        <f ca="1"/>
        <v>Derrick Rose</v>
      </c>
      <c r="Y306">
        <f ca="1">INDEX(_z_scores_!$K$2:$K$474,MATCH(X306,_z_scores_!$A$2:$A$474,0))</f>
        <v>-5.0819656390135242</v>
      </c>
      <c r="AA306">
        <f t="shared" ca="1" si="105"/>
        <v>0</v>
      </c>
      <c r="AC306">
        <f t="shared" ca="1" si="106"/>
        <v>0</v>
      </c>
      <c r="AE306">
        <v>-1.0552313937017526</v>
      </c>
      <c r="AF306">
        <v>-1.1516204445481855</v>
      </c>
      <c r="AG306">
        <v>-0.29864999746073179</v>
      </c>
      <c r="AH306">
        <v>-0.47365905504186784</v>
      </c>
      <c r="AI306">
        <v>-0.60400652686232481</v>
      </c>
      <c r="AJ306">
        <v>-0.68090222031699299</v>
      </c>
      <c r="AK306">
        <v>0.5006993932421171</v>
      </c>
      <c r="AL306">
        <v>1.1485015445158385E-2</v>
      </c>
      <c r="AM306">
        <v>-0.12989388926381984</v>
      </c>
      <c r="BE306" t="str">
        <f t="shared" si="91"/>
        <v>Kendrick Nunn</v>
      </c>
      <c r="BF306" cm="1">
        <f t="array" ref="BF306">INDEX(_x_scores_!B$2:B$474,MATCH($BE306,_x_scores_!$A$2:$A$474,0),0) + INDEX(_hidden_info_auction!AP$42:BA$42,'Draft Sim'!$F$21)</f>
        <v>-1.005935089763198</v>
      </c>
      <c r="BG306" cm="1">
        <f t="array" ref="BG306">INDEX(_x_scores_!C$2:C$474,MATCH($BE306,_x_scores_!$A$2:$A$474,0),0) + INDEX(_hidden_info_auction!AP$43:BA$43,'Draft Sim'!$F$21)</f>
        <v>-0.96597118701570917</v>
      </c>
      <c r="BH306" cm="1">
        <f t="array" ref="BH306">INDEX(_x_scores_!D$2:D$474,MATCH($BE306,_x_scores_!$A$2:$A$474,0),0) +INDEX(_hidden_info_auction!AP$44:BA$44,'Draft Sim'!$F$21)</f>
        <v>-0.60216691015780921</v>
      </c>
      <c r="BI306" cm="1">
        <f t="array" ref="BI306">INDEX(_x_scores_!E$2:E$474,MATCH($BE306,_x_scores_!$A$2:$A$474,0),0) + INDEX(_hidden_info_auction!AP$45:BA$45,'Draft Sim'!$F$21)</f>
        <v>-0.83555574705405422</v>
      </c>
      <c r="BJ306" cm="1">
        <f t="array" ref="BJ306">INDEX(_x_scores_!F$2:F$474,MATCH($BE306,_x_scores_!$A$2:$A$474,0),0) + INDEX(_hidden_info_auction!AP$46:BA$46,'Draft Sim'!$F$21)</f>
        <v>-1.3469944767758184</v>
      </c>
      <c r="BK306" cm="1">
        <f t="array" ref="BK306">INDEX(_x_scores_!G$2:G$474,MATCH($BE306,_x_scores_!$A$2:$A$474,0),0) + INDEX(_hidden_info_auction!AP$47:BA$47,'Draft Sim'!$F$21)</f>
        <v>-0.24715170577183601</v>
      </c>
      <c r="BL306" cm="1">
        <f t="array" ref="BL306">INDEX(_x_scores_!H$2:H$474,MATCH($BE306,_x_scores_!$A$2:$A$474,0),0) + INDEX(_hidden_info_auction!AP$48:BA$48,'Draft Sim'!$F$21)</f>
        <v>0.60912455324951453</v>
      </c>
      <c r="BM306" cm="1">
        <f t="array" ref="BM306">INDEX(_x_scores_!I$2:I$474,MATCH($BE306,_x_scores_!$A$2:$A$474,0),0) + INDEX(_hidden_info_auction!AP$49:BA$49,'Draft Sim'!$F$21)</f>
        <v>-1.7243199552926838</v>
      </c>
      <c r="BN306" cm="1">
        <f t="array" ref="BN306">INDEX(_x_scores_!J$2:J$474,MATCH($BE306,_x_scores_!$A$2:$A$474,0),0) + INDEX(_hidden_info_auction!AP$50:BA$50,'Draft Sim'!$F$21)</f>
        <v>-0.10941048715412968</v>
      </c>
      <c r="BP306">
        <f t="shared" si="92"/>
        <v>0.42555762098009442</v>
      </c>
      <c r="BQ306">
        <f t="shared" si="93"/>
        <v>0.43387394732004936</v>
      </c>
      <c r="BR306">
        <f t="shared" si="94"/>
        <v>0.45964391731621157</v>
      </c>
      <c r="BS306">
        <f t="shared" si="95"/>
        <v>0.43682763558703974</v>
      </c>
      <c r="BT306">
        <f t="shared" si="96"/>
        <v>0.40690523563043457</v>
      </c>
      <c r="BU306">
        <f t="shared" si="97"/>
        <v>0.4829528369834204</v>
      </c>
      <c r="BV306">
        <f t="shared" si="98"/>
        <v>0.5445580762659028</v>
      </c>
      <c r="BW306">
        <f t="shared" si="99"/>
        <v>0.37430946581914459</v>
      </c>
      <c r="BX306">
        <f t="shared" si="100"/>
        <v>0.4919520564489186</v>
      </c>
      <c r="BZ306">
        <f t="shared" si="101"/>
        <v>0.4507311991501351</v>
      </c>
      <c r="CA306" cm="1">
        <f t="array" aca="1" ref="CA306" ca="1">SUM(IF(MOD(_xlfn.FLOOR.MATH(ROW(INDIRECT("1:512"))/1),2)=1,BP306,1-BP306) * IF(MOD(_xlfn.FLOOR.MATH(ROW(INDIRECT("1:512"))/2),2)=1,BQ306,1-BQ306) *  IF(MOD(_xlfn.FLOOR.MATH(ROW(INDIRECT("1:512"))/4),2)=1,BR306,1-BR306) *IF(MOD(_xlfn.FLOOR.MATH(ROW(INDIRECT("1:512"))/8),2)=1,BS306,1-BS306) * IF(MOD(_xlfn.FLOOR.MATH(ROW(INDIRECT("1:512"))/16),2)=1,BT306,1-BT306) * IF(MOD(_xlfn.FLOOR.MATH(ROW(INDIRECT("1:512"))/32),2)=1,BU306,1-BU306) *  IF(MOD(_xlfn.FLOOR.MATH(ROW(INDIRECT("1:512"))/64),2)=1,BV306,1-BV306) * IF(MOD(_xlfn.FLOOR.MATH(ROW(INDIRECT("1:512"))/128),2)=1,BW306,1-BW306) * IF(MOD(_xlfn.FLOOR.MATH(ROW(INDIRECT("1:512"))/256),2)=1,BX306,1-BX306)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0.37975232765873568</v>
      </c>
      <c r="CB306">
        <f ca="1">IF('Auction Sim'!$C$2 = "Most Categories",CA306,BZ306)</f>
        <v>0.37975232765873568</v>
      </c>
      <c r="CD306" t="str">
        <f ca="1"/>
        <v>Bismack Biyombo</v>
      </c>
      <c r="CF306" s="6" t="str">
        <f t="shared" ca="1" si="102"/>
        <v>Bismack Biyombo</v>
      </c>
      <c r="CH306" t="str">
        <f ca="1"/>
        <v>Bismack Biyombo</v>
      </c>
      <c r="CI306">
        <f t="shared" ca="1" si="107"/>
        <v>0.37988855025839419</v>
      </c>
      <c r="CJ306">
        <f t="shared" ca="1" si="108"/>
        <v>0.19422649197849567</v>
      </c>
      <c r="CL306">
        <f t="shared" ca="1" si="109"/>
        <v>0</v>
      </c>
      <c r="CN306">
        <f t="shared" ca="1" si="103"/>
        <v>0</v>
      </c>
    </row>
    <row r="307" spans="9:92">
      <c r="I307" t="str">
        <v>Nickeil Alexander-Walker</v>
      </c>
      <c r="K307" s="6" t="str">
        <f t="shared" ca="1" si="88"/>
        <v>Nickeil Alexander-Walker</v>
      </c>
      <c r="M307" t="str">
        <f ca="1"/>
        <v>Nickeil Alexander-Walker</v>
      </c>
      <c r="N307">
        <f ca="1">INDEX(_g_scores_!K$2:$K$474,MATCH(M307,_g_scores_!$A$2:$A$474,0))</f>
        <v>-3.0601299517048379</v>
      </c>
      <c r="P307">
        <f t="shared" ca="1" si="104"/>
        <v>0</v>
      </c>
      <c r="R307">
        <f t="shared" ca="1" si="89"/>
        <v>0</v>
      </c>
      <c r="T307" t="str">
        <v>Goga Bitadze</v>
      </c>
      <c r="V307" s="6" t="str">
        <f t="shared" ca="1" si="90"/>
        <v>Goga Bitadze</v>
      </c>
      <c r="X307" t="str">
        <f ca="1"/>
        <v>Goga Bitadze</v>
      </c>
      <c r="Y307">
        <f ca="1">INDEX(_z_scores_!$K$2:$K$474,MATCH(X307,_z_scores_!$A$2:$A$474,0))</f>
        <v>-5.0846739997727655</v>
      </c>
      <c r="AA307">
        <f t="shared" ca="1" si="105"/>
        <v>0</v>
      </c>
      <c r="AC307">
        <f t="shared" ca="1" si="106"/>
        <v>0</v>
      </c>
      <c r="AE307">
        <v>-1.1785878008383117</v>
      </c>
      <c r="AF307">
        <v>-0.72172327243847434</v>
      </c>
      <c r="AG307">
        <v>-1.0911752220756055</v>
      </c>
      <c r="AH307">
        <v>-0.75764480242835763</v>
      </c>
      <c r="AI307">
        <v>-9.9837419784699663E-2</v>
      </c>
      <c r="AJ307">
        <v>-0.92542112793819975</v>
      </c>
      <c r="AK307">
        <v>0.95897830679119667</v>
      </c>
      <c r="AL307">
        <v>-0.14465858637554527</v>
      </c>
      <c r="AM307">
        <v>0.10712930090867681</v>
      </c>
      <c r="BE307" t="str">
        <f t="shared" si="91"/>
        <v>Nickeil Alexander-Walker</v>
      </c>
      <c r="BF307" cm="1">
        <f t="array" ref="BF307">INDEX(_x_scores_!B$2:B$474,MATCH($BE307,_x_scores_!$A$2:$A$474,0),0) + INDEX(_hidden_info_auction!AP$42:BA$42,'Draft Sim'!$F$21)</f>
        <v>-1.1102092324460404</v>
      </c>
      <c r="BG307" cm="1">
        <f t="array" ref="BG307">INDEX(_x_scores_!C$2:C$474,MATCH($BE307,_x_scores_!$A$2:$A$474,0),0) + INDEX(_hidden_info_auction!AP$43:BA$43,'Draft Sim'!$F$21)</f>
        <v>-0.85639738497929818</v>
      </c>
      <c r="BH307" cm="1">
        <f t="array" ref="BH307">INDEX(_x_scores_!D$2:D$474,MATCH($BE307,_x_scores_!$A$2:$A$474,0),0) +INDEX(_hidden_info_auction!AP$44:BA$44,'Draft Sim'!$F$21)</f>
        <v>-0.67910334303637698</v>
      </c>
      <c r="BI307" cm="1">
        <f t="array" ref="BI307">INDEX(_x_scores_!E$2:E$474,MATCH($BE307,_x_scores_!$A$2:$A$474,0),0) + INDEX(_hidden_info_auction!AP$45:BA$45,'Draft Sim'!$F$21)</f>
        <v>-0.70412442915312856</v>
      </c>
      <c r="BJ307" cm="1">
        <f t="array" ref="BJ307">INDEX(_x_scores_!F$2:F$474,MATCH($BE307,_x_scores_!$A$2:$A$474,0),0) + INDEX(_hidden_info_auction!AP$46:BA$46,'Draft Sim'!$F$21)</f>
        <v>-1.0736955012784435</v>
      </c>
      <c r="BK307" cm="1">
        <f t="array" ref="BK307">INDEX(_x_scores_!G$2:G$474,MATCH($BE307,_x_scores_!$A$2:$A$474,0),0) + INDEX(_hidden_info_auction!AP$47:BA$47,'Draft Sim'!$F$21)</f>
        <v>-0.45566549603883794</v>
      </c>
      <c r="BL307" cm="1">
        <f t="array" ref="BL307">INDEX(_x_scores_!H$2:H$474,MATCH($BE307,_x_scores_!$A$2:$A$474,0),0) + INDEX(_hidden_info_auction!AP$48:BA$48,'Draft Sim'!$F$21)</f>
        <v>0.65442716311541227</v>
      </c>
      <c r="BM307" cm="1">
        <f t="array" ref="BM307">INDEX(_x_scores_!I$2:I$474,MATCH($BE307,_x_scores_!$A$2:$A$474,0),0) + INDEX(_hidden_info_auction!AP$49:BA$49,'Draft Sim'!$F$21)</f>
        <v>-1.7959103163630057</v>
      </c>
      <c r="BN307" cm="1">
        <f t="array" ref="BN307">INDEX(_x_scores_!J$2:J$474,MATCH($BE307,_x_scores_!$A$2:$A$474,0),0) + INDEX(_hidden_info_auction!AP$50:BA$50,'Draft Sim'!$F$21)</f>
        <v>-0.2094306934292158</v>
      </c>
      <c r="BP307">
        <f t="shared" si="92"/>
        <v>0.41794558574144547</v>
      </c>
      <c r="BQ307">
        <f t="shared" si="93"/>
        <v>0.44131706070819954</v>
      </c>
      <c r="BR307">
        <f t="shared" si="94"/>
        <v>0.45450891969449292</v>
      </c>
      <c r="BS307">
        <f t="shared" si="95"/>
        <v>0.44669964475398838</v>
      </c>
      <c r="BT307">
        <f t="shared" si="96"/>
        <v>0.42554469719529042</v>
      </c>
      <c r="BU307">
        <f t="shared" si="97"/>
        <v>0.46859364436131123</v>
      </c>
      <c r="BV307">
        <f t="shared" si="98"/>
        <v>0.54785661831694088</v>
      </c>
      <c r="BW307">
        <f t="shared" si="99"/>
        <v>0.36927812694699425</v>
      </c>
      <c r="BX307">
        <f t="shared" si="100"/>
        <v>0.48459762029590325</v>
      </c>
      <c r="BZ307">
        <f t="shared" si="101"/>
        <v>0.45070465755717404</v>
      </c>
      <c r="CA307" cm="1">
        <f t="array" aca="1" ref="CA307" ca="1">SUM(IF(MOD(_xlfn.FLOOR.MATH(ROW(INDIRECT("1:512"))/1),2)=1,BP307,1-BP307) * IF(MOD(_xlfn.FLOOR.MATH(ROW(INDIRECT("1:512"))/2),2)=1,BQ307,1-BQ307) *  IF(MOD(_xlfn.FLOOR.MATH(ROW(INDIRECT("1:512"))/4),2)=1,BR307,1-BR307) *IF(MOD(_xlfn.FLOOR.MATH(ROW(INDIRECT("1:512"))/8),2)=1,BS307,1-BS307) * IF(MOD(_xlfn.FLOOR.MATH(ROW(INDIRECT("1:512"))/16),2)=1,BT307,1-BT307) * IF(MOD(_xlfn.FLOOR.MATH(ROW(INDIRECT("1:512"))/32),2)=1,BU307,1-BU307) *  IF(MOD(_xlfn.FLOOR.MATH(ROW(INDIRECT("1:512"))/64),2)=1,BV307,1-BV307) * IF(MOD(_xlfn.FLOOR.MATH(ROW(INDIRECT("1:512"))/128),2)=1,BW307,1-BW307) * IF(MOD(_xlfn.FLOOR.MATH(ROW(INDIRECT("1:512"))/256),2)=1,BX307,1-BX307)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0.37972006572411232</v>
      </c>
      <c r="CB307">
        <f ca="1">IF('Auction Sim'!$C$2 = "Most Categories",CA307,BZ307)</f>
        <v>0.37972006572411232</v>
      </c>
      <c r="CD307" t="str">
        <f ca="1"/>
        <v>Joshua Primo</v>
      </c>
      <c r="CF307" s="6" t="str">
        <f t="shared" ca="1" si="102"/>
        <v>Joshua Primo</v>
      </c>
      <c r="CH307" t="str">
        <f ca="1"/>
        <v>Joshua Primo</v>
      </c>
      <c r="CI307">
        <f t="shared" ca="1" si="107"/>
        <v>0.37987309713110767</v>
      </c>
      <c r="CJ307">
        <f t="shared" ca="1" si="108"/>
        <v>0.19418590266350616</v>
      </c>
      <c r="CL307">
        <f t="shared" ca="1" si="109"/>
        <v>0</v>
      </c>
      <c r="CN307">
        <f t="shared" ca="1" si="103"/>
        <v>0</v>
      </c>
    </row>
    <row r="308" spans="9:92">
      <c r="I308" t="str">
        <v>Devon Dotson</v>
      </c>
      <c r="K308" s="6" t="str">
        <f t="shared" ca="1" si="88"/>
        <v>Devon Dotson</v>
      </c>
      <c r="M308" t="str">
        <f ca="1"/>
        <v>Devon Dotson</v>
      </c>
      <c r="N308">
        <f ca="1">INDEX(_g_scores_!K$2:$K$474,MATCH(M308,_g_scores_!$A$2:$A$474,0))</f>
        <v>-3.0633210988390349</v>
      </c>
      <c r="P308">
        <f t="shared" ca="1" si="104"/>
        <v>0</v>
      </c>
      <c r="R308">
        <f t="shared" ca="1" si="89"/>
        <v>0</v>
      </c>
      <c r="T308" t="str">
        <v>Thaddeus Young</v>
      </c>
      <c r="V308" s="6" t="str">
        <f t="shared" ca="1" si="90"/>
        <v>Thaddeus Young</v>
      </c>
      <c r="X308" t="str">
        <f ca="1"/>
        <v>Thaddeus Young</v>
      </c>
      <c r="Y308">
        <f ca="1">INDEX(_z_scores_!$K$2:$K$474,MATCH(X308,_z_scores_!$A$2:$A$474,0))</f>
        <v>-5.1073268223730413</v>
      </c>
      <c r="AA308">
        <f t="shared" ca="1" si="105"/>
        <v>0</v>
      </c>
      <c r="AC308">
        <f t="shared" ca="1" si="106"/>
        <v>0</v>
      </c>
      <c r="AE308">
        <v>-1.2371168931491894</v>
      </c>
      <c r="AF308">
        <v>-0.90206890100143866</v>
      </c>
      <c r="AG308">
        <v>-0.96043059734797731</v>
      </c>
      <c r="AH308">
        <v>-0.23640408638707683</v>
      </c>
      <c r="AI308">
        <v>-0.68158672233853834</v>
      </c>
      <c r="AJ308">
        <v>-0.95857654316617535</v>
      </c>
      <c r="AK308">
        <v>0.83527133070979565</v>
      </c>
      <c r="AL308">
        <v>-0.11874922330064848</v>
      </c>
      <c r="AM308">
        <v>2.454376935358445E-2</v>
      </c>
      <c r="BE308" t="str">
        <f t="shared" si="91"/>
        <v>Devon Dotson</v>
      </c>
      <c r="BF308" cm="1">
        <f t="array" ref="BF308">INDEX(_x_scores_!B$2:B$474,MATCH($BE308,_x_scores_!$A$2:$A$474,0),0) + INDEX(_hidden_info_auction!AP$42:BA$42,'Draft Sim'!$F$21)</f>
        <v>-1.1776688609754065</v>
      </c>
      <c r="BG308" cm="1">
        <f t="array" ref="BG308">INDEX(_x_scores_!C$2:C$474,MATCH($BE308,_x_scores_!$A$2:$A$474,0),0) + INDEX(_hidden_info_auction!AP$43:BA$43,'Draft Sim'!$F$21)</f>
        <v>-0.76152091655184806</v>
      </c>
      <c r="BH308" cm="1">
        <f t="array" ref="BH308">INDEX(_x_scores_!D$2:D$474,MATCH($BE308,_x_scores_!$A$2:$A$474,0),0) +INDEX(_hidden_info_auction!AP$44:BA$44,'Draft Sim'!$F$21)</f>
        <v>-0.63201404614849677</v>
      </c>
      <c r="BI308" cm="1">
        <f t="array" ref="BI308">INDEX(_x_scores_!E$2:E$474,MATCH($BE308,_x_scores_!$A$2:$A$474,0),0) + INDEX(_hidden_info_auction!AP$45:BA$45,'Draft Sim'!$F$21)</f>
        <v>-0.69747010944711207</v>
      </c>
      <c r="BJ308" cm="1">
        <f t="array" ref="BJ308">INDEX(_x_scores_!F$2:F$474,MATCH($BE308,_x_scores_!$A$2:$A$474,0),0) + INDEX(_hidden_info_auction!AP$46:BA$46,'Draft Sim'!$F$21)</f>
        <v>-1.1846793035216652</v>
      </c>
      <c r="BK308" cm="1">
        <f t="array" ref="BK308">INDEX(_x_scores_!G$2:G$474,MATCH($BE308,_x_scores_!$A$2:$A$474,0),0) + INDEX(_hidden_info_auction!AP$47:BA$47,'Draft Sim'!$F$21)</f>
        <v>-0.78355119569488729</v>
      </c>
      <c r="BL308" cm="1">
        <f t="array" ref="BL308">INDEX(_x_scores_!H$2:H$474,MATCH($BE308,_x_scores_!$A$2:$A$474,0),0) + INDEX(_hidden_info_auction!AP$48:BA$48,'Draft Sim'!$F$21)</f>
        <v>0.69113648261831406</v>
      </c>
      <c r="BM308" cm="1">
        <f t="array" ref="BM308">INDEX(_x_scores_!I$2:I$474,MATCH($BE308,_x_scores_!$A$2:$A$474,0),0) + INDEX(_hidden_info_auction!AP$49:BA$49,'Draft Sim'!$F$21)</f>
        <v>-1.7647997451229873</v>
      </c>
      <c r="BN308" cm="1">
        <f t="array" ref="BN308">INDEX(_x_scores_!J$2:J$474,MATCH($BE308,_x_scores_!$A$2:$A$474,0),0) + INDEX(_hidden_info_auction!AP$50:BA$50,'Draft Sim'!$F$21)</f>
        <v>2.8288235676987641E-2</v>
      </c>
      <c r="BP308">
        <f t="shared" si="92"/>
        <v>0.41303715680934172</v>
      </c>
      <c r="BQ308">
        <f t="shared" si="93"/>
        <v>0.44777869928637992</v>
      </c>
      <c r="BR308">
        <f t="shared" si="94"/>
        <v>0.45765097146450984</v>
      </c>
      <c r="BS308">
        <f t="shared" si="95"/>
        <v>0.44720039362135411</v>
      </c>
      <c r="BT308">
        <f t="shared" si="96"/>
        <v>0.4179528355390798</v>
      </c>
      <c r="BU308">
        <f t="shared" si="97"/>
        <v>0.44610350299189616</v>
      </c>
      <c r="BV308">
        <f t="shared" si="98"/>
        <v>0.550527061684837</v>
      </c>
      <c r="BW308">
        <f t="shared" si="99"/>
        <v>0.3714618716956658</v>
      </c>
      <c r="BX308">
        <f t="shared" si="100"/>
        <v>0.50208093886655525</v>
      </c>
      <c r="BZ308">
        <f t="shared" si="101"/>
        <v>0.45042149243995777</v>
      </c>
      <c r="CA308" cm="1">
        <f t="array" aca="1" ref="CA308" ca="1">SUM(IF(MOD(_xlfn.FLOOR.MATH(ROW(INDIRECT("1:512"))/1),2)=1,BP308,1-BP308) * IF(MOD(_xlfn.FLOOR.MATH(ROW(INDIRECT("1:512"))/2),2)=1,BQ308,1-BQ308) *  IF(MOD(_xlfn.FLOOR.MATH(ROW(INDIRECT("1:512"))/4),2)=1,BR308,1-BR308) *IF(MOD(_xlfn.FLOOR.MATH(ROW(INDIRECT("1:512"))/8),2)=1,BS308,1-BS308) * IF(MOD(_xlfn.FLOOR.MATH(ROW(INDIRECT("1:512"))/16),2)=1,BT308,1-BT308) * IF(MOD(_xlfn.FLOOR.MATH(ROW(INDIRECT("1:512"))/32),2)=1,BU308,1-BU308) *  IF(MOD(_xlfn.FLOOR.MATH(ROW(INDIRECT("1:512"))/64),2)=1,BV308,1-BV308) * IF(MOD(_xlfn.FLOOR.MATH(ROW(INDIRECT("1:512"))/128),2)=1,BW308,1-BW308) * IF(MOD(_xlfn.FLOOR.MATH(ROW(INDIRECT("1:512"))/256),2)=1,BX308,1-BX308)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0.37898205544829039</v>
      </c>
      <c r="CB308">
        <f ca="1">IF('Auction Sim'!$C$2 = "Most Categories",CA308,BZ308)</f>
        <v>0.37898205544829039</v>
      </c>
      <c r="CD308" t="str">
        <f ca="1"/>
        <v>Kendrick Nunn</v>
      </c>
      <c r="CF308" s="6" t="str">
        <f t="shared" ca="1" si="102"/>
        <v>Kendrick Nunn</v>
      </c>
      <c r="CH308" t="str">
        <f ca="1"/>
        <v>Kendrick Nunn</v>
      </c>
      <c r="CI308">
        <f t="shared" ca="1" si="107"/>
        <v>0.37975232765873568</v>
      </c>
      <c r="CJ308">
        <f t="shared" ca="1" si="108"/>
        <v>0.19386867118326057</v>
      </c>
      <c r="CL308">
        <f t="shared" ca="1" si="109"/>
        <v>0</v>
      </c>
      <c r="CN308">
        <f t="shared" ca="1" si="103"/>
        <v>0</v>
      </c>
    </row>
    <row r="309" spans="9:92">
      <c r="I309" t="str">
        <v>Joshua Primo</v>
      </c>
      <c r="K309" s="6" t="str">
        <f t="shared" ca="1" si="88"/>
        <v>Joshua Primo</v>
      </c>
      <c r="M309" t="str">
        <f ca="1"/>
        <v>Joshua Primo</v>
      </c>
      <c r="N309">
        <f ca="1">INDEX(_g_scores_!K$2:$K$474,MATCH(M309,_g_scores_!$A$2:$A$474,0))</f>
        <v>-3.0704408993036667</v>
      </c>
      <c r="P309">
        <f t="shared" ca="1" si="104"/>
        <v>0</v>
      </c>
      <c r="R309">
        <f t="shared" ca="1" si="89"/>
        <v>0</v>
      </c>
      <c r="T309" t="str">
        <v>Dario Saric</v>
      </c>
      <c r="V309" s="6" t="str">
        <f t="shared" ca="1" si="90"/>
        <v>Dario Saric</v>
      </c>
      <c r="X309" t="str">
        <f ca="1"/>
        <v>Dario Saric</v>
      </c>
      <c r="Y309">
        <f ca="1">INDEX(_z_scores_!$K$2:$K$474,MATCH(X309,_z_scores_!$A$2:$A$474,0))</f>
        <v>-5.1206743175982927</v>
      </c>
      <c r="AA309">
        <f t="shared" ca="1" si="105"/>
        <v>0</v>
      </c>
      <c r="AC309">
        <f t="shared" ca="1" si="106"/>
        <v>0</v>
      </c>
      <c r="AE309">
        <v>-1.0364668580366887</v>
      </c>
      <c r="AF309">
        <v>-0.69407969321049079</v>
      </c>
      <c r="AG309">
        <v>-0.9846102778214052</v>
      </c>
      <c r="AH309">
        <v>-0.68224817035784091</v>
      </c>
      <c r="AI309">
        <v>-0.67689446768493844</v>
      </c>
      <c r="AJ309">
        <v>-0.53880546756033243</v>
      </c>
      <c r="AK309">
        <v>0.77611055458875267</v>
      </c>
      <c r="AL309">
        <v>3.7323748711650111E-2</v>
      </c>
      <c r="AM309">
        <v>-0.1016785195952436</v>
      </c>
      <c r="BE309" t="str">
        <f t="shared" si="91"/>
        <v>Joshua Primo</v>
      </c>
      <c r="BF309" cm="1">
        <f t="array" ref="BF309">INDEX(_x_scores_!B$2:B$474,MATCH($BE309,_x_scores_!$A$2:$A$474,0),0) + INDEX(_hidden_info_auction!AP$42:BA$42,'Draft Sim'!$F$21)</f>
        <v>-1.1317340857209259</v>
      </c>
      <c r="BG309" cm="1">
        <f t="array" ref="BG309">INDEX(_x_scores_!C$2:C$474,MATCH($BE309,_x_scores_!$A$2:$A$474,0),0) + INDEX(_hidden_info_auction!AP$43:BA$43,'Draft Sim'!$F$21)</f>
        <v>-0.69666867618845696</v>
      </c>
      <c r="BH309" cm="1">
        <f t="array" ref="BH309">INDEX(_x_scores_!D$2:D$474,MATCH($BE309,_x_scores_!$A$2:$A$474,0),0) +INDEX(_hidden_info_auction!AP$44:BA$44,'Draft Sim'!$F$21)</f>
        <v>-0.15448221601107492</v>
      </c>
      <c r="BI309" cm="1">
        <f t="array" ref="BI309">INDEX(_x_scores_!E$2:E$474,MATCH($BE309,_x_scores_!$A$2:$A$474,0),0) + INDEX(_hidden_info_auction!AP$45:BA$45,'Draft Sim'!$F$21)</f>
        <v>-0.91000986042753129</v>
      </c>
      <c r="BJ309" cm="1">
        <f t="array" ref="BJ309">INDEX(_x_scores_!F$2:F$474,MATCH($BE309,_x_scores_!$A$2:$A$474,0),0) + INDEX(_hidden_info_auction!AP$46:BA$46,'Draft Sim'!$F$21)</f>
        <v>-1.0903059233983226</v>
      </c>
      <c r="BK309" cm="1">
        <f t="array" ref="BK309">INDEX(_x_scores_!G$2:G$474,MATCH($BE309,_x_scores_!$A$2:$A$474,0),0) + INDEX(_hidden_info_auction!AP$47:BA$47,'Draft Sim'!$F$21)</f>
        <v>-0.64819313059730477</v>
      </c>
      <c r="BL309" cm="1">
        <f t="array" ref="BL309">INDEX(_x_scores_!H$2:H$474,MATCH($BE309,_x_scores_!$A$2:$A$474,0),0) + INDEX(_hidden_info_auction!AP$48:BA$48,'Draft Sim'!$F$21)</f>
        <v>0.31867641486893783</v>
      </c>
      <c r="BM309" cm="1">
        <f t="array" ref="BM309">INDEX(_x_scores_!I$2:I$474,MATCH($BE309,_x_scores_!$A$2:$A$474,0),0) + INDEX(_hidden_info_auction!AP$49:BA$49,'Draft Sim'!$F$21)</f>
        <v>-1.8427974484441914</v>
      </c>
      <c r="BN309" cm="1">
        <f t="array" ref="BN309">INDEX(_x_scores_!J$2:J$474,MATCH($BE309,_x_scores_!$A$2:$A$474,0),0) + INDEX(_hidden_info_auction!AP$50:BA$50,'Draft Sim'!$F$21)</f>
        <v>-2.4952467978588549E-2</v>
      </c>
      <c r="BP309">
        <f t="shared" si="92"/>
        <v>0.41637798852320418</v>
      </c>
      <c r="BQ309">
        <f t="shared" si="93"/>
        <v>0.45220360792118908</v>
      </c>
      <c r="BR309">
        <f t="shared" si="94"/>
        <v>0.48963034269382999</v>
      </c>
      <c r="BS309">
        <f t="shared" si="95"/>
        <v>0.43125227437852032</v>
      </c>
      <c r="BT309">
        <f t="shared" si="96"/>
        <v>0.42440662875137303</v>
      </c>
      <c r="BU309">
        <f t="shared" si="97"/>
        <v>0.45537108888459166</v>
      </c>
      <c r="BV309">
        <f t="shared" si="98"/>
        <v>0.52334683958974049</v>
      </c>
      <c r="BW309">
        <f t="shared" si="99"/>
        <v>0.36599495236394686</v>
      </c>
      <c r="BX309">
        <f t="shared" si="100"/>
        <v>0.4981644449910636</v>
      </c>
      <c r="BZ309">
        <f t="shared" si="101"/>
        <v>0.45074979645527324</v>
      </c>
      <c r="CA309" cm="1">
        <f t="array" aca="1" ref="CA309" ca="1">SUM(IF(MOD(_xlfn.FLOOR.MATH(ROW(INDIRECT("1:512"))/1),2)=1,BP309,1-BP309) * IF(MOD(_xlfn.FLOOR.MATH(ROW(INDIRECT("1:512"))/2),2)=1,BQ309,1-BQ309) *  IF(MOD(_xlfn.FLOOR.MATH(ROW(INDIRECT("1:512"))/4),2)=1,BR309,1-BR309) *IF(MOD(_xlfn.FLOOR.MATH(ROW(INDIRECT("1:512"))/8),2)=1,BS309,1-BS309) * IF(MOD(_xlfn.FLOOR.MATH(ROW(INDIRECT("1:512"))/16),2)=1,BT309,1-BT309) * IF(MOD(_xlfn.FLOOR.MATH(ROW(INDIRECT("1:512"))/32),2)=1,BU309,1-BU309) *  IF(MOD(_xlfn.FLOOR.MATH(ROW(INDIRECT("1:512"))/64),2)=1,BV309,1-BV309) * IF(MOD(_xlfn.FLOOR.MATH(ROW(INDIRECT("1:512"))/128),2)=1,BW309,1-BW309) * IF(MOD(_xlfn.FLOOR.MATH(ROW(INDIRECT("1:512"))/256),2)=1,BX309,1-BX309)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0.37987309713110767</v>
      </c>
      <c r="CB309">
        <f ca="1">IF('Auction Sim'!$C$2 = "Most Categories",CA309,BZ309)</f>
        <v>0.37987309713110767</v>
      </c>
      <c r="CD309" t="str">
        <f ca="1"/>
        <v>Nickeil Alexander-Walker</v>
      </c>
      <c r="CF309" s="6" t="str">
        <f t="shared" ca="1" si="102"/>
        <v>Nickeil Alexander-Walker</v>
      </c>
      <c r="CH309" t="str">
        <f ca="1"/>
        <v>Nickeil Alexander-Walker</v>
      </c>
      <c r="CI309">
        <f t="shared" ca="1" si="107"/>
        <v>0.37972006572411232</v>
      </c>
      <c r="CJ309">
        <f t="shared" ca="1" si="108"/>
        <v>0.19378392186158055</v>
      </c>
      <c r="CL309">
        <f t="shared" ca="1" si="109"/>
        <v>0</v>
      </c>
      <c r="CN309">
        <f t="shared" ca="1" si="103"/>
        <v>0</v>
      </c>
    </row>
    <row r="310" spans="9:92">
      <c r="I310" t="str">
        <v>Jamal Cain</v>
      </c>
      <c r="K310" s="6" t="str">
        <f t="shared" ca="1" si="88"/>
        <v>Jamal Cain</v>
      </c>
      <c r="M310" t="str">
        <f ca="1"/>
        <v>Jamal Cain</v>
      </c>
      <c r="N310">
        <f ca="1">INDEX(_g_scores_!K$2:$K$474,MATCH(M310,_g_scores_!$A$2:$A$474,0))</f>
        <v>-3.0758983811166472</v>
      </c>
      <c r="P310">
        <f t="shared" ca="1" si="104"/>
        <v>0</v>
      </c>
      <c r="R310">
        <f t="shared" ca="1" si="89"/>
        <v>0</v>
      </c>
      <c r="T310" t="str">
        <v>Dyson Daniels</v>
      </c>
      <c r="V310" s="6" t="str">
        <f t="shared" ca="1" si="90"/>
        <v>Dyson Daniels</v>
      </c>
      <c r="X310" t="str">
        <f ca="1"/>
        <v>Dyson Daniels</v>
      </c>
      <c r="Y310">
        <f ca="1">INDEX(_z_scores_!$K$2:$K$474,MATCH(X310,_z_scores_!$A$2:$A$474,0))</f>
        <v>-5.1334348014669517</v>
      </c>
      <c r="AA310">
        <f t="shared" ca="1" si="105"/>
        <v>0</v>
      </c>
      <c r="AC310">
        <f t="shared" ca="1" si="106"/>
        <v>0</v>
      </c>
      <c r="AE310">
        <v>-1.1134728998436254</v>
      </c>
      <c r="AF310">
        <v>-0.82616067625368139</v>
      </c>
      <c r="AG310">
        <v>-0.40305098139307144</v>
      </c>
      <c r="AH310">
        <v>-0.1805738802700998</v>
      </c>
      <c r="AI310">
        <v>-0.61313427387938457</v>
      </c>
      <c r="AJ310">
        <v>-0.6863175772861384</v>
      </c>
      <c r="AK310">
        <v>0.2956619886574548</v>
      </c>
      <c r="AL310">
        <v>-0.21164883959874672</v>
      </c>
      <c r="AM310">
        <v>-0.22352220711756576</v>
      </c>
      <c r="BE310" t="str">
        <f t="shared" si="91"/>
        <v>Jamal Cain</v>
      </c>
      <c r="BF310" cm="1">
        <f t="array" ref="BF310">INDEX(_x_scores_!B$2:B$474,MATCH($BE310,_x_scores_!$A$2:$A$474,0),0) + INDEX(_hidden_info_auction!AP$42:BA$42,'Draft Sim'!$F$21)</f>
        <v>-1.2042054274794924</v>
      </c>
      <c r="BG310" cm="1">
        <f t="array" ref="BG310">INDEX(_x_scores_!C$2:C$474,MATCH($BE310,_x_scores_!$A$2:$A$474,0),0) + INDEX(_hidden_info_auction!AP$43:BA$43,'Draft Sim'!$F$21)</f>
        <v>-0.6318691310465151</v>
      </c>
      <c r="BH310" cm="1">
        <f t="array" ref="BH310">INDEX(_x_scores_!D$2:D$474,MATCH($BE310,_x_scores_!$A$2:$A$474,0),0) +INDEX(_hidden_info_auction!AP$44:BA$44,'Draft Sim'!$F$21)</f>
        <v>-0.84445397798662358</v>
      </c>
      <c r="BI310" cm="1">
        <f t="array" ref="BI310">INDEX(_x_scores_!E$2:E$474,MATCH($BE310,_x_scores_!$A$2:$A$474,0),0) + INDEX(_hidden_info_auction!AP$45:BA$45,'Draft Sim'!$F$21)</f>
        <v>-0.75597200025321887</v>
      </c>
      <c r="BJ310" cm="1">
        <f t="array" ref="BJ310">INDEX(_x_scores_!F$2:F$474,MATCH($BE310,_x_scores_!$A$2:$A$474,0),0) + INDEX(_hidden_info_auction!AP$46:BA$46,'Draft Sim'!$F$21)</f>
        <v>-1.2121119410315266</v>
      </c>
      <c r="BK310" cm="1">
        <f t="array" ref="BK310">INDEX(_x_scores_!G$2:G$474,MATCH($BE310,_x_scores_!$A$2:$A$474,0),0) + INDEX(_hidden_info_auction!AP$47:BA$47,'Draft Sim'!$F$21)</f>
        <v>-0.8021730382614205</v>
      </c>
      <c r="BL310" cm="1">
        <f t="array" ref="BL310">INDEX(_x_scores_!H$2:H$474,MATCH($BE310,_x_scores_!$A$2:$A$474,0),0) + INDEX(_hidden_info_auction!AP$48:BA$48,'Draft Sim'!$F$21)</f>
        <v>0.86427884589700688</v>
      </c>
      <c r="BM310" cm="1">
        <f t="array" ref="BM310">INDEX(_x_scores_!I$2:I$474,MATCH($BE310,_x_scores_!$A$2:$A$474,0),0) + INDEX(_hidden_info_auction!AP$49:BA$49,'Draft Sim'!$F$21)</f>
        <v>-1.8240522836103938</v>
      </c>
      <c r="BN310" cm="1">
        <f t="array" ref="BN310">INDEX(_x_scores_!J$2:J$474,MATCH($BE310,_x_scores_!$A$2:$A$474,0),0) + INDEX(_hidden_info_auction!AP$50:BA$50,'Draft Sim'!$F$21)</f>
        <v>9.7404982277588953E-2</v>
      </c>
      <c r="BP310">
        <f t="shared" si="92"/>
        <v>0.411110004632117</v>
      </c>
      <c r="BQ310">
        <f t="shared" si="93"/>
        <v>0.45663085895335631</v>
      </c>
      <c r="BR310">
        <f t="shared" si="94"/>
        <v>0.44349964741337744</v>
      </c>
      <c r="BS310">
        <f t="shared" si="95"/>
        <v>0.44280099827429709</v>
      </c>
      <c r="BT310">
        <f t="shared" si="96"/>
        <v>0.41608089064070519</v>
      </c>
      <c r="BU310">
        <f t="shared" si="97"/>
        <v>0.44483070266815683</v>
      </c>
      <c r="BV310">
        <f t="shared" si="98"/>
        <v>0.56308960163296995</v>
      </c>
      <c r="BW310">
        <f t="shared" si="99"/>
        <v>0.36730638232404267</v>
      </c>
      <c r="BX310">
        <f t="shared" si="100"/>
        <v>0.5071649514478076</v>
      </c>
      <c r="BZ310">
        <f t="shared" si="101"/>
        <v>0.45027933755409222</v>
      </c>
      <c r="CA310" cm="1">
        <f t="array" aca="1" ref="CA310" ca="1">SUM(IF(MOD(_xlfn.FLOOR.MATH(ROW(INDIRECT("1:512"))/1),2)=1,BP310,1-BP310) * IF(MOD(_xlfn.FLOOR.MATH(ROW(INDIRECT("1:512"))/2),2)=1,BQ310,1-BQ310) *  IF(MOD(_xlfn.FLOOR.MATH(ROW(INDIRECT("1:512"))/4),2)=1,BR310,1-BR310) *IF(MOD(_xlfn.FLOOR.MATH(ROW(INDIRECT("1:512"))/8),2)=1,BS310,1-BS310) * IF(MOD(_xlfn.FLOOR.MATH(ROW(INDIRECT("1:512"))/16),2)=1,BT310,1-BT310) * IF(MOD(_xlfn.FLOOR.MATH(ROW(INDIRECT("1:512"))/32),2)=1,BU310,1-BU310) *  IF(MOD(_xlfn.FLOOR.MATH(ROW(INDIRECT("1:512"))/64),2)=1,BV310,1-BV310) * IF(MOD(_xlfn.FLOOR.MATH(ROW(INDIRECT("1:512"))/128),2)=1,BW310,1-BW310) * IF(MOD(_xlfn.FLOOR.MATH(ROW(INDIRECT("1:512"))/256),2)=1,BX310,1-BX310)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0.3785128466254114</v>
      </c>
      <c r="CB310">
        <f ca="1">IF('Auction Sim'!$C$2 = "Most Categories",CA310,BZ310)</f>
        <v>0.3785128466254114</v>
      </c>
      <c r="CD310" t="str">
        <f ca="1"/>
        <v>Dyson Daniels</v>
      </c>
      <c r="CF310" s="6" t="str">
        <f t="shared" ca="1" si="102"/>
        <v>Dyson Daniels</v>
      </c>
      <c r="CH310" t="str">
        <f ca="1"/>
        <v>Dyson Daniels</v>
      </c>
      <c r="CI310">
        <f t="shared" ca="1" si="107"/>
        <v>0.37923068063303195</v>
      </c>
      <c r="CJ310">
        <f t="shared" ca="1" si="108"/>
        <v>0.19249807925776174</v>
      </c>
      <c r="CL310">
        <f t="shared" ca="1" si="109"/>
        <v>0</v>
      </c>
      <c r="CN310">
        <f t="shared" ca="1" si="103"/>
        <v>0</v>
      </c>
    </row>
    <row r="311" spans="9:92">
      <c r="I311" t="str">
        <v>Bismack Biyombo</v>
      </c>
      <c r="K311" s="6" t="str">
        <f t="shared" ca="1" si="88"/>
        <v>Bismack Biyombo</v>
      </c>
      <c r="M311" t="str">
        <f ca="1"/>
        <v>Bismack Biyombo</v>
      </c>
      <c r="N311">
        <f ca="1">INDEX(_g_scores_!K$2:$K$474,MATCH(M311,_g_scores_!$A$2:$A$474,0))</f>
        <v>-3.0794954714867937</v>
      </c>
      <c r="P311">
        <f t="shared" ca="1" si="104"/>
        <v>0</v>
      </c>
      <c r="R311">
        <f t="shared" ca="1" si="89"/>
        <v>0</v>
      </c>
      <c r="T311" t="str">
        <v>Nickeil Alexander-Walker</v>
      </c>
      <c r="V311" s="6" t="str">
        <f t="shared" ca="1" si="90"/>
        <v>Nickeil Alexander-Walker</v>
      </c>
      <c r="X311" t="str">
        <f ca="1"/>
        <v>Nickeil Alexander-Walker</v>
      </c>
      <c r="Y311">
        <f ca="1">INDEX(_z_scores_!$K$2:$K$474,MATCH(X311,_z_scores_!$A$2:$A$474,0))</f>
        <v>-5.1380073145520253</v>
      </c>
      <c r="AA311">
        <f t="shared" ca="1" si="105"/>
        <v>0</v>
      </c>
      <c r="AC311">
        <f t="shared" ca="1" si="106"/>
        <v>0</v>
      </c>
      <c r="AE311">
        <v>-1.0183723692275701</v>
      </c>
      <c r="AF311">
        <v>-1.1005650001060046</v>
      </c>
      <c r="AG311">
        <v>-0.82856234626988223</v>
      </c>
      <c r="AH311">
        <v>-0.47114890220771721</v>
      </c>
      <c r="AI311">
        <v>-0.50192403354539283</v>
      </c>
      <c r="AJ311">
        <v>-0.38773207673859983</v>
      </c>
      <c r="AK311">
        <v>0.72509147626055503</v>
      </c>
      <c r="AL311">
        <v>-5.1971613994166402E-2</v>
      </c>
      <c r="AM311">
        <v>-0.30927453283537254</v>
      </c>
      <c r="BE311" t="str">
        <f t="shared" si="91"/>
        <v>Bismack Biyombo</v>
      </c>
      <c r="BF311" cm="1">
        <f t="array" ref="BF311">INDEX(_x_scores_!B$2:B$474,MATCH($BE311,_x_scores_!$A$2:$A$474,0),0) + INDEX(_hidden_info_auction!AP$42:BA$42,'Draft Sim'!$F$21)</f>
        <v>-1.3969451238326871</v>
      </c>
      <c r="BG311" cm="1">
        <f t="array" ref="BG311">INDEX(_x_scores_!C$2:C$474,MATCH($BE311,_x_scores_!$A$2:$A$474,0),0) + INDEX(_hidden_info_auction!AP$43:BA$43,'Draft Sim'!$F$21)</f>
        <v>-0.27017763158323471</v>
      </c>
      <c r="BH311" cm="1">
        <f t="array" ref="BH311">INDEX(_x_scores_!D$2:D$474,MATCH($BE311,_x_scores_!$A$2:$A$474,0),0) +INDEX(_hidden_info_auction!AP$44:BA$44,'Draft Sim'!$F$21)</f>
        <v>-1.0091443515694531</v>
      </c>
      <c r="BI311" cm="1">
        <f t="array" ref="BI311">INDEX(_x_scores_!E$2:E$474,MATCH($BE311,_x_scores_!$A$2:$A$474,0),0) + INDEX(_hidden_info_auction!AP$45:BA$45,'Draft Sim'!$F$21)</f>
        <v>-0.9920436772466259</v>
      </c>
      <c r="BJ311" cm="1">
        <f t="array" ref="BJ311">INDEX(_x_scores_!F$2:F$474,MATCH($BE311,_x_scores_!$A$2:$A$474,0),0) + INDEX(_hidden_info_auction!AP$46:BA$46,'Draft Sim'!$F$21)</f>
        <v>-0.18591335088983235</v>
      </c>
      <c r="BK311" cm="1">
        <f t="array" ref="BK311">INDEX(_x_scores_!G$2:G$474,MATCH($BE311,_x_scores_!$A$2:$A$474,0),0) + INDEX(_hidden_info_auction!AP$47:BA$47,'Draft Sim'!$F$21)</f>
        <v>-1.2217654230259953</v>
      </c>
      <c r="BL311" cm="1">
        <f t="array" ref="BL311">INDEX(_x_scores_!H$2:H$474,MATCH($BE311,_x_scores_!$A$2:$A$474,0),0) + INDEX(_hidden_info_auction!AP$48:BA$48,'Draft Sim'!$F$21)</f>
        <v>0.75492071430758512</v>
      </c>
      <c r="BM311" cm="1">
        <f t="array" ref="BM311">INDEX(_x_scores_!I$2:I$474,MATCH($BE311,_x_scores_!$A$2:$A$474,0),0) + INDEX(_hidden_info_auction!AP$49:BA$49,'Draft Sim'!$F$21)</f>
        <v>-2.1804272435861947</v>
      </c>
      <c r="BN311" cm="1">
        <f t="array" ref="BN311">INDEX(_x_scores_!J$2:J$474,MATCH($BE311,_x_scores_!$A$2:$A$474,0),0) + INDEX(_hidden_info_auction!AP$50:BA$50,'Draft Sim'!$F$21)</f>
        <v>0.28541157473258677</v>
      </c>
      <c r="BP311">
        <f t="shared" si="92"/>
        <v>0.39717985707423675</v>
      </c>
      <c r="BQ311">
        <f t="shared" si="93"/>
        <v>0.48142605307335073</v>
      </c>
      <c r="BR311">
        <f t="shared" si="94"/>
        <v>0.43257750678483498</v>
      </c>
      <c r="BS311">
        <f t="shared" si="95"/>
        <v>0.42512518573295277</v>
      </c>
      <c r="BT311">
        <f t="shared" si="96"/>
        <v>0.48703437307873709</v>
      </c>
      <c r="BU311">
        <f t="shared" si="97"/>
        <v>0.41632678150023628</v>
      </c>
      <c r="BV311">
        <f t="shared" si="98"/>
        <v>0.55516157942250333</v>
      </c>
      <c r="BW311">
        <f t="shared" si="99"/>
        <v>0.34265516527611029</v>
      </c>
      <c r="BX311">
        <f t="shared" si="100"/>
        <v>0.5209858502858089</v>
      </c>
      <c r="BZ311">
        <f t="shared" si="101"/>
        <v>0.45094137246986343</v>
      </c>
      <c r="CA311" cm="1">
        <f t="array" aca="1" ref="CA311" ca="1">SUM(IF(MOD(_xlfn.FLOOR.MATH(ROW(INDIRECT("1:512"))/1),2)=1,BP311,1-BP311) * IF(MOD(_xlfn.FLOOR.MATH(ROW(INDIRECT("1:512"))/2),2)=1,BQ311,1-BQ311) *  IF(MOD(_xlfn.FLOOR.MATH(ROW(INDIRECT("1:512"))/4),2)=1,BR311,1-BR311) *IF(MOD(_xlfn.FLOOR.MATH(ROW(INDIRECT("1:512"))/8),2)=1,BS311,1-BS311) * IF(MOD(_xlfn.FLOOR.MATH(ROW(INDIRECT("1:512"))/16),2)=1,BT311,1-BT311) * IF(MOD(_xlfn.FLOOR.MATH(ROW(INDIRECT("1:512"))/32),2)=1,BU311,1-BU311) *  IF(MOD(_xlfn.FLOOR.MATH(ROW(INDIRECT("1:512"))/64),2)=1,BV311,1-BV311) * IF(MOD(_xlfn.FLOOR.MATH(ROW(INDIRECT("1:512"))/128),2)=1,BW311,1-BW311) * IF(MOD(_xlfn.FLOOR.MATH(ROW(INDIRECT("1:512"))/256),2)=1,BX311,1-BX311)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0.37988855025839419</v>
      </c>
      <c r="CB311">
        <f ca="1">IF('Auction Sim'!$C$2 = "Most Categories",CA311,BZ311)</f>
        <v>0.37988855025839419</v>
      </c>
      <c r="CD311" t="str">
        <f ca="1"/>
        <v>David Roddy</v>
      </c>
      <c r="CF311" s="6" t="str">
        <f t="shared" ca="1" si="102"/>
        <v>David Roddy</v>
      </c>
      <c r="CH311" t="str">
        <f ca="1"/>
        <v>David Roddy</v>
      </c>
      <c r="CI311">
        <f t="shared" ca="1" si="107"/>
        <v>0.37911319563827428</v>
      </c>
      <c r="CJ311">
        <f t="shared" ca="1" si="108"/>
        <v>0.19218931583600951</v>
      </c>
      <c r="CL311">
        <f t="shared" ca="1" si="109"/>
        <v>0</v>
      </c>
      <c r="CN311">
        <f t="shared" ca="1" si="103"/>
        <v>0</v>
      </c>
    </row>
    <row r="312" spans="9:92">
      <c r="I312" t="str">
        <v>Theo Pinson</v>
      </c>
      <c r="K312" s="6" t="str">
        <f t="shared" ca="1" si="88"/>
        <v>Theo Pinson</v>
      </c>
      <c r="M312" t="str">
        <f ca="1"/>
        <v>Theo Pinson</v>
      </c>
      <c r="N312">
        <f ca="1">INDEX(_g_scores_!K$2:$K$474,MATCH(M312,_g_scores_!$A$2:$A$474,0))</f>
        <v>-3.0900294958150574</v>
      </c>
      <c r="P312">
        <f t="shared" ca="1" si="104"/>
        <v>0</v>
      </c>
      <c r="R312">
        <f t="shared" ca="1" si="89"/>
        <v>0</v>
      </c>
      <c r="T312" t="str">
        <v>Josh Christopher</v>
      </c>
      <c r="V312" s="6" t="str">
        <f t="shared" ca="1" si="90"/>
        <v>Josh Christopher</v>
      </c>
      <c r="X312" t="str">
        <f ca="1"/>
        <v>Josh Christopher</v>
      </c>
      <c r="Y312">
        <f ca="1">INDEX(_z_scores_!$K$2:$K$474,MATCH(X312,_z_scores_!$A$2:$A$474,0))</f>
        <v>-5.1466129257445372</v>
      </c>
      <c r="AA312">
        <f t="shared" ca="1" si="105"/>
        <v>0</v>
      </c>
      <c r="AC312">
        <f t="shared" ca="1" si="106"/>
        <v>0</v>
      </c>
      <c r="AE312">
        <v>-0.9002070960623878</v>
      </c>
      <c r="AF312">
        <v>-1.071928133043851</v>
      </c>
      <c r="AG312">
        <v>-0.86715542937525114</v>
      </c>
      <c r="AH312">
        <v>-0.42439091084786756</v>
      </c>
      <c r="AI312">
        <v>-0.57595367127995722</v>
      </c>
      <c r="AJ312">
        <v>-0.80011619440370874</v>
      </c>
      <c r="AK312">
        <v>0.63773845580638278</v>
      </c>
      <c r="AL312">
        <v>6.2824205803516065E-3</v>
      </c>
      <c r="AM312">
        <v>-0.10361560162364482</v>
      </c>
      <c r="BE312" t="str">
        <f t="shared" si="91"/>
        <v>Theo Pinson</v>
      </c>
      <c r="BF312" cm="1">
        <f t="array" ref="BF312">INDEX(_x_scores_!B$2:B$474,MATCH($BE312,_x_scores_!$A$2:$A$474,0),0) + INDEX(_hidden_info_auction!AP$42:BA$42,'Draft Sim'!$F$21)</f>
        <v>-1.1688129364507305</v>
      </c>
      <c r="BG312" cm="1">
        <f t="array" ref="BG312">INDEX(_x_scores_!C$2:C$474,MATCH($BE312,_x_scores_!$A$2:$A$474,0),0) + INDEX(_hidden_info_auction!AP$43:BA$43,'Draft Sim'!$F$21)</f>
        <v>-0.78624453497303637</v>
      </c>
      <c r="BH312" cm="1">
        <f t="array" ref="BH312">INDEX(_x_scores_!D$2:D$474,MATCH($BE312,_x_scores_!$A$2:$A$474,0),0) +INDEX(_hidden_info_auction!AP$44:BA$44,'Draft Sim'!$F$21)</f>
        <v>-0.80813440938463343</v>
      </c>
      <c r="BI312" cm="1">
        <f t="array" ref="BI312">INDEX(_x_scores_!E$2:E$474,MATCH($BE312,_x_scores_!$A$2:$A$474,0),0) + INDEX(_hidden_info_auction!AP$45:BA$45,'Draft Sim'!$F$21)</f>
        <v>-0.83643518337942702</v>
      </c>
      <c r="BJ312" cm="1">
        <f t="array" ref="BJ312">INDEX(_x_scores_!F$2:F$474,MATCH($BE312,_x_scores_!$A$2:$A$474,0),0) + INDEX(_hidden_info_auction!AP$46:BA$46,'Draft Sim'!$F$21)</f>
        <v>-1.2204729249327744</v>
      </c>
      <c r="BK312" cm="1">
        <f t="array" ref="BK312">INDEX(_x_scores_!G$2:G$474,MATCH($BE312,_x_scores_!$A$2:$A$474,0),0) + INDEX(_hidden_info_auction!AP$47:BA$47,'Draft Sim'!$F$21)</f>
        <v>-0.61709247202987871</v>
      </c>
      <c r="BL312" cm="1">
        <f t="array" ref="BL312">INDEX(_x_scores_!H$2:H$474,MATCH($BE312,_x_scores_!$A$2:$A$474,0),0) + INDEX(_hidden_info_auction!AP$48:BA$48,'Draft Sim'!$F$21)</f>
        <v>0.8581551544785182</v>
      </c>
      <c r="BM312" cm="1">
        <f t="array" ref="BM312">INDEX(_x_scores_!I$2:I$474,MATCH($BE312,_x_scores_!$A$2:$A$474,0),0) + INDEX(_hidden_info_auction!AP$49:BA$49,'Draft Sim'!$F$21)</f>
        <v>-1.7375073016042613</v>
      </c>
      <c r="BN312" cm="1">
        <f t="array" ref="BN312">INDEX(_x_scores_!J$2:J$474,MATCH($BE312,_x_scores_!$A$2:$A$474,0),0) + INDEX(_hidden_info_auction!AP$50:BA$50,'Draft Sim'!$F$21)</f>
        <v>-3.9413706632206447E-3</v>
      </c>
      <c r="BP312">
        <f t="shared" si="92"/>
        <v>0.41368076542676602</v>
      </c>
      <c r="BQ312">
        <f t="shared" si="93"/>
        <v>0.44609347046496994</v>
      </c>
      <c r="BR312">
        <f t="shared" si="94"/>
        <v>0.44591442172280593</v>
      </c>
      <c r="BS312">
        <f t="shared" si="95"/>
        <v>0.43676170504551148</v>
      </c>
      <c r="BT312">
        <f t="shared" si="96"/>
        <v>0.41551073113224257</v>
      </c>
      <c r="BU312">
        <f t="shared" si="97"/>
        <v>0.4575040860684878</v>
      </c>
      <c r="BV312">
        <f t="shared" si="98"/>
        <v>0.56264629736178673</v>
      </c>
      <c r="BW312">
        <f t="shared" si="99"/>
        <v>0.37338102595644307</v>
      </c>
      <c r="BX312">
        <f t="shared" si="100"/>
        <v>0.49971006364748349</v>
      </c>
      <c r="BZ312">
        <f t="shared" si="101"/>
        <v>0.45013361853627742</v>
      </c>
      <c r="CA312" cm="1">
        <f t="array" aca="1" ref="CA312" ca="1">SUM(IF(MOD(_xlfn.FLOOR.MATH(ROW(INDIRECT("1:512"))/1),2)=1,BP312,1-BP312) * IF(MOD(_xlfn.FLOOR.MATH(ROW(INDIRECT("1:512"))/2),2)=1,BQ312,1-BQ312) *  IF(MOD(_xlfn.FLOOR.MATH(ROW(INDIRECT("1:512"))/4),2)=1,BR312,1-BR312) *IF(MOD(_xlfn.FLOOR.MATH(ROW(INDIRECT("1:512"))/8),2)=1,BS312,1-BS312) * IF(MOD(_xlfn.FLOOR.MATH(ROW(INDIRECT("1:512"))/16),2)=1,BT312,1-BT312) * IF(MOD(_xlfn.FLOOR.MATH(ROW(INDIRECT("1:512"))/32),2)=1,BU312,1-BU312) *  IF(MOD(_xlfn.FLOOR.MATH(ROW(INDIRECT("1:512"))/64),2)=1,BV312,1-BV312) * IF(MOD(_xlfn.FLOOR.MATH(ROW(INDIRECT("1:512"))/128),2)=1,BW312,1-BW312) * IF(MOD(_xlfn.FLOOR.MATH(ROW(INDIRECT("1:512"))/256),2)=1,BX312,1-BX312)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0.37821535365823689</v>
      </c>
      <c r="CB312">
        <f ca="1">IF('Auction Sim'!$C$2 = "Most Categories",CA312,BZ312)</f>
        <v>0.37821535365823689</v>
      </c>
      <c r="CD312" t="str">
        <f ca="1"/>
        <v>Devon Dotson</v>
      </c>
      <c r="CF312" s="6" t="str">
        <f t="shared" ca="1" si="102"/>
        <v>Devon Dotson</v>
      </c>
      <c r="CH312" t="str">
        <f ca="1"/>
        <v>Devon Dotson</v>
      </c>
      <c r="CI312">
        <f t="shared" ca="1" si="107"/>
        <v>0.37898205544829039</v>
      </c>
      <c r="CJ312">
        <f t="shared" ca="1" si="108"/>
        <v>0.19184463040267863</v>
      </c>
      <c r="CL312">
        <f t="shared" ca="1" si="109"/>
        <v>0</v>
      </c>
      <c r="CN312">
        <f t="shared" ca="1" si="103"/>
        <v>0</v>
      </c>
    </row>
    <row r="313" spans="9:92">
      <c r="I313" t="str">
        <v>Moses Moody</v>
      </c>
      <c r="K313" s="6" t="str">
        <f t="shared" ca="1" si="88"/>
        <v>Moses Moody</v>
      </c>
      <c r="M313" t="str">
        <f ca="1"/>
        <v>Moses Moody</v>
      </c>
      <c r="N313">
        <f ca="1">INDEX(_g_scores_!K$2:$K$474,MATCH(M313,_g_scores_!$A$2:$A$474,0))</f>
        <v>-3.0917558826789739</v>
      </c>
      <c r="P313">
        <f t="shared" ca="1" si="104"/>
        <v>0</v>
      </c>
      <c r="R313">
        <f t="shared" ca="1" si="89"/>
        <v>0</v>
      </c>
      <c r="T313" t="str">
        <v>Moses Moody</v>
      </c>
      <c r="V313" s="6" t="str">
        <f t="shared" ca="1" si="90"/>
        <v>Moses Moody</v>
      </c>
      <c r="X313" t="str">
        <f ca="1"/>
        <v>Moses Moody</v>
      </c>
      <c r="Y313">
        <f ca="1">INDEX(_z_scores_!$K$2:$K$474,MATCH(X313,_z_scores_!$A$2:$A$474,0))</f>
        <v>-5.1507834936751875</v>
      </c>
      <c r="AA313">
        <f t="shared" ca="1" si="105"/>
        <v>0</v>
      </c>
      <c r="AC313">
        <f t="shared" ca="1" si="106"/>
        <v>0</v>
      </c>
      <c r="AE313">
        <v>-0.94650252405134971</v>
      </c>
      <c r="AF313">
        <v>-1.046355554023606</v>
      </c>
      <c r="AG313">
        <v>-1.0468310262659724</v>
      </c>
      <c r="AH313">
        <v>-0.58862571214658077</v>
      </c>
      <c r="AI313">
        <v>-0.64436057848729267</v>
      </c>
      <c r="AJ313">
        <v>-0.46341642699966845</v>
      </c>
      <c r="AK313">
        <v>0.85977898583214096</v>
      </c>
      <c r="AL313">
        <v>1.8114666401985762E-2</v>
      </c>
      <c r="AM313">
        <v>-0.15493091403818146</v>
      </c>
      <c r="BE313" t="str">
        <f t="shared" si="91"/>
        <v>Moses Moody</v>
      </c>
      <c r="BF313" cm="1">
        <f t="array" ref="BF313">INDEX(_x_scores_!B$2:B$474,MATCH($BE313,_x_scores_!$A$2:$A$474,0),0) + INDEX(_hidden_info_auction!AP$42:BA$42,'Draft Sim'!$F$21)</f>
        <v>-1.0383393872698199</v>
      </c>
      <c r="BG313" cm="1">
        <f t="array" ref="BG313">INDEX(_x_scores_!C$2:C$474,MATCH($BE313,_x_scores_!$A$2:$A$474,0),0) + INDEX(_hidden_info_auction!AP$43:BA$43,'Draft Sim'!$F$21)</f>
        <v>-0.80218793889689965</v>
      </c>
      <c r="BH313" cm="1">
        <f t="array" ref="BH313">INDEX(_x_scores_!D$2:D$474,MATCH($BE313,_x_scores_!$A$2:$A$474,0),0) +INDEX(_hidden_info_auction!AP$44:BA$44,'Draft Sim'!$F$21)</f>
        <v>-0.8973720230324671</v>
      </c>
      <c r="BI313" cm="1">
        <f t="array" ref="BI313">INDEX(_x_scores_!E$2:E$474,MATCH($BE313,_x_scores_!$A$2:$A$474,0),0) + INDEX(_hidden_info_auction!AP$45:BA$45,'Draft Sim'!$F$21)</f>
        <v>-0.82160123909199201</v>
      </c>
      <c r="BJ313" cm="1">
        <f t="array" ref="BJ313">INDEX(_x_scores_!F$2:F$474,MATCH($BE313,_x_scores_!$A$2:$A$474,0),0) + INDEX(_hidden_info_auction!AP$46:BA$46,'Draft Sim'!$F$21)</f>
        <v>-1.2161320462203431</v>
      </c>
      <c r="BK313" cm="1">
        <f t="array" ref="BK313">INDEX(_x_scores_!G$2:G$474,MATCH($BE313,_x_scores_!$A$2:$A$474,0),0) + INDEX(_hidden_info_auction!AP$47:BA$47,'Draft Sim'!$F$21)</f>
        <v>-0.53134984629990656</v>
      </c>
      <c r="BL313" cm="1">
        <f t="array" ref="BL313">INDEX(_x_scores_!H$2:H$474,MATCH($BE313,_x_scores_!$A$2:$A$474,0),0) + INDEX(_hidden_info_auction!AP$48:BA$48,'Draft Sim'!$F$21)</f>
        <v>0.7891146726869982</v>
      </c>
      <c r="BM313" cm="1">
        <f t="array" ref="BM313">INDEX(_x_scores_!I$2:I$474,MATCH($BE313,_x_scores_!$A$2:$A$474,0),0) + INDEX(_hidden_info_auction!AP$49:BA$49,'Draft Sim'!$F$21)</f>
        <v>-1.7258240359668535</v>
      </c>
      <c r="BN313" cm="1">
        <f t="array" ref="BN313">INDEX(_x_scores_!J$2:J$474,MATCH($BE313,_x_scores_!$A$2:$A$474,0),0) + INDEX(_hidden_info_auction!AP$50:BA$50,'Draft Sim'!$F$21)</f>
        <v>-5.5087074632024724E-2</v>
      </c>
      <c r="BP313">
        <f t="shared" si="92"/>
        <v>0.42318898759453438</v>
      </c>
      <c r="BQ313">
        <f t="shared" si="93"/>
        <v>0.44500723911784801</v>
      </c>
      <c r="BR313">
        <f t="shared" si="94"/>
        <v>0.43998506874344945</v>
      </c>
      <c r="BS313">
        <f t="shared" si="95"/>
        <v>0.43787402598795722</v>
      </c>
      <c r="BT313">
        <f t="shared" si="96"/>
        <v>0.41580672599753565</v>
      </c>
      <c r="BU313">
        <f t="shared" si="97"/>
        <v>0.46339078726567129</v>
      </c>
      <c r="BV313">
        <f t="shared" si="98"/>
        <v>0.55764302858322501</v>
      </c>
      <c r="BW313">
        <f t="shared" si="99"/>
        <v>0.37420353580951549</v>
      </c>
      <c r="BX313">
        <f t="shared" si="100"/>
        <v>0.4959477365598981</v>
      </c>
      <c r="BZ313">
        <f t="shared" si="101"/>
        <v>0.45033857062884824</v>
      </c>
      <c r="CA313" cm="1">
        <f t="array" aca="1" ref="CA313" ca="1">SUM(IF(MOD(_xlfn.FLOOR.MATH(ROW(INDIRECT("1:512"))/1),2)=1,BP313,1-BP313) * IF(MOD(_xlfn.FLOOR.MATH(ROW(INDIRECT("1:512"))/2),2)=1,BQ313,1-BQ313) *  IF(MOD(_xlfn.FLOOR.MATH(ROW(INDIRECT("1:512"))/4),2)=1,BR313,1-BR313) *IF(MOD(_xlfn.FLOOR.MATH(ROW(INDIRECT("1:512"))/8),2)=1,BS313,1-BS313) * IF(MOD(_xlfn.FLOOR.MATH(ROW(INDIRECT("1:512"))/16),2)=1,BT313,1-BT313) * IF(MOD(_xlfn.FLOOR.MATH(ROW(INDIRECT("1:512"))/32),2)=1,BU313,1-BU313) *  IF(MOD(_xlfn.FLOOR.MATH(ROW(INDIRECT("1:512"))/64),2)=1,BV313,1-BV313) * IF(MOD(_xlfn.FLOOR.MATH(ROW(INDIRECT("1:512"))/128),2)=1,BW313,1-BW313) * IF(MOD(_xlfn.FLOOR.MATH(ROW(INDIRECT("1:512"))/256),2)=1,BX313,1-BX313)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0.37876443259294623</v>
      </c>
      <c r="CB313">
        <f ca="1">IF('Auction Sim'!$C$2 = "Most Categories",CA313,BZ313)</f>
        <v>0.37876443259294623</v>
      </c>
      <c r="CD313" t="str">
        <f ca="1"/>
        <v>Cam Thomas</v>
      </c>
      <c r="CF313" s="6" t="str">
        <f t="shared" ca="1" si="102"/>
        <v>Cam Thomas</v>
      </c>
      <c r="CH313" t="str">
        <f ca="1"/>
        <v>Cam Thomas</v>
      </c>
      <c r="CI313">
        <f t="shared" ca="1" si="107"/>
        <v>0.37892161085048909</v>
      </c>
      <c r="CJ313">
        <f t="shared" ca="1" si="108"/>
        <v>0.19168574708364627</v>
      </c>
      <c r="CL313">
        <f t="shared" ca="1" si="109"/>
        <v>0</v>
      </c>
      <c r="CN313">
        <f t="shared" ca="1" si="103"/>
        <v>0</v>
      </c>
    </row>
    <row r="314" spans="9:92">
      <c r="I314" t="str">
        <v>Cam Thomas</v>
      </c>
      <c r="K314" s="6" t="str">
        <f t="shared" ca="1" si="88"/>
        <v>Cam Thomas</v>
      </c>
      <c r="M314" t="str">
        <f ca="1"/>
        <v>Cam Thomas</v>
      </c>
      <c r="N314">
        <f ca="1">INDEX(_g_scores_!K$2:$K$474,MATCH(M314,_g_scores_!$A$2:$A$474,0))</f>
        <v>-3.0930165702212644</v>
      </c>
      <c r="P314">
        <f t="shared" ca="1" si="104"/>
        <v>0</v>
      </c>
      <c r="R314">
        <f t="shared" ca="1" si="89"/>
        <v>0</v>
      </c>
      <c r="T314" t="str">
        <v>Theo Pinson</v>
      </c>
      <c r="V314" s="6" t="str">
        <f t="shared" ca="1" si="90"/>
        <v>Theo Pinson</v>
      </c>
      <c r="X314" t="str">
        <f ca="1"/>
        <v>Theo Pinson</v>
      </c>
      <c r="Y314">
        <f ca="1">INDEX(_z_scores_!$K$2:$K$474,MATCH(X314,_z_scores_!$A$2:$A$474,0))</f>
        <v>-5.1518535787892299</v>
      </c>
      <c r="AA314">
        <f t="shared" ca="1" si="105"/>
        <v>0</v>
      </c>
      <c r="AC314">
        <f t="shared" ca="1" si="106"/>
        <v>0</v>
      </c>
      <c r="AE314">
        <v>-1.0769760732322602</v>
      </c>
      <c r="AF314">
        <v>-1.0304121500997427</v>
      </c>
      <c r="AG314">
        <v>-0.95759341261813868</v>
      </c>
      <c r="AH314">
        <v>-0.60345965643401578</v>
      </c>
      <c r="AI314">
        <v>-0.64870145719972394</v>
      </c>
      <c r="AJ314">
        <v>-0.54915905272964061</v>
      </c>
      <c r="AK314">
        <v>0.92881946762366097</v>
      </c>
      <c r="AL314">
        <v>6.431400764578001E-3</v>
      </c>
      <c r="AM314">
        <v>-0.10378521006937738</v>
      </c>
      <c r="BE314" t="str">
        <f t="shared" si="91"/>
        <v>Cam Thomas</v>
      </c>
      <c r="BF314" cm="1">
        <f t="array" ref="BF314">INDEX(_x_scores_!B$2:B$474,MATCH($BE314,_x_scores_!$A$2:$A$474,0),0) + INDEX(_hidden_info_auction!AP$42:BA$42,'Draft Sim'!$F$21)</f>
        <v>-0.7301117118343059</v>
      </c>
      <c r="BG314" cm="1">
        <f t="array" ref="BG314">INDEX(_x_scores_!C$2:C$474,MATCH($BE314,_x_scores_!$A$2:$A$474,0),0) + INDEX(_hidden_info_auction!AP$43:BA$43,'Draft Sim'!$F$21)</f>
        <v>-0.88909565584473904</v>
      </c>
      <c r="BH314" cm="1">
        <f t="array" ref="BH314">INDEX(_x_scores_!D$2:D$474,MATCH($BE314,_x_scores_!$A$2:$A$474,0),0) +INDEX(_hidden_info_auction!AP$44:BA$44,'Draft Sim'!$F$21)</f>
        <v>-0.73557329334702326</v>
      </c>
      <c r="BI314" cm="1">
        <f t="array" ref="BI314">INDEX(_x_scores_!E$2:E$474,MATCH($BE314,_x_scores_!$A$2:$A$474,0),0) + INDEX(_hidden_info_auction!AP$45:BA$45,'Draft Sim'!$F$21)</f>
        <v>-0.77409393128344983</v>
      </c>
      <c r="BJ314" cm="1">
        <f t="array" ref="BJ314">INDEX(_x_scores_!F$2:F$474,MATCH($BE314,_x_scores_!$A$2:$A$474,0),0) + INDEX(_hidden_info_auction!AP$46:BA$46,'Draft Sim'!$F$21)</f>
        <v>-1.3333161668929316</v>
      </c>
      <c r="BK314" cm="1">
        <f t="array" ref="BK314">INDEX(_x_scores_!G$2:G$474,MATCH($BE314,_x_scores_!$A$2:$A$474,0),0) + INDEX(_hidden_info_auction!AP$47:BA$47,'Draft Sim'!$F$21)</f>
        <v>-0.43204797123857125</v>
      </c>
      <c r="BL314" cm="1">
        <f t="array" ref="BL314">INDEX(_x_scores_!H$2:H$474,MATCH($BE314,_x_scores_!$A$2:$A$474,0),0) + INDEX(_hidden_info_auction!AP$48:BA$48,'Draft Sim'!$F$21)</f>
        <v>0.42691011088740044</v>
      </c>
      <c r="BM314" cm="1">
        <f t="array" ref="BM314">INDEX(_x_scores_!I$2:I$474,MATCH($BE314,_x_scores_!$A$2:$A$474,0),0) + INDEX(_hidden_info_auction!AP$49:BA$49,'Draft Sim'!$F$21)</f>
        <v>-1.6429425855144624</v>
      </c>
      <c r="BN314" cm="1">
        <f t="array" ref="BN314">INDEX(_x_scores_!J$2:J$474,MATCH($BE314,_x_scores_!$A$2:$A$474,0),0) + INDEX(_hidden_info_auction!AP$50:BA$50,'Draft Sim'!$F$21)</f>
        <v>-0.18494372378252913</v>
      </c>
      <c r="BP314">
        <f t="shared" si="92"/>
        <v>0.44581963016804327</v>
      </c>
      <c r="BQ314">
        <f t="shared" si="93"/>
        <v>0.43909364378779525</v>
      </c>
      <c r="BR314">
        <f t="shared" si="94"/>
        <v>0.45074470737588312</v>
      </c>
      <c r="BS314">
        <f t="shared" si="95"/>
        <v>0.44143961610584159</v>
      </c>
      <c r="BT314">
        <f t="shared" si="96"/>
        <v>0.40783349505935151</v>
      </c>
      <c r="BU314">
        <f t="shared" si="97"/>
        <v>0.47021835210252116</v>
      </c>
      <c r="BV314">
        <f t="shared" si="98"/>
        <v>0.5312620558531842</v>
      </c>
      <c r="BW314">
        <f t="shared" si="99"/>
        <v>0.38005469369431388</v>
      </c>
      <c r="BX314">
        <f t="shared" si="100"/>
        <v>0.48639774679201175</v>
      </c>
      <c r="BZ314">
        <f t="shared" si="101"/>
        <v>0.45031821565988284</v>
      </c>
      <c r="CA314" cm="1">
        <f t="array" aca="1" ref="CA314" ca="1">SUM(IF(MOD(_xlfn.FLOOR.MATH(ROW(INDIRECT("1:512"))/1),2)=1,BP314,1-BP314) * IF(MOD(_xlfn.FLOOR.MATH(ROW(INDIRECT("1:512"))/2),2)=1,BQ314,1-BQ314) *  IF(MOD(_xlfn.FLOOR.MATH(ROW(INDIRECT("1:512"))/4),2)=1,BR314,1-BR314) *IF(MOD(_xlfn.FLOOR.MATH(ROW(INDIRECT("1:512"))/8),2)=1,BS314,1-BS314) * IF(MOD(_xlfn.FLOOR.MATH(ROW(INDIRECT("1:512"))/16),2)=1,BT314,1-BT314) * IF(MOD(_xlfn.FLOOR.MATH(ROW(INDIRECT("1:512"))/32),2)=1,BU314,1-BU314) *  IF(MOD(_xlfn.FLOOR.MATH(ROW(INDIRECT("1:512"))/64),2)=1,BV314,1-BV314) * IF(MOD(_xlfn.FLOOR.MATH(ROW(INDIRECT("1:512"))/128),2)=1,BW314,1-BW314) * IF(MOD(_xlfn.FLOOR.MATH(ROW(INDIRECT("1:512"))/256),2)=1,BX314,1-BX314)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0.37892161085048909</v>
      </c>
      <c r="CB314">
        <f ca="1">IF('Auction Sim'!$C$2 = "Most Categories",CA314,BZ314)</f>
        <v>0.37892161085048909</v>
      </c>
      <c r="CD314" t="str">
        <f ca="1"/>
        <v>Moses Moody</v>
      </c>
      <c r="CF314" s="6" t="str">
        <f t="shared" ca="1" si="102"/>
        <v>Moses Moody</v>
      </c>
      <c r="CH314" t="str">
        <f ca="1"/>
        <v>Moses Moody</v>
      </c>
      <c r="CI314">
        <f t="shared" ca="1" si="107"/>
        <v>0.37876443259294623</v>
      </c>
      <c r="CJ314">
        <f t="shared" ca="1" si="108"/>
        <v>0.19127255538099447</v>
      </c>
      <c r="CL314">
        <f t="shared" ca="1" si="109"/>
        <v>0</v>
      </c>
      <c r="CN314">
        <f t="shared" ca="1" si="103"/>
        <v>0</v>
      </c>
    </row>
    <row r="315" spans="9:92">
      <c r="I315" t="str">
        <v>Dyson Daniels</v>
      </c>
      <c r="K315" s="6" t="str">
        <f t="shared" ca="1" si="88"/>
        <v>Dyson Daniels</v>
      </c>
      <c r="M315" t="str">
        <f ca="1"/>
        <v>Dyson Daniels</v>
      </c>
      <c r="N315">
        <f ca="1">INDEX(_g_scores_!K$2:$K$474,MATCH(M315,_g_scores_!$A$2:$A$474,0))</f>
        <v>-3.0948206213046836</v>
      </c>
      <c r="P315">
        <f t="shared" ca="1" si="104"/>
        <v>0</v>
      </c>
      <c r="R315">
        <f t="shared" ca="1" si="89"/>
        <v>0</v>
      </c>
      <c r="T315" t="str">
        <v>Evan Fournier</v>
      </c>
      <c r="V315" s="6" t="str">
        <f t="shared" ca="1" si="90"/>
        <v>Evan Fournier</v>
      </c>
      <c r="X315" t="str">
        <f ca="1"/>
        <v>Evan Fournier</v>
      </c>
      <c r="Y315">
        <f ca="1">INDEX(_z_scores_!$K$2:$K$474,MATCH(X315,_z_scores_!$A$2:$A$474,0))</f>
        <v>-5.1531737149575765</v>
      </c>
      <c r="AA315">
        <f t="shared" ca="1" si="105"/>
        <v>0</v>
      </c>
      <c r="AC315">
        <f t="shared" ca="1" si="106"/>
        <v>0</v>
      </c>
      <c r="AE315">
        <v>-1.0545621508685206</v>
      </c>
      <c r="AF315">
        <v>-1.164689522397206</v>
      </c>
      <c r="AG315">
        <v>-0.96794276996879325</v>
      </c>
      <c r="AH315">
        <v>-0.37396316389051903</v>
      </c>
      <c r="AI315">
        <v>-0.71293383997338489</v>
      </c>
      <c r="AJ315">
        <v>-0.35092680488881994</v>
      </c>
      <c r="AK315">
        <v>0.80523789551238922</v>
      </c>
      <c r="AL315">
        <v>-2.9477887085003235E-2</v>
      </c>
      <c r="AM315">
        <v>-0.26327492553679027</v>
      </c>
      <c r="BE315" t="str">
        <f t="shared" si="91"/>
        <v>Dyson Daniels</v>
      </c>
      <c r="BF315" cm="1">
        <f t="array" ref="BF315">INDEX(_x_scores_!B$2:B$474,MATCH($BE315,_x_scores_!$A$2:$A$474,0),0) + INDEX(_hidden_info_auction!AP$42:BA$42,'Draft Sim'!$F$21)</f>
        <v>-1.2053097630620957</v>
      </c>
      <c r="BG315" cm="1">
        <f t="array" ref="BG315">INDEX(_x_scores_!C$2:C$474,MATCH($BE315,_x_scores_!$A$2:$A$474,0),0) + INDEX(_hidden_info_auction!AP$43:BA$43,'Draft Sim'!$F$21)</f>
        <v>-0.58199306112697502</v>
      </c>
      <c r="BH315" cm="1">
        <f t="array" ref="BH315">INDEX(_x_scores_!D$2:D$474,MATCH($BE315,_x_scores_!$A$2:$A$474,0),0) +INDEX(_hidden_info_auction!AP$44:BA$44,'Draft Sim'!$F$21)</f>
        <v>-0.25359197815956619</v>
      </c>
      <c r="BI315" cm="1">
        <f t="array" ref="BI315">INDEX(_x_scores_!E$2:E$474,MATCH($BE315,_x_scores_!$A$2:$A$474,0),0) + INDEX(_hidden_info_auction!AP$45:BA$45,'Draft Sim'!$F$21)</f>
        <v>-0.41354940721551109</v>
      </c>
      <c r="BJ315" cm="1">
        <f t="array" ref="BJ315">INDEX(_x_scores_!F$2:F$474,MATCH($BE315,_x_scores_!$A$2:$A$474,0),0) + INDEX(_hidden_info_auction!AP$46:BA$46,'Draft Sim'!$F$21)</f>
        <v>-1.1849057416124351</v>
      </c>
      <c r="BK315" cm="1">
        <f t="array" ref="BK315">INDEX(_x_scores_!G$2:G$474,MATCH($BE315,_x_scores_!$A$2:$A$474,0),0) + INDEX(_hidden_info_auction!AP$47:BA$47,'Draft Sim'!$F$21)</f>
        <v>-0.75425099658637651</v>
      </c>
      <c r="BL315" cm="1">
        <f t="array" ref="BL315">INDEX(_x_scores_!H$2:H$474,MATCH($BE315,_x_scores_!$A$2:$A$474,0),0) + INDEX(_hidden_info_auction!AP$48:BA$48,'Draft Sim'!$F$21)</f>
        <v>0.22499767551231203</v>
      </c>
      <c r="BM315" cm="1">
        <f t="array" ref="BM315">INDEX(_x_scores_!I$2:I$474,MATCH($BE315,_x_scores_!$A$2:$A$474,0),0) + INDEX(_hidden_info_auction!AP$49:BA$49,'Draft Sim'!$F$21)</f>
        <v>-1.9555875419675861</v>
      </c>
      <c r="BN315" cm="1">
        <f t="array" ref="BN315">INDEX(_x_scores_!J$2:J$474,MATCH($BE315,_x_scores_!$A$2:$A$474,0),0) + INDEX(_hidden_info_auction!AP$50:BA$50,'Draft Sim'!$F$21)</f>
        <v>-0.12367836771140903</v>
      </c>
      <c r="BP315">
        <f t="shared" si="92"/>
        <v>0.41102985113827351</v>
      </c>
      <c r="BQ315">
        <f t="shared" si="93"/>
        <v>0.46004220409953533</v>
      </c>
      <c r="BR315">
        <f t="shared" si="94"/>
        <v>0.48298082351367011</v>
      </c>
      <c r="BS315">
        <f t="shared" si="95"/>
        <v>0.46863407175367555</v>
      </c>
      <c r="BT315">
        <f t="shared" si="96"/>
        <v>0.41793737621213789</v>
      </c>
      <c r="BU315">
        <f t="shared" si="97"/>
        <v>0.44810728732189919</v>
      </c>
      <c r="BV315">
        <f t="shared" si="98"/>
        <v>0.51648848030624173</v>
      </c>
      <c r="BW315">
        <f t="shared" si="99"/>
        <v>0.35813755249663115</v>
      </c>
      <c r="BX315">
        <f t="shared" si="100"/>
        <v>0.49090272065764884</v>
      </c>
      <c r="BZ315">
        <f t="shared" si="101"/>
        <v>0.45047337416663485</v>
      </c>
      <c r="CA315" cm="1">
        <f t="array" aca="1" ref="CA315" ca="1">SUM(IF(MOD(_xlfn.FLOOR.MATH(ROW(INDIRECT("1:512"))/1),2)=1,BP315,1-BP315) * IF(MOD(_xlfn.FLOOR.MATH(ROW(INDIRECT("1:512"))/2),2)=1,BQ315,1-BQ315) *  IF(MOD(_xlfn.FLOOR.MATH(ROW(INDIRECT("1:512"))/4),2)=1,BR315,1-BR315) *IF(MOD(_xlfn.FLOOR.MATH(ROW(INDIRECT("1:512"))/8),2)=1,BS315,1-BS315) * IF(MOD(_xlfn.FLOOR.MATH(ROW(INDIRECT("1:512"))/16),2)=1,BT315,1-BT315) * IF(MOD(_xlfn.FLOOR.MATH(ROW(INDIRECT("1:512"))/32),2)=1,BU315,1-BU315) *  IF(MOD(_xlfn.FLOOR.MATH(ROW(INDIRECT("1:512"))/64),2)=1,BV315,1-BV315) * IF(MOD(_xlfn.FLOOR.MATH(ROW(INDIRECT("1:512"))/128),2)=1,BW315,1-BW315) * IF(MOD(_xlfn.FLOOR.MATH(ROW(INDIRECT("1:512"))/256),2)=1,BX315,1-BX315)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0.37923068063303195</v>
      </c>
      <c r="CB315">
        <f ca="1">IF('Auction Sim'!$C$2 = "Most Categories",CA315,BZ315)</f>
        <v>0.37923068063303195</v>
      </c>
      <c r="CD315" t="str">
        <f ca="1"/>
        <v>Jamal Cain</v>
      </c>
      <c r="CF315" s="6" t="str">
        <f t="shared" ca="1" si="102"/>
        <v>Jamal Cain</v>
      </c>
      <c r="CH315" t="str">
        <f ca="1"/>
        <v>Jamal Cain</v>
      </c>
      <c r="CI315">
        <f t="shared" ca="1" si="107"/>
        <v>0.3785128466254114</v>
      </c>
      <c r="CJ315">
        <f t="shared" ca="1" si="108"/>
        <v>0.19061107403672195</v>
      </c>
      <c r="CL315">
        <f t="shared" ca="1" si="109"/>
        <v>0</v>
      </c>
      <c r="CN315">
        <f t="shared" ca="1" si="103"/>
        <v>0</v>
      </c>
    </row>
    <row r="316" spans="9:92">
      <c r="I316" t="str">
        <v>David Roddy</v>
      </c>
      <c r="K316" s="6" t="str">
        <f t="shared" ca="1" si="88"/>
        <v>David Roddy</v>
      </c>
      <c r="M316" t="str">
        <f ca="1"/>
        <v>David Roddy</v>
      </c>
      <c r="N316">
        <f ca="1">INDEX(_g_scores_!K$2:$K$474,MATCH(M316,_g_scores_!$A$2:$A$474,0))</f>
        <v>-3.0962123145113121</v>
      </c>
      <c r="P316">
        <f t="shared" ca="1" si="104"/>
        <v>0</v>
      </c>
      <c r="R316">
        <f t="shared" ca="1" si="89"/>
        <v>0</v>
      </c>
      <c r="T316" t="str">
        <v>Edmond Sumner</v>
      </c>
      <c r="V316" s="6" t="str">
        <f t="shared" ca="1" si="90"/>
        <v>Edmond Sumner</v>
      </c>
      <c r="X316" t="str">
        <f ca="1"/>
        <v>Edmond Sumner</v>
      </c>
      <c r="Y316">
        <f ca="1">INDEX(_z_scores_!$K$2:$K$474,MATCH(X316,_z_scores_!$A$2:$A$474,0))</f>
        <v>-5.1645379345969884</v>
      </c>
      <c r="AA316">
        <f t="shared" ca="1" si="105"/>
        <v>0</v>
      </c>
      <c r="AC316">
        <f t="shared" ca="1" si="106"/>
        <v>0</v>
      </c>
      <c r="AE316">
        <v>-1.0205741455390036</v>
      </c>
      <c r="AF316">
        <v>-1.1597894128997852</v>
      </c>
      <c r="AG316">
        <v>-0.98011587059691552</v>
      </c>
      <c r="AH316">
        <v>-0.41322561692505749</v>
      </c>
      <c r="AI316">
        <v>-0.66019452334697726</v>
      </c>
      <c r="AJ316">
        <v>-0.70380759026160533</v>
      </c>
      <c r="AK316">
        <v>0.7544730958164666</v>
      </c>
      <c r="AL316">
        <v>9.6656695562950368E-2</v>
      </c>
      <c r="AM316">
        <v>-0.10597836686114402</v>
      </c>
      <c r="BE316" t="str">
        <f t="shared" si="91"/>
        <v>David Roddy</v>
      </c>
      <c r="BF316" cm="1">
        <f t="array" ref="BF316">INDEX(_x_scores_!B$2:B$474,MATCH($BE316,_x_scores_!$A$2:$A$474,0),0) + INDEX(_hidden_info_auction!AP$42:BA$42,'Draft Sim'!$F$21)</f>
        <v>-0.96548613803156869</v>
      </c>
      <c r="BG316" cm="1">
        <f t="array" ref="BG316">INDEX(_x_scores_!C$2:C$474,MATCH($BE316,_x_scores_!$A$2:$A$474,0),0) + INDEX(_hidden_info_auction!AP$43:BA$43,'Draft Sim'!$F$21)</f>
        <v>-0.44043717752965628</v>
      </c>
      <c r="BH316" cm="1">
        <f t="array" ref="BH316">INDEX(_x_scores_!D$2:D$474,MATCH($BE316,_x_scores_!$A$2:$A$474,0),0) +INDEX(_hidden_info_auction!AP$44:BA$44,'Draft Sim'!$F$21)</f>
        <v>-0.93581239914926484</v>
      </c>
      <c r="BI316" cm="1">
        <f t="array" ref="BI316">INDEX(_x_scores_!E$2:E$474,MATCH($BE316,_x_scores_!$A$2:$A$474,0),0) + INDEX(_hidden_info_auction!AP$45:BA$45,'Draft Sim'!$F$21)</f>
        <v>-0.74996763575600078</v>
      </c>
      <c r="BJ316" cm="1">
        <f t="array" ref="BJ316">INDEX(_x_scores_!F$2:F$474,MATCH($BE316,_x_scores_!$A$2:$A$474,0),0) + INDEX(_hidden_info_auction!AP$46:BA$46,'Draft Sim'!$F$21)</f>
        <v>-1.0777074401585827</v>
      </c>
      <c r="BK316" cm="1">
        <f t="array" ref="BK316">INDEX(_x_scores_!G$2:G$474,MATCH($BE316,_x_scores_!$A$2:$A$474,0),0) + INDEX(_hidden_info_auction!AP$47:BA$47,'Draft Sim'!$F$21)</f>
        <v>-0.64059155749755436</v>
      </c>
      <c r="BL316" cm="1">
        <f t="array" ref="BL316">INDEX(_x_scores_!H$2:H$474,MATCH($BE316,_x_scores_!$A$2:$A$474,0),0) + INDEX(_hidden_info_auction!AP$48:BA$48,'Draft Sim'!$F$21)</f>
        <v>0.64217872506205631</v>
      </c>
      <c r="BM316" cm="1">
        <f t="array" ref="BM316">INDEX(_x_scores_!I$2:I$474,MATCH($BE316,_x_scores_!$A$2:$A$474,0),0) + INDEX(_hidden_info_auction!AP$49:BA$49,'Draft Sim'!$F$21)</f>
        <v>-1.9146154160865585</v>
      </c>
      <c r="BN316" cm="1">
        <f t="array" ref="BN316">INDEX(_x_scores_!J$2:J$474,MATCH($BE316,_x_scores_!$A$2:$A$474,0),0) + INDEX(_hidden_info_auction!AP$50:BA$50,'Draft Sim'!$F$21)</f>
        <v>-0.18963802227526741</v>
      </c>
      <c r="BP316">
        <f t="shared" si="92"/>
        <v>0.42851805291970757</v>
      </c>
      <c r="BQ316">
        <f t="shared" si="93"/>
        <v>0.4697393206582432</v>
      </c>
      <c r="BR316">
        <f t="shared" si="94"/>
        <v>0.43743497765092221</v>
      </c>
      <c r="BS316">
        <f t="shared" si="95"/>
        <v>0.4432522167160392</v>
      </c>
      <c r="BT316">
        <f t="shared" si="96"/>
        <v>0.42526976070450906</v>
      </c>
      <c r="BU316">
        <f t="shared" si="97"/>
        <v>0.4558923162455808</v>
      </c>
      <c r="BV316">
        <f t="shared" si="98"/>
        <v>0.54696510967672118</v>
      </c>
      <c r="BW316">
        <f t="shared" si="99"/>
        <v>0.36098509217138641</v>
      </c>
      <c r="BX316">
        <f t="shared" si="100"/>
        <v>0.48605262917409275</v>
      </c>
      <c r="BZ316">
        <f t="shared" si="101"/>
        <v>0.45045660843524465</v>
      </c>
      <c r="CA316" cm="1">
        <f t="array" aca="1" ref="CA316" ca="1">SUM(IF(MOD(_xlfn.FLOOR.MATH(ROW(INDIRECT("1:512"))/1),2)=1,BP316,1-BP316) * IF(MOD(_xlfn.FLOOR.MATH(ROW(INDIRECT("1:512"))/2),2)=1,BQ316,1-BQ316) *  IF(MOD(_xlfn.FLOOR.MATH(ROW(INDIRECT("1:512"))/4),2)=1,BR316,1-BR316) *IF(MOD(_xlfn.FLOOR.MATH(ROW(INDIRECT("1:512"))/8),2)=1,BS316,1-BS316) * IF(MOD(_xlfn.FLOOR.MATH(ROW(INDIRECT("1:512"))/16),2)=1,BT316,1-BT316) * IF(MOD(_xlfn.FLOOR.MATH(ROW(INDIRECT("1:512"))/32),2)=1,BU316,1-BU316) *  IF(MOD(_xlfn.FLOOR.MATH(ROW(INDIRECT("1:512"))/64),2)=1,BV316,1-BV316) * IF(MOD(_xlfn.FLOOR.MATH(ROW(INDIRECT("1:512"))/128),2)=1,BW316,1-BW316) * IF(MOD(_xlfn.FLOOR.MATH(ROW(INDIRECT("1:512"))/256),2)=1,BX316,1-BX316)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0.37911319563827428</v>
      </c>
      <c r="CB316">
        <f ca="1">IF('Auction Sim'!$C$2 = "Most Categories",CA316,BZ316)</f>
        <v>0.37911319563827428</v>
      </c>
      <c r="CD316" t="str">
        <f ca="1"/>
        <v>Ousmane Dieng</v>
      </c>
      <c r="CF316" s="6" t="str">
        <f t="shared" ca="1" si="102"/>
        <v>Ousmane Dieng</v>
      </c>
      <c r="CH316" t="str">
        <f ca="1"/>
        <v>Ousmane Dieng</v>
      </c>
      <c r="CI316">
        <f t="shared" ca="1" si="107"/>
        <v>0.37847422903824435</v>
      </c>
      <c r="CJ316">
        <f t="shared" ca="1" si="108"/>
        <v>0.1905095269300251</v>
      </c>
      <c r="CL316">
        <f t="shared" ca="1" si="109"/>
        <v>0</v>
      </c>
      <c r="CN316">
        <f t="shared" ca="1" si="103"/>
        <v>0</v>
      </c>
    </row>
    <row r="317" spans="9:92">
      <c r="I317" t="str">
        <v>Mfiondu Kabengele</v>
      </c>
      <c r="K317" s="6" t="str">
        <f t="shared" ca="1" si="88"/>
        <v>Mfiondu Kabengele</v>
      </c>
      <c r="M317" t="str">
        <f ca="1"/>
        <v>Mfiondu Kabengele</v>
      </c>
      <c r="N317">
        <f ca="1">INDEX(_g_scores_!K$2:$K$474,MATCH(M317,_g_scores_!$A$2:$A$474,0))</f>
        <v>-3.1020598880976435</v>
      </c>
      <c r="P317">
        <f t="shared" ca="1" si="104"/>
        <v>0</v>
      </c>
      <c r="R317">
        <f t="shared" ca="1" si="89"/>
        <v>0</v>
      </c>
      <c r="T317" t="str">
        <v>Mfiondu Kabengele</v>
      </c>
      <c r="V317" s="6" t="str">
        <f t="shared" ca="1" si="90"/>
        <v>Mfiondu Kabengele</v>
      </c>
      <c r="X317" t="str">
        <f ca="1"/>
        <v>Mfiondu Kabengele</v>
      </c>
      <c r="Y317">
        <f ca="1">INDEX(_z_scores_!$K$2:$K$474,MATCH(X317,_z_scores_!$A$2:$A$474,0))</f>
        <v>-5.1673516905649546</v>
      </c>
      <c r="AA317">
        <f t="shared" ca="1" si="105"/>
        <v>0</v>
      </c>
      <c r="AC317">
        <f t="shared" ca="1" si="106"/>
        <v>0</v>
      </c>
      <c r="AE317">
        <v>-1.1043032542946287</v>
      </c>
      <c r="AF317">
        <v>-0.90385023595930869</v>
      </c>
      <c r="AG317">
        <v>-0.99173445145914196</v>
      </c>
      <c r="AH317">
        <v>-0.58522024827529007</v>
      </c>
      <c r="AI317">
        <v>-0.52666628497547063</v>
      </c>
      <c r="AJ317">
        <v>-0.70440224378541716</v>
      </c>
      <c r="AK317">
        <v>0.83084899943224999</v>
      </c>
      <c r="AL317">
        <v>-1.7416204740127353E-2</v>
      </c>
      <c r="AM317">
        <v>-3.2898548232095592E-2</v>
      </c>
      <c r="BE317" t="str">
        <f t="shared" si="91"/>
        <v>Mfiondu Kabengele</v>
      </c>
      <c r="BF317" cm="1">
        <f t="array" ref="BF317">INDEX(_x_scores_!B$2:B$474,MATCH($BE317,_x_scores_!$A$2:$A$474,0),0) + INDEX(_hidden_info_auction!AP$42:BA$42,'Draft Sim'!$F$21)</f>
        <v>-1.196140117513099</v>
      </c>
      <c r="BG317" cm="1">
        <f t="array" ref="BG317">INDEX(_x_scores_!C$2:C$474,MATCH($BE317,_x_scores_!$A$2:$A$474,0),0) + INDEX(_hidden_info_auction!AP$43:BA$43,'Draft Sim'!$F$21)</f>
        <v>-0.65968262083260232</v>
      </c>
      <c r="BH317" cm="1">
        <f t="array" ref="BH317">INDEX(_x_scores_!D$2:D$474,MATCH($BE317,_x_scores_!$A$2:$A$474,0),0) +INDEX(_hidden_info_auction!AP$44:BA$44,'Draft Sim'!$F$21)</f>
        <v>-0.84227544822563671</v>
      </c>
      <c r="BI317" cm="1">
        <f t="array" ref="BI317">INDEX(_x_scores_!E$2:E$474,MATCH($BE317,_x_scores_!$A$2:$A$474,0),0) + INDEX(_hidden_info_auction!AP$45:BA$45,'Draft Sim'!$F$21)</f>
        <v>-0.81819577522070142</v>
      </c>
      <c r="BJ317" cm="1">
        <f t="array" ref="BJ317">INDEX(_x_scores_!F$2:F$474,MATCH($BE317,_x_scores_!$A$2:$A$474,0),0) + INDEX(_hidden_info_auction!AP$46:BA$46,'Draft Sim'!$F$21)</f>
        <v>-1.0984377527085212</v>
      </c>
      <c r="BK317" cm="1">
        <f t="array" ref="BK317">INDEX(_x_scores_!G$2:G$474,MATCH($BE317,_x_scores_!$A$2:$A$474,0),0) + INDEX(_hidden_info_auction!AP$47:BA$47,'Draft Sim'!$F$21)</f>
        <v>-0.77233566308565527</v>
      </c>
      <c r="BL317" cm="1">
        <f t="array" ref="BL317">INDEX(_x_scores_!H$2:H$474,MATCH($BE317,_x_scores_!$A$2:$A$474,0),0) + INDEX(_hidden_info_auction!AP$48:BA$48,'Draft Sim'!$F$21)</f>
        <v>0.76018468628710723</v>
      </c>
      <c r="BM317" cm="1">
        <f t="array" ref="BM317">INDEX(_x_scores_!I$2:I$474,MATCH($BE317,_x_scores_!$A$2:$A$474,0),0) + INDEX(_hidden_info_auction!AP$49:BA$49,'Draft Sim'!$F$21)</f>
        <v>-1.7613549071089667</v>
      </c>
      <c r="BN317" cm="1">
        <f t="array" ref="BN317">INDEX(_x_scores_!J$2:J$474,MATCH($BE317,_x_scores_!$A$2:$A$474,0),0) + INDEX(_hidden_info_auction!AP$50:BA$50,'Draft Sim'!$F$21)</f>
        <v>6.6945291174061144E-2</v>
      </c>
      <c r="BP317">
        <f t="shared" si="92"/>
        <v>0.41169550311597924</v>
      </c>
      <c r="BQ317">
        <f t="shared" si="93"/>
        <v>0.45472988649342849</v>
      </c>
      <c r="BR317">
        <f t="shared" si="94"/>
        <v>0.44364443281158006</v>
      </c>
      <c r="BS317">
        <f t="shared" si="95"/>
        <v>0.43812945378044743</v>
      </c>
      <c r="BT317">
        <f t="shared" si="96"/>
        <v>0.4238497029364392</v>
      </c>
      <c r="BU317">
        <f t="shared" si="97"/>
        <v>0.44687035198390967</v>
      </c>
      <c r="BV317">
        <f t="shared" si="98"/>
        <v>0.55554372819084352</v>
      </c>
      <c r="BW317">
        <f t="shared" si="99"/>
        <v>0.37170393134566093</v>
      </c>
      <c r="BX317">
        <f t="shared" si="100"/>
        <v>0.50492452600128979</v>
      </c>
      <c r="BZ317">
        <f t="shared" si="101"/>
        <v>0.45012127962884196</v>
      </c>
      <c r="CA317" cm="1">
        <f t="array" aca="1" ref="CA317" ca="1">SUM(IF(MOD(_xlfn.FLOOR.MATH(ROW(INDIRECT("1:512"))/1),2)=1,BP317,1-BP317) * IF(MOD(_xlfn.FLOOR.MATH(ROW(INDIRECT("1:512"))/2),2)=1,BQ317,1-BQ317) *  IF(MOD(_xlfn.FLOOR.MATH(ROW(INDIRECT("1:512"))/4),2)=1,BR317,1-BR317) *IF(MOD(_xlfn.FLOOR.MATH(ROW(INDIRECT("1:512"))/8),2)=1,BS317,1-BS317) * IF(MOD(_xlfn.FLOOR.MATH(ROW(INDIRECT("1:512"))/16),2)=1,BT317,1-BT317) * IF(MOD(_xlfn.FLOOR.MATH(ROW(INDIRECT("1:512"))/32),2)=1,BU317,1-BU317) *  IF(MOD(_xlfn.FLOOR.MATH(ROW(INDIRECT("1:512"))/64),2)=1,BV317,1-BV317) * IF(MOD(_xlfn.FLOOR.MATH(ROW(INDIRECT("1:512"))/128),2)=1,BW317,1-BW317) * IF(MOD(_xlfn.FLOOR.MATH(ROW(INDIRECT("1:512"))/256),2)=1,BX317,1-BX317)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0.37822710408803567</v>
      </c>
      <c r="CB317">
        <f ca="1">IF('Auction Sim'!$C$2 = "Most Categories",CA317,BZ317)</f>
        <v>0.37822710408803567</v>
      </c>
      <c r="CD317" t="str">
        <f ca="1"/>
        <v>Mfiondu Kabengele</v>
      </c>
      <c r="CF317" s="6" t="str">
        <f t="shared" ca="1" si="102"/>
        <v>Mfiondu Kabengele</v>
      </c>
      <c r="CH317" t="str">
        <f ca="1"/>
        <v>Mfiondu Kabengele</v>
      </c>
      <c r="CI317">
        <f t="shared" ca="1" si="107"/>
        <v>0.37822710408803567</v>
      </c>
      <c r="CJ317">
        <f t="shared" ca="1" si="108"/>
        <v>0.18985962243068327</v>
      </c>
      <c r="CL317">
        <f t="shared" ca="1" si="109"/>
        <v>0</v>
      </c>
      <c r="CN317">
        <f t="shared" ca="1" si="103"/>
        <v>0</v>
      </c>
    </row>
    <row r="318" spans="9:92">
      <c r="I318" t="str">
        <v>Ousmane Dieng</v>
      </c>
      <c r="K318" s="6" t="str">
        <f t="shared" ca="1" si="88"/>
        <v>Ousmane Dieng</v>
      </c>
      <c r="M318" t="str">
        <f ca="1"/>
        <v>Ousmane Dieng</v>
      </c>
      <c r="N318">
        <f ca="1">INDEX(_g_scores_!K$2:$K$474,MATCH(M318,_g_scores_!$A$2:$A$474,0))</f>
        <v>-3.1076974062793052</v>
      </c>
      <c r="P318">
        <f t="shared" ca="1" si="104"/>
        <v>0</v>
      </c>
      <c r="R318">
        <f t="shared" ca="1" si="89"/>
        <v>0</v>
      </c>
      <c r="T318" t="str">
        <v>Svi Mykhailiuk</v>
      </c>
      <c r="V318" s="6" t="str">
        <f t="shared" ca="1" si="90"/>
        <v>Svi Mykhailiuk</v>
      </c>
      <c r="X318" t="str">
        <f ca="1"/>
        <v>Svi Mykhailiuk</v>
      </c>
      <c r="Y318">
        <f ca="1">INDEX(_z_scores_!$K$2:$K$474,MATCH(X318,_z_scores_!$A$2:$A$474,0))</f>
        <v>-5.1747234056097167</v>
      </c>
      <c r="AA318">
        <f t="shared" ca="1" si="105"/>
        <v>0</v>
      </c>
      <c r="AC318">
        <f t="shared" ca="1" si="106"/>
        <v>0</v>
      </c>
      <c r="AE318">
        <v>-1.0869751084660688</v>
      </c>
      <c r="AF318">
        <v>-1.1004835990671342</v>
      </c>
      <c r="AG318">
        <v>-0.95017881459696818</v>
      </c>
      <c r="AH318">
        <v>-0.47816809454527187</v>
      </c>
      <c r="AI318">
        <v>-0.70148362914623674</v>
      </c>
      <c r="AJ318">
        <v>-0.4531614212037901</v>
      </c>
      <c r="AK318">
        <v>0.88144016524266167</v>
      </c>
      <c r="AL318">
        <v>2.1805274429356229E-3</v>
      </c>
      <c r="AM318">
        <v>-0.20377848720761449</v>
      </c>
      <c r="BE318" t="str">
        <f t="shared" si="91"/>
        <v>Ousmane Dieng</v>
      </c>
      <c r="BF318" cm="1">
        <f t="array" ref="BF318">INDEX(_x_scores_!B$2:B$474,MATCH($BE318,_x_scores_!$A$2:$A$474,0),0) + INDEX(_hidden_info_auction!AP$42:BA$42,'Draft Sim'!$F$21)</f>
        <v>-1.1024687045016039</v>
      </c>
      <c r="BG318" cm="1">
        <f t="array" ref="BG318">INDEX(_x_scores_!C$2:C$474,MATCH($BE318,_x_scores_!$A$2:$A$474,0),0) + INDEX(_hidden_info_auction!AP$43:BA$43,'Draft Sim'!$F$21)</f>
        <v>-0.59422070814299244</v>
      </c>
      <c r="BH318" cm="1">
        <f t="array" ref="BH318">INDEX(_x_scores_!D$2:D$474,MATCH($BE318,_x_scores_!$A$2:$A$474,0),0) +INDEX(_hidden_info_auction!AP$44:BA$44,'Draft Sim'!$F$21)</f>
        <v>-0.7681065269515025</v>
      </c>
      <c r="BI318" cm="1">
        <f t="array" ref="BI318">INDEX(_x_scores_!E$2:E$474,MATCH($BE318,_x_scores_!$A$2:$A$474,0),0) + INDEX(_hidden_info_auction!AP$45:BA$45,'Draft Sim'!$F$21)</f>
        <v>-0.75643479856414642</v>
      </c>
      <c r="BJ318" cm="1">
        <f t="array" ref="BJ318">INDEX(_x_scores_!F$2:F$474,MATCH($BE318,_x_scores_!$A$2:$A$474,0),0) + INDEX(_hidden_info_auction!AP$46:BA$46,'Draft Sim'!$F$21)</f>
        <v>-1.1125926400099508</v>
      </c>
      <c r="BK318" cm="1">
        <f t="array" ref="BK318">INDEX(_x_scores_!G$2:G$474,MATCH($BE318,_x_scores_!$A$2:$A$474,0),0) + INDEX(_hidden_info_auction!AP$47:BA$47,'Draft Sim'!$F$21)</f>
        <v>-0.68234822884461055</v>
      </c>
      <c r="BL318" cm="1">
        <f t="array" ref="BL318">INDEX(_x_scores_!H$2:H$474,MATCH($BE318,_x_scores_!$A$2:$A$474,0),0) + INDEX(_hidden_info_auction!AP$48:BA$48,'Draft Sim'!$F$21)</f>
        <v>0.71157031985800323</v>
      </c>
      <c r="BM318" cm="1">
        <f t="array" ref="BM318">INDEX(_x_scores_!I$2:I$474,MATCH($BE318,_x_scores_!$A$2:$A$474,0),0) + INDEX(_hidden_info_auction!AP$49:BA$49,'Draft Sim'!$F$21)</f>
        <v>-1.8781913878661713</v>
      </c>
      <c r="BN318" cm="1">
        <f t="array" ref="BN318">INDEX(_x_scores_!J$2:J$474,MATCH($BE318,_x_scores_!$A$2:$A$474,0),0) + INDEX(_hidden_info_auction!AP$50:BA$50,'Draft Sim'!$F$21)</f>
        <v>-0.11777411542989744</v>
      </c>
      <c r="BP318">
        <f t="shared" si="92"/>
        <v>0.41850962781811007</v>
      </c>
      <c r="BQ318">
        <f t="shared" si="93"/>
        <v>0.45920559470620437</v>
      </c>
      <c r="BR318">
        <f t="shared" si="94"/>
        <v>0.44857807252040538</v>
      </c>
      <c r="BS318">
        <f t="shared" si="95"/>
        <v>0.44276622278891864</v>
      </c>
      <c r="BT318">
        <f t="shared" si="96"/>
        <v>0.42288063838179135</v>
      </c>
      <c r="BU318">
        <f t="shared" si="97"/>
        <v>0.45303009067987721</v>
      </c>
      <c r="BV318">
        <f t="shared" si="98"/>
        <v>0.55201255153424633</v>
      </c>
      <c r="BW318">
        <f t="shared" si="99"/>
        <v>0.36352303307318445</v>
      </c>
      <c r="BX318">
        <f t="shared" si="100"/>
        <v>0.49133694353945456</v>
      </c>
      <c r="BZ318">
        <f t="shared" si="101"/>
        <v>0.45020475278246574</v>
      </c>
      <c r="CA318" cm="1">
        <f t="array" aca="1" ref="CA318" ca="1">SUM(IF(MOD(_xlfn.FLOOR.MATH(ROW(INDIRECT("1:512"))/1),2)=1,BP318,1-BP318) * IF(MOD(_xlfn.FLOOR.MATH(ROW(INDIRECT("1:512"))/2),2)=1,BQ318,1-BQ318) *  IF(MOD(_xlfn.FLOOR.MATH(ROW(INDIRECT("1:512"))/4),2)=1,BR318,1-BR318) *IF(MOD(_xlfn.FLOOR.MATH(ROW(INDIRECT("1:512"))/8),2)=1,BS318,1-BS318) * IF(MOD(_xlfn.FLOOR.MATH(ROW(INDIRECT("1:512"))/16),2)=1,BT318,1-BT318) * IF(MOD(_xlfn.FLOOR.MATH(ROW(INDIRECT("1:512"))/32),2)=1,BU318,1-BU318) *  IF(MOD(_xlfn.FLOOR.MATH(ROW(INDIRECT("1:512"))/64),2)=1,BV318,1-BV318) * IF(MOD(_xlfn.FLOOR.MATH(ROW(INDIRECT("1:512"))/128),2)=1,BW318,1-BW318) * IF(MOD(_xlfn.FLOOR.MATH(ROW(INDIRECT("1:512"))/256),2)=1,BX318,1-BX318)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0.37847422903824435</v>
      </c>
      <c r="CB318">
        <f ca="1">IF('Auction Sim'!$C$2 = "Most Categories",CA318,BZ318)</f>
        <v>0.37847422903824435</v>
      </c>
      <c r="CD318" t="str">
        <f ca="1"/>
        <v>Theo Pinson</v>
      </c>
      <c r="CF318" s="6" t="str">
        <f t="shared" ca="1" si="102"/>
        <v>Theo Pinson</v>
      </c>
      <c r="CH318" t="str">
        <f ca="1"/>
        <v>Theo Pinson</v>
      </c>
      <c r="CI318">
        <f t="shared" ca="1" si="107"/>
        <v>0.37821535365823689</v>
      </c>
      <c r="CJ318">
        <f t="shared" ca="1" si="108"/>
        <v>0.18982871716217403</v>
      </c>
      <c r="CL318">
        <f t="shared" ca="1" si="109"/>
        <v>0</v>
      </c>
      <c r="CN318">
        <f t="shared" ca="1" si="103"/>
        <v>0</v>
      </c>
    </row>
    <row r="319" spans="9:92">
      <c r="I319" t="str">
        <v>P.J. Tucker</v>
      </c>
      <c r="K319" s="6" t="str">
        <f t="shared" ca="1" si="88"/>
        <v>P.J. Tucker</v>
      </c>
      <c r="M319" t="str">
        <f ca="1"/>
        <v>P.J. Tucker</v>
      </c>
      <c r="N319">
        <f ca="1">INDEX(_g_scores_!K$2:$K$474,MATCH(M319,_g_scores_!$A$2:$A$474,0))</f>
        <v>-3.1175468466656033</v>
      </c>
      <c r="P319">
        <f t="shared" ca="1" si="104"/>
        <v>0</v>
      </c>
      <c r="R319">
        <f t="shared" ca="1" si="89"/>
        <v>0</v>
      </c>
      <c r="T319" t="str">
        <v>Aaron Holiday</v>
      </c>
      <c r="V319" s="6" t="str">
        <f t="shared" ca="1" si="90"/>
        <v>Aaron Holiday</v>
      </c>
      <c r="X319" t="str">
        <f ca="1"/>
        <v>Aaron Holiday</v>
      </c>
      <c r="Y319">
        <f ca="1">INDEX(_z_scores_!$K$2:$K$474,MATCH(X319,_z_scores_!$A$2:$A$474,0))</f>
        <v>-5.1759624273511209</v>
      </c>
      <c r="AA319">
        <f t="shared" ca="1" si="105"/>
        <v>0</v>
      </c>
      <c r="AC319">
        <f t="shared" ca="1" si="106"/>
        <v>0</v>
      </c>
      <c r="AE319">
        <v>-1.133809895652133</v>
      </c>
      <c r="AF319">
        <v>-1.2284403187111481</v>
      </c>
      <c r="AG319">
        <v>-0.68710498202596659</v>
      </c>
      <c r="AH319">
        <v>-0.35085136621281399</v>
      </c>
      <c r="AI319">
        <v>-0.69615226403939279</v>
      </c>
      <c r="AJ319">
        <v>-0.64138696462795575</v>
      </c>
      <c r="AK319">
        <v>0.78337089866587284</v>
      </c>
      <c r="AL319">
        <v>2.0767979765671105E-2</v>
      </c>
      <c r="AM319">
        <v>-0.20188165545147496</v>
      </c>
      <c r="BE319" t="str">
        <f t="shared" si="91"/>
        <v>P.J. Tucker</v>
      </c>
      <c r="BF319" cm="1">
        <f t="array" ref="BF319">INDEX(_x_scores_!B$2:B$474,MATCH($BE319,_x_scores_!$A$2:$A$474,0),0) + INDEX(_hidden_info_auction!AP$42:BA$42,'Draft Sim'!$F$21)</f>
        <v>-1.431948643041878</v>
      </c>
      <c r="BG319" cm="1">
        <f t="array" ref="BG319">INDEX(_x_scores_!C$2:C$474,MATCH($BE319,_x_scores_!$A$2:$A$474,0),0) + INDEX(_hidden_info_auction!AP$43:BA$43,'Draft Sim'!$F$21)</f>
        <v>-0.43025738186239015</v>
      </c>
      <c r="BH319" cm="1">
        <f t="array" ref="BH319">INDEX(_x_scores_!D$2:D$474,MATCH($BE319,_x_scores_!$A$2:$A$474,0),0) +INDEX(_hidden_info_auction!AP$44:BA$44,'Draft Sim'!$F$21)</f>
        <v>-1.0441810199373756</v>
      </c>
      <c r="BI319" cm="1">
        <f t="array" ref="BI319">INDEX(_x_scores_!E$2:E$474,MATCH($BE319,_x_scores_!$A$2:$A$474,0),0) + INDEX(_hidden_info_auction!AP$45:BA$45,'Draft Sim'!$F$21)</f>
        <v>-0.64555954461747977</v>
      </c>
      <c r="BJ319" cm="1">
        <f t="array" ref="BJ319">INDEX(_x_scores_!F$2:F$474,MATCH($BE319,_x_scores_!$A$2:$A$474,0),0) + INDEX(_hidden_info_auction!AP$46:BA$46,'Draft Sim'!$F$21)</f>
        <v>-1.2398912703799909</v>
      </c>
      <c r="BK319" cm="1">
        <f t="array" ref="BK319">INDEX(_x_scores_!G$2:G$474,MATCH($BE319,_x_scores_!$A$2:$A$474,0),0) + INDEX(_hidden_info_auction!AP$47:BA$47,'Draft Sim'!$F$21)</f>
        <v>-0.7332463323890881</v>
      </c>
      <c r="BL319" cm="1">
        <f t="array" ref="BL319">INDEX(_x_scores_!H$2:H$474,MATCH($BE319,_x_scores_!$A$2:$A$474,0),0) + INDEX(_hidden_info_auction!AP$48:BA$48,'Draft Sim'!$F$21)</f>
        <v>0.97873416659244894</v>
      </c>
      <c r="BM319" cm="1">
        <f t="array" ref="BM319">INDEX(_x_scores_!I$2:I$474,MATCH($BE319,_x_scores_!$A$2:$A$474,0),0) + INDEX(_hidden_info_auction!AP$49:BA$49,'Draft Sim'!$F$21)</f>
        <v>-1.7642814301045573</v>
      </c>
      <c r="BN319" cm="1">
        <f t="array" ref="BN319">INDEX(_x_scores_!J$2:J$474,MATCH($BE319,_x_scores_!$A$2:$A$474,0),0) + INDEX(_hidden_info_auction!AP$50:BA$50,'Draft Sim'!$F$21)</f>
        <v>-4.531477059312472E-2</v>
      </c>
      <c r="BP319">
        <f t="shared" si="92"/>
        <v>0.3946634535871163</v>
      </c>
      <c r="BQ319">
        <f t="shared" si="93"/>
        <v>0.47043743698848206</v>
      </c>
      <c r="BR319">
        <f t="shared" si="94"/>
        <v>0.43026024148118092</v>
      </c>
      <c r="BS319">
        <f t="shared" si="95"/>
        <v>0.45110958026241965</v>
      </c>
      <c r="BT319">
        <f t="shared" si="96"/>
        <v>0.41418722647825001</v>
      </c>
      <c r="BU319">
        <f t="shared" si="97"/>
        <v>0.44954457426719696</v>
      </c>
      <c r="BV319">
        <f t="shared" si="98"/>
        <v>0.57136004662986051</v>
      </c>
      <c r="BW319">
        <f t="shared" si="99"/>
        <v>0.37149828907425497</v>
      </c>
      <c r="BX319">
        <f t="shared" si="100"/>
        <v>0.49666657904118239</v>
      </c>
      <c r="BZ319">
        <f t="shared" si="101"/>
        <v>0.44996971420110488</v>
      </c>
      <c r="CA319" cm="1">
        <f t="array" aca="1" ref="CA319" ca="1">SUM(IF(MOD(_xlfn.FLOOR.MATH(ROW(INDIRECT("1:512"))/1),2)=1,BP319,1-BP319) * IF(MOD(_xlfn.FLOOR.MATH(ROW(INDIRECT("1:512"))/2),2)=1,BQ319,1-BQ319) *  IF(MOD(_xlfn.FLOOR.MATH(ROW(INDIRECT("1:512"))/4),2)=1,BR319,1-BR319) *IF(MOD(_xlfn.FLOOR.MATH(ROW(INDIRECT("1:512"))/8),2)=1,BS319,1-BS319) * IF(MOD(_xlfn.FLOOR.MATH(ROW(INDIRECT("1:512"))/16),2)=1,BT319,1-BT319) * IF(MOD(_xlfn.FLOOR.MATH(ROW(INDIRECT("1:512"))/32),2)=1,BU319,1-BU319) *  IF(MOD(_xlfn.FLOOR.MATH(ROW(INDIRECT("1:512"))/64),2)=1,BV319,1-BV319) * IF(MOD(_xlfn.FLOOR.MATH(ROW(INDIRECT("1:512"))/128),2)=1,BW319,1-BW319) * IF(MOD(_xlfn.FLOOR.MATH(ROW(INDIRECT("1:512"))/256),2)=1,BX319,1-BX319)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0.37769838824182167</v>
      </c>
      <c r="CB319">
        <f ca="1">IF('Auction Sim'!$C$2 = "Most Categories",CA319,BZ319)</f>
        <v>0.37769838824182167</v>
      </c>
      <c r="CD319" t="str">
        <f ca="1"/>
        <v>P.J. Tucker</v>
      </c>
      <c r="CF319" s="6" t="str">
        <f t="shared" ca="1" si="102"/>
        <v>P.J. Tucker</v>
      </c>
      <c r="CH319" t="str">
        <f ca="1"/>
        <v>P.J. Tucker</v>
      </c>
      <c r="CI319">
        <f t="shared" ca="1" si="107"/>
        <v>0.37769838824182167</v>
      </c>
      <c r="CJ319">
        <f t="shared" ca="1" si="108"/>
        <v>0.18846873231083527</v>
      </c>
      <c r="CL319">
        <f t="shared" ca="1" si="109"/>
        <v>0</v>
      </c>
      <c r="CN319">
        <f t="shared" ca="1" si="103"/>
        <v>0</v>
      </c>
    </row>
    <row r="320" spans="9:92">
      <c r="I320" t="str">
        <v>Damian Jones</v>
      </c>
      <c r="K320" s="6" t="str">
        <f t="shared" ca="1" si="88"/>
        <v>Damian Jones</v>
      </c>
      <c r="M320" t="str">
        <f ca="1"/>
        <v>Damian Jones</v>
      </c>
      <c r="N320">
        <f ca="1">INDEX(_g_scores_!K$2:$K$474,MATCH(M320,_g_scores_!$A$2:$A$474,0))</f>
        <v>-3.1281331398768724</v>
      </c>
      <c r="P320">
        <f t="shared" ca="1" si="104"/>
        <v>0</v>
      </c>
      <c r="R320">
        <f t="shared" ca="1" si="89"/>
        <v>0</v>
      </c>
      <c r="T320" t="str">
        <v>Cam Thomas</v>
      </c>
      <c r="V320" s="6" t="str">
        <f t="shared" ca="1" si="90"/>
        <v>Cam Thomas</v>
      </c>
      <c r="X320" t="str">
        <f ca="1"/>
        <v>Cam Thomas</v>
      </c>
      <c r="Y320">
        <f ca="1">INDEX(_z_scores_!$K$2:$K$474,MATCH(X320,_z_scores_!$A$2:$A$474,0))</f>
        <v>-5.1784590835822266</v>
      </c>
      <c r="AA320">
        <f t="shared" ca="1" si="105"/>
        <v>0</v>
      </c>
      <c r="AC320">
        <f t="shared" ca="1" si="106"/>
        <v>0</v>
      </c>
      <c r="AE320">
        <v>-0.63827484861583561</v>
      </c>
      <c r="AF320">
        <v>-1.1332632709714454</v>
      </c>
      <c r="AG320">
        <v>-0.88503229658052851</v>
      </c>
      <c r="AH320">
        <v>-0.54111840433803848</v>
      </c>
      <c r="AI320">
        <v>-0.7615446991598811</v>
      </c>
      <c r="AJ320">
        <v>-0.36411455193833314</v>
      </c>
      <c r="AK320">
        <v>0.49757442403254321</v>
      </c>
      <c r="AL320">
        <v>0.10099611685437698</v>
      </c>
      <c r="AM320">
        <v>-0.28478756318868587</v>
      </c>
      <c r="BE320" t="str">
        <f t="shared" si="91"/>
        <v>Damian Jones</v>
      </c>
      <c r="BF320" cm="1">
        <f t="array" ref="BF320">INDEX(_x_scores_!B$2:B$474,MATCH($BE320,_x_scores_!$A$2:$A$474,0),0) + INDEX(_hidden_info_auction!AP$42:BA$42,'Draft Sim'!$F$21)</f>
        <v>-1.3101970688363098</v>
      </c>
      <c r="BG320" cm="1">
        <f t="array" ref="BG320">INDEX(_x_scores_!C$2:C$474,MATCH($BE320,_x_scores_!$A$2:$A$474,0),0) + INDEX(_hidden_info_auction!AP$43:BA$43,'Draft Sim'!$F$21)</f>
        <v>-0.471307157617599</v>
      </c>
      <c r="BH320" cm="1">
        <f t="array" ref="BH320">INDEX(_x_scores_!D$2:D$474,MATCH($BE320,_x_scores_!$A$2:$A$474,0),0) +INDEX(_hidden_info_auction!AP$44:BA$44,'Draft Sim'!$F$21)</f>
        <v>-1.0242607770646144</v>
      </c>
      <c r="BI320" cm="1">
        <f t="array" ref="BI320">INDEX(_x_scores_!E$2:E$474,MATCH($BE320,_x_scores_!$A$2:$A$474,0),0) + INDEX(_hidden_info_auction!AP$45:BA$45,'Draft Sim'!$F$21)</f>
        <v>-0.99143440546836081</v>
      </c>
      <c r="BJ320" cm="1">
        <f t="array" ref="BJ320">INDEX(_x_scores_!F$2:F$474,MATCH($BE320,_x_scores_!$A$2:$A$474,0),0) + INDEX(_hidden_info_auction!AP$46:BA$46,'Draft Sim'!$F$21)</f>
        <v>-0.89585112211757811</v>
      </c>
      <c r="BK320" cm="1">
        <f t="array" ref="BK320">INDEX(_x_scores_!G$2:G$474,MATCH($BE320,_x_scores_!$A$2:$A$474,0),0) + INDEX(_hidden_info_auction!AP$47:BA$47,'Draft Sim'!$F$21)</f>
        <v>-0.96380706400270089</v>
      </c>
      <c r="BL320" cm="1">
        <f t="array" ref="BL320">INDEX(_x_scores_!H$2:H$474,MATCH($BE320,_x_scores_!$A$2:$A$474,0),0) + INDEX(_hidden_info_auction!AP$48:BA$48,'Draft Sim'!$F$21)</f>
        <v>0.88573925143175869</v>
      </c>
      <c r="BM320" cm="1">
        <f t="array" ref="BM320">INDEX(_x_scores_!I$2:I$474,MATCH($BE320,_x_scores_!$A$2:$A$474,0),0) + INDEX(_hidden_info_auction!AP$49:BA$49,'Draft Sim'!$F$21)</f>
        <v>-1.833775773185311</v>
      </c>
      <c r="BN320" cm="1">
        <f t="array" ref="BN320">INDEX(_x_scores_!J$2:J$474,MATCH($BE320,_x_scores_!$A$2:$A$474,0),0) + INDEX(_hidden_info_auction!AP$50:BA$50,'Draft Sim'!$F$21)</f>
        <v>0.25947447839759785</v>
      </c>
      <c r="BP320">
        <f t="shared" si="92"/>
        <v>0.40343444204588075</v>
      </c>
      <c r="BQ320">
        <f t="shared" si="93"/>
        <v>0.46762287757607923</v>
      </c>
      <c r="BR320">
        <f t="shared" si="94"/>
        <v>0.43157744298669831</v>
      </c>
      <c r="BS320">
        <f t="shared" si="95"/>
        <v>0.42517062742611533</v>
      </c>
      <c r="BT320">
        <f t="shared" si="96"/>
        <v>0.4377667726498945</v>
      </c>
      <c r="BU320">
        <f t="shared" si="97"/>
        <v>0.43380831234826223</v>
      </c>
      <c r="BV320">
        <f t="shared" si="98"/>
        <v>0.5646425275288276</v>
      </c>
      <c r="BW320">
        <f t="shared" si="99"/>
        <v>0.36662592320918319</v>
      </c>
      <c r="BX320">
        <f t="shared" si="100"/>
        <v>0.51908026517072847</v>
      </c>
      <c r="BZ320">
        <f t="shared" si="101"/>
        <v>0.44996991010462994</v>
      </c>
      <c r="CA320" cm="1">
        <f t="array" aca="1" ref="CA320" ca="1">SUM(IF(MOD(_xlfn.FLOOR.MATH(ROW(INDIRECT("1:512"))/1),2)=1,BP320,1-BP320) * IF(MOD(_xlfn.FLOOR.MATH(ROW(INDIRECT("1:512"))/2),2)=1,BQ320,1-BQ320) *  IF(MOD(_xlfn.FLOOR.MATH(ROW(INDIRECT("1:512"))/4),2)=1,BR320,1-BR320) *IF(MOD(_xlfn.FLOOR.MATH(ROW(INDIRECT("1:512"))/8),2)=1,BS320,1-BS320) * IF(MOD(_xlfn.FLOOR.MATH(ROW(INDIRECT("1:512"))/16),2)=1,BT320,1-BT320) * IF(MOD(_xlfn.FLOOR.MATH(ROW(INDIRECT("1:512"))/32),2)=1,BU320,1-BU320) *  IF(MOD(_xlfn.FLOOR.MATH(ROW(INDIRECT("1:512"))/64),2)=1,BV320,1-BV320) * IF(MOD(_xlfn.FLOOR.MATH(ROW(INDIRECT("1:512"))/128),2)=1,BW320,1-BW320) * IF(MOD(_xlfn.FLOOR.MATH(ROW(INDIRECT("1:512"))/256),2)=1,BX320,1-BX320)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0.37768739291118258</v>
      </c>
      <c r="CB320">
        <f ca="1">IF('Auction Sim'!$C$2 = "Most Categories",CA320,BZ320)</f>
        <v>0.37768739291118258</v>
      </c>
      <c r="CD320" t="str">
        <f ca="1"/>
        <v>Damian Jones</v>
      </c>
      <c r="CF320" s="6" t="str">
        <f t="shared" ca="1" si="102"/>
        <v>Damian Jones</v>
      </c>
      <c r="CH320" t="str">
        <f ca="1"/>
        <v>Damian Jones</v>
      </c>
      <c r="CI320">
        <f t="shared" ca="1" si="107"/>
        <v>0.37768739291118258</v>
      </c>
      <c r="CJ320">
        <f t="shared" ca="1" si="108"/>
        <v>0.18843980056104909</v>
      </c>
      <c r="CL320">
        <f t="shared" ca="1" si="109"/>
        <v>0</v>
      </c>
      <c r="CN320">
        <f t="shared" ca="1" si="103"/>
        <v>0</v>
      </c>
    </row>
    <row r="321" spans="9:92">
      <c r="I321" t="str">
        <v>McKinley Wright IV</v>
      </c>
      <c r="K321" s="6" t="str">
        <f t="shared" ca="1" si="88"/>
        <v>McKinley Wright IV</v>
      </c>
      <c r="M321" t="str">
        <f ca="1"/>
        <v>McKinley Wright IV</v>
      </c>
      <c r="N321">
        <f ca="1">INDEX(_g_scores_!K$2:$K$474,MATCH(M321,_g_scores_!$A$2:$A$474,0))</f>
        <v>-3.1316375363237512</v>
      </c>
      <c r="P321">
        <f t="shared" ca="1" si="104"/>
        <v>0</v>
      </c>
      <c r="R321">
        <f t="shared" ca="1" si="89"/>
        <v>0</v>
      </c>
      <c r="T321" t="str">
        <v>Kendrick Nunn</v>
      </c>
      <c r="V321" s="6" t="str">
        <f t="shared" ca="1" si="90"/>
        <v>Kendrick Nunn</v>
      </c>
      <c r="X321" t="str">
        <f ca="1"/>
        <v>Kendrick Nunn</v>
      </c>
      <c r="Y321">
        <f ca="1">INDEX(_z_scores_!$K$2:$K$474,MATCH(X321,_z_scores_!$A$2:$A$474,0))</f>
        <v>-5.1833443798871466</v>
      </c>
      <c r="AA321">
        <f t="shared" ca="1" si="105"/>
        <v>0</v>
      </c>
      <c r="AC321">
        <f t="shared" ca="1" si="106"/>
        <v>0</v>
      </c>
      <c r="AE321">
        <v>-0.91409822654472772</v>
      </c>
      <c r="AF321">
        <v>-1.2101388021424155</v>
      </c>
      <c r="AG321">
        <v>-0.75162591339131446</v>
      </c>
      <c r="AH321">
        <v>-0.60258022010864298</v>
      </c>
      <c r="AI321">
        <v>-0.77522300904276775</v>
      </c>
      <c r="AJ321">
        <v>-0.1792182864715979</v>
      </c>
      <c r="AK321">
        <v>0.6797888663946573</v>
      </c>
      <c r="AL321">
        <v>1.9618747076155414E-2</v>
      </c>
      <c r="AM321">
        <v>-0.20925432656028642</v>
      </c>
      <c r="BE321" t="str">
        <f t="shared" si="91"/>
        <v>McKinley Wright IV</v>
      </c>
      <c r="BF321" cm="1">
        <f t="array" ref="BF321">INDEX(_x_scores_!B$2:B$474,MATCH($BE321,_x_scores_!$A$2:$A$474,0),0) + INDEX(_hidden_info_auction!AP$42:BA$42,'Draft Sim'!$F$21)</f>
        <v>-1.1977158182031384</v>
      </c>
      <c r="BG321" cm="1">
        <f t="array" ref="BG321">INDEX(_x_scores_!C$2:C$474,MATCH($BE321,_x_scores_!$A$2:$A$474,0),0) + INDEX(_hidden_info_auction!AP$43:BA$43,'Draft Sim'!$F$21)</f>
        <v>-0.81381675360316474</v>
      </c>
      <c r="BH321" cm="1">
        <f t="array" ref="BH321">INDEX(_x_scores_!D$2:D$474,MATCH($BE321,_x_scores_!$A$2:$A$474,0),0) +INDEX(_hidden_info_auction!AP$44:BA$44,'Draft Sim'!$F$21)</f>
        <v>-0.55403423535208451</v>
      </c>
      <c r="BI321" cm="1">
        <f t="array" ref="BI321">INDEX(_x_scores_!E$2:E$474,MATCH($BE321,_x_scores_!$A$2:$A$474,0),0) + INDEX(_hidden_info_auction!AP$45:BA$45,'Draft Sim'!$F$21)</f>
        <v>-0.73500902062672435</v>
      </c>
      <c r="BJ321" cm="1">
        <f t="array" ref="BJ321">INDEX(_x_scores_!F$2:F$474,MATCH($BE321,_x_scores_!$A$2:$A$474,0),0) + INDEX(_hidden_info_auction!AP$46:BA$46,'Draft Sim'!$F$21)</f>
        <v>-1.1735510411250836</v>
      </c>
      <c r="BK321" cm="1">
        <f t="array" ref="BK321">INDEX(_x_scores_!G$2:G$474,MATCH($BE321,_x_scores_!$A$2:$A$474,0),0) + INDEX(_hidden_info_auction!AP$47:BA$47,'Draft Sim'!$F$21)</f>
        <v>-0.82580981639310136</v>
      </c>
      <c r="BL321" cm="1">
        <f t="array" ref="BL321">INDEX(_x_scores_!H$2:H$474,MATCH($BE321,_x_scores_!$A$2:$A$474,0),0) + INDEX(_hidden_info_auction!AP$48:BA$48,'Draft Sim'!$F$21)</f>
        <v>0.64597764329335872</v>
      </c>
      <c r="BM321" cm="1">
        <f t="array" ref="BM321">INDEX(_x_scores_!I$2:I$474,MATCH($BE321,_x_scores_!$A$2:$A$474,0),0) + INDEX(_hidden_info_auction!AP$49:BA$49,'Draft Sim'!$F$21)</f>
        <v>-1.7816419524079534</v>
      </c>
      <c r="BN321" cm="1">
        <f t="array" ref="BN321">INDEX(_x_scores_!J$2:J$474,MATCH($BE321,_x_scores_!$A$2:$A$474,0),0) + INDEX(_hidden_info_auction!AP$50:BA$50,'Draft Sim'!$F$21)</f>
        <v>7.5487305272033317E-2</v>
      </c>
      <c r="BP321">
        <f t="shared" si="92"/>
        <v>0.41158110015175609</v>
      </c>
      <c r="BQ321">
        <f t="shared" si="93"/>
        <v>0.44421522255972734</v>
      </c>
      <c r="BR321">
        <f t="shared" si="94"/>
        <v>0.46285993666155045</v>
      </c>
      <c r="BS321">
        <f t="shared" si="95"/>
        <v>0.44437665167590035</v>
      </c>
      <c r="BT321">
        <f t="shared" si="96"/>
        <v>0.41871273734999592</v>
      </c>
      <c r="BU321">
        <f t="shared" si="97"/>
        <v>0.44321595272365721</v>
      </c>
      <c r="BV321">
        <f t="shared" si="98"/>
        <v>0.54724164136391562</v>
      </c>
      <c r="BW321">
        <f t="shared" si="99"/>
        <v>0.37027914766990433</v>
      </c>
      <c r="BX321">
        <f t="shared" si="100"/>
        <v>0.50555284215117302</v>
      </c>
      <c r="BZ321">
        <f t="shared" si="101"/>
        <v>0.4497816924786201</v>
      </c>
      <c r="CA321" cm="1">
        <f t="array" aca="1" ref="CA321" ca="1">SUM(IF(MOD(_xlfn.FLOOR.MATH(ROW(INDIRECT("1:512"))/1),2)=1,BP321,1-BP321) * IF(MOD(_xlfn.FLOOR.MATH(ROW(INDIRECT("1:512"))/2),2)=1,BQ321,1-BQ321) *  IF(MOD(_xlfn.FLOOR.MATH(ROW(INDIRECT("1:512"))/4),2)=1,BR321,1-BR321) *IF(MOD(_xlfn.FLOOR.MATH(ROW(INDIRECT("1:512"))/8),2)=1,BS321,1-BS321) * IF(MOD(_xlfn.FLOOR.MATH(ROW(INDIRECT("1:512"))/16),2)=1,BT321,1-BT321) * IF(MOD(_xlfn.FLOOR.MATH(ROW(INDIRECT("1:512"))/32),2)=1,BU321,1-BU321) *  IF(MOD(_xlfn.FLOOR.MATH(ROW(INDIRECT("1:512"))/64),2)=1,BV321,1-BV321) * IF(MOD(_xlfn.FLOOR.MATH(ROW(INDIRECT("1:512"))/128),2)=1,BW321,1-BW321) * IF(MOD(_xlfn.FLOOR.MATH(ROW(INDIRECT("1:512"))/256),2)=1,BX321,1-BX321)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0.3774602855668262</v>
      </c>
      <c r="CB321">
        <f ca="1">IF('Auction Sim'!$C$2 = "Most Categories",CA321,BZ321)</f>
        <v>0.3774602855668262</v>
      </c>
      <c r="CD321" t="str">
        <f ca="1"/>
        <v>Dominick Barlow</v>
      </c>
      <c r="CF321" s="6" t="str">
        <f t="shared" ca="1" si="102"/>
        <v>Dominick Barlow</v>
      </c>
      <c r="CH321" t="str">
        <f ca="1"/>
        <v>Dominick Barlow</v>
      </c>
      <c r="CI321">
        <f t="shared" ca="1" si="107"/>
        <v>0.3776307875485323</v>
      </c>
      <c r="CJ321">
        <f t="shared" ca="1" si="108"/>
        <v>0.18829085210014318</v>
      </c>
      <c r="CL321">
        <f t="shared" ca="1" si="109"/>
        <v>0</v>
      </c>
      <c r="CN321">
        <f t="shared" ca="1" si="103"/>
        <v>0</v>
      </c>
    </row>
    <row r="322" spans="9:92">
      <c r="I322" t="str">
        <v>Dominick Barlow</v>
      </c>
      <c r="K322" s="6" t="str">
        <f t="shared" ca="1" si="88"/>
        <v>Dominick Barlow</v>
      </c>
      <c r="M322" t="str">
        <f ca="1"/>
        <v>Dominick Barlow</v>
      </c>
      <c r="N322">
        <f ca="1">INDEX(_g_scores_!K$2:$K$474,MATCH(M322,_g_scores_!$A$2:$A$474,0))</f>
        <v>-3.1316648120865183</v>
      </c>
      <c r="P322">
        <f t="shared" ca="1" si="104"/>
        <v>0</v>
      </c>
      <c r="R322">
        <f t="shared" ca="1" si="89"/>
        <v>0</v>
      </c>
      <c r="T322" t="str">
        <v>McKinley Wright IV</v>
      </c>
      <c r="V322" s="6" t="str">
        <f t="shared" ca="1" si="90"/>
        <v>McKinley Wright IV</v>
      </c>
      <c r="X322" t="str">
        <f ca="1"/>
        <v>McKinley Wright IV</v>
      </c>
      <c r="Y322">
        <f ca="1">INDEX(_z_scores_!$K$2:$K$474,MATCH(X322,_z_scores_!$A$2:$A$474,0))</f>
        <v>-5.1960441661214665</v>
      </c>
      <c r="AA322">
        <f t="shared" ca="1" si="105"/>
        <v>0</v>
      </c>
      <c r="AC322">
        <f t="shared" ca="1" si="106"/>
        <v>0</v>
      </c>
      <c r="AE322">
        <v>-1.1058789549846681</v>
      </c>
      <c r="AF322">
        <v>-1.0579843687298711</v>
      </c>
      <c r="AG322">
        <v>-0.70349323858558976</v>
      </c>
      <c r="AH322">
        <v>-0.502033493681313</v>
      </c>
      <c r="AI322">
        <v>-0.60177957339203292</v>
      </c>
      <c r="AJ322">
        <v>-0.75787639709286325</v>
      </c>
      <c r="AK322">
        <v>0.71664195643850148</v>
      </c>
      <c r="AL322">
        <v>-3.7703250039114226E-2</v>
      </c>
      <c r="AM322">
        <v>-2.435653413412342E-2</v>
      </c>
      <c r="BE322" t="str">
        <f t="shared" si="91"/>
        <v>Dominick Barlow</v>
      </c>
      <c r="BF322" cm="1">
        <f t="array" ref="BF322">INDEX(_x_scores_!B$2:B$474,MATCH($BE322,_x_scores_!$A$2:$A$474,0),0) + INDEX(_hidden_info_auction!AP$42:BA$42,'Draft Sim'!$F$21)</f>
        <v>-1.2462639076202724</v>
      </c>
      <c r="BG322" cm="1">
        <f t="array" ref="BG322">INDEX(_x_scores_!C$2:C$474,MATCH($BE322,_x_scores_!$A$2:$A$474,0),0) + INDEX(_hidden_info_auction!AP$43:BA$43,'Draft Sim'!$F$21)</f>
        <v>-0.49108858648602594</v>
      </c>
      <c r="BH322" cm="1">
        <f t="array" ref="BH322">INDEX(_x_scores_!D$2:D$474,MATCH($BE322,_x_scores_!$A$2:$A$474,0),0) +INDEX(_hidden_info_auction!AP$44:BA$44,'Draft Sim'!$F$21)</f>
        <v>-0.86780634160254078</v>
      </c>
      <c r="BI322" cm="1">
        <f t="array" ref="BI322">INDEX(_x_scores_!E$2:E$474,MATCH($BE322,_x_scores_!$A$2:$A$474,0),0) + INDEX(_hidden_info_auction!AP$45:BA$45,'Draft Sim'!$F$21)</f>
        <v>-0.8327866932323813</v>
      </c>
      <c r="BJ322" cm="1">
        <f t="array" ref="BJ322">INDEX(_x_scores_!F$2:F$474,MATCH($BE322,_x_scores_!$A$2:$A$474,0),0) + INDEX(_hidden_info_auction!AP$46:BA$46,'Draft Sim'!$F$21)</f>
        <v>-0.84764939588643196</v>
      </c>
      <c r="BK322" cm="1">
        <f t="array" ref="BK322">INDEX(_x_scores_!G$2:G$474,MATCH($BE322,_x_scores_!$A$2:$A$474,0),0) + INDEX(_hidden_info_auction!AP$47:BA$47,'Draft Sim'!$F$21)</f>
        <v>-1.074286055536259</v>
      </c>
      <c r="BL322" cm="1">
        <f t="array" ref="BL322">INDEX(_x_scores_!H$2:H$474,MATCH($BE322,_x_scores_!$A$2:$A$474,0),0) + INDEX(_hidden_info_auction!AP$48:BA$48,'Draft Sim'!$F$21)</f>
        <v>0.79660874915910873</v>
      </c>
      <c r="BM322" cm="1">
        <f t="array" ref="BM322">INDEX(_x_scores_!I$2:I$474,MATCH($BE322,_x_scores_!$A$2:$A$474,0),0) + INDEX(_hidden_info_auction!AP$49:BA$49,'Draft Sim'!$F$21)</f>
        <v>-1.8970487932007369</v>
      </c>
      <c r="BN322" cm="1">
        <f t="array" ref="BN322">INDEX(_x_scores_!J$2:J$474,MATCH($BE322,_x_scores_!$A$2:$A$474,0),0) + INDEX(_hidden_info_auction!AP$50:BA$50,'Draft Sim'!$F$21)</f>
        <v>0.10914199311843287</v>
      </c>
      <c r="BP322">
        <f t="shared" si="92"/>
        <v>0.40806001943650672</v>
      </c>
      <c r="BQ322">
        <f t="shared" si="93"/>
        <v>0.4662671417829457</v>
      </c>
      <c r="BR322">
        <f t="shared" si="94"/>
        <v>0.44194812362178626</v>
      </c>
      <c r="BS322">
        <f t="shared" si="95"/>
        <v>0.43703524048619191</v>
      </c>
      <c r="BT322">
        <f t="shared" si="96"/>
        <v>0.44109012227522126</v>
      </c>
      <c r="BU322">
        <f t="shared" si="97"/>
        <v>0.42630333621657857</v>
      </c>
      <c r="BV322">
        <f t="shared" si="98"/>
        <v>0.5581865737667977</v>
      </c>
      <c r="BW322">
        <f t="shared" si="99"/>
        <v>0.3622083372749163</v>
      </c>
      <c r="BX322">
        <f t="shared" si="100"/>
        <v>0.50802819651556597</v>
      </c>
      <c r="BZ322">
        <f t="shared" si="101"/>
        <v>0.44990301015294559</v>
      </c>
      <c r="CA322" cm="1">
        <f t="array" aca="1" ref="CA322" ca="1">SUM(IF(MOD(_xlfn.FLOOR.MATH(ROW(INDIRECT("1:512"))/1),2)=1,BP322,1-BP322) * IF(MOD(_xlfn.FLOOR.MATH(ROW(INDIRECT("1:512"))/2),2)=1,BQ322,1-BQ322) *  IF(MOD(_xlfn.FLOOR.MATH(ROW(INDIRECT("1:512"))/4),2)=1,BR322,1-BR322) *IF(MOD(_xlfn.FLOOR.MATH(ROW(INDIRECT("1:512"))/8),2)=1,BS322,1-BS322) * IF(MOD(_xlfn.FLOOR.MATH(ROW(INDIRECT("1:512"))/16),2)=1,BT322,1-BT322) * IF(MOD(_xlfn.FLOOR.MATH(ROW(INDIRECT("1:512"))/32),2)=1,BU322,1-BU322) *  IF(MOD(_xlfn.FLOOR.MATH(ROW(INDIRECT("1:512"))/64),2)=1,BV322,1-BV322) * IF(MOD(_xlfn.FLOOR.MATH(ROW(INDIRECT("1:512"))/128),2)=1,BW322,1-BW322) * IF(MOD(_xlfn.FLOOR.MATH(ROW(INDIRECT("1:512"))/256),2)=1,BX322,1-BX322)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0.3776307875485323</v>
      </c>
      <c r="CB322">
        <f ca="1">IF('Auction Sim'!$C$2 = "Most Categories",CA322,BZ322)</f>
        <v>0.3776307875485323</v>
      </c>
      <c r="CD322" t="str">
        <f ca="1"/>
        <v>Mike Muscala</v>
      </c>
      <c r="CF322" s="6" t="str">
        <f t="shared" ca="1" si="102"/>
        <v>Mike Muscala</v>
      </c>
      <c r="CH322" t="str">
        <f ca="1"/>
        <v>Mike Muscala</v>
      </c>
      <c r="CI322">
        <f t="shared" ca="1" si="107"/>
        <v>0.37751784125160559</v>
      </c>
      <c r="CJ322">
        <f t="shared" ca="1" si="108"/>
        <v>0.18799363031106148</v>
      </c>
      <c r="CL322">
        <f t="shared" ca="1" si="109"/>
        <v>0</v>
      </c>
      <c r="CN322">
        <f t="shared" ca="1" si="103"/>
        <v>0</v>
      </c>
    </row>
    <row r="323" spans="9:92">
      <c r="I323" t="str">
        <v>Svi Mykhailiuk</v>
      </c>
      <c r="K323" s="6" t="str">
        <f t="shared" ca="1" si="88"/>
        <v>Svi Mykhailiuk</v>
      </c>
      <c r="M323" t="str">
        <f ca="1"/>
        <v>Svi Mykhailiuk</v>
      </c>
      <c r="N323">
        <f ca="1">INDEX(_g_scores_!K$2:$K$474,MATCH(M323,_g_scores_!$A$2:$A$474,0))</f>
        <v>-3.1376026691154579</v>
      </c>
      <c r="P323">
        <f t="shared" ca="1" si="104"/>
        <v>0</v>
      </c>
      <c r="R323">
        <f t="shared" ca="1" si="89"/>
        <v>0</v>
      </c>
      <c r="T323" t="str">
        <v>Jordan Schakel</v>
      </c>
      <c r="V323" s="6" t="str">
        <f t="shared" ca="1" si="90"/>
        <v>Jordan Schakel</v>
      </c>
      <c r="X323" t="str">
        <f ca="1"/>
        <v>Jordan Schakel</v>
      </c>
      <c r="Y323">
        <f ca="1">INDEX(_z_scores_!$K$2:$K$474,MATCH(X323,_z_scores_!$A$2:$A$474,0))</f>
        <v>-5.2088168533281767</v>
      </c>
      <c r="AA323">
        <f t="shared" ca="1" si="105"/>
        <v>0</v>
      </c>
      <c r="AC323">
        <f t="shared" ca="1" si="106"/>
        <v>0</v>
      </c>
      <c r="AE323">
        <v>-1.1468791147873054</v>
      </c>
      <c r="AF323">
        <v>-1.0902840107992209</v>
      </c>
      <c r="AG323">
        <v>-0.98792407727193643</v>
      </c>
      <c r="AH323">
        <v>-0.57987378459910255</v>
      </c>
      <c r="AI323">
        <v>-0.58587268276845073</v>
      </c>
      <c r="AJ323">
        <v>-0.62828953737733251</v>
      </c>
      <c r="AK323">
        <v>0.97960586577491371</v>
      </c>
      <c r="AL323">
        <v>-2.2987990222415183E-2</v>
      </c>
      <c r="AM323">
        <v>-4.3581409783967712E-2</v>
      </c>
      <c r="BE323" t="str">
        <f t="shared" si="91"/>
        <v>Svi Mykhailiuk</v>
      </c>
      <c r="BF323" cm="1">
        <f t="array" ref="BF323">INDEX(_x_scores_!B$2:B$474,MATCH($BE323,_x_scores_!$A$2:$A$474,0),0) + INDEX(_hidden_info_auction!AP$42:BA$42,'Draft Sim'!$F$21)</f>
        <v>-1.1788119716845391</v>
      </c>
      <c r="BG323" cm="1">
        <f t="array" ref="BG323">INDEX(_x_scores_!C$2:C$474,MATCH($BE323,_x_scores_!$A$2:$A$474,0),0) + INDEX(_hidden_info_auction!AP$43:BA$43,'Draft Sim'!$F$21)</f>
        <v>-0.85631598394042785</v>
      </c>
      <c r="BH323" cm="1">
        <f t="array" ref="BH323">INDEX(_x_scores_!D$2:D$474,MATCH($BE323,_x_scores_!$A$2:$A$474,0),0) +INDEX(_hidden_info_auction!AP$44:BA$44,'Draft Sim'!$F$21)</f>
        <v>-0.80071981136346293</v>
      </c>
      <c r="BI323" cm="1">
        <f t="array" ref="BI323">INDEX(_x_scores_!E$2:E$474,MATCH($BE323,_x_scores_!$A$2:$A$474,0),0) + INDEX(_hidden_info_auction!AP$45:BA$45,'Draft Sim'!$F$21)</f>
        <v>-0.71114362149068322</v>
      </c>
      <c r="BJ323" cm="1">
        <f t="array" ref="BJ323">INDEX(_x_scores_!F$2:F$474,MATCH($BE323,_x_scores_!$A$2:$A$474,0),0) + INDEX(_hidden_info_auction!AP$46:BA$46,'Draft Sim'!$F$21)</f>
        <v>-1.2732550968792873</v>
      </c>
      <c r="BK323" cm="1">
        <f t="array" ref="BK323">INDEX(_x_scores_!G$2:G$474,MATCH($BE323,_x_scores_!$A$2:$A$474,0),0) + INDEX(_hidden_info_auction!AP$47:BA$47,'Draft Sim'!$F$21)</f>
        <v>-0.52109484050402821</v>
      </c>
      <c r="BL323" cm="1">
        <f t="array" ref="BL323">INDEX(_x_scores_!H$2:H$474,MATCH($BE323,_x_scores_!$A$2:$A$474,0),0) + INDEX(_hidden_info_auction!AP$48:BA$48,'Draft Sim'!$F$21)</f>
        <v>0.8107758520975189</v>
      </c>
      <c r="BM323" cm="1">
        <f t="array" ref="BM323">INDEX(_x_scores_!I$2:I$474,MATCH($BE323,_x_scores_!$A$2:$A$474,0),0) + INDEX(_hidden_info_auction!AP$49:BA$49,'Draft Sim'!$F$21)</f>
        <v>-1.7417581749259037</v>
      </c>
      <c r="BN323" cm="1">
        <f t="array" ref="BN323">INDEX(_x_scores_!J$2:J$474,MATCH($BE323,_x_scores_!$A$2:$A$474,0),0) + INDEX(_hidden_info_auction!AP$50:BA$50,'Draft Sim'!$F$21)</f>
        <v>-0.10393464780145775</v>
      </c>
      <c r="BP323">
        <f t="shared" si="92"/>
        <v>0.41295409767398372</v>
      </c>
      <c r="BQ323">
        <f t="shared" si="93"/>
        <v>0.44132259815418928</v>
      </c>
      <c r="BR323">
        <f t="shared" si="94"/>
        <v>0.44640764478945316</v>
      </c>
      <c r="BS323">
        <f t="shared" si="95"/>
        <v>0.44617153070473958</v>
      </c>
      <c r="BT323">
        <f t="shared" si="96"/>
        <v>0.4119155155808979</v>
      </c>
      <c r="BU323">
        <f t="shared" si="97"/>
        <v>0.46409541230115459</v>
      </c>
      <c r="BV323">
        <f t="shared" si="98"/>
        <v>0.55921381329491404</v>
      </c>
      <c r="BW323">
        <f t="shared" si="99"/>
        <v>0.373081904433616</v>
      </c>
      <c r="BX323">
        <f t="shared" si="100"/>
        <v>0.49235479397309934</v>
      </c>
      <c r="BZ323">
        <f t="shared" si="101"/>
        <v>0.44972414565622754</v>
      </c>
      <c r="CA323" cm="1">
        <f t="array" aca="1" ref="CA323" ca="1">SUM(IF(MOD(_xlfn.FLOOR.MATH(ROW(INDIRECT("1:512"))/1),2)=1,BP323,1-BP323) * IF(MOD(_xlfn.FLOOR.MATH(ROW(INDIRECT("1:512"))/2),2)=1,BQ323,1-BQ323) *  IF(MOD(_xlfn.FLOOR.MATH(ROW(INDIRECT("1:512"))/4),2)=1,BR323,1-BR323) *IF(MOD(_xlfn.FLOOR.MATH(ROW(INDIRECT("1:512"))/8),2)=1,BS323,1-BS323) * IF(MOD(_xlfn.FLOOR.MATH(ROW(INDIRECT("1:512"))/16),2)=1,BT323,1-BT323) * IF(MOD(_xlfn.FLOOR.MATH(ROW(INDIRECT("1:512"))/32),2)=1,BU323,1-BU323) *  IF(MOD(_xlfn.FLOOR.MATH(ROW(INDIRECT("1:512"))/64),2)=1,BV323,1-BV323) * IF(MOD(_xlfn.FLOOR.MATH(ROW(INDIRECT("1:512"))/128),2)=1,BW323,1-BW323) * IF(MOD(_xlfn.FLOOR.MATH(ROW(INDIRECT("1:512"))/256),2)=1,BX323,1-BX323)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0.37727843191806321</v>
      </c>
      <c r="CB323">
        <f ca="1">IF('Auction Sim'!$C$2 = "Most Categories",CA323,BZ323)</f>
        <v>0.37727843191806321</v>
      </c>
      <c r="CD323" t="str">
        <f ca="1"/>
        <v>McKinley Wright IV</v>
      </c>
      <c r="CF323" s="6" t="str">
        <f t="shared" ca="1" si="102"/>
        <v>McKinley Wright IV</v>
      </c>
      <c r="CH323" t="str">
        <f ca="1"/>
        <v>McKinley Wright IV</v>
      </c>
      <c r="CI323">
        <f t="shared" ca="1" si="107"/>
        <v>0.3774602855668262</v>
      </c>
      <c r="CJ323">
        <f t="shared" ca="1" si="108"/>
        <v>0.18784216008707966</v>
      </c>
      <c r="CL323">
        <f t="shared" ca="1" si="109"/>
        <v>0</v>
      </c>
      <c r="CN323">
        <f t="shared" ca="1" si="103"/>
        <v>0</v>
      </c>
    </row>
    <row r="324" spans="9:92">
      <c r="I324" t="str">
        <v>Mike Muscala</v>
      </c>
      <c r="K324" s="6" t="str">
        <f t="shared" ref="K324:K387" ca="1" si="110">IFERROR(MATCH(I324,$E$4:$E$502,0),I324)</f>
        <v>Mike Muscala</v>
      </c>
      <c r="M324" t="str">
        <f ca="1"/>
        <v>Mike Muscala</v>
      </c>
      <c r="N324">
        <f ca="1">INDEX(_g_scores_!K$2:$K$474,MATCH(M324,_g_scores_!$A$2:$A$474,0))</f>
        <v>-3.1441260076346476</v>
      </c>
      <c r="P324">
        <f t="shared" ca="1" si="104"/>
        <v>0</v>
      </c>
      <c r="R324">
        <f t="shared" ref="R324:R387" ca="1" si="111">P324*$G$7/$Q$4</f>
        <v>0</v>
      </c>
      <c r="T324" t="str">
        <v>Miles McBride</v>
      </c>
      <c r="V324" s="6" t="str">
        <f t="shared" ref="V324:V387" ca="1" si="112">IFERROR(MATCH(T324,$E$4:$E$502,0),T324)</f>
        <v>Miles McBride</v>
      </c>
      <c r="X324" t="str">
        <f ca="1"/>
        <v>Miles McBride</v>
      </c>
      <c r="Y324">
        <f ca="1">INDEX(_z_scores_!$K$2:$K$474,MATCH(X324,_z_scores_!$A$2:$A$474,0))</f>
        <v>-5.218716107468679</v>
      </c>
      <c r="AA324">
        <f t="shared" ca="1" si="105"/>
        <v>0</v>
      </c>
      <c r="AC324">
        <f t="shared" ca="1" si="106"/>
        <v>0</v>
      </c>
      <c r="AE324">
        <v>-1.1311771780383164</v>
      </c>
      <c r="AF324">
        <v>-1.2519693380711359</v>
      </c>
      <c r="AG324">
        <v>-0.76615723914426626</v>
      </c>
      <c r="AH324">
        <v>-0.40849184819511675</v>
      </c>
      <c r="AI324">
        <v>-0.72981073234134441</v>
      </c>
      <c r="AJ324">
        <v>-0.4016220748832337</v>
      </c>
      <c r="AK324">
        <v>0.85658391433052994</v>
      </c>
      <c r="AL324">
        <v>-7.2158994587399411E-2</v>
      </c>
      <c r="AM324">
        <v>-0.20380606206725368</v>
      </c>
      <c r="BE324" t="str">
        <f t="shared" ref="BE324:BE387" si="113">I324</f>
        <v>Mike Muscala</v>
      </c>
      <c r="BF324" cm="1">
        <f t="array" ref="BF324">INDEX(_x_scores_!B$2:B$474,MATCH($BE324,_x_scores_!$A$2:$A$474,0),0) + INDEX(_hidden_info_auction!AP$42:BA$42,'Draft Sim'!$F$21)</f>
        <v>-1.2379922561467012</v>
      </c>
      <c r="BG324" cm="1">
        <f t="array" ref="BG324">INDEX(_x_scores_!C$2:C$474,MATCH($BE324,_x_scores_!$A$2:$A$474,0),0) + INDEX(_hidden_info_auction!AP$43:BA$43,'Draft Sim'!$F$21)</f>
        <v>-0.74041758120341816</v>
      </c>
      <c r="BH324" cm="1">
        <f t="array" ref="BH324">INDEX(_x_scores_!D$2:D$474,MATCH($BE324,_x_scores_!$A$2:$A$474,0),0) +INDEX(_hidden_info_auction!AP$44:BA$44,'Draft Sim'!$F$21)</f>
        <v>-1.0206054017018309</v>
      </c>
      <c r="BI324" cm="1">
        <f t="array" ref="BI324">INDEX(_x_scores_!E$2:E$474,MATCH($BE324,_x_scores_!$A$2:$A$474,0),0) + INDEX(_hidden_info_auction!AP$45:BA$45,'Draft Sim'!$F$21)</f>
        <v>-1.0738672136460286</v>
      </c>
      <c r="BJ324" cm="1">
        <f t="array" ref="BJ324">INDEX(_x_scores_!F$2:F$474,MATCH($BE324,_x_scores_!$A$2:$A$474,0),0) + INDEX(_hidden_info_auction!AP$46:BA$46,'Draft Sim'!$F$21)</f>
        <v>-1.0323608383812362</v>
      </c>
      <c r="BK324" cm="1">
        <f t="array" ref="BK324">INDEX(_x_scores_!G$2:G$474,MATCH($BE324,_x_scores_!$A$2:$A$474,0),0) + INDEX(_hidden_info_auction!AP$47:BA$47,'Draft Sim'!$F$21)</f>
        <v>-0.49823402542217465</v>
      </c>
      <c r="BL324" cm="1">
        <f t="array" ref="BL324">INDEX(_x_scores_!H$2:H$474,MATCH($BE324,_x_scores_!$A$2:$A$474,0),0) + INDEX(_hidden_info_auction!AP$48:BA$48,'Draft Sim'!$F$21)</f>
        <v>1.021823622357247</v>
      </c>
      <c r="BM324" cm="1">
        <f t="array" ref="BM324">INDEX(_x_scores_!I$2:I$474,MATCH($BE324,_x_scores_!$A$2:$A$474,0),0) + INDEX(_hidden_info_auction!AP$49:BA$49,'Draft Sim'!$F$21)</f>
        <v>-1.7617271676475625</v>
      </c>
      <c r="BN324" cm="1">
        <f t="array" ref="BN324">INDEX(_x_scores_!J$2:J$474,MATCH($BE324,_x_scores_!$A$2:$A$474,0),0) + INDEX(_hidden_info_auction!AP$50:BA$50,'Draft Sim'!$F$21)</f>
        <v>1.8567109826004013E-3</v>
      </c>
      <c r="BP324">
        <f t="shared" ref="BP324:BP387" si="114">1 - _xlfn.NORM.DIST(0,BF324,SQRT(AP$54),TRUE)</f>
        <v>0.4086594270862427</v>
      </c>
      <c r="BQ324">
        <f t="shared" ref="BQ324:BQ387" si="115">1 - _xlfn.NORM.DIST(0,BG324,SQRT(AP$55),TRUE)</f>
        <v>0.44921790706322939</v>
      </c>
      <c r="BR324">
        <f t="shared" ref="BR324:BR387" si="116">1 - _xlfn.NORM.DIST(0,BH324,SQRT(AP$56),TRUE)</f>
        <v>0.43181923326375138</v>
      </c>
      <c r="BS324">
        <f t="shared" ref="BS324:BS387" si="117">1 - _xlfn.NORM.DIST(0,BI324,SQRT(AP$57),TRUE)</f>
        <v>0.41903176534306508</v>
      </c>
      <c r="BT324">
        <f t="shared" ref="BT324:BT387" si="118">1 - _xlfn.NORM.DIST(0,BJ324,SQRT(AP$58),TRUE)</f>
        <v>0.42837942895497816</v>
      </c>
      <c r="BU324">
        <f t="shared" ref="BU324:BU387" si="119">1 - _xlfn.NORM.DIST(0,BK324,SQRT(AP$59),TRUE)</f>
        <v>0.46566658906665781</v>
      </c>
      <c r="BV324">
        <f t="shared" ref="BV324:BV387" si="120">1 - _xlfn.NORM.DIST(0,BL324,SQRT(AP$60),TRUE)</f>
        <v>0.57446575537019484</v>
      </c>
      <c r="BW324">
        <f t="shared" ref="BW324:BW387" si="121">1 - _xlfn.NORM.DIST(0,BM324,SQRT(AP$61),TRUE)</f>
        <v>0.37167777113626865</v>
      </c>
      <c r="BX324">
        <f t="shared" ref="BX324:BX387" si="122">1 - _xlfn.NORM.DIST(0,BN324,SQRT(AP$62),TRUE)</f>
        <v>0.50013658396858451</v>
      </c>
      <c r="BZ324">
        <f t="shared" ref="BZ324:BZ387" si="123">AVERAGE(BP324:BX324)</f>
        <v>0.44989494013921916</v>
      </c>
      <c r="CA324" cm="1">
        <f t="array" aca="1" ref="CA324" ca="1">SUM(IF(MOD(_xlfn.FLOOR.MATH(ROW(INDIRECT("1:512"))/1),2)=1,BP324,1-BP324) * IF(MOD(_xlfn.FLOOR.MATH(ROW(INDIRECT("1:512"))/2),2)=1,BQ324,1-BQ324) *  IF(MOD(_xlfn.FLOOR.MATH(ROW(INDIRECT("1:512"))/4),2)=1,BR324,1-BR324) *IF(MOD(_xlfn.FLOOR.MATH(ROW(INDIRECT("1:512"))/8),2)=1,BS324,1-BS324) * IF(MOD(_xlfn.FLOOR.MATH(ROW(INDIRECT("1:512"))/16),2)=1,BT324,1-BT324) * IF(MOD(_xlfn.FLOOR.MATH(ROW(INDIRECT("1:512"))/32),2)=1,BU324,1-BU324) *  IF(MOD(_xlfn.FLOOR.MATH(ROW(INDIRECT("1:512"))/64),2)=1,BV324,1-BV324) * IF(MOD(_xlfn.FLOOR.MATH(ROW(INDIRECT("1:512"))/128),2)=1,BW324,1-BW324) * IF(MOD(_xlfn.FLOOR.MATH(ROW(INDIRECT("1:512"))/256),2)=1,BX324,1-BX324)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0.37751784125160559</v>
      </c>
      <c r="CB324">
        <f ca="1">IF('Auction Sim'!$C$2 = "Most Categories",CA324,BZ324)</f>
        <v>0.37751784125160559</v>
      </c>
      <c r="CD324" t="str">
        <f ca="1"/>
        <v>Josh Christopher</v>
      </c>
      <c r="CF324" s="6" t="str">
        <f t="shared" ref="CF324:CF387" ca="1" si="124">IFERROR(MATCH(CD324,$E$4:$E$502,0),CD324)</f>
        <v>Josh Christopher</v>
      </c>
      <c r="CH324" t="str">
        <f ca="1"/>
        <v>Josh Christopher</v>
      </c>
      <c r="CI324">
        <f t="shared" ca="1" si="107"/>
        <v>0.37738564732517021</v>
      </c>
      <c r="CJ324">
        <f t="shared" ca="1" si="108"/>
        <v>0.18764572275567093</v>
      </c>
      <c r="CL324">
        <f t="shared" ca="1" si="109"/>
        <v>0</v>
      </c>
      <c r="CN324">
        <f t="shared" ref="CN324:CN387" ca="1" si="125">CL324*$G$7/$CM$4</f>
        <v>0</v>
      </c>
    </row>
    <row r="325" spans="9:92">
      <c r="I325" t="str">
        <v>Josh Christopher</v>
      </c>
      <c r="K325" s="6" t="str">
        <f t="shared" ca="1" si="110"/>
        <v>Josh Christopher</v>
      </c>
      <c r="M325" t="str">
        <f ca="1"/>
        <v>Josh Christopher</v>
      </c>
      <c r="N325">
        <f ca="1">INDEX(_g_scores_!K$2:$K$474,MATCH(M325,_g_scores_!$A$2:$A$474,0))</f>
        <v>-3.1467407351821417</v>
      </c>
      <c r="P325">
        <f t="shared" ref="P325:P388" ca="1" si="126">MAX(N325-$O$4,0)</f>
        <v>0</v>
      </c>
      <c r="R325">
        <f t="shared" ca="1" si="111"/>
        <v>0</v>
      </c>
      <c r="T325" t="str">
        <v>Austin Rivers</v>
      </c>
      <c r="V325" s="6" t="str">
        <f t="shared" ca="1" si="112"/>
        <v>Austin Rivers</v>
      </c>
      <c r="X325" t="str">
        <f ca="1"/>
        <v>Austin Rivers</v>
      </c>
      <c r="Y325">
        <f ca="1">INDEX(_z_scores_!$K$2:$K$474,MATCH(X325,_z_scores_!$A$2:$A$474,0))</f>
        <v>-5.2282938388942659</v>
      </c>
      <c r="AA325">
        <f t="shared" ref="AA325:AA388" ca="1" si="127">MAX(Y325-$Z$4,0)</f>
        <v>0</v>
      </c>
      <c r="AC325">
        <f t="shared" ref="AC325:AC388" ca="1" si="128">AA325*$G$7/$AB$4</f>
        <v>0</v>
      </c>
      <c r="AE325">
        <v>-1.1459687149323525</v>
      </c>
      <c r="AF325">
        <v>-1.1588608984211315</v>
      </c>
      <c r="AG325">
        <v>-0.91241008037773286</v>
      </c>
      <c r="AH325">
        <v>-0.48100815061708835</v>
      </c>
      <c r="AI325">
        <v>-0.76651847211319224</v>
      </c>
      <c r="AJ325">
        <v>-0.50933745360600013</v>
      </c>
      <c r="AK325">
        <v>0.97996977409969688</v>
      </c>
      <c r="AL325">
        <v>-2.1314449308298036E-2</v>
      </c>
      <c r="AM325">
        <v>-0.14307562660925985</v>
      </c>
      <c r="BE325" t="str">
        <f t="shared" si="113"/>
        <v>Josh Christopher</v>
      </c>
      <c r="BF325" cm="1">
        <f t="array" ref="BF325">INDEX(_x_scores_!B$2:B$474,MATCH($BE325,_x_scores_!$A$2:$A$474,0),0) + INDEX(_hidden_info_auction!AP$42:BA$42,'Draft Sim'!$F$21)</f>
        <v>-0.99204395928085809</v>
      </c>
      <c r="BG325" cm="1">
        <f t="array" ref="BG325">INDEX(_x_scores_!C$2:C$474,MATCH($BE325,_x_scores_!$A$2:$A$474,0),0) + INDEX(_hidden_info_auction!AP$43:BA$43,'Draft Sim'!$F$21)</f>
        <v>-0.82776051791714467</v>
      </c>
      <c r="BH325" cm="1">
        <f t="array" ref="BH325">INDEX(_x_scores_!D$2:D$474,MATCH($BE325,_x_scores_!$A$2:$A$474,0),0) +INDEX(_hidden_info_auction!AP$44:BA$44,'Draft Sim'!$F$21)</f>
        <v>-0.71769642614174589</v>
      </c>
      <c r="BI325" cm="1">
        <f t="array" ref="BI325">INDEX(_x_scores_!E$2:E$474,MATCH($BE325,_x_scores_!$A$2:$A$474,0),0) + INDEX(_hidden_info_auction!AP$45:BA$45,'Draft Sim'!$F$21)</f>
        <v>-0.65736643779327886</v>
      </c>
      <c r="BJ325" cm="1">
        <f t="array" ref="BJ325">INDEX(_x_scores_!F$2:F$474,MATCH($BE325,_x_scores_!$A$2:$A$474,0),0) + INDEX(_hidden_info_auction!AP$46:BA$46,'Draft Sim'!$F$21)</f>
        <v>-1.1477251390130077</v>
      </c>
      <c r="BK325" cm="1">
        <f t="array" ref="BK325">INDEX(_x_scores_!G$2:G$474,MATCH($BE325,_x_scores_!$A$2:$A$474,0),0) + INDEX(_hidden_info_auction!AP$47:BA$47,'Draft Sim'!$F$21)</f>
        <v>-0.86804961370394684</v>
      </c>
      <c r="BL325" cm="1">
        <f t="array" ref="BL325">INDEX(_x_scores_!H$2:H$474,MATCH($BE325,_x_scores_!$A$2:$A$474,0),0) + INDEX(_hidden_info_auction!AP$48:BA$48,'Draft Sim'!$F$21)</f>
        <v>0.56707414266124001</v>
      </c>
      <c r="BM325" cm="1">
        <f t="array" ref="BM325">INDEX(_x_scores_!I$2:I$474,MATCH($BE325,_x_scores_!$A$2:$A$474,0),0) + INDEX(_hidden_info_auction!AP$49:BA$49,'Draft Sim'!$F$21)</f>
        <v>-1.7376562817884877</v>
      </c>
      <c r="BN325" cm="1">
        <f t="array" ref="BN325">INDEX(_x_scores_!J$2:J$474,MATCH($BE325,_x_scores_!$A$2:$A$474,0),0) + INDEX(_hidden_info_auction!AP$50:BA$50,'Draft Sim'!$F$21)</f>
        <v>-3.771762217488081E-3</v>
      </c>
      <c r="BP325">
        <f t="shared" si="114"/>
        <v>0.42657383934174276</v>
      </c>
      <c r="BQ325">
        <f t="shared" si="115"/>
        <v>0.44326583306300238</v>
      </c>
      <c r="BR325">
        <f t="shared" si="116"/>
        <v>0.45193589294290581</v>
      </c>
      <c r="BS325">
        <f t="shared" si="117"/>
        <v>0.45022001754388419</v>
      </c>
      <c r="BT325">
        <f t="shared" si="118"/>
        <v>0.42047744316848434</v>
      </c>
      <c r="BU325">
        <f t="shared" si="119"/>
        <v>0.44033269906588823</v>
      </c>
      <c r="BV325">
        <f t="shared" si="120"/>
        <v>0.54149357483283933</v>
      </c>
      <c r="BW325">
        <f t="shared" si="121"/>
        <v>0.3733705413651629</v>
      </c>
      <c r="BX325">
        <f t="shared" si="122"/>
        <v>0.49972254043543529</v>
      </c>
      <c r="BZ325">
        <f t="shared" si="123"/>
        <v>0.44971026463992725</v>
      </c>
      <c r="CA325" cm="1">
        <f t="array" aca="1" ref="CA325" ca="1">SUM(IF(MOD(_xlfn.FLOOR.MATH(ROW(INDIRECT("1:512"))/1),2)=1,BP325,1-BP325) * IF(MOD(_xlfn.FLOOR.MATH(ROW(INDIRECT("1:512"))/2),2)=1,BQ325,1-BQ325) *  IF(MOD(_xlfn.FLOOR.MATH(ROW(INDIRECT("1:512"))/4),2)=1,BR325,1-BR325) *IF(MOD(_xlfn.FLOOR.MATH(ROW(INDIRECT("1:512"))/8),2)=1,BS325,1-BS325) * IF(MOD(_xlfn.FLOOR.MATH(ROW(INDIRECT("1:512"))/16),2)=1,BT325,1-BT325) * IF(MOD(_xlfn.FLOOR.MATH(ROW(INDIRECT("1:512"))/32),2)=1,BU325,1-BU325) *  IF(MOD(_xlfn.FLOOR.MATH(ROW(INDIRECT("1:512"))/64),2)=1,BV325,1-BV325) * IF(MOD(_xlfn.FLOOR.MATH(ROW(INDIRECT("1:512"))/128),2)=1,BW325,1-BW325) * IF(MOD(_xlfn.FLOOR.MATH(ROW(INDIRECT("1:512"))/256),2)=1,BX325,1-BX325)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0.37738564732517021</v>
      </c>
      <c r="CB325">
        <f ca="1">IF('Auction Sim'!$C$2 = "Most Categories",CA325,BZ325)</f>
        <v>0.37738564732517021</v>
      </c>
      <c r="CD325" t="str">
        <f ca="1"/>
        <v>Svi Mykhailiuk</v>
      </c>
      <c r="CF325" s="6" t="str">
        <f t="shared" ca="1" si="124"/>
        <v>Svi Mykhailiuk</v>
      </c>
      <c r="CH325" t="str">
        <f ca="1"/>
        <v>Svi Mykhailiuk</v>
      </c>
      <c r="CI325">
        <f t="shared" ref="CI325:CI388" ca="1" si="129">INDEX(CB$4:CB$476,MATCH(CH325,$BE$4:$BE$476,0))</f>
        <v>0.37727843191806321</v>
      </c>
      <c r="CJ325">
        <f t="shared" ref="CJ325:CJ388" ca="1" si="130">_xlfn.NORM.INV(CI325,0.5,1)</f>
        <v>0.18736352582090415</v>
      </c>
      <c r="CL325">
        <f t="shared" ref="CL325:CL388" ca="1" si="131">MAX(CJ325-$CK$4,0)</f>
        <v>0</v>
      </c>
      <c r="CN325">
        <f t="shared" ca="1" si="125"/>
        <v>0</v>
      </c>
    </row>
    <row r="326" spans="9:92">
      <c r="I326" t="str">
        <v>Jordan Schakel</v>
      </c>
      <c r="K326" s="6" t="str">
        <f t="shared" ca="1" si="110"/>
        <v>Jordan Schakel</v>
      </c>
      <c r="M326" t="str">
        <f ca="1"/>
        <v>Jordan Schakel</v>
      </c>
      <c r="N326">
        <f ca="1">INDEX(_g_scores_!K$2:$K$474,MATCH(M326,_g_scores_!$A$2:$A$474,0))</f>
        <v>-3.1467890899740878</v>
      </c>
      <c r="P326">
        <f t="shared" ca="1" si="126"/>
        <v>0</v>
      </c>
      <c r="R326">
        <f t="shared" ca="1" si="111"/>
        <v>0</v>
      </c>
      <c r="T326" t="str">
        <v>David Roddy</v>
      </c>
      <c r="V326" s="6" t="str">
        <f t="shared" ca="1" si="112"/>
        <v>David Roddy</v>
      </c>
      <c r="X326" t="str">
        <f ca="1"/>
        <v>David Roddy</v>
      </c>
      <c r="Y326">
        <f ca="1">INDEX(_z_scores_!$K$2:$K$474,MATCH(X326,_z_scores_!$A$2:$A$474,0))</f>
        <v>-5.2295333878239445</v>
      </c>
      <c r="AA326">
        <f t="shared" ca="1" si="127"/>
        <v>0</v>
      </c>
      <c r="AC326">
        <f t="shared" ca="1" si="128"/>
        <v>0</v>
      </c>
      <c r="AE326">
        <v>-0.8736492748130984</v>
      </c>
      <c r="AF326">
        <v>-0.68460479265636265</v>
      </c>
      <c r="AG326">
        <v>-1.0852714023827701</v>
      </c>
      <c r="AH326">
        <v>-0.51699210881058943</v>
      </c>
      <c r="AI326">
        <v>-0.50593597242553223</v>
      </c>
      <c r="AJ326">
        <v>-0.57265813819731626</v>
      </c>
      <c r="AK326">
        <v>0.71284303820719908</v>
      </c>
      <c r="AL326">
        <v>-0.17067671371771911</v>
      </c>
      <c r="AM326">
        <v>-0.28948186168142415</v>
      </c>
      <c r="BE326" t="str">
        <f t="shared" si="113"/>
        <v>Jordan Schakel</v>
      </c>
      <c r="BF326" cm="1">
        <f t="array" ref="BF326">INDEX(_x_scores_!B$2:B$474,MATCH($BE326,_x_scores_!$A$2:$A$474,0),0) + INDEX(_hidden_info_auction!AP$42:BA$42,'Draft Sim'!$F$21)</f>
        <v>-1.2387159780057757</v>
      </c>
      <c r="BG326" cm="1">
        <f t="array" ref="BG326">INDEX(_x_scores_!C$2:C$474,MATCH($BE326,_x_scores_!$A$2:$A$474,0),0) + INDEX(_hidden_info_auction!AP$43:BA$43,'Draft Sim'!$F$21)</f>
        <v>-0.84611639567251451</v>
      </c>
      <c r="BH326" cm="1">
        <f t="array" ref="BH326">INDEX(_x_scores_!D$2:D$474,MATCH($BE326,_x_scores_!$A$2:$A$474,0),0) +INDEX(_hidden_info_auction!AP$44:BA$44,'Draft Sim'!$F$21)</f>
        <v>-0.83846507403843118</v>
      </c>
      <c r="BI326" cm="1">
        <f t="array" ref="BI326">INDEX(_x_scores_!E$2:E$474,MATCH($BE326,_x_scores_!$A$2:$A$474,0),0) + INDEX(_hidden_info_auction!AP$45:BA$45,'Draft Sim'!$F$21)</f>
        <v>-0.8128493115445139</v>
      </c>
      <c r="BJ326" cm="1">
        <f t="array" ref="BJ326">INDEX(_x_scores_!F$2:F$474,MATCH($BE326,_x_scores_!$A$2:$A$474,0),0) + INDEX(_hidden_info_auction!AP$46:BA$46,'Draft Sim'!$F$21)</f>
        <v>-1.1576441505015014</v>
      </c>
      <c r="BK326" cm="1">
        <f t="array" ref="BK326">INDEX(_x_scores_!G$2:G$474,MATCH($BE326,_x_scores_!$A$2:$A$474,0),0) + INDEX(_hidden_info_auction!AP$47:BA$47,'Draft Sim'!$F$21)</f>
        <v>-0.69622295667757061</v>
      </c>
      <c r="BL326" cm="1">
        <f t="array" ref="BL326">INDEX(_x_scores_!H$2:H$474,MATCH($BE326,_x_scores_!$A$2:$A$474,0),0) + INDEX(_hidden_info_auction!AP$48:BA$48,'Draft Sim'!$F$21)</f>
        <v>0.90894155262977094</v>
      </c>
      <c r="BM326" cm="1">
        <f t="array" ref="BM326">INDEX(_x_scores_!I$2:I$474,MATCH($BE326,_x_scores_!$A$2:$A$474,0),0) + INDEX(_hidden_info_auction!AP$49:BA$49,'Draft Sim'!$F$21)</f>
        <v>-1.7669266925912546</v>
      </c>
      <c r="BN326" cm="1">
        <f t="array" ref="BN326">INDEX(_x_scores_!J$2:J$474,MATCH($BE326,_x_scores_!$A$2:$A$474,0),0) + INDEX(_hidden_info_auction!AP$50:BA$50,'Draft Sim'!$F$21)</f>
        <v>5.6262429622189025E-2</v>
      </c>
      <c r="BP326">
        <f t="shared" si="114"/>
        <v>0.40860697381768207</v>
      </c>
      <c r="BQ326">
        <f t="shared" si="115"/>
        <v>0.4420165331407897</v>
      </c>
      <c r="BR326">
        <f t="shared" si="116"/>
        <v>0.44389768889810299</v>
      </c>
      <c r="BS326">
        <f t="shared" si="117"/>
        <v>0.43853051878426119</v>
      </c>
      <c r="BT326">
        <f t="shared" si="118"/>
        <v>0.4197994775844115</v>
      </c>
      <c r="BU326">
        <f t="shared" si="119"/>
        <v>0.45207957506214558</v>
      </c>
      <c r="BV326">
        <f t="shared" si="120"/>
        <v>0.56632037954011516</v>
      </c>
      <c r="BW326">
        <f t="shared" si="121"/>
        <v>0.37131244209763081</v>
      </c>
      <c r="BX326">
        <f t="shared" si="122"/>
        <v>0.50413872072617061</v>
      </c>
      <c r="BZ326">
        <f t="shared" si="123"/>
        <v>0.44963358996125663</v>
      </c>
      <c r="CA326" cm="1">
        <f t="array" aca="1" ref="CA326" ca="1">SUM(IF(MOD(_xlfn.FLOOR.MATH(ROW(INDIRECT("1:512"))/1),2)=1,BP326,1-BP326) * IF(MOD(_xlfn.FLOOR.MATH(ROW(INDIRECT("1:512"))/2),2)=1,BQ326,1-BQ326) *  IF(MOD(_xlfn.FLOOR.MATH(ROW(INDIRECT("1:512"))/4),2)=1,BR326,1-BR326) *IF(MOD(_xlfn.FLOOR.MATH(ROW(INDIRECT("1:512"))/8),2)=1,BS326,1-BS326) * IF(MOD(_xlfn.FLOOR.MATH(ROW(INDIRECT("1:512"))/16),2)=1,BT326,1-BT326) * IF(MOD(_xlfn.FLOOR.MATH(ROW(INDIRECT("1:512"))/32),2)=1,BU326,1-BU326) *  IF(MOD(_xlfn.FLOOR.MATH(ROW(INDIRECT("1:512"))/64),2)=1,BV326,1-BV326) * IF(MOD(_xlfn.FLOOR.MATH(ROW(INDIRECT("1:512"))/128),2)=1,BW326,1-BW326) * IF(MOD(_xlfn.FLOOR.MATH(ROW(INDIRECT("1:512"))/256),2)=1,BX326,1-BX326)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0.37697350064414398</v>
      </c>
      <c r="CB326">
        <f ca="1">IF('Auction Sim'!$C$2 = "Most Categories",CA326,BZ326)</f>
        <v>0.37697350064414398</v>
      </c>
      <c r="CD326" t="str">
        <f ca="1"/>
        <v>Oshae Brissett</v>
      </c>
      <c r="CF326" s="6" t="str">
        <f t="shared" ca="1" si="124"/>
        <v>Oshae Brissett</v>
      </c>
      <c r="CH326" t="str">
        <f ca="1"/>
        <v>Oshae Brissett</v>
      </c>
      <c r="CI326">
        <f t="shared" ca="1" si="129"/>
        <v>0.37721621599569999</v>
      </c>
      <c r="CJ326">
        <f t="shared" ca="1" si="130"/>
        <v>0.18719975862643551</v>
      </c>
      <c r="CL326">
        <f t="shared" ca="1" si="131"/>
        <v>0</v>
      </c>
      <c r="CN326">
        <f t="shared" ca="1" si="125"/>
        <v>0</v>
      </c>
    </row>
    <row r="327" spans="9:92">
      <c r="I327" t="str">
        <v>Evan Fournier</v>
      </c>
      <c r="K327" s="6" t="str">
        <f t="shared" ca="1" si="110"/>
        <v>Evan Fournier</v>
      </c>
      <c r="M327" t="str">
        <f ca="1"/>
        <v>Evan Fournier</v>
      </c>
      <c r="N327">
        <f ca="1">INDEX(_g_scores_!K$2:$K$474,MATCH(M327,_g_scores_!$A$2:$A$474,0))</f>
        <v>-3.1496640757597221</v>
      </c>
      <c r="P327">
        <f t="shared" ca="1" si="126"/>
        <v>0</v>
      </c>
      <c r="R327">
        <f t="shared" ca="1" si="111"/>
        <v>0</v>
      </c>
      <c r="T327" t="str">
        <v>Ousmane Dieng</v>
      </c>
      <c r="V327" s="6" t="str">
        <f t="shared" ca="1" si="112"/>
        <v>Ousmane Dieng</v>
      </c>
      <c r="X327" t="str">
        <f ca="1"/>
        <v>Ousmane Dieng</v>
      </c>
      <c r="Y327">
        <f ca="1">INDEX(_z_scores_!$K$2:$K$474,MATCH(X327,_z_scores_!$A$2:$A$474,0))</f>
        <v>-5.2297065449366791</v>
      </c>
      <c r="AA327">
        <f t="shared" ca="1" si="127"/>
        <v>0</v>
      </c>
      <c r="AC327">
        <f t="shared" ca="1" si="128"/>
        <v>0</v>
      </c>
      <c r="AE327">
        <v>-1.0106318412831337</v>
      </c>
      <c r="AF327">
        <v>-0.83838832326969881</v>
      </c>
      <c r="AG327">
        <v>-0.91756553018500775</v>
      </c>
      <c r="AH327">
        <v>-0.52345927161873507</v>
      </c>
      <c r="AI327">
        <v>-0.5408211722769003</v>
      </c>
      <c r="AJ327">
        <v>-0.61441480954437244</v>
      </c>
      <c r="AK327">
        <v>0.782234633003146</v>
      </c>
      <c r="AL327">
        <v>-0.13425268549733205</v>
      </c>
      <c r="AM327">
        <v>-0.21761795483605417</v>
      </c>
      <c r="BE327" t="str">
        <f t="shared" si="113"/>
        <v>Evan Fournier</v>
      </c>
      <c r="BF327" cm="1">
        <f t="array" ref="BF327">INDEX(_x_scores_!B$2:B$474,MATCH($BE327,_x_scores_!$A$2:$A$474,0),0) + INDEX(_hidden_info_auction!AP$42:BA$42,'Draft Sim'!$F$21)</f>
        <v>-1.1463990140869909</v>
      </c>
      <c r="BG327" cm="1">
        <f t="array" ref="BG327">INDEX(_x_scores_!C$2:C$474,MATCH($BE327,_x_scores_!$A$2:$A$474,0),0) + INDEX(_hidden_info_auction!AP$43:BA$43,'Draft Sim'!$F$21)</f>
        <v>-0.92052190727049965</v>
      </c>
      <c r="BH327" cm="1">
        <f t="array" ref="BH327">INDEX(_x_scores_!D$2:D$474,MATCH($BE327,_x_scores_!$A$2:$A$474,0),0) +INDEX(_hidden_info_auction!AP$44:BA$44,'Draft Sim'!$F$21)</f>
        <v>-0.818483766735288</v>
      </c>
      <c r="BI327" cm="1">
        <f t="array" ref="BI327">INDEX(_x_scores_!E$2:E$474,MATCH($BE327,_x_scores_!$A$2:$A$474,0),0) + INDEX(_hidden_info_auction!AP$45:BA$45,'Draft Sim'!$F$21)</f>
        <v>-0.60693869083593033</v>
      </c>
      <c r="BJ327" cm="1">
        <f t="array" ref="BJ327">INDEX(_x_scores_!F$2:F$474,MATCH($BE327,_x_scores_!$A$2:$A$474,0),0) + INDEX(_hidden_info_auction!AP$46:BA$46,'Draft Sim'!$F$21)</f>
        <v>-1.2847053077064354</v>
      </c>
      <c r="BK327" cm="1">
        <f t="array" ref="BK327">INDEX(_x_scores_!G$2:G$474,MATCH($BE327,_x_scores_!$A$2:$A$474,0),0) + INDEX(_hidden_info_auction!AP$47:BA$47,'Draft Sim'!$F$21)</f>
        <v>-0.41886022418905805</v>
      </c>
      <c r="BL327" cm="1">
        <f t="array" ref="BL327">INDEX(_x_scores_!H$2:H$474,MATCH($BE327,_x_scores_!$A$2:$A$474,0),0) + INDEX(_hidden_info_auction!AP$48:BA$48,'Draft Sim'!$F$21)</f>
        <v>0.73457358236724646</v>
      </c>
      <c r="BM327" cm="1">
        <f t="array" ref="BM327">INDEX(_x_scores_!I$2:I$474,MATCH($BE327,_x_scores_!$A$2:$A$474,0),0) + INDEX(_hidden_info_auction!AP$49:BA$49,'Draft Sim'!$F$21)</f>
        <v>-1.7734165894538425</v>
      </c>
      <c r="BN327" cm="1">
        <f t="array" ref="BN327">INDEX(_x_scores_!J$2:J$474,MATCH($BE327,_x_scores_!$A$2:$A$474,0),0) + INDEX(_hidden_info_auction!AP$50:BA$50,'Draft Sim'!$F$21)</f>
        <v>-0.16343108613063353</v>
      </c>
      <c r="BP327">
        <f t="shared" si="114"/>
        <v>0.41531074086127584</v>
      </c>
      <c r="BQ327">
        <f t="shared" si="115"/>
        <v>0.43695853024701381</v>
      </c>
      <c r="BR327">
        <f t="shared" si="116"/>
        <v>0.44522611696452308</v>
      </c>
      <c r="BS327">
        <f t="shared" si="117"/>
        <v>0.45402107032148553</v>
      </c>
      <c r="BT327">
        <f t="shared" si="118"/>
        <v>0.41113655754615008</v>
      </c>
      <c r="BU327">
        <f t="shared" si="119"/>
        <v>0.47112578723245513</v>
      </c>
      <c r="BV327">
        <f t="shared" si="120"/>
        <v>0.55368395893233324</v>
      </c>
      <c r="BW327">
        <f t="shared" si="121"/>
        <v>0.37085661160261341</v>
      </c>
      <c r="BX327">
        <f t="shared" si="122"/>
        <v>0.48797944925776937</v>
      </c>
      <c r="BZ327">
        <f t="shared" si="123"/>
        <v>0.44958875810729104</v>
      </c>
      <c r="CA327" cm="1">
        <f t="array" aca="1" ref="CA327" ca="1">SUM(IF(MOD(_xlfn.FLOOR.MATH(ROW(INDIRECT("1:512"))/1),2)=1,BP327,1-BP327) * IF(MOD(_xlfn.FLOOR.MATH(ROW(INDIRECT("1:512"))/2),2)=1,BQ327,1-BQ327) *  IF(MOD(_xlfn.FLOOR.MATH(ROW(INDIRECT("1:512"))/4),2)=1,BR327,1-BR327) *IF(MOD(_xlfn.FLOOR.MATH(ROW(INDIRECT("1:512"))/8),2)=1,BS327,1-BS327) * IF(MOD(_xlfn.FLOOR.MATH(ROW(INDIRECT("1:512"))/16),2)=1,BT327,1-BT327) * IF(MOD(_xlfn.FLOOR.MATH(ROW(INDIRECT("1:512"))/32),2)=1,BU327,1-BU327) *  IF(MOD(_xlfn.FLOOR.MATH(ROW(INDIRECT("1:512"))/64),2)=1,BV327,1-BV327) * IF(MOD(_xlfn.FLOOR.MATH(ROW(INDIRECT("1:512"))/128),2)=1,BW327,1-BW327) * IF(MOD(_xlfn.FLOOR.MATH(ROW(INDIRECT("1:512"))/256),2)=1,BX327,1-BX327)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0.37699305888776391</v>
      </c>
      <c r="CB327">
        <f ca="1">IF('Auction Sim'!$C$2 = "Most Categories",CA327,BZ327)</f>
        <v>0.37699305888776391</v>
      </c>
      <c r="CD327" t="str">
        <f ca="1"/>
        <v>Bruno Fernando</v>
      </c>
      <c r="CF327" s="6" t="str">
        <f t="shared" ca="1" si="124"/>
        <v>Bruno Fernando</v>
      </c>
      <c r="CH327" t="str">
        <f ca="1"/>
        <v>Bruno Fernando</v>
      </c>
      <c r="CI327">
        <f t="shared" ca="1" si="129"/>
        <v>0.37700560601068006</v>
      </c>
      <c r="CJ327">
        <f t="shared" ca="1" si="130"/>
        <v>0.18664532045144766</v>
      </c>
      <c r="CL327">
        <f t="shared" ca="1" si="131"/>
        <v>0</v>
      </c>
      <c r="CN327">
        <f t="shared" ca="1" si="125"/>
        <v>0</v>
      </c>
    </row>
    <row r="328" spans="9:92">
      <c r="I328" t="str">
        <v>Oshae Brissett</v>
      </c>
      <c r="K328" s="6" t="str">
        <f t="shared" ca="1" si="110"/>
        <v>Oshae Brissett</v>
      </c>
      <c r="M328" t="str">
        <f ca="1"/>
        <v>Oshae Brissett</v>
      </c>
      <c r="N328">
        <f ca="1">INDEX(_g_scores_!K$2:$K$474,MATCH(M328,_g_scores_!$A$2:$A$474,0))</f>
        <v>-3.1497023225401026</v>
      </c>
      <c r="P328">
        <f t="shared" ca="1" si="126"/>
        <v>0</v>
      </c>
      <c r="R328">
        <f t="shared" ca="1" si="111"/>
        <v>0</v>
      </c>
      <c r="T328" t="str">
        <v>Jarrett Culver</v>
      </c>
      <c r="V328" s="6" t="str">
        <f t="shared" ca="1" si="112"/>
        <v>Jarrett Culver</v>
      </c>
      <c r="X328" t="str">
        <f ca="1"/>
        <v>Jarrett Culver</v>
      </c>
      <c r="Y328">
        <f ca="1">INDEX(_z_scores_!$K$2:$K$474,MATCH(X328,_z_scores_!$A$2:$A$474,0))</f>
        <v>-5.2335825034402008</v>
      </c>
      <c r="AA328">
        <f t="shared" ca="1" si="127"/>
        <v>0</v>
      </c>
      <c r="AC328">
        <f t="shared" ca="1" si="128"/>
        <v>0</v>
      </c>
      <c r="AE328">
        <v>-1.0742571853729805</v>
      </c>
      <c r="AF328">
        <v>-0.81842297380993456</v>
      </c>
      <c r="AG328">
        <v>-0.96221056030329566</v>
      </c>
      <c r="AH328">
        <v>-0.44869295342421656</v>
      </c>
      <c r="AI328">
        <v>-0.58847646635192208</v>
      </c>
      <c r="AJ328">
        <v>-0.83410240115180678</v>
      </c>
      <c r="AK328">
        <v>0.81292257188311212</v>
      </c>
      <c r="AL328">
        <v>-0.12041245661518023</v>
      </c>
      <c r="AM328">
        <v>-0.11747349981167199</v>
      </c>
      <c r="BE328" t="str">
        <f t="shared" si="113"/>
        <v>Oshae Brissett</v>
      </c>
      <c r="BF328" cm="1">
        <f t="array" ref="BF328">INDEX(_x_scores_!B$2:B$474,MATCH($BE328,_x_scores_!$A$2:$A$474,0),0) + INDEX(_hidden_info_auction!AP$42:BA$42,'Draft Sim'!$F$21)</f>
        <v>-1.136679687626859</v>
      </c>
      <c r="BG328" cm="1">
        <f t="array" ref="BG328">INDEX(_x_scores_!C$2:C$474,MATCH($BE328,_x_scores_!$A$2:$A$474,0),0) + INDEX(_hidden_info_auction!AP$43:BA$43,'Draft Sim'!$F$21)</f>
        <v>-0.53059621058814121</v>
      </c>
      <c r="BH328" cm="1">
        <f t="array" ref="BH328">INDEX(_x_scores_!D$2:D$474,MATCH($BE328,_x_scores_!$A$2:$A$474,0),0) +INDEX(_hidden_info_auction!AP$44:BA$44,'Draft Sim'!$F$21)</f>
        <v>-1.005949244523791</v>
      </c>
      <c r="BI328" cm="1">
        <f t="array" ref="BI328">INDEX(_x_scores_!E$2:E$474,MATCH($BE328,_x_scores_!$A$2:$A$474,0),0) + INDEX(_hidden_info_auction!AP$45:BA$45,'Draft Sim'!$F$21)</f>
        <v>-0.77970733558782235</v>
      </c>
      <c r="BJ328" cm="1">
        <f t="array" ref="BJ328">INDEX(_x_scores_!F$2:F$474,MATCH($BE328,_x_scores_!$A$2:$A$474,0),0) + INDEX(_hidden_info_auction!AP$46:BA$46,'Draft Sim'!$F$21)</f>
        <v>-1.18011024479202</v>
      </c>
      <c r="BK328" cm="1">
        <f t="array" ref="BK328">INDEX(_x_scores_!G$2:G$474,MATCH($BE328,_x_scores_!$A$2:$A$474,0),0) + INDEX(_hidden_info_auction!AP$47:BA$47,'Draft Sim'!$F$21)</f>
        <v>-0.67809725304031798</v>
      </c>
      <c r="BL328" cm="1">
        <f t="array" ref="BL328">INDEX(_x_scores_!H$2:H$474,MATCH($BE328,_x_scores_!$A$2:$A$474,0),0) + INDEX(_hidden_info_auction!AP$48:BA$48,'Draft Sim'!$F$21)</f>
        <v>0.86674046841967889</v>
      </c>
      <c r="BM328" cm="1">
        <f t="array" ref="BM328">INDEX(_x_scores_!I$2:I$474,MATCH($BE328,_x_scores_!$A$2:$A$474,0),0) + INDEX(_hidden_info_auction!AP$49:BA$49,'Draft Sim'!$F$21)</f>
        <v>-1.8165808415162696</v>
      </c>
      <c r="BN328" cm="1">
        <f t="array" ref="BN328">INDEX(_x_scores_!J$2:J$474,MATCH($BE328,_x_scores_!$A$2:$A$474,0),0) + INDEX(_hidden_info_auction!AP$50:BA$50,'Draft Sim'!$F$21)</f>
        <v>-0.11754491703153774</v>
      </c>
      <c r="BP328">
        <f t="shared" si="114"/>
        <v>0.41601800049839421</v>
      </c>
      <c r="BQ328">
        <f t="shared" si="115"/>
        <v>0.46356064247248252</v>
      </c>
      <c r="BR328">
        <f t="shared" si="116"/>
        <v>0.43278894237025611</v>
      </c>
      <c r="BS328">
        <f t="shared" si="117"/>
        <v>0.44101805728813726</v>
      </c>
      <c r="BT328">
        <f t="shared" si="118"/>
        <v>0.41826480027522561</v>
      </c>
      <c r="BU328">
        <f t="shared" si="119"/>
        <v>0.45332136629190278</v>
      </c>
      <c r="BV328">
        <f t="shared" si="120"/>
        <v>0.56326778031873759</v>
      </c>
      <c r="BW328">
        <f t="shared" si="121"/>
        <v>0.36782952439749983</v>
      </c>
      <c r="BX328">
        <f t="shared" si="122"/>
        <v>0.49135379993822026</v>
      </c>
      <c r="BZ328">
        <f t="shared" si="123"/>
        <v>0.4497136570945397</v>
      </c>
      <c r="CA328" cm="1">
        <f t="array" aca="1" ref="CA328" ca="1">SUM(IF(MOD(_xlfn.FLOOR.MATH(ROW(INDIRECT("1:512"))/1),2)=1,BP328,1-BP328) * IF(MOD(_xlfn.FLOOR.MATH(ROW(INDIRECT("1:512"))/2),2)=1,BQ328,1-BQ328) *  IF(MOD(_xlfn.FLOOR.MATH(ROW(INDIRECT("1:512"))/4),2)=1,BR328,1-BR328) *IF(MOD(_xlfn.FLOOR.MATH(ROW(INDIRECT("1:512"))/8),2)=1,BS328,1-BS328) * IF(MOD(_xlfn.FLOOR.MATH(ROW(INDIRECT("1:512"))/16),2)=1,BT328,1-BT328) * IF(MOD(_xlfn.FLOOR.MATH(ROW(INDIRECT("1:512"))/32),2)=1,BU328,1-BU328) *  IF(MOD(_xlfn.FLOOR.MATH(ROW(INDIRECT("1:512"))/64),2)=1,BV328,1-BV328) * IF(MOD(_xlfn.FLOOR.MATH(ROW(INDIRECT("1:512"))/128),2)=1,BW328,1-BW328) * IF(MOD(_xlfn.FLOOR.MATH(ROW(INDIRECT("1:512"))/256),2)=1,BX328,1-BX328)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0.37721621599569999</v>
      </c>
      <c r="CB328">
        <f ca="1">IF('Auction Sim'!$C$2 = "Most Categories",CA328,BZ328)</f>
        <v>0.37721621599569999</v>
      </c>
      <c r="CD328" t="str">
        <f ca="1"/>
        <v>Evan Fournier</v>
      </c>
      <c r="CF328" s="6" t="str">
        <f t="shared" ca="1" si="124"/>
        <v>Evan Fournier</v>
      </c>
      <c r="CH328" t="str">
        <f ca="1"/>
        <v>Evan Fournier</v>
      </c>
      <c r="CI328">
        <f t="shared" ca="1" si="129"/>
        <v>0.37699305888776391</v>
      </c>
      <c r="CJ328">
        <f t="shared" ca="1" si="130"/>
        <v>0.18661228667138363</v>
      </c>
      <c r="CL328">
        <f t="shared" ca="1" si="131"/>
        <v>0</v>
      </c>
      <c r="CN328">
        <f t="shared" ca="1" si="125"/>
        <v>0</v>
      </c>
    </row>
    <row r="329" spans="9:92">
      <c r="I329" t="str">
        <v>Bruno Fernando</v>
      </c>
      <c r="K329" s="6" t="str">
        <f t="shared" ca="1" si="110"/>
        <v>Bruno Fernando</v>
      </c>
      <c r="M329" t="str">
        <f ca="1"/>
        <v>Bruno Fernando</v>
      </c>
      <c r="N329">
        <f ca="1">INDEX(_g_scores_!K$2:$K$474,MATCH(M329,_g_scores_!$A$2:$A$474,0))</f>
        <v>-3.1618544810270515</v>
      </c>
      <c r="P329">
        <f t="shared" ca="1" si="126"/>
        <v>0</v>
      </c>
      <c r="R329">
        <f t="shared" ca="1" si="111"/>
        <v>0</v>
      </c>
      <c r="T329" t="str">
        <v>Oshae Brissett</v>
      </c>
      <c r="V329" s="6" t="str">
        <f t="shared" ca="1" si="112"/>
        <v>Oshae Brissett</v>
      </c>
      <c r="X329" t="str">
        <f ca="1"/>
        <v>Oshae Brissett</v>
      </c>
      <c r="Y329">
        <f ca="1">INDEX(_z_scores_!$K$2:$K$474,MATCH(X329,_z_scores_!$A$2:$A$474,0))</f>
        <v>-5.2447102227067797</v>
      </c>
      <c r="AA329">
        <f t="shared" ca="1" si="127"/>
        <v>0</v>
      </c>
      <c r="AC329">
        <f t="shared" ca="1" si="128"/>
        <v>0</v>
      </c>
      <c r="AE329">
        <v>-1.0448428244083887</v>
      </c>
      <c r="AF329">
        <v>-0.77476382571484759</v>
      </c>
      <c r="AG329">
        <v>-1.1554082477572962</v>
      </c>
      <c r="AH329">
        <v>-0.546731808642411</v>
      </c>
      <c r="AI329">
        <v>-0.60833877705896944</v>
      </c>
      <c r="AJ329">
        <v>-0.61016383374007988</v>
      </c>
      <c r="AK329">
        <v>0.93740478156482165</v>
      </c>
      <c r="AL329">
        <v>-7.2642139147430243E-2</v>
      </c>
      <c r="AM329">
        <v>-0.21738875643769448</v>
      </c>
      <c r="BE329" t="str">
        <f t="shared" si="113"/>
        <v>Bruno Fernando</v>
      </c>
      <c r="BF329" cm="1">
        <f t="array" ref="BF329">INDEX(_x_scores_!B$2:B$474,MATCH($BE329,_x_scores_!$A$2:$A$474,0),0) + INDEX(_hidden_info_auction!AP$42:BA$42,'Draft Sim'!$F$21)</f>
        <v>-1.2507140661490084</v>
      </c>
      <c r="BG329" cm="1">
        <f t="array" ref="BG329">INDEX(_x_scores_!C$2:C$474,MATCH($BE329,_x_scores_!$A$2:$A$474,0),0) + INDEX(_hidden_info_auction!AP$43:BA$43,'Draft Sim'!$F$21)</f>
        <v>-0.4505500862587084</v>
      </c>
      <c r="BH329" cm="1">
        <f t="array" ref="BH329">INDEX(_x_scores_!D$2:D$474,MATCH($BE329,_x_scores_!$A$2:$A$474,0),0) +INDEX(_hidden_info_auction!AP$44:BA$44,'Draft Sim'!$F$21)</f>
        <v>-0.96402729923884345</v>
      </c>
      <c r="BI329" cm="1">
        <f t="array" ref="BI329">INDEX(_x_scores_!E$2:E$474,MATCH($BE329,_x_scores_!$A$2:$A$474,0),0) + INDEX(_hidden_info_auction!AP$45:BA$45,'Draft Sim'!$F$21)</f>
        <v>-0.97806743494210369</v>
      </c>
      <c r="BJ329" cm="1">
        <f t="array" ref="BJ329">INDEX(_x_scores_!F$2:F$474,MATCH($BE329,_x_scores_!$A$2:$A$474,0),0) + INDEX(_hidden_info_auction!AP$46:BA$46,'Draft Sim'!$F$21)</f>
        <v>-0.72894591887364191</v>
      </c>
      <c r="BK329" cm="1">
        <f t="array" ref="BK329">INDEX(_x_scores_!G$2:G$474,MATCH($BE329,_x_scores_!$A$2:$A$474,0),0) + INDEX(_hidden_info_auction!AP$47:BA$47,'Draft Sim'!$F$21)</f>
        <v>-1.1413413897465388</v>
      </c>
      <c r="BL329" cm="1">
        <f t="array" ref="BL329">INDEX(_x_scores_!H$2:H$474,MATCH($BE329,_x_scores_!$A$2:$A$474,0),0) + INDEX(_hidden_info_auction!AP$48:BA$48,'Draft Sim'!$F$21)</f>
        <v>0.80474256773063391</v>
      </c>
      <c r="BM329" cm="1">
        <f t="array" ref="BM329">INDEX(_x_scores_!I$2:I$474,MATCH($BE329,_x_scores_!$A$2:$A$474,0),0) + INDEX(_hidden_info_auction!AP$49:BA$49,'Draft Sim'!$F$21)</f>
        <v>-1.847900407646202</v>
      </c>
      <c r="BN329" cm="1">
        <f t="array" ref="BN329">INDEX(_x_scores_!J$2:J$474,MATCH($BE329,_x_scores_!$A$2:$A$474,0),0) + INDEX(_hidden_info_auction!AP$50:BA$50,'Draft Sim'!$F$21)</f>
        <v>0.17540731976225704</v>
      </c>
      <c r="BP329">
        <f t="shared" si="114"/>
        <v>0.40773762629433297</v>
      </c>
      <c r="BQ329">
        <f t="shared" si="115"/>
        <v>0.4690458834316179</v>
      </c>
      <c r="BR329">
        <f t="shared" si="116"/>
        <v>0.43556487942798316</v>
      </c>
      <c r="BS329">
        <f t="shared" si="117"/>
        <v>0.42616783358015298</v>
      </c>
      <c r="BT329">
        <f t="shared" si="118"/>
        <v>0.44929156244233881</v>
      </c>
      <c r="BU329">
        <f t="shared" si="119"/>
        <v>0.42176098421299191</v>
      </c>
      <c r="BV329">
        <f t="shared" si="120"/>
        <v>0.55877639542686652</v>
      </c>
      <c r="BW329">
        <f t="shared" si="121"/>
        <v>0.36563821457756929</v>
      </c>
      <c r="BX329">
        <f t="shared" si="122"/>
        <v>0.51290112032937707</v>
      </c>
      <c r="BZ329">
        <f t="shared" si="123"/>
        <v>0.44965383330258113</v>
      </c>
      <c r="CA329" cm="1">
        <f t="array" aca="1" ref="CA329" ca="1">SUM(IF(MOD(_xlfn.FLOOR.MATH(ROW(INDIRECT("1:512"))/1),2)=1,BP329,1-BP329) * IF(MOD(_xlfn.FLOOR.MATH(ROW(INDIRECT("1:512"))/2),2)=1,BQ329,1-BQ329) *  IF(MOD(_xlfn.FLOOR.MATH(ROW(INDIRECT("1:512"))/4),2)=1,BR329,1-BR329) *IF(MOD(_xlfn.FLOOR.MATH(ROW(INDIRECT("1:512"))/8),2)=1,BS329,1-BS329) * IF(MOD(_xlfn.FLOOR.MATH(ROW(INDIRECT("1:512"))/16),2)=1,BT329,1-BT329) * IF(MOD(_xlfn.FLOOR.MATH(ROW(INDIRECT("1:512"))/32),2)=1,BU329,1-BU329) *  IF(MOD(_xlfn.FLOOR.MATH(ROW(INDIRECT("1:512"))/64),2)=1,BV329,1-BV329) * IF(MOD(_xlfn.FLOOR.MATH(ROW(INDIRECT("1:512"))/128),2)=1,BW329,1-BW329) * IF(MOD(_xlfn.FLOOR.MATH(ROW(INDIRECT("1:512"))/256),2)=1,BX329,1-BX329)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0.37700560601068006</v>
      </c>
      <c r="CB329">
        <f ca="1">IF('Auction Sim'!$C$2 = "Most Categories",CA329,BZ329)</f>
        <v>0.37700560601068006</v>
      </c>
      <c r="CD329" t="str">
        <f ca="1"/>
        <v>Jordan Schakel</v>
      </c>
      <c r="CF329" s="6" t="str">
        <f t="shared" ca="1" si="124"/>
        <v>Jordan Schakel</v>
      </c>
      <c r="CH329" t="str">
        <f ca="1"/>
        <v>Jordan Schakel</v>
      </c>
      <c r="CI329">
        <f t="shared" ca="1" si="129"/>
        <v>0.37697350064414398</v>
      </c>
      <c r="CJ329">
        <f t="shared" ca="1" si="130"/>
        <v>0.18656079349003912</v>
      </c>
      <c r="CL329">
        <f t="shared" ca="1" si="131"/>
        <v>0</v>
      </c>
      <c r="CN329">
        <f t="shared" ca="1" si="125"/>
        <v>0</v>
      </c>
    </row>
    <row r="330" spans="9:92">
      <c r="I330" t="str">
        <v>Miles McBride</v>
      </c>
      <c r="K330" s="6" t="str">
        <f t="shared" ca="1" si="110"/>
        <v>Miles McBride</v>
      </c>
      <c r="M330" t="str">
        <f ca="1"/>
        <v>Miles McBride</v>
      </c>
      <c r="N330">
        <f ca="1">INDEX(_g_scores_!K$2:$K$474,MATCH(M330,_g_scores_!$A$2:$A$474,0))</f>
        <v>-3.1678691436865876</v>
      </c>
      <c r="P330">
        <f t="shared" ca="1" si="126"/>
        <v>0</v>
      </c>
      <c r="R330">
        <f t="shared" ca="1" si="111"/>
        <v>0</v>
      </c>
      <c r="T330" t="str">
        <v>Dominick Barlow</v>
      </c>
      <c r="V330" s="6" t="str">
        <f t="shared" ca="1" si="112"/>
        <v>Dominick Barlow</v>
      </c>
      <c r="X330" t="str">
        <f ca="1"/>
        <v>Dominick Barlow</v>
      </c>
      <c r="Y330">
        <f ca="1">INDEX(_z_scores_!$K$2:$K$474,MATCH(X330,_z_scores_!$A$2:$A$474,0))</f>
        <v>-5.2510629539957057</v>
      </c>
      <c r="AA330">
        <f t="shared" ca="1" si="127"/>
        <v>0</v>
      </c>
      <c r="AC330">
        <f t="shared" ca="1" si="128"/>
        <v>0</v>
      </c>
      <c r="AE330">
        <v>-1.1544270444018021</v>
      </c>
      <c r="AF330">
        <v>-0.73525620161273231</v>
      </c>
      <c r="AG330">
        <v>-1.017265344836046</v>
      </c>
      <c r="AH330">
        <v>-0.59981116628697007</v>
      </c>
      <c r="AI330">
        <v>-0.27587792815338147</v>
      </c>
      <c r="AJ330">
        <v>-1.0063526362360209</v>
      </c>
      <c r="AK330">
        <v>0.8672730623042515</v>
      </c>
      <c r="AL330">
        <v>-0.15311009083189758</v>
      </c>
      <c r="AM330">
        <v>9.2981537122761356E-3</v>
      </c>
      <c r="BE330" t="str">
        <f t="shared" si="113"/>
        <v>Miles McBride</v>
      </c>
      <c r="BF330" cm="1">
        <f t="array" ref="BF330">INDEX(_x_scores_!B$2:B$474,MATCH($BE330,_x_scores_!$A$2:$A$474,0),0) + INDEX(_hidden_info_auction!AP$42:BA$42,'Draft Sim'!$F$21)</f>
        <v>-1.2230140412567867</v>
      </c>
      <c r="BG330" cm="1">
        <f t="array" ref="BG330">INDEX(_x_scores_!C$2:C$474,MATCH($BE330,_x_scores_!$A$2:$A$474,0),0) + INDEX(_hidden_info_auction!AP$43:BA$43,'Draft Sim'!$F$21)</f>
        <v>-1.0078017229444294</v>
      </c>
      <c r="BH330" cm="1">
        <f t="array" ref="BH330">INDEX(_x_scores_!D$2:D$474,MATCH($BE330,_x_scores_!$A$2:$A$474,0),0) +INDEX(_hidden_info_auction!AP$44:BA$44,'Draft Sim'!$F$21)</f>
        <v>-0.61669823591076101</v>
      </c>
      <c r="BI330" cm="1">
        <f t="array" ref="BI330">INDEX(_x_scores_!E$2:E$474,MATCH($BE330,_x_scores_!$A$2:$A$474,0),0) + INDEX(_hidden_info_auction!AP$45:BA$45,'Draft Sim'!$F$21)</f>
        <v>-0.64146737514052798</v>
      </c>
      <c r="BJ330" cm="1">
        <f t="array" ref="BJ330">INDEX(_x_scores_!F$2:F$474,MATCH($BE330,_x_scores_!$A$2:$A$474,0),0) + INDEX(_hidden_info_auction!AP$46:BA$46,'Draft Sim'!$F$21)</f>
        <v>-1.3015822000743951</v>
      </c>
      <c r="BK330" cm="1">
        <f t="array" ref="BK330">INDEX(_x_scores_!G$2:G$474,MATCH($BE330,_x_scores_!$A$2:$A$474,0),0) + INDEX(_hidden_info_auction!AP$47:BA$47,'Draft Sim'!$F$21)</f>
        <v>-0.46955549418347181</v>
      </c>
      <c r="BL330" cm="1">
        <f t="array" ref="BL330">INDEX(_x_scores_!H$2:H$474,MATCH($BE330,_x_scores_!$A$2:$A$474,0),0) + INDEX(_hidden_info_auction!AP$48:BA$48,'Draft Sim'!$F$21)</f>
        <v>0.78591960118538717</v>
      </c>
      <c r="BM330" cm="1">
        <f t="array" ref="BM330">INDEX(_x_scores_!I$2:I$474,MATCH($BE330,_x_scores_!$A$2:$A$474,0),0) + INDEX(_hidden_info_auction!AP$49:BA$49,'Draft Sim'!$F$21)</f>
        <v>-1.8160976969562388</v>
      </c>
      <c r="BN330" cm="1">
        <f t="array" ref="BN330">INDEX(_x_scores_!J$2:J$474,MATCH($BE330,_x_scores_!$A$2:$A$474,0),0) + INDEX(_hidden_info_auction!AP$50:BA$50,'Draft Sim'!$F$21)</f>
        <v>-0.10396222266109695</v>
      </c>
      <c r="BP330">
        <f t="shared" si="114"/>
        <v>0.40974537082205587</v>
      </c>
      <c r="BQ330">
        <f t="shared" si="115"/>
        <v>0.43103851356573863</v>
      </c>
      <c r="BR330">
        <f t="shared" si="116"/>
        <v>0.45867350528380346</v>
      </c>
      <c r="BS330">
        <f t="shared" si="117"/>
        <v>0.45141795272925722</v>
      </c>
      <c r="BT330">
        <f t="shared" si="118"/>
        <v>0.40998906164121551</v>
      </c>
      <c r="BU330">
        <f t="shared" si="119"/>
        <v>0.46763835961790223</v>
      </c>
      <c r="BV330">
        <f t="shared" si="120"/>
        <v>0.55741125706554207</v>
      </c>
      <c r="BW330">
        <f t="shared" si="121"/>
        <v>0.36786336209638792</v>
      </c>
      <c r="BX330">
        <f t="shared" si="122"/>
        <v>0.49235276587497923</v>
      </c>
      <c r="BZ330">
        <f t="shared" si="123"/>
        <v>0.44957001652187578</v>
      </c>
      <c r="CA330" cm="1">
        <f t="array" aca="1" ref="CA330" ca="1">SUM(IF(MOD(_xlfn.FLOOR.MATH(ROW(INDIRECT("1:512"))/1),2)=1,BP330,1-BP330) * IF(MOD(_xlfn.FLOOR.MATH(ROW(INDIRECT("1:512"))/2),2)=1,BQ330,1-BQ330) *  IF(MOD(_xlfn.FLOOR.MATH(ROW(INDIRECT("1:512"))/4),2)=1,BR330,1-BR330) *IF(MOD(_xlfn.FLOOR.MATH(ROW(INDIRECT("1:512"))/8),2)=1,BS330,1-BS330) * IF(MOD(_xlfn.FLOOR.MATH(ROW(INDIRECT("1:512"))/16),2)=1,BT330,1-BT330) * IF(MOD(_xlfn.FLOOR.MATH(ROW(INDIRECT("1:512"))/32),2)=1,BU330,1-BU330) *  IF(MOD(_xlfn.FLOOR.MATH(ROW(INDIRECT("1:512"))/64),2)=1,BV330,1-BV330) * IF(MOD(_xlfn.FLOOR.MATH(ROW(INDIRECT("1:512"))/128),2)=1,BW330,1-BW330) * IF(MOD(_xlfn.FLOOR.MATH(ROW(INDIRECT("1:512"))/256),2)=1,BX330,1-BX330)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0.3768859950108448</v>
      </c>
      <c r="CB330">
        <f ca="1">IF('Auction Sim'!$C$2 = "Most Categories",CA330,BZ330)</f>
        <v>0.3768859950108448</v>
      </c>
      <c r="CD330" t="str">
        <f ca="1"/>
        <v>Miles McBride</v>
      </c>
      <c r="CF330" s="6" t="str">
        <f t="shared" ca="1" si="124"/>
        <v>Miles McBride</v>
      </c>
      <c r="CH330" t="str">
        <f ca="1"/>
        <v>Miles McBride</v>
      </c>
      <c r="CI330">
        <f t="shared" ca="1" si="129"/>
        <v>0.3768859950108448</v>
      </c>
      <c r="CJ330">
        <f t="shared" ca="1" si="130"/>
        <v>0.18633039741589819</v>
      </c>
      <c r="CL330">
        <f t="shared" ca="1" si="131"/>
        <v>0</v>
      </c>
      <c r="CN330">
        <f t="shared" ca="1" si="125"/>
        <v>0</v>
      </c>
    </row>
    <row r="331" spans="9:92">
      <c r="I331" t="str">
        <v>Jaxson Hayes</v>
      </c>
      <c r="K331" s="6" t="str">
        <f t="shared" ca="1" si="110"/>
        <v>Jaxson Hayes</v>
      </c>
      <c r="M331" t="str">
        <f ca="1"/>
        <v>Jaxson Hayes</v>
      </c>
      <c r="N331">
        <f ca="1">INDEX(_g_scores_!K$2:$K$474,MATCH(M331,_g_scores_!$A$2:$A$474,0))</f>
        <v>-3.1701360866998134</v>
      </c>
      <c r="P331">
        <f t="shared" ca="1" si="126"/>
        <v>0</v>
      </c>
      <c r="R331">
        <f t="shared" ca="1" si="111"/>
        <v>0</v>
      </c>
      <c r="T331" t="str">
        <v>Yuta Watanabe</v>
      </c>
      <c r="V331" s="6" t="str">
        <f t="shared" ca="1" si="112"/>
        <v>Yuta Watanabe</v>
      </c>
      <c r="X331" t="str">
        <f ca="1"/>
        <v>Yuta Watanabe</v>
      </c>
      <c r="Y331">
        <f ca="1">INDEX(_z_scores_!$K$2:$K$474,MATCH(X331,_z_scores_!$A$2:$A$474,0))</f>
        <v>-5.2654353192089438</v>
      </c>
      <c r="AA331">
        <f t="shared" ca="1" si="127"/>
        <v>0</v>
      </c>
      <c r="AC331">
        <f t="shared" ca="1" si="128"/>
        <v>0</v>
      </c>
      <c r="AE331">
        <v>-1.1296716791042873</v>
      </c>
      <c r="AF331">
        <v>-1.0666574035879863</v>
      </c>
      <c r="AG331">
        <v>-1.1051123319433256</v>
      </c>
      <c r="AH331">
        <v>-0.54928808505736726</v>
      </c>
      <c r="AI331">
        <v>-0.57868452793851599</v>
      </c>
      <c r="AJ331">
        <v>-0.52969218056670908</v>
      </c>
      <c r="AK331">
        <v>0.99101754105922613</v>
      </c>
      <c r="AL331">
        <v>-3.6154442319116034E-2</v>
      </c>
      <c r="AM331">
        <v>-0.14567371732378351</v>
      </c>
      <c r="BE331" t="str">
        <f t="shared" si="113"/>
        <v>Jaxson Hayes</v>
      </c>
      <c r="BF331" cm="1">
        <f t="array" ref="BF331">INDEX(_x_scores_!B$2:B$474,MATCH($BE331,_x_scores_!$A$2:$A$474,0),0) + INDEX(_hidden_info_auction!AP$42:BA$42,'Draft Sim'!$F$21)</f>
        <v>-1.2381832475989041</v>
      </c>
      <c r="BG331" cm="1">
        <f t="array" ref="BG331">INDEX(_x_scores_!C$2:C$474,MATCH($BE331,_x_scores_!$A$2:$A$474,0),0) + INDEX(_hidden_info_auction!AP$43:BA$43,'Draft Sim'!$F$21)</f>
        <v>-0.45720750082452144</v>
      </c>
      <c r="BH331" cm="1">
        <f t="array" ref="BH331">INDEX(_x_scores_!D$2:D$474,MATCH($BE331,_x_scores_!$A$2:$A$474,0),0) +INDEX(_hidden_info_auction!AP$44:BA$44,'Draft Sim'!$F$21)</f>
        <v>-1.0154947654108502</v>
      </c>
      <c r="BI331" cm="1">
        <f t="array" ref="BI331">INDEX(_x_scores_!E$2:E$474,MATCH($BE331,_x_scores_!$A$2:$A$474,0),0) + INDEX(_hidden_info_auction!AP$45:BA$45,'Draft Sim'!$F$21)</f>
        <v>-0.90314519296983065</v>
      </c>
      <c r="BJ331" cm="1">
        <f t="array" ref="BJ331">INDEX(_x_scores_!F$2:F$474,MATCH($BE331,_x_scores_!$A$2:$A$474,0),0) + INDEX(_hidden_info_auction!AP$46:BA$46,'Draft Sim'!$F$21)</f>
        <v>-0.77920737790105399</v>
      </c>
      <c r="BK331" cm="1">
        <f t="array" ref="BK331">INDEX(_x_scores_!G$2:G$474,MATCH($BE331,_x_scores_!$A$2:$A$474,0),0) + INDEX(_hidden_info_auction!AP$47:BA$47,'Draft Sim'!$F$21)</f>
        <v>-1.1630622672963682</v>
      </c>
      <c r="BL331" cm="1">
        <f t="array" ref="BL331">INDEX(_x_scores_!H$2:H$474,MATCH($BE331,_x_scores_!$A$2:$A$474,0),0) + INDEX(_hidden_info_auction!AP$48:BA$48,'Draft Sim'!$F$21)</f>
        <v>0.79916253056535191</v>
      </c>
      <c r="BM331" cm="1">
        <f t="array" ref="BM331">INDEX(_x_scores_!I$2:I$474,MATCH($BE331,_x_scores_!$A$2:$A$474,0),0) + INDEX(_hidden_info_auction!AP$49:BA$49,'Draft Sim'!$F$21)</f>
        <v>-1.9426612330366893</v>
      </c>
      <c r="BN331" cm="1">
        <f t="array" ref="BN331">INDEX(_x_scores_!J$2:J$474,MATCH($BE331,_x_scores_!$A$2:$A$474,0),0) + INDEX(_hidden_info_auction!AP$50:BA$50,'Draft Sim'!$F$21)</f>
        <v>0.29836647626077317</v>
      </c>
      <c r="BP331">
        <f t="shared" si="114"/>
        <v>0.40864558441885313</v>
      </c>
      <c r="BQ331">
        <f t="shared" si="115"/>
        <v>0.46858943887335791</v>
      </c>
      <c r="BR331">
        <f t="shared" si="116"/>
        <v>0.43215732675800034</v>
      </c>
      <c r="BS331">
        <f t="shared" si="117"/>
        <v>0.43176576720501592</v>
      </c>
      <c r="BT331">
        <f t="shared" si="118"/>
        <v>0.44581605340259411</v>
      </c>
      <c r="BU331">
        <f t="shared" si="119"/>
        <v>0.42029180301308511</v>
      </c>
      <c r="BV331">
        <f t="shared" si="120"/>
        <v>0.5583717744952188</v>
      </c>
      <c r="BW331">
        <f t="shared" si="121"/>
        <v>0.35903508073445201</v>
      </c>
      <c r="BX331">
        <f t="shared" si="122"/>
        <v>0.5219374633585363</v>
      </c>
      <c r="BZ331">
        <f t="shared" si="123"/>
        <v>0.44962336580656825</v>
      </c>
      <c r="CA331" cm="1">
        <f t="array" aca="1" ref="CA331" ca="1">SUM(IF(MOD(_xlfn.FLOOR.MATH(ROW(INDIRECT("1:512"))/1),2)=1,BP331,1-BP331) * IF(MOD(_xlfn.FLOOR.MATH(ROW(INDIRECT("1:512"))/2),2)=1,BQ331,1-BQ331) *  IF(MOD(_xlfn.FLOOR.MATH(ROW(INDIRECT("1:512"))/4),2)=1,BR331,1-BR331) *IF(MOD(_xlfn.FLOOR.MATH(ROW(INDIRECT("1:512"))/8),2)=1,BS331,1-BS331) * IF(MOD(_xlfn.FLOOR.MATH(ROW(INDIRECT("1:512"))/16),2)=1,BT331,1-BT331) * IF(MOD(_xlfn.FLOOR.MATH(ROW(INDIRECT("1:512"))/32),2)=1,BU331,1-BU331) *  IF(MOD(_xlfn.FLOOR.MATH(ROW(INDIRECT("1:512"))/64),2)=1,BV331,1-BV331) * IF(MOD(_xlfn.FLOOR.MATH(ROW(INDIRECT("1:512"))/128),2)=1,BW331,1-BW331) * IF(MOD(_xlfn.FLOOR.MATH(ROW(INDIRECT("1:512"))/256),2)=1,BX331,1-BX331)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0.37687586822649599</v>
      </c>
      <c r="CB331">
        <f ca="1">IF('Auction Sim'!$C$2 = "Most Categories",CA331,BZ331)</f>
        <v>0.37687586822649599</v>
      </c>
      <c r="CD331" t="str">
        <f ca="1"/>
        <v>Jaxson Hayes</v>
      </c>
      <c r="CF331" s="6" t="str">
        <f t="shared" ca="1" si="124"/>
        <v>Jaxson Hayes</v>
      </c>
      <c r="CH331" t="str">
        <f ca="1"/>
        <v>Jaxson Hayes</v>
      </c>
      <c r="CI331">
        <f t="shared" ca="1" si="129"/>
        <v>0.37687586822649599</v>
      </c>
      <c r="CJ331">
        <f t="shared" ca="1" si="130"/>
        <v>0.18630373324222371</v>
      </c>
      <c r="CL331">
        <f t="shared" ca="1" si="131"/>
        <v>0</v>
      </c>
      <c r="CN331">
        <f t="shared" ca="1" si="125"/>
        <v>0</v>
      </c>
    </row>
    <row r="332" spans="9:92">
      <c r="I332" t="str">
        <v>Jarrett Culver</v>
      </c>
      <c r="K332" s="6" t="str">
        <f t="shared" ca="1" si="110"/>
        <v>Jarrett Culver</v>
      </c>
      <c r="M332" t="str">
        <f ca="1"/>
        <v>Jarrett Culver</v>
      </c>
      <c r="N332">
        <f ca="1">INDEX(_g_scores_!K$2:$K$474,MATCH(M332,_g_scores_!$A$2:$A$474,0))</f>
        <v>-3.1757904917200315</v>
      </c>
      <c r="P332">
        <f t="shared" ca="1" si="126"/>
        <v>0</v>
      </c>
      <c r="R332">
        <f t="shared" ca="1" si="111"/>
        <v>0</v>
      </c>
      <c r="T332" t="str">
        <v>Damian Jones</v>
      </c>
      <c r="V332" s="6" t="str">
        <f t="shared" ca="1" si="112"/>
        <v>Damian Jones</v>
      </c>
      <c r="X332" t="str">
        <f ca="1"/>
        <v>Damian Jones</v>
      </c>
      <c r="Y332">
        <f ca="1">INDEX(_z_scores_!$K$2:$K$474,MATCH(X332,_z_scores_!$A$2:$A$474,0))</f>
        <v>-5.2831354752028217</v>
      </c>
      <c r="AA332">
        <f t="shared" ca="1" si="127"/>
        <v>0</v>
      </c>
      <c r="AC332">
        <f t="shared" ca="1" si="128"/>
        <v>0</v>
      </c>
      <c r="AE332">
        <v>-1.2183602056178395</v>
      </c>
      <c r="AF332">
        <v>-0.71547477274430538</v>
      </c>
      <c r="AG332">
        <v>-1.1737197802981196</v>
      </c>
      <c r="AH332">
        <v>-0.75845887852294946</v>
      </c>
      <c r="AI332">
        <v>-0.32407965438452757</v>
      </c>
      <c r="AJ332">
        <v>-0.89587364470246278</v>
      </c>
      <c r="AK332">
        <v>0.95640356457690145</v>
      </c>
      <c r="AL332">
        <v>-8.9837070816471701E-2</v>
      </c>
      <c r="AM332">
        <v>0.15963063899144109</v>
      </c>
      <c r="BE332" t="str">
        <f t="shared" si="113"/>
        <v>Jarrett Culver</v>
      </c>
      <c r="BF332" cm="1">
        <f t="array" ref="BF332">INDEX(_x_scores_!B$2:B$474,MATCH($BE332,_x_scores_!$A$2:$A$474,0),0) + INDEX(_hidden_info_auction!AP$42:BA$42,'Draft Sim'!$F$21)</f>
        <v>-1.1660940485914508</v>
      </c>
      <c r="BG332" cm="1">
        <f t="array" ref="BG332">INDEX(_x_scores_!C$2:C$474,MATCH($BE332,_x_scores_!$A$2:$A$474,0),0) + INDEX(_hidden_info_auction!AP$43:BA$43,'Draft Sim'!$F$21)</f>
        <v>-0.57425535868322819</v>
      </c>
      <c r="BH332" cm="1">
        <f t="array" ref="BH332">INDEX(_x_scores_!D$2:D$474,MATCH($BE332,_x_scores_!$A$2:$A$474,0),0) +INDEX(_hidden_info_auction!AP$44:BA$44,'Draft Sim'!$F$21)</f>
        <v>-0.81275155706979041</v>
      </c>
      <c r="BI332" cm="1">
        <f t="array" ref="BI332">INDEX(_x_scores_!E$2:E$474,MATCH($BE332,_x_scores_!$A$2:$A$474,0),0) + INDEX(_hidden_info_auction!AP$45:BA$45,'Draft Sim'!$F$21)</f>
        <v>-0.68166848036962779</v>
      </c>
      <c r="BJ332" cm="1">
        <f t="array" ref="BJ332">INDEX(_x_scores_!F$2:F$474,MATCH($BE332,_x_scores_!$A$2:$A$474,0),0) + INDEX(_hidden_info_auction!AP$46:BA$46,'Draft Sim'!$F$21)</f>
        <v>-1.1602479340849725</v>
      </c>
      <c r="BK332" cm="1">
        <f t="array" ref="BK332">INDEX(_x_scores_!G$2:G$474,MATCH($BE332,_x_scores_!$A$2:$A$474,0),0) + INDEX(_hidden_info_auction!AP$47:BA$47,'Draft Sim'!$F$21)</f>
        <v>-0.90203582045204489</v>
      </c>
      <c r="BL332" cm="1">
        <f t="array" ref="BL332">INDEX(_x_scores_!H$2:H$474,MATCH($BE332,_x_scores_!$A$2:$A$474,0),0) + INDEX(_hidden_info_auction!AP$48:BA$48,'Draft Sim'!$F$21)</f>
        <v>0.74225825873796936</v>
      </c>
      <c r="BM332" cm="1">
        <f t="array" ref="BM332">INDEX(_x_scores_!I$2:I$474,MATCH($BE332,_x_scores_!$A$2:$A$474,0),0) + INDEX(_hidden_info_auction!AP$49:BA$49,'Draft Sim'!$F$21)</f>
        <v>-1.8643511589840196</v>
      </c>
      <c r="BN332" cm="1">
        <f t="array" ref="BN332">INDEX(_x_scores_!J$2:J$474,MATCH($BE332,_x_scores_!$A$2:$A$474,0),0) + INDEX(_hidden_info_auction!AP$50:BA$50,'Draft Sim'!$F$21)</f>
        <v>-1.7629660405515252E-2</v>
      </c>
      <c r="BP332">
        <f t="shared" si="114"/>
        <v>0.41387840854353841</v>
      </c>
      <c r="BQ332">
        <f t="shared" si="115"/>
        <v>0.46057170541282444</v>
      </c>
      <c r="BR332">
        <f t="shared" si="116"/>
        <v>0.44560732879512921</v>
      </c>
      <c r="BS332">
        <f t="shared" si="117"/>
        <v>0.44838982891872037</v>
      </c>
      <c r="BT332">
        <f t="shared" si="118"/>
        <v>0.41962154802400198</v>
      </c>
      <c r="BU332">
        <f t="shared" si="119"/>
        <v>0.43801511594215747</v>
      </c>
      <c r="BV332">
        <f t="shared" si="120"/>
        <v>0.55424211331922812</v>
      </c>
      <c r="BW332">
        <f t="shared" si="121"/>
        <v>0.36448896742087511</v>
      </c>
      <c r="BX332">
        <f t="shared" si="122"/>
        <v>0.49870312352780388</v>
      </c>
      <c r="BZ332">
        <f t="shared" si="123"/>
        <v>0.44927979332269768</v>
      </c>
      <c r="CA332" cm="1">
        <f t="array" aca="1" ref="CA332" ca="1">SUM(IF(MOD(_xlfn.FLOOR.MATH(ROW(INDIRECT("1:512"))/1),2)=1,BP332,1-BP332) * IF(MOD(_xlfn.FLOOR.MATH(ROW(INDIRECT("1:512"))/2),2)=1,BQ332,1-BQ332) *  IF(MOD(_xlfn.FLOOR.MATH(ROW(INDIRECT("1:512"))/4),2)=1,BR332,1-BR332) *IF(MOD(_xlfn.FLOOR.MATH(ROW(INDIRECT("1:512"))/8),2)=1,BS332,1-BS332) * IF(MOD(_xlfn.FLOOR.MATH(ROW(INDIRECT("1:512"))/16),2)=1,BT332,1-BT332) * IF(MOD(_xlfn.FLOOR.MATH(ROW(INDIRECT("1:512"))/32),2)=1,BU332,1-BU332) *  IF(MOD(_xlfn.FLOOR.MATH(ROW(INDIRECT("1:512"))/64),2)=1,BV332,1-BV332) * IF(MOD(_xlfn.FLOOR.MATH(ROW(INDIRECT("1:512"))/128),2)=1,BW332,1-BW332) * IF(MOD(_xlfn.FLOOR.MATH(ROW(INDIRECT("1:512"))/256),2)=1,BX332,1-BX332)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0.37622727281503909</v>
      </c>
      <c r="CB332">
        <f ca="1">IF('Auction Sim'!$C$2 = "Most Categories",CA332,BZ332)</f>
        <v>0.37622727281503909</v>
      </c>
      <c r="CD332" t="str">
        <f ca="1"/>
        <v>Lamar Stevens</v>
      </c>
      <c r="CF332" s="6" t="str">
        <f t="shared" ca="1" si="124"/>
        <v>Lamar Stevens</v>
      </c>
      <c r="CH332" t="str">
        <f ca="1"/>
        <v>Lamar Stevens</v>
      </c>
      <c r="CI332">
        <f t="shared" ca="1" si="129"/>
        <v>0.37650909805450861</v>
      </c>
      <c r="CJ332">
        <f t="shared" ca="1" si="130"/>
        <v>0.18533786418739179</v>
      </c>
      <c r="CL332">
        <f t="shared" ca="1" si="131"/>
        <v>0</v>
      </c>
      <c r="CN332">
        <f t="shared" ca="1" si="125"/>
        <v>0</v>
      </c>
    </row>
    <row r="333" spans="9:92">
      <c r="I333" t="str">
        <v>Aaron Holiday</v>
      </c>
      <c r="K333" s="6" t="str">
        <f t="shared" ca="1" si="110"/>
        <v>Aaron Holiday</v>
      </c>
      <c r="M333" t="str">
        <f ca="1"/>
        <v>Aaron Holiday</v>
      </c>
      <c r="N333">
        <f ca="1">INDEX(_g_scores_!K$2:$K$474,MATCH(M333,_g_scores_!$A$2:$A$474,0))</f>
        <v>-3.1781593699007371</v>
      </c>
      <c r="P333">
        <f t="shared" ca="1" si="126"/>
        <v>0</v>
      </c>
      <c r="R333">
        <f t="shared" ca="1" si="111"/>
        <v>0</v>
      </c>
      <c r="T333" t="str">
        <v>Dalano Banton</v>
      </c>
      <c r="V333" s="6" t="str">
        <f t="shared" ca="1" si="112"/>
        <v>Dalano Banton</v>
      </c>
      <c r="X333" t="str">
        <f ca="1"/>
        <v>Dalano Banton</v>
      </c>
      <c r="Y333">
        <f ca="1">INDEX(_z_scores_!$K$2:$K$474,MATCH(X333,_z_scores_!$A$2:$A$474,0))</f>
        <v>-5.3042662129103482</v>
      </c>
      <c r="AA333">
        <f t="shared" ca="1" si="127"/>
        <v>0</v>
      </c>
      <c r="AC333">
        <f t="shared" ca="1" si="128"/>
        <v>0</v>
      </c>
      <c r="AE333">
        <v>-1.1087160677008887</v>
      </c>
      <c r="AF333">
        <v>-1.0525357690728574</v>
      </c>
      <c r="AG333">
        <v>-0.77050501954010508</v>
      </c>
      <c r="AH333">
        <v>-0.50416135779916715</v>
      </c>
      <c r="AI333">
        <v>-0.51696839263733807</v>
      </c>
      <c r="AJ333">
        <v>-0.73051135414517687</v>
      </c>
      <c r="AK333">
        <v>0.75586764982986687</v>
      </c>
      <c r="AL333">
        <v>-5.6107985876820268E-2</v>
      </c>
      <c r="AM333">
        <v>-0.1414495693910644</v>
      </c>
      <c r="BE333" t="str">
        <f t="shared" si="113"/>
        <v>Aaron Holiday</v>
      </c>
      <c r="BF333" cm="1">
        <f t="array" ref="BF333">INDEX(_x_scores_!B$2:B$474,MATCH($BE333,_x_scores_!$A$2:$A$474,0),0) + INDEX(_hidden_info_auction!AP$42:BA$42,'Draft Sim'!$F$21)</f>
        <v>-1.2256467588706033</v>
      </c>
      <c r="BG333" cm="1">
        <f t="array" ref="BG333">INDEX(_x_scores_!C$2:C$474,MATCH($BE333,_x_scores_!$A$2:$A$474,0),0) + INDEX(_hidden_info_auction!AP$43:BA$43,'Draft Sim'!$F$21)</f>
        <v>-0.98427270358444174</v>
      </c>
      <c r="BH333" cm="1">
        <f t="array" ref="BH333">INDEX(_x_scores_!D$2:D$474,MATCH($BE333,_x_scores_!$A$2:$A$474,0),0) +INDEX(_hidden_info_auction!AP$44:BA$44,'Draft Sim'!$F$21)</f>
        <v>-0.53764597879246134</v>
      </c>
      <c r="BI333" cm="1">
        <f t="array" ref="BI333">INDEX(_x_scores_!E$2:E$474,MATCH($BE333,_x_scores_!$A$2:$A$474,0),0) + INDEX(_hidden_info_auction!AP$45:BA$45,'Draft Sim'!$F$21)</f>
        <v>-0.58382689315822534</v>
      </c>
      <c r="BJ333" cm="1">
        <f t="array" ref="BJ333">INDEX(_x_scores_!F$2:F$474,MATCH($BE333,_x_scores_!$A$2:$A$474,0),0) + INDEX(_hidden_info_auction!AP$46:BA$46,'Draft Sim'!$F$21)</f>
        <v>-1.2679237317724432</v>
      </c>
      <c r="BK333" cm="1">
        <f t="array" ref="BK333">INDEX(_x_scores_!G$2:G$474,MATCH($BE333,_x_scores_!$A$2:$A$474,0),0) + INDEX(_hidden_info_auction!AP$47:BA$47,'Draft Sim'!$F$21)</f>
        <v>-0.70932038392819385</v>
      </c>
      <c r="BL333" cm="1">
        <f t="array" ref="BL333">INDEX(_x_scores_!H$2:H$474,MATCH($BE333,_x_scores_!$A$2:$A$474,0),0) + INDEX(_hidden_info_auction!AP$48:BA$48,'Draft Sim'!$F$21)</f>
        <v>0.71270658552073007</v>
      </c>
      <c r="BM333" cm="1">
        <f t="array" ref="BM333">INDEX(_x_scores_!I$2:I$474,MATCH($BE333,_x_scores_!$A$2:$A$474,0),0) + INDEX(_hidden_info_auction!AP$49:BA$49,'Draft Sim'!$F$21)</f>
        <v>-1.7231707226031683</v>
      </c>
      <c r="BN333" cm="1">
        <f t="array" ref="BN333">INDEX(_x_scores_!J$2:J$474,MATCH($BE333,_x_scores_!$A$2:$A$474,0),0) + INDEX(_hidden_info_auction!AP$50:BA$50,'Draft Sim'!$F$21)</f>
        <v>-0.10203781604531822</v>
      </c>
      <c r="BP333">
        <f t="shared" si="114"/>
        <v>0.40955444431221433</v>
      </c>
      <c r="BQ333">
        <f t="shared" si="115"/>
        <v>0.43263297286554248</v>
      </c>
      <c r="BR333">
        <f t="shared" si="116"/>
        <v>0.46395549473788589</v>
      </c>
      <c r="BS333">
        <f t="shared" si="117"/>
        <v>0.45576457994782504</v>
      </c>
      <c r="BT333">
        <f t="shared" si="118"/>
        <v>0.4122783271010525</v>
      </c>
      <c r="BU333">
        <f t="shared" si="119"/>
        <v>0.45118256181204708</v>
      </c>
      <c r="BV333">
        <f t="shared" si="120"/>
        <v>0.55209513405353894</v>
      </c>
      <c r="BW333">
        <f t="shared" si="121"/>
        <v>0.37439041084537472</v>
      </c>
      <c r="BX333">
        <f t="shared" si="122"/>
        <v>0.49249430416359774</v>
      </c>
      <c r="BZ333">
        <f t="shared" si="123"/>
        <v>0.44937202553767541</v>
      </c>
      <c r="CA333" cm="1">
        <f t="array" aca="1" ref="CA333" ca="1">SUM(IF(MOD(_xlfn.FLOOR.MATH(ROW(INDIRECT("1:512"))/1),2)=1,BP333,1-BP333) * IF(MOD(_xlfn.FLOOR.MATH(ROW(INDIRECT("1:512"))/2),2)=1,BQ333,1-BQ333) *  IF(MOD(_xlfn.FLOOR.MATH(ROW(INDIRECT("1:512"))/4),2)=1,BR333,1-BR333) *IF(MOD(_xlfn.FLOOR.MATH(ROW(INDIRECT("1:512"))/8),2)=1,BS333,1-BS333) * IF(MOD(_xlfn.FLOOR.MATH(ROW(INDIRECT("1:512"))/16),2)=1,BT333,1-BT333) * IF(MOD(_xlfn.FLOOR.MATH(ROW(INDIRECT("1:512"))/32),2)=1,BU333,1-BU333) *  IF(MOD(_xlfn.FLOOR.MATH(ROW(INDIRECT("1:512"))/64),2)=1,BV333,1-BV333) * IF(MOD(_xlfn.FLOOR.MATH(ROW(INDIRECT("1:512"))/128),2)=1,BW333,1-BW333) * IF(MOD(_xlfn.FLOOR.MATH(ROW(INDIRECT("1:512"))/256),2)=1,BX333,1-BX333)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0.37648558040983837</v>
      </c>
      <c r="CB333">
        <f ca="1">IF('Auction Sim'!$C$2 = "Most Categories",CA333,BZ333)</f>
        <v>0.37648558040983837</v>
      </c>
      <c r="CD333" t="str">
        <f ca="1"/>
        <v>Aaron Holiday</v>
      </c>
      <c r="CF333" s="6" t="str">
        <f t="shared" ca="1" si="124"/>
        <v>Aaron Holiday</v>
      </c>
      <c r="CH333" t="str">
        <f ca="1"/>
        <v>Aaron Holiday</v>
      </c>
      <c r="CI333">
        <f t="shared" ca="1" si="129"/>
        <v>0.37648558040983837</v>
      </c>
      <c r="CJ333">
        <f t="shared" ca="1" si="130"/>
        <v>0.18527592175861157</v>
      </c>
      <c r="CL333">
        <f t="shared" ca="1" si="131"/>
        <v>0</v>
      </c>
      <c r="CN333">
        <f t="shared" ca="1" si="125"/>
        <v>0</v>
      </c>
    </row>
    <row r="334" spans="9:92">
      <c r="I334" t="str">
        <v>Dalano Banton</v>
      </c>
      <c r="K334" s="6" t="str">
        <f t="shared" ca="1" si="110"/>
        <v>Dalano Banton</v>
      </c>
      <c r="M334" t="str">
        <f ca="1"/>
        <v>Dalano Banton</v>
      </c>
      <c r="N334">
        <f ca="1">INDEX(_g_scores_!K$2:$K$474,MATCH(M334,_g_scores_!$A$2:$A$474,0))</f>
        <v>-3.1809974354170958</v>
      </c>
      <c r="P334">
        <f t="shared" ca="1" si="126"/>
        <v>0</v>
      </c>
      <c r="R334">
        <f t="shared" ca="1" si="111"/>
        <v>0</v>
      </c>
      <c r="T334" t="str">
        <v>Montrezl Harrell</v>
      </c>
      <c r="V334" s="6" t="str">
        <f t="shared" ca="1" si="112"/>
        <v>Montrezl Harrell</v>
      </c>
      <c r="X334" t="str">
        <f ca="1"/>
        <v>Montrezl Harrell</v>
      </c>
      <c r="Y334">
        <f ca="1">INDEX(_z_scores_!$K$2:$K$474,MATCH(X334,_z_scores_!$A$2:$A$474,0))</f>
        <v>-5.3053724394648931</v>
      </c>
      <c r="AA334">
        <f t="shared" ca="1" si="127"/>
        <v>0</v>
      </c>
      <c r="AC334">
        <f t="shared" ca="1" si="128"/>
        <v>0</v>
      </c>
      <c r="AE334">
        <v>-1.1212545444996038</v>
      </c>
      <c r="AF334">
        <v>-0.79181653868373536</v>
      </c>
      <c r="AG334">
        <v>-1.1629008223094857</v>
      </c>
      <c r="AH334">
        <v>-0.72482661037765128</v>
      </c>
      <c r="AI334">
        <v>-0.33675057552569443</v>
      </c>
      <c r="AJ334">
        <v>-1.1277573226193252</v>
      </c>
      <c r="AK334">
        <v>0.95634560193942597</v>
      </c>
      <c r="AL334">
        <v>-0.18796317298088525</v>
      </c>
      <c r="AM334">
        <v>0.33767067155723812</v>
      </c>
      <c r="BE334" t="str">
        <f t="shared" si="113"/>
        <v>Dalano Banton</v>
      </c>
      <c r="BF334" cm="1">
        <f t="array" ref="BF334">INDEX(_x_scores_!B$2:B$474,MATCH($BE334,_x_scores_!$A$2:$A$474,0),0) + INDEX(_hidden_info_auction!AP$42:BA$42,'Draft Sim'!$F$21)</f>
        <v>-1.200552930919359</v>
      </c>
      <c r="BG334" cm="1">
        <f t="array" ref="BG334">INDEX(_x_scores_!C$2:C$474,MATCH($BE334,_x_scores_!$A$2:$A$474,0),0) + INDEX(_hidden_info_auction!AP$43:BA$43,'Draft Sim'!$F$21)</f>
        <v>-0.80836815394615102</v>
      </c>
      <c r="BH334" cm="1">
        <f t="array" ref="BH334">INDEX(_x_scores_!D$2:D$474,MATCH($BE334,_x_scores_!$A$2:$A$474,0),0) +INDEX(_hidden_info_auction!AP$44:BA$44,'Draft Sim'!$F$21)</f>
        <v>-0.62104601630659984</v>
      </c>
      <c r="BI334" cm="1">
        <f t="array" ref="BI334">INDEX(_x_scores_!E$2:E$474,MATCH($BE334,_x_scores_!$A$2:$A$474,0),0) + INDEX(_hidden_info_auction!AP$45:BA$45,'Draft Sim'!$F$21)</f>
        <v>-0.7371368847445785</v>
      </c>
      <c r="BJ334" cm="1">
        <f t="array" ref="BJ334">INDEX(_x_scores_!F$2:F$474,MATCH($BE334,_x_scores_!$A$2:$A$474,0),0) + INDEX(_hidden_info_auction!AP$46:BA$46,'Draft Sim'!$F$21)</f>
        <v>-1.0887398603703886</v>
      </c>
      <c r="BK334" cm="1">
        <f t="array" ref="BK334">INDEX(_x_scores_!G$2:G$474,MATCH($BE334,_x_scores_!$A$2:$A$474,0),0) + INDEX(_hidden_info_auction!AP$47:BA$47,'Draft Sim'!$F$21)</f>
        <v>-0.79844477344541498</v>
      </c>
      <c r="BL334" cm="1">
        <f t="array" ref="BL334">INDEX(_x_scores_!H$2:H$474,MATCH($BE334,_x_scores_!$A$2:$A$474,0),0) + INDEX(_hidden_info_auction!AP$48:BA$48,'Draft Sim'!$F$21)</f>
        <v>0.68520333668472411</v>
      </c>
      <c r="BM334" cm="1">
        <f t="array" ref="BM334">INDEX(_x_scores_!I$2:I$474,MATCH($BE334,_x_scores_!$A$2:$A$474,0),0) + INDEX(_hidden_info_auction!AP$49:BA$49,'Draft Sim'!$F$21)</f>
        <v>-1.8000466882456596</v>
      </c>
      <c r="BN334" cm="1">
        <f t="array" ref="BN334">INDEX(_x_scores_!J$2:J$474,MATCH($BE334,_x_scores_!$A$2:$A$474,0),0) + INDEX(_hidden_info_auction!AP$50:BA$50,'Draft Sim'!$F$21)</f>
        <v>-4.1605729984907663E-2</v>
      </c>
      <c r="BP334">
        <f t="shared" si="114"/>
        <v>0.41137513195268682</v>
      </c>
      <c r="BQ334">
        <f t="shared" si="115"/>
        <v>0.44458628883069062</v>
      </c>
      <c r="BR334">
        <f t="shared" si="116"/>
        <v>0.45838320508294372</v>
      </c>
      <c r="BS334">
        <f t="shared" si="117"/>
        <v>0.44421667318860547</v>
      </c>
      <c r="BT334">
        <f t="shared" si="118"/>
        <v>0.42451390131554778</v>
      </c>
      <c r="BU334">
        <f t="shared" si="119"/>
        <v>0.44508548393896863</v>
      </c>
      <c r="BV334">
        <f t="shared" si="120"/>
        <v>0.55009560289488224</v>
      </c>
      <c r="BW334">
        <f t="shared" si="121"/>
        <v>0.36898809821995759</v>
      </c>
      <c r="BX334">
        <f t="shared" si="122"/>
        <v>0.49693941591454616</v>
      </c>
      <c r="BZ334">
        <f t="shared" si="123"/>
        <v>0.44935375570431429</v>
      </c>
      <c r="CA334" cm="1">
        <f t="array" aca="1" ref="CA334" ca="1">SUM(IF(MOD(_xlfn.FLOOR.MATH(ROW(INDIRECT("1:512"))/1),2)=1,BP334,1-BP334) * IF(MOD(_xlfn.FLOOR.MATH(ROW(INDIRECT("1:512"))/2),2)=1,BQ334,1-BQ334) *  IF(MOD(_xlfn.FLOOR.MATH(ROW(INDIRECT("1:512"))/4),2)=1,BR334,1-BR334) *IF(MOD(_xlfn.FLOOR.MATH(ROW(INDIRECT("1:512"))/8),2)=1,BS334,1-BS334) * IF(MOD(_xlfn.FLOOR.MATH(ROW(INDIRECT("1:512"))/16),2)=1,BT334,1-BT334) * IF(MOD(_xlfn.FLOOR.MATH(ROW(INDIRECT("1:512"))/32),2)=1,BU334,1-BU334) *  IF(MOD(_xlfn.FLOOR.MATH(ROW(INDIRECT("1:512"))/64),2)=1,BV334,1-BV334) * IF(MOD(_xlfn.FLOOR.MATH(ROW(INDIRECT("1:512"))/128),2)=1,BW334,1-BW334) * IF(MOD(_xlfn.FLOOR.MATH(ROW(INDIRECT("1:512"))/256),2)=1,BX334,1-BX334)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0.37645868192682908</v>
      </c>
      <c r="CB334">
        <f ca="1">IF('Auction Sim'!$C$2 = "Most Categories",CA334,BZ334)</f>
        <v>0.37645868192682908</v>
      </c>
      <c r="CD334" t="str">
        <f ca="1"/>
        <v>Dalano Banton</v>
      </c>
      <c r="CF334" s="6" t="str">
        <f t="shared" ca="1" si="124"/>
        <v>Dalano Banton</v>
      </c>
      <c r="CH334" t="str">
        <f ca="1"/>
        <v>Dalano Banton</v>
      </c>
      <c r="CI334">
        <f t="shared" ca="1" si="129"/>
        <v>0.37645868192682908</v>
      </c>
      <c r="CJ334">
        <f t="shared" ca="1" si="130"/>
        <v>0.18520507315924639</v>
      </c>
      <c r="CL334">
        <f t="shared" ca="1" si="131"/>
        <v>0</v>
      </c>
      <c r="CN334">
        <f t="shared" ca="1" si="125"/>
        <v>0</v>
      </c>
    </row>
    <row r="335" spans="9:92">
      <c r="I335" t="str">
        <v>Lamar Stevens</v>
      </c>
      <c r="K335" s="6" t="str">
        <f t="shared" ca="1" si="110"/>
        <v>Lamar Stevens</v>
      </c>
      <c r="M335" t="str">
        <f ca="1"/>
        <v>Lamar Stevens</v>
      </c>
      <c r="N335">
        <f ca="1">INDEX(_g_scores_!K$2:$K$474,MATCH(M335,_g_scores_!$A$2:$A$474,0))</f>
        <v>-3.1812972038523921</v>
      </c>
      <c r="P335">
        <f t="shared" ca="1" si="126"/>
        <v>0</v>
      </c>
      <c r="R335">
        <f t="shared" ca="1" si="111"/>
        <v>0</v>
      </c>
      <c r="T335" t="str">
        <v>Jaxson Hayes</v>
      </c>
      <c r="V335" s="6" t="str">
        <f t="shared" ca="1" si="112"/>
        <v>Jaxson Hayes</v>
      </c>
      <c r="X335" t="str">
        <f ca="1"/>
        <v>Jaxson Hayes</v>
      </c>
      <c r="Y335">
        <f ca="1">INDEX(_z_scores_!$K$2:$K$474,MATCH(X335,_z_scores_!$A$2:$A$474,0))</f>
        <v>-5.3118474138776026</v>
      </c>
      <c r="AA335">
        <f t="shared" ca="1" si="127"/>
        <v>0</v>
      </c>
      <c r="AC335">
        <f t="shared" ca="1" si="128"/>
        <v>0</v>
      </c>
      <c r="AE335">
        <v>-1.1463463843804338</v>
      </c>
      <c r="AF335">
        <v>-0.70137511595122781</v>
      </c>
      <c r="AG335">
        <v>-1.1649537686443554</v>
      </c>
      <c r="AH335">
        <v>-0.6701696660244193</v>
      </c>
      <c r="AI335">
        <v>-0.20743591016800342</v>
      </c>
      <c r="AJ335">
        <v>-1.0951288479961301</v>
      </c>
      <c r="AK335">
        <v>0.86982684371049468</v>
      </c>
      <c r="AL335">
        <v>-0.19872253066784992</v>
      </c>
      <c r="AM335">
        <v>0.19852263685461644</v>
      </c>
      <c r="BE335" t="str">
        <f t="shared" si="113"/>
        <v>Lamar Stevens</v>
      </c>
      <c r="BF335" cm="1">
        <f t="array" ref="BF335">INDEX(_x_scores_!B$2:B$474,MATCH($BE335,_x_scores_!$A$2:$A$474,0),0) + INDEX(_hidden_info_auction!AP$42:BA$42,'Draft Sim'!$F$21)</f>
        <v>-1.2453289219635906</v>
      </c>
      <c r="BG335" cm="1">
        <f t="array" ref="BG335">INDEX(_x_scores_!C$2:C$474,MATCH($BE335,_x_scores_!$A$2:$A$474,0),0) + INDEX(_hidden_info_auction!AP$43:BA$43,'Draft Sim'!$F$21)</f>
        <v>-0.4055820433580174</v>
      </c>
      <c r="BH335" cm="1">
        <f t="array" ref="BH335">INDEX(_x_scores_!D$2:D$474,MATCH($BE335,_x_scores_!$A$2:$A$474,0),0) +INDEX(_hidden_info_auction!AP$44:BA$44,'Draft Sim'!$F$21)</f>
        <v>-1.0714013988458169</v>
      </c>
      <c r="BI335" cm="1">
        <f t="array" ref="BI335">INDEX(_x_scores_!E$2:E$474,MATCH($BE335,_x_scores_!$A$2:$A$474,0),0) + INDEX(_hidden_info_auction!AP$45:BA$45,'Draft Sim'!$F$21)</f>
        <v>-0.85944725280446765</v>
      </c>
      <c r="BJ335" cm="1">
        <f t="array" ref="BJ335">INDEX(_x_scores_!F$2:F$474,MATCH($BE335,_x_scores_!$A$2:$A$474,0),0) + INDEX(_hidden_info_auction!AP$46:BA$46,'Draft Sim'!$F$21)</f>
        <v>-1.0612031445780381</v>
      </c>
      <c r="BK335" cm="1">
        <f t="array" ref="BK335">INDEX(_x_scores_!G$2:G$474,MATCH($BE335,_x_scores_!$A$2:$A$474,0),0) + INDEX(_hidden_info_auction!AP$47:BA$47,'Draft Sim'!$F$21)</f>
        <v>-0.86762375363669897</v>
      </c>
      <c r="BL335" cm="1">
        <f t="array" ref="BL335">INDEX(_x_scores_!H$2:H$474,MATCH($BE335,_x_scores_!$A$2:$A$474,0),0) + INDEX(_hidden_info_auction!AP$48:BA$48,'Draft Sim'!$F$21)</f>
        <v>0.95062727241837863</v>
      </c>
      <c r="BM335" cm="1">
        <f t="array" ref="BM335">INDEX(_x_scores_!I$2:I$474,MATCH($BE335,_x_scores_!$A$2:$A$474,0),0) + INDEX(_hidden_info_auction!AP$49:BA$49,'Draft Sim'!$F$21)</f>
        <v>-1.8444548859689871</v>
      </c>
      <c r="BN335" cm="1">
        <f t="array" ref="BN335">INDEX(_x_scores_!J$2:J$474,MATCH($BE335,_x_scores_!$A$2:$A$474,0),0) + INDEX(_hidden_info_auction!AP$50:BA$50,'Draft Sim'!$F$21)</f>
        <v>-8.1590949720958261E-3</v>
      </c>
      <c r="BP335">
        <f t="shared" si="114"/>
        <v>0.4081277626893014</v>
      </c>
      <c r="BQ335">
        <f t="shared" si="115"/>
        <v>0.47213001051111825</v>
      </c>
      <c r="BR335">
        <f t="shared" si="116"/>
        <v>0.42846158435697257</v>
      </c>
      <c r="BS335">
        <f t="shared" si="117"/>
        <v>0.4350371408249768</v>
      </c>
      <c r="BT335">
        <f t="shared" si="118"/>
        <v>0.42640102447594608</v>
      </c>
      <c r="BU335">
        <f t="shared" si="119"/>
        <v>0.44036175240423292</v>
      </c>
      <c r="BV335">
        <f t="shared" si="120"/>
        <v>0.56933182212152778</v>
      </c>
      <c r="BW335">
        <f t="shared" si="121"/>
        <v>0.36587907146330778</v>
      </c>
      <c r="BX335">
        <f t="shared" si="122"/>
        <v>0.49939979825446268</v>
      </c>
      <c r="BZ335">
        <f t="shared" si="123"/>
        <v>0.44945888523353844</v>
      </c>
      <c r="CA335" cm="1">
        <f t="array" aca="1" ref="CA335" ca="1">SUM(IF(MOD(_xlfn.FLOOR.MATH(ROW(INDIRECT("1:512"))/1),2)=1,BP335,1-BP335) * IF(MOD(_xlfn.FLOOR.MATH(ROW(INDIRECT("1:512"))/2),2)=1,BQ335,1-BQ335) *  IF(MOD(_xlfn.FLOOR.MATH(ROW(INDIRECT("1:512"))/4),2)=1,BR335,1-BR335) *IF(MOD(_xlfn.FLOOR.MATH(ROW(INDIRECT("1:512"))/8),2)=1,BS335,1-BS335) * IF(MOD(_xlfn.FLOOR.MATH(ROW(INDIRECT("1:512"))/16),2)=1,BT335,1-BT335) * IF(MOD(_xlfn.FLOOR.MATH(ROW(INDIRECT("1:512"))/32),2)=1,BU335,1-BU335) *  IF(MOD(_xlfn.FLOOR.MATH(ROW(INDIRECT("1:512"))/64),2)=1,BV335,1-BV335) * IF(MOD(_xlfn.FLOOR.MATH(ROW(INDIRECT("1:512"))/128),2)=1,BW335,1-BW335) * IF(MOD(_xlfn.FLOOR.MATH(ROW(INDIRECT("1:512"))/256),2)=1,BX335,1-BX335)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0.37650909805450861</v>
      </c>
      <c r="CB335">
        <f ca="1">IF('Auction Sim'!$C$2 = "Most Categories",CA335,BZ335)</f>
        <v>0.37650909805450861</v>
      </c>
      <c r="CD335" t="str">
        <f ca="1"/>
        <v>A.J. Green</v>
      </c>
      <c r="CF335" s="6" t="str">
        <f t="shared" ca="1" si="124"/>
        <v>A.J. Green</v>
      </c>
      <c r="CH335" t="str">
        <f ca="1"/>
        <v>A.J. Green</v>
      </c>
      <c r="CI335">
        <f t="shared" ca="1" si="129"/>
        <v>0.37635207159157319</v>
      </c>
      <c r="CJ335">
        <f t="shared" ca="1" si="130"/>
        <v>0.18492425393565554</v>
      </c>
      <c r="CL335">
        <f t="shared" ca="1" si="131"/>
        <v>0</v>
      </c>
      <c r="CN335">
        <f t="shared" ca="1" si="125"/>
        <v>0</v>
      </c>
    </row>
    <row r="336" spans="9:92">
      <c r="I336" t="str">
        <v>A.J. Green</v>
      </c>
      <c r="K336" s="6" t="str">
        <f t="shared" ca="1" si="110"/>
        <v>A.J. Green</v>
      </c>
      <c r="M336" t="str">
        <f ca="1"/>
        <v>A.J. Green</v>
      </c>
      <c r="N336">
        <f ca="1">INDEX(_g_scores_!K$2:$K$474,MATCH(M336,_g_scores_!$A$2:$A$474,0))</f>
        <v>-3.1816397333570863</v>
      </c>
      <c r="P336">
        <f t="shared" ca="1" si="126"/>
        <v>0</v>
      </c>
      <c r="R336">
        <f t="shared" ca="1" si="111"/>
        <v>0</v>
      </c>
      <c r="T336" t="str">
        <v>Saben Lee</v>
      </c>
      <c r="V336" s="6" t="str">
        <f t="shared" ca="1" si="112"/>
        <v>Saben Lee</v>
      </c>
      <c r="X336" t="str">
        <f ca="1"/>
        <v>Saben Lee</v>
      </c>
      <c r="Y336">
        <f ca="1">INDEX(_z_scores_!$K$2:$K$474,MATCH(X336,_z_scores_!$A$2:$A$474,0))</f>
        <v>-5.3192677314467245</v>
      </c>
      <c r="AA336">
        <f t="shared" ca="1" si="127"/>
        <v>0</v>
      </c>
      <c r="AC336">
        <f t="shared" ca="1" si="128"/>
        <v>0</v>
      </c>
      <c r="AE336">
        <v>-1.0513542487612164</v>
      </c>
      <c r="AF336">
        <v>-1.1477240855890216</v>
      </c>
      <c r="AG336">
        <v>-0.54763615528100562</v>
      </c>
      <c r="AH336">
        <v>-0.33460849336929677</v>
      </c>
      <c r="AI336">
        <v>-0.75782779442976389</v>
      </c>
      <c r="AJ336">
        <v>-0.79031216061606002</v>
      </c>
      <c r="AK336">
        <v>0.71468283939147403</v>
      </c>
      <c r="AL336">
        <v>-7.326973368893569E-2</v>
      </c>
      <c r="AM336">
        <v>-0.22849874354024111</v>
      </c>
      <c r="BE336" t="str">
        <f t="shared" si="113"/>
        <v>A.J. Green</v>
      </c>
      <c r="BF336" cm="1">
        <f t="array" ref="BF336">INDEX(_x_scores_!B$2:B$474,MATCH($BE336,_x_scores_!$A$2:$A$474,0),0) + INDEX(_hidden_info_auction!AP$42:BA$42,'Draft Sim'!$F$21)</f>
        <v>-1.2278562134267907</v>
      </c>
      <c r="BG336" cm="1">
        <f t="array" ref="BG336">INDEX(_x_scores_!C$2:C$474,MATCH($BE336,_x_scores_!$A$2:$A$474,0),0) + INDEX(_hidden_info_auction!AP$43:BA$43,'Draft Sim'!$F$21)</f>
        <v>-0.94051429036092948</v>
      </c>
      <c r="BH336" cm="1">
        <f t="array" ref="BH336">INDEX(_x_scores_!D$2:D$474,MATCH($BE336,_x_scores_!$A$2:$A$474,0),0) +INDEX(_hidden_info_auction!AP$44:BA$44,'Draft Sim'!$F$21)</f>
        <v>-0.886111990134826</v>
      </c>
      <c r="BI336" cm="1">
        <f t="array" ref="BI336">INDEX(_x_scores_!E$2:E$474,MATCH($BE336,_x_scores_!$A$2:$A$474,0),0) + INDEX(_hidden_info_auction!AP$45:BA$45,'Draft Sim'!$F$21)</f>
        <v>-0.91654299317932941</v>
      </c>
      <c r="BJ336" cm="1">
        <f t="array" ref="BJ336">INDEX(_x_scores_!F$2:F$474,MATCH($BE336,_x_scores_!$A$2:$A$474,0),0) + INDEX(_hidden_info_auction!AP$46:BA$46,'Draft Sim'!$F$21)</f>
        <v>-1.2875491050016459</v>
      </c>
      <c r="BK336" cm="1">
        <f t="array" ref="BK336">INDEX(_x_scores_!G$2:G$474,MATCH($BE336,_x_scores_!$A$2:$A$474,0),0) + INDEX(_hidden_info_auction!AP$47:BA$47,'Draft Sim'!$F$21)</f>
        <v>-0.30206320845667695</v>
      </c>
      <c r="BL336" cm="1">
        <f t="array" ref="BL336">INDEX(_x_scores_!H$2:H$474,MATCH($BE336,_x_scores_!$A$2:$A$474,0),0) + INDEX(_hidden_info_auction!AP$48:BA$48,'Draft Sim'!$F$21)</f>
        <v>0.90033014701330238</v>
      </c>
      <c r="BM336" cm="1">
        <f t="array" ref="BM336">INDEX(_x_scores_!I$2:I$474,MATCH($BE336,_x_scores_!$A$2:$A$474,0),0) + INDEX(_hidden_info_auction!AP$49:BA$49,'Draft Sim'!$F$21)</f>
        <v>-1.7376958812904058</v>
      </c>
      <c r="BN336" cm="1">
        <f t="array" ref="BN336">INDEX(_x_scores_!J$2:J$474,MATCH($BE336,_x_scores_!$A$2:$A$474,0),0) + INDEX(_hidden_info_auction!AP$50:BA$50,'Draft Sim'!$F$21)</f>
        <v>-1.6870558875527117E-2</v>
      </c>
      <c r="BP336">
        <f t="shared" si="114"/>
        <v>0.40939422968409023</v>
      </c>
      <c r="BQ336">
        <f t="shared" si="115"/>
        <v>0.4356011898153086</v>
      </c>
      <c r="BR336">
        <f t="shared" si="116"/>
        <v>0.4407325231749406</v>
      </c>
      <c r="BS336">
        <f t="shared" si="117"/>
        <v>0.43076368898192474</v>
      </c>
      <c r="BT336">
        <f t="shared" si="118"/>
        <v>0.41094314814429933</v>
      </c>
      <c r="BU336">
        <f t="shared" si="119"/>
        <v>0.4791684751595473</v>
      </c>
      <c r="BV336">
        <f t="shared" si="120"/>
        <v>0.56569779184315694</v>
      </c>
      <c r="BW336">
        <f t="shared" si="121"/>
        <v>0.37336775453653082</v>
      </c>
      <c r="BX336">
        <f t="shared" si="122"/>
        <v>0.4987589645164876</v>
      </c>
      <c r="BZ336">
        <f t="shared" si="123"/>
        <v>0.44938086287292073</v>
      </c>
      <c r="CA336" cm="1">
        <f t="array" aca="1" ref="CA336" ca="1">SUM(IF(MOD(_xlfn.FLOOR.MATH(ROW(INDIRECT("1:512"))/1),2)=1,BP336,1-BP336) * IF(MOD(_xlfn.FLOOR.MATH(ROW(INDIRECT("1:512"))/2),2)=1,BQ336,1-BQ336) *  IF(MOD(_xlfn.FLOOR.MATH(ROW(INDIRECT("1:512"))/4),2)=1,BR336,1-BR336) *IF(MOD(_xlfn.FLOOR.MATH(ROW(INDIRECT("1:512"))/8),2)=1,BS336,1-BS336) * IF(MOD(_xlfn.FLOOR.MATH(ROW(INDIRECT("1:512"))/16),2)=1,BT336,1-BT336) * IF(MOD(_xlfn.FLOOR.MATH(ROW(INDIRECT("1:512"))/32),2)=1,BU336,1-BU336) *  IF(MOD(_xlfn.FLOOR.MATH(ROW(INDIRECT("1:512"))/64),2)=1,BV336,1-BV336) * IF(MOD(_xlfn.FLOOR.MATH(ROW(INDIRECT("1:512"))/128),2)=1,BW336,1-BW336) * IF(MOD(_xlfn.FLOOR.MATH(ROW(INDIRECT("1:512"))/256),2)=1,BX336,1-BX336)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0.37635207159157319</v>
      </c>
      <c r="CB336">
        <f ca="1">IF('Auction Sim'!$C$2 = "Most Categories",CA336,BZ336)</f>
        <v>0.37635207159157319</v>
      </c>
      <c r="CD336" t="str">
        <f ca="1"/>
        <v>Blake Griffin</v>
      </c>
      <c r="CF336" s="6" t="str">
        <f t="shared" ca="1" si="124"/>
        <v>Blake Griffin</v>
      </c>
      <c r="CH336" t="str">
        <f ca="1"/>
        <v>Blake Griffin</v>
      </c>
      <c r="CI336">
        <f t="shared" ca="1" si="129"/>
        <v>0.37630556278221816</v>
      </c>
      <c r="CJ336">
        <f t="shared" ca="1" si="130"/>
        <v>0.18480173863292049</v>
      </c>
      <c r="CL336">
        <f t="shared" ca="1" si="131"/>
        <v>0</v>
      </c>
      <c r="CN336">
        <f t="shared" ca="1" si="125"/>
        <v>0</v>
      </c>
    </row>
    <row r="337" spans="9:92">
      <c r="I337" t="str">
        <v>Yuta Watanabe</v>
      </c>
      <c r="K337" s="6" t="str">
        <f t="shared" ca="1" si="110"/>
        <v>Yuta Watanabe</v>
      </c>
      <c r="M337" t="str">
        <f ca="1"/>
        <v>Yuta Watanabe</v>
      </c>
      <c r="N337">
        <f ca="1">INDEX(_g_scores_!K$2:$K$474,MATCH(M337,_g_scores_!$A$2:$A$474,0))</f>
        <v>-3.1829173755988731</v>
      </c>
      <c r="P337">
        <f t="shared" ca="1" si="126"/>
        <v>0</v>
      </c>
      <c r="R337">
        <f t="shared" ca="1" si="111"/>
        <v>0</v>
      </c>
      <c r="T337" t="str">
        <v>Lamar Stevens</v>
      </c>
      <c r="V337" s="6" t="str">
        <f t="shared" ca="1" si="112"/>
        <v>Lamar Stevens</v>
      </c>
      <c r="X337" t="str">
        <f ca="1"/>
        <v>Lamar Stevens</v>
      </c>
      <c r="Y337">
        <f ca="1">INDEX(_z_scores_!$K$2:$K$474,MATCH(X337,_z_scores_!$A$2:$A$474,0))</f>
        <v>-5.3225628249346668</v>
      </c>
      <c r="AA337">
        <f t="shared" ca="1" si="127"/>
        <v>0</v>
      </c>
      <c r="AC337">
        <f t="shared" ca="1" si="128"/>
        <v>0</v>
      </c>
      <c r="AE337">
        <v>-1.1534920587451203</v>
      </c>
      <c r="AF337">
        <v>-0.64974965848472377</v>
      </c>
      <c r="AG337">
        <v>-1.2208604020793221</v>
      </c>
      <c r="AH337">
        <v>-0.62647172585905631</v>
      </c>
      <c r="AI337">
        <v>-0.48943167684498762</v>
      </c>
      <c r="AJ337">
        <v>-0.79969033433646086</v>
      </c>
      <c r="AK337">
        <v>1.0212915855635214</v>
      </c>
      <c r="AL337">
        <v>-0.1005161836001478</v>
      </c>
      <c r="AM337">
        <v>-0.10800293437825256</v>
      </c>
      <c r="BE337" t="str">
        <f t="shared" si="113"/>
        <v>Yuta Watanabe</v>
      </c>
      <c r="BF337" cm="1">
        <f t="array" ref="BF337">INDEX(_x_scores_!B$2:B$474,MATCH($BE337,_x_scores_!$A$2:$A$474,0),0) + INDEX(_hidden_info_auction!AP$42:BA$42,'Draft Sim'!$F$21)</f>
        <v>-1.2215085423227576</v>
      </c>
      <c r="BG337" cm="1">
        <f t="array" ref="BG337">INDEX(_x_scores_!C$2:C$474,MATCH($BE337,_x_scores_!$A$2:$A$474,0),0) + INDEX(_hidden_info_auction!AP$43:BA$43,'Draft Sim'!$F$21)</f>
        <v>-0.82248978846127996</v>
      </c>
      <c r="BH337" cm="1">
        <f t="array" ref="BH337">INDEX(_x_scores_!D$2:D$474,MATCH($BE337,_x_scores_!$A$2:$A$474,0),0) +INDEX(_hidden_info_auction!AP$44:BA$44,'Draft Sim'!$F$21)</f>
        <v>-0.95565332870982034</v>
      </c>
      <c r="BI337" cm="1">
        <f t="array" ref="BI337">INDEX(_x_scores_!E$2:E$474,MATCH($BE337,_x_scores_!$A$2:$A$474,0),0) + INDEX(_hidden_info_auction!AP$45:BA$45,'Draft Sim'!$F$21)</f>
        <v>-0.78226361200277861</v>
      </c>
      <c r="BJ337" cm="1">
        <f t="array" ref="BJ337">INDEX(_x_scores_!F$2:F$474,MATCH($BE337,_x_scores_!$A$2:$A$474,0),0) + INDEX(_hidden_info_auction!AP$46:BA$46,'Draft Sim'!$F$21)</f>
        <v>-1.1504559956715665</v>
      </c>
      <c r="BK337" cm="1">
        <f t="array" ref="BK337">INDEX(_x_scores_!G$2:G$474,MATCH($BE337,_x_scores_!$A$2:$A$474,0),0) + INDEX(_hidden_info_auction!AP$47:BA$47,'Draft Sim'!$F$21)</f>
        <v>-0.59762559986694719</v>
      </c>
      <c r="BL337" cm="1">
        <f t="array" ref="BL337">INDEX(_x_scores_!H$2:H$474,MATCH($BE337,_x_scores_!$A$2:$A$474,0),0) + INDEX(_hidden_info_auction!AP$48:BA$48,'Draft Sim'!$F$21)</f>
        <v>0.92035322791408336</v>
      </c>
      <c r="BM337" cm="1">
        <f t="array" ref="BM337">INDEX(_x_scores_!I$2:I$474,MATCH($BE337,_x_scores_!$A$2:$A$474,0),0) + INDEX(_hidden_info_auction!AP$49:BA$49,'Draft Sim'!$F$21)</f>
        <v>-1.7800931446879553</v>
      </c>
      <c r="BN337" cm="1">
        <f t="array" ref="BN337">INDEX(_x_scores_!J$2:J$474,MATCH($BE337,_x_scores_!$A$2:$A$474,0),0) + INDEX(_hidden_info_auction!AP$50:BA$50,'Draft Sim'!$F$21)</f>
        <v>-4.5829877917626771E-2</v>
      </c>
      <c r="BP337">
        <f t="shared" si="114"/>
        <v>0.4098545602726017</v>
      </c>
      <c r="BQ337">
        <f t="shared" si="115"/>
        <v>0.44362466339229978</v>
      </c>
      <c r="BR337">
        <f t="shared" si="116"/>
        <v>0.4361197621404127</v>
      </c>
      <c r="BS337">
        <f t="shared" si="117"/>
        <v>0.44082610661751298</v>
      </c>
      <c r="BT337">
        <f t="shared" si="118"/>
        <v>0.42029076517488861</v>
      </c>
      <c r="BU337">
        <f t="shared" si="119"/>
        <v>0.45883982264051948</v>
      </c>
      <c r="BV337">
        <f t="shared" si="120"/>
        <v>0.5671451675287309</v>
      </c>
      <c r="BW337">
        <f t="shared" si="121"/>
        <v>0.3703878598589887</v>
      </c>
      <c r="BX337">
        <f t="shared" si="122"/>
        <v>0.49662868788815562</v>
      </c>
      <c r="BZ337">
        <f t="shared" si="123"/>
        <v>0.44930193283490116</v>
      </c>
      <c r="CA337" cm="1">
        <f t="array" aca="1" ref="CA337" ca="1">SUM(IF(MOD(_xlfn.FLOOR.MATH(ROW(INDIRECT("1:512"))/1),2)=1,BP337,1-BP337) * IF(MOD(_xlfn.FLOOR.MATH(ROW(INDIRECT("1:512"))/2),2)=1,BQ337,1-BQ337) *  IF(MOD(_xlfn.FLOOR.MATH(ROW(INDIRECT("1:512"))/4),2)=1,BR337,1-BR337) *IF(MOD(_xlfn.FLOOR.MATH(ROW(INDIRECT("1:512"))/8),2)=1,BS337,1-BS337) * IF(MOD(_xlfn.FLOOR.MATH(ROW(INDIRECT("1:512"))/16),2)=1,BT337,1-BT337) * IF(MOD(_xlfn.FLOOR.MATH(ROW(INDIRECT("1:512"))/32),2)=1,BU337,1-BU337) *  IF(MOD(_xlfn.FLOOR.MATH(ROW(INDIRECT("1:512"))/64),2)=1,BV337,1-BV337) * IF(MOD(_xlfn.FLOOR.MATH(ROW(INDIRECT("1:512"))/128),2)=1,BW337,1-BW337) * IF(MOD(_xlfn.FLOOR.MATH(ROW(INDIRECT("1:512"))/256),2)=1,BX337,1-BX337)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0.37619744809064198</v>
      </c>
      <c r="CB337">
        <f ca="1">IF('Auction Sim'!$C$2 = "Most Categories",CA337,BZ337)</f>
        <v>0.37619744809064198</v>
      </c>
      <c r="CD337" t="str">
        <f ca="1"/>
        <v>Jarrett Culver</v>
      </c>
      <c r="CF337" s="6" t="str">
        <f t="shared" ca="1" si="124"/>
        <v>Jarrett Culver</v>
      </c>
      <c r="CH337" t="str">
        <f ca="1"/>
        <v>Jarrett Culver</v>
      </c>
      <c r="CI337">
        <f t="shared" ca="1" si="129"/>
        <v>0.37622727281503909</v>
      </c>
      <c r="CJ337">
        <f t="shared" ca="1" si="130"/>
        <v>0.18459549348950627</v>
      </c>
      <c r="CL337">
        <f t="shared" ca="1" si="131"/>
        <v>0</v>
      </c>
      <c r="CN337">
        <f t="shared" ca="1" si="125"/>
        <v>0</v>
      </c>
    </row>
    <row r="338" spans="9:92">
      <c r="I338" t="str">
        <v>Montrezl Harrell</v>
      </c>
      <c r="K338" s="6" t="str">
        <f t="shared" ca="1" si="110"/>
        <v>Montrezl Harrell</v>
      </c>
      <c r="M338" t="str">
        <f ca="1"/>
        <v>Montrezl Harrell</v>
      </c>
      <c r="N338">
        <f ca="1">INDEX(_g_scores_!K$2:$K$474,MATCH(M338,_g_scores_!$A$2:$A$474,0))</f>
        <v>-3.1848294194773779</v>
      </c>
      <c r="P338">
        <f t="shared" ca="1" si="126"/>
        <v>0</v>
      </c>
      <c r="R338">
        <f t="shared" ca="1" si="111"/>
        <v>0</v>
      </c>
      <c r="T338" t="str">
        <v>Dru Smith</v>
      </c>
      <c r="V338" s="6" t="str">
        <f t="shared" ca="1" si="112"/>
        <v>Dru Smith</v>
      </c>
      <c r="X338" t="str">
        <f ca="1"/>
        <v>Dru Smith</v>
      </c>
      <c r="Y338">
        <f ca="1">INDEX(_z_scores_!$K$2:$K$474,MATCH(X338,_z_scores_!$A$2:$A$474,0))</f>
        <v>-5.3265518024146221</v>
      </c>
      <c r="AA338">
        <f t="shared" ca="1" si="127"/>
        <v>0</v>
      </c>
      <c r="AC338">
        <f t="shared" ca="1" si="128"/>
        <v>0</v>
      </c>
      <c r="AE338">
        <v>-1.150733041603061</v>
      </c>
      <c r="AF338">
        <v>-1.0892649534006553</v>
      </c>
      <c r="AG338">
        <v>-0.93825287293301074</v>
      </c>
      <c r="AH338">
        <v>-0.55089257561854388</v>
      </c>
      <c r="AI338">
        <v>-0.60105734808860323</v>
      </c>
      <c r="AJ338">
        <v>-0.68755569617577439</v>
      </c>
      <c r="AK338">
        <v>0.90869232631582764</v>
      </c>
      <c r="AL338">
        <v>-5.4980138946966271E-3</v>
      </c>
      <c r="AM338">
        <v>-8.3395900442962537E-2</v>
      </c>
      <c r="BE338" t="str">
        <f t="shared" si="113"/>
        <v>Montrezl Harrell</v>
      </c>
      <c r="BF338" cm="1">
        <f t="array" ref="BF338">INDEX(_x_scores_!B$2:B$474,MATCH($BE338,_x_scores_!$A$2:$A$474,0),0) + INDEX(_hidden_info_auction!AP$42:BA$42,'Draft Sim'!$F$21)</f>
        <v>-1.2130914077180741</v>
      </c>
      <c r="BG338" cm="1">
        <f t="array" ref="BG338">INDEX(_x_scores_!C$2:C$474,MATCH($BE338,_x_scores_!$A$2:$A$474,0),0) + INDEX(_hidden_info_auction!AP$43:BA$43,'Draft Sim'!$F$21)</f>
        <v>-0.54764892355702899</v>
      </c>
      <c r="BH338" cm="1">
        <f t="array" ref="BH338">INDEX(_x_scores_!D$2:D$474,MATCH($BE338,_x_scores_!$A$2:$A$474,0),0) +INDEX(_hidden_info_auction!AP$44:BA$44,'Draft Sim'!$F$21)</f>
        <v>-1.0134418190759804</v>
      </c>
      <c r="BI338" cm="1">
        <f t="array" ref="BI338">INDEX(_x_scores_!E$2:E$474,MATCH($BE338,_x_scores_!$A$2:$A$474,0),0) + INDEX(_hidden_info_auction!AP$45:BA$45,'Draft Sim'!$F$21)</f>
        <v>-0.95780213732306252</v>
      </c>
      <c r="BJ338" cm="1">
        <f t="array" ref="BJ338">INDEX(_x_scores_!F$2:F$474,MATCH($BE338,_x_scores_!$A$2:$A$474,0),0) + INDEX(_hidden_info_auction!AP$46:BA$46,'Draft Sim'!$F$21)</f>
        <v>-0.90852204325874497</v>
      </c>
      <c r="BK338" cm="1">
        <f t="array" ref="BK338">INDEX(_x_scores_!G$2:G$474,MATCH($BE338,_x_scores_!$A$2:$A$474,0),0) + INDEX(_hidden_info_auction!AP$47:BA$47,'Draft Sim'!$F$21)</f>
        <v>-1.1956907419195633</v>
      </c>
      <c r="BL338" cm="1">
        <f t="array" ref="BL338">INDEX(_x_scores_!H$2:H$474,MATCH($BE338,_x_scores_!$A$2:$A$474,0),0) + INDEX(_hidden_info_auction!AP$48:BA$48,'Draft Sim'!$F$21)</f>
        <v>0.88568128879428321</v>
      </c>
      <c r="BM338" cm="1">
        <f t="array" ref="BM338">INDEX(_x_scores_!I$2:I$474,MATCH($BE338,_x_scores_!$A$2:$A$474,0),0) + INDEX(_hidden_info_auction!AP$49:BA$49,'Draft Sim'!$F$21)</f>
        <v>-1.9319018753497246</v>
      </c>
      <c r="BN338" cm="1">
        <f t="array" ref="BN338">INDEX(_x_scores_!J$2:J$474,MATCH($BE338,_x_scores_!$A$2:$A$474,0),0) + INDEX(_hidden_info_auction!AP$50:BA$50,'Draft Sim'!$F$21)</f>
        <v>0.43751451096339489</v>
      </c>
      <c r="BP338">
        <f t="shared" si="114"/>
        <v>0.41046515909418213</v>
      </c>
      <c r="BQ338">
        <f t="shared" si="115"/>
        <v>0.46239294709964329</v>
      </c>
      <c r="BR338">
        <f t="shared" si="116"/>
        <v>0.43229315316486905</v>
      </c>
      <c r="BS338">
        <f t="shared" si="117"/>
        <v>0.42768056927526632</v>
      </c>
      <c r="BT338">
        <f t="shared" si="118"/>
        <v>0.43689387286783954</v>
      </c>
      <c r="BU338">
        <f t="shared" si="119"/>
        <v>0.418086933259051</v>
      </c>
      <c r="BV338">
        <f t="shared" si="120"/>
        <v>0.56463833454600176</v>
      </c>
      <c r="BW338">
        <f t="shared" si="121"/>
        <v>0.35978274248768727</v>
      </c>
      <c r="BX338">
        <f t="shared" si="122"/>
        <v>0.53214970560892638</v>
      </c>
      <c r="BZ338">
        <f t="shared" si="123"/>
        <v>0.44937593526705188</v>
      </c>
      <c r="CA338" cm="1">
        <f t="array" aca="1" ref="CA338" ca="1">SUM(IF(MOD(_xlfn.FLOOR.MATH(ROW(INDIRECT("1:512"))/1),2)=1,BP338,1-BP338) * IF(MOD(_xlfn.FLOOR.MATH(ROW(INDIRECT("1:512"))/2),2)=1,BQ338,1-BQ338) *  IF(MOD(_xlfn.FLOOR.MATH(ROW(INDIRECT("1:512"))/4),2)=1,BR338,1-BR338) *IF(MOD(_xlfn.FLOOR.MATH(ROW(INDIRECT("1:512"))/8),2)=1,BS338,1-BS338) * IF(MOD(_xlfn.FLOOR.MATH(ROW(INDIRECT("1:512"))/16),2)=1,BT338,1-BT338) * IF(MOD(_xlfn.FLOOR.MATH(ROW(INDIRECT("1:512"))/32),2)=1,BU338,1-BU338) *  IF(MOD(_xlfn.FLOOR.MATH(ROW(INDIRECT("1:512"))/64),2)=1,BV338,1-BV338) * IF(MOD(_xlfn.FLOOR.MATH(ROW(INDIRECT("1:512"))/128),2)=1,BW338,1-BW338) * IF(MOD(_xlfn.FLOOR.MATH(ROW(INDIRECT("1:512"))/256),2)=1,BX338,1-BX338)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0.3761861705604993</v>
      </c>
      <c r="CB338">
        <f ca="1">IF('Auction Sim'!$C$2 = "Most Categories",CA338,BZ338)</f>
        <v>0.3761861705604993</v>
      </c>
      <c r="CD338" t="str">
        <f ca="1"/>
        <v>Yuta Watanabe</v>
      </c>
      <c r="CF338" s="6" t="str">
        <f t="shared" ca="1" si="124"/>
        <v>Yuta Watanabe</v>
      </c>
      <c r="CH338" t="str">
        <f ca="1"/>
        <v>Yuta Watanabe</v>
      </c>
      <c r="CI338">
        <f t="shared" ca="1" si="129"/>
        <v>0.37619744809064198</v>
      </c>
      <c r="CJ338">
        <f t="shared" ca="1" si="130"/>
        <v>0.18451692044825385</v>
      </c>
      <c r="CL338">
        <f t="shared" ca="1" si="131"/>
        <v>0</v>
      </c>
      <c r="CN338">
        <f t="shared" ca="1" si="125"/>
        <v>0</v>
      </c>
    </row>
    <row r="339" spans="9:92">
      <c r="I339" t="str">
        <v>Austin Rivers</v>
      </c>
      <c r="K339" s="6" t="str">
        <f t="shared" ca="1" si="110"/>
        <v>Austin Rivers</v>
      </c>
      <c r="M339" t="str">
        <f ca="1"/>
        <v>Austin Rivers</v>
      </c>
      <c r="N339">
        <f ca="1">INDEX(_g_scores_!K$2:$K$474,MATCH(M339,_g_scores_!$A$2:$A$474,0))</f>
        <v>-3.1858552228053978</v>
      </c>
      <c r="P339">
        <f t="shared" ca="1" si="126"/>
        <v>0</v>
      </c>
      <c r="R339">
        <f t="shared" ca="1" si="111"/>
        <v>0</v>
      </c>
      <c r="T339" t="str">
        <v>George Hill</v>
      </c>
      <c r="V339" s="6" t="str">
        <f t="shared" ca="1" si="112"/>
        <v>George Hill</v>
      </c>
      <c r="X339" t="str">
        <f ca="1"/>
        <v>George Hill</v>
      </c>
      <c r="Y339">
        <f ca="1">INDEX(_z_scores_!$K$2:$K$474,MATCH(X339,_z_scores_!$A$2:$A$474,0))</f>
        <v>-5.3502511192508644</v>
      </c>
      <c r="AA339">
        <f t="shared" ca="1" si="127"/>
        <v>0</v>
      </c>
      <c r="AC339">
        <f t="shared" ca="1" si="128"/>
        <v>0</v>
      </c>
      <c r="AE339">
        <v>-1.1852193630419976</v>
      </c>
      <c r="AF339">
        <v>-1.1288238438499807</v>
      </c>
      <c r="AG339">
        <v>-0.68382319888515009</v>
      </c>
      <c r="AH339">
        <v>-0.49166033477280197</v>
      </c>
      <c r="AI339">
        <v>-0.70312732606235695</v>
      </c>
      <c r="AJ339">
        <v>-0.70121909634482649</v>
      </c>
      <c r="AK339">
        <v>0.81130552957133328</v>
      </c>
      <c r="AL339">
        <v>-2.0716930281311677E-2</v>
      </c>
      <c r="AM339">
        <v>-8.9512892460630655E-2</v>
      </c>
      <c r="BE339" t="str">
        <f t="shared" si="113"/>
        <v>Austin Rivers</v>
      </c>
      <c r="BF339" cm="1">
        <f t="array" ref="BF339">INDEX(_x_scores_!B$2:B$474,MATCH($BE339,_x_scores_!$A$2:$A$474,0),0) + INDEX(_hidden_info_auction!AP$42:BA$42,'Draft Sim'!$F$21)</f>
        <v>-1.2378055781508228</v>
      </c>
      <c r="BG339" cm="1">
        <f t="array" ref="BG339">INDEX(_x_scores_!C$2:C$474,MATCH($BE339,_x_scores_!$A$2:$A$474,0),0) + INDEX(_hidden_info_auction!AP$43:BA$43,'Draft Sim'!$F$21)</f>
        <v>-0.91469328329442512</v>
      </c>
      <c r="BH339" cm="1">
        <f t="array" ref="BH339">INDEX(_x_scores_!D$2:D$474,MATCH($BE339,_x_scores_!$A$2:$A$474,0),0) +INDEX(_hidden_info_auction!AP$44:BA$44,'Draft Sim'!$F$21)</f>
        <v>-0.76295107714422761</v>
      </c>
      <c r="BI339" cm="1">
        <f t="array" ref="BI339">INDEX(_x_scores_!E$2:E$474,MATCH($BE339,_x_scores_!$A$2:$A$474,0),0) + INDEX(_hidden_info_auction!AP$45:BA$45,'Draft Sim'!$F$21)</f>
        <v>-0.7139836775624997</v>
      </c>
      <c r="BJ339" cm="1">
        <f t="array" ref="BJ339">INDEX(_x_scores_!F$2:F$474,MATCH($BE339,_x_scores_!$A$2:$A$474,0),0) + INDEX(_hidden_info_auction!AP$46:BA$46,'Draft Sim'!$F$21)</f>
        <v>-1.3382899398462427</v>
      </c>
      <c r="BK339" cm="1">
        <f t="array" ref="BK339">INDEX(_x_scores_!G$2:G$474,MATCH($BE339,_x_scores_!$A$2:$A$474,0),0) + INDEX(_hidden_info_auction!AP$47:BA$47,'Draft Sim'!$F$21)</f>
        <v>-0.57727087290623824</v>
      </c>
      <c r="BL339" cm="1">
        <f t="array" ref="BL339">INDEX(_x_scores_!H$2:H$474,MATCH($BE339,_x_scores_!$A$2:$A$474,0),0) + INDEX(_hidden_info_auction!AP$48:BA$48,'Draft Sim'!$F$21)</f>
        <v>0.90930546095455411</v>
      </c>
      <c r="BM339" cm="1">
        <f t="array" ref="BM339">INDEX(_x_scores_!I$2:I$474,MATCH($BE339,_x_scores_!$A$2:$A$474,0),0) + INDEX(_hidden_info_auction!AP$49:BA$49,'Draft Sim'!$F$21)</f>
        <v>-1.7652531516771373</v>
      </c>
      <c r="BN339" cm="1">
        <f t="array" ref="BN339">INDEX(_x_scores_!J$2:J$474,MATCH($BE339,_x_scores_!$A$2:$A$474,0),0) + INDEX(_hidden_info_auction!AP$50:BA$50,'Draft Sim'!$F$21)</f>
        <v>-4.3231787203103111E-2</v>
      </c>
      <c r="BP339">
        <f t="shared" si="114"/>
        <v>0.40867295723331587</v>
      </c>
      <c r="BQ339">
        <f t="shared" si="115"/>
        <v>0.437354392798457</v>
      </c>
      <c r="BR339">
        <f t="shared" si="116"/>
        <v>0.44892131249081724</v>
      </c>
      <c r="BS339">
        <f t="shared" si="117"/>
        <v>0.44595787600186942</v>
      </c>
      <c r="BT339">
        <f t="shared" si="118"/>
        <v>0.40749589673349451</v>
      </c>
      <c r="BU339">
        <f t="shared" si="119"/>
        <v>0.46023697707681954</v>
      </c>
      <c r="BV339">
        <f t="shared" si="120"/>
        <v>0.56634668578440417</v>
      </c>
      <c r="BW339">
        <f t="shared" si="121"/>
        <v>0.37143001580001811</v>
      </c>
      <c r="BX339">
        <f t="shared" si="122"/>
        <v>0.49681980302923057</v>
      </c>
      <c r="BZ339">
        <f t="shared" si="123"/>
        <v>0.44924843521649177</v>
      </c>
      <c r="CA339" cm="1">
        <f t="array" aca="1" ref="CA339" ca="1">SUM(IF(MOD(_xlfn.FLOOR.MATH(ROW(INDIRECT("1:512"))/1),2)=1,BP339,1-BP339) * IF(MOD(_xlfn.FLOOR.MATH(ROW(INDIRECT("1:512"))/2),2)=1,BQ339,1-BQ339) *  IF(MOD(_xlfn.FLOOR.MATH(ROW(INDIRECT("1:512"))/4),2)=1,BR339,1-BR339) *IF(MOD(_xlfn.FLOOR.MATH(ROW(INDIRECT("1:512"))/8),2)=1,BS339,1-BS339) * IF(MOD(_xlfn.FLOOR.MATH(ROW(INDIRECT("1:512"))/16),2)=1,BT339,1-BT339) * IF(MOD(_xlfn.FLOOR.MATH(ROW(INDIRECT("1:512"))/32),2)=1,BU339,1-BU339) *  IF(MOD(_xlfn.FLOOR.MATH(ROW(INDIRECT("1:512"))/64),2)=1,BV339,1-BV339) * IF(MOD(_xlfn.FLOOR.MATH(ROW(INDIRECT("1:512"))/128),2)=1,BW339,1-BW339) * IF(MOD(_xlfn.FLOOR.MATH(ROW(INDIRECT("1:512"))/256),2)=1,BX339,1-BX339)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0.37605752375228285</v>
      </c>
      <c r="CB339">
        <f ca="1">IF('Auction Sim'!$C$2 = "Most Categories",CA339,BZ339)</f>
        <v>0.37605752375228285</v>
      </c>
      <c r="CD339" t="str">
        <f ca="1"/>
        <v>Montrezl Harrell</v>
      </c>
      <c r="CF339" s="6" t="str">
        <f t="shared" ca="1" si="124"/>
        <v>Montrezl Harrell</v>
      </c>
      <c r="CH339" t="str">
        <f ca="1"/>
        <v>Montrezl Harrell</v>
      </c>
      <c r="CI339">
        <f t="shared" ca="1" si="129"/>
        <v>0.3761861705604993</v>
      </c>
      <c r="CJ339">
        <f t="shared" ca="1" si="130"/>
        <v>0.18448720936143032</v>
      </c>
      <c r="CL339">
        <f t="shared" ca="1" si="131"/>
        <v>0</v>
      </c>
      <c r="CN339">
        <f t="shared" ca="1" si="125"/>
        <v>0</v>
      </c>
    </row>
    <row r="340" spans="9:92">
      <c r="I340" t="str">
        <v>Blake Griffin</v>
      </c>
      <c r="K340" s="6" t="str">
        <f t="shared" ca="1" si="110"/>
        <v>Blake Griffin</v>
      </c>
      <c r="M340" t="str">
        <f ca="1"/>
        <v>Blake Griffin</v>
      </c>
      <c r="N340">
        <f ca="1">INDEX(_g_scores_!K$2:$K$474,MATCH(M340,_g_scores_!$A$2:$A$474,0))</f>
        <v>-3.1951509138334182</v>
      </c>
      <c r="P340">
        <f t="shared" ca="1" si="126"/>
        <v>0</v>
      </c>
      <c r="R340">
        <f t="shared" ca="1" si="111"/>
        <v>0</v>
      </c>
      <c r="T340" t="str">
        <v>A.J. Green</v>
      </c>
      <c r="V340" s="6" t="str">
        <f t="shared" ca="1" si="112"/>
        <v>A.J. Green</v>
      </c>
      <c r="X340" t="str">
        <f ca="1"/>
        <v>A.J. Green</v>
      </c>
      <c r="Y340">
        <f ca="1">INDEX(_z_scores_!$K$2:$K$474,MATCH(X340,_z_scores_!$A$2:$A$474,0))</f>
        <v>-5.3602008991336234</v>
      </c>
      <c r="AA340">
        <f t="shared" ca="1" si="127"/>
        <v>0</v>
      </c>
      <c r="AC340">
        <f t="shared" ca="1" si="128"/>
        <v>0</v>
      </c>
      <c r="AE340">
        <v>-1.1360193502083205</v>
      </c>
      <c r="AF340">
        <v>-1.1846819054876359</v>
      </c>
      <c r="AG340">
        <v>-1.0355709933683312</v>
      </c>
      <c r="AH340">
        <v>-0.68356746623391818</v>
      </c>
      <c r="AI340">
        <v>-0.71577763726859545</v>
      </c>
      <c r="AJ340">
        <v>-0.23412978915643884</v>
      </c>
      <c r="AK340">
        <v>0.97099446015844515</v>
      </c>
      <c r="AL340">
        <v>6.2428210784336545E-3</v>
      </c>
      <c r="AM340">
        <v>-0.11671439828168385</v>
      </c>
      <c r="BE340" t="str">
        <f t="shared" si="113"/>
        <v>Blake Griffin</v>
      </c>
      <c r="BF340" cm="1">
        <f t="array" ref="BF340">INDEX(_x_scores_!B$2:B$474,MATCH($BE340,_x_scores_!$A$2:$A$474,0),0) + INDEX(_hidden_info_auction!AP$42:BA$42,'Draft Sim'!$F$21)</f>
        <v>-1.3408649168053937</v>
      </c>
      <c r="BG340" cm="1">
        <f t="array" ref="BG340">INDEX(_x_scores_!C$2:C$474,MATCH($BE340,_x_scores_!$A$2:$A$474,0),0) + INDEX(_hidden_info_auction!AP$43:BA$43,'Draft Sim'!$F$21)</f>
        <v>-0.51841767237093239</v>
      </c>
      <c r="BH340" cm="1">
        <f t="array" ref="BH340">INDEX(_x_scores_!D$2:D$474,MATCH($BE340,_x_scores_!$A$2:$A$474,0),0) +INDEX(_hidden_info_auction!AP$44:BA$44,'Draft Sim'!$F$21)</f>
        <v>-0.85545356056954569</v>
      </c>
      <c r="BI340" cm="1">
        <f t="array" ref="BI340">INDEX(_x_scores_!E$2:E$474,MATCH($BE340,_x_scores_!$A$2:$A$474,0),0) + INDEX(_hidden_info_auction!AP$45:BA$45,'Draft Sim'!$F$21)</f>
        <v>-1.0008336720537343</v>
      </c>
      <c r="BJ340" cm="1">
        <f t="array" ref="BJ340">INDEX(_x_scores_!F$2:F$474,MATCH($BE340,_x_scores_!$A$2:$A$474,0),0) + INDEX(_hidden_info_auction!AP$46:BA$46,'Draft Sim'!$F$21)</f>
        <v>-1.0777596338533071</v>
      </c>
      <c r="BK340" cm="1">
        <f t="array" ref="BK340">INDEX(_x_scores_!G$2:G$474,MATCH($BE340,_x_scores_!$A$2:$A$474,0),0) + INDEX(_hidden_info_auction!AP$47:BA$47,'Draft Sim'!$F$21)</f>
        <v>-0.81184405729080467</v>
      </c>
      <c r="BL340" cm="1">
        <f t="array" ref="BL340">INDEX(_x_scores_!H$2:H$474,MATCH($BE340,_x_scores_!$A$2:$A$474,0),0) + INDEX(_hidden_info_auction!AP$48:BA$48,'Draft Sim'!$F$21)</f>
        <v>0.92458141454739928</v>
      </c>
      <c r="BM340" cm="1">
        <f t="array" ref="BM340">INDEX(_x_scores_!I$2:I$474,MATCH($BE340,_x_scores_!$A$2:$A$474,0),0) + INDEX(_hidden_info_auction!AP$49:BA$49,'Draft Sim'!$F$21)</f>
        <v>-1.7733851477567095</v>
      </c>
      <c r="BN340" cm="1">
        <f t="array" ref="BN340">INDEX(_x_scores_!J$2:J$474,MATCH($BE340,_x_scores_!$A$2:$A$474,0),0) + INDEX(_hidden_info_auction!AP$50:BA$50,'Draft Sim'!$F$21)</f>
        <v>5.0495865619664737E-2</v>
      </c>
      <c r="BP340">
        <f t="shared" si="114"/>
        <v>0.40122035923324439</v>
      </c>
      <c r="BQ340">
        <f t="shared" si="115"/>
        <v>0.46439476842028404</v>
      </c>
      <c r="BR340">
        <f t="shared" si="116"/>
        <v>0.44276872916053645</v>
      </c>
      <c r="BS340">
        <f t="shared" si="117"/>
        <v>0.42446970712036936</v>
      </c>
      <c r="BT340">
        <f t="shared" si="118"/>
        <v>0.42526618413163619</v>
      </c>
      <c r="BU340">
        <f t="shared" si="119"/>
        <v>0.44416991336787726</v>
      </c>
      <c r="BV340">
        <f t="shared" si="120"/>
        <v>0.5674506890544937</v>
      </c>
      <c r="BW340">
        <f t="shared" si="121"/>
        <v>0.37085881953495226</v>
      </c>
      <c r="BX340">
        <f t="shared" si="122"/>
        <v>0.50371453945571876</v>
      </c>
      <c r="BZ340">
        <f t="shared" si="123"/>
        <v>0.44936818994212363</v>
      </c>
      <c r="CA340" cm="1">
        <f t="array" aca="1" ref="CA340" ca="1">SUM(IF(MOD(_xlfn.FLOOR.MATH(ROW(INDIRECT("1:512"))/1),2)=1,BP340,1-BP340) * IF(MOD(_xlfn.FLOOR.MATH(ROW(INDIRECT("1:512"))/2),2)=1,BQ340,1-BQ340) *  IF(MOD(_xlfn.FLOOR.MATH(ROW(INDIRECT("1:512"))/4),2)=1,BR340,1-BR340) *IF(MOD(_xlfn.FLOOR.MATH(ROW(INDIRECT("1:512"))/8),2)=1,BS340,1-BS340) * IF(MOD(_xlfn.FLOOR.MATH(ROW(INDIRECT("1:512"))/16),2)=1,BT340,1-BT340) * IF(MOD(_xlfn.FLOOR.MATH(ROW(INDIRECT("1:512"))/32),2)=1,BU340,1-BU340) *  IF(MOD(_xlfn.FLOOR.MATH(ROW(INDIRECT("1:512"))/64),2)=1,BV340,1-BV340) * IF(MOD(_xlfn.FLOOR.MATH(ROW(INDIRECT("1:512"))/128),2)=1,BW340,1-BW340) * IF(MOD(_xlfn.FLOOR.MATH(ROW(INDIRECT("1:512"))/256),2)=1,BX340,1-BX340)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0.37630556278221816</v>
      </c>
      <c r="CB340">
        <f ca="1">IF('Auction Sim'!$C$2 = "Most Categories",CA340,BZ340)</f>
        <v>0.37630556278221816</v>
      </c>
      <c r="CD340" t="str">
        <f ca="1"/>
        <v>Austin Rivers</v>
      </c>
      <c r="CF340" s="6" t="str">
        <f t="shared" ca="1" si="124"/>
        <v>Austin Rivers</v>
      </c>
      <c r="CH340" t="str">
        <f ca="1"/>
        <v>Austin Rivers</v>
      </c>
      <c r="CI340">
        <f t="shared" ca="1" si="129"/>
        <v>0.37605752375228285</v>
      </c>
      <c r="CJ340">
        <f t="shared" ca="1" si="130"/>
        <v>0.18414826468025441</v>
      </c>
      <c r="CL340">
        <f t="shared" ca="1" si="131"/>
        <v>0</v>
      </c>
      <c r="CN340">
        <f t="shared" ca="1" si="125"/>
        <v>0</v>
      </c>
    </row>
    <row r="341" spans="9:92">
      <c r="I341" t="str">
        <v>Edmond Sumner</v>
      </c>
      <c r="K341" s="6" t="str">
        <f t="shared" ca="1" si="110"/>
        <v>Edmond Sumner</v>
      </c>
      <c r="M341" t="str">
        <f ca="1"/>
        <v>Edmond Sumner</v>
      </c>
      <c r="N341">
        <f ca="1">INDEX(_g_scores_!K$2:$K$474,MATCH(M341,_g_scores_!$A$2:$A$474,0))</f>
        <v>-3.1953145096978544</v>
      </c>
      <c r="P341">
        <f t="shared" ca="1" si="126"/>
        <v>0</v>
      </c>
      <c r="R341">
        <f t="shared" ca="1" si="111"/>
        <v>0</v>
      </c>
      <c r="T341" t="str">
        <v>Bismack Biyombo</v>
      </c>
      <c r="V341" s="6" t="str">
        <f t="shared" ca="1" si="112"/>
        <v>Bismack Biyombo</v>
      </c>
      <c r="X341" t="str">
        <f ca="1"/>
        <v>Bismack Biyombo</v>
      </c>
      <c r="Y341">
        <f ca="1">INDEX(_z_scores_!$K$2:$K$474,MATCH(X341,_z_scores_!$A$2:$A$474,0))</f>
        <v>-5.3615545176662076</v>
      </c>
      <c r="AA341">
        <f t="shared" ca="1" si="127"/>
        <v>0</v>
      </c>
      <c r="AC341">
        <f t="shared" ca="1" si="128"/>
        <v>0</v>
      </c>
      <c r="AE341">
        <v>-1.3051082606142168</v>
      </c>
      <c r="AF341">
        <v>-0.51434524670994108</v>
      </c>
      <c r="AG341">
        <v>-1.1586033548029584</v>
      </c>
      <c r="AH341">
        <v>-0.75906815030121466</v>
      </c>
      <c r="AI341">
        <v>0.38585811684321819</v>
      </c>
      <c r="AJ341">
        <v>-1.1538320037257572</v>
      </c>
      <c r="AK341">
        <v>0.82558502745272788</v>
      </c>
      <c r="AL341">
        <v>-0.4364885412173552</v>
      </c>
      <c r="AM341">
        <v>0.18556773532643003</v>
      </c>
      <c r="BE341" t="str">
        <f t="shared" si="113"/>
        <v>Edmond Sumner</v>
      </c>
      <c r="BF341" cm="1">
        <f t="array" ref="BF341">INDEX(_x_scores_!B$2:B$474,MATCH($BE341,_x_scores_!$A$2:$A$474,0),0) + INDEX(_hidden_info_auction!AP$42:BA$42,'Draft Sim'!$F$21)</f>
        <v>-1.1124110087574739</v>
      </c>
      <c r="BG341" cm="1">
        <f t="array" ref="BG341">INDEX(_x_scores_!C$2:C$474,MATCH($BE341,_x_scores_!$A$2:$A$474,0),0) + INDEX(_hidden_info_auction!AP$43:BA$43,'Draft Sim'!$F$21)</f>
        <v>-0.91562179777307884</v>
      </c>
      <c r="BH341" cm="1">
        <f t="array" ref="BH341">INDEX(_x_scores_!D$2:D$474,MATCH($BE341,_x_scores_!$A$2:$A$474,0),0) +INDEX(_hidden_info_auction!AP$44:BA$44,'Draft Sim'!$F$21)</f>
        <v>-0.83065686736341027</v>
      </c>
      <c r="BI341" cm="1">
        <f t="array" ref="BI341">INDEX(_x_scores_!E$2:E$474,MATCH($BE341,_x_scores_!$A$2:$A$474,0),0) + INDEX(_hidden_info_auction!AP$45:BA$45,'Draft Sim'!$F$21)</f>
        <v>-0.64620114387046879</v>
      </c>
      <c r="BJ341" cm="1">
        <f t="array" ref="BJ341">INDEX(_x_scores_!F$2:F$474,MATCH($BE341,_x_scores_!$A$2:$A$474,0),0) + INDEX(_hidden_info_auction!AP$46:BA$46,'Draft Sim'!$F$21)</f>
        <v>-1.2319659910800278</v>
      </c>
      <c r="BK341" cm="1">
        <f t="array" ref="BK341">INDEX(_x_scores_!G$2:G$474,MATCH($BE341,_x_scores_!$A$2:$A$474,0),0) + INDEX(_hidden_info_auction!AP$47:BA$47,'Draft Sim'!$F$21)</f>
        <v>-0.77174100956184344</v>
      </c>
      <c r="BL341" cm="1">
        <f t="array" ref="BL341">INDEX(_x_scores_!H$2:H$474,MATCH($BE341,_x_scores_!$A$2:$A$474,0),0) + INDEX(_hidden_info_auction!AP$48:BA$48,'Draft Sim'!$F$21)</f>
        <v>0.68380878267132383</v>
      </c>
      <c r="BM341" cm="1">
        <f t="array" ref="BM341">INDEX(_x_scores_!I$2:I$474,MATCH($BE341,_x_scores_!$A$2:$A$474,0),0) + INDEX(_hidden_info_auction!AP$49:BA$49,'Draft Sim'!$F$21)</f>
        <v>-1.6472820068058889</v>
      </c>
      <c r="BN341" cm="1">
        <f t="array" ref="BN341">INDEX(_x_scores_!J$2:J$474,MATCH($BE341,_x_scores_!$A$2:$A$474,0),0) + INDEX(_hidden_info_auction!AP$50:BA$50,'Draft Sim'!$F$21)</f>
        <v>-6.1345274549872847E-3</v>
      </c>
      <c r="BP341">
        <f t="shared" si="114"/>
        <v>0.41778517597574327</v>
      </c>
      <c r="BQ341">
        <f t="shared" si="115"/>
        <v>0.43729132668688897</v>
      </c>
      <c r="BR341">
        <f t="shared" si="116"/>
        <v>0.44441673193902631</v>
      </c>
      <c r="BS341">
        <f t="shared" si="117"/>
        <v>0.45106123411844579</v>
      </c>
      <c r="BT341">
        <f t="shared" si="118"/>
        <v>0.41472727641284979</v>
      </c>
      <c r="BU341">
        <f t="shared" si="119"/>
        <v>0.44691101629872598</v>
      </c>
      <c r="BV341">
        <f t="shared" si="120"/>
        <v>0.54999418221392937</v>
      </c>
      <c r="BW341">
        <f t="shared" si="121"/>
        <v>0.37974764955379614</v>
      </c>
      <c r="BX341">
        <f t="shared" si="122"/>
        <v>0.49954873001197786</v>
      </c>
      <c r="BZ341">
        <f t="shared" si="123"/>
        <v>0.44905370257904248</v>
      </c>
      <c r="CA341" cm="1">
        <f t="array" aca="1" ref="CA341" ca="1">SUM(IF(MOD(_xlfn.FLOOR.MATH(ROW(INDIRECT("1:512"))/1),2)=1,BP341,1-BP341) * IF(MOD(_xlfn.FLOOR.MATH(ROW(INDIRECT("1:512"))/2),2)=1,BQ341,1-BQ341) *  IF(MOD(_xlfn.FLOOR.MATH(ROW(INDIRECT("1:512"))/4),2)=1,BR341,1-BR341) *IF(MOD(_xlfn.FLOOR.MATH(ROW(INDIRECT("1:512"))/8),2)=1,BS341,1-BS341) * IF(MOD(_xlfn.FLOOR.MATH(ROW(INDIRECT("1:512"))/16),2)=1,BT341,1-BT341) * IF(MOD(_xlfn.FLOOR.MATH(ROW(INDIRECT("1:512"))/32),2)=1,BU341,1-BU341) *  IF(MOD(_xlfn.FLOOR.MATH(ROW(INDIRECT("1:512"))/64),2)=1,BV341,1-BV341) * IF(MOD(_xlfn.FLOOR.MATH(ROW(INDIRECT("1:512"))/128),2)=1,BW341,1-BW341) * IF(MOD(_xlfn.FLOOR.MATH(ROW(INDIRECT("1:512"))/256),2)=1,BX341,1-BX341)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0.37577012302236301</v>
      </c>
      <c r="CB341">
        <f ca="1">IF('Auction Sim'!$C$2 = "Most Categories",CA341,BZ341)</f>
        <v>0.37577012302236301</v>
      </c>
      <c r="CD341" t="str">
        <f ca="1"/>
        <v>R.J. Hampton</v>
      </c>
      <c r="CF341" s="6" t="str">
        <f t="shared" ca="1" si="124"/>
        <v>R.J. Hampton</v>
      </c>
      <c r="CH341" t="str">
        <f ca="1"/>
        <v>R.J. Hampton</v>
      </c>
      <c r="CI341">
        <f t="shared" ca="1" si="129"/>
        <v>0.37596159408038204</v>
      </c>
      <c r="CJ341">
        <f t="shared" ca="1" si="130"/>
        <v>0.18389549595018129</v>
      </c>
      <c r="CL341">
        <f t="shared" ca="1" si="131"/>
        <v>0</v>
      </c>
      <c r="CN341">
        <f t="shared" ca="1" si="125"/>
        <v>0</v>
      </c>
    </row>
    <row r="342" spans="9:92">
      <c r="I342" t="str">
        <v>Ryan Arcidiacono</v>
      </c>
      <c r="K342" s="6" t="str">
        <f t="shared" ca="1" si="110"/>
        <v>Ryan Arcidiacono</v>
      </c>
      <c r="M342" t="str">
        <f ca="1"/>
        <v>Ryan Arcidiacono</v>
      </c>
      <c r="N342">
        <f ca="1">INDEX(_g_scores_!K$2:$K$474,MATCH(M342,_g_scores_!$A$2:$A$474,0))</f>
        <v>-3.2047769860328881</v>
      </c>
      <c r="P342">
        <f t="shared" ca="1" si="126"/>
        <v>0</v>
      </c>
      <c r="R342">
        <f t="shared" ca="1" si="111"/>
        <v>0</v>
      </c>
      <c r="T342" t="str">
        <v>Bruno Fernando</v>
      </c>
      <c r="V342" s="6" t="str">
        <f t="shared" ca="1" si="112"/>
        <v>Bruno Fernando</v>
      </c>
      <c r="X342" t="str">
        <f ca="1"/>
        <v>Bruno Fernando</v>
      </c>
      <c r="Y342">
        <f ca="1">INDEX(_z_scores_!$K$2:$K$474,MATCH(X342,_z_scores_!$A$2:$A$474,0))</f>
        <v>-5.3667825857098981</v>
      </c>
      <c r="AA342">
        <f t="shared" ca="1" si="127"/>
        <v>0</v>
      </c>
      <c r="AC342">
        <f t="shared" ca="1" si="128"/>
        <v>0</v>
      </c>
      <c r="AE342">
        <v>-1.1588772029305381</v>
      </c>
      <c r="AF342">
        <v>-0.69471770138541478</v>
      </c>
      <c r="AG342">
        <v>-1.1134863024723487</v>
      </c>
      <c r="AH342">
        <v>-0.74509190799669245</v>
      </c>
      <c r="AI342">
        <v>-0.15717445114059136</v>
      </c>
      <c r="AJ342">
        <v>-1.0734079704463007</v>
      </c>
      <c r="AK342">
        <v>0.87540688087577667</v>
      </c>
      <c r="AL342">
        <v>-0.10396170527736269</v>
      </c>
      <c r="AM342">
        <v>7.5563480356100304E-2</v>
      </c>
      <c r="BE342" t="str">
        <f t="shared" si="113"/>
        <v>Ryan Arcidiacono</v>
      </c>
      <c r="BF342" cm="1">
        <f t="array" ref="BF342">INDEX(_x_scores_!B$2:B$474,MATCH($BE342,_x_scores_!$A$2:$A$474,0),0) + INDEX(_hidden_info_auction!AP$42:BA$42,'Draft Sim'!$F$21)</f>
        <v>-1.2026478257642781</v>
      </c>
      <c r="BG342" cm="1">
        <f t="array" ref="BG342">INDEX(_x_scores_!C$2:C$474,MATCH($BE342,_x_scores_!$A$2:$A$474,0),0) + INDEX(_hidden_info_auction!AP$43:BA$43,'Draft Sim'!$F$21)</f>
        <v>-0.8075514526208466</v>
      </c>
      <c r="BH342" cm="1">
        <f t="array" ref="BH342">INDEX(_x_scores_!D$2:D$474,MATCH($BE342,_x_scores_!$A$2:$A$474,0),0) +INDEX(_hidden_info_auction!AP$44:BA$44,'Draft Sim'!$F$21)</f>
        <v>-0.63383272105061084</v>
      </c>
      <c r="BI342" cm="1">
        <f t="array" ref="BI342">INDEX(_x_scores_!E$2:E$474,MATCH($BE342,_x_scores_!$A$2:$A$474,0),0) + INDEX(_hidden_info_auction!AP$45:BA$45,'Draft Sim'!$F$21)</f>
        <v>-0.84928211626636929</v>
      </c>
      <c r="BJ342" cm="1">
        <f t="array" ref="BJ342">INDEX(_x_scores_!F$2:F$474,MATCH($BE342,_x_scores_!$A$2:$A$474,0),0) + INDEX(_hidden_info_auction!AP$46:BA$46,'Draft Sim'!$F$21)</f>
        <v>-1.2187753256844085</v>
      </c>
      <c r="BK342" cm="1">
        <f t="array" ref="BK342">INDEX(_x_scores_!G$2:G$474,MATCH($BE342,_x_scores_!$A$2:$A$474,0),0) + INDEX(_hidden_info_auction!AP$47:BA$47,'Draft Sim'!$F$21)</f>
        <v>-0.74220327615770354</v>
      </c>
      <c r="BL342" cm="1">
        <f t="array" ref="BL342">INDEX(_x_scores_!H$2:H$474,MATCH($BE342,_x_scores_!$A$2:$A$474,0),0) + INDEX(_hidden_info_auction!AP$48:BA$48,'Draft Sim'!$F$21)</f>
        <v>0.72683487434660821</v>
      </c>
      <c r="BM342" cm="1">
        <f t="array" ref="BM342">INDEX(_x_scores_!I$2:I$474,MATCH($BE342,_x_scores_!$A$2:$A$474,0),0) + INDEX(_hidden_info_auction!AP$49:BA$49,'Draft Sim'!$F$21)</f>
        <v>-1.7557438988245646</v>
      </c>
      <c r="BN342" cm="1">
        <f t="array" ref="BN342">INDEX(_x_scores_!J$2:J$474,MATCH($BE342,_x_scores_!$A$2:$A$474,0),0) + INDEX(_hidden_info_auction!AP$50:BA$50,'Draft Sim'!$F$21)</f>
        <v>4.7524040024339555E-2</v>
      </c>
      <c r="BP342">
        <f t="shared" si="114"/>
        <v>0.41122306282503152</v>
      </c>
      <c r="BQ342">
        <f t="shared" si="115"/>
        <v>0.44464191287797661</v>
      </c>
      <c r="BR342">
        <f t="shared" si="116"/>
        <v>0.4575295692353194</v>
      </c>
      <c r="BS342">
        <f t="shared" si="117"/>
        <v>0.43579878335047917</v>
      </c>
      <c r="BT342">
        <f t="shared" si="118"/>
        <v>0.41562648095100829</v>
      </c>
      <c r="BU342">
        <f t="shared" si="119"/>
        <v>0.44893159506422464</v>
      </c>
      <c r="BV342">
        <f t="shared" si="120"/>
        <v>0.55312177260262507</v>
      </c>
      <c r="BW342">
        <f t="shared" si="121"/>
        <v>0.37209831062537047</v>
      </c>
      <c r="BX342">
        <f t="shared" si="122"/>
        <v>0.50349593399380832</v>
      </c>
      <c r="BZ342">
        <f t="shared" si="123"/>
        <v>0.44916304683620489</v>
      </c>
      <c r="CA342" cm="1">
        <f t="array" aca="1" ref="CA342" ca="1">SUM(IF(MOD(_xlfn.FLOOR.MATH(ROW(INDIRECT("1:512"))/1),2)=1,BP342,1-BP342) * IF(MOD(_xlfn.FLOOR.MATH(ROW(INDIRECT("1:512"))/2),2)=1,BQ342,1-BQ342) *  IF(MOD(_xlfn.FLOOR.MATH(ROW(INDIRECT("1:512"))/4),2)=1,BR342,1-BR342) *IF(MOD(_xlfn.FLOOR.MATH(ROW(INDIRECT("1:512"))/8),2)=1,BS342,1-BS342) * IF(MOD(_xlfn.FLOOR.MATH(ROW(INDIRECT("1:512"))/16),2)=1,BT342,1-BT342) * IF(MOD(_xlfn.FLOOR.MATH(ROW(INDIRECT("1:512"))/32),2)=1,BU342,1-BU342) *  IF(MOD(_xlfn.FLOOR.MATH(ROW(INDIRECT("1:512"))/64),2)=1,BV342,1-BV342) * IF(MOD(_xlfn.FLOOR.MATH(ROW(INDIRECT("1:512"))/128),2)=1,BW342,1-BW342) * IF(MOD(_xlfn.FLOOR.MATH(ROW(INDIRECT("1:512"))/256),2)=1,BX342,1-BX342)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0.37595771385815646</v>
      </c>
      <c r="CB342">
        <f ca="1">IF('Auction Sim'!$C$2 = "Most Categories",CA342,BZ342)</f>
        <v>0.37595771385815646</v>
      </c>
      <c r="CD342" t="str">
        <f ca="1"/>
        <v>Ryan Arcidiacono</v>
      </c>
      <c r="CF342" s="6" t="str">
        <f t="shared" ca="1" si="124"/>
        <v>Ryan Arcidiacono</v>
      </c>
      <c r="CH342" t="str">
        <f ca="1"/>
        <v>Ryan Arcidiacono</v>
      </c>
      <c r="CI342">
        <f t="shared" ca="1" si="129"/>
        <v>0.37595771385815646</v>
      </c>
      <c r="CJ342">
        <f t="shared" ca="1" si="130"/>
        <v>0.18388527138061733</v>
      </c>
      <c r="CL342">
        <f t="shared" ca="1" si="131"/>
        <v>0</v>
      </c>
      <c r="CN342">
        <f t="shared" ca="1" si="125"/>
        <v>0</v>
      </c>
    </row>
    <row r="343" spans="9:92">
      <c r="I343" t="str">
        <v>Patrick Baldwin Jr.</v>
      </c>
      <c r="K343" s="6" t="str">
        <f t="shared" ca="1" si="110"/>
        <v>Patrick Baldwin Jr.</v>
      </c>
      <c r="M343" t="str">
        <f ca="1"/>
        <v>Patrick Baldwin Jr.</v>
      </c>
      <c r="N343">
        <f ca="1">INDEX(_g_scores_!K$2:$K$474,MATCH(M343,_g_scores_!$A$2:$A$474,0))</f>
        <v>-3.2061027413615495</v>
      </c>
      <c r="P343">
        <f t="shared" ca="1" si="126"/>
        <v>0</v>
      </c>
      <c r="R343">
        <f t="shared" ca="1" si="111"/>
        <v>0</v>
      </c>
      <c r="T343" t="str">
        <v>R.J. Hampton</v>
      </c>
      <c r="V343" s="6" t="str">
        <f t="shared" ca="1" si="112"/>
        <v>R.J. Hampton</v>
      </c>
      <c r="X343" t="str">
        <f ca="1"/>
        <v>R.J. Hampton</v>
      </c>
      <c r="Y343">
        <f ca="1">INDEX(_z_scores_!$K$2:$K$474,MATCH(X343,_z_scores_!$A$2:$A$474,0))</f>
        <v>-5.369184034719634</v>
      </c>
      <c r="AA343">
        <f t="shared" ca="1" si="127"/>
        <v>0</v>
      </c>
      <c r="AC343">
        <f t="shared" ca="1" si="128"/>
        <v>0</v>
      </c>
      <c r="AE343">
        <v>-1.0105035299961638</v>
      </c>
      <c r="AF343">
        <v>-1.0571623608171008</v>
      </c>
      <c r="AG343">
        <v>-0.6897380679384163</v>
      </c>
      <c r="AH343">
        <v>-0.40453851436472793</v>
      </c>
      <c r="AI343">
        <v>-0.67085678685881178</v>
      </c>
      <c r="AJ343">
        <v>-0.54780875849393684</v>
      </c>
      <c r="AK343">
        <v>0.55126770810766235</v>
      </c>
      <c r="AL343">
        <v>-9.5592411766531729E-2</v>
      </c>
      <c r="AM343">
        <v>-0.22687546607222647</v>
      </c>
      <c r="BE343" t="str">
        <f t="shared" si="113"/>
        <v>Patrick Baldwin Jr.</v>
      </c>
      <c r="BF343" cm="1">
        <f t="array" ref="BF343">INDEX(_x_scores_!B$2:B$474,MATCH($BE343,_x_scores_!$A$2:$A$474,0),0) + INDEX(_hidden_info_auction!AP$42:BA$42,'Draft Sim'!$F$21)</f>
        <v>-1.2026328577875964</v>
      </c>
      <c r="BG343" cm="1">
        <f t="array" ref="BG343">INDEX(_x_scores_!C$2:C$474,MATCH($BE343,_x_scores_!$A$2:$A$474,0),0) + INDEX(_hidden_info_auction!AP$43:BA$43,'Draft Sim'!$F$21)</f>
        <v>-0.69661456462976312</v>
      </c>
      <c r="BH343" cm="1">
        <f t="array" ref="BH343">INDEX(_x_scores_!D$2:D$474,MATCH($BE343,_x_scores_!$A$2:$A$474,0),0) +INDEX(_hidden_info_auction!AP$44:BA$44,'Draft Sim'!$F$21)</f>
        <v>-0.98955569443725921</v>
      </c>
      <c r="BI343" cm="1">
        <f t="array" ref="BI343">INDEX(_x_scores_!E$2:E$474,MATCH($BE343,_x_scores_!$A$2:$A$474,0),0) + INDEX(_hidden_info_auction!AP$45:BA$45,'Draft Sim'!$F$21)</f>
        <v>-0.86778753860217495</v>
      </c>
      <c r="BJ343" cm="1">
        <f t="array" ref="BJ343">INDEX(_x_scores_!F$2:F$474,MATCH($BE343,_x_scores_!$A$2:$A$474,0),0) + INDEX(_hidden_info_auction!AP$46:BA$46,'Draft Sim'!$F$21)</f>
        <v>-1.112543158596859</v>
      </c>
      <c r="BK343" cm="1">
        <f t="array" ref="BK343">INDEX(_x_scores_!G$2:G$474,MATCH($BE343,_x_scores_!$A$2:$A$474,0),0) + INDEX(_hidden_info_auction!AP$47:BA$47,'Draft Sim'!$F$21)</f>
        <v>-0.52382305044048105</v>
      </c>
      <c r="BL343" cm="1">
        <f t="array" ref="BL343">INDEX(_x_scores_!H$2:H$474,MATCH($BE343,_x_scores_!$A$2:$A$474,0),0) + INDEX(_hidden_info_auction!AP$48:BA$48,'Draft Sim'!$F$21)</f>
        <v>0.82608728515837415</v>
      </c>
      <c r="BM343" cm="1">
        <f t="array" ref="BM343">INDEX(_x_scores_!I$2:I$474,MATCH($BE343,_x_scores_!$A$2:$A$474,0),0) + INDEX(_hidden_info_auction!AP$49:BA$49,'Draft Sim'!$F$21)</f>
        <v>-1.7910239056520207</v>
      </c>
      <c r="BN343" cm="1">
        <f t="array" ref="BN343">INDEX(_x_scores_!J$2:J$474,MATCH($BE343,_x_scores_!$A$2:$A$474,0),0) + INDEX(_hidden_info_auction!AP$50:BA$50,'Draft Sim'!$F$21)</f>
        <v>-8.5089999319456988E-2</v>
      </c>
      <c r="BP343">
        <f t="shared" si="114"/>
        <v>0.41122414930825479</v>
      </c>
      <c r="BQ343">
        <f t="shared" si="115"/>
        <v>0.45220730254453101</v>
      </c>
      <c r="BR343">
        <f t="shared" si="116"/>
        <v>0.43387408374413527</v>
      </c>
      <c r="BS343">
        <f t="shared" si="117"/>
        <v>0.43441240860850161</v>
      </c>
      <c r="BT343">
        <f t="shared" si="118"/>
        <v>0.42288402514355528</v>
      </c>
      <c r="BU343">
        <f t="shared" si="119"/>
        <v>0.4639079449550414</v>
      </c>
      <c r="BV343">
        <f t="shared" si="120"/>
        <v>0.56032357876391403</v>
      </c>
      <c r="BW343">
        <f t="shared" si="121"/>
        <v>0.36962084179693044</v>
      </c>
      <c r="BX343">
        <f t="shared" si="122"/>
        <v>0.49374083887844589</v>
      </c>
      <c r="BZ343">
        <f t="shared" si="123"/>
        <v>0.44913279708259002</v>
      </c>
      <c r="CA343" cm="1">
        <f t="array" aca="1" ref="CA343" ca="1">SUM(IF(MOD(_xlfn.FLOOR.MATH(ROW(INDIRECT("1:512"))/1),2)=1,BP343,1-BP343) * IF(MOD(_xlfn.FLOOR.MATH(ROW(INDIRECT("1:512"))/2),2)=1,BQ343,1-BQ343) *  IF(MOD(_xlfn.FLOOR.MATH(ROW(INDIRECT("1:512"))/4),2)=1,BR343,1-BR343) *IF(MOD(_xlfn.FLOOR.MATH(ROW(INDIRECT("1:512"))/8),2)=1,BS343,1-BS343) * IF(MOD(_xlfn.FLOOR.MATH(ROW(INDIRECT("1:512"))/16),2)=1,BT343,1-BT343) * IF(MOD(_xlfn.FLOOR.MATH(ROW(INDIRECT("1:512"))/32),2)=1,BU343,1-BU343) *  IF(MOD(_xlfn.FLOOR.MATH(ROW(INDIRECT("1:512"))/64),2)=1,BV343,1-BV343) * IF(MOD(_xlfn.FLOOR.MATH(ROW(INDIRECT("1:512"))/128),2)=1,BW343,1-BW343) * IF(MOD(_xlfn.FLOOR.MATH(ROW(INDIRECT("1:512"))/256),2)=1,BX343,1-BX343)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0.37585355431657241</v>
      </c>
      <c r="CB343">
        <f ca="1">IF('Auction Sim'!$C$2 = "Most Categories",CA343,BZ343)</f>
        <v>0.37585355431657241</v>
      </c>
      <c r="CD343" t="str">
        <f ca="1"/>
        <v>Patrick Baldwin Jr.</v>
      </c>
      <c r="CF343" s="6" t="str">
        <f t="shared" ca="1" si="124"/>
        <v>Patrick Baldwin Jr.</v>
      </c>
      <c r="CH343" t="str">
        <f ca="1"/>
        <v>Patrick Baldwin Jr.</v>
      </c>
      <c r="CI343">
        <f t="shared" ca="1" si="129"/>
        <v>0.37585355431657241</v>
      </c>
      <c r="CJ343">
        <f t="shared" ca="1" si="130"/>
        <v>0.18361079369493583</v>
      </c>
      <c r="CL343">
        <f t="shared" ca="1" si="131"/>
        <v>0</v>
      </c>
      <c r="CN343">
        <f t="shared" ca="1" si="125"/>
        <v>0</v>
      </c>
    </row>
    <row r="344" spans="9:92">
      <c r="I344" t="str">
        <v>Buddy Boeheim</v>
      </c>
      <c r="K344" s="6" t="str">
        <f t="shared" ca="1" si="110"/>
        <v>Buddy Boeheim</v>
      </c>
      <c r="M344" t="str">
        <f ca="1"/>
        <v>Buddy Boeheim</v>
      </c>
      <c r="N344">
        <f ca="1">INDEX(_g_scores_!K$2:$K$474,MATCH(M344,_g_scores_!$A$2:$A$474,0))</f>
        <v>-3.2103067444496611</v>
      </c>
      <c r="P344">
        <f t="shared" ca="1" si="126"/>
        <v>0</v>
      </c>
      <c r="R344">
        <f t="shared" ca="1" si="111"/>
        <v>0</v>
      </c>
      <c r="T344" t="str">
        <v>Buddy Boeheim</v>
      </c>
      <c r="V344" s="6" t="str">
        <f t="shared" ca="1" si="112"/>
        <v>Buddy Boeheim</v>
      </c>
      <c r="X344" t="str">
        <f ca="1"/>
        <v>Buddy Boeheim</v>
      </c>
      <c r="Y344">
        <f ca="1">INDEX(_z_scores_!$K$2:$K$474,MATCH(X344,_z_scores_!$A$2:$A$474,0))</f>
        <v>-5.3700803041011413</v>
      </c>
      <c r="AA344">
        <f t="shared" ca="1" si="127"/>
        <v>0</v>
      </c>
      <c r="AC344">
        <f t="shared" ca="1" si="128"/>
        <v>0</v>
      </c>
      <c r="AE344">
        <v>-1.0967964107559474</v>
      </c>
      <c r="AF344">
        <v>-1.0768765433827954</v>
      </c>
      <c r="AG344">
        <v>-0.82070139565041211</v>
      </c>
      <c r="AH344">
        <v>-0.60166756670887322</v>
      </c>
      <c r="AI344">
        <v>-0.62918205409586825</v>
      </c>
      <c r="AJ344">
        <v>-0.67704514640947489</v>
      </c>
      <c r="AK344">
        <v>0.80540094073559321</v>
      </c>
      <c r="AL344">
        <v>-3.234876651468471E-3</v>
      </c>
      <c r="AM344">
        <v>-6.9228611511297583E-2</v>
      </c>
      <c r="BE344" t="str">
        <f t="shared" si="113"/>
        <v>Buddy Boeheim</v>
      </c>
      <c r="BF344" cm="1">
        <f t="array" ref="BF344">INDEX(_x_scores_!B$2:B$474,MATCH($BE344,_x_scores_!$A$2:$A$474,0),0) + INDEX(_hidden_info_auction!AP$42:BA$42,'Draft Sim'!$F$21)</f>
        <v>-1.1886332739744176</v>
      </c>
      <c r="BG344" cm="1">
        <f t="array" ref="BG344">INDEX(_x_scores_!C$2:C$474,MATCH($BE344,_x_scores_!$A$2:$A$474,0),0) + INDEX(_hidden_info_auction!AP$43:BA$43,'Draft Sim'!$F$21)</f>
        <v>-0.832708928256089</v>
      </c>
      <c r="BH344" cm="1">
        <f t="array" ref="BH344">INDEX(_x_scores_!D$2:D$474,MATCH($BE344,_x_scores_!$A$2:$A$474,0),0) +INDEX(_hidden_info_auction!AP$44:BA$44,'Draft Sim'!$F$21)</f>
        <v>-0.67124239241690686</v>
      </c>
      <c r="BI344" cm="1">
        <f t="array" ref="BI344">INDEX(_x_scores_!E$2:E$474,MATCH($BE344,_x_scores_!$A$2:$A$474,0),0) + INDEX(_hidden_info_auction!AP$45:BA$45,'Draft Sim'!$F$21)</f>
        <v>-0.83464309365428457</v>
      </c>
      <c r="BJ344" cm="1">
        <f t="array" ref="BJ344">INDEX(_x_scores_!F$2:F$474,MATCH($BE344,_x_scores_!$A$2:$A$474,0),0) + INDEX(_hidden_info_auction!AP$46:BA$46,'Draft Sim'!$F$21)</f>
        <v>-1.2009535218289189</v>
      </c>
      <c r="BK344" cm="1">
        <f t="array" ref="BK344">INDEX(_x_scores_!G$2:G$474,MATCH($BE344,_x_scores_!$A$2:$A$474,0),0) + INDEX(_hidden_info_auction!AP$47:BA$47,'Draft Sim'!$F$21)</f>
        <v>-0.74497856570971299</v>
      </c>
      <c r="BL344" cm="1">
        <f t="array" ref="BL344">INDEX(_x_scores_!H$2:H$474,MATCH($BE344,_x_scores_!$A$2:$A$474,0),0) + INDEX(_hidden_info_auction!AP$48:BA$48,'Draft Sim'!$F$21)</f>
        <v>0.73473662759045044</v>
      </c>
      <c r="BM344" cm="1">
        <f t="array" ref="BM344">INDEX(_x_scores_!I$2:I$474,MATCH($BE344,_x_scores_!$A$2:$A$474,0),0) + INDEX(_hidden_info_auction!AP$49:BA$49,'Draft Sim'!$F$21)</f>
        <v>-1.7471735790203078</v>
      </c>
      <c r="BN344" cm="1">
        <f t="array" ref="BN344">INDEX(_x_scores_!J$2:J$474,MATCH($BE344,_x_scores_!$A$2:$A$474,0),0) + INDEX(_hidden_info_auction!AP$50:BA$50,'Draft Sim'!$F$21)</f>
        <v>3.0615227894859154E-2</v>
      </c>
      <c r="BP344">
        <f t="shared" si="114"/>
        <v>0.41224063666965349</v>
      </c>
      <c r="BQ344">
        <f t="shared" si="115"/>
        <v>0.44292898849657092</v>
      </c>
      <c r="BR344">
        <f t="shared" si="116"/>
        <v>0.4550332522140248</v>
      </c>
      <c r="BS344">
        <f t="shared" si="117"/>
        <v>0.43689605823779964</v>
      </c>
      <c r="BT344">
        <f t="shared" si="118"/>
        <v>0.41684209031981723</v>
      </c>
      <c r="BU344">
        <f t="shared" si="119"/>
        <v>0.44874168945466797</v>
      </c>
      <c r="BV344">
        <f t="shared" si="120"/>
        <v>0.55369580236214389</v>
      </c>
      <c r="BW344">
        <f t="shared" si="121"/>
        <v>0.37270094909223617</v>
      </c>
      <c r="BX344">
        <f t="shared" si="122"/>
        <v>0.50225211529194347</v>
      </c>
      <c r="BZ344">
        <f t="shared" si="123"/>
        <v>0.44903684245987308</v>
      </c>
      <c r="CA344" cm="1">
        <f t="array" aca="1" ref="CA344" ca="1">SUM(IF(MOD(_xlfn.FLOOR.MATH(ROW(INDIRECT("1:512"))/1),2)=1,BP344,1-BP344) * IF(MOD(_xlfn.FLOOR.MATH(ROW(INDIRECT("1:512"))/2),2)=1,BQ344,1-BQ344) *  IF(MOD(_xlfn.FLOOR.MATH(ROW(INDIRECT("1:512"))/4),2)=1,BR344,1-BR344) *IF(MOD(_xlfn.FLOOR.MATH(ROW(INDIRECT("1:512"))/8),2)=1,BS344,1-BS344) * IF(MOD(_xlfn.FLOOR.MATH(ROW(INDIRECT("1:512"))/16),2)=1,BT344,1-BT344) * IF(MOD(_xlfn.FLOOR.MATH(ROW(INDIRECT("1:512"))/32),2)=1,BU344,1-BU344) *  IF(MOD(_xlfn.FLOOR.MATH(ROW(INDIRECT("1:512"))/64),2)=1,BV344,1-BV344) * IF(MOD(_xlfn.FLOOR.MATH(ROW(INDIRECT("1:512"))/128),2)=1,BW344,1-BW344) * IF(MOD(_xlfn.FLOOR.MATH(ROW(INDIRECT("1:512"))/256),2)=1,BX344,1-BX344)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0.37566523870852037</v>
      </c>
      <c r="CB344">
        <f ca="1">IF('Auction Sim'!$C$2 = "Most Categories",CA344,BZ344)</f>
        <v>0.37566523870852037</v>
      </c>
      <c r="CD344" t="str">
        <f ca="1"/>
        <v>Romeo Langford</v>
      </c>
      <c r="CF344" s="6" t="str">
        <f t="shared" ca="1" si="124"/>
        <v>Romeo Langford</v>
      </c>
      <c r="CH344" t="str">
        <f ca="1"/>
        <v>Romeo Langford</v>
      </c>
      <c r="CI344">
        <f t="shared" ca="1" si="129"/>
        <v>0.37584303941107539</v>
      </c>
      <c r="CJ344">
        <f t="shared" ca="1" si="130"/>
        <v>0.18358308384887539</v>
      </c>
      <c r="CL344">
        <f t="shared" ca="1" si="131"/>
        <v>0</v>
      </c>
      <c r="CN344">
        <f t="shared" ca="1" si="125"/>
        <v>0</v>
      </c>
    </row>
    <row r="345" spans="9:92">
      <c r="I345" t="str">
        <v>Romeo Langford</v>
      </c>
      <c r="K345" s="6" t="str">
        <f t="shared" ca="1" si="110"/>
        <v>Romeo Langford</v>
      </c>
      <c r="M345" t="str">
        <f ca="1"/>
        <v>Romeo Langford</v>
      </c>
      <c r="N345">
        <f ca="1">INDEX(_g_scores_!K$2:$K$474,MATCH(M345,_g_scores_!$A$2:$A$474,0))</f>
        <v>-3.2109537672740958</v>
      </c>
      <c r="P345">
        <f t="shared" ca="1" si="126"/>
        <v>0</v>
      </c>
      <c r="R345">
        <f t="shared" ca="1" si="111"/>
        <v>0</v>
      </c>
      <c r="T345" t="str">
        <v>Ryan Arcidiacono</v>
      </c>
      <c r="V345" s="6" t="str">
        <f t="shared" ca="1" si="112"/>
        <v>Ryan Arcidiacono</v>
      </c>
      <c r="X345" t="str">
        <f ca="1"/>
        <v>Ryan Arcidiacono</v>
      </c>
      <c r="Y345">
        <f ca="1">INDEX(_z_scores_!$K$2:$K$474,MATCH(X345,_z_scores_!$A$2:$A$474,0))</f>
        <v>-5.3784859809136236</v>
      </c>
      <c r="AA345">
        <f t="shared" ca="1" si="127"/>
        <v>0</v>
      </c>
      <c r="AC345">
        <f t="shared" ca="1" si="128"/>
        <v>0</v>
      </c>
      <c r="AE345">
        <v>-1.1108109625458078</v>
      </c>
      <c r="AF345">
        <v>-1.051719067747553</v>
      </c>
      <c r="AG345">
        <v>-0.78329172428411609</v>
      </c>
      <c r="AH345">
        <v>-0.61630658932095805</v>
      </c>
      <c r="AI345">
        <v>-0.64700385795135795</v>
      </c>
      <c r="AJ345">
        <v>-0.67426985685746543</v>
      </c>
      <c r="AK345">
        <v>0.79749918749175097</v>
      </c>
      <c r="AL345">
        <v>-1.1805196455725326E-2</v>
      </c>
      <c r="AM345">
        <v>-5.2319799381817182E-2</v>
      </c>
      <c r="BE345" t="str">
        <f t="shared" si="113"/>
        <v>Romeo Langford</v>
      </c>
      <c r="BF345" cm="1">
        <f t="array" ref="BF345">INDEX(_x_scores_!B$2:B$474,MATCH($BE345,_x_scores_!$A$2:$A$474,0),0) + INDEX(_hidden_info_auction!AP$42:BA$42,'Draft Sim'!$F$21)</f>
        <v>-1.1273619582316163</v>
      </c>
      <c r="BG345" cm="1">
        <f t="array" ref="BG345">INDEX(_x_scores_!C$2:C$474,MATCH($BE345,_x_scores_!$A$2:$A$474,0),0) + INDEX(_hidden_info_auction!AP$43:BA$43,'Draft Sim'!$F$21)</f>
        <v>-0.64775742414680548</v>
      </c>
      <c r="BH345" cm="1">
        <f t="array" ref="BH345">INDEX(_x_scores_!D$2:D$474,MATCH($BE345,_x_scores_!$A$2:$A$474,0),0) +INDEX(_hidden_info_auction!AP$44:BA$44,'Draft Sim'!$F$21)</f>
        <v>-0.86724700937171662</v>
      </c>
      <c r="BI345" cm="1">
        <f t="array" ref="BI345">INDEX(_x_scores_!E$2:E$474,MATCH($BE345,_x_scores_!$A$2:$A$474,0),0) + INDEX(_hidden_info_auction!AP$45:BA$45,'Draft Sim'!$F$21)</f>
        <v>-0.81567169675003481</v>
      </c>
      <c r="BJ345" cm="1">
        <f t="array" ref="BJ345">INDEX(_x_scores_!F$2:F$474,MATCH($BE345,_x_scores_!$A$2:$A$474,0),0) + INDEX(_hidden_info_auction!AP$46:BA$46,'Draft Sim'!$F$21)</f>
        <v>-1.0592665308645997</v>
      </c>
      <c r="BK345" cm="1">
        <f t="array" ref="BK345">INDEX(_x_scores_!G$2:G$474,MATCH($BE345,_x_scores_!$A$2:$A$474,0),0) + INDEX(_hidden_info_auction!AP$47:BA$47,'Draft Sim'!$F$21)</f>
        <v>-0.80331517370359462</v>
      </c>
      <c r="BL345" cm="1">
        <f t="array" ref="BL345">INDEX(_x_scores_!H$2:H$474,MATCH($BE345,_x_scores_!$A$2:$A$474,0),0) + INDEX(_hidden_info_auction!AP$48:BA$48,'Draft Sim'!$F$21)</f>
        <v>0.78261349436027738</v>
      </c>
      <c r="BM345" cm="1">
        <f t="array" ref="BM345">INDEX(_x_scores_!I$2:I$474,MATCH($BE345,_x_scores_!$A$2:$A$474,0),0) + INDEX(_hidden_info_auction!AP$49:BA$49,'Draft Sim'!$F$21)</f>
        <v>-1.8554950165561077</v>
      </c>
      <c r="BN345" cm="1">
        <f t="array" ref="BN345">INDEX(_x_scores_!J$2:J$474,MATCH($BE345,_x_scores_!$A$2:$A$474,0),0) + INDEX(_hidden_info_auction!AP$50:BA$50,'Draft Sim'!$F$21)</f>
        <v>-5.5237315681443078E-2</v>
      </c>
      <c r="BP345">
        <f t="shared" si="114"/>
        <v>0.41669629205052128</v>
      </c>
      <c r="BQ345">
        <f t="shared" si="115"/>
        <v>0.45554481519035028</v>
      </c>
      <c r="BR345">
        <f t="shared" si="116"/>
        <v>0.4419852751707547</v>
      </c>
      <c r="BS345">
        <f t="shared" si="117"/>
        <v>0.43831878964872439</v>
      </c>
      <c r="BT345">
        <f t="shared" si="118"/>
        <v>0.42653380683666597</v>
      </c>
      <c r="BU345">
        <f t="shared" si="119"/>
        <v>0.4447526562443973</v>
      </c>
      <c r="BV345">
        <f t="shared" si="120"/>
        <v>0.55717141032409878</v>
      </c>
      <c r="BW345">
        <f t="shared" si="121"/>
        <v>0.36510750567517891</v>
      </c>
      <c r="BX345">
        <f t="shared" si="122"/>
        <v>0.4959366850511473</v>
      </c>
      <c r="BZ345">
        <f t="shared" si="123"/>
        <v>0.44911635957687107</v>
      </c>
      <c r="CA345" cm="1">
        <f t="array" aca="1" ref="CA345" ca="1">SUM(IF(MOD(_xlfn.FLOOR.MATH(ROW(INDIRECT("1:512"))/1),2)=1,BP345,1-BP345) * IF(MOD(_xlfn.FLOOR.MATH(ROW(INDIRECT("1:512"))/2),2)=1,BQ345,1-BQ345) *  IF(MOD(_xlfn.FLOOR.MATH(ROW(INDIRECT("1:512"))/4),2)=1,BR345,1-BR345) *IF(MOD(_xlfn.FLOOR.MATH(ROW(INDIRECT("1:512"))/8),2)=1,BS345,1-BS345) * IF(MOD(_xlfn.FLOOR.MATH(ROW(INDIRECT("1:512"))/16),2)=1,BT345,1-BT345) * IF(MOD(_xlfn.FLOOR.MATH(ROW(INDIRECT("1:512"))/32),2)=1,BU345,1-BU345) *  IF(MOD(_xlfn.FLOOR.MATH(ROW(INDIRECT("1:512"))/64),2)=1,BV345,1-BV345) * IF(MOD(_xlfn.FLOOR.MATH(ROW(INDIRECT("1:512"))/128),2)=1,BW345,1-BW345) * IF(MOD(_xlfn.FLOOR.MATH(ROW(INDIRECT("1:512"))/256),2)=1,BX345,1-BX345)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0.37584303941107539</v>
      </c>
      <c r="CB345">
        <f ca="1">IF('Auction Sim'!$C$2 = "Most Categories",CA345,BZ345)</f>
        <v>0.37584303941107539</v>
      </c>
      <c r="CD345" t="str">
        <f ca="1"/>
        <v>Edmond Sumner</v>
      </c>
      <c r="CF345" s="6" t="str">
        <f t="shared" ca="1" si="124"/>
        <v>Edmond Sumner</v>
      </c>
      <c r="CH345" t="str">
        <f ca="1"/>
        <v>Edmond Sumner</v>
      </c>
      <c r="CI345">
        <f t="shared" ca="1" si="129"/>
        <v>0.37577012302236301</v>
      </c>
      <c r="CJ345">
        <f t="shared" ca="1" si="130"/>
        <v>0.1833909211894274</v>
      </c>
      <c r="CL345">
        <f t="shared" ca="1" si="131"/>
        <v>0</v>
      </c>
      <c r="CN345">
        <f t="shared" ca="1" si="125"/>
        <v>0</v>
      </c>
    </row>
    <row r="346" spans="9:92">
      <c r="I346" t="str">
        <v>Thaddeus Young</v>
      </c>
      <c r="K346" s="6" t="str">
        <f t="shared" ca="1" si="110"/>
        <v>Thaddeus Young</v>
      </c>
      <c r="M346" t="str">
        <f ca="1"/>
        <v>Thaddeus Young</v>
      </c>
      <c r="N346">
        <f ca="1">INDEX(_g_scores_!K$2:$K$474,MATCH(M346,_g_scores_!$A$2:$A$474,0))</f>
        <v>-3.2192513748915883</v>
      </c>
      <c r="P346">
        <f t="shared" ca="1" si="126"/>
        <v>0</v>
      </c>
      <c r="R346">
        <f t="shared" ca="1" si="111"/>
        <v>0</v>
      </c>
      <c r="T346" t="str">
        <v>Romeo Langford</v>
      </c>
      <c r="V346" s="6" t="str">
        <f t="shared" ca="1" si="112"/>
        <v>Romeo Langford</v>
      </c>
      <c r="X346" t="str">
        <f ca="1"/>
        <v>Romeo Langford</v>
      </c>
      <c r="Y346">
        <f ca="1">INDEX(_z_scores_!$K$2:$K$474,MATCH(X346,_z_scores_!$A$2:$A$474,0))</f>
        <v>-5.3867897373861675</v>
      </c>
      <c r="AA346">
        <f t="shared" ca="1" si="127"/>
        <v>0</v>
      </c>
      <c r="AC346">
        <f t="shared" ca="1" si="128"/>
        <v>0</v>
      </c>
      <c r="AE346">
        <v>-1.035525095013146</v>
      </c>
      <c r="AF346">
        <v>-0.89192503927351185</v>
      </c>
      <c r="AG346">
        <v>-1.0167060126052219</v>
      </c>
      <c r="AH346">
        <v>-0.58269616980462347</v>
      </c>
      <c r="AI346">
        <v>-0.48749506313154917</v>
      </c>
      <c r="AJ346">
        <v>-0.73538175440335651</v>
      </c>
      <c r="AK346">
        <v>0.85327780750542015</v>
      </c>
      <c r="AL346">
        <v>-0.11155631418726847</v>
      </c>
      <c r="AM346">
        <v>-0.15508115508759981</v>
      </c>
      <c r="BE346" t="str">
        <f t="shared" si="113"/>
        <v>Thaddeus Young</v>
      </c>
      <c r="BF346" cm="1">
        <f t="array" ref="BF346">INDEX(_x_scores_!B$2:B$474,MATCH($BE346,_x_scores_!$A$2:$A$474,0),0) + INDEX(_hidden_info_auction!AP$42:BA$42,'Draft Sim'!$F$21)</f>
        <v>-1.3289537563676597</v>
      </c>
      <c r="BG346" cm="1">
        <f t="array" ref="BG346">INDEX(_x_scores_!C$2:C$474,MATCH($BE346,_x_scores_!$A$2:$A$474,0),0) + INDEX(_hidden_info_auction!AP$43:BA$43,'Draft Sim'!$F$21)</f>
        <v>-0.65790128587473229</v>
      </c>
      <c r="BH346" cm="1">
        <f t="array" ref="BH346">INDEX(_x_scores_!D$2:D$474,MATCH($BE346,_x_scores_!$A$2:$A$474,0),0) +INDEX(_hidden_info_auction!AP$44:BA$44,'Draft Sim'!$F$21)</f>
        <v>-0.81097159411447206</v>
      </c>
      <c r="BI346" cm="1">
        <f t="array" ref="BI346">INDEX(_x_scores_!E$2:E$474,MATCH($BE346,_x_scores_!$A$2:$A$474,0),0) + INDEX(_hidden_info_auction!AP$45:BA$45,'Draft Sim'!$F$21)</f>
        <v>-0.46937961333248812</v>
      </c>
      <c r="BJ346" cm="1">
        <f t="array" ref="BJ346">INDEX(_x_scores_!F$2:F$474,MATCH($BE346,_x_scores_!$A$2:$A$474,0),0) + INDEX(_hidden_info_auction!AP$46:BA$46,'Draft Sim'!$F$21)</f>
        <v>-1.2533581900715889</v>
      </c>
      <c r="BK346" cm="1">
        <f t="array" ref="BK346">INDEX(_x_scores_!G$2:G$474,MATCH($BE346,_x_scores_!$A$2:$A$474,0),0) + INDEX(_hidden_info_auction!AP$47:BA$47,'Draft Sim'!$F$21)</f>
        <v>-1.0265099624664136</v>
      </c>
      <c r="BL346" cm="1">
        <f t="array" ref="BL346">INDEX(_x_scores_!H$2:H$474,MATCH($BE346,_x_scores_!$A$2:$A$474,0),0) + INDEX(_hidden_info_auction!AP$48:BA$48,'Draft Sim'!$F$21)</f>
        <v>0.76460701756465288</v>
      </c>
      <c r="BM346" cm="1">
        <f t="array" ref="BM346">INDEX(_x_scores_!I$2:I$474,MATCH($BE346,_x_scores_!$A$2:$A$474,0),0) + INDEX(_hidden_info_auction!AP$49:BA$49,'Draft Sim'!$F$21)</f>
        <v>-1.8626879256694877</v>
      </c>
      <c r="BN346" cm="1">
        <f t="array" ref="BN346">INDEX(_x_scores_!J$2:J$474,MATCH($BE346,_x_scores_!$A$2:$A$474,0),0) + INDEX(_hidden_info_auction!AP$50:BA$50,'Draft Sim'!$F$21)</f>
        <v>0.12438760875974118</v>
      </c>
      <c r="BP346">
        <f t="shared" si="114"/>
        <v>0.40207991979186541</v>
      </c>
      <c r="BQ346">
        <f t="shared" si="115"/>
        <v>0.45485160504290056</v>
      </c>
      <c r="BR346">
        <f t="shared" si="116"/>
        <v>0.44572571275706263</v>
      </c>
      <c r="BS346">
        <f t="shared" si="117"/>
        <v>0.46441017469980461</v>
      </c>
      <c r="BT346">
        <f t="shared" si="118"/>
        <v>0.41326992671845064</v>
      </c>
      <c r="BU346">
        <f t="shared" si="119"/>
        <v>0.42954571732056157</v>
      </c>
      <c r="BV346">
        <f t="shared" si="120"/>
        <v>0.55586473644810663</v>
      </c>
      <c r="BW346">
        <f t="shared" si="121"/>
        <v>0.36460510553060554</v>
      </c>
      <c r="BX346">
        <f t="shared" si="122"/>
        <v>0.50914943911716315</v>
      </c>
      <c r="BZ346">
        <f t="shared" si="123"/>
        <v>0.44883359304739123</v>
      </c>
      <c r="CA346" cm="1">
        <f t="array" aca="1" ref="CA346" ca="1">SUM(IF(MOD(_xlfn.FLOOR.MATH(ROW(INDIRECT("1:512"))/1),2)=1,BP346,1-BP346) * IF(MOD(_xlfn.FLOOR.MATH(ROW(INDIRECT("1:512"))/2),2)=1,BQ346,1-BQ346) *  IF(MOD(_xlfn.FLOOR.MATH(ROW(INDIRECT("1:512"))/4),2)=1,BR346,1-BR346) *IF(MOD(_xlfn.FLOOR.MATH(ROW(INDIRECT("1:512"))/8),2)=1,BS346,1-BS346) * IF(MOD(_xlfn.FLOOR.MATH(ROW(INDIRECT("1:512"))/16),2)=1,BT346,1-BT346) * IF(MOD(_xlfn.FLOOR.MATH(ROW(INDIRECT("1:512"))/32),2)=1,BU346,1-BU346) *  IF(MOD(_xlfn.FLOOR.MATH(ROW(INDIRECT("1:512"))/64),2)=1,BV346,1-BV346) * IF(MOD(_xlfn.FLOOR.MATH(ROW(INDIRECT("1:512"))/128),2)=1,BW346,1-BW346) * IF(MOD(_xlfn.FLOOR.MATH(ROW(INDIRECT("1:512"))/256),2)=1,BX346,1-BX346)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0.37507465395238171</v>
      </c>
      <c r="CB346">
        <f ca="1">IF('Auction Sim'!$C$2 = "Most Categories",CA346,BZ346)</f>
        <v>0.37507465395238171</v>
      </c>
      <c r="CD346" t="str">
        <f ca="1"/>
        <v>Buddy Boeheim</v>
      </c>
      <c r="CF346" s="6" t="str">
        <f t="shared" ca="1" si="124"/>
        <v>Buddy Boeheim</v>
      </c>
      <c r="CH346" t="str">
        <f ca="1"/>
        <v>Buddy Boeheim</v>
      </c>
      <c r="CI346">
        <f t="shared" ca="1" si="129"/>
        <v>0.37566523870852037</v>
      </c>
      <c r="CJ346">
        <f t="shared" ca="1" si="130"/>
        <v>0.18311449027561455</v>
      </c>
      <c r="CL346">
        <f t="shared" ca="1" si="131"/>
        <v>0</v>
      </c>
      <c r="CN346">
        <f t="shared" ca="1" si="125"/>
        <v>0</v>
      </c>
    </row>
    <row r="347" spans="9:92">
      <c r="I347" t="str">
        <v>R.J. Hampton</v>
      </c>
      <c r="K347" s="6" t="str">
        <f t="shared" ca="1" si="110"/>
        <v>R.J. Hampton</v>
      </c>
      <c r="M347" t="str">
        <f ca="1"/>
        <v>R.J. Hampton</v>
      </c>
      <c r="N347">
        <f ca="1">INDEX(_g_scores_!K$2:$K$474,MATCH(M347,_g_scores_!$A$2:$A$474,0))</f>
        <v>-3.2194396727962706</v>
      </c>
      <c r="P347">
        <f t="shared" ca="1" si="126"/>
        <v>0</v>
      </c>
      <c r="R347">
        <f t="shared" ca="1" si="111"/>
        <v>0</v>
      </c>
      <c r="T347" t="str">
        <v>Greg Brown III</v>
      </c>
      <c r="V347" s="6" t="str">
        <f t="shared" ca="1" si="112"/>
        <v>Greg Brown III</v>
      </c>
      <c r="X347" t="str">
        <f ca="1"/>
        <v>Greg Brown III</v>
      </c>
      <c r="Y347">
        <f ca="1">INDEX(_z_scores_!$K$2:$K$474,MATCH(X347,_z_scores_!$A$2:$A$474,0))</f>
        <v>-5.3875437857918822</v>
      </c>
      <c r="AA347">
        <f t="shared" ca="1" si="127"/>
        <v>0</v>
      </c>
      <c r="AC347">
        <f t="shared" ca="1" si="128"/>
        <v>0</v>
      </c>
      <c r="AE347">
        <v>-1.1379625858002422</v>
      </c>
      <c r="AF347">
        <v>-0.8935108998736887</v>
      </c>
      <c r="AG347">
        <v>-1.0790248022128717</v>
      </c>
      <c r="AH347">
        <v>-0.55779658629372786</v>
      </c>
      <c r="AI347">
        <v>-0.48759963785425336</v>
      </c>
      <c r="AJ347">
        <v>-0.8748347104744485</v>
      </c>
      <c r="AK347">
        <v>0.85852223579346876</v>
      </c>
      <c r="AL347">
        <v>-5.0237552112348351E-2</v>
      </c>
      <c r="AM347">
        <v>-3.0456486836531974E-2</v>
      </c>
      <c r="BE347" t="str">
        <f t="shared" si="113"/>
        <v>R.J. Hampton</v>
      </c>
      <c r="BF347" cm="1">
        <f t="array" ref="BF347">INDEX(_x_scores_!B$2:B$474,MATCH($BE347,_x_scores_!$A$2:$A$474,0),0) + INDEX(_hidden_info_auction!AP$42:BA$42,'Draft Sim'!$F$21)</f>
        <v>-1.1023403932146341</v>
      </c>
      <c r="BG347" cm="1">
        <f t="array" ref="BG347">INDEX(_x_scores_!C$2:C$474,MATCH($BE347,_x_scores_!$A$2:$A$474,0),0) + INDEX(_hidden_info_auction!AP$43:BA$43,'Draft Sim'!$F$21)</f>
        <v>-0.81299474569039443</v>
      </c>
      <c r="BH347" cm="1">
        <f t="array" ref="BH347">INDEX(_x_scores_!D$2:D$474,MATCH($BE347,_x_scores_!$A$2:$A$474,0),0) +INDEX(_hidden_info_auction!AP$44:BA$44,'Draft Sim'!$F$21)</f>
        <v>-0.54027906470491105</v>
      </c>
      <c r="BI347" cm="1">
        <f t="array" ref="BI347">INDEX(_x_scores_!E$2:E$474,MATCH($BE347,_x_scores_!$A$2:$A$474,0),0) + INDEX(_hidden_info_auction!AP$45:BA$45,'Draft Sim'!$F$21)</f>
        <v>-0.63751404131013922</v>
      </c>
      <c r="BJ347" cm="1">
        <f t="array" ref="BJ347">INDEX(_x_scores_!F$2:F$474,MATCH($BE347,_x_scores_!$A$2:$A$474,0),0) + INDEX(_hidden_info_auction!AP$46:BA$46,'Draft Sim'!$F$21)</f>
        <v>-1.2426282545918623</v>
      </c>
      <c r="BK347" cm="1">
        <f t="array" ref="BK347">INDEX(_x_scores_!G$2:G$474,MATCH($BE347,_x_scores_!$A$2:$A$474,0),0) + INDEX(_hidden_info_auction!AP$47:BA$47,'Draft Sim'!$F$21)</f>
        <v>-0.61574217779417495</v>
      </c>
      <c r="BL347" cm="1">
        <f t="array" ref="BL347">INDEX(_x_scores_!H$2:H$474,MATCH($BE347,_x_scores_!$A$2:$A$474,0),0) + INDEX(_hidden_info_auction!AP$48:BA$48,'Draft Sim'!$F$21)</f>
        <v>0.48060339496251958</v>
      </c>
      <c r="BM347" cm="1">
        <f t="array" ref="BM347">INDEX(_x_scores_!I$2:I$474,MATCH($BE347,_x_scores_!$A$2:$A$474,0),0) + INDEX(_hidden_info_auction!AP$49:BA$49,'Draft Sim'!$F$21)</f>
        <v>-1.839531114135371</v>
      </c>
      <c r="BN347" cm="1">
        <f t="array" ref="BN347">INDEX(_x_scores_!J$2:J$474,MATCH($BE347,_x_scores_!$A$2:$A$474,0),0) + INDEX(_hidden_info_auction!AP$50:BA$50,'Draft Sim'!$F$21)</f>
        <v>-0.12703162666606974</v>
      </c>
      <c r="BP347">
        <f t="shared" si="114"/>
        <v>0.41851897910787783</v>
      </c>
      <c r="BQ347">
        <f t="shared" si="115"/>
        <v>0.44427120068435966</v>
      </c>
      <c r="BR347">
        <f t="shared" si="116"/>
        <v>0.46377945379358054</v>
      </c>
      <c r="BS347">
        <f t="shared" si="117"/>
        <v>0.45171589084385777</v>
      </c>
      <c r="BT347">
        <f t="shared" si="118"/>
        <v>0.41400075861392638</v>
      </c>
      <c r="BU347">
        <f t="shared" si="119"/>
        <v>0.4575967223805486</v>
      </c>
      <c r="BV347">
        <f t="shared" si="120"/>
        <v>0.53518430356520152</v>
      </c>
      <c r="BW347">
        <f t="shared" si="121"/>
        <v>0.36622335618270219</v>
      </c>
      <c r="BX347">
        <f t="shared" si="122"/>
        <v>0.49065611303477841</v>
      </c>
      <c r="BZ347">
        <f t="shared" si="123"/>
        <v>0.44910519757853706</v>
      </c>
      <c r="CA347" cm="1">
        <f t="array" aca="1" ref="CA347" ca="1">SUM(IF(MOD(_xlfn.FLOOR.MATH(ROW(INDIRECT("1:512"))/1),2)=1,BP347,1-BP347) * IF(MOD(_xlfn.FLOOR.MATH(ROW(INDIRECT("1:512"))/2),2)=1,BQ347,1-BQ347) *  IF(MOD(_xlfn.FLOOR.MATH(ROW(INDIRECT("1:512"))/4),2)=1,BR347,1-BR347) *IF(MOD(_xlfn.FLOOR.MATH(ROW(INDIRECT("1:512"))/8),2)=1,BS347,1-BS347) * IF(MOD(_xlfn.FLOOR.MATH(ROW(INDIRECT("1:512"))/16),2)=1,BT347,1-BT347) * IF(MOD(_xlfn.FLOOR.MATH(ROW(INDIRECT("1:512"))/32),2)=1,BU347,1-BU347) *  IF(MOD(_xlfn.FLOOR.MATH(ROW(INDIRECT("1:512"))/64),2)=1,BV347,1-BV347) * IF(MOD(_xlfn.FLOOR.MATH(ROW(INDIRECT("1:512"))/128),2)=1,BW347,1-BW347) * IF(MOD(_xlfn.FLOOR.MATH(ROW(INDIRECT("1:512"))/256),2)=1,BX347,1-BX347)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0.37596159408038204</v>
      </c>
      <c r="CB347">
        <f ca="1">IF('Auction Sim'!$C$2 = "Most Categories",CA347,BZ347)</f>
        <v>0.37596159408038204</v>
      </c>
      <c r="CD347" t="str">
        <f ca="1"/>
        <v>Frank Ntilikina</v>
      </c>
      <c r="CF347" s="6" t="str">
        <f t="shared" ca="1" si="124"/>
        <v>Frank Ntilikina</v>
      </c>
      <c r="CH347" t="str">
        <f ca="1"/>
        <v>Frank Ntilikina</v>
      </c>
      <c r="CI347">
        <f t="shared" ca="1" si="129"/>
        <v>0.37554711673131402</v>
      </c>
      <c r="CJ347">
        <f t="shared" ca="1" si="130"/>
        <v>0.18280314145642684</v>
      </c>
      <c r="CL347">
        <f t="shared" ca="1" si="131"/>
        <v>0</v>
      </c>
      <c r="CN347">
        <f t="shared" ca="1" si="125"/>
        <v>0</v>
      </c>
    </row>
    <row r="348" spans="9:92">
      <c r="I348" t="str">
        <v>Dru Smith</v>
      </c>
      <c r="K348" s="6" t="str">
        <f t="shared" ca="1" si="110"/>
        <v>Dru Smith</v>
      </c>
      <c r="M348" t="str">
        <f ca="1"/>
        <v>Dru Smith</v>
      </c>
      <c r="N348">
        <f ca="1">INDEX(_g_scores_!K$2:$K$474,MATCH(M348,_g_scores_!$A$2:$A$474,0))</f>
        <v>-3.2206655031875528</v>
      </c>
      <c r="P348">
        <f t="shared" ca="1" si="126"/>
        <v>0</v>
      </c>
      <c r="R348">
        <f t="shared" ca="1" si="111"/>
        <v>0</v>
      </c>
      <c r="T348" t="str">
        <v>A.J. Lawson</v>
      </c>
      <c r="V348" s="6" t="str">
        <f t="shared" ca="1" si="112"/>
        <v>A.J. Lawson</v>
      </c>
      <c r="X348" t="str">
        <f ca="1"/>
        <v>A.J. Lawson</v>
      </c>
      <c r="Y348">
        <f ca="1">INDEX(_z_scores_!$K$2:$K$474,MATCH(X348,_z_scores_!$A$2:$A$474,0))</f>
        <v>-5.3904448931671434</v>
      </c>
      <c r="AA348">
        <f t="shared" ca="1" si="127"/>
        <v>0</v>
      </c>
      <c r="AC348">
        <f t="shared" ca="1" si="128"/>
        <v>0</v>
      </c>
      <c r="AE348">
        <v>-1.1325785679708007</v>
      </c>
      <c r="AF348">
        <v>-1.0323478902957772</v>
      </c>
      <c r="AG348">
        <v>-1.0457741247790753</v>
      </c>
      <c r="AH348">
        <v>-0.61782589819355727</v>
      </c>
      <c r="AI348">
        <v>-0.68780738391419316</v>
      </c>
      <c r="AJ348">
        <v>-0.52065117801246286</v>
      </c>
      <c r="AK348">
        <v>0.88289375929821223</v>
      </c>
      <c r="AL348">
        <v>-3.7151136788543308E-2</v>
      </c>
      <c r="AM348">
        <v>-2.0295404054513976E-2</v>
      </c>
      <c r="BE348" t="str">
        <f t="shared" si="113"/>
        <v>Dru Smith</v>
      </c>
      <c r="BF348" cm="1">
        <f t="array" ref="BF348">INDEX(_x_scores_!B$2:B$474,MATCH($BE348,_x_scores_!$A$2:$A$474,0),0) + INDEX(_hidden_info_auction!AP$42:BA$42,'Draft Sim'!$F$21)</f>
        <v>-1.2425699048215313</v>
      </c>
      <c r="BG348" cm="1">
        <f t="array" ref="BG348">INDEX(_x_scores_!C$2:C$474,MATCH($BE348,_x_scores_!$A$2:$A$474,0),0) + INDEX(_hidden_info_auction!AP$43:BA$43,'Draft Sim'!$F$21)</f>
        <v>-0.84509733827394895</v>
      </c>
      <c r="BH348" cm="1">
        <f t="array" ref="BH348">INDEX(_x_scores_!D$2:D$474,MATCH($BE348,_x_scores_!$A$2:$A$474,0),0) +INDEX(_hidden_info_auction!AP$44:BA$44,'Draft Sim'!$F$21)</f>
        <v>-0.78879386969950549</v>
      </c>
      <c r="BI348" cm="1">
        <f t="array" ref="BI348">INDEX(_x_scores_!E$2:E$474,MATCH($BE348,_x_scores_!$A$2:$A$474,0),0) + INDEX(_hidden_info_auction!AP$45:BA$45,'Draft Sim'!$F$21)</f>
        <v>-0.78386810256395512</v>
      </c>
      <c r="BJ348" cm="1">
        <f t="array" ref="BJ348">INDEX(_x_scores_!F$2:F$474,MATCH($BE348,_x_scores_!$A$2:$A$474,0),0) + INDEX(_hidden_info_auction!AP$46:BA$46,'Draft Sim'!$F$21)</f>
        <v>-1.1728288158216538</v>
      </c>
      <c r="BK348" cm="1">
        <f t="array" ref="BK348">INDEX(_x_scores_!G$2:G$474,MATCH($BE348,_x_scores_!$A$2:$A$474,0),0) + INDEX(_hidden_info_auction!AP$47:BA$47,'Draft Sim'!$F$21)</f>
        <v>-0.7554891154760125</v>
      </c>
      <c r="BL348" cm="1">
        <f t="array" ref="BL348">INDEX(_x_scores_!H$2:H$474,MATCH($BE348,_x_scores_!$A$2:$A$474,0),0) + INDEX(_hidden_info_auction!AP$48:BA$48,'Draft Sim'!$F$21)</f>
        <v>0.83802801317068487</v>
      </c>
      <c r="BM348" cm="1">
        <f t="array" ref="BM348">INDEX(_x_scores_!I$2:I$474,MATCH($BE348,_x_scores_!$A$2:$A$474,0),0) + INDEX(_hidden_info_auction!AP$49:BA$49,'Draft Sim'!$F$21)</f>
        <v>-1.749436716263536</v>
      </c>
      <c r="BN348" cm="1">
        <f t="array" ref="BN348">INDEX(_x_scores_!J$2:J$474,MATCH($BE348,_x_scores_!$A$2:$A$474,0),0) + INDEX(_hidden_info_auction!AP$50:BA$50,'Draft Sim'!$F$21)</f>
        <v>1.64479389631942E-2</v>
      </c>
      <c r="BP348">
        <f t="shared" si="114"/>
        <v>0.40832767993397945</v>
      </c>
      <c r="BQ348">
        <f t="shared" si="115"/>
        <v>0.44208587512476905</v>
      </c>
      <c r="BR348">
        <f t="shared" si="116"/>
        <v>0.44720113851363918</v>
      </c>
      <c r="BS348">
        <f t="shared" si="117"/>
        <v>0.44070563259844553</v>
      </c>
      <c r="BT348">
        <f t="shared" si="118"/>
        <v>0.41876206556621687</v>
      </c>
      <c r="BU348">
        <f t="shared" si="119"/>
        <v>0.44802258758287494</v>
      </c>
      <c r="BV348">
        <f t="shared" si="120"/>
        <v>0.5611887087143097</v>
      </c>
      <c r="BW348">
        <f t="shared" si="121"/>
        <v>0.37254178190963838</v>
      </c>
      <c r="BX348">
        <f t="shared" si="122"/>
        <v>0.50120994672810681</v>
      </c>
      <c r="BZ348">
        <f t="shared" si="123"/>
        <v>0.44889393518577564</v>
      </c>
      <c r="CA348" cm="1">
        <f t="array" aca="1" ref="CA348" ca="1">SUM(IF(MOD(_xlfn.FLOOR.MATH(ROW(INDIRECT("1:512"))/1),2)=1,BP348,1-BP348) * IF(MOD(_xlfn.FLOOR.MATH(ROW(INDIRECT("1:512"))/2),2)=1,BQ348,1-BQ348) *  IF(MOD(_xlfn.FLOOR.MATH(ROW(INDIRECT("1:512"))/4),2)=1,BR348,1-BR348) *IF(MOD(_xlfn.FLOOR.MATH(ROW(INDIRECT("1:512"))/8),2)=1,BS348,1-BS348) * IF(MOD(_xlfn.FLOOR.MATH(ROW(INDIRECT("1:512"))/16),2)=1,BT348,1-BT348) * IF(MOD(_xlfn.FLOOR.MATH(ROW(INDIRECT("1:512"))/32),2)=1,BU348,1-BU348) *  IF(MOD(_xlfn.FLOOR.MATH(ROW(INDIRECT("1:512"))/64),2)=1,BV348,1-BV348) * IF(MOD(_xlfn.FLOOR.MATH(ROW(INDIRECT("1:512"))/128),2)=1,BW348,1-BW348) * IF(MOD(_xlfn.FLOOR.MATH(ROW(INDIRECT("1:512"))/256),2)=1,BX348,1-BX348)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0.37527053218125822</v>
      </c>
      <c r="CB348">
        <f ca="1">IF('Auction Sim'!$C$2 = "Most Categories",CA348,BZ348)</f>
        <v>0.37527053218125822</v>
      </c>
      <c r="CD348" t="str">
        <f ca="1"/>
        <v>Matt Ryan</v>
      </c>
      <c r="CF348" s="6" t="str">
        <f t="shared" ca="1" si="124"/>
        <v>Matt Ryan</v>
      </c>
      <c r="CH348" t="str">
        <f ca="1"/>
        <v>Matt Ryan</v>
      </c>
      <c r="CI348">
        <f t="shared" ca="1" si="129"/>
        <v>0.37543981947580085</v>
      </c>
      <c r="CJ348">
        <f t="shared" ca="1" si="130"/>
        <v>0.18252029805295483</v>
      </c>
      <c r="CL348">
        <f t="shared" ca="1" si="131"/>
        <v>0</v>
      </c>
      <c r="CN348">
        <f t="shared" ca="1" si="125"/>
        <v>0</v>
      </c>
    </row>
    <row r="349" spans="9:92">
      <c r="I349" t="str">
        <v>Matt Ryan</v>
      </c>
      <c r="K349" s="6" t="str">
        <f t="shared" ca="1" si="110"/>
        <v>Matt Ryan</v>
      </c>
      <c r="M349" t="str">
        <f ca="1"/>
        <v>Matt Ryan</v>
      </c>
      <c r="N349">
        <f ca="1">INDEX(_g_scores_!K$2:$K$474,MATCH(M349,_g_scores_!$A$2:$A$474,0))</f>
        <v>-3.2218944276082073</v>
      </c>
      <c r="P349">
        <f t="shared" ca="1" si="126"/>
        <v>0</v>
      </c>
      <c r="R349">
        <f t="shared" ca="1" si="111"/>
        <v>0</v>
      </c>
      <c r="T349" t="str">
        <v>Joshua Primo</v>
      </c>
      <c r="V349" s="6" t="str">
        <f t="shared" ca="1" si="112"/>
        <v>Joshua Primo</v>
      </c>
      <c r="X349" t="str">
        <f ca="1"/>
        <v>Joshua Primo</v>
      </c>
      <c r="Y349">
        <f ca="1">INDEX(_z_scores_!$K$2:$K$474,MATCH(X349,_z_scores_!$A$2:$A$474,0))</f>
        <v>-5.3912628705923149</v>
      </c>
      <c r="AA349">
        <f t="shared" ca="1" si="127"/>
        <v>0</v>
      </c>
      <c r="AC349">
        <f t="shared" ca="1" si="128"/>
        <v>0</v>
      </c>
      <c r="AE349">
        <v>-1.0398972225024556</v>
      </c>
      <c r="AF349">
        <v>-0.94083629131516333</v>
      </c>
      <c r="AG349">
        <v>-0.30394121924458017</v>
      </c>
      <c r="AH349">
        <v>-0.67703433348211994</v>
      </c>
      <c r="AI349">
        <v>-0.51853445566527201</v>
      </c>
      <c r="AJ349">
        <v>-0.58025971129706666</v>
      </c>
      <c r="AK349">
        <v>0.38934072801408059</v>
      </c>
      <c r="AL349">
        <v>-9.8858746075352139E-2</v>
      </c>
      <c r="AM349">
        <v>-0.12479630738474529</v>
      </c>
      <c r="BE349" t="str">
        <f t="shared" si="113"/>
        <v>Matt Ryan</v>
      </c>
      <c r="BF349" cm="1">
        <f t="array" ref="BF349">INDEX(_x_scores_!B$2:B$474,MATCH($BE349,_x_scores_!$A$2:$A$474,0),0) + INDEX(_hidden_info_auction!AP$42:BA$42,'Draft Sim'!$F$21)</f>
        <v>-1.223207209330379</v>
      </c>
      <c r="BG349" cm="1">
        <f t="array" ref="BG349">INDEX(_x_scores_!C$2:C$474,MATCH($BE349,_x_scores_!$A$2:$A$474,0),0) + INDEX(_hidden_info_auction!AP$43:BA$43,'Draft Sim'!$F$21)</f>
        <v>-0.85954044057970214</v>
      </c>
      <c r="BH349" cm="1">
        <f t="array" ref="BH349">INDEX(_x_scores_!D$2:D$474,MATCH($BE349,_x_scores_!$A$2:$A$474,0),0) +INDEX(_hidden_info_auction!AP$44:BA$44,'Draft Sim'!$F$21)</f>
        <v>-0.95256390924470002</v>
      </c>
      <c r="BI349" cm="1">
        <f t="array" ref="BI349">INDEX(_x_scores_!E$2:E$474,MATCH($BE349,_x_scores_!$A$2:$A$474,0),0) + INDEX(_hidden_info_auction!AP$45:BA$45,'Draft Sim'!$F$21)</f>
        <v>-0.94604071482964303</v>
      </c>
      <c r="BJ349" cm="1">
        <f t="array" ref="BJ349">INDEX(_x_scores_!F$2:F$474,MATCH($BE349,_x_scores_!$A$2:$A$474,0),0) + INDEX(_hidden_info_auction!AP$46:BA$46,'Draft Sim'!$F$21)</f>
        <v>-1.2239921081680634</v>
      </c>
      <c r="BK349" cm="1">
        <f t="array" ref="BK349">INDEX(_x_scores_!G$2:G$474,MATCH($BE349,_x_scores_!$A$2:$A$474,0),0) + INDEX(_hidden_info_auction!AP$47:BA$47,'Draft Sim'!$F$21)</f>
        <v>-0.3781153497507263</v>
      </c>
      <c r="BL349" cm="1">
        <f t="array" ref="BL349">INDEX(_x_scores_!H$2:H$474,MATCH($BE349,_x_scores_!$A$2:$A$474,0),0) + INDEX(_hidden_info_auction!AP$48:BA$48,'Draft Sim'!$F$21)</f>
        <v>0.87666544328822738</v>
      </c>
      <c r="BM349" cm="1">
        <f t="array" ref="BM349">INDEX(_x_scores_!I$2:I$474,MATCH($BE349,_x_scores_!$A$2:$A$474,0),0) + INDEX(_hidden_info_auction!AP$49:BA$49,'Draft Sim'!$F$21)</f>
        <v>-1.7523043027936491</v>
      </c>
      <c r="BN349" cm="1">
        <f t="array" ref="BN349">INDEX(_x_scores_!J$2:J$474,MATCH($BE349,_x_scores_!$A$2:$A$474,0),0) + INDEX(_hidden_info_auction!AP$50:BA$50,'Draft Sim'!$F$21)</f>
        <v>-4.8789924364497361E-3</v>
      </c>
      <c r="BP349">
        <f t="shared" si="114"/>
        <v>0.40973136141105349</v>
      </c>
      <c r="BQ349">
        <f t="shared" si="115"/>
        <v>0.44110325771592107</v>
      </c>
      <c r="BR349">
        <f t="shared" si="116"/>
        <v>0.43632450752969243</v>
      </c>
      <c r="BS349">
        <f t="shared" si="117"/>
        <v>0.42855900883291764</v>
      </c>
      <c r="BT349">
        <f t="shared" si="118"/>
        <v>0.41527080102980785</v>
      </c>
      <c r="BU349">
        <f t="shared" si="119"/>
        <v>0.47393032615737885</v>
      </c>
      <c r="BV349">
        <f t="shared" si="120"/>
        <v>0.56398604543726849</v>
      </c>
      <c r="BW349">
        <f t="shared" si="121"/>
        <v>0.37234013487433049</v>
      </c>
      <c r="BX349">
        <f t="shared" si="122"/>
        <v>0.49964109003553392</v>
      </c>
      <c r="BZ349">
        <f t="shared" si="123"/>
        <v>0.44898739255821152</v>
      </c>
      <c r="CA349" cm="1">
        <f t="array" aca="1" ref="CA349" ca="1">SUM(IF(MOD(_xlfn.FLOOR.MATH(ROW(INDIRECT("1:512"))/1),2)=1,BP349,1-BP349) * IF(MOD(_xlfn.FLOOR.MATH(ROW(INDIRECT("1:512"))/2),2)=1,BQ349,1-BQ349) *  IF(MOD(_xlfn.FLOOR.MATH(ROW(INDIRECT("1:512"))/4),2)=1,BR349,1-BR349) *IF(MOD(_xlfn.FLOOR.MATH(ROW(INDIRECT("1:512"))/8),2)=1,BS349,1-BS349) * IF(MOD(_xlfn.FLOOR.MATH(ROW(INDIRECT("1:512"))/16),2)=1,BT349,1-BT349) * IF(MOD(_xlfn.FLOOR.MATH(ROW(INDIRECT("1:512"))/32),2)=1,BU349,1-BU349) *  IF(MOD(_xlfn.FLOOR.MATH(ROW(INDIRECT("1:512"))/64),2)=1,BV349,1-BV349) * IF(MOD(_xlfn.FLOOR.MATH(ROW(INDIRECT("1:512"))/128),2)=1,BW349,1-BW349) * IF(MOD(_xlfn.FLOOR.MATH(ROW(INDIRECT("1:512"))/256),2)=1,BX349,1-BX349)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0.37543981947580085</v>
      </c>
      <c r="CB349">
        <f ca="1">IF('Auction Sim'!$C$2 = "Most Categories",CA349,BZ349)</f>
        <v>0.37543981947580085</v>
      </c>
      <c r="CD349" t="str">
        <f ca="1"/>
        <v>Caleb Houstan</v>
      </c>
      <c r="CF349" s="6" t="str">
        <f t="shared" ca="1" si="124"/>
        <v>Caleb Houstan</v>
      </c>
      <c r="CH349" t="str">
        <f ca="1"/>
        <v>Caleb Houstan</v>
      </c>
      <c r="CI349">
        <f t="shared" ca="1" si="129"/>
        <v>0.3753841224232593</v>
      </c>
      <c r="CJ349">
        <f t="shared" ca="1" si="130"/>
        <v>0.18237346654071795</v>
      </c>
      <c r="CL349">
        <f t="shared" ca="1" si="131"/>
        <v>0</v>
      </c>
      <c r="CN349">
        <f t="shared" ca="1" si="125"/>
        <v>0</v>
      </c>
    </row>
    <row r="350" spans="9:92">
      <c r="I350" t="str">
        <v>Frank Ntilikina</v>
      </c>
      <c r="K350" s="6" t="str">
        <f t="shared" ca="1" si="110"/>
        <v>Frank Ntilikina</v>
      </c>
      <c r="M350" t="str">
        <f ca="1"/>
        <v>Frank Ntilikina</v>
      </c>
      <c r="N350">
        <f ca="1">INDEX(_g_scores_!K$2:$K$474,MATCH(M350,_g_scores_!$A$2:$A$474,0))</f>
        <v>-3.2265848092867833</v>
      </c>
      <c r="P350">
        <f t="shared" ca="1" si="126"/>
        <v>0</v>
      </c>
      <c r="R350">
        <f t="shared" ca="1" si="111"/>
        <v>0</v>
      </c>
      <c r="T350" t="str">
        <v>Mike Muscala</v>
      </c>
      <c r="V350" s="6" t="str">
        <f t="shared" ca="1" si="112"/>
        <v>Mike Muscala</v>
      </c>
      <c r="X350" t="str">
        <f ca="1"/>
        <v>Mike Muscala</v>
      </c>
      <c r="Y350">
        <f ca="1">INDEX(_z_scores_!$K$2:$K$474,MATCH(X350,_z_scores_!$A$2:$A$474,0))</f>
        <v>-5.3919513512684238</v>
      </c>
      <c r="AA350">
        <f t="shared" ca="1" si="127"/>
        <v>0</v>
      </c>
      <c r="AC350">
        <f t="shared" ca="1" si="128"/>
        <v>0</v>
      </c>
      <c r="AE350">
        <v>-1.1461553929282309</v>
      </c>
      <c r="AF350">
        <v>-0.98458519633012453</v>
      </c>
      <c r="AG350">
        <v>-1.1700644049353361</v>
      </c>
      <c r="AH350">
        <v>-0.84089168670061731</v>
      </c>
      <c r="AI350">
        <v>-0.46058937064818561</v>
      </c>
      <c r="AJ350">
        <v>-0.43030060612193655</v>
      </c>
      <c r="AK350">
        <v>1.0924879355023898</v>
      </c>
      <c r="AL350">
        <v>-1.7788465278723135E-2</v>
      </c>
      <c r="AM350">
        <v>-9.7987128423556336E-2</v>
      </c>
      <c r="BE350" t="str">
        <f t="shared" si="113"/>
        <v>Frank Ntilikina</v>
      </c>
      <c r="BF350" cm="1">
        <f t="array" ref="BF350">INDEX(_x_scores_!B$2:B$474,MATCH($BE350,_x_scores_!$A$2:$A$474,0),0) + INDEX(_hidden_info_auction!AP$42:BA$42,'Draft Sim'!$F$21)</f>
        <v>-1.2504850311939357</v>
      </c>
      <c r="BG350" cm="1">
        <f t="array" ref="BG350">INDEX(_x_scores_!C$2:C$474,MATCH($BE350,_x_scores_!$A$2:$A$474,0),0) + INDEX(_hidden_info_auction!AP$43:BA$43,'Draft Sim'!$F$21)</f>
        <v>-0.88708983554693355</v>
      </c>
      <c r="BH350" cm="1">
        <f t="array" ref="BH350">INDEX(_x_scores_!D$2:D$474,MATCH($BE350,_x_scores_!$A$2:$A$474,0),0) +INDEX(_hidden_info_auction!AP$44:BA$44,'Draft Sim'!$F$21)</f>
        <v>-0.37314087721214884</v>
      </c>
      <c r="BI350" cm="1">
        <f t="array" ref="BI350">INDEX(_x_scores_!E$2:E$474,MATCH($BE350,_x_scores_!$A$2:$A$474,0),0) + INDEX(_hidden_info_auction!AP$45:BA$45,'Draft Sim'!$F$21)</f>
        <v>-0.75928658288462048</v>
      </c>
      <c r="BJ350" cm="1">
        <f t="array" ref="BJ350">INDEX(_x_scores_!F$2:F$474,MATCH($BE350,_x_scores_!$A$2:$A$474,0),0) + INDEX(_hidden_info_auction!AP$46:BA$46,'Draft Sim'!$F$21)</f>
        <v>-1.2527979892970253</v>
      </c>
      <c r="BK350" cm="1">
        <f t="array" ref="BK350">INDEX(_x_scores_!G$2:G$474,MATCH($BE350,_x_scores_!$A$2:$A$474,0),0) + INDEX(_hidden_info_auction!AP$47:BA$47,'Draft Sim'!$F$21)</f>
        <v>-0.79304591670644087</v>
      </c>
      <c r="BL350" cm="1">
        <f t="array" ref="BL350">INDEX(_x_scores_!H$2:H$474,MATCH($BE350,_x_scores_!$A$2:$A$474,0),0) + INDEX(_hidden_info_auction!AP$48:BA$48,'Draft Sim'!$F$21)</f>
        <v>0.70940507907859462</v>
      </c>
      <c r="BM350" cm="1">
        <f t="array" ref="BM350">INDEX(_x_scores_!I$2:I$474,MATCH($BE350,_x_scores_!$A$2:$A$474,0),0) + INDEX(_hidden_info_auction!AP$49:BA$49,'Draft Sim'!$F$21)</f>
        <v>-1.7694857183433388</v>
      </c>
      <c r="BN350" cm="1">
        <f t="array" ref="BN350">INDEX(_x_scores_!J$2:J$474,MATCH($BE350,_x_scores_!$A$2:$A$474,0),0) + INDEX(_hidden_info_auction!AP$50:BA$50,'Draft Sim'!$F$21)</f>
        <v>-7.2944757382984254E-2</v>
      </c>
      <c r="BP350">
        <f t="shared" si="114"/>
        <v>0.40775421728115779</v>
      </c>
      <c r="BQ350">
        <f t="shared" si="115"/>
        <v>0.43922998097443544</v>
      </c>
      <c r="BR350">
        <f t="shared" si="116"/>
        <v>0.47496645547806171</v>
      </c>
      <c r="BS350">
        <f t="shared" si="117"/>
        <v>0.44255194440019907</v>
      </c>
      <c r="BT350">
        <f t="shared" si="118"/>
        <v>0.41330807541688785</v>
      </c>
      <c r="BU350">
        <f t="shared" si="119"/>
        <v>0.44545446990587068</v>
      </c>
      <c r="BV350">
        <f t="shared" si="120"/>
        <v>0.55185517801469341</v>
      </c>
      <c r="BW350">
        <f t="shared" si="121"/>
        <v>0.37113268236374797</v>
      </c>
      <c r="BX350">
        <f t="shared" si="122"/>
        <v>0.4946341760607571</v>
      </c>
      <c r="BZ350">
        <f t="shared" si="123"/>
        <v>0.44898746443286797</v>
      </c>
      <c r="CA350" cm="1">
        <f t="array" aca="1" ref="CA350" ca="1">SUM(IF(MOD(_xlfn.FLOOR.MATH(ROW(INDIRECT("1:512"))/1),2)=1,BP350,1-BP350) * IF(MOD(_xlfn.FLOOR.MATH(ROW(INDIRECT("1:512"))/2),2)=1,BQ350,1-BQ350) *  IF(MOD(_xlfn.FLOOR.MATH(ROW(INDIRECT("1:512"))/4),2)=1,BR350,1-BR350) *IF(MOD(_xlfn.FLOOR.MATH(ROW(INDIRECT("1:512"))/8),2)=1,BS350,1-BS350) * IF(MOD(_xlfn.FLOOR.MATH(ROW(INDIRECT("1:512"))/16),2)=1,BT350,1-BT350) * IF(MOD(_xlfn.FLOOR.MATH(ROW(INDIRECT("1:512"))/32),2)=1,BU350,1-BU350) *  IF(MOD(_xlfn.FLOOR.MATH(ROW(INDIRECT("1:512"))/64),2)=1,BV350,1-BV350) * IF(MOD(_xlfn.FLOOR.MATH(ROW(INDIRECT("1:512"))/128),2)=1,BW350,1-BW350) * IF(MOD(_xlfn.FLOOR.MATH(ROW(INDIRECT("1:512"))/256),2)=1,BX350,1-BX350)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0.37554711673131402</v>
      </c>
      <c r="CB350">
        <f ca="1">IF('Auction Sim'!$C$2 = "Most Categories",CA350,BZ350)</f>
        <v>0.37554711673131402</v>
      </c>
      <c r="CD350" t="str">
        <f ca="1"/>
        <v>KZ Okpala</v>
      </c>
      <c r="CF350" s="6" t="str">
        <f t="shared" ca="1" si="124"/>
        <v>KZ Okpala</v>
      </c>
      <c r="CH350" t="str">
        <f ca="1"/>
        <v>KZ Okpala</v>
      </c>
      <c r="CI350">
        <f t="shared" ca="1" si="129"/>
        <v>0.37532088313122441</v>
      </c>
      <c r="CJ350">
        <f t="shared" ca="1" si="130"/>
        <v>0.1822067434760839</v>
      </c>
      <c r="CL350">
        <f t="shared" ca="1" si="131"/>
        <v>0</v>
      </c>
      <c r="CN350">
        <f t="shared" ca="1" si="125"/>
        <v>0</v>
      </c>
    </row>
    <row r="351" spans="9:92">
      <c r="I351" t="str">
        <v>KZ Okpala</v>
      </c>
      <c r="K351" s="6" t="str">
        <f t="shared" ca="1" si="110"/>
        <v>KZ Okpala</v>
      </c>
      <c r="M351" t="str">
        <f ca="1"/>
        <v>KZ Okpala</v>
      </c>
      <c r="N351">
        <f ca="1">INDEX(_g_scores_!K$2:$K$474,MATCH(M351,_g_scores_!$A$2:$A$474,0))</f>
        <v>-3.2266149899299221</v>
      </c>
      <c r="P351">
        <f t="shared" ca="1" si="126"/>
        <v>0</v>
      </c>
      <c r="R351">
        <f t="shared" ca="1" si="111"/>
        <v>0</v>
      </c>
      <c r="T351" t="str">
        <v>KZ Okpala</v>
      </c>
      <c r="V351" s="6" t="str">
        <f t="shared" ca="1" si="112"/>
        <v>KZ Okpala</v>
      </c>
      <c r="X351" t="str">
        <f ca="1"/>
        <v>KZ Okpala</v>
      </c>
      <c r="Y351">
        <f ca="1">INDEX(_z_scores_!$K$2:$K$474,MATCH(X351,_z_scores_!$A$2:$A$474,0))</f>
        <v>-5.3933018864399056</v>
      </c>
      <c r="AA351">
        <f t="shared" ca="1" si="127"/>
        <v>0</v>
      </c>
      <c r="AC351">
        <f t="shared" ca="1" si="128"/>
        <v>0</v>
      </c>
      <c r="AE351">
        <v>-1.194984606309065</v>
      </c>
      <c r="AF351">
        <v>-0.93161928544310413</v>
      </c>
      <c r="AG351">
        <v>-1.0634825891134709</v>
      </c>
      <c r="AH351">
        <v>-0.64214659105595484</v>
      </c>
      <c r="AI351">
        <v>-0.48362628656380169</v>
      </c>
      <c r="AJ351">
        <v>-0.74657097938074191</v>
      </c>
      <c r="AK351">
        <v>0.93576578619969342</v>
      </c>
      <c r="AL351">
        <v>-3.4851662438197803E-2</v>
      </c>
      <c r="AM351">
        <v>-2.8230390201099662E-2</v>
      </c>
      <c r="BE351" t="str">
        <f t="shared" si="113"/>
        <v>KZ Okpala</v>
      </c>
      <c r="BF351" cm="1">
        <f t="array" ref="BF351">INDEX(_x_scores_!B$2:B$474,MATCH($BE351,_x_scores_!$A$2:$A$474,0),0) + INDEX(_hidden_info_auction!AP$42:BA$42,'Draft Sim'!$F$21)</f>
        <v>-1.2868214695275353</v>
      </c>
      <c r="BG351" cm="1">
        <f t="array" ref="BG351">INDEX(_x_scores_!C$2:C$474,MATCH($BE351,_x_scores_!$A$2:$A$474,0),0) + INDEX(_hidden_info_auction!AP$43:BA$43,'Draft Sim'!$F$21)</f>
        <v>-0.68745167031639776</v>
      </c>
      <c r="BH351" cm="1">
        <f t="array" ref="BH351">INDEX(_x_scores_!D$2:D$474,MATCH($BE351,_x_scores_!$A$2:$A$474,0),0) +INDEX(_hidden_info_auction!AP$44:BA$44,'Draft Sim'!$F$21)</f>
        <v>-0.91402358587996568</v>
      </c>
      <c r="BI351" cm="1">
        <f t="array" ref="BI351">INDEX(_x_scores_!E$2:E$474,MATCH($BE351,_x_scores_!$A$2:$A$474,0),0) + INDEX(_hidden_info_auction!AP$45:BA$45,'Draft Sim'!$F$21)</f>
        <v>-0.87512211800136619</v>
      </c>
      <c r="BJ351" cm="1">
        <f t="array" ref="BJ351">INDEX(_x_scores_!F$2:F$474,MATCH($BE351,_x_scores_!$A$2:$A$474,0),0) + INDEX(_hidden_info_auction!AP$46:BA$46,'Draft Sim'!$F$21)</f>
        <v>-1.0553977542968522</v>
      </c>
      <c r="BK351" cm="1">
        <f t="array" ref="BK351">INDEX(_x_scores_!G$2:G$474,MATCH($BE351,_x_scores_!$A$2:$A$474,0),0) + INDEX(_hidden_info_auction!AP$47:BA$47,'Draft Sim'!$F$21)</f>
        <v>-0.81450439868098001</v>
      </c>
      <c r="BL351" cm="1">
        <f t="array" ref="BL351">INDEX(_x_scores_!H$2:H$474,MATCH($BE351,_x_scores_!$A$2:$A$474,0),0) + INDEX(_hidden_info_auction!AP$48:BA$48,'Draft Sim'!$F$21)</f>
        <v>0.86510147305455065</v>
      </c>
      <c r="BM351" cm="1">
        <f t="array" ref="BM351">INDEX(_x_scores_!I$2:I$474,MATCH($BE351,_x_scores_!$A$2:$A$474,0),0) + INDEX(_hidden_info_auction!AP$49:BA$49,'Draft Sim'!$F$21)</f>
        <v>-1.7787903648070371</v>
      </c>
      <c r="BN351" cm="1">
        <f t="array" ref="BN351">INDEX(_x_scores_!J$2:J$474,MATCH($BE351,_x_scores_!$A$2:$A$474,0),0) + INDEX(_hidden_info_auction!AP$50:BA$50,'Draft Sim'!$F$21)</f>
        <v>7.1613449205057078E-2</v>
      </c>
      <c r="BP351">
        <f t="shared" si="114"/>
        <v>0.4051241420173588</v>
      </c>
      <c r="BQ351">
        <f t="shared" si="115"/>
        <v>0.45283298511267267</v>
      </c>
      <c r="BR351">
        <f t="shared" si="116"/>
        <v>0.43888011081704748</v>
      </c>
      <c r="BS351">
        <f t="shared" si="117"/>
        <v>0.43386314447200369</v>
      </c>
      <c r="BT351">
        <f t="shared" si="118"/>
        <v>0.42679909130777882</v>
      </c>
      <c r="BU351">
        <f t="shared" si="119"/>
        <v>0.44398816802126073</v>
      </c>
      <c r="BV351">
        <f t="shared" si="120"/>
        <v>0.56314914696697249</v>
      </c>
      <c r="BW351">
        <f t="shared" si="121"/>
        <v>0.37047931115245369</v>
      </c>
      <c r="BX351">
        <f t="shared" si="122"/>
        <v>0.50526789851618958</v>
      </c>
      <c r="BZ351">
        <f t="shared" si="123"/>
        <v>0.44893155537597096</v>
      </c>
      <c r="CA351" cm="1">
        <f t="array" aca="1" ref="CA351" ca="1">SUM(IF(MOD(_xlfn.FLOOR.MATH(ROW(INDIRECT("1:512"))/1),2)=1,BP351,1-BP351) * IF(MOD(_xlfn.FLOOR.MATH(ROW(INDIRECT("1:512"))/2),2)=1,BQ351,1-BQ351) *  IF(MOD(_xlfn.FLOOR.MATH(ROW(INDIRECT("1:512"))/4),2)=1,BR351,1-BR351) *IF(MOD(_xlfn.FLOOR.MATH(ROW(INDIRECT("1:512"))/8),2)=1,BS351,1-BS351) * IF(MOD(_xlfn.FLOOR.MATH(ROW(INDIRECT("1:512"))/16),2)=1,BT351,1-BT351) * IF(MOD(_xlfn.FLOOR.MATH(ROW(INDIRECT("1:512"))/32),2)=1,BU351,1-BU351) *  IF(MOD(_xlfn.FLOOR.MATH(ROW(INDIRECT("1:512"))/64),2)=1,BV351,1-BV351) * IF(MOD(_xlfn.FLOOR.MATH(ROW(INDIRECT("1:512"))/128),2)=1,BW351,1-BW351) * IF(MOD(_xlfn.FLOOR.MATH(ROW(INDIRECT("1:512"))/256),2)=1,BX351,1-BX351)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0.37532088313122441</v>
      </c>
      <c r="CB351">
        <f ca="1">IF('Auction Sim'!$C$2 = "Most Categories",CA351,BZ351)</f>
        <v>0.37532088313122441</v>
      </c>
      <c r="CD351" t="str">
        <f ca="1"/>
        <v>Dru Smith</v>
      </c>
      <c r="CF351" s="6" t="str">
        <f t="shared" ca="1" si="124"/>
        <v>Dru Smith</v>
      </c>
      <c r="CH351" t="str">
        <f ca="1"/>
        <v>Dru Smith</v>
      </c>
      <c r="CI351">
        <f t="shared" ca="1" si="129"/>
        <v>0.37527053218125822</v>
      </c>
      <c r="CJ351">
        <f t="shared" ca="1" si="130"/>
        <v>0.18207399271505514</v>
      </c>
      <c r="CL351">
        <f t="shared" ca="1" si="131"/>
        <v>0</v>
      </c>
      <c r="CN351">
        <f t="shared" ca="1" si="125"/>
        <v>0</v>
      </c>
    </row>
    <row r="352" spans="9:92">
      <c r="I352" t="str">
        <v>Caleb Houstan</v>
      </c>
      <c r="K352" s="6" t="str">
        <f t="shared" ca="1" si="110"/>
        <v>Caleb Houstan</v>
      </c>
      <c r="M352" t="str">
        <f ca="1"/>
        <v>Caleb Houstan</v>
      </c>
      <c r="N352">
        <f ca="1">INDEX(_g_scores_!K$2:$K$474,MATCH(M352,_g_scores_!$A$2:$A$474,0))</f>
        <v>-3.2274722993046274</v>
      </c>
      <c r="P352">
        <f t="shared" ca="1" si="126"/>
        <v>0</v>
      </c>
      <c r="R352">
        <f t="shared" ca="1" si="111"/>
        <v>0</v>
      </c>
      <c r="T352" t="str">
        <v>Davon Reed</v>
      </c>
      <c r="V352" s="6" t="str">
        <f t="shared" ca="1" si="112"/>
        <v>Davon Reed</v>
      </c>
      <c r="X352" t="str">
        <f ca="1"/>
        <v>Davon Reed</v>
      </c>
      <c r="Y352">
        <f ca="1">INDEX(_z_scores_!$K$2:$K$474,MATCH(X352,_z_scores_!$A$2:$A$474,0))</f>
        <v>-5.399856005991917</v>
      </c>
      <c r="AA352">
        <f t="shared" ca="1" si="127"/>
        <v>0</v>
      </c>
      <c r="AC352">
        <f t="shared" ca="1" si="128"/>
        <v>0</v>
      </c>
      <c r="AE352">
        <v>-1.160938921626401</v>
      </c>
      <c r="AF352">
        <v>-1.063961956043677</v>
      </c>
      <c r="AG352">
        <v>-1.0170443518979928</v>
      </c>
      <c r="AH352">
        <v>-0.55673676636451963</v>
      </c>
      <c r="AI352">
        <v>-0.62824437223313245</v>
      </c>
      <c r="AJ352">
        <v>-0.6207909349593953</v>
      </c>
      <c r="AK352">
        <v>0.91885162756537353</v>
      </c>
      <c r="AL352">
        <v>-3.1768321706541584E-2</v>
      </c>
      <c r="AM352">
        <v>-8.8013034278590183E-2</v>
      </c>
      <c r="BE352" t="str">
        <f t="shared" si="113"/>
        <v>Caleb Houstan</v>
      </c>
      <c r="BF352" cm="1">
        <f t="array" ref="BF352">INDEX(_x_scores_!B$2:B$474,MATCH($BE352,_x_scores_!$A$2:$A$474,0),0) + INDEX(_hidden_info_auction!AP$42:BA$42,'Draft Sim'!$F$21)</f>
        <v>-1.2534867449970533</v>
      </c>
      <c r="BG352" cm="1">
        <f t="array" ref="BG352">INDEX(_x_scores_!C$2:C$474,MATCH($BE352,_x_scores_!$A$2:$A$474,0),0) + INDEX(_hidden_info_auction!AP$43:BA$43,'Draft Sim'!$F$21)</f>
        <v>-0.85237457462783961</v>
      </c>
      <c r="BH352" cm="1">
        <f t="array" ref="BH352">INDEX(_x_scores_!D$2:D$474,MATCH($BE352,_x_scores_!$A$2:$A$474,0),0) +INDEX(_hidden_info_auction!AP$44:BA$44,'Draft Sim'!$F$21)</f>
        <v>-0.98348930931338496</v>
      </c>
      <c r="BI352" cm="1">
        <f t="array" ref="BI352">INDEX(_x_scores_!E$2:E$474,MATCH($BE352,_x_scores_!$A$2:$A$474,0),0) + INDEX(_hidden_info_auction!AP$45:BA$45,'Draft Sim'!$F$21)</f>
        <v>-0.85866085085832355</v>
      </c>
      <c r="BJ352" cm="1">
        <f t="array" ref="BJ352">INDEX(_x_scores_!F$2:F$474,MATCH($BE352,_x_scores_!$A$2:$A$474,0),0) + INDEX(_hidden_info_auction!AP$46:BA$46,'Draft Sim'!$F$21)</f>
        <v>-1.173603935404854</v>
      </c>
      <c r="BK352" cm="1">
        <f t="array" ref="BK352">INDEX(_x_scores_!G$2:G$474,MATCH($BE352,_x_scores_!$A$2:$A$474,0),0) + INDEX(_hidden_info_auction!AP$47:BA$47,'Draft Sim'!$F$21)</f>
        <v>-0.43109243994539659</v>
      </c>
      <c r="BL352" cm="1">
        <f t="array" ref="BL352">INDEX(_x_scores_!H$2:H$474,MATCH($BE352,_x_scores_!$A$2:$A$474,0),0) + INDEX(_hidden_info_auction!AP$48:BA$48,'Draft Sim'!$F$21)</f>
        <v>0.92602871068836123</v>
      </c>
      <c r="BM352" cm="1">
        <f t="array" ref="BM352">INDEX(_x_scores_!I$2:I$474,MATCH($BE352,_x_scores_!$A$2:$A$474,0),0) + INDEX(_hidden_info_auction!AP$49:BA$49,'Draft Sim'!$F$21)</f>
        <v>-1.7536823322342452</v>
      </c>
      <c r="BN352" cm="1">
        <f t="array" ref="BN352">INDEX(_x_scores_!J$2:J$474,MATCH($BE352,_x_scores_!$A$2:$A$474,0),0) + INDEX(_hidden_info_auction!AP$50:BA$50,'Draft Sim'!$F$21)</f>
        <v>-8.9906973798424633E-2</v>
      </c>
      <c r="BP352">
        <f t="shared" si="114"/>
        <v>0.40753679026921841</v>
      </c>
      <c r="BQ352">
        <f t="shared" si="115"/>
        <v>0.4415907330203912</v>
      </c>
      <c r="BR352">
        <f t="shared" si="116"/>
        <v>0.43427576394364609</v>
      </c>
      <c r="BS352">
        <f t="shared" si="117"/>
        <v>0.43509605494836445</v>
      </c>
      <c r="BT352">
        <f t="shared" si="118"/>
        <v>0.41870912470421073</v>
      </c>
      <c r="BU352">
        <f t="shared" si="119"/>
        <v>0.47028409607516974</v>
      </c>
      <c r="BV352">
        <f t="shared" si="120"/>
        <v>0.56755525894098036</v>
      </c>
      <c r="BW352">
        <f t="shared" si="121"/>
        <v>0.37224324508247975</v>
      </c>
      <c r="BX352">
        <f t="shared" si="122"/>
        <v>0.49338653717941106</v>
      </c>
      <c r="BZ352">
        <f t="shared" si="123"/>
        <v>0.44896417824043017</v>
      </c>
      <c r="CA352" cm="1">
        <f t="array" aca="1" ref="CA352" ca="1">SUM(IF(MOD(_xlfn.FLOOR.MATH(ROW(INDIRECT("1:512"))/1),2)=1,BP352,1-BP352) * IF(MOD(_xlfn.FLOOR.MATH(ROW(INDIRECT("1:512"))/2),2)=1,BQ352,1-BQ352) *  IF(MOD(_xlfn.FLOOR.MATH(ROW(INDIRECT("1:512"))/4),2)=1,BR352,1-BR352) *IF(MOD(_xlfn.FLOOR.MATH(ROW(INDIRECT("1:512"))/8),2)=1,BS352,1-BS352) * IF(MOD(_xlfn.FLOOR.MATH(ROW(INDIRECT("1:512"))/16),2)=1,BT352,1-BT352) * IF(MOD(_xlfn.FLOOR.MATH(ROW(INDIRECT("1:512"))/32),2)=1,BU352,1-BU352) *  IF(MOD(_xlfn.FLOOR.MATH(ROW(INDIRECT("1:512"))/64),2)=1,BV352,1-BV352) * IF(MOD(_xlfn.FLOOR.MATH(ROW(INDIRECT("1:512"))/128),2)=1,BW352,1-BW352) * IF(MOD(_xlfn.FLOOR.MATH(ROW(INDIRECT("1:512"))/256),2)=1,BX352,1-BX352)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0.3753841224232593</v>
      </c>
      <c r="CB352">
        <f ca="1">IF('Auction Sim'!$C$2 = "Most Categories",CA352,BZ352)</f>
        <v>0.3753841224232593</v>
      </c>
      <c r="CD352" t="str">
        <f ca="1"/>
        <v>George Hill</v>
      </c>
      <c r="CF352" s="6" t="str">
        <f t="shared" ca="1" si="124"/>
        <v>George Hill</v>
      </c>
      <c r="CH352" t="str">
        <f ca="1"/>
        <v>George Hill</v>
      </c>
      <c r="CI352">
        <f t="shared" ca="1" si="129"/>
        <v>0.375235467041519</v>
      </c>
      <c r="CJ352">
        <f t="shared" ca="1" si="130"/>
        <v>0.18198153982931914</v>
      </c>
      <c r="CL352">
        <f t="shared" ca="1" si="131"/>
        <v>0</v>
      </c>
      <c r="CN352">
        <f t="shared" ca="1" si="125"/>
        <v>0</v>
      </c>
    </row>
    <row r="353" spans="9:92">
      <c r="I353" t="str">
        <v>George Hill</v>
      </c>
      <c r="K353" s="6" t="str">
        <f t="shared" ca="1" si="110"/>
        <v>George Hill</v>
      </c>
      <c r="M353" t="str">
        <f ca="1"/>
        <v>George Hill</v>
      </c>
      <c r="N353">
        <f ca="1">INDEX(_g_scores_!K$2:$K$474,MATCH(M353,_g_scores_!$A$2:$A$474,0))</f>
        <v>-3.2318091865619674</v>
      </c>
      <c r="P353">
        <f t="shared" ca="1" si="126"/>
        <v>0</v>
      </c>
      <c r="R353">
        <f t="shared" ca="1" si="111"/>
        <v>0</v>
      </c>
      <c r="T353" t="str">
        <v>Patrick Baldwin Jr.</v>
      </c>
      <c r="V353" s="6" t="str">
        <f t="shared" ca="1" si="112"/>
        <v>Patrick Baldwin Jr.</v>
      </c>
      <c r="X353" t="str">
        <f ca="1"/>
        <v>Patrick Baldwin Jr.</v>
      </c>
      <c r="Y353">
        <f ca="1">INDEX(_z_scores_!$K$2:$K$474,MATCH(X353,_z_scores_!$A$2:$A$474,0))</f>
        <v>-5.4034116356448036</v>
      </c>
      <c r="AA353">
        <f t="shared" ca="1" si="127"/>
        <v>0</v>
      </c>
      <c r="AC353">
        <f t="shared" ca="1" si="128"/>
        <v>0</v>
      </c>
      <c r="AE353">
        <v>-1.1107959945691261</v>
      </c>
      <c r="AF353">
        <v>-0.94078217975646949</v>
      </c>
      <c r="AG353">
        <v>-1.1390146976707645</v>
      </c>
      <c r="AH353">
        <v>-0.6348120116567636</v>
      </c>
      <c r="AI353">
        <v>-0.5407716908638085</v>
      </c>
      <c r="AJ353">
        <v>-0.45588963114024295</v>
      </c>
      <c r="AK353">
        <v>0.89675159830351692</v>
      </c>
      <c r="AL353">
        <v>-4.7085203283181443E-2</v>
      </c>
      <c r="AM353">
        <v>-0.18493383872561373</v>
      </c>
      <c r="BE353" t="str">
        <f t="shared" si="113"/>
        <v>George Hill</v>
      </c>
      <c r="BF353" cm="1">
        <f t="array" ref="BF353">INDEX(_x_scores_!B$2:B$474,MATCH($BE353,_x_scores_!$A$2:$A$474,0),0) + INDEX(_hidden_info_auction!AP$42:BA$42,'Draft Sim'!$F$21)</f>
        <v>-1.2770562262604679</v>
      </c>
      <c r="BG353" cm="1">
        <f t="array" ref="BG353">INDEX(_x_scores_!C$2:C$474,MATCH($BE353,_x_scores_!$A$2:$A$474,0),0) + INDEX(_hidden_info_auction!AP$43:BA$43,'Draft Sim'!$F$21)</f>
        <v>-0.88465622872327432</v>
      </c>
      <c r="BH353" cm="1">
        <f t="array" ref="BH353">INDEX(_x_scores_!D$2:D$474,MATCH($BE353,_x_scores_!$A$2:$A$474,0),0) +INDEX(_hidden_info_auction!AP$44:BA$44,'Draft Sim'!$F$21)</f>
        <v>-0.53436419565164484</v>
      </c>
      <c r="BI353" cm="1">
        <f t="array" ref="BI353">INDEX(_x_scores_!E$2:E$474,MATCH($BE353,_x_scores_!$A$2:$A$474,0),0) + INDEX(_hidden_info_auction!AP$45:BA$45,'Draft Sim'!$F$21)</f>
        <v>-0.72463586171821326</v>
      </c>
      <c r="BJ353" cm="1">
        <f t="array" ref="BJ353">INDEX(_x_scores_!F$2:F$474,MATCH($BE353,_x_scores_!$A$2:$A$474,0),0) + INDEX(_hidden_info_auction!AP$46:BA$46,'Draft Sim'!$F$21)</f>
        <v>-1.2748987937954075</v>
      </c>
      <c r="BK353" cm="1">
        <f t="array" ref="BK353">INDEX(_x_scores_!G$2:G$474,MATCH($BE353,_x_scores_!$A$2:$A$474,0),0) + INDEX(_hidden_info_auction!AP$47:BA$47,'Draft Sim'!$F$21)</f>
        <v>-0.76915251564506459</v>
      </c>
      <c r="BL353" cm="1">
        <f t="array" ref="BL353">INDEX(_x_scores_!H$2:H$474,MATCH($BE353,_x_scores_!$A$2:$A$474,0),0) + INDEX(_hidden_info_auction!AP$48:BA$48,'Draft Sim'!$F$21)</f>
        <v>0.74064121642619052</v>
      </c>
      <c r="BM353" cm="1">
        <f t="array" ref="BM353">INDEX(_x_scores_!I$2:I$474,MATCH($BE353,_x_scores_!$A$2:$A$474,0),0) + INDEX(_hidden_info_auction!AP$49:BA$49,'Draft Sim'!$F$21)</f>
        <v>-1.764655632650151</v>
      </c>
      <c r="BN353" cm="1">
        <f t="array" ref="BN353">INDEX(_x_scores_!J$2:J$474,MATCH($BE353,_x_scores_!$A$2:$A$474,0),0) + INDEX(_hidden_info_auction!AP$50:BA$50,'Draft Sim'!$F$21)</f>
        <v>1.0330946945526082E-2</v>
      </c>
      <c r="BP353">
        <f t="shared" si="114"/>
        <v>0.40583054648335404</v>
      </c>
      <c r="BQ353">
        <f t="shared" si="115"/>
        <v>0.43939540482638595</v>
      </c>
      <c r="BR353">
        <f t="shared" si="116"/>
        <v>0.46417491568544378</v>
      </c>
      <c r="BS353">
        <f t="shared" si="117"/>
        <v>0.44515666266678378</v>
      </c>
      <c r="BT353">
        <f t="shared" si="118"/>
        <v>0.41180367343650337</v>
      </c>
      <c r="BU353">
        <f t="shared" si="119"/>
        <v>0.44708803231078509</v>
      </c>
      <c r="BV353">
        <f t="shared" si="120"/>
        <v>0.55412467298938384</v>
      </c>
      <c r="BW353">
        <f t="shared" si="121"/>
        <v>0.37147199707974532</v>
      </c>
      <c r="BX353">
        <f t="shared" si="122"/>
        <v>0.50075996798663414</v>
      </c>
      <c r="BZ353">
        <f t="shared" si="123"/>
        <v>0.44886731927389106</v>
      </c>
      <c r="CA353" cm="1">
        <f t="array" aca="1" ref="CA353" ca="1">SUM(IF(MOD(_xlfn.FLOOR.MATH(ROW(INDIRECT("1:512"))/1),2)=1,BP353,1-BP353) * IF(MOD(_xlfn.FLOOR.MATH(ROW(INDIRECT("1:512"))/2),2)=1,BQ353,1-BQ353) *  IF(MOD(_xlfn.FLOOR.MATH(ROW(INDIRECT("1:512"))/4),2)=1,BR353,1-BR353) *IF(MOD(_xlfn.FLOOR.MATH(ROW(INDIRECT("1:512"))/8),2)=1,BS353,1-BS353) * IF(MOD(_xlfn.FLOOR.MATH(ROW(INDIRECT("1:512"))/16),2)=1,BT353,1-BT353) * IF(MOD(_xlfn.FLOOR.MATH(ROW(INDIRECT("1:512"))/32),2)=1,BU353,1-BU353) *  IF(MOD(_xlfn.FLOOR.MATH(ROW(INDIRECT("1:512"))/64),2)=1,BV353,1-BV353) * IF(MOD(_xlfn.FLOOR.MATH(ROW(INDIRECT("1:512"))/128),2)=1,BW353,1-BW353) * IF(MOD(_xlfn.FLOOR.MATH(ROW(INDIRECT("1:512"))/256),2)=1,BX353,1-BX353)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0.375235467041519</v>
      </c>
      <c r="CB353">
        <f ca="1">IF('Auction Sim'!$C$2 = "Most Categories",CA353,BZ353)</f>
        <v>0.375235467041519</v>
      </c>
      <c r="CD353" t="str">
        <f ca="1"/>
        <v>Thaddeus Young</v>
      </c>
      <c r="CF353" s="6" t="str">
        <f t="shared" ca="1" si="124"/>
        <v>Thaddeus Young</v>
      </c>
      <c r="CH353" t="str">
        <f ca="1"/>
        <v>Thaddeus Young</v>
      </c>
      <c r="CI353">
        <f t="shared" ca="1" si="129"/>
        <v>0.37507465395238171</v>
      </c>
      <c r="CJ353">
        <f t="shared" ca="1" si="130"/>
        <v>0.18155750456939274</v>
      </c>
      <c r="CL353">
        <f t="shared" ca="1" si="131"/>
        <v>0</v>
      </c>
      <c r="CN353">
        <f t="shared" ca="1" si="125"/>
        <v>0</v>
      </c>
    </row>
    <row r="354" spans="9:92">
      <c r="I354" t="str">
        <v>A.J. Lawson</v>
      </c>
      <c r="K354" s="6" t="str">
        <f t="shared" ca="1" si="110"/>
        <v>A.J. Lawson</v>
      </c>
      <c r="M354" t="str">
        <f ca="1"/>
        <v>A.J. Lawson</v>
      </c>
      <c r="N354">
        <f ca="1">INDEX(_g_scores_!K$2:$K$474,MATCH(M354,_g_scores_!$A$2:$A$474,0))</f>
        <v>-3.2340628398237681</v>
      </c>
      <c r="P354">
        <f t="shared" ca="1" si="126"/>
        <v>0</v>
      </c>
      <c r="R354">
        <f t="shared" ca="1" si="111"/>
        <v>0</v>
      </c>
      <c r="T354" t="str">
        <v>Caleb Houstan</v>
      </c>
      <c r="V354" s="6" t="str">
        <f t="shared" ca="1" si="112"/>
        <v>Caleb Houstan</v>
      </c>
      <c r="X354" t="str">
        <f ca="1"/>
        <v>Caleb Houstan</v>
      </c>
      <c r="Y354">
        <f ca="1">INDEX(_z_scores_!$K$2:$K$474,MATCH(X354,_z_scores_!$A$2:$A$474,0))</f>
        <v>-5.4042793012801162</v>
      </c>
      <c r="AA354">
        <f t="shared" ca="1" si="127"/>
        <v>0</v>
      </c>
      <c r="AC354">
        <f t="shared" ca="1" si="128"/>
        <v>0</v>
      </c>
      <c r="AE354">
        <v>-1.161649881778583</v>
      </c>
      <c r="AF354">
        <v>-1.096542189754546</v>
      </c>
      <c r="AG354">
        <v>-1.1329483125468902</v>
      </c>
      <c r="AH354">
        <v>-0.62568532391291221</v>
      </c>
      <c r="AI354">
        <v>-0.60183246767180343</v>
      </c>
      <c r="AJ354">
        <v>-0.36315902064515848</v>
      </c>
      <c r="AK354">
        <v>0.996693023833504</v>
      </c>
      <c r="AL354">
        <v>-9.7436298654059554E-3</v>
      </c>
      <c r="AM354">
        <v>-0.18975081320458137</v>
      </c>
      <c r="BE354" t="str">
        <f t="shared" si="113"/>
        <v>A.J. Lawson</v>
      </c>
      <c r="BF354" cm="1">
        <f t="array" ref="BF354">INDEX(_x_scores_!B$2:B$474,MATCH($BE354,_x_scores_!$A$2:$A$474,0),0) + INDEX(_hidden_info_auction!AP$42:BA$42,'Draft Sim'!$F$21)</f>
        <v>-1.224415431189271</v>
      </c>
      <c r="BG354" cm="1">
        <f t="array" ref="BG354">INDEX(_x_scores_!C$2:C$474,MATCH($BE354,_x_scores_!$A$2:$A$474,0),0) + INDEX(_hidden_info_auction!AP$43:BA$43,'Draft Sim'!$F$21)</f>
        <v>-0.78818027516907085</v>
      </c>
      <c r="BH354" cm="1">
        <f t="array" ref="BH354">INDEX(_x_scores_!D$2:D$474,MATCH($BE354,_x_scores_!$A$2:$A$474,0),0) +INDEX(_hidden_info_auction!AP$44:BA$44,'Draft Sim'!$F$21)</f>
        <v>-0.89631512154557003</v>
      </c>
      <c r="BI354" cm="1">
        <f t="array" ref="BI354">INDEX(_x_scores_!E$2:E$474,MATCH($BE354,_x_scores_!$A$2:$A$474,0),0) + INDEX(_hidden_info_auction!AP$45:BA$45,'Draft Sim'!$F$21)</f>
        <v>-0.85080142513896861</v>
      </c>
      <c r="BJ354" cm="1">
        <f t="array" ref="BJ354">INDEX(_x_scores_!F$2:F$474,MATCH($BE354,_x_scores_!$A$2:$A$474,0),0) + INDEX(_hidden_info_auction!AP$46:BA$46,'Draft Sim'!$F$21)</f>
        <v>-1.2595788516472437</v>
      </c>
      <c r="BK354" cm="1">
        <f t="array" ref="BK354">INDEX(_x_scores_!G$2:G$474,MATCH($BE354,_x_scores_!$A$2:$A$474,0),0) + INDEX(_hidden_info_auction!AP$47:BA$47,'Draft Sim'!$F$21)</f>
        <v>-0.58858459731270096</v>
      </c>
      <c r="BL354" cm="1">
        <f t="array" ref="BL354">INDEX(_x_scores_!H$2:H$474,MATCH($BE354,_x_scores_!$A$2:$A$474,0),0) + INDEX(_hidden_info_auction!AP$48:BA$48,'Draft Sim'!$F$21)</f>
        <v>0.81222944615306947</v>
      </c>
      <c r="BM354" cm="1">
        <f t="array" ref="BM354">INDEX(_x_scores_!I$2:I$474,MATCH($BE354,_x_scores_!$A$2:$A$474,0),0) + INDEX(_hidden_info_auction!AP$49:BA$49,'Draft Sim'!$F$21)</f>
        <v>-1.7810898391573826</v>
      </c>
      <c r="BN354" cm="1">
        <f t="array" ref="BN354">INDEX(_x_scores_!J$2:J$474,MATCH($BE354,_x_scores_!$A$2:$A$474,0),0) + INDEX(_hidden_info_auction!AP$50:BA$50,'Draft Sim'!$F$21)</f>
        <v>7.9548435351642757E-2</v>
      </c>
      <c r="BP354">
        <f t="shared" si="114"/>
        <v>0.40964373838374013</v>
      </c>
      <c r="BQ354">
        <f t="shared" si="115"/>
        <v>0.44596156586036018</v>
      </c>
      <c r="BR354">
        <f t="shared" si="116"/>
        <v>0.44005521807330794</v>
      </c>
      <c r="BS354">
        <f t="shared" si="117"/>
        <v>0.43568493098586814</v>
      </c>
      <c r="BT354">
        <f t="shared" si="118"/>
        <v>0.4128463655927298</v>
      </c>
      <c r="BU354">
        <f t="shared" si="119"/>
        <v>0.45946033798909092</v>
      </c>
      <c r="BV354">
        <f t="shared" si="120"/>
        <v>0.55931918923031776</v>
      </c>
      <c r="BW354">
        <f t="shared" si="121"/>
        <v>0.37031789980123064</v>
      </c>
      <c r="BX354">
        <f t="shared" si="122"/>
        <v>0.50585155778580115</v>
      </c>
      <c r="BZ354">
        <f t="shared" si="123"/>
        <v>0.44879342263360528</v>
      </c>
      <c r="CA354" cm="1">
        <f t="array" aca="1" ref="CA354" ca="1">SUM(IF(MOD(_xlfn.FLOOR.MATH(ROW(INDIRECT("1:512"))/1),2)=1,BP354,1-BP354) * IF(MOD(_xlfn.FLOOR.MATH(ROW(INDIRECT("1:512"))/2),2)=1,BQ354,1-BQ354) *  IF(MOD(_xlfn.FLOOR.MATH(ROW(INDIRECT("1:512"))/4),2)=1,BR354,1-BR354) *IF(MOD(_xlfn.FLOOR.MATH(ROW(INDIRECT("1:512"))/8),2)=1,BS354,1-BS354) * IF(MOD(_xlfn.FLOOR.MATH(ROW(INDIRECT("1:512"))/16),2)=1,BT354,1-BT354) * IF(MOD(_xlfn.FLOOR.MATH(ROW(INDIRECT("1:512"))/32),2)=1,BU354,1-BU354) *  IF(MOD(_xlfn.FLOOR.MATH(ROW(INDIRECT("1:512"))/64),2)=1,BV354,1-BV354) * IF(MOD(_xlfn.FLOOR.MATH(ROW(INDIRECT("1:512"))/128),2)=1,BW354,1-BW354) * IF(MOD(_xlfn.FLOOR.MATH(ROW(INDIRECT("1:512"))/256),2)=1,BX354,1-BX354)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0.3750085444726653</v>
      </c>
      <c r="CB354">
        <f ca="1">IF('Auction Sim'!$C$2 = "Most Categories",CA354,BZ354)</f>
        <v>0.3750085444726653</v>
      </c>
      <c r="CD354" t="str">
        <f ca="1"/>
        <v>A.J. Lawson</v>
      </c>
      <c r="CF354" s="6" t="str">
        <f t="shared" ca="1" si="124"/>
        <v>A.J. Lawson</v>
      </c>
      <c r="CH354" t="str">
        <f ca="1"/>
        <v>A.J. Lawson</v>
      </c>
      <c r="CI354">
        <f t="shared" ca="1" si="129"/>
        <v>0.3750085444726653</v>
      </c>
      <c r="CJ354">
        <f t="shared" ca="1" si="130"/>
        <v>0.18138316912949937</v>
      </c>
      <c r="CL354">
        <f t="shared" ca="1" si="131"/>
        <v>0</v>
      </c>
      <c r="CN354">
        <f t="shared" ca="1" si="125"/>
        <v>0</v>
      </c>
    </row>
    <row r="355" spans="9:92">
      <c r="I355" t="str">
        <v>Saben Lee</v>
      </c>
      <c r="K355" s="6" t="str">
        <f t="shared" ca="1" si="110"/>
        <v>Saben Lee</v>
      </c>
      <c r="M355" t="str">
        <f ca="1"/>
        <v>Saben Lee</v>
      </c>
      <c r="N355">
        <f ca="1">INDEX(_g_scores_!K$2:$K$474,MATCH(M355,_g_scores_!$A$2:$A$474,0))</f>
        <v>-3.2456452514404064</v>
      </c>
      <c r="P355">
        <f t="shared" ca="1" si="126"/>
        <v>0</v>
      </c>
      <c r="R355">
        <f t="shared" ca="1" si="111"/>
        <v>0</v>
      </c>
      <c r="T355" t="str">
        <v>Frank Ntilikina</v>
      </c>
      <c r="V355" s="6" t="str">
        <f t="shared" ca="1" si="112"/>
        <v>Frank Ntilikina</v>
      </c>
      <c r="X355" t="str">
        <f ca="1"/>
        <v>Frank Ntilikina</v>
      </c>
      <c r="Y355">
        <f ca="1">INDEX(_z_scores_!$K$2:$K$474,MATCH(X355,_z_scores_!$A$2:$A$474,0))</f>
        <v>-5.4110844735330224</v>
      </c>
      <c r="AA355">
        <f t="shared" ca="1" si="127"/>
        <v>0</v>
      </c>
      <c r="AC355">
        <f t="shared" ca="1" si="128"/>
        <v>0</v>
      </c>
      <c r="AE355">
        <v>-1.1586481679754654</v>
      </c>
      <c r="AF355">
        <v>-1.1312574506736399</v>
      </c>
      <c r="AG355">
        <v>-0.52259988044565409</v>
      </c>
      <c r="AH355">
        <v>-0.52631105593920913</v>
      </c>
      <c r="AI355">
        <v>-0.68102652156397481</v>
      </c>
      <c r="AJ355">
        <v>-0.72511249740620276</v>
      </c>
      <c r="AK355">
        <v>0.78006939222373739</v>
      </c>
      <c r="AL355">
        <v>-2.5547015974499411E-2</v>
      </c>
      <c r="AM355">
        <v>-0.17278859678914099</v>
      </c>
      <c r="BE355" t="str">
        <f t="shared" si="113"/>
        <v>Saben Lee</v>
      </c>
      <c r="BF355" cm="1">
        <f t="array" ref="BF355">INDEX(_x_scores_!B$2:B$474,MATCH($BE355,_x_scores_!$A$2:$A$474,0),0) + INDEX(_hidden_info_auction!AP$42:BA$42,'Draft Sim'!$F$21)</f>
        <v>-1.1431911119796867</v>
      </c>
      <c r="BG355" cm="1">
        <f t="array" ref="BG355">INDEX(_x_scores_!C$2:C$474,MATCH($BE355,_x_scores_!$A$2:$A$474,0),0) + INDEX(_hidden_info_auction!AP$43:BA$43,'Draft Sim'!$F$21)</f>
        <v>-0.90355647046231524</v>
      </c>
      <c r="BH355" cm="1">
        <f t="array" ref="BH355">INDEX(_x_scores_!D$2:D$474,MATCH($BE355,_x_scores_!$A$2:$A$474,0),0) +INDEX(_hidden_info_auction!AP$44:BA$44,'Draft Sim'!$F$21)</f>
        <v>-0.39817715204750037</v>
      </c>
      <c r="BI355" cm="1">
        <f t="array" ref="BI355">INDEX(_x_scores_!E$2:E$474,MATCH($BE355,_x_scores_!$A$2:$A$474,0),0) + INDEX(_hidden_info_auction!AP$45:BA$45,'Draft Sim'!$F$21)</f>
        <v>-0.567584020314708</v>
      </c>
      <c r="BJ355" cm="1">
        <f t="array" ref="BJ355">INDEX(_x_scores_!F$2:F$474,MATCH($BE355,_x_scores_!$A$2:$A$474,0),0) + INDEX(_hidden_info_auction!AP$46:BA$46,'Draft Sim'!$F$21)</f>
        <v>-1.3295992621628145</v>
      </c>
      <c r="BK355" cm="1">
        <f t="array" ref="BK355">INDEX(_x_scores_!G$2:G$474,MATCH($BE355,_x_scores_!$A$2:$A$474,0),0) + INDEX(_hidden_info_auction!AP$47:BA$47,'Draft Sim'!$F$21)</f>
        <v>-0.85824557991629813</v>
      </c>
      <c r="BL355" cm="1">
        <f t="array" ref="BL355">INDEX(_x_scores_!H$2:H$474,MATCH($BE355,_x_scores_!$A$2:$A$474,0),0) + INDEX(_hidden_info_auction!AP$48:BA$48,'Draft Sim'!$F$21)</f>
        <v>0.64401852624633127</v>
      </c>
      <c r="BM355" cm="1">
        <f t="array" ref="BM355">INDEX(_x_scores_!I$2:I$474,MATCH($BE355,_x_scores_!$A$2:$A$474,0),0) + INDEX(_hidden_info_auction!AP$49:BA$49,'Draft Sim'!$F$21)</f>
        <v>-1.8172084360577749</v>
      </c>
      <c r="BN355" cm="1">
        <f t="array" ref="BN355">INDEX(_x_scores_!J$2:J$474,MATCH($BE355,_x_scores_!$A$2:$A$474,0),0) + INDEX(_hidden_info_auction!AP$50:BA$50,'Draft Sim'!$F$21)</f>
        <v>-0.12865490413408437</v>
      </c>
      <c r="BP355">
        <f t="shared" si="114"/>
        <v>0.4155441444812441</v>
      </c>
      <c r="BQ355">
        <f t="shared" si="115"/>
        <v>0.43811094560596819</v>
      </c>
      <c r="BR355">
        <f t="shared" si="116"/>
        <v>0.47328923691865277</v>
      </c>
      <c r="BS355">
        <f t="shared" si="117"/>
        <v>0.45699042302628967</v>
      </c>
      <c r="BT355">
        <f t="shared" si="118"/>
        <v>0.40808582727521159</v>
      </c>
      <c r="BU355">
        <f t="shared" si="119"/>
        <v>0.44100163817849347</v>
      </c>
      <c r="BV355">
        <f t="shared" si="120"/>
        <v>0.54709903573974394</v>
      </c>
      <c r="BW355">
        <f t="shared" si="121"/>
        <v>0.36778557147559898</v>
      </c>
      <c r="BX355">
        <f t="shared" si="122"/>
        <v>0.49053673414984122</v>
      </c>
      <c r="BZ355">
        <f t="shared" si="123"/>
        <v>0.44871595076122717</v>
      </c>
      <c r="CA355" cm="1">
        <f t="array" aca="1" ref="CA355" ca="1">SUM(IF(MOD(_xlfn.FLOOR.MATH(ROW(INDIRECT("1:512"))/1),2)=1,BP355,1-BP355) * IF(MOD(_xlfn.FLOOR.MATH(ROW(INDIRECT("1:512"))/2),2)=1,BQ355,1-BQ355) *  IF(MOD(_xlfn.FLOOR.MATH(ROW(INDIRECT("1:512"))/4),2)=1,BR355,1-BR355) *IF(MOD(_xlfn.FLOOR.MATH(ROW(INDIRECT("1:512"))/8),2)=1,BS355,1-BS355) * IF(MOD(_xlfn.FLOOR.MATH(ROW(INDIRECT("1:512"))/16),2)=1,BT355,1-BT355) * IF(MOD(_xlfn.FLOOR.MATH(ROW(INDIRECT("1:512"))/32),2)=1,BU355,1-BU355) *  IF(MOD(_xlfn.FLOOR.MATH(ROW(INDIRECT("1:512"))/64),2)=1,BV355,1-BV355) * IF(MOD(_xlfn.FLOOR.MATH(ROW(INDIRECT("1:512"))/128),2)=1,BW355,1-BW355) * IF(MOD(_xlfn.FLOOR.MATH(ROW(INDIRECT("1:512"))/256),2)=1,BX355,1-BX355)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0.37493930381823087</v>
      </c>
      <c r="CB355">
        <f ca="1">IF('Auction Sim'!$C$2 = "Most Categories",CA355,BZ355)</f>
        <v>0.37493930381823087</v>
      </c>
      <c r="CD355" t="str">
        <f ca="1"/>
        <v>Luke Kornet</v>
      </c>
      <c r="CF355" s="6" t="str">
        <f t="shared" ca="1" si="124"/>
        <v>Luke Kornet</v>
      </c>
      <c r="CH355" t="str">
        <f ca="1"/>
        <v>Luke Kornet</v>
      </c>
      <c r="CI355">
        <f t="shared" ca="1" si="129"/>
        <v>0.37498785364562981</v>
      </c>
      <c r="CJ355">
        <f t="shared" ca="1" si="130"/>
        <v>0.18132860394501765</v>
      </c>
      <c r="CL355">
        <f t="shared" ca="1" si="131"/>
        <v>0</v>
      </c>
      <c r="CN355">
        <f t="shared" ca="1" si="125"/>
        <v>0</v>
      </c>
    </row>
    <row r="356" spans="9:92">
      <c r="I356" t="str">
        <v>Jordan Hall</v>
      </c>
      <c r="K356" s="6" t="str">
        <f t="shared" ca="1" si="110"/>
        <v>Jordan Hall</v>
      </c>
      <c r="M356" t="str">
        <f ca="1"/>
        <v>Jordan Hall</v>
      </c>
      <c r="N356">
        <f ca="1">INDEX(_g_scores_!K$2:$K$474,MATCH(M356,_g_scores_!$A$2:$A$474,0))</f>
        <v>-3.2456578828564098</v>
      </c>
      <c r="P356">
        <f t="shared" ca="1" si="126"/>
        <v>0</v>
      </c>
      <c r="R356">
        <f t="shared" ca="1" si="111"/>
        <v>0</v>
      </c>
      <c r="T356" t="str">
        <v>Haywood Highsmith</v>
      </c>
      <c r="V356" s="6" t="str">
        <f t="shared" ca="1" si="112"/>
        <v>Haywood Highsmith</v>
      </c>
      <c r="X356" t="str">
        <f ca="1"/>
        <v>Haywood Highsmith</v>
      </c>
      <c r="Y356">
        <f ca="1">INDEX(_z_scores_!$K$2:$K$474,MATCH(X356,_z_scores_!$A$2:$A$474,0))</f>
        <v>-5.4115049971373619</v>
      </c>
      <c r="AA356">
        <f t="shared" ca="1" si="127"/>
        <v>0</v>
      </c>
      <c r="AC356">
        <f t="shared" ca="1" si="128"/>
        <v>0</v>
      </c>
      <c r="AE356">
        <v>-1.1826551157827303</v>
      </c>
      <c r="AF356">
        <v>-0.80459716491362088</v>
      </c>
      <c r="AG356">
        <v>-1.1271179147478507</v>
      </c>
      <c r="AH356">
        <v>-0.44601018221612349</v>
      </c>
      <c r="AI356">
        <v>-0.60376054254718747</v>
      </c>
      <c r="AJ356">
        <v>-0.66148634030422904</v>
      </c>
      <c r="AK356">
        <v>0.88589946243274353</v>
      </c>
      <c r="AL356">
        <v>-0.20677474696556691</v>
      </c>
      <c r="AM356">
        <v>-0.11393538954060266</v>
      </c>
      <c r="BE356" t="str">
        <f t="shared" si="113"/>
        <v>Jordan Hall</v>
      </c>
      <c r="BF356" cm="1">
        <f t="array" ref="BF356">INDEX(_x_scores_!B$2:B$474,MATCH($BE356,_x_scores_!$A$2:$A$474,0),0) + INDEX(_hidden_info_auction!AP$42:BA$42,'Draft Sim'!$F$21)</f>
        <v>-1.165833666156985</v>
      </c>
      <c r="BG356" cm="1">
        <f t="array" ref="BG356">INDEX(_x_scores_!C$2:C$474,MATCH($BE356,_x_scores_!$A$2:$A$474,0),0) + INDEX(_hidden_info_auction!AP$43:BA$43,'Draft Sim'!$F$21)</f>
        <v>-0.73088223602755287</v>
      </c>
      <c r="BH356" cm="1">
        <f t="array" ref="BH356">INDEX(_x_scores_!D$2:D$474,MATCH($BE356,_x_scores_!$A$2:$A$474,0),0) +INDEX(_hidden_info_auction!AP$44:BA$44,'Draft Sim'!$F$21)</f>
        <v>-0.75831042050304587</v>
      </c>
      <c r="BI356" cm="1">
        <f t="array" ref="BI356">INDEX(_x_scores_!E$2:E$474,MATCH($BE356,_x_scores_!$A$2:$A$474,0),0) + INDEX(_hidden_info_auction!AP$45:BA$45,'Draft Sim'!$F$21)</f>
        <v>-0.85742329062182332</v>
      </c>
      <c r="BJ356" cm="1">
        <f t="array" ref="BJ356">INDEX(_x_scores_!F$2:F$474,MATCH($BE356,_x_scores_!$A$2:$A$474,0),0) + INDEX(_hidden_info_auction!AP$46:BA$46,'Draft Sim'!$F$21)</f>
        <v>-1.1886740806540628</v>
      </c>
      <c r="BK356" cm="1">
        <f t="array" ref="BK356">INDEX(_x_scores_!G$2:G$474,MATCH($BE356,_x_scores_!$A$2:$A$474,0),0) + INDEX(_hidden_info_auction!AP$47:BA$47,'Draft Sim'!$F$21)</f>
        <v>-0.76540999642154295</v>
      </c>
      <c r="BL356" cm="1">
        <f t="array" ref="BL356">INDEX(_x_scores_!H$2:H$474,MATCH($BE356,_x_scores_!$A$2:$A$474,0),0) + INDEX(_hidden_info_auction!AP$48:BA$48,'Draft Sim'!$F$21)</f>
        <v>0.71659980568580783</v>
      </c>
      <c r="BM356" cm="1">
        <f t="array" ref="BM356">INDEX(_x_scores_!I$2:I$474,MATCH($BE356,_x_scores_!$A$2:$A$474,0),0) + INDEX(_hidden_info_auction!AP$49:BA$49,'Draft Sim'!$F$21)</f>
        <v>-1.7788951758209217</v>
      </c>
      <c r="BN356" cm="1">
        <f t="array" ref="BN356">INDEX(_x_scores_!J$2:J$474,MATCH($BE356,_x_scores_!$A$2:$A$474,0),0) + INDEX(_hidden_info_auction!AP$50:BA$50,'Draft Sim'!$F$21)</f>
        <v>2.5570770299832332E-2</v>
      </c>
      <c r="BP356">
        <f t="shared" si="114"/>
        <v>0.41389733757374336</v>
      </c>
      <c r="BQ356">
        <f t="shared" si="115"/>
        <v>0.4498684200371369</v>
      </c>
      <c r="BR356">
        <f t="shared" si="116"/>
        <v>0.44923031122255008</v>
      </c>
      <c r="BS356">
        <f t="shared" si="117"/>
        <v>0.43518877098387665</v>
      </c>
      <c r="BT356">
        <f t="shared" si="118"/>
        <v>0.41768012370577223</v>
      </c>
      <c r="BU356">
        <f t="shared" si="119"/>
        <v>0.44734398580041213</v>
      </c>
      <c r="BV356">
        <f t="shared" si="120"/>
        <v>0.55237807180342524</v>
      </c>
      <c r="BW356">
        <f t="shared" si="121"/>
        <v>0.37047195345852246</v>
      </c>
      <c r="BX356">
        <f t="shared" si="122"/>
        <v>0.50188103826994734</v>
      </c>
      <c r="BZ356">
        <f t="shared" si="123"/>
        <v>0.44866000142837631</v>
      </c>
      <c r="CA356" cm="1">
        <f t="array" aca="1" ref="CA356" ca="1">SUM(IF(MOD(_xlfn.FLOOR.MATH(ROW(INDIRECT("1:512"))/1),2)=1,BP356,1-BP356) * IF(MOD(_xlfn.FLOOR.MATH(ROW(INDIRECT("1:512"))/2),2)=1,BQ356,1-BQ356) *  IF(MOD(_xlfn.FLOOR.MATH(ROW(INDIRECT("1:512"))/4),2)=1,BR356,1-BR356) *IF(MOD(_xlfn.FLOOR.MATH(ROW(INDIRECT("1:512"))/8),2)=1,BS356,1-BS356) * IF(MOD(_xlfn.FLOOR.MATH(ROW(INDIRECT("1:512"))/16),2)=1,BT356,1-BT356) * IF(MOD(_xlfn.FLOOR.MATH(ROW(INDIRECT("1:512"))/32),2)=1,BU356,1-BU356) *  IF(MOD(_xlfn.FLOOR.MATH(ROW(INDIRECT("1:512"))/64),2)=1,BV356,1-BV356) * IF(MOD(_xlfn.FLOOR.MATH(ROW(INDIRECT("1:512"))/128),2)=1,BW356,1-BW356) * IF(MOD(_xlfn.FLOOR.MATH(ROW(INDIRECT("1:512"))/256),2)=1,BX356,1-BX356)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0.37477907978012143</v>
      </c>
      <c r="CB356">
        <f ca="1">IF('Auction Sim'!$C$2 = "Most Categories",CA356,BZ356)</f>
        <v>0.37477907978012143</v>
      </c>
      <c r="CD356" t="str">
        <f ca="1"/>
        <v>Saben Lee</v>
      </c>
      <c r="CF356" s="6" t="str">
        <f t="shared" ca="1" si="124"/>
        <v>Saben Lee</v>
      </c>
      <c r="CH356" t="str">
        <f ca="1"/>
        <v>Saben Lee</v>
      </c>
      <c r="CI356">
        <f t="shared" ca="1" si="129"/>
        <v>0.37493930381823087</v>
      </c>
      <c r="CJ356">
        <f t="shared" ca="1" si="130"/>
        <v>0.18120056617408542</v>
      </c>
      <c r="CL356">
        <f t="shared" ca="1" si="131"/>
        <v>0</v>
      </c>
      <c r="CN356">
        <f t="shared" ca="1" si="125"/>
        <v>0</v>
      </c>
    </row>
    <row r="357" spans="9:92">
      <c r="I357" t="str">
        <v>Luke Kornet</v>
      </c>
      <c r="K357" s="6" t="str">
        <f t="shared" ca="1" si="110"/>
        <v>Luke Kornet</v>
      </c>
      <c r="M357" t="str">
        <f ca="1"/>
        <v>Luke Kornet</v>
      </c>
      <c r="N357">
        <f ca="1">INDEX(_g_scores_!K$2:$K$474,MATCH(M357,_g_scores_!$A$2:$A$474,0))</f>
        <v>-3.2499775467118526</v>
      </c>
      <c r="P357">
        <f t="shared" ca="1" si="126"/>
        <v>0</v>
      </c>
      <c r="R357">
        <f t="shared" ca="1" si="111"/>
        <v>0</v>
      </c>
      <c r="T357" t="str">
        <v>Keon Johnson</v>
      </c>
      <c r="V357" s="6" t="str">
        <f t="shared" ca="1" si="112"/>
        <v>Keon Johnson</v>
      </c>
      <c r="X357" t="str">
        <f ca="1"/>
        <v>Keon Johnson</v>
      </c>
      <c r="Y357">
        <f ca="1">INDEX(_z_scores_!$K$2:$K$474,MATCH(X357,_z_scores_!$A$2:$A$474,0))</f>
        <v>-5.4230106261035971</v>
      </c>
      <c r="AA357">
        <f t="shared" ca="1" si="127"/>
        <v>0</v>
      </c>
      <c r="AC357">
        <f t="shared" ca="1" si="128"/>
        <v>0</v>
      </c>
      <c r="AE357">
        <v>-1.0809586655228998</v>
      </c>
      <c r="AF357">
        <v>-1.1445805243624205</v>
      </c>
      <c r="AG357">
        <v>-0.85746501231861905</v>
      </c>
      <c r="AH357">
        <v>-0.45834698304038601</v>
      </c>
      <c r="AI357">
        <v>-0.66031388329701979</v>
      </c>
      <c r="AJ357">
        <v>-0.46009373489134126</v>
      </c>
      <c r="AK357">
        <v>0.68818602706559007</v>
      </c>
      <c r="AL357">
        <v>-6.5082746134207115E-2</v>
      </c>
      <c r="AM357">
        <v>-0.18967495125607287</v>
      </c>
      <c r="BE357" t="str">
        <f t="shared" si="113"/>
        <v>Luke Kornet</v>
      </c>
      <c r="BF357" cm="1">
        <f t="array" ref="BF357">INDEX(_x_scores_!B$2:B$474,MATCH($BE357,_x_scores_!$A$2:$A$474,0),0) + INDEX(_hidden_info_auction!AP$42:BA$42,'Draft Sim'!$F$21)</f>
        <v>-1.3736928790915466</v>
      </c>
      <c r="BG357" cm="1">
        <f t="array" ref="BG357">INDEX(_x_scores_!C$2:C$474,MATCH($BE357,_x_scores_!$A$2:$A$474,0),0) + INDEX(_hidden_info_auction!AP$43:BA$43,'Draft Sim'!$F$21)</f>
        <v>-0.55671696760599976</v>
      </c>
      <c r="BH357" cm="1">
        <f t="array" ref="BH357">INDEX(_x_scores_!D$2:D$474,MATCH($BE357,_x_scores_!$A$2:$A$474,0),0) +INDEX(_hidden_info_auction!AP$44:BA$44,'Draft Sim'!$F$21)</f>
        <v>-1.0240086764925078</v>
      </c>
      <c r="BI357" cm="1">
        <f t="array" ref="BI357">INDEX(_x_scores_!E$2:E$474,MATCH($BE357,_x_scores_!$A$2:$A$474,0),0) + INDEX(_hidden_info_auction!AP$45:BA$45,'Draft Sim'!$F$21)</f>
        <v>-1.1328506906475981</v>
      </c>
      <c r="BJ357" cm="1">
        <f t="array" ref="BJ357">INDEX(_x_scores_!F$2:F$474,MATCH($BE357,_x_scores_!$A$2:$A$474,0),0) + INDEX(_hidden_info_auction!AP$46:BA$46,'Draft Sim'!$F$21)</f>
        <v>-0.71984393284489046</v>
      </c>
      <c r="BK357" cm="1">
        <f t="array" ref="BK357">INDEX(_x_scores_!G$2:G$474,MATCH($BE357,_x_scores_!$A$2:$A$474,0),0) + INDEX(_hidden_info_auction!AP$47:BA$47,'Draft Sim'!$F$21)</f>
        <v>-1.1550891732449948</v>
      </c>
      <c r="BL357" cm="1">
        <f t="array" ref="BL357">INDEX(_x_scores_!H$2:H$474,MATCH($BE357,_x_scores_!$A$2:$A$474,0),0) + INDEX(_hidden_info_auction!AP$48:BA$48,'Draft Sim'!$F$21)</f>
        <v>1.0317080478872198</v>
      </c>
      <c r="BM357" cm="1">
        <f t="array" ref="BM357">INDEX(_x_scores_!I$2:I$474,MATCH($BE357,_x_scores_!$A$2:$A$474,0),0) + INDEX(_hidden_info_auction!AP$49:BA$49,'Draft Sim'!$F$21)</f>
        <v>-1.786179856435606</v>
      </c>
      <c r="BN357" cm="1">
        <f t="array" ref="BN357">INDEX(_x_scores_!J$2:J$474,MATCH($BE357,_x_scores_!$A$2:$A$474,0),0) + INDEX(_hidden_info_auction!AP$50:BA$50,'Draft Sim'!$F$21)</f>
        <v>0.23319927875628271</v>
      </c>
      <c r="BP357">
        <f t="shared" si="114"/>
        <v>0.39885383752941728</v>
      </c>
      <c r="BQ357">
        <f t="shared" si="115"/>
        <v>0.46177213833948527</v>
      </c>
      <c r="BR357">
        <f t="shared" si="116"/>
        <v>0.43159411773458833</v>
      </c>
      <c r="BS357">
        <f t="shared" si="117"/>
        <v>0.41465117748316427</v>
      </c>
      <c r="BT357">
        <f t="shared" si="118"/>
        <v>0.44992137618587602</v>
      </c>
      <c r="BU357">
        <f t="shared" si="119"/>
        <v>0.42083096827865674</v>
      </c>
      <c r="BV357">
        <f t="shared" si="120"/>
        <v>0.57517753993066423</v>
      </c>
      <c r="BW357">
        <f t="shared" si="121"/>
        <v>0.36996068783558111</v>
      </c>
      <c r="BX357">
        <f t="shared" si="122"/>
        <v>0.51714939531048032</v>
      </c>
      <c r="BZ357">
        <f t="shared" si="123"/>
        <v>0.44887902651421263</v>
      </c>
      <c r="CA357" cm="1">
        <f t="array" aca="1" ref="CA357" ca="1">SUM(IF(MOD(_xlfn.FLOOR.MATH(ROW(INDIRECT("1:512"))/1),2)=1,BP357,1-BP357) * IF(MOD(_xlfn.FLOOR.MATH(ROW(INDIRECT("1:512"))/2),2)=1,BQ357,1-BQ357) *  IF(MOD(_xlfn.FLOOR.MATH(ROW(INDIRECT("1:512"))/4),2)=1,BR357,1-BR357) *IF(MOD(_xlfn.FLOOR.MATH(ROW(INDIRECT("1:512"))/8),2)=1,BS357,1-BS357) * IF(MOD(_xlfn.FLOOR.MATH(ROW(INDIRECT("1:512"))/16),2)=1,BT357,1-BT357) * IF(MOD(_xlfn.FLOOR.MATH(ROW(INDIRECT("1:512"))/32),2)=1,BU357,1-BU357) *  IF(MOD(_xlfn.FLOOR.MATH(ROW(INDIRECT("1:512"))/64),2)=1,BV357,1-BV357) * IF(MOD(_xlfn.FLOOR.MATH(ROW(INDIRECT("1:512"))/128),2)=1,BW357,1-BW357) * IF(MOD(_xlfn.FLOOR.MATH(ROW(INDIRECT("1:512"))/256),2)=1,BX357,1-BX357)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0.37498785364562981</v>
      </c>
      <c r="CB357">
        <f ca="1">IF('Auction Sim'!$C$2 = "Most Categories",CA357,BZ357)</f>
        <v>0.37498785364562981</v>
      </c>
      <c r="CD357" t="str">
        <f ca="1"/>
        <v>JT Thor</v>
      </c>
      <c r="CF357" s="6" t="str">
        <f t="shared" ca="1" si="124"/>
        <v>JT Thor</v>
      </c>
      <c r="CH357" t="str">
        <f ca="1"/>
        <v>JT Thor</v>
      </c>
      <c r="CI357">
        <f t="shared" ca="1" si="129"/>
        <v>0.37487466655009943</v>
      </c>
      <c r="CJ357">
        <f t="shared" ca="1" si="130"/>
        <v>0.18103009377504087</v>
      </c>
      <c r="CL357">
        <f t="shared" ca="1" si="131"/>
        <v>0</v>
      </c>
      <c r="CN357">
        <f t="shared" ca="1" si="125"/>
        <v>0</v>
      </c>
    </row>
    <row r="358" spans="9:92">
      <c r="I358" t="str">
        <v>Greg Brown III</v>
      </c>
      <c r="K358" s="6" t="str">
        <f t="shared" ca="1" si="110"/>
        <v>Greg Brown III</v>
      </c>
      <c r="M358" t="str">
        <f ca="1"/>
        <v>Greg Brown III</v>
      </c>
      <c r="N358">
        <f ca="1">INDEX(_g_scores_!K$2:$K$474,MATCH(M358,_g_scores_!$A$2:$A$474,0))</f>
        <v>-3.2583762671578107</v>
      </c>
      <c r="P358">
        <f t="shared" ca="1" si="126"/>
        <v>0</v>
      </c>
      <c r="R358">
        <f t="shared" ca="1" si="111"/>
        <v>0</v>
      </c>
      <c r="T358" t="str">
        <v>Kessler Edwards</v>
      </c>
      <c r="V358" s="6" t="str">
        <f t="shared" ca="1" si="112"/>
        <v>Kessler Edwards</v>
      </c>
      <c r="X358" t="str">
        <f ca="1"/>
        <v>Kessler Edwards</v>
      </c>
      <c r="Y358">
        <f ca="1">INDEX(_z_scores_!$K$2:$K$474,MATCH(X358,_z_scores_!$A$2:$A$474,0))</f>
        <v>-5.443768086986621</v>
      </c>
      <c r="AA358">
        <f t="shared" ca="1" si="127"/>
        <v>0</v>
      </c>
      <c r="AC358">
        <f t="shared" ca="1" si="128"/>
        <v>0</v>
      </c>
      <c r="AE358">
        <v>-1.1745295201248478</v>
      </c>
      <c r="AF358">
        <v>-1.0070028226366472</v>
      </c>
      <c r="AG358">
        <v>-1.088009497066259</v>
      </c>
      <c r="AH358">
        <v>-0.52547466710767754</v>
      </c>
      <c r="AI358">
        <v>-0.58739833584751378</v>
      </c>
      <c r="AJ358">
        <v>-0.71772168901839783</v>
      </c>
      <c r="AK358">
        <v>0.95236054650343016</v>
      </c>
      <c r="AL358">
        <v>-2.5379691285579566E-2</v>
      </c>
      <c r="AM358">
        <v>-0.13596540894365017</v>
      </c>
      <c r="BE358" t="str">
        <f t="shared" si="113"/>
        <v>Greg Brown III</v>
      </c>
      <c r="BF358" cm="1">
        <f t="array" ref="BF358">INDEX(_x_scores_!B$2:B$474,MATCH($BE358,_x_scores_!$A$2:$A$474,0),0) + INDEX(_hidden_info_auction!AP$42:BA$42,'Draft Sim'!$F$21)</f>
        <v>-1.2297994490187125</v>
      </c>
      <c r="BG358" cm="1">
        <f t="array" ref="BG358">INDEX(_x_scores_!C$2:C$474,MATCH($BE358,_x_scores_!$A$2:$A$474,0),0) + INDEX(_hidden_info_auction!AP$43:BA$43,'Draft Sim'!$F$21)</f>
        <v>-0.64934328474698233</v>
      </c>
      <c r="BH358" cm="1">
        <f t="array" ref="BH358">INDEX(_x_scores_!D$2:D$474,MATCH($BE358,_x_scores_!$A$2:$A$474,0),0) +INDEX(_hidden_info_auction!AP$44:BA$44,'Draft Sim'!$F$21)</f>
        <v>-0.92956579897936642</v>
      </c>
      <c r="BI358" cm="1">
        <f t="array" ref="BI358">INDEX(_x_scores_!E$2:E$474,MATCH($BE358,_x_scores_!$A$2:$A$474,0),0) + INDEX(_hidden_info_auction!AP$45:BA$45,'Draft Sim'!$F$21)</f>
        <v>-0.79077211323913921</v>
      </c>
      <c r="BJ358" cm="1">
        <f t="array" ref="BJ358">INDEX(_x_scores_!F$2:F$474,MATCH($BE358,_x_scores_!$A$2:$A$474,0),0) + INDEX(_hidden_info_auction!AP$46:BA$46,'Draft Sim'!$F$21)</f>
        <v>-1.0593711055873039</v>
      </c>
      <c r="BK358" cm="1">
        <f t="array" ref="BK358">INDEX(_x_scores_!G$2:G$474,MATCH($BE358,_x_scores_!$A$2:$A$474,0),0) + INDEX(_hidden_info_auction!AP$47:BA$47,'Draft Sim'!$F$21)</f>
        <v>-0.9427681297746866</v>
      </c>
      <c r="BL358" cm="1">
        <f t="array" ref="BL358">INDEX(_x_scores_!H$2:H$474,MATCH($BE358,_x_scores_!$A$2:$A$474,0),0) + INDEX(_hidden_info_auction!AP$48:BA$48,'Draft Sim'!$F$21)</f>
        <v>0.78785792264832599</v>
      </c>
      <c r="BM358" cm="1">
        <f t="array" ref="BM358">INDEX(_x_scores_!I$2:I$474,MATCH($BE358,_x_scores_!$A$2:$A$474,0),0) + INDEX(_hidden_info_auction!AP$49:BA$49,'Draft Sim'!$F$21)</f>
        <v>-1.7941762544811877</v>
      </c>
      <c r="BN358" cm="1">
        <f t="array" ref="BN358">INDEX(_x_scores_!J$2:J$474,MATCH($BE358,_x_scores_!$A$2:$A$474,0),0) + INDEX(_hidden_info_auction!AP$50:BA$50,'Draft Sim'!$F$21)</f>
        <v>6.9387352569624763E-2</v>
      </c>
      <c r="BP358">
        <f t="shared" si="114"/>
        <v>0.40925333195162461</v>
      </c>
      <c r="BQ358">
        <f t="shared" si="115"/>
        <v>0.45543643183610971</v>
      </c>
      <c r="BR358">
        <f t="shared" si="116"/>
        <v>0.43784919611418438</v>
      </c>
      <c r="BS358">
        <f t="shared" si="117"/>
        <v>0.44018730406878182</v>
      </c>
      <c r="BT358">
        <f t="shared" si="118"/>
        <v>0.4265266365421414</v>
      </c>
      <c r="BU358">
        <f t="shared" si="119"/>
        <v>0.43524030867474084</v>
      </c>
      <c r="BV358">
        <f t="shared" si="120"/>
        <v>0.55755186587941696</v>
      </c>
      <c r="BW358">
        <f t="shared" si="121"/>
        <v>0.36939973578458141</v>
      </c>
      <c r="BX358">
        <f t="shared" si="122"/>
        <v>0.50510415551619281</v>
      </c>
      <c r="BZ358">
        <f t="shared" si="123"/>
        <v>0.44850544070753046</v>
      </c>
      <c r="CA358" cm="1">
        <f t="array" aca="1" ref="CA358" ca="1">SUM(IF(MOD(_xlfn.FLOOR.MATH(ROW(INDIRECT("1:512"))/1),2)=1,BP358,1-BP358) * IF(MOD(_xlfn.FLOOR.MATH(ROW(INDIRECT("1:512"))/2),2)=1,BQ358,1-BQ358) *  IF(MOD(_xlfn.FLOOR.MATH(ROW(INDIRECT("1:512"))/4),2)=1,BR358,1-BR358) *IF(MOD(_xlfn.FLOOR.MATH(ROW(INDIRECT("1:512"))/8),2)=1,BS358,1-BS358) * IF(MOD(_xlfn.FLOOR.MATH(ROW(INDIRECT("1:512"))/16),2)=1,BT358,1-BT358) * IF(MOD(_xlfn.FLOOR.MATH(ROW(INDIRECT("1:512"))/32),2)=1,BU358,1-BU358) *  IF(MOD(_xlfn.FLOOR.MATH(ROW(INDIRECT("1:512"))/64),2)=1,BV358,1-BV358) * IF(MOD(_xlfn.FLOOR.MATH(ROW(INDIRECT("1:512"))/128),2)=1,BW358,1-BW358) * IF(MOD(_xlfn.FLOOR.MATH(ROW(INDIRECT("1:512"))/256),2)=1,BX358,1-BX358)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0.37435632480075132</v>
      </c>
      <c r="CB358">
        <f ca="1">IF('Auction Sim'!$C$2 = "Most Categories",CA358,BZ358)</f>
        <v>0.37435632480075132</v>
      </c>
      <c r="CD358" t="str">
        <f ca="1"/>
        <v>Jordan Hall</v>
      </c>
      <c r="CF358" s="6" t="str">
        <f t="shared" ca="1" si="124"/>
        <v>Jordan Hall</v>
      </c>
      <c r="CH358" t="str">
        <f ca="1"/>
        <v>Jordan Hall</v>
      </c>
      <c r="CI358">
        <f t="shared" ca="1" si="129"/>
        <v>0.37477907978012143</v>
      </c>
      <c r="CJ358">
        <f t="shared" ca="1" si="130"/>
        <v>0.18077797909243515</v>
      </c>
      <c r="CL358">
        <f t="shared" ca="1" si="131"/>
        <v>0</v>
      </c>
      <c r="CN358">
        <f t="shared" ca="1" si="125"/>
        <v>0</v>
      </c>
    </row>
    <row r="359" spans="9:92">
      <c r="I359" t="str">
        <v>JT Thor</v>
      </c>
      <c r="K359" s="6" t="str">
        <f t="shared" ca="1" si="110"/>
        <v>JT Thor</v>
      </c>
      <c r="M359" t="str">
        <f ca="1"/>
        <v>JT Thor</v>
      </c>
      <c r="N359">
        <f ca="1">INDEX(_g_scores_!K$2:$K$474,MATCH(M359,_g_scores_!$A$2:$A$474,0))</f>
        <v>-3.260085825660421</v>
      </c>
      <c r="P359">
        <f t="shared" ca="1" si="126"/>
        <v>0</v>
      </c>
      <c r="R359">
        <f t="shared" ca="1" si="111"/>
        <v>0</v>
      </c>
      <c r="T359" t="str">
        <v>Matt Ryan</v>
      </c>
      <c r="V359" s="6" t="str">
        <f t="shared" ca="1" si="112"/>
        <v>Matt Ryan</v>
      </c>
      <c r="X359" t="str">
        <f ca="1"/>
        <v>Matt Ryan</v>
      </c>
      <c r="Y359">
        <f ca="1">INDEX(_z_scores_!$K$2:$K$474,MATCH(X359,_z_scores_!$A$2:$A$474,0))</f>
        <v>-5.4467689627704541</v>
      </c>
      <c r="AA359">
        <f t="shared" ca="1" si="127"/>
        <v>0</v>
      </c>
      <c r="AC359">
        <f t="shared" ca="1" si="128"/>
        <v>0</v>
      </c>
      <c r="AE359">
        <v>-1.1313703461119087</v>
      </c>
      <c r="AF359">
        <v>-1.1037080557064085</v>
      </c>
      <c r="AG359">
        <v>-1.1020229124782053</v>
      </c>
      <c r="AH359">
        <v>-0.71306518788423179</v>
      </c>
      <c r="AI359">
        <v>-0.65222064043501282</v>
      </c>
      <c r="AJ359">
        <v>-0.3101819304504882</v>
      </c>
      <c r="AK359">
        <v>0.94732975643337014</v>
      </c>
      <c r="AL359">
        <v>-8.3656004248097802E-3</v>
      </c>
      <c r="AM359">
        <v>-0.10472283184260647</v>
      </c>
      <c r="BE359" t="str">
        <f t="shared" si="113"/>
        <v>JT Thor</v>
      </c>
      <c r="BF359" cm="1">
        <f t="array" ref="BF359">INDEX(_x_scores_!B$2:B$474,MATCH($BE359,_x_scores_!$A$2:$A$474,0),0) + INDEX(_hidden_info_auction!AP$42:BA$42,'Draft Sim'!$F$21)</f>
        <v>-1.2592055102821371</v>
      </c>
      <c r="BG359" cm="1">
        <f t="array" ref="BG359">INDEX(_x_scores_!C$2:C$474,MATCH($BE359,_x_scores_!$A$2:$A$474,0),0) + INDEX(_hidden_info_auction!AP$43:BA$43,'Draft Sim'!$F$21)</f>
        <v>-0.57919725309303105</v>
      </c>
      <c r="BH359" cm="1">
        <f t="array" ref="BH359">INDEX(_x_scores_!D$2:D$474,MATCH($BE359,_x_scores_!$A$2:$A$474,0),0) +INDEX(_hidden_info_auction!AP$44:BA$44,'Draft Sim'!$F$21)</f>
        <v>-1.0236530900887193</v>
      </c>
      <c r="BI359" cm="1">
        <f t="array" ref="BI359">INDEX(_x_scores_!E$2:E$474,MATCH($BE359,_x_scores_!$A$2:$A$474,0),0) + INDEX(_hidden_info_auction!AP$45:BA$45,'Draft Sim'!$F$21)</f>
        <v>-0.81600225488971967</v>
      </c>
      <c r="BJ359" cm="1">
        <f t="array" ref="BJ359">INDEX(_x_scores_!F$2:F$474,MATCH($BE359,_x_scores_!$A$2:$A$474,0),0) + INDEX(_hidden_info_auction!AP$46:BA$46,'Draft Sim'!$F$21)</f>
        <v>-0.91814045405198741</v>
      </c>
      <c r="BK359" cm="1">
        <f t="array" ref="BK359">INDEX(_x_scores_!G$2:G$474,MATCH($BE359,_x_scores_!$A$2:$A$474,0),0) + INDEX(_hidden_info_auction!AP$47:BA$47,'Draft Sim'!$F$21)</f>
        <v>-0.78505288260218076</v>
      </c>
      <c r="BL359" cm="1">
        <f t="array" ref="BL359">INDEX(_x_scores_!H$2:H$474,MATCH($BE359,_x_scores_!$A$2:$A$474,0),0) + INDEX(_hidden_info_auction!AP$48:BA$48,'Draft Sim'!$F$21)</f>
        <v>0.77794998487633515</v>
      </c>
      <c r="BM359" cm="1">
        <f t="array" ref="BM359">INDEX(_x_scores_!I$2:I$474,MATCH($BE359,_x_scores_!$A$2:$A$474,0),0) + INDEX(_hidden_info_auction!AP$49:BA$49,'Draft Sim'!$F$21)</f>
        <v>-1.8734861621268504</v>
      </c>
      <c r="BN359" cm="1">
        <f t="array" ref="BN359">INDEX(_x_scores_!J$2:J$474,MATCH($BE359,_x_scores_!$A$2:$A$474,0),0) + INDEX(_hidden_info_auction!AP$50:BA$50,'Draft Sim'!$F$21)</f>
        <v>-2.3204666657767839E-2</v>
      </c>
      <c r="BP359">
        <f t="shared" si="114"/>
        <v>0.40712263442905072</v>
      </c>
      <c r="BQ359">
        <f t="shared" si="115"/>
        <v>0.46023351685085157</v>
      </c>
      <c r="BR359">
        <f t="shared" si="116"/>
        <v>0.43161763757758465</v>
      </c>
      <c r="BS359">
        <f t="shared" si="117"/>
        <v>0.43829399305725536</v>
      </c>
      <c r="BT359">
        <f t="shared" si="118"/>
        <v>0.43623146536728141</v>
      </c>
      <c r="BU359">
        <f t="shared" si="119"/>
        <v>0.44600084213387914</v>
      </c>
      <c r="BV359">
        <f t="shared" si="120"/>
        <v>0.55683305305954878</v>
      </c>
      <c r="BW359">
        <f t="shared" si="121"/>
        <v>0.36385132222365768</v>
      </c>
      <c r="BX359">
        <f t="shared" si="122"/>
        <v>0.49829301604688103</v>
      </c>
      <c r="BZ359">
        <f t="shared" si="123"/>
        <v>0.44871972008288785</v>
      </c>
      <c r="CA359" cm="1">
        <f t="array" aca="1" ref="CA359" ca="1">SUM(IF(MOD(_xlfn.FLOOR.MATH(ROW(INDIRECT("1:512"))/1),2)=1,BP359,1-BP359) * IF(MOD(_xlfn.FLOOR.MATH(ROW(INDIRECT("1:512"))/2),2)=1,BQ359,1-BQ359) *  IF(MOD(_xlfn.FLOOR.MATH(ROW(INDIRECT("1:512"))/4),2)=1,BR359,1-BR359) *IF(MOD(_xlfn.FLOOR.MATH(ROW(INDIRECT("1:512"))/8),2)=1,BS359,1-BS359) * IF(MOD(_xlfn.FLOOR.MATH(ROW(INDIRECT("1:512"))/16),2)=1,BT359,1-BT359) * IF(MOD(_xlfn.FLOOR.MATH(ROW(INDIRECT("1:512"))/32),2)=1,BU359,1-BU359) *  IF(MOD(_xlfn.FLOOR.MATH(ROW(INDIRECT("1:512"))/64),2)=1,BV359,1-BV359) * IF(MOD(_xlfn.FLOOR.MATH(ROW(INDIRECT("1:512"))/128),2)=1,BW359,1-BW359) * IF(MOD(_xlfn.FLOOR.MATH(ROW(INDIRECT("1:512"))/256),2)=1,BX359,1-BX359)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0.37487466655009943</v>
      </c>
      <c r="CB359">
        <f ca="1">IF('Auction Sim'!$C$2 = "Most Categories",CA359,BZ359)</f>
        <v>0.37487466655009943</v>
      </c>
      <c r="CD359" t="str">
        <f ca="1"/>
        <v>Keon Johnson</v>
      </c>
      <c r="CF359" s="6" t="str">
        <f t="shared" ca="1" si="124"/>
        <v>Keon Johnson</v>
      </c>
      <c r="CH359" t="str">
        <f ca="1"/>
        <v>Keon Johnson</v>
      </c>
      <c r="CI359">
        <f t="shared" ca="1" si="129"/>
        <v>0.374647036114586</v>
      </c>
      <c r="CJ359">
        <f t="shared" ca="1" si="130"/>
        <v>0.18042967422123746</v>
      </c>
      <c r="CL359">
        <f t="shared" ca="1" si="131"/>
        <v>0</v>
      </c>
      <c r="CN359">
        <f t="shared" ca="1" si="125"/>
        <v>0</v>
      </c>
    </row>
    <row r="360" spans="9:92">
      <c r="I360" t="str">
        <v>Davon Reed</v>
      </c>
      <c r="K360" s="6" t="str">
        <f t="shared" ca="1" si="110"/>
        <v>Davon Reed</v>
      </c>
      <c r="M360" t="str">
        <f ca="1"/>
        <v>Davon Reed</v>
      </c>
      <c r="N360">
        <f ca="1">INDEX(_g_scores_!K$2:$K$474,MATCH(M360,_g_scores_!$A$2:$A$474,0))</f>
        <v>-3.2614030140798751</v>
      </c>
      <c r="P360">
        <f t="shared" ca="1" si="126"/>
        <v>0</v>
      </c>
      <c r="R360">
        <f t="shared" ca="1" si="111"/>
        <v>0</v>
      </c>
      <c r="T360" t="str">
        <v>Blake Griffin</v>
      </c>
      <c r="V360" s="6" t="str">
        <f t="shared" ca="1" si="112"/>
        <v>Blake Griffin</v>
      </c>
      <c r="X360" t="str">
        <f ca="1"/>
        <v>Blake Griffin</v>
      </c>
      <c r="Y360">
        <f ca="1">INDEX(_z_scores_!$K$2:$K$474,MATCH(X360,_z_scores_!$A$2:$A$474,0))</f>
        <v>-5.4483847479758811</v>
      </c>
      <c r="AA360">
        <f t="shared" ca="1" si="127"/>
        <v>0</v>
      </c>
      <c r="AC360">
        <f t="shared" ca="1" si="128"/>
        <v>0</v>
      </c>
      <c r="AE360">
        <v>-1.2490280535869234</v>
      </c>
      <c r="AF360">
        <v>-0.76258528749763876</v>
      </c>
      <c r="AG360">
        <v>-1.0049125638030509</v>
      </c>
      <c r="AH360">
        <v>-0.76785814510832306</v>
      </c>
      <c r="AI360">
        <v>-0.50598816612025654</v>
      </c>
      <c r="AJ360">
        <v>-0.74391063799056656</v>
      </c>
      <c r="AK360">
        <v>0.99524572769254205</v>
      </c>
      <c r="AL360">
        <v>-2.9446445387870175E-2</v>
      </c>
      <c r="AM360">
        <v>-4.9347973786492E-2</v>
      </c>
      <c r="BE360" t="str">
        <f t="shared" si="113"/>
        <v>Davon Reed</v>
      </c>
      <c r="BF360" cm="1">
        <f t="array" ref="BF360">INDEX(_x_scores_!B$2:B$474,MATCH($BE360,_x_scores_!$A$2:$A$474,0),0) + INDEX(_hidden_info_auction!AP$42:BA$42,'Draft Sim'!$F$21)</f>
        <v>-1.2527757848448713</v>
      </c>
      <c r="BG360" cm="1">
        <f t="array" ref="BG360">INDEX(_x_scores_!C$2:C$474,MATCH($BE360,_x_scores_!$A$2:$A$474,0),0) + INDEX(_hidden_info_auction!AP$43:BA$43,'Draft Sim'!$F$21)</f>
        <v>-0.81979434091697068</v>
      </c>
      <c r="BH360" cm="1">
        <f t="array" ref="BH360">INDEX(_x_scores_!D$2:D$474,MATCH($BE360,_x_scores_!$A$2:$A$474,0),0) +INDEX(_hidden_info_auction!AP$44:BA$44,'Draft Sim'!$F$21)</f>
        <v>-0.86758534866448755</v>
      </c>
      <c r="BI360" cm="1">
        <f t="array" ref="BI360">INDEX(_x_scores_!E$2:E$474,MATCH($BE360,_x_scores_!$A$2:$A$474,0),0) + INDEX(_hidden_info_auction!AP$45:BA$45,'Draft Sim'!$F$21)</f>
        <v>-0.78971229330993098</v>
      </c>
      <c r="BJ360" cm="1">
        <f t="array" ref="BJ360">INDEX(_x_scores_!F$2:F$474,MATCH($BE360,_x_scores_!$A$2:$A$474,0),0) + INDEX(_hidden_info_auction!AP$46:BA$46,'Draft Sim'!$F$21)</f>
        <v>-1.2000158399661829</v>
      </c>
      <c r="BK360" cm="1">
        <f t="array" ref="BK360">INDEX(_x_scores_!G$2:G$474,MATCH($BE360,_x_scores_!$A$2:$A$474,0),0) + INDEX(_hidden_info_auction!AP$47:BA$47,'Draft Sim'!$F$21)</f>
        <v>-0.68872435425963341</v>
      </c>
      <c r="BL360" cm="1">
        <f t="array" ref="BL360">INDEX(_x_scores_!H$2:H$474,MATCH($BE360,_x_scores_!$A$2:$A$474,0),0) + INDEX(_hidden_info_auction!AP$48:BA$48,'Draft Sim'!$F$21)</f>
        <v>0.84818731442023076</v>
      </c>
      <c r="BM360" cm="1">
        <f t="array" ref="BM360">INDEX(_x_scores_!I$2:I$474,MATCH($BE360,_x_scores_!$A$2:$A$474,0),0) + INDEX(_hidden_info_auction!AP$49:BA$49,'Draft Sim'!$F$21)</f>
        <v>-1.7757070240753809</v>
      </c>
      <c r="BN360" cm="1">
        <f t="array" ref="BN360">INDEX(_x_scores_!J$2:J$474,MATCH($BE360,_x_scores_!$A$2:$A$474,0),0) + INDEX(_hidden_info_auction!AP$50:BA$50,'Draft Sim'!$F$21)</f>
        <v>1.1830805127566554E-2</v>
      </c>
      <c r="BP360">
        <f t="shared" si="114"/>
        <v>0.40758828559243332</v>
      </c>
      <c r="BQ360">
        <f t="shared" si="115"/>
        <v>0.44380818686889412</v>
      </c>
      <c r="BR360">
        <f t="shared" si="116"/>
        <v>0.44196280218916795</v>
      </c>
      <c r="BS360">
        <f t="shared" si="117"/>
        <v>0.44026686493737788</v>
      </c>
      <c r="BT360">
        <f t="shared" si="118"/>
        <v>0.41690607089534892</v>
      </c>
      <c r="BU360">
        <f t="shared" si="119"/>
        <v>0.4525932478667597</v>
      </c>
      <c r="BV360">
        <f t="shared" si="120"/>
        <v>0.56192454075523279</v>
      </c>
      <c r="BW360">
        <f t="shared" si="121"/>
        <v>0.37069578170534923</v>
      </c>
      <c r="BX360">
        <f t="shared" si="122"/>
        <v>0.50087030080658601</v>
      </c>
      <c r="BZ360">
        <f t="shared" si="123"/>
        <v>0.44851289795746108</v>
      </c>
      <c r="CA360" cm="1">
        <f t="array" aca="1" ref="CA360" ca="1">SUM(IF(MOD(_xlfn.FLOOR.MATH(ROW(INDIRECT("1:512"))/1),2)=1,BP360,1-BP360) * IF(MOD(_xlfn.FLOOR.MATH(ROW(INDIRECT("1:512"))/2),2)=1,BQ360,1-BQ360) *  IF(MOD(_xlfn.FLOOR.MATH(ROW(INDIRECT("1:512"))/4),2)=1,BR360,1-BR360) *IF(MOD(_xlfn.FLOOR.MATH(ROW(INDIRECT("1:512"))/8),2)=1,BS360,1-BS360) * IF(MOD(_xlfn.FLOOR.MATH(ROW(INDIRECT("1:512"))/16),2)=1,BT360,1-BT360) * IF(MOD(_xlfn.FLOOR.MATH(ROW(INDIRECT("1:512"))/32),2)=1,BU360,1-BU360) *  IF(MOD(_xlfn.FLOOR.MATH(ROW(INDIRECT("1:512"))/64),2)=1,BV360,1-BV360) * IF(MOD(_xlfn.FLOOR.MATH(ROW(INDIRECT("1:512"))/128),2)=1,BW360,1-BW360) * IF(MOD(_xlfn.FLOOR.MATH(ROW(INDIRECT("1:512"))/256),2)=1,BX360,1-BX360)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0.37434925279231757</v>
      </c>
      <c r="CB360">
        <f ca="1">IF('Auction Sim'!$C$2 = "Most Categories",CA360,BZ360)</f>
        <v>0.37434925279231757</v>
      </c>
      <c r="CD360" t="str">
        <f ca="1"/>
        <v>Doug McDermott</v>
      </c>
      <c r="CF360" s="6" t="str">
        <f t="shared" ca="1" si="124"/>
        <v>Doug McDermott</v>
      </c>
      <c r="CH360" t="str">
        <f ca="1"/>
        <v>Doug McDermott</v>
      </c>
      <c r="CI360">
        <f t="shared" ca="1" si="129"/>
        <v>0.37459965350137653</v>
      </c>
      <c r="CJ360">
        <f t="shared" ca="1" si="130"/>
        <v>0.18030467888129026</v>
      </c>
      <c r="CL360">
        <f t="shared" ca="1" si="131"/>
        <v>0</v>
      </c>
      <c r="CN360">
        <f t="shared" ca="1" si="125"/>
        <v>0</v>
      </c>
    </row>
    <row r="361" spans="9:92">
      <c r="I361" t="str">
        <v>Michael Foster Jr.</v>
      </c>
      <c r="K361" s="6" t="str">
        <f t="shared" ca="1" si="110"/>
        <v>Michael Foster Jr.</v>
      </c>
      <c r="M361" t="str">
        <f ca="1"/>
        <v>Michael Foster Jr.</v>
      </c>
      <c r="N361">
        <f ca="1">INDEX(_g_scores_!K$2:$K$474,MATCH(M361,_g_scores_!$A$2:$A$474,0))</f>
        <v>-3.2626679031987362</v>
      </c>
      <c r="P361">
        <f t="shared" ca="1" si="126"/>
        <v>0</v>
      </c>
      <c r="R361">
        <f t="shared" ca="1" si="111"/>
        <v>0</v>
      </c>
      <c r="T361" t="str">
        <v>Jordan Hall</v>
      </c>
      <c r="V361" s="6" t="str">
        <f t="shared" ca="1" si="112"/>
        <v>Jordan Hall</v>
      </c>
      <c r="X361" t="str">
        <f ca="1"/>
        <v>Jordan Hall</v>
      </c>
      <c r="Y361">
        <f ca="1">INDEX(_z_scores_!$K$2:$K$474,MATCH(X361,_z_scores_!$A$2:$A$474,0))</f>
        <v>-5.4497409091953912</v>
      </c>
      <c r="AA361">
        <f t="shared" ca="1" si="127"/>
        <v>0</v>
      </c>
      <c r="AC361">
        <f t="shared" ca="1" si="128"/>
        <v>0</v>
      </c>
      <c r="AE361">
        <v>-1.0739968029385147</v>
      </c>
      <c r="AF361">
        <v>-0.97504985115425924</v>
      </c>
      <c r="AG361">
        <v>-0.90776942373655112</v>
      </c>
      <c r="AH361">
        <v>-0.62444776367641197</v>
      </c>
      <c r="AI361">
        <v>-0.61690261292101212</v>
      </c>
      <c r="AJ361">
        <v>-0.69747657712130484</v>
      </c>
      <c r="AK361">
        <v>0.7872641188309506</v>
      </c>
      <c r="AL361">
        <v>-3.4956473452082387E-2</v>
      </c>
      <c r="AM361">
        <v>-7.4273069106324405E-2</v>
      </c>
      <c r="BE361" t="str">
        <f t="shared" si="113"/>
        <v>Michael Foster Jr.</v>
      </c>
      <c r="BF361" cm="1">
        <f t="array" ref="BF361">INDEX(_x_scores_!B$2:B$474,MATCH($BE361,_x_scores_!$A$2:$A$474,0),0) + INDEX(_hidden_info_auction!AP$42:BA$42,'Draft Sim'!$F$21)</f>
        <v>-1.2044352466126078</v>
      </c>
      <c r="BG361" cm="1">
        <f t="array" ref="BG361">INDEX(_x_scores_!C$2:C$474,MATCH($BE361,_x_scores_!$A$2:$A$474,0),0) + INDEX(_hidden_info_auction!AP$43:BA$43,'Draft Sim'!$F$21)</f>
        <v>-0.70705021047192229</v>
      </c>
      <c r="BH361" cm="1">
        <f t="array" ref="BH361">INDEX(_x_scores_!D$2:D$474,MATCH($BE361,_x_scores_!$A$2:$A$474,0),0) +INDEX(_hidden_info_auction!AP$44:BA$44,'Draft Sim'!$F$21)</f>
        <v>-0.83512369508516404</v>
      </c>
      <c r="BI361" cm="1">
        <f t="array" ref="BI361">INDEX(_x_scores_!E$2:E$474,MATCH($BE361,_x_scores_!$A$2:$A$474,0),0) + INDEX(_hidden_info_auction!AP$45:BA$45,'Draft Sim'!$F$21)</f>
        <v>-0.90635666525055414</v>
      </c>
      <c r="BJ361" cm="1">
        <f t="array" ref="BJ361">INDEX(_x_scores_!F$2:F$474,MATCH($BE361,_x_scores_!$A$2:$A$474,0),0) + INDEX(_hidden_info_auction!AP$46:BA$46,'Draft Sim'!$F$21)</f>
        <v>-1.1379324852127386</v>
      </c>
      <c r="BK361" cm="1">
        <f t="array" ref="BK361">INDEX(_x_scores_!G$2:G$474,MATCH($BE361,_x_scores_!$A$2:$A$474,0),0) + INDEX(_hidden_info_auction!AP$47:BA$47,'Draft Sim'!$F$21)</f>
        <v>-0.85589566736802469</v>
      </c>
      <c r="BL361" cm="1">
        <f t="array" ref="BL361">INDEX(_x_scores_!H$2:H$474,MATCH($BE361,_x_scores_!$A$2:$A$474,0),0) + INDEX(_hidden_info_auction!AP$48:BA$48,'Draft Sim'!$F$21)</f>
        <v>0.82680588487925322</v>
      </c>
      <c r="BM361" cm="1">
        <f t="array" ref="BM361">INDEX(_x_scores_!I$2:I$474,MATCH($BE361,_x_scores_!$A$2:$A$474,0),0) + INDEX(_hidden_info_auction!AP$49:BA$49,'Draft Sim'!$F$21)</f>
        <v>-1.7883107699397029</v>
      </c>
      <c r="BN361" cm="1">
        <f t="array" ref="BN361">INDEX(_x_scores_!J$2:J$474,MATCH($BE361,_x_scores_!$A$2:$A$474,0),0) + INDEX(_hidden_info_auction!AP$50:BA$50,'Draft Sim'!$F$21)</f>
        <v>8.1886609374266547E-2</v>
      </c>
      <c r="BP361">
        <f t="shared" si="114"/>
        <v>0.41109332388346076</v>
      </c>
      <c r="BQ361">
        <f t="shared" si="115"/>
        <v>0.45149485555294988</v>
      </c>
      <c r="BR361">
        <f t="shared" si="116"/>
        <v>0.44411979212946573</v>
      </c>
      <c r="BS361">
        <f t="shared" si="117"/>
        <v>0.43152552732634208</v>
      </c>
      <c r="BT361">
        <f t="shared" si="118"/>
        <v>0.42114700369491298</v>
      </c>
      <c r="BU361">
        <f t="shared" si="119"/>
        <v>0.44116200016780316</v>
      </c>
      <c r="BV361">
        <f t="shared" si="120"/>
        <v>0.56037565096025399</v>
      </c>
      <c r="BW361">
        <f t="shared" si="121"/>
        <v>0.36981117589466694</v>
      </c>
      <c r="BX361">
        <f t="shared" si="122"/>
        <v>0.50602354024450535</v>
      </c>
      <c r="BZ361">
        <f t="shared" si="123"/>
        <v>0.44852809665048454</v>
      </c>
      <c r="CA361" cm="1">
        <f t="array" aca="1" ref="CA361" ca="1">SUM(IF(MOD(_xlfn.FLOOR.MATH(ROW(INDIRECT("1:512"))/1),2)=1,BP361,1-BP361) * IF(MOD(_xlfn.FLOOR.MATH(ROW(INDIRECT("1:512"))/2),2)=1,BQ361,1-BQ361) *  IF(MOD(_xlfn.FLOOR.MATH(ROW(INDIRECT("1:512"))/4),2)=1,BR361,1-BR361) *IF(MOD(_xlfn.FLOOR.MATH(ROW(INDIRECT("1:512"))/8),2)=1,BS361,1-BS361) * IF(MOD(_xlfn.FLOOR.MATH(ROW(INDIRECT("1:512"))/16),2)=1,BT361,1-BT361) * IF(MOD(_xlfn.FLOOR.MATH(ROW(INDIRECT("1:512"))/32),2)=1,BU361,1-BU361) *  IF(MOD(_xlfn.FLOOR.MATH(ROW(INDIRECT("1:512"))/64),2)=1,BV361,1-BV361) * IF(MOD(_xlfn.FLOOR.MATH(ROW(INDIRECT("1:512"))/128),2)=1,BW361,1-BW361) * IF(MOD(_xlfn.FLOOR.MATH(ROW(INDIRECT("1:512"))/256),2)=1,BX361,1-BX361)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0.37438396797241774</v>
      </c>
      <c r="CB361">
        <f ca="1">IF('Auction Sim'!$C$2 = "Most Categories",CA361,BZ361)</f>
        <v>0.37438396797241774</v>
      </c>
      <c r="CD361" t="str">
        <f ca="1"/>
        <v>Serge Ibaka</v>
      </c>
      <c r="CF361" s="6" t="str">
        <f t="shared" ca="1" si="124"/>
        <v>Serge Ibaka</v>
      </c>
      <c r="CH361" t="str">
        <f ca="1"/>
        <v>Serge Ibaka</v>
      </c>
      <c r="CI361">
        <f t="shared" ca="1" si="129"/>
        <v>0.37449502038431776</v>
      </c>
      <c r="CJ361">
        <f t="shared" ca="1" si="130"/>
        <v>0.18002863900701821</v>
      </c>
      <c r="CL361">
        <f t="shared" ca="1" si="131"/>
        <v>0</v>
      </c>
      <c r="CN361">
        <f t="shared" ca="1" si="125"/>
        <v>0</v>
      </c>
    </row>
    <row r="362" spans="9:92">
      <c r="I362" t="str">
        <v>Keon Johnson</v>
      </c>
      <c r="K362" s="6" t="str">
        <f t="shared" ca="1" si="110"/>
        <v>Keon Johnson</v>
      </c>
      <c r="M362" t="str">
        <f ca="1"/>
        <v>Keon Johnson</v>
      </c>
      <c r="N362">
        <f ca="1">INDEX(_g_scores_!K$2:$K$474,MATCH(M362,_g_scores_!$A$2:$A$474,0))</f>
        <v>-3.2627222559456435</v>
      </c>
      <c r="P362">
        <f t="shared" ca="1" si="126"/>
        <v>0</v>
      </c>
      <c r="R362">
        <f t="shared" ca="1" si="111"/>
        <v>0</v>
      </c>
      <c r="T362" t="str">
        <v>JT Thor</v>
      </c>
      <c r="V362" s="6" t="str">
        <f t="shared" ca="1" si="112"/>
        <v>JT Thor</v>
      </c>
      <c r="X362" t="str">
        <f ca="1"/>
        <v>JT Thor</v>
      </c>
      <c r="Y362">
        <f ca="1">INDEX(_z_scores_!$K$2:$K$474,MATCH(X362,_z_scores_!$A$2:$A$474,0))</f>
        <v>-5.4710810897654394</v>
      </c>
      <c r="AA362">
        <f t="shared" ca="1" si="127"/>
        <v>0</v>
      </c>
      <c r="AC362">
        <f t="shared" ca="1" si="128"/>
        <v>0</v>
      </c>
      <c r="AE362">
        <v>-1.1673686470636668</v>
      </c>
      <c r="AF362">
        <v>-0.82336486821973742</v>
      </c>
      <c r="AG362">
        <v>-1.1731120933222245</v>
      </c>
      <c r="AH362">
        <v>-0.58302672794430843</v>
      </c>
      <c r="AI362">
        <v>-0.34636898631893687</v>
      </c>
      <c r="AJ362">
        <v>-0.71711946330194265</v>
      </c>
      <c r="AK362">
        <v>0.84861429802147792</v>
      </c>
      <c r="AL362">
        <v>-0.12954745975801107</v>
      </c>
      <c r="AM362">
        <v>-0.12304850606392458</v>
      </c>
      <c r="BE362" t="str">
        <f t="shared" si="113"/>
        <v>Keon Johnson</v>
      </c>
      <c r="BF362" cm="1">
        <f t="array" ref="BF362">INDEX(_x_scores_!B$2:B$474,MATCH($BE362,_x_scores_!$A$2:$A$474,0),0) + INDEX(_hidden_info_auction!AP$42:BA$42,'Draft Sim'!$F$21)</f>
        <v>-1.1727955287413701</v>
      </c>
      <c r="BG362" cm="1">
        <f t="array" ref="BG362">INDEX(_x_scores_!C$2:C$474,MATCH($BE362,_x_scores_!$A$2:$A$474,0),0) + INDEX(_hidden_info_auction!AP$43:BA$43,'Draft Sim'!$F$21)</f>
        <v>-0.90041290923571415</v>
      </c>
      <c r="BH362" cm="1">
        <f t="array" ref="BH362">INDEX(_x_scores_!D$2:D$474,MATCH($BE362,_x_scores_!$A$2:$A$474,0),0) +INDEX(_hidden_info_auction!AP$44:BA$44,'Draft Sim'!$F$21)</f>
        <v>-0.7080060090851138</v>
      </c>
      <c r="BI362" cm="1">
        <f t="array" ref="BI362">INDEX(_x_scores_!E$2:E$474,MATCH($BE362,_x_scores_!$A$2:$A$474,0),0) + INDEX(_hidden_info_auction!AP$45:BA$45,'Draft Sim'!$F$21)</f>
        <v>-0.69132250998579736</v>
      </c>
      <c r="BJ362" cm="1">
        <f t="array" ref="BJ362">INDEX(_x_scores_!F$2:F$474,MATCH($BE362,_x_scores_!$A$2:$A$474,0),0) + INDEX(_hidden_info_auction!AP$46:BA$46,'Draft Sim'!$F$21)</f>
        <v>-1.2320853510300704</v>
      </c>
      <c r="BK362" cm="1">
        <f t="array" ref="BK362">INDEX(_x_scores_!G$2:G$474,MATCH($BE362,_x_scores_!$A$2:$A$474,0),0) + INDEX(_hidden_info_auction!AP$47:BA$47,'Draft Sim'!$F$21)</f>
        <v>-0.52802715419157931</v>
      </c>
      <c r="BL362" cm="1">
        <f t="array" ref="BL362">INDEX(_x_scores_!H$2:H$474,MATCH($BE362,_x_scores_!$A$2:$A$474,0),0) + INDEX(_hidden_info_auction!AP$48:BA$48,'Draft Sim'!$F$21)</f>
        <v>0.6175217139204473</v>
      </c>
      <c r="BM362" cm="1">
        <f t="array" ref="BM362">INDEX(_x_scores_!I$2:I$474,MATCH($BE362,_x_scores_!$A$2:$A$474,0),0) + INDEX(_hidden_info_auction!AP$49:BA$49,'Draft Sim'!$F$21)</f>
        <v>-1.8090214485030465</v>
      </c>
      <c r="BN362" cm="1">
        <f t="array" ref="BN362">INDEX(_x_scores_!J$2:J$474,MATCH($BE362,_x_scores_!$A$2:$A$474,0),0) + INDEX(_hidden_info_auction!AP$50:BA$50,'Draft Sim'!$F$21)</f>
        <v>-8.9831111849916129E-2</v>
      </c>
      <c r="BP362">
        <f t="shared" si="114"/>
        <v>0.41339129979310396</v>
      </c>
      <c r="BQ362">
        <f t="shared" si="115"/>
        <v>0.43832453700330942</v>
      </c>
      <c r="BR362">
        <f t="shared" si="116"/>
        <v>0.45258177407143863</v>
      </c>
      <c r="BS362">
        <f t="shared" si="117"/>
        <v>0.44766308575811387</v>
      </c>
      <c r="BT362">
        <f t="shared" si="118"/>
        <v>0.41471914170529411</v>
      </c>
      <c r="BU362">
        <f t="shared" si="119"/>
        <v>0.46361907813339631</v>
      </c>
      <c r="BV362">
        <f t="shared" si="120"/>
        <v>0.54516972333991531</v>
      </c>
      <c r="BW362">
        <f t="shared" si="121"/>
        <v>0.36835907433994008</v>
      </c>
      <c r="BX362">
        <f t="shared" si="122"/>
        <v>0.49339211699431884</v>
      </c>
      <c r="BZ362">
        <f t="shared" si="123"/>
        <v>0.44857998123764786</v>
      </c>
      <c r="CA362" cm="1">
        <f t="array" aca="1" ref="CA362" ca="1">SUM(IF(MOD(_xlfn.FLOOR.MATH(ROW(INDIRECT("1:512"))/1),2)=1,BP362,1-BP362) * IF(MOD(_xlfn.FLOOR.MATH(ROW(INDIRECT("1:512"))/2),2)=1,BQ362,1-BQ362) *  IF(MOD(_xlfn.FLOOR.MATH(ROW(INDIRECT("1:512"))/4),2)=1,BR362,1-BR362) *IF(MOD(_xlfn.FLOOR.MATH(ROW(INDIRECT("1:512"))/8),2)=1,BS362,1-BS362) * IF(MOD(_xlfn.FLOOR.MATH(ROW(INDIRECT("1:512"))/16),2)=1,BT362,1-BT362) * IF(MOD(_xlfn.FLOOR.MATH(ROW(INDIRECT("1:512"))/32),2)=1,BU362,1-BU362) *  IF(MOD(_xlfn.FLOOR.MATH(ROW(INDIRECT("1:512"))/64),2)=1,BV362,1-BV362) * IF(MOD(_xlfn.FLOOR.MATH(ROW(INDIRECT("1:512"))/128),2)=1,BW362,1-BW362) * IF(MOD(_xlfn.FLOOR.MATH(ROW(INDIRECT("1:512"))/256),2)=1,BX362,1-BX362)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0.374647036114586</v>
      </c>
      <c r="CB362">
        <f ca="1">IF('Auction Sim'!$C$2 = "Most Categories",CA362,BZ362)</f>
        <v>0.374647036114586</v>
      </c>
      <c r="CD362" t="str">
        <f ca="1"/>
        <v>Michael Foster Jr.</v>
      </c>
      <c r="CF362" s="6" t="str">
        <f t="shared" ca="1" si="124"/>
        <v>Michael Foster Jr.</v>
      </c>
      <c r="CH362" t="str">
        <f ca="1"/>
        <v>Michael Foster Jr.</v>
      </c>
      <c r="CI362">
        <f t="shared" ca="1" si="129"/>
        <v>0.37438396797241774</v>
      </c>
      <c r="CJ362">
        <f t="shared" ca="1" si="130"/>
        <v>0.17973563727266129</v>
      </c>
      <c r="CL362">
        <f t="shared" ca="1" si="131"/>
        <v>0</v>
      </c>
      <c r="CN362">
        <f t="shared" ca="1" si="125"/>
        <v>0</v>
      </c>
    </row>
    <row r="363" spans="9:92">
      <c r="I363" t="str">
        <v>Serge Ibaka</v>
      </c>
      <c r="K363" s="6" t="str">
        <f t="shared" ca="1" si="110"/>
        <v>Serge Ibaka</v>
      </c>
      <c r="M363" t="str">
        <f ca="1"/>
        <v>Serge Ibaka</v>
      </c>
      <c r="N363">
        <f ca="1">INDEX(_g_scores_!K$2:$K$474,MATCH(M363,_g_scores_!$A$2:$A$474,0))</f>
        <v>-3.266120802484723</v>
      </c>
      <c r="P363">
        <f t="shared" ca="1" si="126"/>
        <v>0</v>
      </c>
      <c r="R363">
        <f t="shared" ca="1" si="111"/>
        <v>0</v>
      </c>
      <c r="T363" t="str">
        <v>Michael Foster Jr.</v>
      </c>
      <c r="V363" s="6" t="str">
        <f t="shared" ca="1" si="112"/>
        <v>Michael Foster Jr.</v>
      </c>
      <c r="X363" t="str">
        <f ca="1"/>
        <v>Michael Foster Jr.</v>
      </c>
      <c r="Y363">
        <f ca="1">INDEX(_z_scores_!$K$2:$K$474,MATCH(X363,_z_scores_!$A$2:$A$474,0))</f>
        <v>-5.4745442440626357</v>
      </c>
      <c r="AA363">
        <f t="shared" ca="1" si="127"/>
        <v>0</v>
      </c>
      <c r="AC363">
        <f t="shared" ca="1" si="128"/>
        <v>0</v>
      </c>
      <c r="AE363">
        <v>-1.1125983833941375</v>
      </c>
      <c r="AF363">
        <v>-0.95121782559862866</v>
      </c>
      <c r="AG363">
        <v>-0.98458269831866929</v>
      </c>
      <c r="AH363">
        <v>-0.67338113830514279</v>
      </c>
      <c r="AI363">
        <v>-0.56616101747968817</v>
      </c>
      <c r="AJ363">
        <v>-0.78796224806778659</v>
      </c>
      <c r="AK363">
        <v>0.89747019802439598</v>
      </c>
      <c r="AL363">
        <v>-4.4372067570863719E-2</v>
      </c>
      <c r="AM363">
        <v>-1.7957230031890193E-2</v>
      </c>
      <c r="BE363" t="str">
        <f t="shared" si="113"/>
        <v>Serge Ibaka</v>
      </c>
      <c r="BF363" cm="1">
        <f t="array" ref="BF363">INDEX(_x_scores_!B$2:B$474,MATCH($BE363,_x_scores_!$A$2:$A$474,0),0) + INDEX(_hidden_info_auction!AP$42:BA$42,'Draft Sim'!$F$21)</f>
        <v>-1.2520077113410879</v>
      </c>
      <c r="BG363" cm="1">
        <f t="array" ref="BG363">INDEX(_x_scores_!C$2:C$474,MATCH($BE363,_x_scores_!$A$2:$A$474,0),0) + INDEX(_hidden_info_auction!AP$43:BA$43,'Draft Sim'!$F$21)</f>
        <v>-0.7120078300133047</v>
      </c>
      <c r="BH363" cm="1">
        <f t="array" ref="BH363">INDEX(_x_scores_!D$2:D$474,MATCH($BE363,_x_scores_!$A$2:$A$474,0),0) +INDEX(_hidden_info_auction!AP$44:BA$44,'Draft Sim'!$F$21)</f>
        <v>-0.94478562393858367</v>
      </c>
      <c r="BI363" cm="1">
        <f t="array" ref="BI363">INDEX(_x_scores_!E$2:E$474,MATCH($BE363,_x_scores_!$A$2:$A$474,0),0) + INDEX(_hidden_info_auction!AP$45:BA$45,'Draft Sim'!$F$21)</f>
        <v>-1.006626754143727</v>
      </c>
      <c r="BJ363" cm="1">
        <f t="array" ref="BJ363">INDEX(_x_scores_!F$2:F$474,MATCH($BE363,_x_scores_!$A$2:$A$474,0),0) + INDEX(_hidden_info_auction!AP$46:BA$46,'Draft Sim'!$F$21)</f>
        <v>-0.93390834990705307</v>
      </c>
      <c r="BK363" cm="1">
        <f t="array" ref="BK363">INDEX(_x_scores_!G$2:G$474,MATCH($BE363,_x_scores_!$A$2:$A$474,0),0) + INDEX(_hidden_info_auction!AP$47:BA$47,'Draft Sim'!$F$21)</f>
        <v>-0.83434529609414532</v>
      </c>
      <c r="BL363" cm="1">
        <f t="array" ref="BL363">INDEX(_x_scores_!H$2:H$474,MATCH($BE363,_x_scores_!$A$2:$A$474,0),0) + INDEX(_hidden_info_auction!AP$48:BA$48,'Draft Sim'!$F$21)</f>
        <v>0.8287682820674398</v>
      </c>
      <c r="BM363" cm="1">
        <f t="array" ref="BM363">INDEX(_x_scores_!I$2:I$474,MATCH($BE363,_x_scores_!$A$2:$A$474,0),0) + INDEX(_hidden_info_auction!AP$49:BA$49,'Draft Sim'!$F$21)</f>
        <v>-1.7779347361670994</v>
      </c>
      <c r="BN363" cm="1">
        <f t="array" ref="BN363">INDEX(_x_scores_!J$2:J$474,MATCH($BE363,_x_scores_!$A$2:$A$474,0),0) + INDEX(_hidden_info_auction!AP$50:BA$50,'Draft Sim'!$F$21)</f>
        <v>0.11830163193573229</v>
      </c>
      <c r="BP363">
        <f t="shared" si="114"/>
        <v>0.40764391946860101</v>
      </c>
      <c r="BQ363">
        <f t="shared" si="115"/>
        <v>0.45115645086700451</v>
      </c>
      <c r="BR363">
        <f t="shared" si="116"/>
        <v>0.43684007400861558</v>
      </c>
      <c r="BS363">
        <f t="shared" si="117"/>
        <v>0.42403782530944278</v>
      </c>
      <c r="BT363">
        <f t="shared" si="118"/>
        <v>0.43514593845672134</v>
      </c>
      <c r="BU363">
        <f t="shared" si="119"/>
        <v>0.44263308041754557</v>
      </c>
      <c r="BV363">
        <f t="shared" si="120"/>
        <v>0.56051784765624002</v>
      </c>
      <c r="BW363">
        <f t="shared" si="121"/>
        <v>0.37053937773454149</v>
      </c>
      <c r="BX363">
        <f t="shared" si="122"/>
        <v>0.50870185260902512</v>
      </c>
      <c r="BZ363">
        <f t="shared" si="123"/>
        <v>0.44857959628085975</v>
      </c>
      <c r="CA363" cm="1">
        <f t="array" aca="1" ref="CA363" ca="1">SUM(IF(MOD(_xlfn.FLOOR.MATH(ROW(INDIRECT("1:512"))/1),2)=1,BP363,1-BP363) * IF(MOD(_xlfn.FLOOR.MATH(ROW(INDIRECT("1:512"))/2),2)=1,BQ363,1-BQ363) *  IF(MOD(_xlfn.FLOOR.MATH(ROW(INDIRECT("1:512"))/4),2)=1,BR363,1-BR363) *IF(MOD(_xlfn.FLOOR.MATH(ROW(INDIRECT("1:512"))/8),2)=1,BS363,1-BS363) * IF(MOD(_xlfn.FLOOR.MATH(ROW(INDIRECT("1:512"))/16),2)=1,BT363,1-BT363) * IF(MOD(_xlfn.FLOOR.MATH(ROW(INDIRECT("1:512"))/32),2)=1,BU363,1-BU363) *  IF(MOD(_xlfn.FLOOR.MATH(ROW(INDIRECT("1:512"))/64),2)=1,BV363,1-BV363) * IF(MOD(_xlfn.FLOOR.MATH(ROW(INDIRECT("1:512"))/128),2)=1,BW363,1-BW363) * IF(MOD(_xlfn.FLOOR.MATH(ROW(INDIRECT("1:512"))/256),2)=1,BX363,1-BX363)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0.37449502038431776</v>
      </c>
      <c r="CB363">
        <f ca="1">IF('Auction Sim'!$C$2 = "Most Categories",CA363,BZ363)</f>
        <v>0.37449502038431776</v>
      </c>
      <c r="CD363" t="str">
        <f ca="1"/>
        <v>Greg Brown III</v>
      </c>
      <c r="CF363" s="6" t="str">
        <f t="shared" ca="1" si="124"/>
        <v>Greg Brown III</v>
      </c>
      <c r="CH363" t="str">
        <f ca="1"/>
        <v>Greg Brown III</v>
      </c>
      <c r="CI363">
        <f t="shared" ca="1" si="129"/>
        <v>0.37435632480075132</v>
      </c>
      <c r="CJ363">
        <f t="shared" ca="1" si="130"/>
        <v>0.17966269899395693</v>
      </c>
      <c r="CL363">
        <f t="shared" ca="1" si="131"/>
        <v>0</v>
      </c>
      <c r="CN363">
        <f t="shared" ca="1" si="125"/>
        <v>0</v>
      </c>
    </row>
    <row r="364" spans="9:92">
      <c r="I364" t="str">
        <v>Peyton Watson</v>
      </c>
      <c r="K364" s="6" t="str">
        <f t="shared" ca="1" si="110"/>
        <v>Peyton Watson</v>
      </c>
      <c r="M364" t="str">
        <f ca="1"/>
        <v>Peyton Watson</v>
      </c>
      <c r="N364">
        <f ca="1">INDEX(_g_scores_!K$2:$K$474,MATCH(M364,_g_scores_!$A$2:$A$474,0))</f>
        <v>-3.2750185787653305</v>
      </c>
      <c r="P364">
        <f t="shared" ca="1" si="126"/>
        <v>0</v>
      </c>
      <c r="R364">
        <f t="shared" ca="1" si="111"/>
        <v>0</v>
      </c>
      <c r="T364" t="str">
        <v>Cole Swider</v>
      </c>
      <c r="V364" s="6" t="str">
        <f t="shared" ca="1" si="112"/>
        <v>Cole Swider</v>
      </c>
      <c r="X364" t="str">
        <f ca="1"/>
        <v>Cole Swider</v>
      </c>
      <c r="Y364">
        <f ca="1">INDEX(_z_scores_!$K$2:$K$474,MATCH(X364,_z_scores_!$A$2:$A$474,0))</f>
        <v>-5.4852200662442678</v>
      </c>
      <c r="AA364">
        <f t="shared" ca="1" si="127"/>
        <v>0</v>
      </c>
      <c r="AC364">
        <f t="shared" ca="1" si="128"/>
        <v>0</v>
      </c>
      <c r="AE364">
        <v>-1.129258572039197</v>
      </c>
      <c r="AF364">
        <v>-1.0283356110284489</v>
      </c>
      <c r="AG364">
        <v>-1.0205434851655364</v>
      </c>
      <c r="AH364">
        <v>-0.65407580698948753</v>
      </c>
      <c r="AI364">
        <v>-0.57891406824917802</v>
      </c>
      <c r="AJ364">
        <v>-0.68648534276681872</v>
      </c>
      <c r="AK364">
        <v>0.93677326912620174</v>
      </c>
      <c r="AL364">
        <v>-2.0051949122398122E-2</v>
      </c>
      <c r="AM364">
        <v>-7.9381464369578769E-2</v>
      </c>
      <c r="BE364" t="str">
        <f t="shared" si="113"/>
        <v>Peyton Watson</v>
      </c>
      <c r="BF364" cm="1">
        <f t="array" ref="BF364">INDEX(_x_scores_!B$2:B$474,MATCH($BE364,_x_scores_!$A$2:$A$474,0),0) + INDEX(_hidden_info_auction!AP$42:BA$42,'Draft Sim'!$F$21)</f>
        <v>-1.2228559011711702</v>
      </c>
      <c r="BG364" cm="1">
        <f t="array" ref="BG364">INDEX(_x_scores_!C$2:C$474,MATCH($BE364,_x_scores_!$A$2:$A$474,0),0) + INDEX(_hidden_info_auction!AP$43:BA$43,'Draft Sim'!$F$21)</f>
        <v>-0.73024434700294671</v>
      </c>
      <c r="BH364" cm="1">
        <f t="array" ref="BH364">INDEX(_x_scores_!D$2:D$474,MATCH($BE364,_x_scores_!$A$2:$A$474,0),0) +INDEX(_hidden_info_auction!AP$44:BA$44,'Draft Sim'!$F$21)</f>
        <v>-0.93304205422774844</v>
      </c>
      <c r="BI364" cm="1">
        <f t="array" ref="BI364">INDEX(_x_scores_!E$2:E$474,MATCH($BE364,_x_scores_!$A$2:$A$474,0),0) + INDEX(_hidden_info_auction!AP$45:BA$45,'Draft Sim'!$F$21)</f>
        <v>-0.91243793475824186</v>
      </c>
      <c r="BJ364" cm="1">
        <f t="array" ref="BJ364">INDEX(_x_scores_!F$2:F$474,MATCH($BE364,_x_scores_!$A$2:$A$474,0),0) + INDEX(_hidden_info_auction!AP$46:BA$46,'Draft Sim'!$F$21)</f>
        <v>-0.92037396974132735</v>
      </c>
      <c r="BK364" cm="1">
        <f t="array" ref="BK364">INDEX(_x_scores_!G$2:G$474,MATCH($BE364,_x_scores_!$A$2:$A$474,0),0) + INDEX(_hidden_info_auction!AP$47:BA$47,'Draft Sim'!$F$21)</f>
        <v>-0.87741045451374078</v>
      </c>
      <c r="BL364" cm="1">
        <f t="array" ref="BL364">INDEX(_x_scores_!H$2:H$474,MATCH($BE364,_x_scores_!$A$2:$A$474,0),0) + INDEX(_hidden_info_auction!AP$48:BA$48,'Draft Sim'!$F$21)</f>
        <v>0.81594165512660821</v>
      </c>
      <c r="BM364" cm="1">
        <f t="array" ref="BM364">INDEX(_x_scores_!I$2:I$474,MATCH($BE364,_x_scores_!$A$2:$A$474,0),0) + INDEX(_hidden_info_auction!AP$49:BA$49,'Draft Sim'!$F$21)</f>
        <v>-1.8262813221092671</v>
      </c>
      <c r="BN364" cm="1">
        <f t="array" ref="BN364">INDEX(_x_scores_!J$2:J$474,MATCH($BE364,_x_scores_!$A$2:$A$474,0),0) + INDEX(_hidden_info_auction!AP$50:BA$50,'Draft Sim'!$F$21)</f>
        <v>7.4830550413535174E-2</v>
      </c>
      <c r="BP364">
        <f t="shared" si="114"/>
        <v>0.40975683993278567</v>
      </c>
      <c r="BQ364">
        <f t="shared" si="115"/>
        <v>0.4499119424383129</v>
      </c>
      <c r="BR364">
        <f t="shared" si="116"/>
        <v>0.43761867362955886</v>
      </c>
      <c r="BS364">
        <f t="shared" si="117"/>
        <v>0.43107067663288567</v>
      </c>
      <c r="BT364">
        <f t="shared" si="118"/>
        <v>0.43607767154725363</v>
      </c>
      <c r="BU364">
        <f t="shared" si="119"/>
        <v>0.43969415831578007</v>
      </c>
      <c r="BV364">
        <f t="shared" si="120"/>
        <v>0.55958828070034305</v>
      </c>
      <c r="BW364">
        <f t="shared" si="121"/>
        <v>0.36715035516576833</v>
      </c>
      <c r="BX364">
        <f t="shared" si="122"/>
        <v>0.50550453437817278</v>
      </c>
      <c r="BZ364">
        <f t="shared" si="123"/>
        <v>0.44848590363787344</v>
      </c>
      <c r="CA364" cm="1">
        <f t="array" aca="1" ref="CA364" ca="1">SUM(IF(MOD(_xlfn.FLOOR.MATH(ROW(INDIRECT("1:512"))/1),2)=1,BP364,1-BP364) * IF(MOD(_xlfn.FLOOR.MATH(ROW(INDIRECT("1:512"))/2),2)=1,BQ364,1-BQ364) *  IF(MOD(_xlfn.FLOOR.MATH(ROW(INDIRECT("1:512"))/4),2)=1,BR364,1-BR364) *IF(MOD(_xlfn.FLOOR.MATH(ROW(INDIRECT("1:512"))/8),2)=1,BS364,1-BS364) * IF(MOD(_xlfn.FLOOR.MATH(ROW(INDIRECT("1:512"))/16),2)=1,BT364,1-BT364) * IF(MOD(_xlfn.FLOOR.MATH(ROW(INDIRECT("1:512"))/32),2)=1,BU364,1-BU364) *  IF(MOD(_xlfn.FLOOR.MATH(ROW(INDIRECT("1:512"))/64),2)=1,BV364,1-BV364) * IF(MOD(_xlfn.FLOOR.MATH(ROW(INDIRECT("1:512"))/128),2)=1,BW364,1-BW364) * IF(MOD(_xlfn.FLOOR.MATH(ROW(INDIRECT("1:512"))/256),2)=1,BX364,1-BX364)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0.3742921174589483</v>
      </c>
      <c r="CB364">
        <f ca="1">IF('Auction Sim'!$C$2 = "Most Categories",CA364,BZ364)</f>
        <v>0.3742921174589483</v>
      </c>
      <c r="CD364" t="str">
        <f ca="1"/>
        <v>Davon Reed</v>
      </c>
      <c r="CF364" s="6" t="str">
        <f t="shared" ca="1" si="124"/>
        <v>Davon Reed</v>
      </c>
      <c r="CH364" t="str">
        <f ca="1"/>
        <v>Davon Reed</v>
      </c>
      <c r="CI364">
        <f t="shared" ca="1" si="129"/>
        <v>0.37434925279231757</v>
      </c>
      <c r="CJ364">
        <f t="shared" ca="1" si="130"/>
        <v>0.17964403877306373</v>
      </c>
      <c r="CL364">
        <f t="shared" ca="1" si="131"/>
        <v>0</v>
      </c>
      <c r="CN364">
        <f t="shared" ca="1" si="125"/>
        <v>0</v>
      </c>
    </row>
    <row r="365" spans="9:92">
      <c r="I365" t="str">
        <v>Cole Swider</v>
      </c>
      <c r="K365" s="6" t="str">
        <f t="shared" ca="1" si="110"/>
        <v>Cole Swider</v>
      </c>
      <c r="M365" t="str">
        <f ca="1"/>
        <v>Cole Swider</v>
      </c>
      <c r="N365">
        <f ca="1">INDEX(_g_scores_!K$2:$K$474,MATCH(M365,_g_scores_!$A$2:$A$474,0))</f>
        <v>-3.2776068286853768</v>
      </c>
      <c r="P365">
        <f t="shared" ca="1" si="126"/>
        <v>0</v>
      </c>
      <c r="R365">
        <f t="shared" ca="1" si="111"/>
        <v>0</v>
      </c>
      <c r="T365" t="str">
        <v>Malachi Flynn</v>
      </c>
      <c r="V365" s="6" t="str">
        <f t="shared" ca="1" si="112"/>
        <v>Malachi Flynn</v>
      </c>
      <c r="X365" t="str">
        <f ca="1"/>
        <v>Malachi Flynn</v>
      </c>
      <c r="Y365">
        <f ca="1">INDEX(_z_scores_!$K$2:$K$474,MATCH(X365,_z_scores_!$A$2:$A$474,0))</f>
        <v>-5.4914162406019109</v>
      </c>
      <c r="AA365">
        <f t="shared" ca="1" si="127"/>
        <v>0</v>
      </c>
      <c r="AC365">
        <f t="shared" ca="1" si="128"/>
        <v>0</v>
      </c>
      <c r="AE365">
        <v>-1.0841358094530953</v>
      </c>
      <c r="AF365">
        <v>-1.1770129920311199</v>
      </c>
      <c r="AG365">
        <v>-0.74952469698056357</v>
      </c>
      <c r="AH365">
        <v>-0.56187229490193125</v>
      </c>
      <c r="AI365">
        <v>-0.78533723026127045</v>
      </c>
      <c r="AJ365">
        <v>-0.5382843466714281</v>
      </c>
      <c r="AK365">
        <v>0.91116313901165236</v>
      </c>
      <c r="AL365">
        <v>1.6710117831320859E-2</v>
      </c>
      <c r="AM365">
        <v>-0.28132775705594404</v>
      </c>
      <c r="BE365" t="str">
        <f t="shared" si="113"/>
        <v>Cole Swider</v>
      </c>
      <c r="BF365" cm="1">
        <f t="array" ref="BF365">INDEX(_x_scores_!B$2:B$474,MATCH($BE365,_x_scores_!$A$2:$A$474,0),0) + INDEX(_hidden_info_auction!AP$42:BA$42,'Draft Sim'!$F$21)</f>
        <v>-1.2210954352576673</v>
      </c>
      <c r="BG365" cm="1">
        <f t="array" ref="BG365">INDEX(_x_scores_!C$2:C$474,MATCH($BE365,_x_scores_!$A$2:$A$474,0),0) + INDEX(_hidden_info_auction!AP$43:BA$43,'Draft Sim'!$F$21)</f>
        <v>-0.78416799590174258</v>
      </c>
      <c r="BH365" cm="1">
        <f t="array" ref="BH365">INDEX(_x_scores_!D$2:D$474,MATCH($BE365,_x_scores_!$A$2:$A$474,0),0) +INDEX(_hidden_info_auction!AP$44:BA$44,'Draft Sim'!$F$21)</f>
        <v>-0.87108448193203114</v>
      </c>
      <c r="BI365" cm="1">
        <f t="array" ref="BI365">INDEX(_x_scores_!E$2:E$474,MATCH($BE365,_x_scores_!$A$2:$A$474,0),0) + INDEX(_hidden_info_auction!AP$45:BA$45,'Draft Sim'!$F$21)</f>
        <v>-0.88705133393489888</v>
      </c>
      <c r="BJ365" cm="1">
        <f t="array" ref="BJ365">INDEX(_x_scores_!F$2:F$474,MATCH($BE365,_x_scores_!$A$2:$A$474,0),0) + INDEX(_hidden_info_auction!AP$46:BA$46,'Draft Sim'!$F$21)</f>
        <v>-1.1506855359822286</v>
      </c>
      <c r="BK365" cm="1">
        <f t="array" ref="BK365">INDEX(_x_scores_!G$2:G$474,MATCH($BE365,_x_scores_!$A$2:$A$474,0),0) + INDEX(_hidden_info_auction!AP$47:BA$47,'Draft Sim'!$F$21)</f>
        <v>-0.75441876206705683</v>
      </c>
      <c r="BL365" cm="1">
        <f t="array" ref="BL365">INDEX(_x_scores_!H$2:H$474,MATCH($BE365,_x_scores_!$A$2:$A$474,0),0) + INDEX(_hidden_info_auction!AP$48:BA$48,'Draft Sim'!$F$21)</f>
        <v>0.86610895598105897</v>
      </c>
      <c r="BM365" cm="1">
        <f t="array" ref="BM365">INDEX(_x_scores_!I$2:I$474,MATCH($BE365,_x_scores_!$A$2:$A$474,0),0) + INDEX(_hidden_info_auction!AP$49:BA$49,'Draft Sim'!$F$21)</f>
        <v>-1.7639906514912373</v>
      </c>
      <c r="BN365" cm="1">
        <f t="array" ref="BN365">INDEX(_x_scores_!J$2:J$474,MATCH($BE365,_x_scores_!$A$2:$A$474,0),0) + INDEX(_hidden_info_auction!AP$50:BA$50,'Draft Sim'!$F$21)</f>
        <v>2.0462375036577968E-2</v>
      </c>
      <c r="BP365">
        <f t="shared" si="114"/>
        <v>0.40988452294690814</v>
      </c>
      <c r="BQ365">
        <f t="shared" si="115"/>
        <v>0.44623497597484807</v>
      </c>
      <c r="BR365">
        <f t="shared" si="116"/>
        <v>0.44173039570257511</v>
      </c>
      <c r="BS365">
        <f t="shared" si="117"/>
        <v>0.43297007527361442</v>
      </c>
      <c r="BT365">
        <f t="shared" si="118"/>
        <v>0.42027507489855365</v>
      </c>
      <c r="BU365">
        <f t="shared" si="119"/>
        <v>0.44809581034321955</v>
      </c>
      <c r="BV365">
        <f t="shared" si="120"/>
        <v>0.56322207101689536</v>
      </c>
      <c r="BW365">
        <f t="shared" si="121"/>
        <v>0.37151872000049413</v>
      </c>
      <c r="BX365">
        <f t="shared" si="122"/>
        <v>0.50150525625072084</v>
      </c>
      <c r="BZ365">
        <f t="shared" si="123"/>
        <v>0.44838187804531437</v>
      </c>
      <c r="CA365" cm="1">
        <f t="array" aca="1" ref="CA365" ca="1">SUM(IF(MOD(_xlfn.FLOOR.MATH(ROW(INDIRECT("1:512"))/1),2)=1,BP365,1-BP365) * IF(MOD(_xlfn.FLOOR.MATH(ROW(INDIRECT("1:512"))/2),2)=1,BQ365,1-BQ365) *  IF(MOD(_xlfn.FLOOR.MATH(ROW(INDIRECT("1:512"))/4),2)=1,BR365,1-BR365) *IF(MOD(_xlfn.FLOOR.MATH(ROW(INDIRECT("1:512"))/8),2)=1,BS365,1-BS365) * IF(MOD(_xlfn.FLOOR.MATH(ROW(INDIRECT("1:512"))/16),2)=1,BT365,1-BT365) * IF(MOD(_xlfn.FLOOR.MATH(ROW(INDIRECT("1:512"))/32),2)=1,BU365,1-BU365) *  IF(MOD(_xlfn.FLOOR.MATH(ROW(INDIRECT("1:512"))/64),2)=1,BV365,1-BV365) * IF(MOD(_xlfn.FLOOR.MATH(ROW(INDIRECT("1:512"))/128),2)=1,BW365,1-BW365) * IF(MOD(_xlfn.FLOOR.MATH(ROW(INDIRECT("1:512"))/256),2)=1,BX365,1-BX365)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0.37403443732956876</v>
      </c>
      <c r="CB365">
        <f ca="1">IF('Auction Sim'!$C$2 = "Most Categories",CA365,BZ365)</f>
        <v>0.37403443732956876</v>
      </c>
      <c r="CD365" t="str">
        <f ca="1"/>
        <v>Peyton Watson</v>
      </c>
      <c r="CF365" s="6" t="str">
        <f t="shared" ca="1" si="124"/>
        <v>Peyton Watson</v>
      </c>
      <c r="CH365" t="str">
        <f ca="1"/>
        <v>Peyton Watson</v>
      </c>
      <c r="CI365">
        <f t="shared" ca="1" si="129"/>
        <v>0.3742921174589483</v>
      </c>
      <c r="CJ365">
        <f t="shared" ca="1" si="130"/>
        <v>0.17949327723357483</v>
      </c>
      <c r="CL365">
        <f t="shared" ca="1" si="131"/>
        <v>0</v>
      </c>
      <c r="CN365">
        <f t="shared" ca="1" si="125"/>
        <v>0</v>
      </c>
    </row>
    <row r="366" spans="9:92">
      <c r="I366" t="str">
        <v>Haywood Highsmith</v>
      </c>
      <c r="K366" s="6" t="str">
        <f t="shared" ca="1" si="110"/>
        <v>Haywood Highsmith</v>
      </c>
      <c r="M366" t="str">
        <f ca="1"/>
        <v>Haywood Highsmith</v>
      </c>
      <c r="N366">
        <f ca="1">INDEX(_g_scores_!K$2:$K$474,MATCH(M366,_g_scores_!$A$2:$A$474,0))</f>
        <v>-3.278110571345731</v>
      </c>
      <c r="P366">
        <f t="shared" ca="1" si="126"/>
        <v>0</v>
      </c>
      <c r="R366">
        <f t="shared" ca="1" si="111"/>
        <v>0</v>
      </c>
      <c r="T366" t="str">
        <v>Max Christie</v>
      </c>
      <c r="V366" s="6" t="str">
        <f t="shared" ca="1" si="112"/>
        <v>Max Christie</v>
      </c>
      <c r="X366" t="str">
        <f ca="1"/>
        <v>Max Christie</v>
      </c>
      <c r="Y366">
        <f ca="1">INDEX(_z_scores_!$K$2:$K$474,MATCH(X366,_z_scores_!$A$2:$A$474,0))</f>
        <v>-5.4941240291695523</v>
      </c>
      <c r="AA366">
        <f t="shared" ca="1" si="127"/>
        <v>0</v>
      </c>
      <c r="AC366">
        <f t="shared" ca="1" si="128"/>
        <v>0</v>
      </c>
      <c r="AE366">
        <v>-1.1075373759934961</v>
      </c>
      <c r="AF366">
        <v>-1.0501396994679295</v>
      </c>
      <c r="AG366">
        <v>-1.0356375710576791</v>
      </c>
      <c r="AH366">
        <v>-0.62508006083565681</v>
      </c>
      <c r="AI366">
        <v>-0.62556600823808717</v>
      </c>
      <c r="AJ366">
        <v>-0.57014584937462243</v>
      </c>
      <c r="AK366">
        <v>0.91917615160714139</v>
      </c>
      <c r="AL366">
        <v>-5.243193864306904E-2</v>
      </c>
      <c r="AM366">
        <v>-0.11814568305377696</v>
      </c>
      <c r="BE366" t="str">
        <f t="shared" si="113"/>
        <v>Haywood Highsmith</v>
      </c>
      <c r="BF366" cm="1">
        <f t="array" ref="BF366">INDEX(_x_scores_!B$2:B$474,MATCH($BE366,_x_scores_!$A$2:$A$474,0),0) + INDEX(_hidden_info_auction!AP$42:BA$42,'Draft Sim'!$F$21)</f>
        <v>-1.2744919790012006</v>
      </c>
      <c r="BG366" cm="1">
        <f t="array" ref="BG366">INDEX(_x_scores_!C$2:C$474,MATCH($BE366,_x_scores_!$A$2:$A$474,0),0) + INDEX(_hidden_info_auction!AP$43:BA$43,'Draft Sim'!$F$21)</f>
        <v>-0.5604295497869145</v>
      </c>
      <c r="BH366" cm="1">
        <f t="array" ref="BH366">INDEX(_x_scores_!D$2:D$474,MATCH($BE366,_x_scores_!$A$2:$A$474,0),0) +INDEX(_hidden_info_auction!AP$44:BA$44,'Draft Sim'!$F$21)</f>
        <v>-0.97765891151434547</v>
      </c>
      <c r="BI366" cm="1">
        <f t="array" ref="BI366">INDEX(_x_scores_!E$2:E$474,MATCH($BE366,_x_scores_!$A$2:$A$474,0),0) + INDEX(_hidden_info_auction!AP$45:BA$45,'Draft Sim'!$F$21)</f>
        <v>-0.67898570916153478</v>
      </c>
      <c r="BJ366" cm="1">
        <f t="array" ref="BJ366">INDEX(_x_scores_!F$2:F$474,MATCH($BE366,_x_scores_!$A$2:$A$474,0),0) + INDEX(_hidden_info_auction!AP$46:BA$46,'Draft Sim'!$F$21)</f>
        <v>-1.175532010280238</v>
      </c>
      <c r="BK366" cm="1">
        <f t="array" ref="BK366">INDEX(_x_scores_!G$2:G$474,MATCH($BE366,_x_scores_!$A$2:$A$474,0),0) + INDEX(_hidden_info_auction!AP$47:BA$47,'Draft Sim'!$F$21)</f>
        <v>-0.72941975960446714</v>
      </c>
      <c r="BL366" cm="1">
        <f t="array" ref="BL366">INDEX(_x_scores_!H$2:H$474,MATCH($BE366,_x_scores_!$A$2:$A$474,0),0) + INDEX(_hidden_info_auction!AP$48:BA$48,'Draft Sim'!$F$21)</f>
        <v>0.81523514928760077</v>
      </c>
      <c r="BM366" cm="1">
        <f t="array" ref="BM366">INDEX(_x_scores_!I$2:I$474,MATCH($BE366,_x_scores_!$A$2:$A$474,0),0) + INDEX(_hidden_info_auction!AP$49:BA$49,'Draft Sim'!$F$21)</f>
        <v>-1.9507134493344063</v>
      </c>
      <c r="BN366" cm="1">
        <f t="array" ref="BN366">INDEX(_x_scores_!J$2:J$474,MATCH($BE366,_x_scores_!$A$2:$A$474,0),0) + INDEX(_hidden_info_auction!AP$50:BA$50,'Draft Sim'!$F$21)</f>
        <v>-1.4091550134445921E-2</v>
      </c>
      <c r="BP366">
        <f t="shared" si="114"/>
        <v>0.40601609159886309</v>
      </c>
      <c r="BQ366">
        <f t="shared" si="115"/>
        <v>0.46151799746244759</v>
      </c>
      <c r="BR366">
        <f t="shared" si="116"/>
        <v>0.43466188242038384</v>
      </c>
      <c r="BS366">
        <f t="shared" si="117"/>
        <v>0.44859181541151183</v>
      </c>
      <c r="BT366">
        <f t="shared" si="118"/>
        <v>0.41857744309416867</v>
      </c>
      <c r="BU366">
        <f t="shared" si="119"/>
        <v>0.44980648716905902</v>
      </c>
      <c r="BV366">
        <f t="shared" si="120"/>
        <v>0.55953706945669668</v>
      </c>
      <c r="BW366">
        <f t="shared" si="121"/>
        <v>0.35847588958865662</v>
      </c>
      <c r="BX366">
        <f t="shared" si="122"/>
        <v>0.49896339401731182</v>
      </c>
      <c r="BZ366">
        <f t="shared" si="123"/>
        <v>0.44846089669101097</v>
      </c>
      <c r="CA366" cm="1">
        <f t="array" aca="1" ref="CA366" ca="1">SUM(IF(MOD(_xlfn.FLOOR.MATH(ROW(INDIRECT("1:512"))/1),2)=1,BP366,1-BP366) * IF(MOD(_xlfn.FLOOR.MATH(ROW(INDIRECT("1:512"))/2),2)=1,BQ366,1-BQ366) *  IF(MOD(_xlfn.FLOOR.MATH(ROW(INDIRECT("1:512"))/4),2)=1,BR366,1-BR366) *IF(MOD(_xlfn.FLOOR.MATH(ROW(INDIRECT("1:512"))/8),2)=1,BS366,1-BS366) * IF(MOD(_xlfn.FLOOR.MATH(ROW(INDIRECT("1:512"))/16),2)=1,BT366,1-BT366) * IF(MOD(_xlfn.FLOOR.MATH(ROW(INDIRECT("1:512"))/32),2)=1,BU366,1-BU366) *  IF(MOD(_xlfn.FLOOR.MATH(ROW(INDIRECT("1:512"))/64),2)=1,BV366,1-BV366) * IF(MOD(_xlfn.FLOOR.MATH(ROW(INDIRECT("1:512"))/128),2)=1,BW366,1-BW366) * IF(MOD(_xlfn.FLOOR.MATH(ROW(INDIRECT("1:512"))/256),2)=1,BX366,1-BX366)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0.37420006578348824</v>
      </c>
      <c r="CB366">
        <f ca="1">IF('Auction Sim'!$C$2 = "Most Categories",CA366,BZ366)</f>
        <v>0.37420006578348824</v>
      </c>
      <c r="CD366" t="str">
        <f ca="1"/>
        <v>Haywood Highsmith</v>
      </c>
      <c r="CF366" s="6" t="str">
        <f t="shared" ca="1" si="124"/>
        <v>Haywood Highsmith</v>
      </c>
      <c r="CH366" t="str">
        <f ca="1"/>
        <v>Haywood Highsmith</v>
      </c>
      <c r="CI366">
        <f t="shared" ca="1" si="129"/>
        <v>0.37420006578348824</v>
      </c>
      <c r="CJ366">
        <f t="shared" ca="1" si="130"/>
        <v>0.17925036751186885</v>
      </c>
      <c r="CL366">
        <f t="shared" ca="1" si="131"/>
        <v>0</v>
      </c>
      <c r="CN366">
        <f t="shared" ca="1" si="125"/>
        <v>0</v>
      </c>
    </row>
    <row r="367" spans="9:92">
      <c r="I367" t="str">
        <v>Max Christie</v>
      </c>
      <c r="K367" s="6" t="str">
        <f t="shared" ca="1" si="110"/>
        <v>Max Christie</v>
      </c>
      <c r="M367" t="str">
        <f ca="1"/>
        <v>Max Christie</v>
      </c>
      <c r="N367">
        <f ca="1">INDEX(_g_scores_!K$2:$K$474,MATCH(M367,_g_scores_!$A$2:$A$474,0))</f>
        <v>-3.2823409579569653</v>
      </c>
      <c r="P367">
        <f t="shared" ca="1" si="126"/>
        <v>0</v>
      </c>
      <c r="R367">
        <f t="shared" ca="1" si="111"/>
        <v>0</v>
      </c>
      <c r="T367" t="str">
        <v>Kevon Harris</v>
      </c>
      <c r="V367" s="6" t="str">
        <f t="shared" ca="1" si="112"/>
        <v>Kevon Harris</v>
      </c>
      <c r="X367" t="str">
        <f ca="1"/>
        <v>Kevon Harris</v>
      </c>
      <c r="Y367">
        <f ca="1">INDEX(_z_scores_!$K$2:$K$474,MATCH(X367,_z_scores_!$A$2:$A$474,0))</f>
        <v>-5.4945445654078844</v>
      </c>
      <c r="AA367">
        <f t="shared" ca="1" si="127"/>
        <v>0</v>
      </c>
      <c r="AC367">
        <f t="shared" ca="1" si="128"/>
        <v>0</v>
      </c>
      <c r="AE367">
        <v>-1.1288546813247038</v>
      </c>
      <c r="AF367">
        <v>-0.97383978323870912</v>
      </c>
      <c r="AG367">
        <v>-1.0797966704123616</v>
      </c>
      <c r="AH367">
        <v>-0.54571513236381342</v>
      </c>
      <c r="AI367">
        <v>-0.64530668599053309</v>
      </c>
      <c r="AJ367">
        <v>-0.68011757146114327</v>
      </c>
      <c r="AK367">
        <v>0.85080572147340494</v>
      </c>
      <c r="AL367">
        <v>-1.9841595669019964E-2</v>
      </c>
      <c r="AM367">
        <v>-0.10800541329702555</v>
      </c>
      <c r="BE367" t="str">
        <f t="shared" si="113"/>
        <v>Max Christie</v>
      </c>
      <c r="BF367" cm="1">
        <f t="array" ref="BF367">INDEX(_x_scores_!B$2:B$474,MATCH($BE367,_x_scores_!$A$2:$A$474,0),0) + INDEX(_hidden_info_auction!AP$42:BA$42,'Draft Sim'!$F$21)</f>
        <v>-1.1993742392119664</v>
      </c>
      <c r="BG367" cm="1">
        <f t="array" ref="BG367">INDEX(_x_scores_!C$2:C$474,MATCH($BE367,_x_scores_!$A$2:$A$474,0),0) + INDEX(_hidden_info_auction!AP$43:BA$43,'Draft Sim'!$F$21)</f>
        <v>-0.80597208434122314</v>
      </c>
      <c r="BH367" cm="1">
        <f t="array" ref="BH367">INDEX(_x_scores_!D$2:D$474,MATCH($BE367,_x_scores_!$A$2:$A$474,0),0) +INDEX(_hidden_info_auction!AP$44:BA$44,'Draft Sim'!$F$21)</f>
        <v>-0.88617856782417381</v>
      </c>
      <c r="BI367" cm="1">
        <f t="array" ref="BI367">INDEX(_x_scores_!E$2:E$474,MATCH($BE367,_x_scores_!$A$2:$A$474,0),0) + INDEX(_hidden_info_auction!AP$45:BA$45,'Draft Sim'!$F$21)</f>
        <v>-0.85805558778106805</v>
      </c>
      <c r="BJ367" cm="1">
        <f t="array" ref="BJ367">INDEX(_x_scores_!F$2:F$474,MATCH($BE367,_x_scores_!$A$2:$A$474,0),0) + INDEX(_hidden_info_auction!AP$46:BA$46,'Draft Sim'!$F$21)</f>
        <v>-1.1973374759711377</v>
      </c>
      <c r="BK367" cm="1">
        <f t="array" ref="BK367">INDEX(_x_scores_!G$2:G$474,MATCH($BE367,_x_scores_!$A$2:$A$474,0),0) + INDEX(_hidden_info_auction!AP$47:BA$47,'Draft Sim'!$F$21)</f>
        <v>-0.63807926867486053</v>
      </c>
      <c r="BL367" cm="1">
        <f t="array" ref="BL367">INDEX(_x_scores_!H$2:H$474,MATCH($BE367,_x_scores_!$A$2:$A$474,0),0) + INDEX(_hidden_info_auction!AP$48:BA$48,'Draft Sim'!$F$21)</f>
        <v>0.84851183846199862</v>
      </c>
      <c r="BM367" cm="1">
        <f t="array" ref="BM367">INDEX(_x_scores_!I$2:I$474,MATCH($BE367,_x_scores_!$A$2:$A$474,0),0) + INDEX(_hidden_info_auction!AP$49:BA$49,'Draft Sim'!$F$21)</f>
        <v>-1.7963706410119082</v>
      </c>
      <c r="BN367" cm="1">
        <f t="array" ref="BN367">INDEX(_x_scores_!J$2:J$474,MATCH($BE367,_x_scores_!$A$2:$A$474,0),0) + INDEX(_hidden_info_auction!AP$50:BA$50,'Draft Sim'!$F$21)</f>
        <v>-1.830184364762022E-2</v>
      </c>
      <c r="BP367">
        <f t="shared" si="114"/>
        <v>0.41146069943895891</v>
      </c>
      <c r="BQ367">
        <f t="shared" si="115"/>
        <v>0.44474948388114954</v>
      </c>
      <c r="BR367">
        <f t="shared" si="116"/>
        <v>0.44072810304508603</v>
      </c>
      <c r="BS367">
        <f t="shared" si="117"/>
        <v>0.43514139984548184</v>
      </c>
      <c r="BT367">
        <f t="shared" si="118"/>
        <v>0.41708883504770178</v>
      </c>
      <c r="BU367">
        <f t="shared" si="119"/>
        <v>0.45606459649271502</v>
      </c>
      <c r="BV367">
        <f t="shared" si="120"/>
        <v>0.56194804232060558</v>
      </c>
      <c r="BW367">
        <f t="shared" si="121"/>
        <v>0.3692458468206764</v>
      </c>
      <c r="BX367">
        <f t="shared" si="122"/>
        <v>0.49865367643903169</v>
      </c>
      <c r="BZ367">
        <f t="shared" si="123"/>
        <v>0.44834229814793414</v>
      </c>
      <c r="CA367" cm="1">
        <f t="array" aca="1" ref="CA367" ca="1">SUM(IF(MOD(_xlfn.FLOOR.MATH(ROW(INDIRECT("1:512"))/1),2)=1,BP367,1-BP367) * IF(MOD(_xlfn.FLOOR.MATH(ROW(INDIRECT("1:512"))/2),2)=1,BQ367,1-BQ367) *  IF(MOD(_xlfn.FLOOR.MATH(ROW(INDIRECT("1:512"))/4),2)=1,BR367,1-BR367) *IF(MOD(_xlfn.FLOOR.MATH(ROW(INDIRECT("1:512"))/8),2)=1,BS367,1-BS367) * IF(MOD(_xlfn.FLOOR.MATH(ROW(INDIRECT("1:512"))/16),2)=1,BT367,1-BT367) * IF(MOD(_xlfn.FLOOR.MATH(ROW(INDIRECT("1:512"))/32),2)=1,BU367,1-BU367) *  IF(MOD(_xlfn.FLOOR.MATH(ROW(INDIRECT("1:512"))/64),2)=1,BV367,1-BV367) * IF(MOD(_xlfn.FLOOR.MATH(ROW(INDIRECT("1:512"))/128),2)=1,BW367,1-BW367) * IF(MOD(_xlfn.FLOOR.MATH(ROW(INDIRECT("1:512"))/256),2)=1,BX367,1-BX367)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0.37394979328749206</v>
      </c>
      <c r="CB367">
        <f ca="1">IF('Auction Sim'!$C$2 = "Most Categories",CA367,BZ367)</f>
        <v>0.37394979328749206</v>
      </c>
      <c r="CD367" t="str">
        <f ca="1"/>
        <v>Orlando Robinson</v>
      </c>
      <c r="CF367" s="6" t="str">
        <f t="shared" ca="1" si="124"/>
        <v>Orlando Robinson</v>
      </c>
      <c r="CH367" t="str">
        <f ca="1"/>
        <v>Orlando Robinson</v>
      </c>
      <c r="CI367">
        <f t="shared" ca="1" si="129"/>
        <v>0.37418149842649878</v>
      </c>
      <c r="CJ367">
        <f t="shared" ca="1" si="130"/>
        <v>0.17920136891837746</v>
      </c>
      <c r="CL367">
        <f t="shared" ca="1" si="131"/>
        <v>0</v>
      </c>
      <c r="CN367">
        <f t="shared" ca="1" si="125"/>
        <v>0</v>
      </c>
    </row>
    <row r="368" spans="9:92">
      <c r="I368" t="str">
        <v>Orlando Robinson</v>
      </c>
      <c r="K368" s="6" t="str">
        <f t="shared" ca="1" si="110"/>
        <v>Orlando Robinson</v>
      </c>
      <c r="M368" t="str">
        <f ca="1"/>
        <v>Orlando Robinson</v>
      </c>
      <c r="N368">
        <f ca="1">INDEX(_g_scores_!K$2:$K$474,MATCH(M368,_g_scores_!$A$2:$A$474,0))</f>
        <v>-3.2830754554628929</v>
      </c>
      <c r="P368">
        <f t="shared" ca="1" si="126"/>
        <v>0</v>
      </c>
      <c r="R368">
        <f t="shared" ca="1" si="111"/>
        <v>0</v>
      </c>
      <c r="T368" t="str">
        <v>Jeff Dowtin</v>
      </c>
      <c r="V368" s="6" t="str">
        <f t="shared" ca="1" si="112"/>
        <v>Jeff Dowtin</v>
      </c>
      <c r="X368" t="str">
        <f ca="1"/>
        <v>Jeff Dowtin</v>
      </c>
      <c r="Y368">
        <f ca="1">INDEX(_z_scores_!$K$2:$K$474,MATCH(X368,_z_scores_!$A$2:$A$474,0))</f>
        <v>-5.5086619528552569</v>
      </c>
      <c r="AA368">
        <f t="shared" ca="1" si="127"/>
        <v>0</v>
      </c>
      <c r="AC368">
        <f t="shared" ca="1" si="128"/>
        <v>0</v>
      </c>
      <c r="AE368">
        <v>-1.1501301399335255</v>
      </c>
      <c r="AF368">
        <v>-1.0896522179503516</v>
      </c>
      <c r="AG368">
        <v>-0.78595988777154868</v>
      </c>
      <c r="AH368">
        <v>-0.52996278340212732</v>
      </c>
      <c r="AI368">
        <v>-0.65866101707784364</v>
      </c>
      <c r="AJ368">
        <v>-0.80502758311331502</v>
      </c>
      <c r="AK368">
        <v>0.8049131530529825</v>
      </c>
      <c r="AL368">
        <v>-2.0351276846348913E-2</v>
      </c>
      <c r="AM368">
        <v>-8.4185668225001412E-2</v>
      </c>
      <c r="BE368" t="str">
        <f t="shared" si="113"/>
        <v>Orlando Robinson</v>
      </c>
      <c r="BF368" cm="1">
        <f t="array" ref="BF368">INDEX(_x_scores_!B$2:B$474,MATCH($BE368,_x_scores_!$A$2:$A$474,0),0) + INDEX(_hidden_info_auction!AP$42:BA$42,'Draft Sim'!$F$21)</f>
        <v>-1.3239888855660287</v>
      </c>
      <c r="BG368" cm="1">
        <f t="array" ref="BG368">INDEX(_x_scores_!C$2:C$474,MATCH($BE368,_x_scores_!$A$2:$A$474,0),0) + INDEX(_hidden_info_auction!AP$43:BA$43,'Draft Sim'!$F$21)</f>
        <v>-0.41234912236006371</v>
      </c>
      <c r="BH368" cm="1">
        <f t="array" ref="BH368">INDEX(_x_scores_!D$2:D$474,MATCH($BE368,_x_scores_!$A$2:$A$474,0),0) +INDEX(_hidden_info_auction!AP$44:BA$44,'Draft Sim'!$F$21)</f>
        <v>-0.92052671215120707</v>
      </c>
      <c r="BI368" cm="1">
        <f t="array" ref="BI368">INDEX(_x_scores_!E$2:E$474,MATCH($BE368,_x_scores_!$A$2:$A$474,0),0) + INDEX(_hidden_info_auction!AP$45:BA$45,'Draft Sim'!$F$21)</f>
        <v>-0.89116371254378213</v>
      </c>
      <c r="BJ368" cm="1">
        <f t="array" ref="BJ368">INDEX(_x_scores_!F$2:F$474,MATCH($BE368,_x_scores_!$A$2:$A$474,0),0) + INDEX(_hidden_info_auction!AP$46:BA$46,'Draft Sim'!$F$21)</f>
        <v>-0.90910759061113278</v>
      </c>
      <c r="BK368" cm="1">
        <f t="array" ref="BK368">INDEX(_x_scores_!G$2:G$474,MATCH($BE368,_x_scores_!$A$2:$A$474,0),0) + INDEX(_hidden_info_auction!AP$47:BA$47,'Draft Sim'!$F$21)</f>
        <v>-1.1769024768249516</v>
      </c>
      <c r="BL368" cm="1">
        <f t="array" ref="BL368">INDEX(_x_scores_!H$2:H$474,MATCH($BE368,_x_scores_!$A$2:$A$474,0),0) + INDEX(_hidden_info_auction!AP$48:BA$48,'Draft Sim'!$F$21)</f>
        <v>0.81444924156829601</v>
      </c>
      <c r="BM368" cm="1">
        <f t="array" ref="BM368">INDEX(_x_scores_!I$2:I$474,MATCH($BE368,_x_scores_!$A$2:$A$474,0),0) + INDEX(_hidden_info_auction!AP$49:BA$49,'Draft Sim'!$F$21)</f>
        <v>-1.8685724882066217</v>
      </c>
      <c r="BN368" cm="1">
        <f t="array" ref="BN368">INDEX(_x_scores_!J$2:J$474,MATCH($BE368,_x_scores_!$A$2:$A$474,0),0) + INDEX(_hidden_info_auction!AP$50:BA$50,'Draft Sim'!$F$21)</f>
        <v>0.1517190575146217</v>
      </c>
      <c r="BP368">
        <f t="shared" si="114"/>
        <v>0.40243834636449183</v>
      </c>
      <c r="BQ368">
        <f t="shared" si="115"/>
        <v>0.47166577992657055</v>
      </c>
      <c r="BR368">
        <f t="shared" si="116"/>
        <v>0.43844870770903166</v>
      </c>
      <c r="BS368">
        <f t="shared" si="117"/>
        <v>0.43266228512599514</v>
      </c>
      <c r="BT368">
        <f t="shared" si="118"/>
        <v>0.43685354190211467</v>
      </c>
      <c r="BU368">
        <f t="shared" si="119"/>
        <v>0.41935624088858048</v>
      </c>
      <c r="BV368">
        <f t="shared" si="120"/>
        <v>0.55948010157888595</v>
      </c>
      <c r="BW368">
        <f t="shared" si="121"/>
        <v>0.36419426175706093</v>
      </c>
      <c r="BX368">
        <f t="shared" si="122"/>
        <v>0.51115935049507111</v>
      </c>
      <c r="BZ368">
        <f t="shared" si="123"/>
        <v>0.44847317952753357</v>
      </c>
      <c r="CA368" cm="1">
        <f t="array" aca="1" ref="CA368" ca="1">SUM(IF(MOD(_xlfn.FLOOR.MATH(ROW(INDIRECT("1:512"))/1),2)=1,BP368,1-BP368) * IF(MOD(_xlfn.FLOOR.MATH(ROW(INDIRECT("1:512"))/2),2)=1,BQ368,1-BQ368) *  IF(MOD(_xlfn.FLOOR.MATH(ROW(INDIRECT("1:512"))/4),2)=1,BR368,1-BR368) *IF(MOD(_xlfn.FLOOR.MATH(ROW(INDIRECT("1:512"))/8),2)=1,BS368,1-BS368) * IF(MOD(_xlfn.FLOOR.MATH(ROW(INDIRECT("1:512"))/16),2)=1,BT368,1-BT368) * IF(MOD(_xlfn.FLOOR.MATH(ROW(INDIRECT("1:512"))/32),2)=1,BU368,1-BU368) *  IF(MOD(_xlfn.FLOOR.MATH(ROW(INDIRECT("1:512"))/64),2)=1,BV368,1-BV368) * IF(MOD(_xlfn.FLOOR.MATH(ROW(INDIRECT("1:512"))/128),2)=1,BW368,1-BW368) * IF(MOD(_xlfn.FLOOR.MATH(ROW(INDIRECT("1:512"))/256),2)=1,BX368,1-BX368)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0.37418149842649878</v>
      </c>
      <c r="CB368">
        <f ca="1">IF('Auction Sim'!$C$2 = "Most Categories",CA368,BZ368)</f>
        <v>0.37418149842649878</v>
      </c>
      <c r="CD368" t="str">
        <f ca="1"/>
        <v>Duncan Robinson</v>
      </c>
      <c r="CF368" s="6" t="str">
        <f t="shared" ca="1" si="124"/>
        <v>Duncan Robinson</v>
      </c>
      <c r="CH368" t="str">
        <f ca="1"/>
        <v>Duncan Robinson</v>
      </c>
      <c r="CI368">
        <f t="shared" ca="1" si="129"/>
        <v>0.37416775978125733</v>
      </c>
      <c r="CJ368">
        <f t="shared" ca="1" si="130"/>
        <v>0.17916511262734069</v>
      </c>
      <c r="CL368">
        <f t="shared" ca="1" si="131"/>
        <v>0</v>
      </c>
      <c r="CN368">
        <f t="shared" ca="1" si="125"/>
        <v>0</v>
      </c>
    </row>
    <row r="369" spans="9:92">
      <c r="I369" t="str">
        <v>Malachi Flynn</v>
      </c>
      <c r="K369" s="6" t="str">
        <f t="shared" ca="1" si="110"/>
        <v>Malachi Flynn</v>
      </c>
      <c r="M369" t="str">
        <f ca="1"/>
        <v>Malachi Flynn</v>
      </c>
      <c r="N369">
        <f ca="1">INDEX(_g_scores_!K$2:$K$474,MATCH(M369,_g_scores_!$A$2:$A$474,0))</f>
        <v>-3.2832786174016486</v>
      </c>
      <c r="P369">
        <f t="shared" ca="1" si="126"/>
        <v>0</v>
      </c>
      <c r="R369">
        <f t="shared" ca="1" si="111"/>
        <v>0</v>
      </c>
      <c r="T369" t="str">
        <v>Chimezie Metu</v>
      </c>
      <c r="V369" s="6" t="str">
        <f t="shared" ca="1" si="112"/>
        <v>Chimezie Metu</v>
      </c>
      <c r="X369" t="str">
        <f ca="1"/>
        <v>Chimezie Metu</v>
      </c>
      <c r="Y369">
        <f ca="1">INDEX(_z_scores_!$K$2:$K$474,MATCH(X369,_z_scores_!$A$2:$A$474,0))</f>
        <v>-5.5098906991715326</v>
      </c>
      <c r="AA369">
        <f t="shared" ca="1" si="127"/>
        <v>0</v>
      </c>
      <c r="AC369">
        <f t="shared" ca="1" si="128"/>
        <v>0</v>
      </c>
      <c r="AE369">
        <v>-1.1579848061306135</v>
      </c>
      <c r="AF369">
        <v>-0.75370586020254149</v>
      </c>
      <c r="AG369">
        <v>-1.1755526035473791</v>
      </c>
      <c r="AH369">
        <v>-0.70699859559653166</v>
      </c>
      <c r="AI369">
        <v>-0.44035992410556557</v>
      </c>
      <c r="AJ369">
        <v>-0.9981029809316162</v>
      </c>
      <c r="AK369">
        <v>0.88742340786723517</v>
      </c>
      <c r="AL369">
        <v>-0.11651882079609475</v>
      </c>
      <c r="AM369">
        <v>0.18178143941491628</v>
      </c>
      <c r="BE369" t="str">
        <f t="shared" si="113"/>
        <v>Malachi Flynn</v>
      </c>
      <c r="BF369" cm="1">
        <f t="array" ref="BF369">INDEX(_x_scores_!B$2:B$474,MATCH($BE369,_x_scores_!$A$2:$A$474,0),0) + INDEX(_hidden_info_auction!AP$42:BA$42,'Draft Sim'!$F$21)</f>
        <v>-1.1759726726715656</v>
      </c>
      <c r="BG369" cm="1">
        <f t="array" ref="BG369">INDEX(_x_scores_!C$2:C$474,MATCH($BE369,_x_scores_!$A$2:$A$474,0),0) + INDEX(_hidden_info_auction!AP$43:BA$43,'Draft Sim'!$F$21)</f>
        <v>-0.93284537690441349</v>
      </c>
      <c r="BH369" cm="1">
        <f t="array" ref="BH369">INDEX(_x_scores_!D$2:D$474,MATCH($BE369,_x_scores_!$A$2:$A$474,0),0) +INDEX(_hidden_info_auction!AP$44:BA$44,'Draft Sim'!$F$21)</f>
        <v>-0.60006569374705832</v>
      </c>
      <c r="BI369" cm="1">
        <f t="array" ref="BI369">INDEX(_x_scores_!E$2:E$474,MATCH($BE369,_x_scores_!$A$2:$A$474,0),0) + INDEX(_hidden_info_auction!AP$45:BA$45,'Draft Sim'!$F$21)</f>
        <v>-0.79484782184734248</v>
      </c>
      <c r="BJ369" cm="1">
        <f t="array" ref="BJ369">INDEX(_x_scores_!F$2:F$474,MATCH($BE369,_x_scores_!$A$2:$A$474,0),0) + INDEX(_hidden_info_auction!AP$46:BA$46,'Draft Sim'!$F$21)</f>
        <v>-1.357108697994321</v>
      </c>
      <c r="BK369" cm="1">
        <f t="array" ref="BK369">INDEX(_x_scores_!G$2:G$474,MATCH($BE369,_x_scores_!$A$2:$A$474,0),0) + INDEX(_hidden_info_auction!AP$47:BA$47,'Draft Sim'!$F$21)</f>
        <v>-0.60621776597166621</v>
      </c>
      <c r="BL369" cm="1">
        <f t="array" ref="BL369">INDEX(_x_scores_!H$2:H$474,MATCH($BE369,_x_scores_!$A$2:$A$474,0),0) + INDEX(_hidden_info_auction!AP$48:BA$48,'Draft Sim'!$F$21)</f>
        <v>0.84049882586650959</v>
      </c>
      <c r="BM369" cm="1">
        <f t="array" ref="BM369">INDEX(_x_scores_!I$2:I$474,MATCH($BE369,_x_scores_!$A$2:$A$474,0),0) + INDEX(_hidden_info_auction!AP$49:BA$49,'Draft Sim'!$F$21)</f>
        <v>-1.7272285845375184</v>
      </c>
      <c r="BN369" cm="1">
        <f t="array" ref="BN369">INDEX(_x_scores_!J$2:J$474,MATCH($BE369,_x_scores_!$A$2:$A$474,0),0) + INDEX(_hidden_info_auction!AP$50:BA$50,'Draft Sim'!$F$21)</f>
        <v>-0.1814839176497873</v>
      </c>
      <c r="BP369">
        <f t="shared" si="114"/>
        <v>0.41316041007969595</v>
      </c>
      <c r="BQ369">
        <f t="shared" si="115"/>
        <v>0.43612176563770255</v>
      </c>
      <c r="BR369">
        <f t="shared" si="116"/>
        <v>0.45978425804469569</v>
      </c>
      <c r="BS369">
        <f t="shared" si="117"/>
        <v>0.43988136243559195</v>
      </c>
      <c r="BT369">
        <f t="shared" si="118"/>
        <v>0.40621918397090728</v>
      </c>
      <c r="BU369">
        <f t="shared" si="119"/>
        <v>0.45825020540014028</v>
      </c>
      <c r="BV369">
        <f t="shared" si="120"/>
        <v>0.56136768774586132</v>
      </c>
      <c r="BW369">
        <f t="shared" si="121"/>
        <v>0.37410462426249047</v>
      </c>
      <c r="BX369">
        <f t="shared" si="122"/>
        <v>0.48665211296271715</v>
      </c>
      <c r="BZ369">
        <f t="shared" si="123"/>
        <v>0.44839351228220031</v>
      </c>
      <c r="CA369" cm="1">
        <f t="array" aca="1" ref="CA369" ca="1">SUM(IF(MOD(_xlfn.FLOOR.MATH(ROW(INDIRECT("1:512"))/1),2)=1,BP369,1-BP369) * IF(MOD(_xlfn.FLOOR.MATH(ROW(INDIRECT("1:512"))/2),2)=1,BQ369,1-BQ369) *  IF(MOD(_xlfn.FLOOR.MATH(ROW(INDIRECT("1:512"))/4),2)=1,BR369,1-BR369) *IF(MOD(_xlfn.FLOOR.MATH(ROW(INDIRECT("1:512"))/8),2)=1,BS369,1-BS369) * IF(MOD(_xlfn.FLOOR.MATH(ROW(INDIRECT("1:512"))/16),2)=1,BT369,1-BT369) * IF(MOD(_xlfn.FLOOR.MATH(ROW(INDIRECT("1:512"))/32),2)=1,BU369,1-BU369) *  IF(MOD(_xlfn.FLOOR.MATH(ROW(INDIRECT("1:512"))/64),2)=1,BV369,1-BV369) * IF(MOD(_xlfn.FLOOR.MATH(ROW(INDIRECT("1:512"))/128),2)=1,BW369,1-BW369) * IF(MOD(_xlfn.FLOOR.MATH(ROW(INDIRECT("1:512"))/256),2)=1,BX369,1-BX369)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0.37410434515601215</v>
      </c>
      <c r="CB369">
        <f ca="1">IF('Auction Sim'!$C$2 = "Most Categories",CA369,BZ369)</f>
        <v>0.37410434515601215</v>
      </c>
      <c r="CD369" t="str">
        <f ca="1"/>
        <v>Malachi Flynn</v>
      </c>
      <c r="CF369" s="6" t="str">
        <f t="shared" ca="1" si="124"/>
        <v>Malachi Flynn</v>
      </c>
      <c r="CH369" t="str">
        <f ca="1"/>
        <v>Malachi Flynn</v>
      </c>
      <c r="CI369">
        <f t="shared" ca="1" si="129"/>
        <v>0.37410434515601215</v>
      </c>
      <c r="CJ369">
        <f t="shared" ca="1" si="130"/>
        <v>0.17899775593547518</v>
      </c>
      <c r="CL369">
        <f t="shared" ca="1" si="131"/>
        <v>0</v>
      </c>
      <c r="CN369">
        <f t="shared" ca="1" si="125"/>
        <v>0</v>
      </c>
    </row>
    <row r="370" spans="9:92">
      <c r="I370" t="str">
        <v>Doug McDermott</v>
      </c>
      <c r="K370" s="6" t="str">
        <f t="shared" ca="1" si="110"/>
        <v>Doug McDermott</v>
      </c>
      <c r="M370" t="str">
        <f ca="1"/>
        <v>Doug McDermott</v>
      </c>
      <c r="N370">
        <f ca="1">INDEX(_g_scores_!K$2:$K$474,MATCH(M370,_g_scores_!$A$2:$A$474,0))</f>
        <v>-3.2868551716288255</v>
      </c>
      <c r="P370">
        <f t="shared" ca="1" si="126"/>
        <v>0</v>
      </c>
      <c r="R370">
        <f t="shared" ca="1" si="111"/>
        <v>0</v>
      </c>
      <c r="T370" t="str">
        <v>Peyton Watson</v>
      </c>
      <c r="V370" s="6" t="str">
        <f t="shared" ca="1" si="112"/>
        <v>Peyton Watson</v>
      </c>
      <c r="X370" t="str">
        <f ca="1"/>
        <v>Peyton Watson</v>
      </c>
      <c r="Y370">
        <f ca="1">INDEX(_z_scores_!$K$2:$K$474,MATCH(X370,_z_scores_!$A$2:$A$474,0))</f>
        <v>-5.5122941560024366</v>
      </c>
      <c r="AA370">
        <f t="shared" ca="1" si="127"/>
        <v>0</v>
      </c>
      <c r="AC370">
        <f t="shared" ca="1" si="128"/>
        <v>0</v>
      </c>
      <c r="AE370">
        <v>-1.1310190379526999</v>
      </c>
      <c r="AF370">
        <v>-0.97441196212965309</v>
      </c>
      <c r="AG370">
        <v>-1.0825010574612537</v>
      </c>
      <c r="AH370">
        <v>-0.67946240781283052</v>
      </c>
      <c r="AI370">
        <v>-0.34860250200827675</v>
      </c>
      <c r="AJ370">
        <v>-0.80947703521350267</v>
      </c>
      <c r="AK370">
        <v>0.88660596827175098</v>
      </c>
      <c r="AL370">
        <v>-8.2342619740427739E-2</v>
      </c>
      <c r="AM370">
        <v>-2.5013288992621566E-2</v>
      </c>
      <c r="BE370" t="str">
        <f t="shared" si="113"/>
        <v>Doug McDermott</v>
      </c>
      <c r="BF370" cm="1">
        <f t="array" ref="BF370">INDEX(_x_scores_!B$2:B$474,MATCH($BE370,_x_scores_!$A$2:$A$474,0),0) + INDEX(_hidden_info_auction!AP$42:BA$42,'Draft Sim'!$F$21)</f>
        <v>-0.97595082311564585</v>
      </c>
      <c r="BG370" cm="1">
        <f t="array" ref="BG370">INDEX(_x_scores_!C$2:C$474,MATCH($BE370,_x_scores_!$A$2:$A$474,0),0) + INDEX(_hidden_info_auction!AP$43:BA$43,'Draft Sim'!$F$21)</f>
        <v>-0.91218318974802914</v>
      </c>
      <c r="BH370" cm="1">
        <f t="array" ref="BH370">INDEX(_x_scores_!D$2:D$474,MATCH($BE370,_x_scores_!$A$2:$A$474,0),0) +INDEX(_hidden_info_auction!AP$44:BA$44,'Draft Sim'!$F$21)</f>
        <v>-0.84369991386418086</v>
      </c>
      <c r="BI370" cm="1">
        <f t="array" ref="BI370">INDEX(_x_scores_!E$2:E$474,MATCH($BE370,_x_scores_!$A$2:$A$474,0),0) + INDEX(_hidden_info_auction!AP$45:BA$45,'Draft Sim'!$F$21)</f>
        <v>-1.0630038225356349</v>
      </c>
      <c r="BJ370" cm="1">
        <f t="array" ref="BJ370">INDEX(_x_scores_!F$2:F$474,MATCH($BE370,_x_scores_!$A$2:$A$474,0),0) + INDEX(_hidden_info_auction!AP$46:BA$46,'Draft Sim'!$F$21)</f>
        <v>-1.394736715633381</v>
      </c>
      <c r="BK370" cm="1">
        <f t="array" ref="BK370">INDEX(_x_scores_!G$2:G$474,MATCH($BE370,_x_scores_!$A$2:$A$474,0),0) + INDEX(_hidden_info_auction!AP$47:BA$47,'Draft Sim'!$F$21)</f>
        <v>-0.23940019930369685</v>
      </c>
      <c r="BL370" cm="1">
        <f t="array" ref="BL370">INDEX(_x_scores_!H$2:H$474,MATCH($BE370,_x_scores_!$A$2:$A$474,0),0) + INDEX(_hidden_info_auction!AP$48:BA$48,'Draft Sim'!$F$21)</f>
        <v>0.75799854550730394</v>
      </c>
      <c r="BM370" cm="1">
        <f t="array" ref="BM370">INDEX(_x_scores_!I$2:I$474,MATCH($BE370,_x_scores_!$A$2:$A$474,0),0) + INDEX(_hidden_info_auction!AP$49:BA$49,'Draft Sim'!$F$21)</f>
        <v>-1.7532422331156707</v>
      </c>
      <c r="BN370" cm="1">
        <f t="array" ref="BN370">INDEX(_x_scores_!J$2:J$474,MATCH($BE370,_x_scores_!$A$2:$A$474,0),0) + INDEX(_hidden_info_auction!AP$50:BA$50,'Draft Sim'!$F$21)</f>
        <v>-8.1754056906323092E-2</v>
      </c>
      <c r="BP370">
        <f t="shared" si="114"/>
        <v>0.42775175676538268</v>
      </c>
      <c r="BQ370">
        <f t="shared" si="115"/>
        <v>0.43752489012216422</v>
      </c>
      <c r="BR370">
        <f t="shared" si="116"/>
        <v>0.44354976176981986</v>
      </c>
      <c r="BS370">
        <f t="shared" si="117"/>
        <v>0.41983968108426628</v>
      </c>
      <c r="BT370">
        <f t="shared" si="118"/>
        <v>0.40366940377034655</v>
      </c>
      <c r="BU370">
        <f t="shared" si="119"/>
        <v>0.48348718280932634</v>
      </c>
      <c r="BV370">
        <f t="shared" si="120"/>
        <v>0.55538502709585291</v>
      </c>
      <c r="BW370">
        <f t="shared" si="121"/>
        <v>0.37227418774590104</v>
      </c>
      <c r="BX370">
        <f t="shared" si="122"/>
        <v>0.49398620951313932</v>
      </c>
      <c r="BZ370">
        <f t="shared" si="123"/>
        <v>0.44860756674179991</v>
      </c>
      <c r="CA370" cm="1">
        <f t="array" aca="1" ref="CA370" ca="1">SUM(IF(MOD(_xlfn.FLOOR.MATH(ROW(INDIRECT("1:512"))/1),2)=1,BP370,1-BP370) * IF(MOD(_xlfn.FLOOR.MATH(ROW(INDIRECT("1:512"))/2),2)=1,BQ370,1-BQ370) *  IF(MOD(_xlfn.FLOOR.MATH(ROW(INDIRECT("1:512"))/4),2)=1,BR370,1-BR370) *IF(MOD(_xlfn.FLOOR.MATH(ROW(INDIRECT("1:512"))/8),2)=1,BS370,1-BS370) * IF(MOD(_xlfn.FLOOR.MATH(ROW(INDIRECT("1:512"))/16),2)=1,BT370,1-BT370) * IF(MOD(_xlfn.FLOOR.MATH(ROW(INDIRECT("1:512"))/32),2)=1,BU370,1-BU370) *  IF(MOD(_xlfn.FLOOR.MATH(ROW(INDIRECT("1:512"))/64),2)=1,BV370,1-BV370) * IF(MOD(_xlfn.FLOOR.MATH(ROW(INDIRECT("1:512"))/128),2)=1,BW370,1-BW370) * IF(MOD(_xlfn.FLOOR.MATH(ROW(INDIRECT("1:512"))/256),2)=1,BX370,1-BX370)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0.37459965350137653</v>
      </c>
      <c r="CB370">
        <f ca="1">IF('Auction Sim'!$C$2 = "Most Categories",CA370,BZ370)</f>
        <v>0.37459965350137653</v>
      </c>
      <c r="CD370" t="str">
        <f ca="1"/>
        <v>Cole Swider</v>
      </c>
      <c r="CF370" s="6" t="str">
        <f t="shared" ca="1" si="124"/>
        <v>Cole Swider</v>
      </c>
      <c r="CH370" t="str">
        <f ca="1"/>
        <v>Cole Swider</v>
      </c>
      <c r="CI370">
        <f t="shared" ca="1" si="129"/>
        <v>0.37403443732956876</v>
      </c>
      <c r="CJ370">
        <f t="shared" ca="1" si="130"/>
        <v>0.17881325270340676</v>
      </c>
      <c r="CL370">
        <f t="shared" ca="1" si="131"/>
        <v>0</v>
      </c>
      <c r="CN370">
        <f t="shared" ca="1" si="125"/>
        <v>0</v>
      </c>
    </row>
    <row r="371" spans="9:92">
      <c r="I371" t="str">
        <v>Duncan Robinson</v>
      </c>
      <c r="K371" s="6" t="str">
        <f t="shared" ca="1" si="110"/>
        <v>Duncan Robinson</v>
      </c>
      <c r="M371" t="str">
        <f ca="1"/>
        <v>Duncan Robinson</v>
      </c>
      <c r="N371">
        <f ca="1">INDEX(_g_scores_!K$2:$K$474,MATCH(M371,_g_scores_!$A$2:$A$474,0))</f>
        <v>-3.2896512603482697</v>
      </c>
      <c r="P371">
        <f t="shared" ca="1" si="126"/>
        <v>0</v>
      </c>
      <c r="R371">
        <f t="shared" ca="1" si="111"/>
        <v>0</v>
      </c>
      <c r="T371" t="str">
        <v>Orlando Robinson</v>
      </c>
      <c r="V371" s="6" t="str">
        <f t="shared" ca="1" si="112"/>
        <v>Orlando Robinson</v>
      </c>
      <c r="X371" t="str">
        <f ca="1"/>
        <v>Orlando Robinson</v>
      </c>
      <c r="Y371">
        <f ca="1">INDEX(_z_scores_!$K$2:$K$474,MATCH(X371,_z_scores_!$A$2:$A$474,0))</f>
        <v>-5.5129991604473636</v>
      </c>
      <c r="AA371">
        <f t="shared" ca="1" si="127"/>
        <v>0</v>
      </c>
      <c r="AC371">
        <f t="shared" ca="1" si="128"/>
        <v>0</v>
      </c>
      <c r="AE371">
        <v>-1.2321520223475584</v>
      </c>
      <c r="AF371">
        <v>-0.65651673748677009</v>
      </c>
      <c r="AG371">
        <v>-1.0699857153847123</v>
      </c>
      <c r="AH371">
        <v>-0.65818818559837089</v>
      </c>
      <c r="AI371">
        <v>-0.33733612287808223</v>
      </c>
      <c r="AJ371">
        <v>-1.1089690575247135</v>
      </c>
      <c r="AK371">
        <v>0.88511355471343878</v>
      </c>
      <c r="AL371">
        <v>-0.1246337858377824</v>
      </c>
      <c r="AM371">
        <v>5.187521810846496E-2</v>
      </c>
      <c r="BE371" t="str">
        <f t="shared" si="113"/>
        <v>Duncan Robinson</v>
      </c>
      <c r="BF371" cm="1">
        <f t="array" ref="BF371">INDEX(_x_scores_!B$2:B$474,MATCH($BE371,_x_scores_!$A$2:$A$474,0),0) + INDEX(_hidden_info_auction!AP$42:BA$42,'Draft Sim'!$F$21)</f>
        <v>-1.2305558045418594</v>
      </c>
      <c r="BG371" cm="1">
        <f t="array" ref="BG371">INDEX(_x_scores_!C$2:C$474,MATCH($BE371,_x_scores_!$A$2:$A$474,0),0) + INDEX(_hidden_info_auction!AP$43:BA$43,'Draft Sim'!$F$21)</f>
        <v>-0.92700118637097739</v>
      </c>
      <c r="BH371" cm="1">
        <f t="array" ref="BH371">INDEX(_x_scores_!D$2:D$474,MATCH($BE371,_x_scores_!$A$2:$A$474,0),0) +INDEX(_hidden_info_auction!AP$44:BA$44,'Draft Sim'!$F$21)</f>
        <v>-0.96971829189457126</v>
      </c>
      <c r="BI371" cm="1">
        <f t="array" ref="BI371">INDEX(_x_scores_!E$2:E$474,MATCH($BE371,_x_scores_!$A$2:$A$474,0),0) + INDEX(_hidden_info_auction!AP$45:BA$45,'Draft Sim'!$F$21)</f>
        <v>-0.98324085035041286</v>
      </c>
      <c r="BJ371" cm="1">
        <f t="array" ref="BJ371">INDEX(_x_scores_!F$2:F$474,MATCH($BE371,_x_scores_!$A$2:$A$474,0),0) + INDEX(_hidden_info_auction!AP$46:BA$46,'Draft Sim'!$F$21)</f>
        <v>-1.3642845156444885</v>
      </c>
      <c r="BK371" cm="1">
        <f t="array" ref="BK371">INDEX(_x_scores_!G$2:G$474,MATCH($BE371,_x_scores_!$A$2:$A$474,0),0) + INDEX(_hidden_info_auction!AP$47:BA$47,'Draft Sim'!$F$21)</f>
        <v>-0.14425358262710555</v>
      </c>
      <c r="BL371" cm="1">
        <f t="array" ref="BL371">INDEX(_x_scores_!H$2:H$474,MATCH($BE371,_x_scores_!$A$2:$A$474,0),0) + INDEX(_hidden_info_auction!AP$48:BA$48,'Draft Sim'!$F$21)</f>
        <v>0.93453862642505348</v>
      </c>
      <c r="BM371" cm="1">
        <f t="array" ref="BM371">INDEX(_x_scores_!I$2:I$474,MATCH($BE371,_x_scores_!$A$2:$A$474,0),0) + INDEX(_hidden_info_auction!AP$49:BA$49,'Draft Sim'!$F$21)</f>
        <v>-1.7339479099178574</v>
      </c>
      <c r="BN371" cm="1">
        <f t="array" ref="BN371">INDEX(_x_scores_!J$2:J$474,MATCH($BE371,_x_scores_!$A$2:$A$474,0),0) + INDEX(_hidden_info_auction!AP$50:BA$50,'Draft Sim'!$F$21)</f>
        <v>-0.10807751379151923</v>
      </c>
      <c r="BP371">
        <f t="shared" si="114"/>
        <v>0.40919849422538124</v>
      </c>
      <c r="BQ371">
        <f t="shared" si="115"/>
        <v>0.43651855125337691</v>
      </c>
      <c r="BR371">
        <f t="shared" si="116"/>
        <v>0.4351878506555289</v>
      </c>
      <c r="BS371">
        <f t="shared" si="117"/>
        <v>0.42578182875411763</v>
      </c>
      <c r="BT371">
        <f t="shared" si="118"/>
        <v>0.40573261981414843</v>
      </c>
      <c r="BU371">
        <f t="shared" si="119"/>
        <v>0.49004818509121428</v>
      </c>
      <c r="BV371">
        <f t="shared" si="120"/>
        <v>0.56817002052553622</v>
      </c>
      <c r="BW371">
        <f t="shared" si="121"/>
        <v>0.37363154865133441</v>
      </c>
      <c r="BX371">
        <f t="shared" si="122"/>
        <v>0.4920500933536387</v>
      </c>
      <c r="BZ371">
        <f t="shared" si="123"/>
        <v>0.4484799102582529</v>
      </c>
      <c r="CA371" cm="1">
        <f t="array" aca="1" ref="CA371" ca="1">SUM(IF(MOD(_xlfn.FLOOR.MATH(ROW(INDIRECT("1:512"))/1),2)=1,BP371,1-BP371) * IF(MOD(_xlfn.FLOOR.MATH(ROW(INDIRECT("1:512"))/2),2)=1,BQ371,1-BQ371) *  IF(MOD(_xlfn.FLOOR.MATH(ROW(INDIRECT("1:512"))/4),2)=1,BR371,1-BR371) *IF(MOD(_xlfn.FLOOR.MATH(ROW(INDIRECT("1:512"))/8),2)=1,BS371,1-BS371) * IF(MOD(_xlfn.FLOOR.MATH(ROW(INDIRECT("1:512"))/16),2)=1,BT371,1-BT371) * IF(MOD(_xlfn.FLOOR.MATH(ROW(INDIRECT("1:512"))/32),2)=1,BU371,1-BU371) *  IF(MOD(_xlfn.FLOOR.MATH(ROW(INDIRECT("1:512"))/64),2)=1,BV371,1-BV371) * IF(MOD(_xlfn.FLOOR.MATH(ROW(INDIRECT("1:512"))/128),2)=1,BW371,1-BW371) * IF(MOD(_xlfn.FLOOR.MATH(ROW(INDIRECT("1:512"))/256),2)=1,BX371,1-BX371)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0.37416775978125733</v>
      </c>
      <c r="CB371">
        <f ca="1">IF('Auction Sim'!$C$2 = "Most Categories",CA371,BZ371)</f>
        <v>0.37416775978125733</v>
      </c>
      <c r="CD371" t="str">
        <f ca="1"/>
        <v>Zeke Nnaji</v>
      </c>
      <c r="CF371" s="6" t="str">
        <f t="shared" ca="1" si="124"/>
        <v>Zeke Nnaji</v>
      </c>
      <c r="CH371" t="str">
        <f ca="1"/>
        <v>Zeke Nnaji</v>
      </c>
      <c r="CI371">
        <f t="shared" ca="1" si="129"/>
        <v>0.37398993863978991</v>
      </c>
      <c r="CJ371">
        <f t="shared" ca="1" si="130"/>
        <v>0.17869580447751876</v>
      </c>
      <c r="CL371">
        <f t="shared" ca="1" si="131"/>
        <v>0</v>
      </c>
      <c r="CN371">
        <f t="shared" ca="1" si="125"/>
        <v>0</v>
      </c>
    </row>
    <row r="372" spans="9:92">
      <c r="I372" t="str">
        <v>Chimezie Metu</v>
      </c>
      <c r="K372" s="6" t="str">
        <f t="shared" ca="1" si="110"/>
        <v>Chimezie Metu</v>
      </c>
      <c r="M372" t="str">
        <f ca="1"/>
        <v>Chimezie Metu</v>
      </c>
      <c r="N372">
        <f ca="1">INDEX(_g_scores_!K$2:$K$474,MATCH(M372,_g_scores_!$A$2:$A$474,0))</f>
        <v>-3.2948671180566063</v>
      </c>
      <c r="P372">
        <f t="shared" ca="1" si="126"/>
        <v>0</v>
      </c>
      <c r="R372">
        <f t="shared" ca="1" si="111"/>
        <v>0</v>
      </c>
      <c r="T372" t="str">
        <v>Facundo Campazzo</v>
      </c>
      <c r="V372" s="6" t="str">
        <f t="shared" ca="1" si="112"/>
        <v>Facundo Campazzo</v>
      </c>
      <c r="X372" t="str">
        <f ca="1"/>
        <v>Facundo Campazzo</v>
      </c>
      <c r="Y372">
        <f ca="1">INDEX(_z_scores_!$K$2:$K$474,MATCH(X372,_z_scores_!$A$2:$A$474,0))</f>
        <v>-5.5390897202784419</v>
      </c>
      <c r="AA372">
        <f t="shared" ca="1" si="127"/>
        <v>0</v>
      </c>
      <c r="AC372">
        <f t="shared" ca="1" si="128"/>
        <v>0</v>
      </c>
      <c r="AE372">
        <v>-1.2238728126091754</v>
      </c>
      <c r="AF372">
        <v>-1.2291070738244041</v>
      </c>
      <c r="AG372">
        <v>-0.68140927942394203</v>
      </c>
      <c r="AH372">
        <v>-0.34783918493383664</v>
      </c>
      <c r="AI372">
        <v>-0.78588200740963821</v>
      </c>
      <c r="AJ372">
        <v>-0.77547170765771845</v>
      </c>
      <c r="AK372">
        <v>0.7478594265590679</v>
      </c>
      <c r="AL372">
        <v>-5.6863786791262567E-3</v>
      </c>
      <c r="AM372">
        <v>-0.1347556474349404</v>
      </c>
      <c r="BE372" t="str">
        <f t="shared" si="113"/>
        <v>Chimezie Metu</v>
      </c>
      <c r="BF372" cm="1">
        <f t="array" ref="BF372">INDEX(_x_scores_!B$2:B$474,MATCH($BE372,_x_scores_!$A$2:$A$474,0),0) + INDEX(_hidden_info_auction!AP$42:BA$42,'Draft Sim'!$F$21)</f>
        <v>-1.2498216693490838</v>
      </c>
      <c r="BG372" cm="1">
        <f t="array" ref="BG372">INDEX(_x_scores_!C$2:C$474,MATCH($BE372,_x_scores_!$A$2:$A$474,0),0) + INDEX(_hidden_info_auction!AP$43:BA$43,'Draft Sim'!$F$21)</f>
        <v>-0.50953824507583512</v>
      </c>
      <c r="BH372" cm="1">
        <f t="array" ref="BH372">INDEX(_x_scores_!D$2:D$474,MATCH($BE372,_x_scores_!$A$2:$A$474,0),0) +INDEX(_hidden_info_auction!AP$44:BA$44,'Draft Sim'!$F$21)</f>
        <v>-1.0260936003138739</v>
      </c>
      <c r="BI372" cm="1">
        <f t="array" ref="BI372">INDEX(_x_scores_!E$2:E$474,MATCH($BE372,_x_scores_!$A$2:$A$474,0),0) + INDEX(_hidden_info_auction!AP$45:BA$45,'Draft Sim'!$F$21)</f>
        <v>-0.9399741225419429</v>
      </c>
      <c r="BJ372" cm="1">
        <f t="array" ref="BJ372">INDEX(_x_scores_!F$2:F$474,MATCH($BE372,_x_scores_!$A$2:$A$474,0),0) + INDEX(_hidden_info_auction!AP$46:BA$46,'Draft Sim'!$F$21)</f>
        <v>-1.0121313918386161</v>
      </c>
      <c r="BK372" cm="1">
        <f t="array" ref="BK372">INDEX(_x_scores_!G$2:G$474,MATCH($BE372,_x_scores_!$A$2:$A$474,0),0) + INDEX(_hidden_info_auction!AP$47:BA$47,'Draft Sim'!$F$21)</f>
        <v>-1.0660364002318543</v>
      </c>
      <c r="BL372" cm="1">
        <f t="array" ref="BL372">INDEX(_x_scores_!H$2:H$474,MATCH($BE372,_x_scores_!$A$2:$A$474,0),0) + INDEX(_hidden_info_auction!AP$48:BA$48,'Draft Sim'!$F$21)</f>
        <v>0.8167590947220924</v>
      </c>
      <c r="BM372" cm="1">
        <f t="array" ref="BM372">INDEX(_x_scores_!I$2:I$474,MATCH($BE372,_x_scores_!$A$2:$A$474,0),0) + INDEX(_hidden_info_auction!AP$49:BA$49,'Draft Sim'!$F$21)</f>
        <v>-1.8604575231649341</v>
      </c>
      <c r="BN372" cm="1">
        <f t="array" ref="BN372">INDEX(_x_scores_!J$2:J$474,MATCH($BE372,_x_scores_!$A$2:$A$474,0),0) + INDEX(_hidden_info_auction!AP$50:BA$50,'Draft Sim'!$F$21)</f>
        <v>0.28162527882107302</v>
      </c>
      <c r="BP372">
        <f t="shared" si="114"/>
        <v>0.40780227126225133</v>
      </c>
      <c r="BQ372">
        <f t="shared" si="115"/>
        <v>0.46500303228688877</v>
      </c>
      <c r="BR372">
        <f t="shared" si="116"/>
        <v>0.4314562177913922</v>
      </c>
      <c r="BS372">
        <f t="shared" si="117"/>
        <v>0.42901225042406077</v>
      </c>
      <c r="BT372">
        <f t="shared" si="118"/>
        <v>0.42976812220083338</v>
      </c>
      <c r="BU372">
        <f t="shared" si="119"/>
        <v>0.42686285953707281</v>
      </c>
      <c r="BV372">
        <f t="shared" si="120"/>
        <v>0.55964753175988979</v>
      </c>
      <c r="BW372">
        <f t="shared" si="121"/>
        <v>0.36476086670473262</v>
      </c>
      <c r="BX372">
        <f t="shared" si="122"/>
        <v>0.52070770193376115</v>
      </c>
      <c r="BZ372">
        <f t="shared" si="123"/>
        <v>0.44833565043343149</v>
      </c>
      <c r="CA372" cm="1">
        <f t="array" aca="1" ref="CA372" ca="1">SUM(IF(MOD(_xlfn.FLOOR.MATH(ROW(INDIRECT("1:512"))/1),2)=1,BP372,1-BP372) * IF(MOD(_xlfn.FLOOR.MATH(ROW(INDIRECT("1:512"))/2),2)=1,BQ372,1-BQ372) *  IF(MOD(_xlfn.FLOOR.MATH(ROW(INDIRECT("1:512"))/4),2)=1,BR372,1-BR372) *IF(MOD(_xlfn.FLOOR.MATH(ROW(INDIRECT("1:512"))/8),2)=1,BS372,1-BS372) * IF(MOD(_xlfn.FLOOR.MATH(ROW(INDIRECT("1:512"))/16),2)=1,BT372,1-BT372) * IF(MOD(_xlfn.FLOOR.MATH(ROW(INDIRECT("1:512"))/32),2)=1,BU372,1-BU372) *  IF(MOD(_xlfn.FLOOR.MATH(ROW(INDIRECT("1:512"))/64),2)=1,BV372,1-BV372) * IF(MOD(_xlfn.FLOOR.MATH(ROW(INDIRECT("1:512"))/128),2)=1,BW372,1-BW372) * IF(MOD(_xlfn.FLOOR.MATH(ROW(INDIRECT("1:512"))/256),2)=1,BX372,1-BX372)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0.37382841586824084</v>
      </c>
      <c r="CB372">
        <f ca="1">IF('Auction Sim'!$C$2 = "Most Categories",CA372,BZ372)</f>
        <v>0.37382841586824084</v>
      </c>
      <c r="CD372" t="str">
        <f ca="1"/>
        <v>Max Christie</v>
      </c>
      <c r="CF372" s="6" t="str">
        <f t="shared" ca="1" si="124"/>
        <v>Max Christie</v>
      </c>
      <c r="CH372" t="str">
        <f ca="1"/>
        <v>Max Christie</v>
      </c>
      <c r="CI372">
        <f t="shared" ca="1" si="129"/>
        <v>0.37394979328749206</v>
      </c>
      <c r="CJ372">
        <f t="shared" ca="1" si="130"/>
        <v>0.17858984248948895</v>
      </c>
      <c r="CL372">
        <f t="shared" ca="1" si="131"/>
        <v>0</v>
      </c>
      <c r="CN372">
        <f t="shared" ca="1" si="125"/>
        <v>0</v>
      </c>
    </row>
    <row r="373" spans="9:92">
      <c r="I373" t="str">
        <v>Marko Simonovic</v>
      </c>
      <c r="K373" s="6" t="str">
        <f t="shared" ca="1" si="110"/>
        <v>Marko Simonovic</v>
      </c>
      <c r="M373" t="str">
        <f ca="1"/>
        <v>Marko Simonovic</v>
      </c>
      <c r="N373">
        <f ca="1">INDEX(_g_scores_!K$2:$K$474,MATCH(M373,_g_scores_!$A$2:$A$474,0))</f>
        <v>-3.2957047119840999</v>
      </c>
      <c r="P373">
        <f t="shared" ca="1" si="126"/>
        <v>0</v>
      </c>
      <c r="R373">
        <f t="shared" ca="1" si="111"/>
        <v>0</v>
      </c>
      <c r="T373" t="str">
        <v>Scotty Pippen Jr.</v>
      </c>
      <c r="V373" s="6" t="str">
        <f t="shared" ca="1" si="112"/>
        <v>Scotty Pippen Jr.</v>
      </c>
      <c r="X373" t="str">
        <f ca="1"/>
        <v>Scotty Pippen Jr.</v>
      </c>
      <c r="Y373">
        <f ca="1">INDEX(_z_scores_!$K$2:$K$474,MATCH(X373,_z_scores_!$A$2:$A$474,0))</f>
        <v>-5.5395498323523755</v>
      </c>
      <c r="AA373">
        <f t="shared" ca="1" si="127"/>
        <v>0</v>
      </c>
      <c r="AC373">
        <f t="shared" ca="1" si="128"/>
        <v>0</v>
      </c>
      <c r="AE373">
        <v>-1.1060197682920159</v>
      </c>
      <c r="AF373">
        <v>-1.0773955955292878</v>
      </c>
      <c r="AG373">
        <v>-0.83610432669690138</v>
      </c>
      <c r="AH373">
        <v>-0.56887426155497323</v>
      </c>
      <c r="AI373">
        <v>-0.6469288446660818</v>
      </c>
      <c r="AJ373">
        <v>-0.77204192097790791</v>
      </c>
      <c r="AK373">
        <v>0.77945189804393888</v>
      </c>
      <c r="AL373">
        <v>-4.0590794290083748E-2</v>
      </c>
      <c r="AM373">
        <v>-5.4665407238372508E-2</v>
      </c>
      <c r="BE373" t="str">
        <f t="shared" si="113"/>
        <v>Marko Simonovic</v>
      </c>
      <c r="BF373" cm="1">
        <f t="array" ref="BF373">INDEX(_x_scores_!B$2:B$474,MATCH($BE373,_x_scores_!$A$2:$A$474,0),0) + INDEX(_hidden_info_auction!AP$42:BA$42,'Draft Sim'!$F$21)</f>
        <v>-1.2786055664135119</v>
      </c>
      <c r="BG373" cm="1">
        <f t="array" ref="BG373">INDEX(_x_scores_!C$2:C$474,MATCH($BE373,_x_scores_!$A$2:$A$474,0),0) + INDEX(_hidden_info_auction!AP$43:BA$43,'Draft Sim'!$F$21)</f>
        <v>-0.73282659085081903</v>
      </c>
      <c r="BH373" cm="1">
        <f t="array" ref="BH373">INDEX(_x_scores_!D$2:D$474,MATCH($BE373,_x_scores_!$A$2:$A$474,0),0) +INDEX(_hidden_info_auction!AP$44:BA$44,'Draft Sim'!$F$21)</f>
        <v>-0.96333122911046587</v>
      </c>
      <c r="BI373" cm="1">
        <f t="array" ref="BI373">INDEX(_x_scores_!E$2:E$474,MATCH($BE373,_x_scores_!$A$2:$A$474,0),0) + INDEX(_hidden_info_auction!AP$45:BA$45,'Draft Sim'!$F$21)</f>
        <v>-0.94727147221257635</v>
      </c>
      <c r="BJ373" cm="1">
        <f t="array" ref="BJ373">INDEX(_x_scores_!F$2:F$474,MATCH($BE373,_x_scores_!$A$2:$A$474,0),0) + INDEX(_hidden_info_auction!AP$46:BA$46,'Draft Sim'!$F$21)</f>
        <v>-0.92938641305264191</v>
      </c>
      <c r="BK373" cm="1">
        <f t="array" ref="BK373">INDEX(_x_scores_!G$2:G$474,MATCH($BE373,_x_scores_!$A$2:$A$474,0),0) + INDEX(_hidden_info_auction!AP$47:BA$47,'Draft Sim'!$F$21)</f>
        <v>-0.89710271788356055</v>
      </c>
      <c r="BL373" cm="1">
        <f t="array" ref="BL373">INDEX(_x_scores_!H$2:H$474,MATCH($BE373,_x_scores_!$A$2:$A$474,0),0) + INDEX(_hidden_info_auction!AP$48:BA$48,'Draft Sim'!$F$21)</f>
        <v>0.85611459124199751</v>
      </c>
      <c r="BM373" cm="1">
        <f t="array" ref="BM373">INDEX(_x_scores_!I$2:I$474,MATCH($BE373,_x_scores_!$A$2:$A$474,0),0) + INDEX(_hidden_info_auction!AP$49:BA$49,'Draft Sim'!$F$21)</f>
        <v>-1.7783940554957696</v>
      </c>
      <c r="BN373" cm="1">
        <f t="array" ref="BN373">INDEX(_x_scores_!J$2:J$474,MATCH($BE373,_x_scores_!$A$2:$A$474,0),0) + INDEX(_hidden_info_auction!AP$50:BA$50,'Draft Sim'!$F$21)</f>
        <v>0.10960555965411485</v>
      </c>
      <c r="BP373">
        <f t="shared" si="114"/>
        <v>0.40571844878442764</v>
      </c>
      <c r="BQ373">
        <f t="shared" si="115"/>
        <v>0.44973576276767546</v>
      </c>
      <c r="BR373">
        <f t="shared" si="116"/>
        <v>0.43561099816353632</v>
      </c>
      <c r="BS373">
        <f t="shared" si="117"/>
        <v>0.42846706910961907</v>
      </c>
      <c r="BT373">
        <f t="shared" si="118"/>
        <v>0.4354571976066437</v>
      </c>
      <c r="BU373">
        <f t="shared" si="119"/>
        <v>0.43835138351643976</v>
      </c>
      <c r="BV373">
        <f t="shared" si="120"/>
        <v>0.56249856007394206</v>
      </c>
      <c r="BW373">
        <f t="shared" si="121"/>
        <v>0.37050713234597143</v>
      </c>
      <c r="BX373">
        <f t="shared" si="122"/>
        <v>0.50806229061191865</v>
      </c>
      <c r="BZ373">
        <f t="shared" si="123"/>
        <v>0.44826764922001938</v>
      </c>
      <c r="CA373" cm="1">
        <f t="array" aca="1" ref="CA373" ca="1">SUM(IF(MOD(_xlfn.FLOOR.MATH(ROW(INDIRECT("1:512"))/1),2)=1,BP373,1-BP373) * IF(MOD(_xlfn.FLOOR.MATH(ROW(INDIRECT("1:512"))/2),2)=1,BQ373,1-BQ373) *  IF(MOD(_xlfn.FLOOR.MATH(ROW(INDIRECT("1:512"))/4),2)=1,BR373,1-BR373) *IF(MOD(_xlfn.FLOOR.MATH(ROW(INDIRECT("1:512"))/8),2)=1,BS373,1-BS373) * IF(MOD(_xlfn.FLOOR.MATH(ROW(INDIRECT("1:512"))/16),2)=1,BT373,1-BT373) * IF(MOD(_xlfn.FLOOR.MATH(ROW(INDIRECT("1:512"))/32),2)=1,BU373,1-BU373) *  IF(MOD(_xlfn.FLOOR.MATH(ROW(INDIRECT("1:512"))/64),2)=1,BV373,1-BV373) * IF(MOD(_xlfn.FLOOR.MATH(ROW(INDIRECT("1:512"))/128),2)=1,BW373,1-BW373) * IF(MOD(_xlfn.FLOOR.MATH(ROW(INDIRECT("1:512"))/256),2)=1,BX373,1-BX373)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0.37373998239840467</v>
      </c>
      <c r="CB373">
        <f ca="1">IF('Auction Sim'!$C$2 = "Most Categories",CA373,BZ373)</f>
        <v>0.37373998239840467</v>
      </c>
      <c r="CD373" t="str">
        <f ca="1"/>
        <v>Chimezie Metu</v>
      </c>
      <c r="CF373" s="6" t="str">
        <f t="shared" ca="1" si="124"/>
        <v>Chimezie Metu</v>
      </c>
      <c r="CH373" t="str">
        <f ca="1"/>
        <v>Chimezie Metu</v>
      </c>
      <c r="CI373">
        <f t="shared" ca="1" si="129"/>
        <v>0.37382841586824084</v>
      </c>
      <c r="CJ373">
        <f t="shared" ca="1" si="130"/>
        <v>0.17826944988214566</v>
      </c>
      <c r="CL373">
        <f t="shared" ca="1" si="131"/>
        <v>0</v>
      </c>
      <c r="CN373">
        <f t="shared" ca="1" si="125"/>
        <v>0</v>
      </c>
    </row>
    <row r="374" spans="9:92">
      <c r="I374" t="str">
        <v>Zeke Nnaji</v>
      </c>
      <c r="K374" s="6" t="str">
        <f t="shared" ca="1" si="110"/>
        <v>Zeke Nnaji</v>
      </c>
      <c r="M374" t="str">
        <f ca="1"/>
        <v>Zeke Nnaji</v>
      </c>
      <c r="N374">
        <f ca="1">INDEX(_g_scores_!K$2:$K$474,MATCH(M374,_g_scores_!$A$2:$A$474,0))</f>
        <v>-3.3026482616907935</v>
      </c>
      <c r="P374">
        <f t="shared" ca="1" si="126"/>
        <v>0</v>
      </c>
      <c r="R374">
        <f t="shared" ca="1" si="111"/>
        <v>0</v>
      </c>
      <c r="T374" t="str">
        <v>Marko Simonovic</v>
      </c>
      <c r="V374" s="6" t="str">
        <f t="shared" ca="1" si="112"/>
        <v>Marko Simonovic</v>
      </c>
      <c r="X374" t="str">
        <f ca="1"/>
        <v>Marko Simonovic</v>
      </c>
      <c r="Y374">
        <f ca="1">INDEX(_z_scores_!$K$2:$K$474,MATCH(X374,_z_scores_!$A$2:$A$474,0))</f>
        <v>-5.5412713663661917</v>
      </c>
      <c r="AA374">
        <f t="shared" ca="1" si="127"/>
        <v>0</v>
      </c>
      <c r="AC374">
        <f t="shared" ca="1" si="128"/>
        <v>0</v>
      </c>
      <c r="AE374">
        <v>-1.1867687031950416</v>
      </c>
      <c r="AF374">
        <v>-0.9769942059775254</v>
      </c>
      <c r="AG374">
        <v>-1.1127902323439711</v>
      </c>
      <c r="AH374">
        <v>-0.71429594526716511</v>
      </c>
      <c r="AI374">
        <v>-0.35761494531959137</v>
      </c>
      <c r="AJ374">
        <v>-0.82916929858332244</v>
      </c>
      <c r="AK374">
        <v>0.92677890438714028</v>
      </c>
      <c r="AL374">
        <v>-3.4455353126930315E-2</v>
      </c>
      <c r="AM374">
        <v>9.7617202479581174E-3</v>
      </c>
      <c r="BE374" t="str">
        <f t="shared" si="113"/>
        <v>Zeke Nnaji</v>
      </c>
      <c r="BF374" cm="1">
        <f t="array" ref="BF374">INDEX(_x_scores_!B$2:B$474,MATCH($BE374,_x_scores_!$A$2:$A$474,0),0) + INDEX(_hidden_info_auction!AP$42:BA$42,'Draft Sim'!$F$21)</f>
        <v>-1.2145218660243724</v>
      </c>
      <c r="BG374" cm="1">
        <f t="array" ref="BG374">INDEX(_x_scores_!C$2:C$474,MATCH($BE374,_x_scores_!$A$2:$A$474,0),0) + INDEX(_hidden_info_auction!AP$43:BA$43,'Draft Sim'!$F$21)</f>
        <v>-0.4261613951730856</v>
      </c>
      <c r="BH374" cm="1">
        <f t="array" ref="BH374">INDEX(_x_scores_!D$2:D$474,MATCH($BE374,_x_scores_!$A$2:$A$474,0),0) +INDEX(_hidden_info_auction!AP$44:BA$44,'Draft Sim'!$F$21)</f>
        <v>-1.1490833293070104</v>
      </c>
      <c r="BI374" cm="1">
        <f t="array" ref="BI374">INDEX(_x_scores_!E$2:E$474,MATCH($BE374,_x_scores_!$A$2:$A$474,0),0) + INDEX(_hidden_info_auction!AP$45:BA$45,'Draft Sim'!$F$21)</f>
        <v>-0.96418438136974327</v>
      </c>
      <c r="BJ374" cm="1">
        <f t="array" ref="BJ374">INDEX(_x_scores_!F$2:F$474,MATCH($BE374,_x_scores_!$A$2:$A$474,0),0) + INDEX(_hidden_info_auction!AP$46:BA$46,'Draft Sim'!$F$21)</f>
        <v>-0.86768681775281298</v>
      </c>
      <c r="BK374" cm="1">
        <f t="array" ref="BK374">INDEX(_x_scores_!G$2:G$474,MATCH($BE374,_x_scores_!$A$2:$A$474,0),0) + INDEX(_hidden_info_auction!AP$47:BA$47,'Draft Sim'!$F$21)</f>
        <v>-1.0249391648932935</v>
      </c>
      <c r="BL374" cm="1">
        <f t="array" ref="BL374">INDEX(_x_scores_!H$2:H$474,MATCH($BE374,_x_scores_!$A$2:$A$474,0),0) + INDEX(_hidden_info_auction!AP$48:BA$48,'Draft Sim'!$F$21)</f>
        <v>0.78948545697050965</v>
      </c>
      <c r="BM374" cm="1">
        <f t="array" ref="BM374">INDEX(_x_scores_!I$2:I$474,MATCH($BE374,_x_scores_!$A$2:$A$474,0),0) + INDEX(_hidden_info_auction!AP$49:BA$49,'Draft Sim'!$F$21)</f>
        <v>-1.9879002112938009</v>
      </c>
      <c r="BN374" cm="1">
        <f t="array" ref="BN374">INDEX(_x_scores_!J$2:J$474,MATCH($BE374,_x_scores_!$A$2:$A$474,0),0) + INDEX(_hidden_info_auction!AP$50:BA$50,'Draft Sim'!$F$21)</f>
        <v>0.28790397198795392</v>
      </c>
      <c r="BP374">
        <f t="shared" si="114"/>
        <v>0.41036137491873725</v>
      </c>
      <c r="BQ374">
        <f t="shared" si="115"/>
        <v>0.47071835985751609</v>
      </c>
      <c r="BR374">
        <f t="shared" si="116"/>
        <v>0.42333683804993028</v>
      </c>
      <c r="BS374">
        <f t="shared" si="117"/>
        <v>0.42720404062356332</v>
      </c>
      <c r="BT374">
        <f t="shared" si="118"/>
        <v>0.4397080906271652</v>
      </c>
      <c r="BU374">
        <f t="shared" si="119"/>
        <v>0.42965240334872012</v>
      </c>
      <c r="BV374">
        <f t="shared" si="120"/>
        <v>0.55766992411870253</v>
      </c>
      <c r="BW374">
        <f t="shared" si="121"/>
        <v>0.3558973835112984</v>
      </c>
      <c r="BX374">
        <f t="shared" si="122"/>
        <v>0.521168940862345</v>
      </c>
      <c r="BZ374">
        <f t="shared" si="123"/>
        <v>0.44841303954644207</v>
      </c>
      <c r="CA374" cm="1">
        <f t="array" aca="1" ref="CA374" ca="1">SUM(IF(MOD(_xlfn.FLOOR.MATH(ROW(INDIRECT("1:512"))/1),2)=1,BP374,1-BP374) * IF(MOD(_xlfn.FLOOR.MATH(ROW(INDIRECT("1:512"))/2),2)=1,BQ374,1-BQ374) *  IF(MOD(_xlfn.FLOOR.MATH(ROW(INDIRECT("1:512"))/4),2)=1,BR374,1-BR374) *IF(MOD(_xlfn.FLOOR.MATH(ROW(INDIRECT("1:512"))/8),2)=1,BS374,1-BS374) * IF(MOD(_xlfn.FLOOR.MATH(ROW(INDIRECT("1:512"))/16),2)=1,BT374,1-BT374) * IF(MOD(_xlfn.FLOOR.MATH(ROW(INDIRECT("1:512"))/32),2)=1,BU374,1-BU374) *  IF(MOD(_xlfn.FLOOR.MATH(ROW(INDIRECT("1:512"))/64),2)=1,BV374,1-BV374) * IF(MOD(_xlfn.FLOOR.MATH(ROW(INDIRECT("1:512"))/128),2)=1,BW374,1-BW374) * IF(MOD(_xlfn.FLOOR.MATH(ROW(INDIRECT("1:512"))/256),2)=1,BX374,1-BX374)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0.37398993863978991</v>
      </c>
      <c r="CB374">
        <f ca="1">IF('Auction Sim'!$C$2 = "Most Categories",CA374,BZ374)</f>
        <v>0.37398993863978991</v>
      </c>
      <c r="CD374" t="str">
        <f ca="1"/>
        <v>Marko Simonovic</v>
      </c>
      <c r="CF374" s="6" t="str">
        <f t="shared" ca="1" si="124"/>
        <v>Marko Simonovic</v>
      </c>
      <c r="CH374" t="str">
        <f ca="1"/>
        <v>Marko Simonovic</v>
      </c>
      <c r="CI374">
        <f t="shared" ca="1" si="129"/>
        <v>0.37373998239840467</v>
      </c>
      <c r="CJ374">
        <f t="shared" ca="1" si="130"/>
        <v>0.17803599662207759</v>
      </c>
      <c r="CL374">
        <f t="shared" ca="1" si="131"/>
        <v>0</v>
      </c>
      <c r="CN374">
        <f t="shared" ca="1" si="125"/>
        <v>0</v>
      </c>
    </row>
    <row r="375" spans="9:92">
      <c r="I375" t="str">
        <v>Kessler Edwards</v>
      </c>
      <c r="K375" s="6" t="str">
        <f t="shared" ca="1" si="110"/>
        <v>Kessler Edwards</v>
      </c>
      <c r="M375" t="str">
        <f ca="1"/>
        <v>Kessler Edwards</v>
      </c>
      <c r="N375">
        <f ca="1">INDEX(_g_scores_!K$2:$K$474,MATCH(M375,_g_scores_!$A$2:$A$474,0))</f>
        <v>-3.3050011948486282</v>
      </c>
      <c r="P375">
        <f t="shared" ca="1" si="126"/>
        <v>0</v>
      </c>
      <c r="R375">
        <f t="shared" ca="1" si="111"/>
        <v>0</v>
      </c>
      <c r="T375" t="str">
        <v>Blake Wesley</v>
      </c>
      <c r="V375" s="6" t="str">
        <f t="shared" ca="1" si="112"/>
        <v>Blake Wesley</v>
      </c>
      <c r="X375" t="str">
        <f ca="1"/>
        <v>Blake Wesley</v>
      </c>
      <c r="Y375">
        <f ca="1">INDEX(_z_scores_!$K$2:$K$474,MATCH(X375,_z_scores_!$A$2:$A$474,0))</f>
        <v>-5.5435297324530657</v>
      </c>
      <c r="AA375">
        <f t="shared" ca="1" si="127"/>
        <v>0</v>
      </c>
      <c r="AC375">
        <f t="shared" ca="1" si="128"/>
        <v>0</v>
      </c>
      <c r="AE375">
        <v>-1.0648808929331879</v>
      </c>
      <c r="AF375">
        <v>-1.0629369224497518</v>
      </c>
      <c r="AG375">
        <v>-0.50824381316201317</v>
      </c>
      <c r="AH375">
        <v>-0.30970427183954968</v>
      </c>
      <c r="AI375">
        <v>-0.69521535504470877</v>
      </c>
      <c r="AJ375">
        <v>-0.64454817032770795</v>
      </c>
      <c r="AK375">
        <v>0.37230936966038802</v>
      </c>
      <c r="AL375">
        <v>-0.1077688849128968</v>
      </c>
      <c r="AM375">
        <v>-0.26075278126394597</v>
      </c>
      <c r="BE375" t="str">
        <f t="shared" si="113"/>
        <v>Kessler Edwards</v>
      </c>
      <c r="BF375" cm="1">
        <f t="array" ref="BF375">INDEX(_x_scores_!B$2:B$474,MATCH($BE375,_x_scores_!$A$2:$A$474,0),0) + INDEX(_hidden_info_auction!AP$42:BA$42,'Draft Sim'!$F$21)</f>
        <v>-1.2663663833433181</v>
      </c>
      <c r="BG375" cm="1">
        <f t="array" ref="BG375">INDEX(_x_scores_!C$2:C$474,MATCH($BE375,_x_scores_!$A$2:$A$474,0),0) + INDEX(_hidden_info_auction!AP$43:BA$43,'Draft Sim'!$F$21)</f>
        <v>-0.76283520750994083</v>
      </c>
      <c r="BH375" cm="1">
        <f t="array" ref="BH375">INDEX(_x_scores_!D$2:D$474,MATCH($BE375,_x_scores_!$A$2:$A$474,0),0) +INDEX(_hidden_info_auction!AP$44:BA$44,'Draft Sim'!$F$21)</f>
        <v>-0.9385504938327538</v>
      </c>
      <c r="BI375" cm="1">
        <f t="array" ref="BI375">INDEX(_x_scores_!E$2:E$474,MATCH($BE375,_x_scores_!$A$2:$A$474,0),0) + INDEX(_hidden_info_auction!AP$45:BA$45,'Draft Sim'!$F$21)</f>
        <v>-0.75845019405308878</v>
      </c>
      <c r="BJ375" cm="1">
        <f t="array" ref="BJ375">INDEX(_x_scores_!F$2:F$474,MATCH($BE375,_x_scores_!$A$2:$A$474,0),0) + INDEX(_hidden_info_auction!AP$46:BA$46,'Draft Sim'!$F$21)</f>
        <v>-1.1591698035805642</v>
      </c>
      <c r="BK375" cm="1">
        <f t="array" ref="BK375">INDEX(_x_scores_!G$2:G$474,MATCH($BE375,_x_scores_!$A$2:$A$474,0),0) + INDEX(_hidden_info_auction!AP$47:BA$47,'Draft Sim'!$F$21)</f>
        <v>-0.78565510831863594</v>
      </c>
      <c r="BL375" cm="1">
        <f t="array" ref="BL375">INDEX(_x_scores_!H$2:H$474,MATCH($BE375,_x_scores_!$A$2:$A$474,0),0) + INDEX(_hidden_info_auction!AP$48:BA$48,'Draft Sim'!$F$21)</f>
        <v>0.8816962333582874</v>
      </c>
      <c r="BM375" cm="1">
        <f t="array" ref="BM375">INDEX(_x_scores_!I$2:I$474,MATCH($BE375,_x_scores_!$A$2:$A$474,0),0) + INDEX(_hidden_info_auction!AP$49:BA$49,'Draft Sim'!$F$21)</f>
        <v>-1.7693183936544188</v>
      </c>
      <c r="BN375" cm="1">
        <f t="array" ref="BN375">INDEX(_x_scores_!J$2:J$474,MATCH($BE375,_x_scores_!$A$2:$A$474,0),0) + INDEX(_hidden_info_auction!AP$50:BA$50,'Draft Sim'!$F$21)</f>
        <v>-3.6121569537493431E-2</v>
      </c>
      <c r="BP375">
        <f t="shared" si="114"/>
        <v>0.40660418686589184</v>
      </c>
      <c r="BQ375">
        <f t="shared" si="115"/>
        <v>0.44768908965190835</v>
      </c>
      <c r="BR375">
        <f t="shared" si="116"/>
        <v>0.43725343337090039</v>
      </c>
      <c r="BS375">
        <f t="shared" si="117"/>
        <v>0.44261478754416772</v>
      </c>
      <c r="BT375">
        <f t="shared" si="118"/>
        <v>0.41969522008457871</v>
      </c>
      <c r="BU375">
        <f t="shared" si="119"/>
        <v>0.44595967277832382</v>
      </c>
      <c r="BV375">
        <f t="shared" si="120"/>
        <v>0.56435004059788541</v>
      </c>
      <c r="BW375">
        <f t="shared" si="121"/>
        <v>0.37114443529135588</v>
      </c>
      <c r="BX375">
        <f t="shared" si="122"/>
        <v>0.49734283311559224</v>
      </c>
      <c r="BZ375">
        <f t="shared" si="123"/>
        <v>0.44807263325562274</v>
      </c>
      <c r="CA375" cm="1">
        <f t="array" aca="1" ref="CA375" ca="1">SUM(IF(MOD(_xlfn.FLOOR.MATH(ROW(INDIRECT("1:512"))/1),2)=1,BP375,1-BP375) * IF(MOD(_xlfn.FLOOR.MATH(ROW(INDIRECT("1:512"))/2),2)=1,BQ375,1-BQ375) *  IF(MOD(_xlfn.FLOOR.MATH(ROW(INDIRECT("1:512"))/4),2)=1,BR375,1-BR375) *IF(MOD(_xlfn.FLOOR.MATH(ROW(INDIRECT("1:512"))/8),2)=1,BS375,1-BS375) * IF(MOD(_xlfn.FLOOR.MATH(ROW(INDIRECT("1:512"))/16),2)=1,BT375,1-BT375) * IF(MOD(_xlfn.FLOOR.MATH(ROW(INDIRECT("1:512"))/32),2)=1,BU375,1-BU375) *  IF(MOD(_xlfn.FLOOR.MATH(ROW(INDIRECT("1:512"))/64),2)=1,BV375,1-BV375) * IF(MOD(_xlfn.FLOOR.MATH(ROW(INDIRECT("1:512"))/128),2)=1,BW375,1-BW375) * IF(MOD(_xlfn.FLOOR.MATH(ROW(INDIRECT("1:512"))/256),2)=1,BX375,1-BX375)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0.3732995742642945</v>
      </c>
      <c r="CB375">
        <f ca="1">IF('Auction Sim'!$C$2 = "Most Categories",CA375,BZ375)</f>
        <v>0.3732995742642945</v>
      </c>
      <c r="CD375" t="str">
        <f ca="1"/>
        <v>Rudy Gay</v>
      </c>
      <c r="CF375" s="6" t="str">
        <f t="shared" ca="1" si="124"/>
        <v>Rudy Gay</v>
      </c>
      <c r="CH375" t="str">
        <f ca="1"/>
        <v>Rudy Gay</v>
      </c>
      <c r="CI375">
        <f t="shared" ca="1" si="129"/>
        <v>0.3734503200203691</v>
      </c>
      <c r="CJ375">
        <f t="shared" ca="1" si="130"/>
        <v>0.17727120134430713</v>
      </c>
      <c r="CL375">
        <f t="shared" ca="1" si="131"/>
        <v>0</v>
      </c>
      <c r="CN375">
        <f t="shared" ca="1" si="125"/>
        <v>0</v>
      </c>
    </row>
    <row r="376" spans="9:92">
      <c r="I376" t="str">
        <v>Rudy Gay</v>
      </c>
      <c r="K376" s="6" t="str">
        <f t="shared" ca="1" si="110"/>
        <v>Rudy Gay</v>
      </c>
      <c r="M376" t="str">
        <f ca="1"/>
        <v>Rudy Gay</v>
      </c>
      <c r="N376">
        <f ca="1">INDEX(_g_scores_!K$2:$K$474,MATCH(M376,_g_scores_!$A$2:$A$474,0))</f>
        <v>-3.3106077252417685</v>
      </c>
      <c r="P376">
        <f t="shared" ca="1" si="126"/>
        <v>0</v>
      </c>
      <c r="R376">
        <f t="shared" ca="1" si="111"/>
        <v>0</v>
      </c>
      <c r="T376" t="str">
        <v>Serge Ibaka</v>
      </c>
      <c r="V376" s="6" t="str">
        <f t="shared" ca="1" si="112"/>
        <v>Serge Ibaka</v>
      </c>
      <c r="X376" t="str">
        <f ca="1"/>
        <v>Serge Ibaka</v>
      </c>
      <c r="Y376">
        <f ca="1">INDEX(_z_scores_!$K$2:$K$474,MATCH(X376,_z_scores_!$A$2:$A$474,0))</f>
        <v>-5.5439949921840146</v>
      </c>
      <c r="AA376">
        <f t="shared" ca="1" si="127"/>
        <v>0</v>
      </c>
      <c r="AC376">
        <f t="shared" ca="1" si="128"/>
        <v>0</v>
      </c>
      <c r="AE376">
        <v>-1.1601708481226176</v>
      </c>
      <c r="AF376">
        <v>-0.95617544514001107</v>
      </c>
      <c r="AG376">
        <v>-1.0942446271720889</v>
      </c>
      <c r="AH376">
        <v>-0.77365122719831569</v>
      </c>
      <c r="AI376">
        <v>-0.36213688217400247</v>
      </c>
      <c r="AJ376">
        <v>-0.76641187679390721</v>
      </c>
      <c r="AK376">
        <v>0.89943259521258256</v>
      </c>
      <c r="AL376">
        <v>-3.3996033798260147E-2</v>
      </c>
      <c r="AM376">
        <v>1.8457792529575554E-2</v>
      </c>
      <c r="BE376" t="str">
        <f t="shared" si="113"/>
        <v>Rudy Gay</v>
      </c>
      <c r="BF376" cm="1">
        <f t="array" ref="BF376">INDEX(_x_scores_!B$2:B$474,MATCH($BE376,_x_scores_!$A$2:$A$474,0),0) + INDEX(_hidden_info_auction!AP$42:BA$42,'Draft Sim'!$F$21)</f>
        <v>-1.2462360779924051</v>
      </c>
      <c r="BG376" cm="1">
        <f t="array" ref="BG376">INDEX(_x_scores_!C$2:C$474,MATCH($BE376,_x_scores_!$A$2:$A$474,0),0) + INDEX(_hidden_info_auction!AP$43:BA$43,'Draft Sim'!$F$21)</f>
        <v>-0.69683358320111988</v>
      </c>
      <c r="BH376" cm="1">
        <f t="array" ref="BH376">INDEX(_x_scores_!D$2:D$474,MATCH($BE376,_x_scores_!$A$2:$A$474,0),0) +INDEX(_hidden_info_auction!AP$44:BA$44,'Draft Sim'!$F$21)</f>
        <v>-0.90763790129213096</v>
      </c>
      <c r="BI376" cm="1">
        <f t="array" ref="BI376">INDEX(_x_scores_!E$2:E$474,MATCH($BE376,_x_scores_!$A$2:$A$474,0),0) + INDEX(_hidden_info_auction!AP$45:BA$45,'Draft Sim'!$F$21)</f>
        <v>-0.92838360803054121</v>
      </c>
      <c r="BJ376" cm="1">
        <f t="array" ref="BJ376">INDEX(_x_scores_!F$2:F$474,MATCH($BE376,_x_scores_!$A$2:$A$474,0),0) + INDEX(_hidden_info_auction!AP$46:BA$46,'Draft Sim'!$F$21)</f>
        <v>-1.0754752367290477</v>
      </c>
      <c r="BK376" cm="1">
        <f t="array" ref="BK376">INDEX(_x_scores_!G$2:G$474,MATCH($BE376,_x_scores_!$A$2:$A$474,0),0) + INDEX(_hidden_info_auction!AP$47:BA$47,'Draft Sim'!$F$21)</f>
        <v>-0.75489568259485507</v>
      </c>
      <c r="BL376" cm="1">
        <f t="array" ref="BL376">INDEX(_x_scores_!H$2:H$474,MATCH($BE376,_x_scores_!$A$2:$A$474,0),0) + INDEX(_hidden_info_auction!AP$48:BA$48,'Draft Sim'!$F$21)</f>
        <v>0.88183947670429408</v>
      </c>
      <c r="BM376" cm="1">
        <f t="array" ref="BM376">INDEX(_x_scores_!I$2:I$474,MATCH($BE376,_x_scores_!$A$2:$A$474,0),0) + INDEX(_hidden_info_auction!AP$49:BA$49,'Draft Sim'!$F$21)</f>
        <v>-1.7725285984892207</v>
      </c>
      <c r="BN376" cm="1">
        <f t="array" ref="BN376">INDEX(_x_scores_!J$2:J$474,MATCH($BE376,_x_scores_!$A$2:$A$474,0),0) + INDEX(_hidden_info_auction!AP$50:BA$50,'Draft Sim'!$F$21)</f>
        <v>-6.8136790972177008E-2</v>
      </c>
      <c r="BP376">
        <f t="shared" si="114"/>
        <v>0.40806203575879962</v>
      </c>
      <c r="BQ376">
        <f t="shared" si="115"/>
        <v>0.45219234844296374</v>
      </c>
      <c r="BR376">
        <f t="shared" si="116"/>
        <v>0.43930379376823581</v>
      </c>
      <c r="BS376">
        <f t="shared" si="117"/>
        <v>0.42987844995322755</v>
      </c>
      <c r="BT376">
        <f t="shared" si="118"/>
        <v>0.42542272819433857</v>
      </c>
      <c r="BU376">
        <f t="shared" si="119"/>
        <v>0.44806318404316703</v>
      </c>
      <c r="BV376">
        <f t="shared" si="120"/>
        <v>0.56436040395557097</v>
      </c>
      <c r="BW376">
        <f t="shared" si="121"/>
        <v>0.37091897068533197</v>
      </c>
      <c r="BX376">
        <f t="shared" si="122"/>
        <v>0.49498783130419732</v>
      </c>
      <c r="BZ376">
        <f t="shared" si="123"/>
        <v>0.44813219401175913</v>
      </c>
      <c r="CA376" cm="1">
        <f t="array" aca="1" ref="CA376" ca="1">SUM(IF(MOD(_xlfn.FLOOR.MATH(ROW(INDIRECT("1:512"))/1),2)=1,BP376,1-BP376) * IF(MOD(_xlfn.FLOOR.MATH(ROW(INDIRECT("1:512"))/2),2)=1,BQ376,1-BQ376) *  IF(MOD(_xlfn.FLOOR.MATH(ROW(INDIRECT("1:512"))/4),2)=1,BR376,1-BR376) *IF(MOD(_xlfn.FLOOR.MATH(ROW(INDIRECT("1:512"))/8),2)=1,BS376,1-BS376) * IF(MOD(_xlfn.FLOOR.MATH(ROW(INDIRECT("1:512"))/16),2)=1,BT376,1-BT376) * IF(MOD(_xlfn.FLOOR.MATH(ROW(INDIRECT("1:512"))/32),2)=1,BU376,1-BU376) *  IF(MOD(_xlfn.FLOOR.MATH(ROW(INDIRECT("1:512"))/64),2)=1,BV376,1-BV376) * IF(MOD(_xlfn.FLOOR.MATH(ROW(INDIRECT("1:512"))/128),2)=1,BW376,1-BW376) * IF(MOD(_xlfn.FLOOR.MATH(ROW(INDIRECT("1:512"))/256),2)=1,BX376,1-BX376)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0.3734503200203691</v>
      </c>
      <c r="CB376">
        <f ca="1">IF('Auction Sim'!$C$2 = "Most Categories",CA376,BZ376)</f>
        <v>0.3734503200203691</v>
      </c>
      <c r="CD376" t="str">
        <f ca="1"/>
        <v>Blake Wesley</v>
      </c>
      <c r="CF376" s="6" t="str">
        <f t="shared" ca="1" si="124"/>
        <v>Blake Wesley</v>
      </c>
      <c r="CH376" t="str">
        <f ca="1"/>
        <v>Blake Wesley</v>
      </c>
      <c r="CI376">
        <f t="shared" ca="1" si="129"/>
        <v>0.37343795428016452</v>
      </c>
      <c r="CJ376">
        <f t="shared" ca="1" si="130"/>
        <v>0.17723854789473187</v>
      </c>
      <c r="CL376">
        <f t="shared" ca="1" si="131"/>
        <v>0</v>
      </c>
      <c r="CN376">
        <f t="shared" ca="1" si="125"/>
        <v>0</v>
      </c>
    </row>
    <row r="377" spans="9:92">
      <c r="I377" t="str">
        <v>Kevon Harris</v>
      </c>
      <c r="K377" s="6" t="str">
        <f t="shared" ca="1" si="110"/>
        <v>Kevon Harris</v>
      </c>
      <c r="M377" t="str">
        <f ca="1"/>
        <v>Kevon Harris</v>
      </c>
      <c r="N377">
        <f ca="1">INDEX(_g_scores_!K$2:$K$474,MATCH(M377,_g_scores_!$A$2:$A$474,0))</f>
        <v>-3.3225448827033883</v>
      </c>
      <c r="P377">
        <f t="shared" ca="1" si="126"/>
        <v>0</v>
      </c>
      <c r="R377">
        <f t="shared" ca="1" si="111"/>
        <v>0</v>
      </c>
      <c r="T377" t="str">
        <v>Kendall Brown</v>
      </c>
      <c r="V377" s="6" t="str">
        <f t="shared" ca="1" si="112"/>
        <v>Kendall Brown</v>
      </c>
      <c r="X377" t="str">
        <f ca="1"/>
        <v>Kendall Brown</v>
      </c>
      <c r="Y377">
        <f ca="1">INDEX(_z_scores_!$K$2:$K$474,MATCH(X377,_z_scores_!$A$2:$A$474,0))</f>
        <v>-5.5453755715462796</v>
      </c>
      <c r="AA377">
        <f t="shared" ca="1" si="127"/>
        <v>0</v>
      </c>
      <c r="AC377">
        <f t="shared" ca="1" si="128"/>
        <v>0</v>
      </c>
      <c r="AE377">
        <v>-1.1950045187573088</v>
      </c>
      <c r="AF377">
        <v>-1.0897780040299165</v>
      </c>
      <c r="AG377">
        <v>-0.98394657532566498</v>
      </c>
      <c r="AH377">
        <v>-0.41548034490948094</v>
      </c>
      <c r="AI377">
        <v>-0.69421599138440815</v>
      </c>
      <c r="AJ377">
        <v>-0.86832815079649306</v>
      </c>
      <c r="AK377">
        <v>0.89602572939120184</v>
      </c>
      <c r="AL377">
        <v>-0.114608674380948</v>
      </c>
      <c r="AM377">
        <v>-7.561323811959831E-3</v>
      </c>
      <c r="BE377" t="str">
        <f t="shared" si="113"/>
        <v>Kevon Harris</v>
      </c>
      <c r="BF377" cm="1">
        <f t="array" ref="BF377">INDEX(_x_scores_!B$2:B$474,MATCH($BE377,_x_scores_!$A$2:$A$474,0),0) + INDEX(_hidden_info_auction!AP$42:BA$42,'Draft Sim'!$F$21)</f>
        <v>-1.2206915445431741</v>
      </c>
      <c r="BG377" cm="1">
        <f t="array" ref="BG377">INDEX(_x_scores_!C$2:C$474,MATCH($BE377,_x_scores_!$A$2:$A$474,0),0) + INDEX(_hidden_info_auction!AP$43:BA$43,'Draft Sim'!$F$21)</f>
        <v>-0.72967216811200275</v>
      </c>
      <c r="BH377" cm="1">
        <f t="array" ref="BH377">INDEX(_x_scores_!D$2:D$474,MATCH($BE377,_x_scores_!$A$2:$A$474,0),0) +INDEX(_hidden_info_auction!AP$44:BA$44,'Draft Sim'!$F$21)</f>
        <v>-0.93033766717885635</v>
      </c>
      <c r="BI377" cm="1">
        <f t="array" ref="BI377">INDEX(_x_scores_!E$2:E$474,MATCH($BE377,_x_scores_!$A$2:$A$474,0),0) + INDEX(_hidden_info_auction!AP$45:BA$45,'Draft Sim'!$F$21)</f>
        <v>-0.77869065930922465</v>
      </c>
      <c r="BJ377" cm="1">
        <f t="array" ref="BJ377">INDEX(_x_scores_!F$2:F$474,MATCH($BE377,_x_scores_!$A$2:$A$474,0),0) + INDEX(_hidden_info_auction!AP$46:BA$46,'Draft Sim'!$F$21)</f>
        <v>-1.2170781537235835</v>
      </c>
      <c r="BK377" cm="1">
        <f t="array" ref="BK377">INDEX(_x_scores_!G$2:G$474,MATCH($BE377,_x_scores_!$A$2:$A$474,0),0) + INDEX(_hidden_info_auction!AP$47:BA$47,'Draft Sim'!$F$21)</f>
        <v>-0.74805099076138137</v>
      </c>
      <c r="BL377" cm="1">
        <f t="array" ref="BL377">INDEX(_x_scores_!H$2:H$474,MATCH($BE377,_x_scores_!$A$2:$A$474,0),0) + INDEX(_hidden_info_auction!AP$48:BA$48,'Draft Sim'!$F$21)</f>
        <v>0.78014140832826218</v>
      </c>
      <c r="BM377" cm="1">
        <f t="array" ref="BM377">INDEX(_x_scores_!I$2:I$474,MATCH($BE377,_x_scores_!$A$2:$A$474,0),0) + INDEX(_hidden_info_auction!AP$49:BA$49,'Draft Sim'!$F$21)</f>
        <v>-1.7637802980378592</v>
      </c>
      <c r="BN377" cm="1">
        <f t="array" ref="BN377">INDEX(_x_scores_!J$2:J$474,MATCH($BE377,_x_scores_!$A$2:$A$474,0),0) + INDEX(_hidden_info_auction!AP$50:BA$50,'Draft Sim'!$F$21)</f>
        <v>-8.1615738908688146E-3</v>
      </c>
      <c r="BP377">
        <f t="shared" si="114"/>
        <v>0.40991381766762425</v>
      </c>
      <c r="BQ377">
        <f t="shared" si="115"/>
        <v>0.44995098202866246</v>
      </c>
      <c r="BR377">
        <f t="shared" si="116"/>
        <v>0.43779800904494959</v>
      </c>
      <c r="BS377">
        <f t="shared" si="117"/>
        <v>0.44109440331416239</v>
      </c>
      <c r="BT377">
        <f t="shared" si="118"/>
        <v>0.41574220895401504</v>
      </c>
      <c r="BU377">
        <f t="shared" si="119"/>
        <v>0.44853146535955757</v>
      </c>
      <c r="BV377">
        <f t="shared" si="120"/>
        <v>0.55699205524242434</v>
      </c>
      <c r="BW377">
        <f t="shared" si="121"/>
        <v>0.37153350025359666</v>
      </c>
      <c r="BX377">
        <f t="shared" si="122"/>
        <v>0.49939961589964799</v>
      </c>
      <c r="BZ377">
        <f t="shared" si="123"/>
        <v>0.44788400641829335</v>
      </c>
      <c r="CA377" cm="1">
        <f t="array" aca="1" ref="CA377" ca="1">SUM(IF(MOD(_xlfn.FLOOR.MATH(ROW(INDIRECT("1:512"))/1),2)=1,BP377,1-BP377) * IF(MOD(_xlfn.FLOOR.MATH(ROW(INDIRECT("1:512"))/2),2)=1,BQ377,1-BQ377) *  IF(MOD(_xlfn.FLOOR.MATH(ROW(INDIRECT("1:512"))/4),2)=1,BR377,1-BR377) *IF(MOD(_xlfn.FLOOR.MATH(ROW(INDIRECT("1:512"))/8),2)=1,BS377,1-BS377) * IF(MOD(_xlfn.FLOOR.MATH(ROW(INDIRECT("1:512"))/16),2)=1,BT377,1-BT377) * IF(MOD(_xlfn.FLOOR.MATH(ROW(INDIRECT("1:512"))/32),2)=1,BU377,1-BU377) *  IF(MOD(_xlfn.FLOOR.MATH(ROW(INDIRECT("1:512"))/64),2)=1,BV377,1-BV377) * IF(MOD(_xlfn.FLOOR.MATH(ROW(INDIRECT("1:512"))/128),2)=1,BW377,1-BW377) * IF(MOD(_xlfn.FLOOR.MATH(ROW(INDIRECT("1:512"))/256),2)=1,BX377,1-BX377)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0.3729062084291388</v>
      </c>
      <c r="CB377">
        <f ca="1">IF('Auction Sim'!$C$2 = "Most Categories",CA377,BZ377)</f>
        <v>0.3729062084291388</v>
      </c>
      <c r="CD377" t="str">
        <f ca="1"/>
        <v>Kessler Edwards</v>
      </c>
      <c r="CF377" s="6" t="str">
        <f t="shared" ca="1" si="124"/>
        <v>Kessler Edwards</v>
      </c>
      <c r="CH377" t="str">
        <f ca="1"/>
        <v>Kessler Edwards</v>
      </c>
      <c r="CI377">
        <f t="shared" ca="1" si="129"/>
        <v>0.3732995742642945</v>
      </c>
      <c r="CJ377">
        <f t="shared" ca="1" si="130"/>
        <v>0.1768731128141533</v>
      </c>
      <c r="CL377">
        <f t="shared" ca="1" si="131"/>
        <v>0</v>
      </c>
      <c r="CN377">
        <f t="shared" ca="1" si="125"/>
        <v>0</v>
      </c>
    </row>
    <row r="378" spans="9:92">
      <c r="I378" t="str">
        <v>Jeff Dowtin</v>
      </c>
      <c r="K378" s="6" t="str">
        <f t="shared" ca="1" si="110"/>
        <v>Jeff Dowtin</v>
      </c>
      <c r="M378" t="str">
        <f ca="1"/>
        <v>Jeff Dowtin</v>
      </c>
      <c r="N378">
        <f ca="1">INDEX(_g_scores_!K$2:$K$474,MATCH(M378,_g_scores_!$A$2:$A$474,0))</f>
        <v>-3.3237728834300024</v>
      </c>
      <c r="P378">
        <f t="shared" ca="1" si="126"/>
        <v>0</v>
      </c>
      <c r="R378">
        <f t="shared" ca="1" si="111"/>
        <v>0</v>
      </c>
      <c r="T378" t="str">
        <v>Luke Kornet</v>
      </c>
      <c r="V378" s="6" t="str">
        <f t="shared" ca="1" si="112"/>
        <v>Luke Kornet</v>
      </c>
      <c r="X378" t="str">
        <f ca="1"/>
        <v>Luke Kornet</v>
      </c>
      <c r="Y378">
        <f ca="1">INDEX(_z_scores_!$K$2:$K$474,MATCH(X378,_z_scores_!$A$2:$A$474,0))</f>
        <v>-5.5481090772064876</v>
      </c>
      <c r="AA378">
        <f t="shared" ca="1" si="127"/>
        <v>0</v>
      </c>
      <c r="AC378">
        <f t="shared" ca="1" si="128"/>
        <v>0</v>
      </c>
      <c r="AE378">
        <v>-1.2818560158730763</v>
      </c>
      <c r="AF378">
        <v>-0.80088458273270613</v>
      </c>
      <c r="AG378">
        <v>-1.1734676797260131</v>
      </c>
      <c r="AH378">
        <v>-0.8998751637021869</v>
      </c>
      <c r="AI378">
        <v>-0.14807246511183988</v>
      </c>
      <c r="AJ378">
        <v>-1.0871557539447567</v>
      </c>
      <c r="AK378">
        <v>1.1023723610323626</v>
      </c>
      <c r="AL378">
        <v>-4.2241154066766581E-2</v>
      </c>
      <c r="AM378">
        <v>0.13335543935012598</v>
      </c>
      <c r="BE378" t="str">
        <f t="shared" si="113"/>
        <v>Jeff Dowtin</v>
      </c>
      <c r="BF378" cm="1">
        <f t="array" ref="BF378">INDEX(_x_scores_!B$2:B$474,MATCH($BE378,_x_scores_!$A$2:$A$474,0),0) + INDEX(_hidden_info_auction!AP$42:BA$42,'Draft Sim'!$F$21)</f>
        <v>-1.2419670031519958</v>
      </c>
      <c r="BG378" cm="1">
        <f t="array" ref="BG378">INDEX(_x_scores_!C$2:C$474,MATCH($BE378,_x_scores_!$A$2:$A$474,0),0) + INDEX(_hidden_info_auction!AP$43:BA$43,'Draft Sim'!$F$21)</f>
        <v>-0.84548460282364524</v>
      </c>
      <c r="BH378" cm="1">
        <f t="array" ref="BH378">INDEX(_x_scores_!D$2:D$474,MATCH($BE378,_x_scores_!$A$2:$A$474,0),0) +INDEX(_hidden_info_auction!AP$44:BA$44,'Draft Sim'!$F$21)</f>
        <v>-0.63650088453804343</v>
      </c>
      <c r="BI378" cm="1">
        <f t="array" ref="BI378">INDEX(_x_scores_!E$2:E$474,MATCH($BE378,_x_scores_!$A$2:$A$474,0),0) + INDEX(_hidden_info_auction!AP$45:BA$45,'Draft Sim'!$F$21)</f>
        <v>-0.76293831034753867</v>
      </c>
      <c r="BJ378" cm="1">
        <f t="array" ref="BJ378">INDEX(_x_scores_!F$2:F$474,MATCH($BE378,_x_scores_!$A$2:$A$474,0),0) + INDEX(_hidden_info_auction!AP$46:BA$46,'Draft Sim'!$F$21)</f>
        <v>-1.2304324848108941</v>
      </c>
      <c r="BK378" cm="1">
        <f t="array" ref="BK378">INDEX(_x_scores_!G$2:G$474,MATCH($BE378,_x_scores_!$A$2:$A$474,0),0) + INDEX(_hidden_info_auction!AP$47:BA$47,'Draft Sim'!$F$21)</f>
        <v>-0.87296100241355312</v>
      </c>
      <c r="BL378" cm="1">
        <f t="array" ref="BL378">INDEX(_x_scores_!H$2:H$474,MATCH($BE378,_x_scores_!$A$2:$A$474,0),0) + INDEX(_hidden_info_auction!AP$48:BA$48,'Draft Sim'!$F$21)</f>
        <v>0.73424883990783973</v>
      </c>
      <c r="BM378" cm="1">
        <f t="array" ref="BM378">INDEX(_x_scores_!I$2:I$474,MATCH($BE378,_x_scores_!$A$2:$A$474,0),0) + INDEX(_hidden_info_auction!AP$49:BA$49,'Draft Sim'!$F$21)</f>
        <v>-1.7642899792151883</v>
      </c>
      <c r="BN378" cm="1">
        <f t="array" ref="BN378">INDEX(_x_scores_!J$2:J$474,MATCH($BE378,_x_scores_!$A$2:$A$474,0),0) + INDEX(_hidden_info_auction!AP$50:BA$50,'Draft Sim'!$F$21)</f>
        <v>1.5658171181155325E-2</v>
      </c>
      <c r="BP378">
        <f t="shared" si="114"/>
        <v>0.4083713691191222</v>
      </c>
      <c r="BQ378">
        <f t="shared" si="115"/>
        <v>0.44205952341445731</v>
      </c>
      <c r="BR378">
        <f t="shared" si="116"/>
        <v>0.45735146816491423</v>
      </c>
      <c r="BS378">
        <f t="shared" si="117"/>
        <v>0.44227758414243223</v>
      </c>
      <c r="BT378">
        <f t="shared" si="118"/>
        <v>0.41483179231753808</v>
      </c>
      <c r="BU378">
        <f t="shared" si="119"/>
        <v>0.43999765395235557</v>
      </c>
      <c r="BV378">
        <f t="shared" si="120"/>
        <v>0.55366036984636446</v>
      </c>
      <c r="BW378">
        <f t="shared" si="121"/>
        <v>0.3714976883950859</v>
      </c>
      <c r="BX378">
        <f t="shared" si="122"/>
        <v>0.50115184983075722</v>
      </c>
      <c r="BZ378">
        <f t="shared" si="123"/>
        <v>0.44791103324255854</v>
      </c>
      <c r="CA378" cm="1">
        <f t="array" aca="1" ref="CA378" ca="1">SUM(IF(MOD(_xlfn.FLOOR.MATH(ROW(INDIRECT("1:512"))/1),2)=1,BP378,1-BP378) * IF(MOD(_xlfn.FLOOR.MATH(ROW(INDIRECT("1:512"))/2),2)=1,BQ378,1-BQ378) *  IF(MOD(_xlfn.FLOOR.MATH(ROW(INDIRECT("1:512"))/4),2)=1,BR378,1-BR378) *IF(MOD(_xlfn.FLOOR.MATH(ROW(INDIRECT("1:512"))/8),2)=1,BS378,1-BS378) * IF(MOD(_xlfn.FLOOR.MATH(ROW(INDIRECT("1:512"))/16),2)=1,BT378,1-BT378) * IF(MOD(_xlfn.FLOOR.MATH(ROW(INDIRECT("1:512"))/32),2)=1,BU378,1-BU378) *  IF(MOD(_xlfn.FLOOR.MATH(ROW(INDIRECT("1:512"))/64),2)=1,BV378,1-BV378) * IF(MOD(_xlfn.FLOOR.MATH(ROW(INDIRECT("1:512"))/128),2)=1,BW378,1-BW378) * IF(MOD(_xlfn.FLOOR.MATH(ROW(INDIRECT("1:512"))/256),2)=1,BX378,1-BX378)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0.37298306946121035</v>
      </c>
      <c r="CB378">
        <f ca="1">IF('Auction Sim'!$C$2 = "Most Categories",CA378,BZ378)</f>
        <v>0.37298306946121035</v>
      </c>
      <c r="CD378" t="str">
        <f ca="1"/>
        <v>Jeff Dowtin</v>
      </c>
      <c r="CF378" s="6" t="str">
        <f t="shared" ca="1" si="124"/>
        <v>Jeff Dowtin</v>
      </c>
      <c r="CH378" t="str">
        <f ca="1"/>
        <v>Jeff Dowtin</v>
      </c>
      <c r="CI378">
        <f t="shared" ca="1" si="129"/>
        <v>0.37298306946121035</v>
      </c>
      <c r="CJ378">
        <f t="shared" ca="1" si="130"/>
        <v>0.17603712200273963</v>
      </c>
      <c r="CL378">
        <f t="shared" ca="1" si="131"/>
        <v>0</v>
      </c>
      <c r="CN378">
        <f t="shared" ca="1" si="125"/>
        <v>0</v>
      </c>
    </row>
    <row r="379" spans="9:92">
      <c r="I379" t="str">
        <v>Scotty Pippen Jr.</v>
      </c>
      <c r="K379" s="6" t="str">
        <f t="shared" ca="1" si="110"/>
        <v>Scotty Pippen Jr.</v>
      </c>
      <c r="M379" t="str">
        <f ca="1"/>
        <v>Scotty Pippen Jr.</v>
      </c>
      <c r="N379">
        <f ca="1">INDEX(_g_scores_!K$2:$K$474,MATCH(M379,_g_scores_!$A$2:$A$474,0))</f>
        <v>-3.3275874384205921</v>
      </c>
      <c r="P379">
        <f t="shared" ca="1" si="126"/>
        <v>0</v>
      </c>
      <c r="R379">
        <f t="shared" ca="1" si="111"/>
        <v>0</v>
      </c>
      <c r="T379" t="str">
        <v>Justin Champagnie</v>
      </c>
      <c r="V379" s="6" t="str">
        <f t="shared" ca="1" si="112"/>
        <v>Justin Champagnie</v>
      </c>
      <c r="X379" t="str">
        <f ca="1"/>
        <v>Justin Champagnie</v>
      </c>
      <c r="Y379">
        <f ca="1">INDEX(_z_scores_!$K$2:$K$474,MATCH(X379,_z_scores_!$A$2:$A$474,0))</f>
        <v>-5.5524462024333792</v>
      </c>
      <c r="AA379">
        <f t="shared" ca="1" si="127"/>
        <v>0</v>
      </c>
      <c r="AC379">
        <f t="shared" ca="1" si="128"/>
        <v>0</v>
      </c>
      <c r="AE379">
        <v>-1.1376042566761404</v>
      </c>
      <c r="AF379">
        <v>-1.0761338129229794</v>
      </c>
      <c r="AG379">
        <v>-1.0421552222532582</v>
      </c>
      <c r="AH379">
        <v>-0.61186162970534097</v>
      </c>
      <c r="AI379">
        <v>-0.60578175232252152</v>
      </c>
      <c r="AJ379">
        <v>-0.79599398332842008</v>
      </c>
      <c r="AK379">
        <v>0.99298697659316537</v>
      </c>
      <c r="AL379">
        <v>-2.3002553321599693E-2</v>
      </c>
      <c r="AM379">
        <v>-7.50610785742436E-2</v>
      </c>
      <c r="BE379" t="str">
        <f t="shared" si="113"/>
        <v>Scotty Pippen Jr.</v>
      </c>
      <c r="BF379" cm="1">
        <f t="array" ref="BF379">INDEX(_x_scores_!B$2:B$474,MATCH($BE379,_x_scores_!$A$2:$A$474,0),0) + INDEX(_hidden_info_auction!AP$42:BA$42,'Draft Sim'!$F$21)</f>
        <v>-1.1978566315104862</v>
      </c>
      <c r="BG379" cm="1">
        <f t="array" ref="BG379">INDEX(_x_scores_!C$2:C$474,MATCH($BE379,_x_scores_!$A$2:$A$474,0),0) + INDEX(_hidden_info_auction!AP$43:BA$43,'Draft Sim'!$F$21)</f>
        <v>-0.83322798040258139</v>
      </c>
      <c r="BH379" cm="1">
        <f t="array" ref="BH379">INDEX(_x_scores_!D$2:D$474,MATCH($BE379,_x_scores_!$A$2:$A$474,0),0) +INDEX(_hidden_info_auction!AP$44:BA$44,'Draft Sim'!$F$21)</f>
        <v>-0.68664532346339613</v>
      </c>
      <c r="BI379" cm="1">
        <f t="array" ref="BI379">INDEX(_x_scores_!E$2:E$474,MATCH($BE379,_x_scores_!$A$2:$A$474,0),0) + INDEX(_hidden_info_auction!AP$45:BA$45,'Draft Sim'!$F$21)</f>
        <v>-0.80184978850038457</v>
      </c>
      <c r="BJ379" cm="1">
        <f t="array" ref="BJ379">INDEX(_x_scores_!F$2:F$474,MATCH($BE379,_x_scores_!$A$2:$A$474,0),0) + INDEX(_hidden_info_auction!AP$46:BA$46,'Draft Sim'!$F$21)</f>
        <v>-1.2187003123991325</v>
      </c>
      <c r="BK379" cm="1">
        <f t="array" ref="BK379">INDEX(_x_scores_!G$2:G$474,MATCH($BE379,_x_scores_!$A$2:$A$474,0),0) + INDEX(_hidden_info_auction!AP$47:BA$47,'Draft Sim'!$F$21)</f>
        <v>-0.83997534027814602</v>
      </c>
      <c r="BL379" cm="1">
        <f t="array" ref="BL379">INDEX(_x_scores_!H$2:H$474,MATCH($BE379,_x_scores_!$A$2:$A$474,0),0) + INDEX(_hidden_info_auction!AP$48:BA$48,'Draft Sim'!$F$21)</f>
        <v>0.70878758489879612</v>
      </c>
      <c r="BM379" cm="1">
        <f t="array" ref="BM379">INDEX(_x_scores_!I$2:I$474,MATCH($BE379,_x_scores_!$A$2:$A$474,0),0) + INDEX(_hidden_info_auction!AP$49:BA$49,'Draft Sim'!$F$21)</f>
        <v>-1.7845294966589231</v>
      </c>
      <c r="BN379" cm="1">
        <f t="array" ref="BN379">INDEX(_x_scores_!J$2:J$474,MATCH($BE379,_x_scores_!$A$2:$A$474,0),0) + INDEX(_hidden_info_auction!AP$50:BA$50,'Draft Sim'!$F$21)</f>
        <v>4.5178432167784228E-2</v>
      </c>
      <c r="BP379">
        <f t="shared" si="114"/>
        <v>0.41157087683740845</v>
      </c>
      <c r="BQ379">
        <f t="shared" si="115"/>
        <v>0.44289365834465844</v>
      </c>
      <c r="BR379">
        <f t="shared" si="116"/>
        <v>0.45400593726164062</v>
      </c>
      <c r="BS379">
        <f t="shared" si="117"/>
        <v>0.43935584617702195</v>
      </c>
      <c r="BT379">
        <f t="shared" si="118"/>
        <v>0.41563159585727316</v>
      </c>
      <c r="BU379">
        <f t="shared" si="119"/>
        <v>0.44224868286323549</v>
      </c>
      <c r="BV379">
        <f t="shared" si="120"/>
        <v>0.55181029595163533</v>
      </c>
      <c r="BW379">
        <f t="shared" si="121"/>
        <v>0.37007649604548454</v>
      </c>
      <c r="BX379">
        <f t="shared" si="122"/>
        <v>0.50332339193672437</v>
      </c>
      <c r="BZ379">
        <f t="shared" si="123"/>
        <v>0.44787964236389816</v>
      </c>
      <c r="CA379" cm="1">
        <f t="array" aca="1" ref="CA379" ca="1">SUM(IF(MOD(_xlfn.FLOOR.MATH(ROW(INDIRECT("1:512"))/1),2)=1,BP379,1-BP379) * IF(MOD(_xlfn.FLOOR.MATH(ROW(INDIRECT("1:512"))/2),2)=1,BQ379,1-BQ379) *  IF(MOD(_xlfn.FLOOR.MATH(ROW(INDIRECT("1:512"))/4),2)=1,BR379,1-BR379) *IF(MOD(_xlfn.FLOOR.MATH(ROW(INDIRECT("1:512"))/8),2)=1,BS379,1-BS379) * IF(MOD(_xlfn.FLOOR.MATH(ROW(INDIRECT("1:512"))/16),2)=1,BT379,1-BT379) * IF(MOD(_xlfn.FLOOR.MATH(ROW(INDIRECT("1:512"))/32),2)=1,BU379,1-BU379) *  IF(MOD(_xlfn.FLOOR.MATH(ROW(INDIRECT("1:512"))/64),2)=1,BV379,1-BV379) * IF(MOD(_xlfn.FLOOR.MATH(ROW(INDIRECT("1:512"))/128),2)=1,BW379,1-BW379) * IF(MOD(_xlfn.FLOOR.MATH(ROW(INDIRECT("1:512"))/256),2)=1,BX379,1-BX379)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0.37291877559839054</v>
      </c>
      <c r="CB379">
        <f ca="1">IF('Auction Sim'!$C$2 = "Most Categories",CA379,BZ379)</f>
        <v>0.37291877559839054</v>
      </c>
      <c r="CD379" t="str">
        <f ca="1"/>
        <v>Scotty Pippen Jr.</v>
      </c>
      <c r="CF379" s="6" t="str">
        <f t="shared" ca="1" si="124"/>
        <v>Scotty Pippen Jr.</v>
      </c>
      <c r="CH379" t="str">
        <f ca="1"/>
        <v>Scotty Pippen Jr.</v>
      </c>
      <c r="CI379">
        <f t="shared" ca="1" si="129"/>
        <v>0.37291877559839054</v>
      </c>
      <c r="CJ379">
        <f t="shared" ca="1" si="130"/>
        <v>0.17586727361471416</v>
      </c>
      <c r="CL379">
        <f t="shared" ca="1" si="131"/>
        <v>0</v>
      </c>
      <c r="CN379">
        <f t="shared" ca="1" si="125"/>
        <v>0</v>
      </c>
    </row>
    <row r="380" spans="9:92">
      <c r="I380" t="str">
        <v>Blake Wesley</v>
      </c>
      <c r="K380" s="6" t="str">
        <f t="shared" ca="1" si="110"/>
        <v>Blake Wesley</v>
      </c>
      <c r="M380" t="str">
        <f ca="1"/>
        <v>Blake Wesley</v>
      </c>
      <c r="N380">
        <f ca="1">INDEX(_g_scores_!K$2:$K$474,MATCH(M380,_g_scores_!$A$2:$A$474,0))</f>
        <v>-3.3311584070962263</v>
      </c>
      <c r="P380">
        <f t="shared" ca="1" si="126"/>
        <v>0</v>
      </c>
      <c r="R380">
        <f t="shared" ca="1" si="111"/>
        <v>0</v>
      </c>
      <c r="T380" t="str">
        <v>Zeke Nnaji</v>
      </c>
      <c r="V380" s="6" t="str">
        <f t="shared" ca="1" si="112"/>
        <v>Zeke Nnaji</v>
      </c>
      <c r="X380" t="str">
        <f ca="1"/>
        <v>Zeke Nnaji</v>
      </c>
      <c r="Y380">
        <f ca="1">INDEX(_z_scores_!$K$2:$K$474,MATCH(X380,_z_scores_!$A$2:$A$474,0))</f>
        <v>-5.5774075951892002</v>
      </c>
      <c r="AA380">
        <f t="shared" ca="1" si="127"/>
        <v>0</v>
      </c>
      <c r="AC380">
        <f t="shared" ca="1" si="128"/>
        <v>0</v>
      </c>
      <c r="AE380">
        <v>-1.1226850028059021</v>
      </c>
      <c r="AF380">
        <v>-0.67032901029979197</v>
      </c>
      <c r="AG380">
        <v>-1.2985423325405157</v>
      </c>
      <c r="AH380">
        <v>-0.73120885442433192</v>
      </c>
      <c r="AI380">
        <v>-0.29591535001976244</v>
      </c>
      <c r="AJ380">
        <v>-0.95700574559305551</v>
      </c>
      <c r="AK380">
        <v>0.86014977011565241</v>
      </c>
      <c r="AL380">
        <v>-0.24396150892496163</v>
      </c>
      <c r="AM380">
        <v>0.18806013258179718</v>
      </c>
      <c r="BE380" t="str">
        <f t="shared" si="113"/>
        <v>Blake Wesley</v>
      </c>
      <c r="BF380" cm="1">
        <f t="array" ref="BF380">INDEX(_x_scores_!B$2:B$474,MATCH($BE380,_x_scores_!$A$2:$A$474,0),0) + INDEX(_hidden_info_auction!AP$42:BA$42,'Draft Sim'!$F$21)</f>
        <v>-1.1567177561516582</v>
      </c>
      <c r="BG380" cm="1">
        <f t="array" ref="BG380">INDEX(_x_scores_!C$2:C$474,MATCH($BE380,_x_scores_!$A$2:$A$474,0),0) + INDEX(_hidden_info_auction!AP$43:BA$43,'Draft Sim'!$F$21)</f>
        <v>-0.81876930732304543</v>
      </c>
      <c r="BH380" cm="1">
        <f t="array" ref="BH380">INDEX(_x_scores_!D$2:D$474,MATCH($BE380,_x_scores_!$A$2:$A$474,0),0) +INDEX(_hidden_info_auction!AP$44:BA$44,'Draft Sim'!$F$21)</f>
        <v>-0.35878480992850792</v>
      </c>
      <c r="BI380" cm="1">
        <f t="array" ref="BI380">INDEX(_x_scores_!E$2:E$474,MATCH($BE380,_x_scores_!$A$2:$A$474,0),0) + INDEX(_hidden_info_auction!AP$45:BA$45,'Draft Sim'!$F$21)</f>
        <v>-0.54267979878496098</v>
      </c>
      <c r="BJ380" cm="1">
        <f t="array" ref="BJ380">INDEX(_x_scores_!F$2:F$474,MATCH($BE380,_x_scores_!$A$2:$A$474,0),0) + INDEX(_hidden_info_auction!AP$46:BA$46,'Draft Sim'!$F$21)</f>
        <v>-1.2669868227777594</v>
      </c>
      <c r="BK380" cm="1">
        <f t="array" ref="BK380">INDEX(_x_scores_!G$2:G$474,MATCH($BE380,_x_scores_!$A$2:$A$474,0),0) + INDEX(_hidden_info_auction!AP$47:BA$47,'Draft Sim'!$F$21)</f>
        <v>-0.71248158962794605</v>
      </c>
      <c r="BL380" cm="1">
        <f t="array" ref="BL380">INDEX(_x_scores_!H$2:H$474,MATCH($BE380,_x_scores_!$A$2:$A$474,0),0) + INDEX(_hidden_info_auction!AP$48:BA$48,'Draft Sim'!$F$21)</f>
        <v>0.30164505651524526</v>
      </c>
      <c r="BM380" cm="1">
        <f t="array" ref="BM380">INDEX(_x_scores_!I$2:I$474,MATCH($BE380,_x_scores_!$A$2:$A$474,0),0) + INDEX(_hidden_info_auction!AP$49:BA$49,'Draft Sim'!$F$21)</f>
        <v>-1.8517075872817361</v>
      </c>
      <c r="BN380" cm="1">
        <f t="array" ref="BN380">INDEX(_x_scores_!J$2:J$474,MATCH($BE380,_x_scores_!$A$2:$A$474,0),0) + INDEX(_hidden_info_auction!AP$50:BA$50,'Draft Sim'!$F$21)</f>
        <v>-0.16090894185778923</v>
      </c>
      <c r="BP380">
        <f t="shared" si="114"/>
        <v>0.41456016297499665</v>
      </c>
      <c r="BQ380">
        <f t="shared" si="115"/>
        <v>0.44387798094089781</v>
      </c>
      <c r="BR380">
        <f t="shared" si="116"/>
        <v>0.47592839258697195</v>
      </c>
      <c r="BS380">
        <f t="shared" si="117"/>
        <v>0.45887072565642018</v>
      </c>
      <c r="BT380">
        <f t="shared" si="118"/>
        <v>0.41234209364368357</v>
      </c>
      <c r="BU380">
        <f t="shared" si="119"/>
        <v>0.45096609512790242</v>
      </c>
      <c r="BV380">
        <f t="shared" si="120"/>
        <v>0.52210040316666739</v>
      </c>
      <c r="BW380">
        <f t="shared" si="121"/>
        <v>0.36537213782971345</v>
      </c>
      <c r="BX380">
        <f t="shared" si="122"/>
        <v>0.48816490111182831</v>
      </c>
      <c r="BZ380">
        <f t="shared" si="123"/>
        <v>0.44802032144878684</v>
      </c>
      <c r="CA380" cm="1">
        <f t="array" aca="1" ref="CA380" ca="1">SUM(IF(MOD(_xlfn.FLOOR.MATH(ROW(INDIRECT("1:512"))/1),2)=1,BP380,1-BP380) * IF(MOD(_xlfn.FLOOR.MATH(ROW(INDIRECT("1:512"))/2),2)=1,BQ380,1-BQ380) *  IF(MOD(_xlfn.FLOOR.MATH(ROW(INDIRECT("1:512"))/4),2)=1,BR380,1-BR380) *IF(MOD(_xlfn.FLOOR.MATH(ROW(INDIRECT("1:512"))/8),2)=1,BS380,1-BS380) * IF(MOD(_xlfn.FLOOR.MATH(ROW(INDIRECT("1:512"))/16),2)=1,BT380,1-BT380) * IF(MOD(_xlfn.FLOOR.MATH(ROW(INDIRECT("1:512"))/32),2)=1,BU380,1-BU380) *  IF(MOD(_xlfn.FLOOR.MATH(ROW(INDIRECT("1:512"))/64),2)=1,BV380,1-BV380) * IF(MOD(_xlfn.FLOOR.MATH(ROW(INDIRECT("1:512"))/128),2)=1,BW380,1-BW380) * IF(MOD(_xlfn.FLOOR.MATH(ROW(INDIRECT("1:512"))/256),2)=1,BX380,1-BX380)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0.37343795428016452</v>
      </c>
      <c r="CB380">
        <f ca="1">IF('Auction Sim'!$C$2 = "Most Categories",CA380,BZ380)</f>
        <v>0.37343795428016452</v>
      </c>
      <c r="CD380" t="str">
        <f ca="1"/>
        <v>Kevon Harris</v>
      </c>
      <c r="CF380" s="6" t="str">
        <f t="shared" ca="1" si="124"/>
        <v>Kevon Harris</v>
      </c>
      <c r="CH380" t="str">
        <f ca="1"/>
        <v>Kevon Harris</v>
      </c>
      <c r="CI380">
        <f t="shared" ca="1" si="129"/>
        <v>0.3729062084291388</v>
      </c>
      <c r="CJ380">
        <f t="shared" ca="1" si="130"/>
        <v>0.17583407318813182</v>
      </c>
      <c r="CL380">
        <f t="shared" ca="1" si="131"/>
        <v>0</v>
      </c>
      <c r="CN380">
        <f t="shared" ca="1" si="125"/>
        <v>0</v>
      </c>
    </row>
    <row r="381" spans="9:92">
      <c r="I381" t="str">
        <v>Richaun Holmes</v>
      </c>
      <c r="K381" s="6" t="str">
        <f t="shared" ca="1" si="110"/>
        <v>Richaun Holmes</v>
      </c>
      <c r="M381" t="str">
        <f ca="1"/>
        <v>Richaun Holmes</v>
      </c>
      <c r="N381">
        <f ca="1">INDEX(_g_scores_!K$2:$K$474,MATCH(M381,_g_scores_!$A$2:$A$474,0))</f>
        <v>-3.3334702451677805</v>
      </c>
      <c r="P381">
        <f t="shared" ca="1" si="126"/>
        <v>0</v>
      </c>
      <c r="R381">
        <f t="shared" ca="1" si="111"/>
        <v>0</v>
      </c>
      <c r="T381" t="str">
        <v>Rudy Gay</v>
      </c>
      <c r="V381" s="6" t="str">
        <f t="shared" ca="1" si="112"/>
        <v>Rudy Gay</v>
      </c>
      <c r="X381" t="str">
        <f ca="1"/>
        <v>Rudy Gay</v>
      </c>
      <c r="Y381">
        <f ca="1">INDEX(_z_scores_!$K$2:$K$474,MATCH(X381,_z_scores_!$A$2:$A$474,0))</f>
        <v>-5.5977881527260642</v>
      </c>
      <c r="AA381">
        <f t="shared" ca="1" si="127"/>
        <v>0</v>
      </c>
      <c r="AC381">
        <f t="shared" ca="1" si="128"/>
        <v>0</v>
      </c>
      <c r="AE381">
        <v>-1.1543992147739348</v>
      </c>
      <c r="AF381">
        <v>-0.94100119832782625</v>
      </c>
      <c r="AG381">
        <v>-1.0570969045256362</v>
      </c>
      <c r="AH381">
        <v>-0.69540808108512997</v>
      </c>
      <c r="AI381">
        <v>-0.50370376899599711</v>
      </c>
      <c r="AJ381">
        <v>-0.68696226329461696</v>
      </c>
      <c r="AK381">
        <v>0.95250378984943684</v>
      </c>
      <c r="AL381">
        <v>-2.8589896120381368E-2</v>
      </c>
      <c r="AM381">
        <v>-0.16798063037833375</v>
      </c>
      <c r="BE381" t="str">
        <f t="shared" si="113"/>
        <v>Richaun Holmes</v>
      </c>
      <c r="BF381" cm="1">
        <f t="array" ref="BF381">INDEX(_x_scores_!B$2:B$474,MATCH($BE381,_x_scores_!$A$2:$A$474,0),0) + INDEX(_hidden_info_auction!AP$42:BA$42,'Draft Sim'!$F$21)</f>
        <v>-1.3222911533437884</v>
      </c>
      <c r="BG381" cm="1">
        <f t="array" ref="BG381">INDEX(_x_scores_!C$2:C$474,MATCH($BE381,_x_scores_!$A$2:$A$474,0),0) + INDEX(_hidden_info_auction!AP$43:BA$43,'Draft Sim'!$F$21)</f>
        <v>-0.54929873154065023</v>
      </c>
      <c r="BH381" cm="1">
        <f t="array" ref="BH381">INDEX(_x_scores_!D$2:D$474,MATCH($BE381,_x_scores_!$A$2:$A$474,0),0) +INDEX(_hidden_info_auction!AP$44:BA$44,'Draft Sim'!$F$21)</f>
        <v>-1.0412515900450274</v>
      </c>
      <c r="BI381" cm="1">
        <f t="array" ref="BI381">INDEX(_x_scores_!E$2:E$474,MATCH($BE381,_x_scores_!$A$2:$A$474,0),0) + INDEX(_hidden_info_auction!AP$45:BA$45,'Draft Sim'!$F$21)</f>
        <v>-1.07070547172548</v>
      </c>
      <c r="BJ381" cm="1">
        <f t="array" ref="BJ381">INDEX(_x_scores_!F$2:F$474,MATCH($BE381,_x_scores_!$A$2:$A$474,0),0) + INDEX(_hidden_info_auction!AP$46:BA$46,'Draft Sim'!$F$21)</f>
        <v>-1.0323842722328187</v>
      </c>
      <c r="BK381" cm="1">
        <f t="array" ref="BK381">INDEX(_x_scores_!G$2:G$474,MATCH($BE381,_x_scores_!$A$2:$A$474,0),0) + INDEX(_hidden_info_auction!AP$47:BA$47,'Draft Sim'!$F$21)</f>
        <v>-0.98781506396836627</v>
      </c>
      <c r="BL381" cm="1">
        <f t="array" ref="BL381">INDEX(_x_scores_!H$2:H$474,MATCH($BE381,_x_scores_!$A$2:$A$474,0),0) + INDEX(_hidden_info_auction!AP$48:BA$48,'Draft Sim'!$F$21)</f>
        <v>0.94831679725128737</v>
      </c>
      <c r="BM381" cm="1">
        <f t="array" ref="BM381">INDEX(_x_scores_!I$2:I$474,MATCH($BE381,_x_scores_!$A$2:$A$474,0),0) + INDEX(_hidden_info_auction!AP$49:BA$49,'Draft Sim'!$F$21)</f>
        <v>-1.80908307399565</v>
      </c>
      <c r="BN381" cm="1">
        <f t="array" ref="BN381">INDEX(_x_scores_!J$2:J$474,MATCH($BE381,_x_scores_!$A$2:$A$474,0),0) + INDEX(_hidden_info_auction!AP$50:BA$50,'Draft Sim'!$F$21)</f>
        <v>0.25815605558221133</v>
      </c>
      <c r="BP381">
        <f t="shared" si="114"/>
        <v>0.4025609287819516</v>
      </c>
      <c r="BQ381">
        <f t="shared" si="115"/>
        <v>0.46227999247866092</v>
      </c>
      <c r="BR381">
        <f t="shared" si="116"/>
        <v>0.43045389812260137</v>
      </c>
      <c r="BS381">
        <f t="shared" si="117"/>
        <v>0.4192668705811331</v>
      </c>
      <c r="BT381">
        <f t="shared" si="118"/>
        <v>0.4283778207992528</v>
      </c>
      <c r="BU381">
        <f t="shared" si="119"/>
        <v>0.43217529095461527</v>
      </c>
      <c r="BV381">
        <f t="shared" si="120"/>
        <v>0.56916501354857962</v>
      </c>
      <c r="BW381">
        <f t="shared" si="121"/>
        <v>0.36835475634358084</v>
      </c>
      <c r="BX381">
        <f t="shared" si="122"/>
        <v>0.51898338931053023</v>
      </c>
      <c r="BZ381">
        <f t="shared" si="123"/>
        <v>0.44795755121343395</v>
      </c>
      <c r="CA381" cm="1">
        <f t="array" aca="1" ref="CA381" ca="1">SUM(IF(MOD(_xlfn.FLOOR.MATH(ROW(INDIRECT("1:512"))/1),2)=1,BP381,1-BP381) * IF(MOD(_xlfn.FLOOR.MATH(ROW(INDIRECT("1:512"))/2),2)=1,BQ381,1-BQ381) *  IF(MOD(_xlfn.FLOOR.MATH(ROW(INDIRECT("1:512"))/4),2)=1,BR381,1-BR381) *IF(MOD(_xlfn.FLOOR.MATH(ROW(INDIRECT("1:512"))/8),2)=1,BS381,1-BS381) * IF(MOD(_xlfn.FLOOR.MATH(ROW(INDIRECT("1:512"))/16),2)=1,BT381,1-BT381) * IF(MOD(_xlfn.FLOOR.MATH(ROW(INDIRECT("1:512"))/32),2)=1,BU381,1-BU381) *  IF(MOD(_xlfn.FLOOR.MATH(ROW(INDIRECT("1:512"))/64),2)=1,BV381,1-BV381) * IF(MOD(_xlfn.FLOOR.MATH(ROW(INDIRECT("1:512"))/128),2)=1,BW381,1-BW381) * IF(MOD(_xlfn.FLOOR.MATH(ROW(INDIRECT("1:512"))/256),2)=1,BX381,1-BX381)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0.37285411632279314</v>
      </c>
      <c r="CB381">
        <f ca="1">IF('Auction Sim'!$C$2 = "Most Categories",CA381,BZ381)</f>
        <v>0.37285411632279314</v>
      </c>
      <c r="CD381" t="str">
        <f ca="1"/>
        <v>Richaun Holmes</v>
      </c>
      <c r="CF381" s="6" t="str">
        <f t="shared" ca="1" si="124"/>
        <v>Richaun Holmes</v>
      </c>
      <c r="CH381" t="str">
        <f ca="1"/>
        <v>Richaun Holmes</v>
      </c>
      <c r="CI381">
        <f t="shared" ca="1" si="129"/>
        <v>0.37285411632279314</v>
      </c>
      <c r="CJ381">
        <f t="shared" ca="1" si="130"/>
        <v>0.17569645046591853</v>
      </c>
      <c r="CL381">
        <f t="shared" ca="1" si="131"/>
        <v>0</v>
      </c>
      <c r="CN381">
        <f t="shared" ca="1" si="125"/>
        <v>0</v>
      </c>
    </row>
    <row r="382" spans="9:92">
      <c r="I382" t="str">
        <v>Micah Potter</v>
      </c>
      <c r="K382" s="6" t="str">
        <f t="shared" ca="1" si="110"/>
        <v>Micah Potter</v>
      </c>
      <c r="M382" t="str">
        <f ca="1"/>
        <v>Micah Potter</v>
      </c>
      <c r="N382">
        <f ca="1">INDEX(_g_scores_!K$2:$K$474,MATCH(M382,_g_scores_!$A$2:$A$474,0))</f>
        <v>-3.336829628459641</v>
      </c>
      <c r="P382">
        <f t="shared" ca="1" si="126"/>
        <v>0</v>
      </c>
      <c r="R382">
        <f t="shared" ca="1" si="111"/>
        <v>0</v>
      </c>
      <c r="T382" t="str">
        <v>Duncan Robinson</v>
      </c>
      <c r="V382" s="6" t="str">
        <f t="shared" ca="1" si="112"/>
        <v>Duncan Robinson</v>
      </c>
      <c r="X382" t="str">
        <f ca="1"/>
        <v>Duncan Robinson</v>
      </c>
      <c r="Y382">
        <f ca="1">INDEX(_z_scores_!$K$2:$K$474,MATCH(X382,_z_scores_!$A$2:$A$474,0))</f>
        <v>-5.5984764548769164</v>
      </c>
      <c r="AA382">
        <f t="shared" ca="1" si="127"/>
        <v>0</v>
      </c>
      <c r="AC382">
        <f t="shared" ca="1" si="128"/>
        <v>0</v>
      </c>
      <c r="AE382">
        <v>-1.1387189413233891</v>
      </c>
      <c r="AF382">
        <v>-1.1711688014976838</v>
      </c>
      <c r="AG382">
        <v>-1.1191772951280765</v>
      </c>
      <c r="AH382">
        <v>-0.75026532340500152</v>
      </c>
      <c r="AI382">
        <v>-0.79251304791143795</v>
      </c>
      <c r="AJ382">
        <v>-7.6320163326867446E-2</v>
      </c>
      <c r="AK382">
        <v>1.0052029395701962</v>
      </c>
      <c r="AL382">
        <v>9.9907924509818093E-3</v>
      </c>
      <c r="AM382">
        <v>-0.20792135319767596</v>
      </c>
      <c r="BE382" t="str">
        <f t="shared" si="113"/>
        <v>Micah Potter</v>
      </c>
      <c r="BF382" cm="1">
        <f t="array" ref="BF382">INDEX(_x_scores_!B$2:B$474,MATCH($BE382,_x_scores_!$A$2:$A$474,0),0) + INDEX(_hidden_info_auction!AP$42:BA$42,'Draft Sim'!$F$21)</f>
        <v>-1.2699450598074054</v>
      </c>
      <c r="BG382" cm="1">
        <f t="array" ref="BG382">INDEX(_x_scores_!C$2:C$474,MATCH($BE382,_x_scores_!$A$2:$A$474,0),0) + INDEX(_hidden_info_auction!AP$43:BA$43,'Draft Sim'!$F$21)</f>
        <v>-0.63603093862037186</v>
      </c>
      <c r="BH382" cm="1">
        <f t="array" ref="BH382">INDEX(_x_scores_!D$2:D$474,MATCH($BE382,_x_scores_!$A$2:$A$474,0),0) +INDEX(_hidden_info_auction!AP$44:BA$44,'Draft Sim'!$F$21)</f>
        <v>-0.94906782452783855</v>
      </c>
      <c r="BI382" cm="1">
        <f t="array" ref="BI382">INDEX(_x_scores_!E$2:E$474,MATCH($BE382,_x_scores_!$A$2:$A$474,0),0) + INDEX(_hidden_info_auction!AP$45:BA$45,'Draft Sim'!$F$21)</f>
        <v>-0.9837476235390763</v>
      </c>
      <c r="BJ382" cm="1">
        <f t="array" ref="BJ382">INDEX(_x_scores_!F$2:F$474,MATCH($BE382,_x_scores_!$A$2:$A$474,0),0) + INDEX(_hidden_info_auction!AP$46:BA$46,'Draft Sim'!$F$21)</f>
        <v>-1.1252294892097003</v>
      </c>
      <c r="BK382" cm="1">
        <f t="array" ref="BK382">INDEX(_x_scores_!G$2:G$474,MATCH($BE382,_x_scores_!$A$2:$A$474,0),0) + INDEX(_hidden_info_auction!AP$47:BA$47,'Draft Sim'!$F$21)</f>
        <v>-0.86094114889499773</v>
      </c>
      <c r="BL382" cm="1">
        <f t="array" ref="BL382">INDEX(_x_scores_!H$2:H$474,MATCH($BE382,_x_scores_!$A$2:$A$474,0),0) + INDEX(_hidden_info_auction!AP$48:BA$48,'Draft Sim'!$F$21)</f>
        <v>0.88954355791247963</v>
      </c>
      <c r="BM382" cm="1">
        <f t="array" ref="BM382">INDEX(_x_scores_!I$2:I$474,MATCH($BE382,_x_scores_!$A$2:$A$474,0),0) + INDEX(_hidden_info_auction!AP$49:BA$49,'Draft Sim'!$F$21)</f>
        <v>-1.7897799552085292</v>
      </c>
      <c r="BN382" cm="1">
        <f t="array" ref="BN382">INDEX(_x_scores_!J$2:J$474,MATCH($BE382,_x_scores_!$A$2:$A$474,0),0) + INDEX(_hidden_info_auction!AP$50:BA$50,'Draft Sim'!$F$21)</f>
        <v>0.11329705568248034</v>
      </c>
      <c r="BP382">
        <f t="shared" si="114"/>
        <v>0.40634515178913599</v>
      </c>
      <c r="BQ382">
        <f t="shared" si="115"/>
        <v>0.45634634707878285</v>
      </c>
      <c r="BR382">
        <f t="shared" si="116"/>
        <v>0.436556224460668</v>
      </c>
      <c r="BS382">
        <f t="shared" si="117"/>
        <v>0.42574402062774719</v>
      </c>
      <c r="BT382">
        <f t="shared" si="118"/>
        <v>0.4220158948736541</v>
      </c>
      <c r="BU382">
        <f t="shared" si="119"/>
        <v>0.44081769992610231</v>
      </c>
      <c r="BV382">
        <f t="shared" si="120"/>
        <v>0.56491771288923542</v>
      </c>
      <c r="BW382">
        <f t="shared" si="121"/>
        <v>0.36970810445500946</v>
      </c>
      <c r="BX382">
        <f t="shared" si="122"/>
        <v>0.50833378828829101</v>
      </c>
      <c r="BZ382">
        <f t="shared" si="123"/>
        <v>0.44786499382095851</v>
      </c>
      <c r="CA382" cm="1">
        <f t="array" aca="1" ref="CA382" ca="1">SUM(IF(MOD(_xlfn.FLOOR.MATH(ROW(INDIRECT("1:512"))/1),2)=1,BP382,1-BP382) * IF(MOD(_xlfn.FLOOR.MATH(ROW(INDIRECT("1:512"))/2),2)=1,BQ382,1-BQ382) *  IF(MOD(_xlfn.FLOOR.MATH(ROW(INDIRECT("1:512"))/4),2)=1,BR382,1-BR382) *IF(MOD(_xlfn.FLOOR.MATH(ROW(INDIRECT("1:512"))/8),2)=1,BS382,1-BS382) * IF(MOD(_xlfn.FLOOR.MATH(ROW(INDIRECT("1:512"))/16),2)=1,BT382,1-BT382) * IF(MOD(_xlfn.FLOOR.MATH(ROW(INDIRECT("1:512"))/32),2)=1,BU382,1-BU382) *  IF(MOD(_xlfn.FLOOR.MATH(ROW(INDIRECT("1:512"))/64),2)=1,BV382,1-BV382) * IF(MOD(_xlfn.FLOOR.MATH(ROW(INDIRECT("1:512"))/128),2)=1,BW382,1-BW382) * IF(MOD(_xlfn.FLOOR.MATH(ROW(INDIRECT("1:512"))/256),2)=1,BX382,1-BX382)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0.37274510045688991</v>
      </c>
      <c r="CB382">
        <f ca="1">IF('Auction Sim'!$C$2 = "Most Categories",CA382,BZ382)</f>
        <v>0.37274510045688991</v>
      </c>
      <c r="CD382" t="str">
        <f ca="1"/>
        <v>Micah Potter</v>
      </c>
      <c r="CF382" s="6" t="str">
        <f t="shared" ca="1" si="124"/>
        <v>Micah Potter</v>
      </c>
      <c r="CH382" t="str">
        <f ca="1"/>
        <v>Micah Potter</v>
      </c>
      <c r="CI382">
        <f t="shared" ca="1" si="129"/>
        <v>0.37274510045688991</v>
      </c>
      <c r="CJ382">
        <f t="shared" ca="1" si="130"/>
        <v>0.17540842034022569</v>
      </c>
      <c r="CL382">
        <f t="shared" ca="1" si="131"/>
        <v>0</v>
      </c>
      <c r="CN382">
        <f t="shared" ca="1" si="125"/>
        <v>0</v>
      </c>
    </row>
    <row r="383" spans="9:92">
      <c r="I383" t="str">
        <v>Trevor Hudgins</v>
      </c>
      <c r="K383" s="6" t="str">
        <f t="shared" ca="1" si="110"/>
        <v>Trevor Hudgins</v>
      </c>
      <c r="M383" t="str">
        <f ca="1"/>
        <v>Trevor Hudgins</v>
      </c>
      <c r="N383">
        <f ca="1">INDEX(_g_scores_!K$2:$K$474,MATCH(M383,_g_scores_!$A$2:$A$474,0))</f>
        <v>-3.3446533837418833</v>
      </c>
      <c r="P383">
        <f t="shared" ca="1" si="126"/>
        <v>0</v>
      </c>
      <c r="R383">
        <f t="shared" ca="1" si="111"/>
        <v>0</v>
      </c>
      <c r="T383" t="str">
        <v>Garrison Mathews</v>
      </c>
      <c r="V383" s="6" t="str">
        <f t="shared" ca="1" si="112"/>
        <v>Garrison Mathews</v>
      </c>
      <c r="X383" t="str">
        <f ca="1"/>
        <v>Garrison Mathews</v>
      </c>
      <c r="Y383">
        <f ca="1">INDEX(_z_scores_!$K$2:$K$474,MATCH(X383,_z_scores_!$A$2:$A$474,0))</f>
        <v>-5.6025613694325385</v>
      </c>
      <c r="AA383">
        <f t="shared" ca="1" si="127"/>
        <v>0</v>
      </c>
      <c r="AC383">
        <f t="shared" ca="1" si="128"/>
        <v>0</v>
      </c>
      <c r="AE383">
        <v>-1.1393932604548387</v>
      </c>
      <c r="AF383">
        <v>-1.1958274352395388</v>
      </c>
      <c r="AG383">
        <v>-1.1282687915029566</v>
      </c>
      <c r="AH383">
        <v>-0.65316803025539005</v>
      </c>
      <c r="AI383">
        <v>-0.73943244228728267</v>
      </c>
      <c r="AJ383">
        <v>-0.27826274344062291</v>
      </c>
      <c r="AK383">
        <v>0.97038890988228832</v>
      </c>
      <c r="AL383">
        <v>5.7831576062223979E-2</v>
      </c>
      <c r="AM383">
        <v>-0.23294127547257856</v>
      </c>
      <c r="BE383" t="str">
        <f t="shared" si="113"/>
        <v>Trevor Hudgins</v>
      </c>
      <c r="BF383" cm="1">
        <f t="array" ref="BF383">INDEX(_x_scores_!B$2:B$474,MATCH($BE383,_x_scores_!$A$2:$A$474,0),0) + INDEX(_hidden_info_auction!AP$42:BA$42,'Draft Sim'!$F$21)</f>
        <v>-1.2004809864030477</v>
      </c>
      <c r="BG383" cm="1">
        <f t="array" ref="BG383">INDEX(_x_scores_!C$2:C$474,MATCH($BE383,_x_scores_!$A$2:$A$474,0),0) + INDEX(_hidden_info_auction!AP$43:BA$43,'Draft Sim'!$F$21)</f>
        <v>-0.84782960366149196</v>
      </c>
      <c r="BH383" cm="1">
        <f t="array" ref="BH383">INDEX(_x_scores_!D$2:D$474,MATCH($BE383,_x_scores_!$A$2:$A$474,0),0) +INDEX(_hidden_info_auction!AP$44:BA$44,'Draft Sim'!$F$21)</f>
        <v>-0.67473469747915704</v>
      </c>
      <c r="BI383" cm="1">
        <f t="array" ref="BI383">INDEX(_x_scores_!E$2:E$474,MATCH($BE383,_x_scores_!$A$2:$A$474,0),0) + INDEX(_hidden_info_auction!AP$45:BA$45,'Draft Sim'!$F$21)</f>
        <v>-0.84618374111445327</v>
      </c>
      <c r="BJ383" cm="1">
        <f t="array" ref="BJ383">INDEX(_x_scores_!F$2:F$474,MATCH($BE383,_x_scores_!$A$2:$A$474,0),0) + INDEX(_hidden_info_auction!AP$46:BA$46,'Draft Sim'!$F$21)</f>
        <v>-1.2375319505975115</v>
      </c>
      <c r="BK383" cm="1">
        <f t="array" ref="BK383">INDEX(_x_scores_!G$2:G$474,MATCH($BE383,_x_scores_!$A$2:$A$474,0),0) + INDEX(_hidden_info_auction!AP$47:BA$47,'Draft Sim'!$F$21)</f>
        <v>-0.76338027767520478</v>
      </c>
      <c r="BL383" cm="1">
        <f t="array" ref="BL383">INDEX(_x_scores_!H$2:H$474,MATCH($BE383,_x_scores_!$A$2:$A$474,0),0) + INDEX(_hidden_info_auction!AP$48:BA$48,'Draft Sim'!$F$21)</f>
        <v>0.68014255854941896</v>
      </c>
      <c r="BM383" cm="1">
        <f t="array" ref="BM383">INDEX(_x_scores_!I$2:I$474,MATCH($BE383,_x_scores_!$A$2:$A$474,0),0) + INDEX(_hidden_info_auction!AP$49:BA$49,'Draft Sim'!$F$21)</f>
        <v>-1.7479514865218524</v>
      </c>
      <c r="BN383" cm="1">
        <f t="array" ref="BN383">INDEX(_x_scores_!J$2:J$474,MATCH($BE383,_x_scores_!$A$2:$A$474,0),0) + INDEX(_hidden_info_auction!AP$50:BA$50,'Draft Sim'!$F$21)</f>
        <v>1.7310223034532765E-2</v>
      </c>
      <c r="BP383">
        <f t="shared" si="114"/>
        <v>0.41138035466617096</v>
      </c>
      <c r="BQ383">
        <f t="shared" si="115"/>
        <v>0.44189996153317512</v>
      </c>
      <c r="BR383">
        <f t="shared" si="116"/>
        <v>0.45480030258029802</v>
      </c>
      <c r="BS383">
        <f t="shared" si="117"/>
        <v>0.43603098259734385</v>
      </c>
      <c r="BT383">
        <f t="shared" si="118"/>
        <v>0.41434797998813455</v>
      </c>
      <c r="BU383">
        <f t="shared" si="119"/>
        <v>0.44748280885460467</v>
      </c>
      <c r="BV383">
        <f t="shared" si="120"/>
        <v>0.54972753592982837</v>
      </c>
      <c r="BW383">
        <f t="shared" si="121"/>
        <v>0.37264623614995718</v>
      </c>
      <c r="BX383">
        <f t="shared" si="122"/>
        <v>0.50127337803936345</v>
      </c>
      <c r="BZ383">
        <f t="shared" si="123"/>
        <v>0.44773217114876407</v>
      </c>
      <c r="CA383" cm="1">
        <f t="array" aca="1" ref="CA383" ca="1">SUM(IF(MOD(_xlfn.FLOOR.MATH(ROW(INDIRECT("1:512"))/1),2)=1,BP383,1-BP383) * IF(MOD(_xlfn.FLOOR.MATH(ROW(INDIRECT("1:512"))/2),2)=1,BQ383,1-BQ383) *  IF(MOD(_xlfn.FLOOR.MATH(ROW(INDIRECT("1:512"))/4),2)=1,BR383,1-BR383) *IF(MOD(_xlfn.FLOOR.MATH(ROW(INDIRECT("1:512"))/8),2)=1,BS383,1-BS383) * IF(MOD(_xlfn.FLOOR.MATH(ROW(INDIRECT("1:512"))/16),2)=1,BT383,1-BT383) * IF(MOD(_xlfn.FLOOR.MATH(ROW(INDIRECT("1:512"))/32),2)=1,BU383,1-BU383) *  IF(MOD(_xlfn.FLOOR.MATH(ROW(INDIRECT("1:512"))/64),2)=1,BV383,1-BV383) * IF(MOD(_xlfn.FLOOR.MATH(ROW(INDIRECT("1:512"))/128),2)=1,BW383,1-BW383) * IF(MOD(_xlfn.FLOOR.MATH(ROW(INDIRECT("1:512"))/256),2)=1,BX383,1-BX383)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0.37259621980477542</v>
      </c>
      <c r="CB383">
        <f ca="1">IF('Auction Sim'!$C$2 = "Most Categories",CA383,BZ383)</f>
        <v>0.37259621980477542</v>
      </c>
      <c r="CD383" t="str">
        <f ca="1"/>
        <v>Mamadi Diakite</v>
      </c>
      <c r="CF383" s="6" t="str">
        <f t="shared" ca="1" si="124"/>
        <v>Mamadi Diakite</v>
      </c>
      <c r="CH383" t="str">
        <f ca="1"/>
        <v>Mamadi Diakite</v>
      </c>
      <c r="CI383">
        <f t="shared" ca="1" si="129"/>
        <v>0.37262746251766721</v>
      </c>
      <c r="CJ383">
        <f t="shared" ca="1" si="130"/>
        <v>0.17509757967834072</v>
      </c>
      <c r="CL383">
        <f t="shared" ca="1" si="131"/>
        <v>0</v>
      </c>
      <c r="CN383">
        <f t="shared" ca="1" si="125"/>
        <v>0</v>
      </c>
    </row>
    <row r="384" spans="9:92">
      <c r="I384" t="str">
        <v>Garrison Mathews</v>
      </c>
      <c r="K384" s="6" t="str">
        <f t="shared" ca="1" si="110"/>
        <v>Garrison Mathews</v>
      </c>
      <c r="M384" t="str">
        <f ca="1"/>
        <v>Garrison Mathews</v>
      </c>
      <c r="N384">
        <f ca="1">INDEX(_g_scores_!K$2:$K$474,MATCH(M384,_g_scores_!$A$2:$A$474,0))</f>
        <v>-3.3452273905364982</v>
      </c>
      <c r="P384">
        <f t="shared" ca="1" si="126"/>
        <v>0</v>
      </c>
      <c r="R384">
        <f t="shared" ca="1" si="111"/>
        <v>0</v>
      </c>
      <c r="T384" t="str">
        <v>Trevor Hudgins</v>
      </c>
      <c r="V384" s="6" t="str">
        <f t="shared" ca="1" si="112"/>
        <v>Trevor Hudgins</v>
      </c>
      <c r="X384" t="str">
        <f ca="1"/>
        <v>Trevor Hudgins</v>
      </c>
      <c r="Y384">
        <f ca="1">INDEX(_z_scores_!$K$2:$K$474,MATCH(X384,_z_scores_!$A$2:$A$474,0))</f>
        <v>-5.6062468432932153</v>
      </c>
      <c r="AA384">
        <f t="shared" ca="1" si="127"/>
        <v>0</v>
      </c>
      <c r="AC384">
        <f t="shared" ca="1" si="128"/>
        <v>0</v>
      </c>
      <c r="AE384">
        <v>-1.1086441231845774</v>
      </c>
      <c r="AF384">
        <v>-1.0919972187881983</v>
      </c>
      <c r="AG384">
        <v>-0.82419370071266229</v>
      </c>
      <c r="AH384">
        <v>-0.61320821416904192</v>
      </c>
      <c r="AI384">
        <v>-0.6657604828644611</v>
      </c>
      <c r="AJ384">
        <v>-0.69544685837496667</v>
      </c>
      <c r="AK384">
        <v>0.75080687169456173</v>
      </c>
      <c r="AL384">
        <v>-4.0127841530131561E-3</v>
      </c>
      <c r="AM384">
        <v>-8.2533616371623972E-2</v>
      </c>
      <c r="BE384" t="str">
        <f t="shared" si="113"/>
        <v>Garrison Mathews</v>
      </c>
      <c r="BF384" cm="1">
        <f t="array" ref="BF384">INDEX(_x_scores_!B$2:B$474,MATCH($BE384,_x_scores_!$A$2:$A$474,0),0) + INDEX(_hidden_info_auction!AP$42:BA$42,'Draft Sim'!$F$21)</f>
        <v>-1.231230123673309</v>
      </c>
      <c r="BG384" cm="1">
        <f t="array" ref="BG384">INDEX(_x_scores_!C$2:C$474,MATCH($BE384,_x_scores_!$A$2:$A$474,0),0) + INDEX(_hidden_info_auction!AP$43:BA$43,'Draft Sim'!$F$21)</f>
        <v>-0.95165982011283246</v>
      </c>
      <c r="BH384" cm="1">
        <f t="array" ref="BH384">INDEX(_x_scores_!D$2:D$474,MATCH($BE384,_x_scores_!$A$2:$A$474,0),0) +INDEX(_hidden_info_auction!AP$44:BA$44,'Draft Sim'!$F$21)</f>
        <v>-0.97880978826945131</v>
      </c>
      <c r="BI384" cm="1">
        <f t="array" ref="BI384">INDEX(_x_scores_!E$2:E$474,MATCH($BE384,_x_scores_!$A$2:$A$474,0),0) + INDEX(_hidden_info_auction!AP$45:BA$45,'Draft Sim'!$F$21)</f>
        <v>-0.8861435572008014</v>
      </c>
      <c r="BJ384" cm="1">
        <f t="array" ref="BJ384">INDEX(_x_scores_!F$2:F$474,MATCH($BE384,_x_scores_!$A$2:$A$474,0),0) + INDEX(_hidden_info_auction!AP$46:BA$46,'Draft Sim'!$F$21)</f>
        <v>-1.3112039100203332</v>
      </c>
      <c r="BK384" cm="1">
        <f t="array" ref="BK384">INDEX(_x_scores_!G$2:G$474,MATCH($BE384,_x_scores_!$A$2:$A$474,0),0) + INDEX(_hidden_info_auction!AP$47:BA$47,'Draft Sim'!$F$21)</f>
        <v>-0.34619616274086101</v>
      </c>
      <c r="BL384" cm="1">
        <f t="array" ref="BL384">INDEX(_x_scores_!H$2:H$474,MATCH($BE384,_x_scores_!$A$2:$A$474,0),0) + INDEX(_hidden_info_auction!AP$48:BA$48,'Draft Sim'!$F$21)</f>
        <v>0.89972459673714555</v>
      </c>
      <c r="BM384" cm="1">
        <f t="array" ref="BM384">INDEX(_x_scores_!I$2:I$474,MATCH($BE384,_x_scores_!$A$2:$A$474,0),0) + INDEX(_hidden_info_auction!AP$49:BA$49,'Draft Sim'!$F$21)</f>
        <v>-1.6861071263066154</v>
      </c>
      <c r="BN384" cm="1">
        <f t="array" ref="BN384">INDEX(_x_scores_!J$2:J$474,MATCH($BE384,_x_scores_!$A$2:$A$474,0),0) + INDEX(_hidden_info_auction!AP$50:BA$50,'Draft Sim'!$F$21)</f>
        <v>-0.13309743606642183</v>
      </c>
      <c r="BP384">
        <f t="shared" si="114"/>
        <v>0.40914960584737381</v>
      </c>
      <c r="BQ384">
        <f t="shared" si="115"/>
        <v>0.43484481589429125</v>
      </c>
      <c r="BR384">
        <f t="shared" si="116"/>
        <v>0.4345856605829842</v>
      </c>
      <c r="BS384">
        <f t="shared" si="117"/>
        <v>0.43303802312613848</v>
      </c>
      <c r="BT384">
        <f t="shared" si="118"/>
        <v>0.40933520522371591</v>
      </c>
      <c r="BU384">
        <f t="shared" si="119"/>
        <v>0.47612828799207363</v>
      </c>
      <c r="BV384">
        <f t="shared" si="120"/>
        <v>0.56565400559721724</v>
      </c>
      <c r="BW384">
        <f t="shared" si="121"/>
        <v>0.37700389741079376</v>
      </c>
      <c r="BX384">
        <f t="shared" si="122"/>
        <v>0.4902100263433451</v>
      </c>
      <c r="BZ384">
        <f t="shared" si="123"/>
        <v>0.44777216977977041</v>
      </c>
      <c r="CA384" cm="1">
        <f t="array" aca="1" ref="CA384" ca="1">SUM(IF(MOD(_xlfn.FLOOR.MATH(ROW(INDIRECT("1:512"))/1),2)=1,BP384,1-BP384) * IF(MOD(_xlfn.FLOOR.MATH(ROW(INDIRECT("1:512"))/2),2)=1,BQ384,1-BQ384) *  IF(MOD(_xlfn.FLOOR.MATH(ROW(INDIRECT("1:512"))/4),2)=1,BR384,1-BR384) *IF(MOD(_xlfn.FLOOR.MATH(ROW(INDIRECT("1:512"))/8),2)=1,BS384,1-BS384) * IF(MOD(_xlfn.FLOOR.MATH(ROW(INDIRECT("1:512"))/16),2)=1,BT384,1-BT384) * IF(MOD(_xlfn.FLOOR.MATH(ROW(INDIRECT("1:512"))/32),2)=1,BU384,1-BU384) *  IF(MOD(_xlfn.FLOOR.MATH(ROW(INDIRECT("1:512"))/64),2)=1,BV384,1-BV384) * IF(MOD(_xlfn.FLOOR.MATH(ROW(INDIRECT("1:512"))/128),2)=1,BW384,1-BW384) * IF(MOD(_xlfn.FLOOR.MATH(ROW(INDIRECT("1:512"))/256),2)=1,BX384,1-BX384)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0.37256846375767033</v>
      </c>
      <c r="CB384">
        <f ca="1">IF('Auction Sim'!$C$2 = "Most Categories",CA384,BZ384)</f>
        <v>0.37256846375767033</v>
      </c>
      <c r="CD384" t="str">
        <f ca="1"/>
        <v>Day'Ron Sharpe</v>
      </c>
      <c r="CF384" s="6" t="str">
        <f t="shared" ca="1" si="124"/>
        <v>Day'Ron Sharpe</v>
      </c>
      <c r="CH384" t="str">
        <f ca="1"/>
        <v>Day'Ron Sharpe</v>
      </c>
      <c r="CI384">
        <f t="shared" ca="1" si="129"/>
        <v>0.37259787454926108</v>
      </c>
      <c r="CJ384">
        <f t="shared" ca="1" si="130"/>
        <v>0.17501939295670949</v>
      </c>
      <c r="CL384">
        <f t="shared" ca="1" si="131"/>
        <v>0</v>
      </c>
      <c r="CN384">
        <f t="shared" ca="1" si="125"/>
        <v>0</v>
      </c>
    </row>
    <row r="385" spans="9:92">
      <c r="I385" t="str">
        <v>Mamadi Diakite</v>
      </c>
      <c r="K385" s="6" t="str">
        <f t="shared" ca="1" si="110"/>
        <v>Mamadi Diakite</v>
      </c>
      <c r="M385" t="str">
        <f ca="1"/>
        <v>Mamadi Diakite</v>
      </c>
      <c r="N385">
        <f ca="1">INDEX(_g_scores_!K$2:$K$474,MATCH(M385,_g_scores_!$A$2:$A$474,0))</f>
        <v>-3.3505894661871527</v>
      </c>
      <c r="P385">
        <f t="shared" ca="1" si="126"/>
        <v>0</v>
      </c>
      <c r="R385">
        <f t="shared" ca="1" si="111"/>
        <v>0</v>
      </c>
      <c r="T385" t="str">
        <v>Danuel House Jr.</v>
      </c>
      <c r="V385" s="6" t="str">
        <f t="shared" ca="1" si="112"/>
        <v>Danuel House Jr.</v>
      </c>
      <c r="X385" t="str">
        <f ca="1"/>
        <v>Danuel House Jr.</v>
      </c>
      <c r="Y385">
        <f ca="1">INDEX(_z_scores_!$K$2:$K$474,MATCH(X385,_z_scores_!$A$2:$A$474,0))</f>
        <v>-5.6119402778514882</v>
      </c>
      <c r="AA385">
        <f t="shared" ca="1" si="127"/>
        <v>0</v>
      </c>
      <c r="AC385">
        <f t="shared" ca="1" si="128"/>
        <v>0</v>
      </c>
      <c r="AE385">
        <v>-1.1819189756202029</v>
      </c>
      <c r="AF385">
        <v>-1.012299255651413</v>
      </c>
      <c r="AG385">
        <v>-1.0555294646016153</v>
      </c>
      <c r="AH385">
        <v>-0.62931886874283105</v>
      </c>
      <c r="AI385">
        <v>-0.61784935940956964</v>
      </c>
      <c r="AJ385">
        <v>-0.70265539823622891</v>
      </c>
      <c r="AK385">
        <v>0.94075150096623517</v>
      </c>
      <c r="AL385">
        <v>-3.4183864640670837E-2</v>
      </c>
      <c r="AM385">
        <v>-7.961487494627284E-2</v>
      </c>
      <c r="BE385" t="str">
        <f t="shared" si="113"/>
        <v>Mamadi Diakite</v>
      </c>
      <c r="BF385" cm="1">
        <f t="array" ref="BF385">INDEX(_x_scores_!B$2:B$474,MATCH($BE385,_x_scores_!$A$2:$A$474,0),0) + INDEX(_hidden_info_auction!AP$42:BA$42,'Draft Sim'!$F$21)</f>
        <v>-1.2892325190682465</v>
      </c>
      <c r="BG385" cm="1">
        <f t="array" ref="BG385">INDEX(_x_scores_!C$2:C$474,MATCH($BE385,_x_scores_!$A$2:$A$474,0),0) + INDEX(_hidden_info_auction!AP$43:BA$43,'Draft Sim'!$F$21)</f>
        <v>-0.63026288642398298</v>
      </c>
      <c r="BH385" cm="1">
        <f t="array" ref="BH385">INDEX(_x_scores_!D$2:D$474,MATCH($BE385,_x_scores_!$A$2:$A$474,0),0) +INDEX(_hidden_info_auction!AP$44:BA$44,'Draft Sim'!$F$21)</f>
        <v>-0.96116970468766683</v>
      </c>
      <c r="BI385" cm="1">
        <f t="array" ref="BI385">INDEX(_x_scores_!E$2:E$474,MATCH($BE385,_x_scores_!$A$2:$A$474,0),0) + INDEX(_hidden_info_auction!AP$45:BA$45,'Draft Sim'!$F$21)</f>
        <v>-0.98941731309297709</v>
      </c>
      <c r="BJ385" cm="1">
        <f t="array" ref="BJ385">INDEX(_x_scores_!F$2:F$474,MATCH($BE385,_x_scores_!$A$2:$A$474,0),0) + INDEX(_hidden_info_auction!AP$46:BA$46,'Draft Sim'!$F$21)</f>
        <v>-0.91417798604235989</v>
      </c>
      <c r="BK385" cm="1">
        <f t="array" ref="BK385">INDEX(_x_scores_!G$2:G$474,MATCH($BE385,_x_scores_!$A$2:$A$474,0),0) + INDEX(_hidden_info_auction!AP$47:BA$47,'Draft Sim'!$F$21)</f>
        <v>-0.9310199120435112</v>
      </c>
      <c r="BL385" cm="1">
        <f t="array" ref="BL385">INDEX(_x_scores_!H$2:H$474,MATCH($BE385,_x_scores_!$A$2:$A$474,0),0) + INDEX(_hidden_info_auction!AP$48:BA$48,'Draft Sim'!$F$21)</f>
        <v>0.82335994672949864</v>
      </c>
      <c r="BM385" cm="1">
        <f t="array" ref="BM385">INDEX(_x_scores_!I$2:I$474,MATCH($BE385,_x_scores_!$A$2:$A$474,0),0) + INDEX(_hidden_info_auction!AP$49:BA$49,'Draft Sim'!$F$21)</f>
        <v>-1.7967811668920692</v>
      </c>
      <c r="BN385" cm="1">
        <f t="array" ref="BN385">INDEX(_x_scores_!J$2:J$474,MATCH($BE385,_x_scores_!$A$2:$A$474,0),0) + INDEX(_hidden_info_auction!AP$50:BA$50,'Draft Sim'!$F$21)</f>
        <v>7.4380342555050272E-2</v>
      </c>
      <c r="BP385">
        <f t="shared" si="114"/>
        <v>0.40494977743644234</v>
      </c>
      <c r="BQ385">
        <f t="shared" si="115"/>
        <v>0.45674067192344359</v>
      </c>
      <c r="BR385">
        <f t="shared" si="116"/>
        <v>0.43575421743509957</v>
      </c>
      <c r="BS385">
        <f t="shared" si="117"/>
        <v>0.42532107656288376</v>
      </c>
      <c r="BT385">
        <f t="shared" si="118"/>
        <v>0.43650433385616505</v>
      </c>
      <c r="BU385">
        <f t="shared" si="119"/>
        <v>0.43604031159609236</v>
      </c>
      <c r="BV385">
        <f t="shared" si="120"/>
        <v>0.56012593699291457</v>
      </c>
      <c r="BW385">
        <f t="shared" si="121"/>
        <v>0.36921705959562978</v>
      </c>
      <c r="BX385">
        <f t="shared" si="122"/>
        <v>0.50547141917635252</v>
      </c>
      <c r="BZ385">
        <f t="shared" si="123"/>
        <v>0.44779164495278034</v>
      </c>
      <c r="CA385" cm="1">
        <f t="array" aca="1" ref="CA385" ca="1">SUM(IF(MOD(_xlfn.FLOOR.MATH(ROW(INDIRECT("1:512"))/1),2)=1,BP385,1-BP385) * IF(MOD(_xlfn.FLOOR.MATH(ROW(INDIRECT("1:512"))/2),2)=1,BQ385,1-BQ385) *  IF(MOD(_xlfn.FLOOR.MATH(ROW(INDIRECT("1:512"))/4),2)=1,BR385,1-BR385) *IF(MOD(_xlfn.FLOOR.MATH(ROW(INDIRECT("1:512"))/8),2)=1,BS385,1-BS385) * IF(MOD(_xlfn.FLOOR.MATH(ROW(INDIRECT("1:512"))/16),2)=1,BT385,1-BT385) * IF(MOD(_xlfn.FLOOR.MATH(ROW(INDIRECT("1:512"))/32),2)=1,BU385,1-BU385) *  IF(MOD(_xlfn.FLOOR.MATH(ROW(INDIRECT("1:512"))/64),2)=1,BV385,1-BV385) * IF(MOD(_xlfn.FLOOR.MATH(ROW(INDIRECT("1:512"))/128),2)=1,BW385,1-BW385) * IF(MOD(_xlfn.FLOOR.MATH(ROW(INDIRECT("1:512"))/256),2)=1,BX385,1-BX385)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0.37262746251766721</v>
      </c>
      <c r="CB385">
        <f ca="1">IF('Auction Sim'!$C$2 = "Most Categories",CA385,BZ385)</f>
        <v>0.37262746251766721</v>
      </c>
      <c r="CD385" t="str">
        <f ca="1"/>
        <v>Trevor Hudgins</v>
      </c>
      <c r="CF385" s="6" t="str">
        <f t="shared" ca="1" si="124"/>
        <v>Trevor Hudgins</v>
      </c>
      <c r="CH385" t="str">
        <f ca="1"/>
        <v>Trevor Hudgins</v>
      </c>
      <c r="CI385">
        <f t="shared" ca="1" si="129"/>
        <v>0.37259621980477542</v>
      </c>
      <c r="CJ385">
        <f t="shared" ca="1" si="130"/>
        <v>0.17501502020694132</v>
      </c>
      <c r="CL385">
        <f t="shared" ca="1" si="131"/>
        <v>0</v>
      </c>
      <c r="CN385">
        <f t="shared" ca="1" si="125"/>
        <v>0</v>
      </c>
    </row>
    <row r="386" spans="9:92">
      <c r="I386" t="str">
        <v>Braxton Key</v>
      </c>
      <c r="K386" s="6" t="str">
        <f t="shared" ca="1" si="110"/>
        <v>Braxton Key</v>
      </c>
      <c r="M386" t="str">
        <f ca="1"/>
        <v>Braxton Key</v>
      </c>
      <c r="N386">
        <f ca="1">INDEX(_g_scores_!K$2:$K$474,MATCH(M386,_g_scores_!$A$2:$A$474,0))</f>
        <v>-3.3524143577713788</v>
      </c>
      <c r="P386">
        <f t="shared" ca="1" si="126"/>
        <v>0</v>
      </c>
      <c r="R386">
        <f t="shared" ca="1" si="111"/>
        <v>0</v>
      </c>
      <c r="T386" t="str">
        <v>Micah Potter</v>
      </c>
      <c r="V386" s="6" t="str">
        <f t="shared" ca="1" si="112"/>
        <v>Micah Potter</v>
      </c>
      <c r="X386" t="str">
        <f ca="1"/>
        <v>Micah Potter</v>
      </c>
      <c r="Y386">
        <f ca="1">INDEX(_z_scores_!$K$2:$K$474,MATCH(X386,_z_scores_!$A$2:$A$474,0))</f>
        <v>-5.6297878092218392</v>
      </c>
      <c r="AA386">
        <f t="shared" ca="1" si="127"/>
        <v>0</v>
      </c>
      <c r="AC386">
        <f t="shared" ca="1" si="128"/>
        <v>0</v>
      </c>
      <c r="AE386">
        <v>-1.1781081965889351</v>
      </c>
      <c r="AF386">
        <v>-0.88019855374707823</v>
      </c>
      <c r="AG386">
        <v>-1.0985268277613438</v>
      </c>
      <c r="AH386">
        <v>-0.75077209659366506</v>
      </c>
      <c r="AI386">
        <v>-0.55345802147664991</v>
      </c>
      <c r="AJ386">
        <v>-0.79300772959475962</v>
      </c>
      <c r="AK386">
        <v>0.9602078710576224</v>
      </c>
      <c r="AL386">
        <v>-4.58412528396899E-2</v>
      </c>
      <c r="AM386">
        <v>1.3453216276323607E-2</v>
      </c>
      <c r="BE386" t="str">
        <f t="shared" si="113"/>
        <v>Braxton Key</v>
      </c>
      <c r="BF386" cm="1">
        <f t="array" ref="BF386">INDEX(_x_scores_!B$2:B$474,MATCH($BE386,_x_scores_!$A$2:$A$474,0),0) + INDEX(_hidden_info_auction!AP$42:BA$42,'Draft Sim'!$F$21)</f>
        <v>-1.3046709711975115</v>
      </c>
      <c r="BG386" cm="1">
        <f t="array" ref="BG386">INDEX(_x_scores_!C$2:C$474,MATCH($BE386,_x_scores_!$A$2:$A$474,0),0) + INDEX(_hidden_info_auction!AP$43:BA$43,'Draft Sim'!$F$21)</f>
        <v>-0.72857861946201752</v>
      </c>
      <c r="BH386" cm="1">
        <f t="array" ref="BH386">INDEX(_x_scores_!D$2:D$474,MATCH($BE386,_x_scores_!$A$2:$A$474,0),0) +INDEX(_hidden_info_auction!AP$44:BA$44,'Draft Sim'!$F$21)</f>
        <v>-0.9591398163488607</v>
      </c>
      <c r="BI386" cm="1">
        <f t="array" ref="BI386">INDEX(_x_scores_!E$2:E$474,MATCH($BE386,_x_scores_!$A$2:$A$474,0),0) + INDEX(_hidden_info_auction!AP$45:BA$45,'Draft Sim'!$F$21)</f>
        <v>-0.94729075090337189</v>
      </c>
      <c r="BJ386" cm="1">
        <f t="array" ref="BJ386">INDEX(_x_scores_!F$2:F$474,MATCH($BE386,_x_scores_!$A$2:$A$474,0),0) + INDEX(_hidden_info_auction!AP$46:BA$46,'Draft Sim'!$F$21)</f>
        <v>-1.0717015638304679</v>
      </c>
      <c r="BK386" cm="1">
        <f t="array" ref="BK386">INDEX(_x_scores_!G$2:G$474,MATCH($BE386,_x_scores_!$A$2:$A$474,0),0) + INDEX(_hidden_info_auction!AP$47:BA$47,'Draft Sim'!$F$21)</f>
        <v>-0.8085262515597853</v>
      </c>
      <c r="BL386" cm="1">
        <f t="array" ref="BL386">INDEX(_x_scores_!H$2:H$474,MATCH($BE386,_x_scores_!$A$2:$A$474,0),0) + INDEX(_hidden_info_auction!AP$48:BA$48,'Draft Sim'!$F$21)</f>
        <v>0.91437304722047996</v>
      </c>
      <c r="BM386" cm="1">
        <f t="array" ref="BM386">INDEX(_x_scores_!I$2:I$474,MATCH($BE386,_x_scores_!$A$2:$A$474,0),0) + INDEX(_hidden_info_auction!AP$49:BA$49,'Draft Sim'!$F$21)</f>
        <v>-1.832854240229741</v>
      </c>
      <c r="BN386" cm="1">
        <f t="array" ref="BN386">INDEX(_x_scores_!J$2:J$474,MATCH($BE386,_x_scores_!$A$2:$A$474,0),0) + INDEX(_hidden_info_auction!AP$50:BA$50,'Draft Sim'!$F$21)</f>
        <v>0.10936756843219067</v>
      </c>
      <c r="BP386">
        <f t="shared" si="114"/>
        <v>0.40383373337215467</v>
      </c>
      <c r="BQ386">
        <f t="shared" si="115"/>
        <v>0.45002559586502056</v>
      </c>
      <c r="BR386">
        <f t="shared" si="116"/>
        <v>0.43588872237524079</v>
      </c>
      <c r="BS386">
        <f t="shared" si="117"/>
        <v>0.42846562898865825</v>
      </c>
      <c r="BT386">
        <f t="shared" si="118"/>
        <v>0.42568135437072563</v>
      </c>
      <c r="BU386">
        <f t="shared" si="119"/>
        <v>0.44439659085801009</v>
      </c>
      <c r="BV386">
        <f t="shared" si="120"/>
        <v>0.56671298141459614</v>
      </c>
      <c r="BW386">
        <f t="shared" si="121"/>
        <v>0.3666903950281345</v>
      </c>
      <c r="BX386">
        <f t="shared" si="122"/>
        <v>0.50804478699243028</v>
      </c>
      <c r="BZ386">
        <f t="shared" si="123"/>
        <v>0.44774886547388565</v>
      </c>
      <c r="CA386" cm="1">
        <f t="array" aca="1" ref="CA386" ca="1">SUM(IF(MOD(_xlfn.FLOOR.MATH(ROW(INDIRECT("1:512"))/1),2)=1,BP386,1-BP386) * IF(MOD(_xlfn.FLOOR.MATH(ROW(INDIRECT("1:512"))/2),2)=1,BQ386,1-BQ386) *  IF(MOD(_xlfn.FLOOR.MATH(ROW(INDIRECT("1:512"))/4),2)=1,BR386,1-BR386) *IF(MOD(_xlfn.FLOOR.MATH(ROW(INDIRECT("1:512"))/8),2)=1,BS386,1-BS386) * IF(MOD(_xlfn.FLOOR.MATH(ROW(INDIRECT("1:512"))/16),2)=1,BT386,1-BT386) * IF(MOD(_xlfn.FLOOR.MATH(ROW(INDIRECT("1:512"))/32),2)=1,BU386,1-BU386) *  IF(MOD(_xlfn.FLOOR.MATH(ROW(INDIRECT("1:512"))/64),2)=1,BV386,1-BV386) * IF(MOD(_xlfn.FLOOR.MATH(ROW(INDIRECT("1:512"))/128),2)=1,BW386,1-BW386) * IF(MOD(_xlfn.FLOOR.MATH(ROW(INDIRECT("1:512"))/256),2)=1,BX386,1-BX386)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0.37244963896759187</v>
      </c>
      <c r="CB386">
        <f ca="1">IF('Auction Sim'!$C$2 = "Most Categories",CA386,BZ386)</f>
        <v>0.37244963896759187</v>
      </c>
      <c r="CD386" t="str">
        <f ca="1"/>
        <v>Garrison Mathews</v>
      </c>
      <c r="CF386" s="6" t="str">
        <f t="shared" ca="1" si="124"/>
        <v>Garrison Mathews</v>
      </c>
      <c r="CH386" t="str">
        <f ca="1"/>
        <v>Garrison Mathews</v>
      </c>
      <c r="CI386">
        <f t="shared" ca="1" si="129"/>
        <v>0.37256846375767033</v>
      </c>
      <c r="CJ386">
        <f t="shared" ca="1" si="130"/>
        <v>0.17494167245899805</v>
      </c>
      <c r="CL386">
        <f t="shared" ca="1" si="131"/>
        <v>0</v>
      </c>
      <c r="CN386">
        <f t="shared" ca="1" si="125"/>
        <v>0</v>
      </c>
    </row>
    <row r="387" spans="9:92">
      <c r="I387" t="str">
        <v>Justin Champagnie</v>
      </c>
      <c r="K387" s="6" t="str">
        <f t="shared" ca="1" si="110"/>
        <v>Justin Champagnie</v>
      </c>
      <c r="M387" t="str">
        <f ca="1"/>
        <v>Justin Champagnie</v>
      </c>
      <c r="N387">
        <f ca="1">INDEX(_g_scores_!K$2:$K$474,MATCH(M387,_g_scores_!$A$2:$A$474,0))</f>
        <v>-3.3528402537136124</v>
      </c>
      <c r="P387">
        <f t="shared" ca="1" si="126"/>
        <v>0</v>
      </c>
      <c r="R387">
        <f t="shared" ca="1" si="111"/>
        <v>0</v>
      </c>
      <c r="T387" t="str">
        <v>Isaiah Todd</v>
      </c>
      <c r="V387" s="6" t="str">
        <f t="shared" ca="1" si="112"/>
        <v>Isaiah Todd</v>
      </c>
      <c r="X387" t="str">
        <f ca="1"/>
        <v>Isaiah Todd</v>
      </c>
      <c r="Y387">
        <f ca="1">INDEX(_z_scores_!$K$2:$K$474,MATCH(X387,_z_scores_!$A$2:$A$474,0))</f>
        <v>-5.6305306250608806</v>
      </c>
      <c r="AA387">
        <f t="shared" ca="1" si="127"/>
        <v>0</v>
      </c>
      <c r="AC387">
        <f t="shared" ca="1" si="128"/>
        <v>0</v>
      </c>
      <c r="AE387">
        <v>-1.1467942194837242</v>
      </c>
      <c r="AF387">
        <v>-0.95999823687161856</v>
      </c>
      <c r="AG387">
        <v>-1.0094871152017237</v>
      </c>
      <c r="AH387">
        <v>-0.66398901516608821</v>
      </c>
      <c r="AI387">
        <v>-0.56288154812061786</v>
      </c>
      <c r="AJ387">
        <v>-0.78702135427760889</v>
      </c>
      <c r="AK387">
        <v>0.8420289885256379</v>
      </c>
      <c r="AL387">
        <v>-3.4790219598116699E-2</v>
      </c>
      <c r="AM387">
        <v>-3.0236576530536997E-2</v>
      </c>
      <c r="BE387" t="str">
        <f t="shared" si="113"/>
        <v>Justin Champagnie</v>
      </c>
      <c r="BF387" cm="1">
        <f t="array" ref="BF387">INDEX(_x_scores_!B$2:B$474,MATCH($BE387,_x_scores_!$A$2:$A$474,0),0) + INDEX(_hidden_info_auction!AP$42:BA$42,'Draft Sim'!$F$21)</f>
        <v>-1.2294411198946107</v>
      </c>
      <c r="BG387" cm="1">
        <f t="array" ref="BG387">INDEX(_x_scores_!C$2:C$474,MATCH($BE387,_x_scores_!$A$2:$A$474,0),0) + INDEX(_hidden_info_auction!AP$43:BA$43,'Draft Sim'!$F$21)</f>
        <v>-0.83196619779627301</v>
      </c>
      <c r="BH387" cm="1">
        <f t="array" ref="BH387">INDEX(_x_scores_!D$2:D$474,MATCH($BE387,_x_scores_!$A$2:$A$474,0),0) +INDEX(_hidden_info_auction!AP$44:BA$44,'Draft Sim'!$F$21)</f>
        <v>-0.89269621901975293</v>
      </c>
      <c r="BI387" cm="1">
        <f t="array" ref="BI387">INDEX(_x_scores_!E$2:E$474,MATCH($BE387,_x_scores_!$A$2:$A$474,0),0) + INDEX(_hidden_info_auction!AP$45:BA$45,'Draft Sim'!$F$21)</f>
        <v>-0.84483715665075221</v>
      </c>
      <c r="BJ387" cm="1">
        <f t="array" ref="BJ387">INDEX(_x_scores_!F$2:F$474,MATCH($BE387,_x_scores_!$A$2:$A$474,0),0) + INDEX(_hidden_info_auction!AP$46:BA$46,'Draft Sim'!$F$21)</f>
        <v>-1.1775532200555721</v>
      </c>
      <c r="BK387" cm="1">
        <f t="array" ref="BK387">INDEX(_x_scores_!G$2:G$474,MATCH($BE387,_x_scores_!$A$2:$A$474,0),0) + INDEX(_hidden_info_auction!AP$47:BA$47,'Draft Sim'!$F$21)</f>
        <v>-0.86392740262865819</v>
      </c>
      <c r="BL387" cm="1">
        <f t="array" ref="BL387">INDEX(_x_scores_!H$2:H$474,MATCH($BE387,_x_scores_!$A$2:$A$474,0),0) + INDEX(_hidden_info_auction!AP$48:BA$48,'Draft Sim'!$F$21)</f>
        <v>0.92232266344802261</v>
      </c>
      <c r="BM387" cm="1">
        <f t="array" ref="BM387">INDEX(_x_scores_!I$2:I$474,MATCH($BE387,_x_scores_!$A$2:$A$474,0),0) + INDEX(_hidden_info_auction!AP$49:BA$49,'Draft Sim'!$F$21)</f>
        <v>-1.7669412556904389</v>
      </c>
      <c r="BN387" cm="1">
        <f t="array" ref="BN387">INDEX(_x_scores_!J$2:J$474,MATCH($BE387,_x_scores_!$A$2:$A$474,0),0) + INDEX(_hidden_info_auction!AP$50:BA$50,'Draft Sim'!$F$21)</f>
        <v>2.4782760831913137E-2</v>
      </c>
      <c r="BP387">
        <f t="shared" si="114"/>
        <v>0.40927931235736414</v>
      </c>
      <c r="BQ387">
        <f t="shared" si="115"/>
        <v>0.44297954447593368</v>
      </c>
      <c r="BR387">
        <f t="shared" si="116"/>
        <v>0.44029542838639302</v>
      </c>
      <c r="BS387">
        <f t="shared" si="117"/>
        <v>0.4361319055637698</v>
      </c>
      <c r="BT387">
        <f t="shared" si="118"/>
        <v>0.41843941045122812</v>
      </c>
      <c r="BU387">
        <f t="shared" si="119"/>
        <v>0.44061394104979179</v>
      </c>
      <c r="BV387">
        <f t="shared" si="120"/>
        <v>0.56728748057323519</v>
      </c>
      <c r="BW387">
        <f t="shared" si="121"/>
        <v>0.37131141902774079</v>
      </c>
      <c r="BX387">
        <f t="shared" si="122"/>
        <v>0.50182307108840418</v>
      </c>
      <c r="BZ387">
        <f t="shared" si="123"/>
        <v>0.44757350144154007</v>
      </c>
      <c r="CA387" cm="1">
        <f t="array" aca="1" ref="CA387" ca="1">SUM(IF(MOD(_xlfn.FLOOR.MATH(ROW(INDIRECT("1:512"))/1),2)=1,BP387,1-BP387) * IF(MOD(_xlfn.FLOOR.MATH(ROW(INDIRECT("1:512"))/2),2)=1,BQ387,1-BQ387) *  IF(MOD(_xlfn.FLOOR.MATH(ROW(INDIRECT("1:512"))/4),2)=1,BR387,1-BR387) *IF(MOD(_xlfn.FLOOR.MATH(ROW(INDIRECT("1:512"))/8),2)=1,BS387,1-BS387) * IF(MOD(_xlfn.FLOOR.MATH(ROW(INDIRECT("1:512"))/16),2)=1,BT387,1-BT387) * IF(MOD(_xlfn.FLOOR.MATH(ROW(INDIRECT("1:512"))/32),2)=1,BU387,1-BU387) *  IF(MOD(_xlfn.FLOOR.MATH(ROW(INDIRECT("1:512"))/64),2)=1,BV387,1-BV387) * IF(MOD(_xlfn.FLOOR.MATH(ROW(INDIRECT("1:512"))/128),2)=1,BW387,1-BW387) * IF(MOD(_xlfn.FLOOR.MATH(ROW(INDIRECT("1:512"))/256),2)=1,BX387,1-BX387)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0.37207695074439728</v>
      </c>
      <c r="CB387">
        <f ca="1">IF('Auction Sim'!$C$2 = "Most Categories",CA387,BZ387)</f>
        <v>0.37207695074439728</v>
      </c>
      <c r="CD387" t="str">
        <f ca="1"/>
        <v>Braxton Key</v>
      </c>
      <c r="CF387" s="6" t="str">
        <f t="shared" ca="1" si="124"/>
        <v>Braxton Key</v>
      </c>
      <c r="CH387" t="str">
        <f ca="1"/>
        <v>Braxton Key</v>
      </c>
      <c r="CI387">
        <f t="shared" ca="1" si="129"/>
        <v>0.37244963896759187</v>
      </c>
      <c r="CJ387">
        <f t="shared" ca="1" si="130"/>
        <v>0.17462764792978958</v>
      </c>
      <c r="CL387">
        <f t="shared" ca="1" si="131"/>
        <v>0</v>
      </c>
      <c r="CN387">
        <f t="shared" ca="1" si="125"/>
        <v>0</v>
      </c>
    </row>
    <row r="388" spans="9:92">
      <c r="I388" t="str">
        <v>Isaiah Todd</v>
      </c>
      <c r="K388" s="6" t="str">
        <f t="shared" ref="K388:K451" ca="1" si="132">IFERROR(MATCH(I388,$E$4:$E$502,0),I388)</f>
        <v>Isaiah Todd</v>
      </c>
      <c r="M388" t="str">
        <f ca="1"/>
        <v>Isaiah Todd</v>
      </c>
      <c r="N388">
        <f ca="1">INDEX(_g_scores_!K$2:$K$474,MATCH(M388,_g_scores_!$A$2:$A$474,0))</f>
        <v>-3.3566576566492743</v>
      </c>
      <c r="P388">
        <f t="shared" ca="1" si="126"/>
        <v>0</v>
      </c>
      <c r="R388">
        <f t="shared" ref="R388:R451" ca="1" si="133">P388*$G$7/$Q$4</f>
        <v>0</v>
      </c>
      <c r="T388" t="str">
        <v>Keon Ellis</v>
      </c>
      <c r="V388" s="6" t="str">
        <f t="shared" ref="V388:V451" ca="1" si="134">IFERROR(MATCH(T388,$E$4:$E$502,0),T388)</f>
        <v>Keon Ellis</v>
      </c>
      <c r="X388" t="str">
        <f ca="1"/>
        <v>Keon Ellis</v>
      </c>
      <c r="Y388">
        <f ca="1">INDEX(_z_scores_!$K$2:$K$474,MATCH(X388,_z_scores_!$A$2:$A$474,0))</f>
        <v>-5.633896918585215</v>
      </c>
      <c r="AA388">
        <f t="shared" ca="1" si="127"/>
        <v>0</v>
      </c>
      <c r="AC388">
        <f t="shared" ca="1" si="128"/>
        <v>0</v>
      </c>
      <c r="AE388">
        <v>-1.1356428505095912</v>
      </c>
      <c r="AF388">
        <v>-1.1098927211123149</v>
      </c>
      <c r="AG388">
        <v>-0.99065338363049515</v>
      </c>
      <c r="AH388">
        <v>-0.60499141183550409</v>
      </c>
      <c r="AI388">
        <v>-0.65961952165178328</v>
      </c>
      <c r="AJ388">
        <v>-0.71828616125752187</v>
      </c>
      <c r="AK388">
        <v>0.90963505774432685</v>
      </c>
      <c r="AL388">
        <v>-3.45382225660412E-2</v>
      </c>
      <c r="AM388">
        <v>-7.0216557945008196E-2</v>
      </c>
      <c r="BE388" t="str">
        <f t="shared" ref="BE388:BE451" si="135">I388</f>
        <v>Isaiah Todd</v>
      </c>
      <c r="BF388" cm="1">
        <f t="array" ref="BF388">INDEX(_x_scores_!B$2:B$474,MATCH($BE388,_x_scores_!$A$2:$A$474,0),0) + INDEX(_hidden_info_auction!AP$42:BA$42,'Draft Sim'!$F$21)</f>
        <v>-1.2386310827021945</v>
      </c>
      <c r="BG388" cm="1">
        <f t="array" ref="BG388">INDEX(_x_scores_!C$2:C$474,MATCH($BE388,_x_scores_!$A$2:$A$474,0),0) + INDEX(_hidden_info_auction!AP$43:BA$43,'Draft Sim'!$F$21)</f>
        <v>-0.71583062174491219</v>
      </c>
      <c r="BH388" cm="1">
        <f t="array" ref="BH388">INDEX(_x_scores_!D$2:D$474,MATCH($BE388,_x_scores_!$A$2:$A$474,0),0) +INDEX(_hidden_info_auction!AP$44:BA$44,'Draft Sim'!$F$21)</f>
        <v>-0.86002811196821849</v>
      </c>
      <c r="BI388" cm="1">
        <f t="array" ref="BI388">INDEX(_x_scores_!E$2:E$474,MATCH($BE388,_x_scores_!$A$2:$A$474,0),0) + INDEX(_hidden_info_auction!AP$45:BA$45,'Draft Sim'!$F$21)</f>
        <v>-0.89696454211149956</v>
      </c>
      <c r="BJ388" cm="1">
        <f t="array" ref="BJ388">INDEX(_x_scores_!F$2:F$474,MATCH($BE388,_x_scores_!$A$2:$A$474,0),0) + INDEX(_hidden_info_auction!AP$46:BA$46,'Draft Sim'!$F$21)</f>
        <v>-1.1346530158536683</v>
      </c>
      <c r="BK388" cm="1">
        <f t="array" ref="BK388">INDEX(_x_scores_!G$2:G$474,MATCH($BE388,_x_scores_!$A$2:$A$474,0),0) + INDEX(_hidden_info_auction!AP$47:BA$47,'Draft Sim'!$F$21)</f>
        <v>-0.85495477357784699</v>
      </c>
      <c r="BL388" cm="1">
        <f t="array" ref="BL388">INDEX(_x_scores_!H$2:H$474,MATCH($BE388,_x_scores_!$A$2:$A$474,0),0) + INDEX(_hidden_info_auction!AP$48:BA$48,'Draft Sim'!$F$21)</f>
        <v>0.77136467538049514</v>
      </c>
      <c r="BM388" cm="1">
        <f t="array" ref="BM388">INDEX(_x_scores_!I$2:I$474,MATCH($BE388,_x_scores_!$A$2:$A$474,0),0) + INDEX(_hidden_info_auction!AP$49:BA$49,'Draft Sim'!$F$21)</f>
        <v>-1.778728921966956</v>
      </c>
      <c r="BN388" cm="1">
        <f t="array" ref="BN388">INDEX(_x_scores_!J$2:J$474,MATCH($BE388,_x_scores_!$A$2:$A$474,0),0) + INDEX(_hidden_info_auction!AP$50:BA$50,'Draft Sim'!$F$21)</f>
        <v>6.9607262875619746E-2</v>
      </c>
      <c r="BP388">
        <f t="shared" ref="BP388:BP451" si="136">1 - _xlfn.NORM.DIST(0,BF388,SQRT(AP$54),TRUE)</f>
        <v>0.40861312669917271</v>
      </c>
      <c r="BQ388">
        <f t="shared" ref="BQ388:BQ451" si="137">1 - _xlfn.NORM.DIST(0,BG388,SQRT(AP$55),TRUE)</f>
        <v>0.45089553319766695</v>
      </c>
      <c r="BR388">
        <f t="shared" ref="BR388:BR451" si="138">1 - _xlfn.NORM.DIST(0,BH388,SQRT(AP$56),TRUE)</f>
        <v>0.44246480907993457</v>
      </c>
      <c r="BS388">
        <f t="shared" ref="BS388:BS451" si="139">1 - _xlfn.NORM.DIST(0,BI388,SQRT(AP$57),TRUE)</f>
        <v>0.43222819270428314</v>
      </c>
      <c r="BT388">
        <f t="shared" ref="BT388:BT451" si="140">1 - _xlfn.NORM.DIST(0,BJ388,SQRT(AP$58),TRUE)</f>
        <v>0.42137128441931426</v>
      </c>
      <c r="BU388">
        <f t="shared" ref="BU388:BU451" si="141">1 - _xlfn.NORM.DIST(0,BK388,SQRT(AP$59),TRUE)</f>
        <v>0.44122621105055915</v>
      </c>
      <c r="BV388">
        <f t="shared" ref="BV388:BV451" si="142">1 - _xlfn.NORM.DIST(0,BL388,SQRT(AP$60),TRUE)</f>
        <v>0.55635519057555183</v>
      </c>
      <c r="BW388">
        <f t="shared" ref="BW388:BW451" si="143">1 - _xlfn.NORM.DIST(0,BM388,SQRT(AP$61),TRUE)</f>
        <v>0.37048362443885074</v>
      </c>
      <c r="BX388">
        <f t="shared" ref="BX388:BX451" si="144">1 - _xlfn.NORM.DIST(0,BN388,SQRT(AP$62),TRUE)</f>
        <v>0.50512033130069289</v>
      </c>
      <c r="BZ388">
        <f t="shared" ref="BZ388:BZ451" si="145">AVERAGE(BP388:BX388)</f>
        <v>0.44763981149622506</v>
      </c>
      <c r="CA388" cm="1">
        <f t="array" aca="1" ref="CA388" ca="1">SUM(IF(MOD(_xlfn.FLOOR.MATH(ROW(INDIRECT("1:512"))/1),2)=1,BP388,1-BP388) * IF(MOD(_xlfn.FLOOR.MATH(ROW(INDIRECT("1:512"))/2),2)=1,BQ388,1-BQ388) *  IF(MOD(_xlfn.FLOOR.MATH(ROW(INDIRECT("1:512"))/4),2)=1,BR388,1-BR388) *IF(MOD(_xlfn.FLOOR.MATH(ROW(INDIRECT("1:512"))/8),2)=1,BS388,1-BS388) * IF(MOD(_xlfn.FLOOR.MATH(ROW(INDIRECT("1:512"))/16),2)=1,BT388,1-BT388) * IF(MOD(_xlfn.FLOOR.MATH(ROW(INDIRECT("1:512"))/32),2)=1,BU388,1-BU388) *  IF(MOD(_xlfn.FLOOR.MATH(ROW(INDIRECT("1:512"))/64),2)=1,BV388,1-BV388) * IF(MOD(_xlfn.FLOOR.MATH(ROW(INDIRECT("1:512"))/128),2)=1,BW388,1-BW388) * IF(MOD(_xlfn.FLOOR.MATH(ROW(INDIRECT("1:512"))/256),2)=1,BX388,1-BX388)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0.37231011043256546</v>
      </c>
      <c r="CB388">
        <f ca="1">IF('Auction Sim'!$C$2 = "Most Categories",CA388,BZ388)</f>
        <v>0.37231011043256546</v>
      </c>
      <c r="CD388" t="str">
        <f ca="1"/>
        <v>Isaiah Todd</v>
      </c>
      <c r="CF388" s="6" t="str">
        <f t="shared" ref="CF388:CF451" ca="1" si="146">IFERROR(MATCH(CD388,$E$4:$E$502,0),CD388)</f>
        <v>Isaiah Todd</v>
      </c>
      <c r="CH388" t="str">
        <f ca="1"/>
        <v>Isaiah Todd</v>
      </c>
      <c r="CI388">
        <f t="shared" ca="1" si="129"/>
        <v>0.37231011043256546</v>
      </c>
      <c r="CJ388">
        <f t="shared" ca="1" si="130"/>
        <v>0.17425886755853415</v>
      </c>
      <c r="CL388">
        <f t="shared" ca="1" si="131"/>
        <v>0</v>
      </c>
      <c r="CN388">
        <f t="shared" ref="CN388:CN451" ca="1" si="147">CL388*$G$7/$CM$4</f>
        <v>0</v>
      </c>
    </row>
    <row r="389" spans="9:92">
      <c r="I389" t="str">
        <v>Danuel House Jr.</v>
      </c>
      <c r="K389" s="6" t="str">
        <f t="shared" ca="1" si="132"/>
        <v>Danuel House Jr.</v>
      </c>
      <c r="M389" t="str">
        <f ca="1"/>
        <v>Danuel House Jr.</v>
      </c>
      <c r="N389">
        <f ca="1">INDEX(_g_scores_!K$2:$K$474,MATCH(M389,_g_scores_!$A$2:$A$474,0))</f>
        <v>-3.3656632237343809</v>
      </c>
      <c r="P389">
        <f t="shared" ref="P389:P452" ca="1" si="148">MAX(N389-$O$4,0)</f>
        <v>0</v>
      </c>
      <c r="R389">
        <f t="shared" ca="1" si="133"/>
        <v>0</v>
      </c>
      <c r="T389" t="str">
        <v>Eugene Omoruyi</v>
      </c>
      <c r="V389" s="6" t="str">
        <f t="shared" ca="1" si="134"/>
        <v>Eugene Omoruyi</v>
      </c>
      <c r="X389" t="str">
        <f ca="1"/>
        <v>Eugene Omoruyi</v>
      </c>
      <c r="Y389">
        <f ca="1">INDEX(_z_scores_!$K$2:$K$474,MATCH(X389,_z_scores_!$A$2:$A$474,0))</f>
        <v>-5.636595722928166</v>
      </c>
      <c r="AA389">
        <f t="shared" ref="AA389:AA452" ca="1" si="149">MAX(Y389-$Z$4,0)</f>
        <v>0</v>
      </c>
      <c r="AC389">
        <f t="shared" ref="AC389:AC452" ca="1" si="150">AA389*$G$7/$AB$4</f>
        <v>0</v>
      </c>
      <c r="AE389">
        <v>-1.0737864327318472</v>
      </c>
      <c r="AF389">
        <v>-1.0048992228115041</v>
      </c>
      <c r="AG389">
        <v>-1.1300285970781647</v>
      </c>
      <c r="AH389">
        <v>-0.47151864841853303</v>
      </c>
      <c r="AI389">
        <v>-0.7213119217664713</v>
      </c>
      <c r="AJ389">
        <v>-0.70793372510571584</v>
      </c>
      <c r="AK389">
        <v>0.88154930128386855</v>
      </c>
      <c r="AL389">
        <v>-9.8669477742133832E-2</v>
      </c>
      <c r="AM389">
        <v>-0.15845255733304625</v>
      </c>
      <c r="BE389" t="str">
        <f t="shared" si="135"/>
        <v>Danuel House Jr.</v>
      </c>
      <c r="BF389" cm="1">
        <f t="array" ref="BF389">INDEX(_x_scores_!B$2:B$474,MATCH($BE389,_x_scores_!$A$2:$A$474,0),0) + INDEX(_hidden_info_auction!AP$42:BA$42,'Draft Sim'!$F$21)</f>
        <v>-1.2737558388386732</v>
      </c>
      <c r="BG389" cm="1">
        <f t="array" ref="BG389">INDEX(_x_scores_!C$2:C$474,MATCH($BE389,_x_scores_!$A$2:$A$474,0),0) + INDEX(_hidden_info_auction!AP$43:BA$43,'Draft Sim'!$F$21)</f>
        <v>-0.76813164052470662</v>
      </c>
      <c r="BH389" cm="1">
        <f t="array" ref="BH389">INDEX(_x_scores_!D$2:D$474,MATCH($BE389,_x_scores_!$A$2:$A$474,0),0) +INDEX(_hidden_info_auction!AP$44:BA$44,'Draft Sim'!$F$21)</f>
        <v>-0.90607046136811009</v>
      </c>
      <c r="BI389" cm="1">
        <f t="array" ref="BI389">INDEX(_x_scores_!E$2:E$474,MATCH($BE389,_x_scores_!$A$2:$A$474,0),0) + INDEX(_hidden_info_auction!AP$45:BA$45,'Draft Sim'!$F$21)</f>
        <v>-0.86229439568824229</v>
      </c>
      <c r="BJ389" cm="1">
        <f t="array" ref="BJ389">INDEX(_x_scores_!F$2:F$474,MATCH($BE389,_x_scores_!$A$2:$A$474,0),0) + INDEX(_hidden_info_auction!AP$46:BA$46,'Draft Sim'!$F$21)</f>
        <v>-1.1896208271426203</v>
      </c>
      <c r="BK389" cm="1">
        <f t="array" ref="BK389">INDEX(_x_scores_!G$2:G$474,MATCH($BE389,_x_scores_!$A$2:$A$474,0),0) + INDEX(_hidden_info_auction!AP$47:BA$47,'Draft Sim'!$F$21)</f>
        <v>-0.77058881753646702</v>
      </c>
      <c r="BL389" cm="1">
        <f t="array" ref="BL389">INDEX(_x_scores_!H$2:H$474,MATCH($BE389,_x_scores_!$A$2:$A$474,0),0) + INDEX(_hidden_info_auction!AP$48:BA$48,'Draft Sim'!$F$21)</f>
        <v>0.8700871878210924</v>
      </c>
      <c r="BM389" cm="1">
        <f t="array" ref="BM389">INDEX(_x_scores_!I$2:I$474,MATCH($BE389,_x_scores_!$A$2:$A$474,0),0) + INDEX(_hidden_info_auction!AP$49:BA$49,'Draft Sim'!$F$21)</f>
        <v>-1.7781225670095102</v>
      </c>
      <c r="BN389" cm="1">
        <f t="array" ref="BN389">INDEX(_x_scores_!J$2:J$474,MATCH($BE389,_x_scores_!$A$2:$A$474,0),0) + INDEX(_hidden_info_auction!AP$50:BA$50,'Draft Sim'!$F$21)</f>
        <v>2.0228964459883897E-2</v>
      </c>
      <c r="BP389">
        <f t="shared" si="136"/>
        <v>0.40606936150769823</v>
      </c>
      <c r="BQ389">
        <f t="shared" si="137"/>
        <v>0.44732800080713608</v>
      </c>
      <c r="BR389">
        <f t="shared" si="138"/>
        <v>0.43940780228295484</v>
      </c>
      <c r="BS389">
        <f t="shared" si="139"/>
        <v>0.43482385621314257</v>
      </c>
      <c r="BT389">
        <f t="shared" si="140"/>
        <v>0.41761549787014551</v>
      </c>
      <c r="BU389">
        <f t="shared" si="141"/>
        <v>0.44698980847227365</v>
      </c>
      <c r="BV389">
        <f t="shared" si="142"/>
        <v>0.56351000404157947</v>
      </c>
      <c r="BW389">
        <f t="shared" si="143"/>
        <v>0.37052619142032639</v>
      </c>
      <c r="BX389">
        <f t="shared" si="144"/>
        <v>0.50148808614754103</v>
      </c>
      <c r="BZ389">
        <f t="shared" si="145"/>
        <v>0.44752873430697754</v>
      </c>
      <c r="CA389" cm="1">
        <f t="array" aca="1" ref="CA389" ca="1">SUM(IF(MOD(_xlfn.FLOOR.MATH(ROW(INDIRECT("1:512"))/1),2)=1,BP389,1-BP389) * IF(MOD(_xlfn.FLOOR.MATH(ROW(INDIRECT("1:512"))/2),2)=1,BQ389,1-BQ389) *  IF(MOD(_xlfn.FLOOR.MATH(ROW(INDIRECT("1:512"))/4),2)=1,BR389,1-BR389) *IF(MOD(_xlfn.FLOOR.MATH(ROW(INDIRECT("1:512"))/8),2)=1,BS389,1-BS389) * IF(MOD(_xlfn.FLOOR.MATH(ROW(INDIRECT("1:512"))/16),2)=1,BT389,1-BT389) * IF(MOD(_xlfn.FLOOR.MATH(ROW(INDIRECT("1:512"))/32),2)=1,BU389,1-BU389) *  IF(MOD(_xlfn.FLOOR.MATH(ROW(INDIRECT("1:512"))/64),2)=1,BV389,1-BV389) * IF(MOD(_xlfn.FLOOR.MATH(ROW(INDIRECT("1:512"))/128),2)=1,BW389,1-BW389) * IF(MOD(_xlfn.FLOOR.MATH(ROW(INDIRECT("1:512"))/256),2)=1,BX389,1-BX389)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0.37199426234953353</v>
      </c>
      <c r="CB389">
        <f ca="1">IF('Auction Sim'!$C$2 = "Most Categories",CA389,BZ389)</f>
        <v>0.37199426234953353</v>
      </c>
      <c r="CD389" t="str">
        <f ca="1"/>
        <v>Davis Bertans</v>
      </c>
      <c r="CF389" s="6" t="str">
        <f t="shared" ca="1" si="146"/>
        <v>Davis Bertans</v>
      </c>
      <c r="CH389" t="str">
        <f ca="1"/>
        <v>Davis Bertans</v>
      </c>
      <c r="CI389">
        <f t="shared" ref="CI389:CI452" ca="1" si="151">INDEX(CB$4:CB$476,MATCH(CH389,$BE$4:$BE$476,0))</f>
        <v>0.37230602970558191</v>
      </c>
      <c r="CJ389">
        <f t="shared" ref="CJ389:CJ452" ca="1" si="152">_xlfn.NORM.INV(CI389,0.5,1)</f>
        <v>0.1742480813418355</v>
      </c>
      <c r="CL389">
        <f t="shared" ref="CL389:CL452" ca="1" si="153">MAX(CJ389-$CK$4,0)</f>
        <v>0</v>
      </c>
      <c r="CN389">
        <f t="shared" ca="1" si="147"/>
        <v>0</v>
      </c>
    </row>
    <row r="390" spans="9:92">
      <c r="I390" t="str">
        <v>Davis Bertans</v>
      </c>
      <c r="K390" s="6" t="str">
        <f t="shared" ca="1" si="132"/>
        <v>Davis Bertans</v>
      </c>
      <c r="M390" t="str">
        <f ca="1"/>
        <v>Davis Bertans</v>
      </c>
      <c r="N390">
        <f ca="1">INDEX(_g_scores_!K$2:$K$474,MATCH(M390,_g_scores_!$A$2:$A$474,0))</f>
        <v>-3.3698491526857755</v>
      </c>
      <c r="P390">
        <f t="shared" ca="1" si="148"/>
        <v>0</v>
      </c>
      <c r="R390">
        <f t="shared" ca="1" si="133"/>
        <v>0</v>
      </c>
      <c r="T390" t="str">
        <v>Braxton Key</v>
      </c>
      <c r="V390" s="6" t="str">
        <f t="shared" ca="1" si="134"/>
        <v>Braxton Key</v>
      </c>
      <c r="X390" t="str">
        <f ca="1"/>
        <v>Braxton Key</v>
      </c>
      <c r="Y390">
        <f ca="1">INDEX(_z_scores_!$K$2:$K$474,MATCH(X390,_z_scores_!$A$2:$A$474,0))</f>
        <v>-5.6403883947027333</v>
      </c>
      <c r="AA390">
        <f t="shared" ca="1" si="149"/>
        <v>0</v>
      </c>
      <c r="AC390">
        <f t="shared" ca="1" si="150"/>
        <v>0</v>
      </c>
      <c r="AE390">
        <v>-1.2128341079790412</v>
      </c>
      <c r="AF390">
        <v>-0.97274623458872389</v>
      </c>
      <c r="AG390">
        <v>-1.1085988195823659</v>
      </c>
      <c r="AH390">
        <v>-0.71431522395796065</v>
      </c>
      <c r="AI390">
        <v>-0.49993009609741734</v>
      </c>
      <c r="AJ390">
        <v>-0.7405928322595472</v>
      </c>
      <c r="AK390">
        <v>0.98503736036562273</v>
      </c>
      <c r="AL390">
        <v>-8.8915537860901714E-2</v>
      </c>
      <c r="AM390">
        <v>9.5237290260339266E-3</v>
      </c>
      <c r="BE390" t="str">
        <f t="shared" si="135"/>
        <v>Davis Bertans</v>
      </c>
      <c r="BF390" cm="1">
        <f t="array" ref="BF390">INDEX(_x_scores_!B$2:B$474,MATCH($BE390,_x_scores_!$A$2:$A$474,0),0) + INDEX(_hidden_info_auction!AP$42:BA$42,'Draft Sim'!$F$21)</f>
        <v>-1.3736346904194243</v>
      </c>
      <c r="BG390" cm="1">
        <f t="array" ref="BG390">INDEX(_x_scores_!C$2:C$474,MATCH($BE390,_x_scores_!$A$2:$A$474,0),0) + INDEX(_hidden_info_auction!AP$43:BA$43,'Draft Sim'!$F$21)</f>
        <v>-0.8852898584240102</v>
      </c>
      <c r="BH390" cm="1">
        <f t="array" ref="BH390">INDEX(_x_scores_!D$2:D$474,MATCH($BE390,_x_scores_!$A$2:$A$474,0),0) +INDEX(_hidden_info_auction!AP$44:BA$44,'Draft Sim'!$F$21)</f>
        <v>-1.0630453024251467</v>
      </c>
      <c r="BI390" cm="1">
        <f t="array" ref="BI390">INDEX(_x_scores_!E$2:E$474,MATCH($BE390,_x_scores_!$A$2:$A$474,0),0) + INDEX(_hidden_info_auction!AP$45:BA$45,'Draft Sim'!$F$21)</f>
        <v>-1.1000085999291676</v>
      </c>
      <c r="BJ390" cm="1">
        <f t="array" ref="BJ390">INDEX(_x_scores_!F$2:F$474,MATCH($BE390,_x_scores_!$A$2:$A$474,0),0) + INDEX(_hidden_info_auction!AP$46:BA$46,'Draft Sim'!$F$21)</f>
        <v>-1.2285301841856056</v>
      </c>
      <c r="BK390" cm="1">
        <f t="array" ref="BK390">INDEX(_x_scores_!G$2:G$474,MATCH($BE390,_x_scores_!$A$2:$A$474,0),0) + INDEX(_hidden_info_auction!AP$47:BA$47,'Draft Sim'!$F$21)</f>
        <v>-0.22434664528739673</v>
      </c>
      <c r="BL390" cm="1">
        <f t="array" ref="BL390">INDEX(_x_scores_!H$2:H$474,MATCH($BE390,_x_scores_!$A$2:$A$474,0),0) + INDEX(_hidden_info_auction!AP$48:BA$48,'Draft Sim'!$F$21)</f>
        <v>1.0417103838224746</v>
      </c>
      <c r="BM390" cm="1">
        <f t="array" ref="BM390">INDEX(_x_scores_!I$2:I$474,MATCH($BE390,_x_scores_!$A$2:$A$474,0),0) + INDEX(_hidden_info_auction!AP$49:BA$49,'Draft Sim'!$F$21)</f>
        <v>-1.7275318382564362</v>
      </c>
      <c r="BN390" cm="1">
        <f t="array" ref="BN390">INDEX(_x_scores_!J$2:J$474,MATCH($BE390,_x_scores_!$A$2:$A$474,0),0) + INDEX(_hidden_info_auction!AP$50:BA$50,'Draft Sim'!$F$21)</f>
        <v>-5.6955246266957554E-2</v>
      </c>
      <c r="BP390">
        <f t="shared" si="136"/>
        <v>0.39885802900910661</v>
      </c>
      <c r="BQ390">
        <f t="shared" si="137"/>
        <v>0.4393523329761394</v>
      </c>
      <c r="BR390">
        <f t="shared" si="138"/>
        <v>0.42901357884955882</v>
      </c>
      <c r="BS390">
        <f t="shared" si="139"/>
        <v>0.41708902272925275</v>
      </c>
      <c r="BT390">
        <f t="shared" si="140"/>
        <v>0.41496145172711119</v>
      </c>
      <c r="BU390">
        <f t="shared" si="141"/>
        <v>0.4845249751276286</v>
      </c>
      <c r="BV390">
        <f t="shared" si="142"/>
        <v>0.57589756586564</v>
      </c>
      <c r="BW390">
        <f t="shared" si="143"/>
        <v>0.37408326952442361</v>
      </c>
      <c r="BX390">
        <f t="shared" si="144"/>
        <v>0.4958103168491792</v>
      </c>
      <c r="BZ390">
        <f t="shared" si="145"/>
        <v>0.44773228251756009</v>
      </c>
      <c r="CA390" cm="1">
        <f t="array" aca="1" ref="CA390" ca="1">SUM(IF(MOD(_xlfn.FLOOR.MATH(ROW(INDIRECT("1:512"))/1),2)=1,BP390,1-BP390) * IF(MOD(_xlfn.FLOOR.MATH(ROW(INDIRECT("1:512"))/2),2)=1,BQ390,1-BQ390) *  IF(MOD(_xlfn.FLOOR.MATH(ROW(INDIRECT("1:512"))/4),2)=1,BR390,1-BR390) *IF(MOD(_xlfn.FLOOR.MATH(ROW(INDIRECT("1:512"))/8),2)=1,BS390,1-BS390) * IF(MOD(_xlfn.FLOOR.MATH(ROW(INDIRECT("1:512"))/16),2)=1,BT390,1-BT390) * IF(MOD(_xlfn.FLOOR.MATH(ROW(INDIRECT("1:512"))/32),2)=1,BU390,1-BU390) *  IF(MOD(_xlfn.FLOOR.MATH(ROW(INDIRECT("1:512"))/64),2)=1,BV390,1-BV390) * IF(MOD(_xlfn.FLOOR.MATH(ROW(INDIRECT("1:512"))/128),2)=1,BW390,1-BW390) * IF(MOD(_xlfn.FLOOR.MATH(ROW(INDIRECT("1:512"))/256),2)=1,BX390,1-BX390)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0.37230602970558191</v>
      </c>
      <c r="CB390">
        <f ca="1">IF('Auction Sim'!$C$2 = "Most Categories",CA390,BZ390)</f>
        <v>0.37230602970558191</v>
      </c>
      <c r="CD390" t="str">
        <f ca="1"/>
        <v>Justin Champagnie</v>
      </c>
      <c r="CF390" s="6" t="str">
        <f t="shared" ca="1" si="146"/>
        <v>Justin Champagnie</v>
      </c>
      <c r="CH390" t="str">
        <f ca="1"/>
        <v>Justin Champagnie</v>
      </c>
      <c r="CI390">
        <f t="shared" ca="1" si="151"/>
        <v>0.37207695074439728</v>
      </c>
      <c r="CJ390">
        <f t="shared" ca="1" si="152"/>
        <v>0.17364251680986731</v>
      </c>
      <c r="CL390">
        <f t="shared" ca="1" si="153"/>
        <v>0</v>
      </c>
      <c r="CN390">
        <f t="shared" ca="1" si="147"/>
        <v>0</v>
      </c>
    </row>
    <row r="391" spans="9:92">
      <c r="I391" t="str">
        <v>Day'Ron Sharpe</v>
      </c>
      <c r="K391" s="6" t="str">
        <f t="shared" ca="1" si="132"/>
        <v>Day'Ron Sharpe</v>
      </c>
      <c r="M391" t="str">
        <f ca="1"/>
        <v>Day'Ron Sharpe</v>
      </c>
      <c r="N391">
        <f ca="1">INDEX(_g_scores_!K$2:$K$474,MATCH(M391,_g_scores_!$A$2:$A$474,0))</f>
        <v>-3.3763733695830274</v>
      </c>
      <c r="P391">
        <f t="shared" ca="1" si="148"/>
        <v>0</v>
      </c>
      <c r="R391">
        <f t="shared" ca="1" si="133"/>
        <v>0</v>
      </c>
      <c r="T391" t="str">
        <v>Richaun Holmes</v>
      </c>
      <c r="V391" s="6" t="str">
        <f t="shared" ca="1" si="134"/>
        <v>Richaun Holmes</v>
      </c>
      <c r="X391" t="str">
        <f ca="1"/>
        <v>Richaun Holmes</v>
      </c>
      <c r="Y391">
        <f ca="1">INDEX(_z_scores_!$K$2:$K$474,MATCH(X391,_z_scores_!$A$2:$A$474,0))</f>
        <v>-5.6418472908483412</v>
      </c>
      <c r="AA391">
        <f t="shared" ca="1" si="149"/>
        <v>0</v>
      </c>
      <c r="AC391">
        <f t="shared" ca="1" si="150"/>
        <v>0</v>
      </c>
      <c r="AE391">
        <v>-1.2304542901253182</v>
      </c>
      <c r="AF391">
        <v>-0.7934663466673566</v>
      </c>
      <c r="AG391">
        <v>-1.1907105932785327</v>
      </c>
      <c r="AH391">
        <v>-0.83772994478006868</v>
      </c>
      <c r="AI391">
        <v>-0.4606128044997681</v>
      </c>
      <c r="AJ391">
        <v>-0.91988164466812816</v>
      </c>
      <c r="AK391">
        <v>1.0189811103964301</v>
      </c>
      <c r="AL391">
        <v>-6.5144371626810846E-2</v>
      </c>
      <c r="AM391">
        <v>0.15831221617605457</v>
      </c>
      <c r="BE391" t="str">
        <f t="shared" si="135"/>
        <v>Day'Ron Sharpe</v>
      </c>
      <c r="BF391" cm="1">
        <f t="array" ref="BF391">INDEX(_x_scores_!B$2:B$474,MATCH($BE391,_x_scores_!$A$2:$A$474,0),0) + INDEX(_hidden_info_auction!AP$42:BA$42,'Draft Sim'!$F$21)</f>
        <v>-1.2320651788935491</v>
      </c>
      <c r="BG391" cm="1">
        <f t="array" ref="BG391">INDEX(_x_scores_!C$2:C$474,MATCH($BE391,_x_scores_!$A$2:$A$474,0),0) + INDEX(_hidden_info_auction!AP$43:BA$43,'Draft Sim'!$F$21)</f>
        <v>-0.34443603404482703</v>
      </c>
      <c r="BH391" cm="1">
        <f t="array" ref="BH391">INDEX(_x_scores_!D$2:D$474,MATCH($BE391,_x_scores_!$A$2:$A$474,0),0) +INDEX(_hidden_info_auction!AP$44:BA$44,'Draft Sim'!$F$21)</f>
        <v>-1.0692530304219543</v>
      </c>
      <c r="BI391" cm="1">
        <f t="array" ref="BI391">INDEX(_x_scores_!E$2:E$474,MATCH($BE391,_x_scores_!$A$2:$A$474,0),0) + INDEX(_hidden_info_auction!AP$45:BA$45,'Draft Sim'!$F$21)</f>
        <v>-1.0190924127301082</v>
      </c>
      <c r="BJ391" cm="1">
        <f t="array" ref="BJ391">INDEX(_x_scores_!F$2:F$474,MATCH($BE391,_x_scores_!$A$2:$A$474,0),0) + INDEX(_hidden_info_auction!AP$46:BA$46,'Draft Sim'!$F$21)</f>
        <v>-0.7240390912735819</v>
      </c>
      <c r="BK391" cm="1">
        <f t="array" ref="BK391">INDEX(_x_scores_!G$2:G$474,MATCH($BE391,_x_scores_!$A$2:$A$474,0),0) + INDEX(_hidden_info_auction!AP$47:BA$47,'Draft Sim'!$F$21)</f>
        <v>-1.2198427177987634</v>
      </c>
      <c r="BL391" cm="1">
        <f t="array" ref="BL391">INDEX(_x_scores_!H$2:H$474,MATCH($BE391,_x_scores_!$A$2:$A$474,0),0) + INDEX(_hidden_info_auction!AP$48:BA$48,'Draft Sim'!$F$21)</f>
        <v>0.71065726191810108</v>
      </c>
      <c r="BM391" cm="1">
        <f t="array" ref="BM391">INDEX(_x_scores_!I$2:I$474,MATCH($BE391,_x_scores_!$A$2:$A$474,0),0) + INDEX(_hidden_info_auction!AP$49:BA$49,'Draft Sim'!$F$21)</f>
        <v>-2.0598998205819719</v>
      </c>
      <c r="BN391" cm="1">
        <f t="array" ref="BN391">INDEX(_x_scores_!J$2:J$474,MATCH($BE391,_x_scores_!$A$2:$A$474,0),0) + INDEX(_hidden_info_auction!AP$50:BA$50,'Draft Sim'!$F$21)</f>
        <v>0.33227096853624261</v>
      </c>
      <c r="BP391">
        <f t="shared" si="136"/>
        <v>0.40908906600406925</v>
      </c>
      <c r="BQ391">
        <f t="shared" si="137"/>
        <v>0.47632634817871988</v>
      </c>
      <c r="BR391">
        <f t="shared" si="138"/>
        <v>0.42860348987991492</v>
      </c>
      <c r="BS391">
        <f t="shared" si="139"/>
        <v>0.42310880418683972</v>
      </c>
      <c r="BT391">
        <f t="shared" si="140"/>
        <v>0.44963107559060433</v>
      </c>
      <c r="BU391">
        <f t="shared" si="141"/>
        <v>0.41645651544090023</v>
      </c>
      <c r="BV391">
        <f t="shared" si="142"/>
        <v>0.55194618986919308</v>
      </c>
      <c r="BW391">
        <f t="shared" si="143"/>
        <v>0.3509237605470763</v>
      </c>
      <c r="BX391">
        <f t="shared" si="144"/>
        <v>0.52442734032665617</v>
      </c>
      <c r="BZ391">
        <f t="shared" si="145"/>
        <v>0.44783473222488607</v>
      </c>
      <c r="CA391" cm="1">
        <f t="array" aca="1" ref="CA391" ca="1">SUM(IF(MOD(_xlfn.FLOOR.MATH(ROW(INDIRECT("1:512"))/1),2)=1,BP391,1-BP391) * IF(MOD(_xlfn.FLOOR.MATH(ROW(INDIRECT("1:512"))/2),2)=1,BQ391,1-BQ391) *  IF(MOD(_xlfn.FLOOR.MATH(ROW(INDIRECT("1:512"))/4),2)=1,BR391,1-BR391) *IF(MOD(_xlfn.FLOOR.MATH(ROW(INDIRECT("1:512"))/8),2)=1,BS391,1-BS391) * IF(MOD(_xlfn.FLOOR.MATH(ROW(INDIRECT("1:512"))/16),2)=1,BT391,1-BT391) * IF(MOD(_xlfn.FLOOR.MATH(ROW(INDIRECT("1:512"))/32),2)=1,BU391,1-BU391) *  IF(MOD(_xlfn.FLOOR.MATH(ROW(INDIRECT("1:512"))/64),2)=1,BV391,1-BV391) * IF(MOD(_xlfn.FLOOR.MATH(ROW(INDIRECT("1:512"))/128),2)=1,BW391,1-BW391) * IF(MOD(_xlfn.FLOOR.MATH(ROW(INDIRECT("1:512"))/256),2)=1,BX391,1-BX391)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0.37259787454926108</v>
      </c>
      <c r="CB391">
        <f ca="1">IF('Auction Sim'!$C$2 = "Most Categories",CA391,BZ391)</f>
        <v>0.37259787454926108</v>
      </c>
      <c r="CD391" t="str">
        <f ca="1"/>
        <v>Duane Washington Jr.</v>
      </c>
      <c r="CF391" s="6" t="str">
        <f t="shared" ca="1" si="146"/>
        <v>Duane Washington Jr.</v>
      </c>
      <c r="CH391" t="str">
        <f ca="1"/>
        <v>Duane Washington Jr.</v>
      </c>
      <c r="CI391">
        <f t="shared" ca="1" si="151"/>
        <v>0.3720056453256847</v>
      </c>
      <c r="CJ391">
        <f t="shared" ca="1" si="152"/>
        <v>0.1734539982942957</v>
      </c>
      <c r="CL391">
        <f t="shared" ca="1" si="153"/>
        <v>0</v>
      </c>
      <c r="CN391">
        <f t="shared" ca="1" si="147"/>
        <v>0</v>
      </c>
    </row>
    <row r="392" spans="9:92">
      <c r="I392" t="str">
        <v>Frank Kaminsky</v>
      </c>
      <c r="K392" s="6" t="str">
        <f t="shared" ca="1" si="132"/>
        <v>Frank Kaminsky</v>
      </c>
      <c r="M392" t="str">
        <f ca="1"/>
        <v>Frank Kaminsky</v>
      </c>
      <c r="N392">
        <f ca="1">INDEX(_g_scores_!K$2:$K$474,MATCH(M392,_g_scores_!$A$2:$A$474,0))</f>
        <v>-3.3780567157404096</v>
      </c>
      <c r="P392">
        <f t="shared" ca="1" si="148"/>
        <v>0</v>
      </c>
      <c r="R392">
        <f t="shared" ca="1" si="133"/>
        <v>0</v>
      </c>
      <c r="T392" t="str">
        <v>MarJon Beauchamp</v>
      </c>
      <c r="V392" s="6" t="str">
        <f t="shared" ca="1" si="134"/>
        <v>MarJon Beauchamp</v>
      </c>
      <c r="X392" t="str">
        <f ca="1"/>
        <v>MarJon Beauchamp</v>
      </c>
      <c r="Y392">
        <f ca="1">INDEX(_z_scores_!$K$2:$K$474,MATCH(X392,_z_scores_!$A$2:$A$474,0))</f>
        <v>-5.6644517851487848</v>
      </c>
      <c r="AA392">
        <f t="shared" ca="1" si="149"/>
        <v>0</v>
      </c>
      <c r="AC392">
        <f t="shared" ca="1" si="150"/>
        <v>0</v>
      </c>
      <c r="AE392">
        <v>-1.0792045330336222</v>
      </c>
      <c r="AF392">
        <v>-1.032821751557375</v>
      </c>
      <c r="AG392">
        <v>-1.1218775353610022</v>
      </c>
      <c r="AH392">
        <v>-0.44188445829727957</v>
      </c>
      <c r="AI392">
        <v>-0.66305615231607506</v>
      </c>
      <c r="AJ392">
        <v>-0.49939911910774315</v>
      </c>
      <c r="AK392">
        <v>0.75135568730696467</v>
      </c>
      <c r="AL392">
        <v>-5.5801050749659527E-2</v>
      </c>
      <c r="AM392">
        <v>-0.29960199116221886</v>
      </c>
      <c r="BE392" t="str">
        <f t="shared" si="135"/>
        <v>Frank Kaminsky</v>
      </c>
      <c r="BF392" cm="1">
        <f t="array" ref="BF392">INDEX(_x_scores_!B$2:B$474,MATCH($BE392,_x_scores_!$A$2:$A$474,0),0) + INDEX(_hidden_info_auction!AP$42:BA$42,'Draft Sim'!$F$21)</f>
        <v>-1.3016889219876469</v>
      </c>
      <c r="BG392" cm="1">
        <f t="array" ref="BG392">INDEX(_x_scores_!C$2:C$474,MATCH($BE392,_x_scores_!$A$2:$A$474,0),0) + INDEX(_hidden_info_auction!AP$43:BA$43,'Draft Sim'!$F$21)</f>
        <v>-0.77370527925957455</v>
      </c>
      <c r="BH392" cm="1">
        <f t="array" ref="BH392">INDEX(_x_scores_!D$2:D$474,MATCH($BE392,_x_scores_!$A$2:$A$474,0),0) +INDEX(_hidden_info_auction!AP$44:BA$44,'Draft Sim'!$F$21)</f>
        <v>-0.91795558409391065</v>
      </c>
      <c r="BI392" cm="1">
        <f t="array" ref="BI392">INDEX(_x_scores_!E$2:E$474,MATCH($BE392,_x_scores_!$A$2:$A$474,0),0) + INDEX(_hidden_info_auction!AP$45:BA$45,'Draft Sim'!$F$21)</f>
        <v>-1.0070942265601717</v>
      </c>
      <c r="BJ392" cm="1">
        <f t="array" ref="BJ392">INDEX(_x_scores_!F$2:F$474,MATCH($BE392,_x_scores_!$A$2:$A$474,0),0) + INDEX(_hidden_info_auction!AP$46:BA$46,'Draft Sim'!$F$21)</f>
        <v>-1.0892513607796053</v>
      </c>
      <c r="BK392" cm="1">
        <f t="array" ref="BK392">INDEX(_x_scores_!G$2:G$474,MATCH($BE392,_x_scores_!$A$2:$A$474,0),0) + INDEX(_hidden_info_auction!AP$47:BA$47,'Draft Sim'!$F$21)</f>
        <v>-0.87284445971906255</v>
      </c>
      <c r="BL392" cm="1">
        <f t="array" ref="BL392">INDEX(_x_scores_!H$2:H$474,MATCH($BE392,_x_scores_!$A$2:$A$474,0),0) + INDEX(_hidden_info_auction!AP$48:BA$48,'Draft Sim'!$F$21)</f>
        <v>0.92435514711577982</v>
      </c>
      <c r="BM392" cm="1">
        <f t="array" ref="BM392">INDEX(_x_scores_!I$2:I$474,MATCH($BE392,_x_scores_!$A$2:$A$474,0),0) + INDEX(_hidden_info_auction!AP$49:BA$49,'Draft Sim'!$F$21)</f>
        <v>-1.7384894877670138</v>
      </c>
      <c r="BN392" cm="1">
        <f t="array" ref="BN392">INDEX(_x_scores_!J$2:J$474,MATCH($BE392,_x_scores_!$A$2:$A$474,0),0) + INDEX(_hidden_info_auction!AP$50:BA$50,'Draft Sim'!$F$21)</f>
        <v>0.11231219839521631</v>
      </c>
      <c r="BP392">
        <f t="shared" si="136"/>
        <v>0.40404924469887948</v>
      </c>
      <c r="BQ392">
        <f t="shared" si="137"/>
        <v>0.44694806037065493</v>
      </c>
      <c r="BR392">
        <f t="shared" si="138"/>
        <v>0.438619261982927</v>
      </c>
      <c r="BS392">
        <f t="shared" si="139"/>
        <v>0.42400297860249891</v>
      </c>
      <c r="BT392">
        <f t="shared" si="140"/>
        <v>0.42447886382149347</v>
      </c>
      <c r="BU392">
        <f t="shared" si="141"/>
        <v>0.4400056037651453</v>
      </c>
      <c r="BV392">
        <f t="shared" si="142"/>
        <v>0.56743434037692086</v>
      </c>
      <c r="BW392">
        <f t="shared" si="143"/>
        <v>0.37331190560315386</v>
      </c>
      <c r="BX392">
        <f t="shared" si="144"/>
        <v>0.50826135557043894</v>
      </c>
      <c r="BZ392">
        <f t="shared" si="145"/>
        <v>0.44745684608801256</v>
      </c>
      <c r="CA392" cm="1">
        <f t="array" aca="1" ref="CA392" ca="1">SUM(IF(MOD(_xlfn.FLOOR.MATH(ROW(INDIRECT("1:512"))/1),2)=1,BP392,1-BP392) * IF(MOD(_xlfn.FLOOR.MATH(ROW(INDIRECT("1:512"))/2),2)=1,BQ392,1-BQ392) *  IF(MOD(_xlfn.FLOOR.MATH(ROW(INDIRECT("1:512"))/4),2)=1,BR392,1-BR392) *IF(MOD(_xlfn.FLOOR.MATH(ROW(INDIRECT("1:512"))/8),2)=1,BS392,1-BS392) * IF(MOD(_xlfn.FLOOR.MATH(ROW(INDIRECT("1:512"))/16),2)=1,BT392,1-BT392) * IF(MOD(_xlfn.FLOOR.MATH(ROW(INDIRECT("1:512"))/32),2)=1,BU392,1-BU392) *  IF(MOD(_xlfn.FLOOR.MATH(ROW(INDIRECT("1:512"))/64),2)=1,BV392,1-BV392) * IF(MOD(_xlfn.FLOOR.MATH(ROW(INDIRECT("1:512"))/128),2)=1,BW392,1-BW392) * IF(MOD(_xlfn.FLOOR.MATH(ROW(INDIRECT("1:512"))/256),2)=1,BX392,1-BX392)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0.37176753996176087</v>
      </c>
      <c r="CB392">
        <f ca="1">IF('Auction Sim'!$C$2 = "Most Categories",CA392,BZ392)</f>
        <v>0.37176753996176087</v>
      </c>
      <c r="CD392" t="str">
        <f ca="1"/>
        <v>Danuel House Jr.</v>
      </c>
      <c r="CF392" s="6" t="str">
        <f t="shared" ca="1" si="146"/>
        <v>Danuel House Jr.</v>
      </c>
      <c r="CH392" t="str">
        <f ca="1"/>
        <v>Danuel House Jr.</v>
      </c>
      <c r="CI392">
        <f t="shared" ca="1" si="151"/>
        <v>0.37199426234953353</v>
      </c>
      <c r="CJ392">
        <f t="shared" ca="1" si="152"/>
        <v>0.17342390270843133</v>
      </c>
      <c r="CL392">
        <f t="shared" ca="1" si="153"/>
        <v>0</v>
      </c>
      <c r="CN392">
        <f t="shared" ca="1" si="147"/>
        <v>0</v>
      </c>
    </row>
    <row r="393" spans="9:92">
      <c r="I393" t="str">
        <v>Admiral Schofield</v>
      </c>
      <c r="K393" s="6" t="str">
        <f t="shared" ca="1" si="132"/>
        <v>Admiral Schofield</v>
      </c>
      <c r="M393" t="str">
        <f ca="1"/>
        <v>Admiral Schofield</v>
      </c>
      <c r="N393">
        <f ca="1">INDEX(_g_scores_!K$2:$K$474,MATCH(M393,_g_scores_!$A$2:$A$474,0))</f>
        <v>-3.3840811266007504</v>
      </c>
      <c r="P393">
        <f t="shared" ca="1" si="148"/>
        <v>0</v>
      </c>
      <c r="R393">
        <f t="shared" ca="1" si="133"/>
        <v>0</v>
      </c>
      <c r="T393" t="str">
        <v>Doug McDermott</v>
      </c>
      <c r="V393" s="6" t="str">
        <f t="shared" ca="1" si="134"/>
        <v>Doug McDermott</v>
      </c>
      <c r="X393" t="str">
        <f ca="1"/>
        <v>Doug McDermott</v>
      </c>
      <c r="Y393">
        <f ca="1">INDEX(_z_scores_!$K$2:$K$474,MATCH(X393,_z_scores_!$A$2:$A$474,0))</f>
        <v>-5.6677988855008312</v>
      </c>
      <c r="AA393">
        <f t="shared" ca="1" si="149"/>
        <v>0</v>
      </c>
      <c r="AC393">
        <f t="shared" ca="1" si="150"/>
        <v>0</v>
      </c>
      <c r="AE393">
        <v>-0.88411395989717556</v>
      </c>
      <c r="AF393">
        <v>-1.1563508048747355</v>
      </c>
      <c r="AG393">
        <v>-0.99315891709768611</v>
      </c>
      <c r="AH393">
        <v>-0.83002829559022362</v>
      </c>
      <c r="AI393">
        <v>-0.82296524790033054</v>
      </c>
      <c r="AJ393">
        <v>-0.17146678000345875</v>
      </c>
      <c r="AK393">
        <v>0.82866285865244671</v>
      </c>
      <c r="AL393">
        <v>-9.3035307468314361E-3</v>
      </c>
      <c r="AM393">
        <v>-0.18159789631247983</v>
      </c>
      <c r="BE393" t="str">
        <f t="shared" si="135"/>
        <v>Admiral Schofield</v>
      </c>
      <c r="BF393" cm="1">
        <f t="array" ref="BF393">INDEX(_x_scores_!B$2:B$474,MATCH($BE393,_x_scores_!$A$2:$A$474,0),0) + INDEX(_hidden_info_auction!AP$42:BA$42,'Draft Sim'!$F$21)</f>
        <v>-1.2796524115432859</v>
      </c>
      <c r="BG393" cm="1">
        <f t="array" ref="BG393">INDEX(_x_scores_!C$2:C$474,MATCH($BE393,_x_scores_!$A$2:$A$474,0),0) + INDEX(_hidden_info_auction!AP$43:BA$43,'Draft Sim'!$F$21)</f>
        <v>-0.65954282238062911</v>
      </c>
      <c r="BH393" cm="1">
        <f t="array" ref="BH393">INDEX(_x_scores_!D$2:D$474,MATCH($BE393,_x_scores_!$A$2:$A$474,0),0) +INDEX(_hidden_info_auction!AP$44:BA$44,'Draft Sim'!$F$21)</f>
        <v>-0.9335653910826418</v>
      </c>
      <c r="BI393" cm="1">
        <f t="array" ref="BI393">INDEX(_x_scores_!E$2:E$474,MATCH($BE393,_x_scores_!$A$2:$A$474,0),0) + INDEX(_hidden_info_auction!AP$45:BA$45,'Draft Sim'!$F$21)</f>
        <v>-0.9696163598836316</v>
      </c>
      <c r="BJ393" cm="1">
        <f t="array" ref="BJ393">INDEX(_x_scores_!F$2:F$474,MATCH($BE393,_x_scores_!$A$2:$A$474,0),0) + INDEX(_hidden_info_auction!AP$46:BA$46,'Draft Sim'!$F$21)</f>
        <v>-1.2397742158534535</v>
      </c>
      <c r="BK393" cm="1">
        <f t="array" ref="BK393">INDEX(_x_scores_!G$2:G$474,MATCH($BE393,_x_scores_!$A$2:$A$474,0),0) + INDEX(_hidden_info_auction!AP$47:BA$47,'Draft Sim'!$F$21)</f>
        <v>-0.69228546614592823</v>
      </c>
      <c r="BL393" cm="1">
        <f t="array" ref="BL393">INDEX(_x_scores_!H$2:H$474,MATCH($BE393,_x_scores_!$A$2:$A$474,0),0) + INDEX(_hidden_info_auction!AP$48:BA$48,'Draft Sim'!$F$21)</f>
        <v>0.88479951582274219</v>
      </c>
      <c r="BM393" cm="1">
        <f t="array" ref="BM393">INDEX(_x_scores_!I$2:I$474,MATCH($BE393,_x_scores_!$A$2:$A$474,0),0) + INDEX(_hidden_info_auction!AP$49:BA$49,'Draft Sim'!$F$21)</f>
        <v>-1.7813397839122214</v>
      </c>
      <c r="BN393" cm="1">
        <f t="array" ref="BN393">INDEX(_x_scores_!J$2:J$474,MATCH($BE393,_x_scores_!$A$2:$A$474,0),0) + INDEX(_hidden_info_auction!AP$50:BA$50,'Draft Sim'!$F$21)</f>
        <v>1.1787841853653683E-2</v>
      </c>
      <c r="BP393">
        <f t="shared" si="136"/>
        <v>0.40564271192956025</v>
      </c>
      <c r="BQ393">
        <f t="shared" si="137"/>
        <v>0.45473943876274991</v>
      </c>
      <c r="BR393">
        <f t="shared" si="138"/>
        <v>0.43758397118798342</v>
      </c>
      <c r="BS393">
        <f t="shared" si="139"/>
        <v>0.42679854693928188</v>
      </c>
      <c r="BT393">
        <f t="shared" si="140"/>
        <v>0.4141952017120627</v>
      </c>
      <c r="BU393">
        <f t="shared" si="141"/>
        <v>0.45234929295189219</v>
      </c>
      <c r="BV393">
        <f t="shared" si="142"/>
        <v>0.56457454671613472</v>
      </c>
      <c r="BW393">
        <f t="shared" si="143"/>
        <v>0.37030035633167702</v>
      </c>
      <c r="BX393">
        <f t="shared" si="144"/>
        <v>0.50086714033588731</v>
      </c>
      <c r="BZ393">
        <f t="shared" si="145"/>
        <v>0.44745013409635881</v>
      </c>
      <c r="CA393" cm="1">
        <f t="array" aca="1" ref="CA393" ca="1">SUM(IF(MOD(_xlfn.FLOOR.MATH(ROW(INDIRECT("1:512"))/1),2)=1,BP393,1-BP393) * IF(MOD(_xlfn.FLOOR.MATH(ROW(INDIRECT("1:512"))/2),2)=1,BQ393,1-BQ393) *  IF(MOD(_xlfn.FLOOR.MATH(ROW(INDIRECT("1:512"))/4),2)=1,BR393,1-BR393) *IF(MOD(_xlfn.FLOOR.MATH(ROW(INDIRECT("1:512"))/8),2)=1,BS393,1-BS393) * IF(MOD(_xlfn.FLOOR.MATH(ROW(INDIRECT("1:512"))/16),2)=1,BT393,1-BT393) * IF(MOD(_xlfn.FLOOR.MATH(ROW(INDIRECT("1:512"))/32),2)=1,BU393,1-BU393) *  IF(MOD(_xlfn.FLOOR.MATH(ROW(INDIRECT("1:512"))/64),2)=1,BV393,1-BV393) * IF(MOD(_xlfn.FLOOR.MATH(ROW(INDIRECT("1:512"))/128),2)=1,BW393,1-BW393) * IF(MOD(_xlfn.FLOOR.MATH(ROW(INDIRECT("1:512"))/256),2)=1,BX393,1-BX393)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0.37178347314644833</v>
      </c>
      <c r="CB393">
        <f ca="1">IF('Auction Sim'!$C$2 = "Most Categories",CA393,BZ393)</f>
        <v>0.37178347314644833</v>
      </c>
      <c r="CD393" t="str">
        <f ca="1"/>
        <v>Admiral Schofield</v>
      </c>
      <c r="CF393" s="6" t="str">
        <f t="shared" ca="1" si="146"/>
        <v>Admiral Schofield</v>
      </c>
      <c r="CH393" t="str">
        <f ca="1"/>
        <v>Admiral Schofield</v>
      </c>
      <c r="CI393">
        <f t="shared" ca="1" si="151"/>
        <v>0.37178347314644833</v>
      </c>
      <c r="CJ393">
        <f t="shared" ca="1" si="152"/>
        <v>0.17286654114023331</v>
      </c>
      <c r="CL393">
        <f t="shared" ca="1" si="153"/>
        <v>0</v>
      </c>
      <c r="CN393">
        <f t="shared" ca="1" si="147"/>
        <v>0</v>
      </c>
    </row>
    <row r="394" spans="9:92">
      <c r="I394" t="str">
        <v>Duane Washington Jr.</v>
      </c>
      <c r="K394" s="6" t="str">
        <f t="shared" ca="1" si="132"/>
        <v>Duane Washington Jr.</v>
      </c>
      <c r="M394" t="str">
        <f ca="1"/>
        <v>Duane Washington Jr.</v>
      </c>
      <c r="N394">
        <f ca="1">INDEX(_g_scores_!K$2:$K$474,MATCH(M394,_g_scores_!$A$2:$A$474,0))</f>
        <v>-3.3862492955047201</v>
      </c>
      <c r="P394">
        <f t="shared" ca="1" si="148"/>
        <v>0</v>
      </c>
      <c r="R394">
        <f t="shared" ca="1" si="133"/>
        <v>0</v>
      </c>
      <c r="T394" t="str">
        <v>Mamadi Diakite</v>
      </c>
      <c r="V394" s="6" t="str">
        <f t="shared" ca="1" si="134"/>
        <v>Mamadi Diakite</v>
      </c>
      <c r="X394" t="str">
        <f ca="1"/>
        <v>Mamadi Diakite</v>
      </c>
      <c r="Y394">
        <f ca="1">INDEX(_z_scores_!$K$2:$K$474,MATCH(X394,_z_scores_!$A$2:$A$474,0))</f>
        <v>-5.6867054934337045</v>
      </c>
      <c r="AA394">
        <f t="shared" ca="1" si="149"/>
        <v>0</v>
      </c>
      <c r="AC394">
        <f t="shared" ca="1" si="150"/>
        <v>0</v>
      </c>
      <c r="AE394">
        <v>-1.1973956558497763</v>
      </c>
      <c r="AF394">
        <v>-0.87443050155068935</v>
      </c>
      <c r="AG394">
        <v>-1.1106287079211721</v>
      </c>
      <c r="AH394">
        <v>-0.75644178614756574</v>
      </c>
      <c r="AI394">
        <v>-0.34240651830930935</v>
      </c>
      <c r="AJ394">
        <v>-0.86308649274327309</v>
      </c>
      <c r="AK394">
        <v>0.8940242598746414</v>
      </c>
      <c r="AL394">
        <v>-5.284246452323E-2</v>
      </c>
      <c r="AM394">
        <v>-2.5463496851106458E-2</v>
      </c>
      <c r="BE394" t="str">
        <f t="shared" si="135"/>
        <v>Duane Washington Jr.</v>
      </c>
      <c r="BF394" cm="1">
        <f t="array" ref="BF394">INDEX(_x_scores_!B$2:B$474,MATCH($BE394,_x_scores_!$A$2:$A$474,0),0) + INDEX(_hidden_info_auction!AP$42:BA$42,'Draft Sim'!$F$21)</f>
        <v>-1.0272185306179762</v>
      </c>
      <c r="BG394" cm="1">
        <f t="array" ref="BG394">INDEX(_x_scores_!C$2:C$474,MATCH($BE394,_x_scores_!$A$2:$A$474,0),0) + INDEX(_hidden_info_auction!AP$43:BA$43,'Draft Sim'!$F$21)</f>
        <v>-0.97246796154148452</v>
      </c>
      <c r="BH394" cm="1">
        <f t="array" ref="BH394">INDEX(_x_scores_!D$2:D$474,MATCH($BE394,_x_scores_!$A$2:$A$474,0),0) +INDEX(_hidden_info_auction!AP$44:BA$44,'Draft Sim'!$F$21)</f>
        <v>-0.68701961823778679</v>
      </c>
      <c r="BI394" cm="1">
        <f t="array" ref="BI394">INDEX(_x_scores_!E$2:E$474,MATCH($BE394,_x_scores_!$A$2:$A$474,0),0) + INDEX(_hidden_info_auction!AP$45:BA$45,'Draft Sim'!$F$21)</f>
        <v>-0.94878307002664064</v>
      </c>
      <c r="BJ394" cm="1">
        <f t="array" ref="BJ394">INDEX(_x_scores_!F$2:F$474,MATCH($BE394,_x_scores_!$A$2:$A$474,0),0) + INDEX(_hidden_info_auction!AP$46:BA$46,'Draft Sim'!$F$21)</f>
        <v>-1.3090668598296746</v>
      </c>
      <c r="BK394" cm="1">
        <f t="array" ref="BK394">INDEX(_x_scores_!G$2:G$474,MATCH($BE394,_x_scores_!$A$2:$A$474,0),0) + INDEX(_hidden_info_auction!AP$47:BA$47,'Draft Sim'!$F$21)</f>
        <v>-0.3957317245731069</v>
      </c>
      <c r="BL394" cm="1">
        <f t="array" ref="BL394">INDEX(_x_scores_!H$2:H$474,MATCH($BE394,_x_scores_!$A$2:$A$474,0),0) + INDEX(_hidden_info_auction!AP$48:BA$48,'Draft Sim'!$F$21)</f>
        <v>0.6235156751941282</v>
      </c>
      <c r="BM394" cm="1">
        <f t="array" ref="BM394">INDEX(_x_scores_!I$2:I$474,MATCH($BE394,_x_scores_!$A$2:$A$474,0),0) + INDEX(_hidden_info_auction!AP$49:BA$49,'Draft Sim'!$F$21)</f>
        <v>-1.7699077671540446</v>
      </c>
      <c r="BN394" cm="1">
        <f t="array" ref="BN394">INDEX(_x_scores_!J$2:J$474,MATCH($BE394,_x_scores_!$A$2:$A$474,0),0) + INDEX(_hidden_info_auction!AP$50:BA$50,'Draft Sim'!$F$21)</f>
        <v>-0.1562995819036421</v>
      </c>
      <c r="BP394">
        <f t="shared" si="136"/>
        <v>0.42400157244150583</v>
      </c>
      <c r="BQ394">
        <f t="shared" si="137"/>
        <v>0.43343334400009526</v>
      </c>
      <c r="BR394">
        <f t="shared" si="138"/>
        <v>0.45398097707249452</v>
      </c>
      <c r="BS394">
        <f t="shared" si="139"/>
        <v>0.42835415542882571</v>
      </c>
      <c r="BT394">
        <f t="shared" si="140"/>
        <v>0.40948040966403298</v>
      </c>
      <c r="BU394">
        <f t="shared" si="141"/>
        <v>0.47271759440364247</v>
      </c>
      <c r="BV394">
        <f t="shared" si="142"/>
        <v>0.54560625656453154</v>
      </c>
      <c r="BW394">
        <f t="shared" si="143"/>
        <v>0.37110303808464618</v>
      </c>
      <c r="BX394">
        <f t="shared" si="144"/>
        <v>0.48850383134784725</v>
      </c>
      <c r="BZ394">
        <f t="shared" si="145"/>
        <v>0.44746457544529139</v>
      </c>
      <c r="CA394" cm="1">
        <f t="array" aca="1" ref="CA394" ca="1">SUM(IF(MOD(_xlfn.FLOOR.MATH(ROW(INDIRECT("1:512"))/1),2)=1,BP394,1-BP394) * IF(MOD(_xlfn.FLOOR.MATH(ROW(INDIRECT("1:512"))/2),2)=1,BQ394,1-BQ394) *  IF(MOD(_xlfn.FLOOR.MATH(ROW(INDIRECT("1:512"))/4),2)=1,BR394,1-BR394) *IF(MOD(_xlfn.FLOOR.MATH(ROW(INDIRECT("1:512"))/8),2)=1,BS394,1-BS394) * IF(MOD(_xlfn.FLOOR.MATH(ROW(INDIRECT("1:512"))/16),2)=1,BT394,1-BT394) * IF(MOD(_xlfn.FLOOR.MATH(ROW(INDIRECT("1:512"))/32),2)=1,BU394,1-BU394) *  IF(MOD(_xlfn.FLOOR.MATH(ROW(INDIRECT("1:512"))/64),2)=1,BV394,1-BV394) * IF(MOD(_xlfn.FLOOR.MATH(ROW(INDIRECT("1:512"))/128),2)=1,BW394,1-BW394) * IF(MOD(_xlfn.FLOOR.MATH(ROW(INDIRECT("1:512"))/256),2)=1,BX394,1-BX394)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0.3720056453256847</v>
      </c>
      <c r="CB394">
        <f ca="1">IF('Auction Sim'!$C$2 = "Most Categories",CA394,BZ394)</f>
        <v>0.3720056453256847</v>
      </c>
      <c r="CD394" t="str">
        <f ca="1"/>
        <v>Frank Kaminsky</v>
      </c>
      <c r="CF394" s="6" t="str">
        <f t="shared" ca="1" si="146"/>
        <v>Frank Kaminsky</v>
      </c>
      <c r="CH394" t="str">
        <f ca="1"/>
        <v>Frank Kaminsky</v>
      </c>
      <c r="CI394">
        <f t="shared" ca="1" si="151"/>
        <v>0.37176753996176087</v>
      </c>
      <c r="CJ394">
        <f t="shared" ca="1" si="152"/>
        <v>0.17282440703148427</v>
      </c>
      <c r="CL394">
        <f t="shared" ca="1" si="153"/>
        <v>0</v>
      </c>
      <c r="CN394">
        <f t="shared" ca="1" si="147"/>
        <v>0</v>
      </c>
    </row>
    <row r="395" spans="9:92">
      <c r="I395" t="str">
        <v>Keon Ellis</v>
      </c>
      <c r="K395" s="6" t="str">
        <f t="shared" ca="1" si="132"/>
        <v>Keon Ellis</v>
      </c>
      <c r="M395" t="str">
        <f ca="1"/>
        <v>Keon Ellis</v>
      </c>
      <c r="N395">
        <f ca="1">INDEX(_g_scores_!K$2:$K$474,MATCH(M395,_g_scores_!$A$2:$A$474,0))</f>
        <v>-3.3916187197381786</v>
      </c>
      <c r="P395">
        <f t="shared" ca="1" si="148"/>
        <v>0</v>
      </c>
      <c r="R395">
        <f t="shared" ca="1" si="133"/>
        <v>0</v>
      </c>
      <c r="T395" t="str">
        <v>Frank Kaminsky</v>
      </c>
      <c r="V395" s="6" t="str">
        <f t="shared" ca="1" si="134"/>
        <v>Frank Kaminsky</v>
      </c>
      <c r="X395" t="str">
        <f ca="1"/>
        <v>Frank Kaminsky</v>
      </c>
      <c r="Y395">
        <f ca="1">INDEX(_z_scores_!$K$2:$K$474,MATCH(X395,_z_scores_!$A$2:$A$474,0))</f>
        <v>-5.6927859005995227</v>
      </c>
      <c r="AA395">
        <f t="shared" ca="1" si="149"/>
        <v>0</v>
      </c>
      <c r="AC395">
        <f t="shared" ca="1" si="150"/>
        <v>0</v>
      </c>
      <c r="AE395">
        <v>-1.2098520587691766</v>
      </c>
      <c r="AF395">
        <v>-1.0178728943862809</v>
      </c>
      <c r="AG395">
        <v>-1.0674145873274159</v>
      </c>
      <c r="AH395">
        <v>-0.77411869961476032</v>
      </c>
      <c r="AI395">
        <v>-0.51747989304655484</v>
      </c>
      <c r="AJ395">
        <v>-0.80491104041882444</v>
      </c>
      <c r="AK395">
        <v>0.99501946026092258</v>
      </c>
      <c r="AL395">
        <v>5.4492146018254688E-3</v>
      </c>
      <c r="AM395">
        <v>1.2468358989059576E-2</v>
      </c>
      <c r="BE395" t="str">
        <f t="shared" si="135"/>
        <v>Keon Ellis</v>
      </c>
      <c r="BF395" cm="1">
        <f t="array" ref="BF395">INDEX(_x_scores_!B$2:B$474,MATCH($BE395,_x_scores_!$A$2:$A$474,0),0) + INDEX(_hidden_info_auction!AP$42:BA$42,'Draft Sim'!$F$21)</f>
        <v>-1.2274797137280615</v>
      </c>
      <c r="BG395" cm="1">
        <f t="array" ref="BG395">INDEX(_x_scores_!C$2:C$474,MATCH($BE395,_x_scores_!$A$2:$A$474,0),0) + INDEX(_hidden_info_auction!AP$43:BA$43,'Draft Sim'!$F$21)</f>
        <v>-0.86572510598560848</v>
      </c>
      <c r="BH395" cm="1">
        <f t="array" ref="BH395">INDEX(_x_scores_!D$2:D$474,MATCH($BE395,_x_scores_!$A$2:$A$474,0),0) +INDEX(_hidden_info_auction!AP$44:BA$44,'Draft Sim'!$F$21)</f>
        <v>-0.8411943803969899</v>
      </c>
      <c r="BI395" cm="1">
        <f t="array" ref="BI395">INDEX(_x_scores_!E$2:E$474,MATCH($BE395,_x_scores_!$A$2:$A$474,0),0) + INDEX(_hidden_info_auction!AP$45:BA$45,'Draft Sim'!$F$21)</f>
        <v>-0.83796693878091544</v>
      </c>
      <c r="BJ395" cm="1">
        <f t="array" ref="BJ395">INDEX(_x_scores_!F$2:F$474,MATCH($BE395,_x_scores_!$A$2:$A$474,0),0) + INDEX(_hidden_info_auction!AP$46:BA$46,'Draft Sim'!$F$21)</f>
        <v>-1.2313909893848338</v>
      </c>
      <c r="BK395" cm="1">
        <f t="array" ref="BK395">INDEX(_x_scores_!G$2:G$474,MATCH($BE395,_x_scores_!$A$2:$A$474,0),0) + INDEX(_hidden_info_auction!AP$47:BA$47,'Draft Sim'!$F$21)</f>
        <v>-0.78621958055775998</v>
      </c>
      <c r="BL395" cm="1">
        <f t="array" ref="BL395">INDEX(_x_scores_!H$2:H$474,MATCH($BE395,_x_scores_!$A$2:$A$474,0),0) + INDEX(_hidden_info_auction!AP$48:BA$48,'Draft Sim'!$F$21)</f>
        <v>0.83897074459918408</v>
      </c>
      <c r="BM395" cm="1">
        <f t="array" ref="BM395">INDEX(_x_scores_!I$2:I$474,MATCH($BE395,_x_scores_!$A$2:$A$474,0),0) + INDEX(_hidden_info_auction!AP$49:BA$49,'Draft Sim'!$F$21)</f>
        <v>-1.7784769249348804</v>
      </c>
      <c r="BN395" cm="1">
        <f t="array" ref="BN395">INDEX(_x_scores_!J$2:J$474,MATCH($BE395,_x_scores_!$A$2:$A$474,0),0) + INDEX(_hidden_info_auction!AP$50:BA$50,'Draft Sim'!$F$21)</f>
        <v>2.9627281461148541E-2</v>
      </c>
      <c r="BP395">
        <f t="shared" si="136"/>
        <v>0.40942152981457403</v>
      </c>
      <c r="BQ395">
        <f t="shared" si="137"/>
        <v>0.44068260264669701</v>
      </c>
      <c r="BR395">
        <f t="shared" si="138"/>
        <v>0.44371628352758674</v>
      </c>
      <c r="BS395">
        <f t="shared" si="139"/>
        <v>0.436646874931236</v>
      </c>
      <c r="BT395">
        <f t="shared" si="140"/>
        <v>0.41476646486580415</v>
      </c>
      <c r="BU395">
        <f t="shared" si="141"/>
        <v>0.44592108485502424</v>
      </c>
      <c r="BV395">
        <f t="shared" si="142"/>
        <v>0.56125699912371751</v>
      </c>
      <c r="BW395">
        <f t="shared" si="143"/>
        <v>0.3705013147968178</v>
      </c>
      <c r="BX395">
        <f t="shared" si="144"/>
        <v>0.50217944077928656</v>
      </c>
      <c r="BZ395">
        <f t="shared" si="145"/>
        <v>0.44723251059341607</v>
      </c>
      <c r="CA395" cm="1">
        <f t="array" aca="1" ref="CA395" ca="1">SUM(IF(MOD(_xlfn.FLOOR.MATH(ROW(INDIRECT("1:512"))/1),2)=1,BP395,1-BP395) * IF(MOD(_xlfn.FLOOR.MATH(ROW(INDIRECT("1:512"))/2),2)=1,BQ395,1-BQ395) *  IF(MOD(_xlfn.FLOOR.MATH(ROW(INDIRECT("1:512"))/4),2)=1,BR395,1-BR395) *IF(MOD(_xlfn.FLOOR.MATH(ROW(INDIRECT("1:512"))/8),2)=1,BS395,1-BS395) * IF(MOD(_xlfn.FLOOR.MATH(ROW(INDIRECT("1:512"))/16),2)=1,BT395,1-BT395) * IF(MOD(_xlfn.FLOOR.MATH(ROW(INDIRECT("1:512"))/32),2)=1,BU395,1-BU395) *  IF(MOD(_xlfn.FLOOR.MATH(ROW(INDIRECT("1:512"))/64),2)=1,BV395,1-BV395) * IF(MOD(_xlfn.FLOOR.MATH(ROW(INDIRECT("1:512"))/128),2)=1,BW395,1-BW395) * IF(MOD(_xlfn.FLOOR.MATH(ROW(INDIRECT("1:512"))/256),2)=1,BX395,1-BX395)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0.37131195066290251</v>
      </c>
      <c r="CB395">
        <f ca="1">IF('Auction Sim'!$C$2 = "Most Categories",CA395,BZ395)</f>
        <v>0.37131195066290251</v>
      </c>
      <c r="CD395" t="str">
        <f ca="1"/>
        <v>Juancho Hernangomez</v>
      </c>
      <c r="CF395" s="6" t="str">
        <f t="shared" ca="1" si="146"/>
        <v>Juancho Hernangomez</v>
      </c>
      <c r="CH395" t="str">
        <f ca="1"/>
        <v>Juancho Hernangomez</v>
      </c>
      <c r="CI395">
        <f t="shared" ca="1" si="151"/>
        <v>0.37131520531906798</v>
      </c>
      <c r="CJ395">
        <f t="shared" ca="1" si="152"/>
        <v>0.17162799942660517</v>
      </c>
      <c r="CL395">
        <f t="shared" ca="1" si="153"/>
        <v>0</v>
      </c>
      <c r="CN395">
        <f t="shared" ca="1" si="147"/>
        <v>0</v>
      </c>
    </row>
    <row r="396" spans="9:92">
      <c r="I396" t="str">
        <v>Juancho Hernangomez</v>
      </c>
      <c r="K396" s="6" t="str">
        <f t="shared" ca="1" si="132"/>
        <v>Juancho Hernangomez</v>
      </c>
      <c r="M396" t="str">
        <f ca="1"/>
        <v>Juancho Hernangomez</v>
      </c>
      <c r="N396">
        <f ca="1">INDEX(_g_scores_!K$2:$K$474,MATCH(M396,_g_scores_!$A$2:$A$474,0))</f>
        <v>-3.3983550004193415</v>
      </c>
      <c r="P396">
        <f t="shared" ca="1" si="148"/>
        <v>0</v>
      </c>
      <c r="R396">
        <f t="shared" ca="1" si="133"/>
        <v>0</v>
      </c>
      <c r="T396" t="str">
        <v>Isaiah Roby</v>
      </c>
      <c r="V396" s="6" t="str">
        <f t="shared" ca="1" si="134"/>
        <v>Isaiah Roby</v>
      </c>
      <c r="X396" t="str">
        <f ca="1"/>
        <v>Isaiah Roby</v>
      </c>
      <c r="Y396">
        <f ca="1">INDEX(_z_scores_!$K$2:$K$474,MATCH(X396,_z_scores_!$A$2:$A$474,0))</f>
        <v>-5.6941943698171205</v>
      </c>
      <c r="AA396">
        <f t="shared" ca="1" si="149"/>
        <v>0</v>
      </c>
      <c r="AC396">
        <f t="shared" ca="1" si="150"/>
        <v>0</v>
      </c>
      <c r="AE396">
        <v>-1.1173291172270019</v>
      </c>
      <c r="AF396">
        <v>-0.89837291275628917</v>
      </c>
      <c r="AG396">
        <v>-1.053682322365137</v>
      </c>
      <c r="AH396">
        <v>-0.56989236577014768</v>
      </c>
      <c r="AI396">
        <v>-0.62108500798062571</v>
      </c>
      <c r="AJ396">
        <v>-0.83579314073267352</v>
      </c>
      <c r="AK396">
        <v>0.86074693597207452</v>
      </c>
      <c r="AL396">
        <v>-0.12177664362413372</v>
      </c>
      <c r="AM396">
        <v>-8.4732774334647459E-2</v>
      </c>
      <c r="BE396" t="str">
        <f t="shared" si="135"/>
        <v>Juancho Hernangomez</v>
      </c>
      <c r="BF396" cm="1">
        <f t="array" ref="BF396">INDEX(_x_scores_!B$2:B$474,MATCH($BE396,_x_scores_!$A$2:$A$474,0),0) + INDEX(_hidden_info_auction!AP$42:BA$42,'Draft Sim'!$F$21)</f>
        <v>-1.3059075423525339</v>
      </c>
      <c r="BG396" cm="1">
        <f t="array" ref="BG396">INDEX(_x_scores_!C$2:C$474,MATCH($BE396,_x_scores_!$A$2:$A$474,0),0) + INDEX(_hidden_info_auction!AP$43:BA$43,'Draft Sim'!$F$21)</f>
        <v>-0.61900520264473291</v>
      </c>
      <c r="BH396" cm="1">
        <f t="array" ref="BH396">INDEX(_x_scores_!D$2:D$474,MATCH($BE396,_x_scores_!$A$2:$A$474,0),0) +INDEX(_hidden_info_auction!AP$44:BA$44,'Draft Sim'!$F$21)</f>
        <v>-0.96637098917875641</v>
      </c>
      <c r="BI396" cm="1">
        <f t="array" ref="BI396">INDEX(_x_scores_!E$2:E$474,MATCH($BE396,_x_scores_!$A$2:$A$474,0),0) + INDEX(_hidden_info_auction!AP$45:BA$45,'Draft Sim'!$F$21)</f>
        <v>-0.91292340931095173</v>
      </c>
      <c r="BJ396" cm="1">
        <f t="array" ref="BJ396">INDEX(_x_scores_!F$2:F$474,MATCH($BE396,_x_scores_!$A$2:$A$474,0),0) + INDEX(_hidden_info_auction!AP$46:BA$46,'Draft Sim'!$F$21)</f>
        <v>-1.2276970647204171</v>
      </c>
      <c r="BK396" cm="1">
        <f t="array" ref="BK396">INDEX(_x_scores_!G$2:G$474,MATCH($BE396,_x_scores_!$A$2:$A$474,0),0) + INDEX(_hidden_info_auction!AP$47:BA$47,'Draft Sim'!$F$21)</f>
        <v>-0.80479070045458778</v>
      </c>
      <c r="BL396" cm="1">
        <f t="array" ref="BL396">INDEX(_x_scores_!H$2:H$474,MATCH($BE396,_x_scores_!$A$2:$A$474,0),0) + INDEX(_hidden_info_auction!AP$48:BA$48,'Draft Sim'!$F$21)</f>
        <v>0.90674608333144069</v>
      </c>
      <c r="BM396" cm="1">
        <f t="array" ref="BM396">INDEX(_x_scores_!I$2:I$474,MATCH($BE396,_x_scores_!$A$2:$A$474,0),0) + INDEX(_hidden_info_auction!AP$49:BA$49,'Draft Sim'!$F$21)</f>
        <v>-1.8054632950998013</v>
      </c>
      <c r="BN396" cm="1">
        <f t="array" ref="BN396">INDEX(_x_scores_!J$2:J$474,MATCH($BE396,_x_scores_!$A$2:$A$474,0),0) + INDEX(_hidden_info_auction!AP$50:BA$50,'Draft Sim'!$F$21)</f>
        <v>4.4082513848793151E-2</v>
      </c>
      <c r="BP396">
        <f t="shared" si="136"/>
        <v>0.40374437550075337</v>
      </c>
      <c r="BQ396">
        <f t="shared" si="137"/>
        <v>0.45751041013890004</v>
      </c>
      <c r="BR396">
        <f t="shared" si="138"/>
        <v>0.43540960264611117</v>
      </c>
      <c r="BS396">
        <f t="shared" si="139"/>
        <v>0.43103436932467409</v>
      </c>
      <c r="BT396">
        <f t="shared" si="140"/>
        <v>0.41501823945400396</v>
      </c>
      <c r="BU396">
        <f t="shared" si="141"/>
        <v>0.44465183110592277</v>
      </c>
      <c r="BV396">
        <f t="shared" si="142"/>
        <v>0.56616166698980386</v>
      </c>
      <c r="BW396">
        <f t="shared" si="143"/>
        <v>0.36860841644288422</v>
      </c>
      <c r="BX396">
        <f t="shared" si="144"/>
        <v>0.50324277637046155</v>
      </c>
      <c r="BZ396">
        <f t="shared" si="145"/>
        <v>0.44726463199705724</v>
      </c>
      <c r="CA396" cm="1">
        <f t="array" aca="1" ref="CA396" ca="1">SUM(IF(MOD(_xlfn.FLOOR.MATH(ROW(INDIRECT("1:512"))/1),2)=1,BP396,1-BP396) * IF(MOD(_xlfn.FLOOR.MATH(ROW(INDIRECT("1:512"))/2),2)=1,BQ396,1-BQ396) *  IF(MOD(_xlfn.FLOOR.MATH(ROW(INDIRECT("1:512"))/4),2)=1,BR396,1-BR396) *IF(MOD(_xlfn.FLOOR.MATH(ROW(INDIRECT("1:512"))/8),2)=1,BS396,1-BS396) * IF(MOD(_xlfn.FLOOR.MATH(ROW(INDIRECT("1:512"))/16),2)=1,BT396,1-BT396) * IF(MOD(_xlfn.FLOOR.MATH(ROW(INDIRECT("1:512"))/32),2)=1,BU396,1-BU396) *  IF(MOD(_xlfn.FLOOR.MATH(ROW(INDIRECT("1:512"))/64),2)=1,BV396,1-BV396) * IF(MOD(_xlfn.FLOOR.MATH(ROW(INDIRECT("1:512"))/128),2)=1,BW396,1-BW396) * IF(MOD(_xlfn.FLOOR.MATH(ROW(INDIRECT("1:512"))/256),2)=1,BX396,1-BX396)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0.37131520531906798</v>
      </c>
      <c r="CB396">
        <f ca="1">IF('Auction Sim'!$C$2 = "Most Categories",CA396,BZ396)</f>
        <v>0.37131520531906798</v>
      </c>
      <c r="CD396" t="str">
        <f ca="1"/>
        <v>Keon Ellis</v>
      </c>
      <c r="CF396" s="6" t="str">
        <f t="shared" ca="1" si="146"/>
        <v>Keon Ellis</v>
      </c>
      <c r="CH396" t="str">
        <f ca="1"/>
        <v>Keon Ellis</v>
      </c>
      <c r="CI396">
        <f t="shared" ca="1" si="151"/>
        <v>0.37131195066290251</v>
      </c>
      <c r="CJ396">
        <f t="shared" ca="1" si="152"/>
        <v>0.17161938928582043</v>
      </c>
      <c r="CL396">
        <f t="shared" ca="1" si="153"/>
        <v>0</v>
      </c>
      <c r="CN396">
        <f t="shared" ca="1" si="147"/>
        <v>0</v>
      </c>
    </row>
    <row r="397" spans="9:92">
      <c r="I397" t="str">
        <v>Facundo Campazzo</v>
      </c>
      <c r="K397" s="6" t="str">
        <f t="shared" ca="1" si="132"/>
        <v>Facundo Campazzo</v>
      </c>
      <c r="M397" t="str">
        <f ca="1"/>
        <v>Facundo Campazzo</v>
      </c>
      <c r="N397">
        <f ca="1">INDEX(_g_scores_!K$2:$K$474,MATCH(M397,_g_scores_!$A$2:$A$474,0))</f>
        <v>-3.4086299437543044</v>
      </c>
      <c r="P397">
        <f t="shared" ca="1" si="148"/>
        <v>0</v>
      </c>
      <c r="R397">
        <f t="shared" ca="1" si="133"/>
        <v>0</v>
      </c>
      <c r="T397" t="str">
        <v>Juancho Hernangomez</v>
      </c>
      <c r="V397" s="6" t="str">
        <f t="shared" ca="1" si="134"/>
        <v>Juancho Hernangomez</v>
      </c>
      <c r="X397" t="str">
        <f ca="1"/>
        <v>Juancho Hernangomez</v>
      </c>
      <c r="Y397">
        <f ca="1">INDEX(_z_scores_!$K$2:$K$474,MATCH(X397,_z_scores_!$A$2:$A$474,0))</f>
        <v>-5.6975854545377125</v>
      </c>
      <c r="AA397">
        <f t="shared" ca="1" si="149"/>
        <v>0</v>
      </c>
      <c r="AC397">
        <f t="shared" ca="1" si="150"/>
        <v>0</v>
      </c>
      <c r="AE397">
        <v>-1.2140706791340636</v>
      </c>
      <c r="AF397">
        <v>-0.86317281777143928</v>
      </c>
      <c r="AG397">
        <v>-1.1158299924122617</v>
      </c>
      <c r="AH397">
        <v>-0.67994788236554038</v>
      </c>
      <c r="AI397">
        <v>-0.65592559698736663</v>
      </c>
      <c r="AJ397">
        <v>-0.73685728115434967</v>
      </c>
      <c r="AK397">
        <v>0.97741039647658345</v>
      </c>
      <c r="AL397">
        <v>-6.1524592730961898E-2</v>
      </c>
      <c r="AM397">
        <v>-5.5761325557363586E-2</v>
      </c>
      <c r="BE397" t="str">
        <f t="shared" si="135"/>
        <v>Facundo Campazzo</v>
      </c>
      <c r="BF397" cm="1">
        <f t="array" ref="BF397">INDEX(_x_scores_!B$2:B$474,MATCH($BE397,_x_scores_!$A$2:$A$474,0),0) + INDEX(_hidden_info_auction!AP$42:BA$42,'Draft Sim'!$F$21)</f>
        <v>-1.3157096758276456</v>
      </c>
      <c r="BG397" cm="1">
        <f t="array" ref="BG397">INDEX(_x_scores_!C$2:C$474,MATCH($BE397,_x_scores_!$A$2:$A$474,0),0) + INDEX(_hidden_info_auction!AP$43:BA$43,'Draft Sim'!$F$21)</f>
        <v>-0.98493945869769772</v>
      </c>
      <c r="BH397" cm="1">
        <f t="array" ref="BH397">INDEX(_x_scores_!D$2:D$474,MATCH($BE397,_x_scores_!$A$2:$A$474,0),0) +INDEX(_hidden_info_auction!AP$44:BA$44,'Draft Sim'!$F$21)</f>
        <v>-0.53195027619043678</v>
      </c>
      <c r="BI397" cm="1">
        <f t="array" ref="BI397">INDEX(_x_scores_!E$2:E$474,MATCH($BE397,_x_scores_!$A$2:$A$474,0),0) + INDEX(_hidden_info_auction!AP$45:BA$45,'Draft Sim'!$F$21)</f>
        <v>-0.58081471187924794</v>
      </c>
      <c r="BJ397" cm="1">
        <f t="array" ref="BJ397">INDEX(_x_scores_!F$2:F$474,MATCH($BE397,_x_scores_!$A$2:$A$474,0),0) + INDEX(_hidden_info_auction!AP$46:BA$46,'Draft Sim'!$F$21)</f>
        <v>-1.3576534751426887</v>
      </c>
      <c r="BK397" cm="1">
        <f t="array" ref="BK397">INDEX(_x_scores_!G$2:G$474,MATCH($BE397,_x_scores_!$A$2:$A$474,0),0) + INDEX(_hidden_info_auction!AP$47:BA$47,'Draft Sim'!$F$21)</f>
        <v>-0.84340512695795655</v>
      </c>
      <c r="BL397" cm="1">
        <f t="array" ref="BL397">INDEX(_x_scores_!H$2:H$474,MATCH($BE397,_x_scores_!$A$2:$A$474,0),0) + INDEX(_hidden_info_auction!AP$48:BA$48,'Draft Sim'!$F$21)</f>
        <v>0.67719511341392513</v>
      </c>
      <c r="BM397" cm="1">
        <f t="array" ref="BM397">INDEX(_x_scores_!I$2:I$474,MATCH($BE397,_x_scores_!$A$2:$A$474,0),0) + INDEX(_hidden_info_auction!AP$49:BA$49,'Draft Sim'!$F$21)</f>
        <v>-1.7496250810479657</v>
      </c>
      <c r="BN397" cm="1">
        <f t="array" ref="BN397">INDEX(_x_scores_!J$2:J$474,MATCH($BE397,_x_scores_!$A$2:$A$474,0),0) + INDEX(_hidden_info_auction!AP$50:BA$50,'Draft Sim'!$F$21)</f>
        <v>-3.4911808028783659E-2</v>
      </c>
      <c r="BP397">
        <f t="shared" si="136"/>
        <v>0.40303622576271414</v>
      </c>
      <c r="BQ397">
        <f t="shared" si="137"/>
        <v>0.43258777453899644</v>
      </c>
      <c r="BR397">
        <f t="shared" si="138"/>
        <v>0.46433631798117747</v>
      </c>
      <c r="BS397">
        <f t="shared" si="139"/>
        <v>0.45599187660774798</v>
      </c>
      <c r="BT397">
        <f t="shared" si="140"/>
        <v>0.4061822396701964</v>
      </c>
      <c r="BU397">
        <f t="shared" si="141"/>
        <v>0.44201453697363724</v>
      </c>
      <c r="BV397">
        <f t="shared" si="142"/>
        <v>0.54951315051047622</v>
      </c>
      <c r="BW397">
        <f t="shared" si="143"/>
        <v>0.37252853513352013</v>
      </c>
      <c r="BX397">
        <f t="shared" si="144"/>
        <v>0.49743182407268338</v>
      </c>
      <c r="BZ397">
        <f t="shared" si="145"/>
        <v>0.44706916458346108</v>
      </c>
      <c r="CA397" cm="1">
        <f t="array" aca="1" ref="CA397" ca="1">SUM(IF(MOD(_xlfn.FLOOR.MATH(ROW(INDIRECT("1:512"))/1),2)=1,BP397,1-BP397) * IF(MOD(_xlfn.FLOOR.MATH(ROW(INDIRECT("1:512"))/2),2)=1,BQ397,1-BQ397) *  IF(MOD(_xlfn.FLOOR.MATH(ROW(INDIRECT("1:512"))/4),2)=1,BR397,1-BR397) *IF(MOD(_xlfn.FLOOR.MATH(ROW(INDIRECT("1:512"))/8),2)=1,BS397,1-BS397) * IF(MOD(_xlfn.FLOOR.MATH(ROW(INDIRECT("1:512"))/16),2)=1,BT397,1-BT397) * IF(MOD(_xlfn.FLOOR.MATH(ROW(INDIRECT("1:512"))/32),2)=1,BU397,1-BU397) *  IF(MOD(_xlfn.FLOOR.MATH(ROW(INDIRECT("1:512"))/64),2)=1,BV397,1-BV397) * IF(MOD(_xlfn.FLOOR.MATH(ROW(INDIRECT("1:512"))/128),2)=1,BW397,1-BW397) * IF(MOD(_xlfn.FLOOR.MATH(ROW(INDIRECT("1:512"))/256),2)=1,BX397,1-BX397)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0.37099634556657851</v>
      </c>
      <c r="CB397">
        <f ca="1">IF('Auction Sim'!$C$2 = "Most Categories",CA397,BZ397)</f>
        <v>0.37099634556657851</v>
      </c>
      <c r="CD397" t="str">
        <f ca="1"/>
        <v>Alize Johnson</v>
      </c>
      <c r="CF397" s="6" t="str">
        <f t="shared" ca="1" si="146"/>
        <v>Alize Johnson</v>
      </c>
      <c r="CH397" t="str">
        <f ca="1"/>
        <v>Alize Johnson</v>
      </c>
      <c r="CI397">
        <f t="shared" ca="1" si="151"/>
        <v>0.37109883192511972</v>
      </c>
      <c r="CJ397">
        <f t="shared" ca="1" si="152"/>
        <v>0.17105553405148488</v>
      </c>
      <c r="CL397">
        <f t="shared" ca="1" si="153"/>
        <v>0</v>
      </c>
      <c r="CN397">
        <f t="shared" ca="1" si="147"/>
        <v>0</v>
      </c>
    </row>
    <row r="398" spans="9:92">
      <c r="I398" t="str">
        <v>Alize Johnson</v>
      </c>
      <c r="K398" s="6" t="str">
        <f t="shared" ca="1" si="132"/>
        <v>Alize Johnson</v>
      </c>
      <c r="M398" t="str">
        <f ca="1"/>
        <v>Alize Johnson</v>
      </c>
      <c r="N398">
        <f ca="1">INDEX(_g_scores_!K$2:$K$474,MATCH(M398,_g_scores_!$A$2:$A$474,0))</f>
        <v>-3.4118566970710971</v>
      </c>
      <c r="P398">
        <f t="shared" ca="1" si="148"/>
        <v>0</v>
      </c>
      <c r="R398">
        <f t="shared" ca="1" si="133"/>
        <v>0</v>
      </c>
      <c r="T398" t="str">
        <v>Khem Birch</v>
      </c>
      <c r="V398" s="6" t="str">
        <f t="shared" ca="1" si="134"/>
        <v>Khem Birch</v>
      </c>
      <c r="X398" t="str">
        <f ca="1"/>
        <v>Khem Birch</v>
      </c>
      <c r="Y398">
        <f ca="1">INDEX(_z_scores_!$K$2:$K$474,MATCH(X398,_z_scores_!$A$2:$A$474,0))</f>
        <v>-5.7037688552455856</v>
      </c>
      <c r="AA398">
        <f t="shared" ca="1" si="149"/>
        <v>0</v>
      </c>
      <c r="AC398">
        <f t="shared" ca="1" si="150"/>
        <v>0</v>
      </c>
      <c r="AE398">
        <v>-1.2199136691566066</v>
      </c>
      <c r="AF398">
        <v>-0.92110552138227964</v>
      </c>
      <c r="AG398">
        <v>-1.1150298519634645</v>
      </c>
      <c r="AH398">
        <v>-0.66481484137588132</v>
      </c>
      <c r="AI398">
        <v>-0.52410966994664088</v>
      </c>
      <c r="AJ398">
        <v>-0.96541361255906566</v>
      </c>
      <c r="AK398">
        <v>0.95641163363627713</v>
      </c>
      <c r="AL398">
        <v>-3.4283572568058876E-2</v>
      </c>
      <c r="AM398">
        <v>2.5241909378900331E-2</v>
      </c>
      <c r="BE398" t="str">
        <f t="shared" si="135"/>
        <v>Alize Johnson</v>
      </c>
      <c r="BF398" cm="1">
        <f t="array" ref="BF398">INDEX(_x_scores_!B$2:B$474,MATCH($BE398,_x_scores_!$A$2:$A$474,0),0) + INDEX(_hidden_info_auction!AP$42:BA$42,'Draft Sim'!$F$21)</f>
        <v>-1.2385268268301253</v>
      </c>
      <c r="BG398" cm="1">
        <f t="array" ref="BG398">INDEX(_x_scores_!C$2:C$474,MATCH($BE398,_x_scores_!$A$2:$A$474,0),0) + INDEX(_hidden_info_auction!AP$43:BA$43,'Draft Sim'!$F$21)</f>
        <v>-0.67290099424702532</v>
      </c>
      <c r="BH398" cm="1">
        <f t="array" ref="BH398">INDEX(_x_scores_!D$2:D$474,MATCH($BE398,_x_scores_!$A$2:$A$474,0),0) +INDEX(_hidden_info_auction!AP$44:BA$44,'Draft Sim'!$F$21)</f>
        <v>-0.88938011255058713</v>
      </c>
      <c r="BI398" cm="1">
        <f t="array" ref="BI398">INDEX(_x_scores_!E$2:E$474,MATCH($BE398,_x_scores_!$A$2:$A$474,0),0) + INDEX(_hidden_info_auction!AP$45:BA$45,'Draft Sim'!$F$21)</f>
        <v>-0.87300331342813853</v>
      </c>
      <c r="BJ398" cm="1">
        <f t="array" ref="BJ398">INDEX(_x_scores_!F$2:F$474,MATCH($BE398,_x_scores_!$A$2:$A$474,0),0) + INDEX(_hidden_info_auction!AP$46:BA$46,'Draft Sim'!$F$21)</f>
        <v>-1.1581993508009156</v>
      </c>
      <c r="BK398" cm="1">
        <f t="array" ref="BK398">INDEX(_x_scores_!G$2:G$474,MATCH($BE398,_x_scores_!$A$2:$A$474,0),0) + INDEX(_hidden_info_auction!AP$47:BA$47,'Draft Sim'!$F$21)</f>
        <v>-0.86927258083169123</v>
      </c>
      <c r="BL398" cm="1">
        <f t="array" ref="BL398">INDEX(_x_scores_!H$2:H$474,MATCH($BE398,_x_scores_!$A$2:$A$474,0),0) + INDEX(_hidden_info_auction!AP$48:BA$48,'Draft Sim'!$F$21)</f>
        <v>0.7135851590771759</v>
      </c>
      <c r="BM398" cm="1">
        <f t="array" ref="BM398">INDEX(_x_scores_!I$2:I$474,MATCH($BE398,_x_scores_!$A$2:$A$474,0),0) + INDEX(_hidden_info_auction!AP$49:BA$49,'Draft Sim'!$F$21)</f>
        <v>-1.8015780330164262</v>
      </c>
      <c r="BN398" cm="1">
        <f t="array" ref="BN398">INDEX(_x_scores_!J$2:J$474,MATCH($BE398,_x_scores_!$A$2:$A$474,0),0) + INDEX(_hidden_info_auction!AP$50:BA$50,'Draft Sim'!$F$21)</f>
        <v>8.2166932156651259E-2</v>
      </c>
      <c r="BP398">
        <f t="shared" si="136"/>
        <v>0.40862068279020081</v>
      </c>
      <c r="BQ398">
        <f t="shared" si="137"/>
        <v>0.45382680909374762</v>
      </c>
      <c r="BR398">
        <f t="shared" si="138"/>
        <v>0.44051555943443832</v>
      </c>
      <c r="BS398">
        <f t="shared" si="139"/>
        <v>0.43402180217419151</v>
      </c>
      <c r="BT398">
        <f t="shared" si="140"/>
        <v>0.41976153659344173</v>
      </c>
      <c r="BU398">
        <f t="shared" si="141"/>
        <v>0.44024926669052289</v>
      </c>
      <c r="BV398">
        <f t="shared" si="142"/>
        <v>0.5521589862506735</v>
      </c>
      <c r="BW398">
        <f t="shared" si="143"/>
        <v>0.36888074429250484</v>
      </c>
      <c r="BX398">
        <f t="shared" si="144"/>
        <v>0.50604415908066214</v>
      </c>
      <c r="BZ398">
        <f t="shared" si="145"/>
        <v>0.44711994960004259</v>
      </c>
      <c r="CA398" cm="1">
        <f t="array" aca="1" ref="CA398" ca="1">SUM(IF(MOD(_xlfn.FLOOR.MATH(ROW(INDIRECT("1:512"))/1),2)=1,BP398,1-BP398) * IF(MOD(_xlfn.FLOOR.MATH(ROW(INDIRECT("1:512"))/2),2)=1,BQ398,1-BQ398) *  IF(MOD(_xlfn.FLOOR.MATH(ROW(INDIRECT("1:512"))/4),2)=1,BR398,1-BR398) *IF(MOD(_xlfn.FLOOR.MATH(ROW(INDIRECT("1:512"))/8),2)=1,BS398,1-BS398) * IF(MOD(_xlfn.FLOOR.MATH(ROW(INDIRECT("1:512"))/16),2)=1,BT398,1-BT398) * IF(MOD(_xlfn.FLOOR.MATH(ROW(INDIRECT("1:512"))/32),2)=1,BU398,1-BU398) *  IF(MOD(_xlfn.FLOOR.MATH(ROW(INDIRECT("1:512"))/64),2)=1,BV398,1-BV398) * IF(MOD(_xlfn.FLOOR.MATH(ROW(INDIRECT("1:512"))/128),2)=1,BW398,1-BW398) * IF(MOD(_xlfn.FLOOR.MATH(ROW(INDIRECT("1:512"))/256),2)=1,BX398,1-BX398)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0.37109883192511972</v>
      </c>
      <c r="CB398">
        <f ca="1">IF('Auction Sim'!$C$2 = "Most Categories",CA398,BZ398)</f>
        <v>0.37109883192511972</v>
      </c>
      <c r="CD398" t="str">
        <f ca="1"/>
        <v>Facundo Campazzo</v>
      </c>
      <c r="CF398" s="6" t="str">
        <f t="shared" ca="1" si="146"/>
        <v>Facundo Campazzo</v>
      </c>
      <c r="CH398" t="str">
        <f ca="1"/>
        <v>Facundo Campazzo</v>
      </c>
      <c r="CI398">
        <f t="shared" ca="1" si="151"/>
        <v>0.37099634556657851</v>
      </c>
      <c r="CJ398">
        <f t="shared" ca="1" si="152"/>
        <v>0.17078434529920622</v>
      </c>
      <c r="CL398">
        <f t="shared" ca="1" si="153"/>
        <v>0</v>
      </c>
      <c r="CN398">
        <f t="shared" ca="1" si="147"/>
        <v>0</v>
      </c>
    </row>
    <row r="399" spans="9:92">
      <c r="I399" t="str">
        <v>Ron Harper Jr.</v>
      </c>
      <c r="K399" s="6" t="str">
        <f t="shared" ca="1" si="132"/>
        <v>Ron Harper Jr.</v>
      </c>
      <c r="M399" t="str">
        <f ca="1"/>
        <v>Ron Harper Jr.</v>
      </c>
      <c r="N399">
        <f ca="1">INDEX(_g_scores_!K$2:$K$474,MATCH(M399,_g_scores_!$A$2:$A$474,0))</f>
        <v>-3.4130587384805096</v>
      </c>
      <c r="P399">
        <f t="shared" ca="1" si="148"/>
        <v>0</v>
      </c>
      <c r="R399">
        <f t="shared" ca="1" si="133"/>
        <v>0</v>
      </c>
      <c r="T399" t="str">
        <v>Alize Johnson</v>
      </c>
      <c r="V399" s="6" t="str">
        <f t="shared" ca="1" si="134"/>
        <v>Alize Johnson</v>
      </c>
      <c r="X399" t="str">
        <f ca="1"/>
        <v>Alize Johnson</v>
      </c>
      <c r="Y399">
        <f ca="1">INDEX(_z_scores_!$K$2:$K$474,MATCH(X399,_z_scores_!$A$2:$A$474,0))</f>
        <v>-5.71328217564837</v>
      </c>
      <c r="AA399">
        <f t="shared" ca="1" si="149"/>
        <v>0</v>
      </c>
      <c r="AC399">
        <f t="shared" ca="1" si="150"/>
        <v>0</v>
      </c>
      <c r="AE399">
        <v>-1.146689963611655</v>
      </c>
      <c r="AF399">
        <v>-0.91706860937373169</v>
      </c>
      <c r="AG399">
        <v>-1.0388391157840924</v>
      </c>
      <c r="AH399">
        <v>-0.64002778648272718</v>
      </c>
      <c r="AI399">
        <v>-0.58642788306786509</v>
      </c>
      <c r="AJ399">
        <v>-0.80133916153145313</v>
      </c>
      <c r="AK399">
        <v>0.78424947222231867</v>
      </c>
      <c r="AL399">
        <v>-5.7639330647586924E-2</v>
      </c>
      <c r="AM399">
        <v>-1.7676907249505474E-2</v>
      </c>
      <c r="BE399" t="str">
        <f t="shared" si="135"/>
        <v>Ron Harper Jr.</v>
      </c>
      <c r="BF399" cm="1">
        <f t="array" ref="BF399">INDEX(_x_scores_!B$2:B$474,MATCH($BE399,_x_scores_!$A$2:$A$474,0),0) + INDEX(_hidden_info_auction!AP$42:BA$42,'Draft Sim'!$F$21)</f>
        <v>-1.2562709228903246</v>
      </c>
      <c r="BG399" cm="1">
        <f t="array" ref="BG399">INDEX(_x_scores_!C$2:C$474,MATCH($BE399,_x_scores_!$A$2:$A$474,0),0) + INDEX(_hidden_info_auction!AP$43:BA$43,'Draft Sim'!$F$21)</f>
        <v>-0.77991807027215543</v>
      </c>
      <c r="BH399" cm="1">
        <f t="array" ref="BH399">INDEX(_x_scores_!D$2:D$474,MATCH($BE399,_x_scores_!$A$2:$A$474,0),0) +INDEX(_hidden_info_auction!AP$44:BA$44,'Draft Sim'!$F$21)</f>
        <v>-0.90250416368550979</v>
      </c>
      <c r="BI399" cm="1">
        <f t="array" ref="BI399">INDEX(_x_scores_!E$2:E$474,MATCH($BE399,_x_scores_!$A$2:$A$474,0),0) + INDEX(_hidden_info_auction!AP$45:BA$45,'Draft Sim'!$F$21)</f>
        <v>-0.94150424106448272</v>
      </c>
      <c r="BJ399" cm="1">
        <f t="array" ref="BJ399">INDEX(_x_scores_!F$2:F$474,MATCH($BE399,_x_scores_!$A$2:$A$474,0),0) + INDEX(_hidden_info_auction!AP$46:BA$46,'Draft Sim'!$F$21)</f>
        <v>-1.1881685634971413</v>
      </c>
      <c r="BK399" cm="1">
        <f t="array" ref="BK399">INDEX(_x_scores_!G$2:G$474,MATCH($BE399,_x_scores_!$A$2:$A$474,0),0) + INDEX(_hidden_info_auction!AP$47:BA$47,'Draft Sim'!$F$21)</f>
        <v>-0.82520865532441845</v>
      </c>
      <c r="BL399" cm="1">
        <f t="array" ref="BL399">INDEX(_x_scores_!H$2:H$474,MATCH($BE399,_x_scores_!$A$2:$A$474,0),0) + INDEX(_hidden_info_auction!AP$48:BA$48,'Draft Sim'!$F$21)</f>
        <v>0.88904867165085844</v>
      </c>
      <c r="BM399" cm="1">
        <f t="array" ref="BM399">INDEX(_x_scores_!I$2:I$474,MATCH($BE399,_x_scores_!$A$2:$A$474,0),0) + INDEX(_hidden_info_auction!AP$49:BA$49,'Draft Sim'!$F$21)</f>
        <v>-1.7809163959977232</v>
      </c>
      <c r="BN399" cm="1">
        <f t="array" ref="BN399">INDEX(_x_scores_!J$2:J$474,MATCH($BE399,_x_scores_!$A$2:$A$474,0),0) + INDEX(_hidden_info_auction!AP$50:BA$50,'Draft Sim'!$F$21)</f>
        <v>7.0389879154991841E-2</v>
      </c>
      <c r="BP399">
        <f t="shared" si="136"/>
        <v>0.40733514577433994</v>
      </c>
      <c r="BQ399">
        <f t="shared" si="137"/>
        <v>0.44652460798437721</v>
      </c>
      <c r="BR399">
        <f t="shared" si="138"/>
        <v>0.43964446190291517</v>
      </c>
      <c r="BS399">
        <f t="shared" si="139"/>
        <v>0.42889792478279487</v>
      </c>
      <c r="BT399">
        <f t="shared" si="140"/>
        <v>0.41771463170894396</v>
      </c>
      <c r="BU399">
        <f t="shared" si="141"/>
        <v>0.44325700956142455</v>
      </c>
      <c r="BV399">
        <f t="shared" si="142"/>
        <v>0.56488191695689438</v>
      </c>
      <c r="BW399">
        <f t="shared" si="143"/>
        <v>0.37033007382912608</v>
      </c>
      <c r="BX399">
        <f t="shared" si="144"/>
        <v>0.50517789757602127</v>
      </c>
      <c r="BZ399">
        <f t="shared" si="145"/>
        <v>0.44708485223075972</v>
      </c>
      <c r="CA399" cm="1">
        <f t="array" aca="1" ref="CA399" ca="1">SUM(IF(MOD(_xlfn.FLOOR.MATH(ROW(INDIRECT("1:512"))/1),2)=1,BP399,1-BP399) * IF(MOD(_xlfn.FLOOR.MATH(ROW(INDIRECT("1:512"))/2),2)=1,BQ399,1-BQ399) *  IF(MOD(_xlfn.FLOOR.MATH(ROW(INDIRECT("1:512"))/4),2)=1,BR399,1-BR399) *IF(MOD(_xlfn.FLOOR.MATH(ROW(INDIRECT("1:512"))/8),2)=1,BS399,1-BS399) * IF(MOD(_xlfn.FLOOR.MATH(ROW(INDIRECT("1:512"))/16),2)=1,BT399,1-BT399) * IF(MOD(_xlfn.FLOOR.MATH(ROW(INDIRECT("1:512"))/32),2)=1,BU399,1-BU399) *  IF(MOD(_xlfn.FLOOR.MATH(ROW(INDIRECT("1:512"))/64),2)=1,BV399,1-BV399) * IF(MOD(_xlfn.FLOOR.MATH(ROW(INDIRECT("1:512"))/128),2)=1,BW399,1-BW399) * IF(MOD(_xlfn.FLOOR.MATH(ROW(INDIRECT("1:512"))/256),2)=1,BX399,1-BX399)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0.37091426675069755</v>
      </c>
      <c r="CB399">
        <f ca="1">IF('Auction Sim'!$C$2 = "Most Categories",CA399,BZ399)</f>
        <v>0.37091426675069755</v>
      </c>
      <c r="CD399" t="str">
        <f ca="1"/>
        <v>Jason Preston</v>
      </c>
      <c r="CF399" s="6" t="str">
        <f t="shared" ca="1" si="146"/>
        <v>Jason Preston</v>
      </c>
      <c r="CH399" t="str">
        <f ca="1"/>
        <v>Jason Preston</v>
      </c>
      <c r="CI399">
        <f t="shared" ca="1" si="151"/>
        <v>0.37091912549954797</v>
      </c>
      <c r="CJ399">
        <f t="shared" ca="1" si="152"/>
        <v>0.17057999758796849</v>
      </c>
      <c r="CL399">
        <f t="shared" ca="1" si="153"/>
        <v>0</v>
      </c>
      <c r="CN399">
        <f t="shared" ca="1" si="147"/>
        <v>0</v>
      </c>
    </row>
    <row r="400" spans="9:92">
      <c r="I400" t="str">
        <v>Terry Taylor</v>
      </c>
      <c r="K400" s="6" t="str">
        <f t="shared" ca="1" si="132"/>
        <v>Terry Taylor</v>
      </c>
      <c r="M400" t="str">
        <f ca="1"/>
        <v>Terry Taylor</v>
      </c>
      <c r="N400">
        <f ca="1">INDEX(_g_scores_!K$2:$K$474,MATCH(M400,_g_scores_!$A$2:$A$474,0))</f>
        <v>-3.4143197007439126</v>
      </c>
      <c r="P400">
        <f t="shared" ca="1" si="148"/>
        <v>0</v>
      </c>
      <c r="R400">
        <f t="shared" ca="1" si="133"/>
        <v>0</v>
      </c>
      <c r="T400" t="str">
        <v>Ron Harper Jr.</v>
      </c>
      <c r="V400" s="6" t="str">
        <f t="shared" ca="1" si="134"/>
        <v>Ron Harper Jr.</v>
      </c>
      <c r="X400" t="str">
        <f ca="1"/>
        <v>Ron Harper Jr.</v>
      </c>
      <c r="Y400">
        <f ca="1">INDEX(_z_scores_!$K$2:$K$474,MATCH(X400,_z_scores_!$A$2:$A$474,0))</f>
        <v>-5.7258581977030829</v>
      </c>
      <c r="AA400">
        <f t="shared" ca="1" si="149"/>
        <v>0</v>
      </c>
      <c r="AC400">
        <f t="shared" ca="1" si="150"/>
        <v>0</v>
      </c>
      <c r="AE400">
        <v>-1.1644340596718543</v>
      </c>
      <c r="AF400">
        <v>-1.0240856853988618</v>
      </c>
      <c r="AG400">
        <v>-1.051963166919015</v>
      </c>
      <c r="AH400">
        <v>-0.70852871411907148</v>
      </c>
      <c r="AI400">
        <v>-0.61639709576409074</v>
      </c>
      <c r="AJ400">
        <v>-0.75727523602418034</v>
      </c>
      <c r="AK400">
        <v>0.9597129847960012</v>
      </c>
      <c r="AL400">
        <v>-3.6977693628883847E-2</v>
      </c>
      <c r="AM400">
        <v>-2.9453960251164892E-2</v>
      </c>
      <c r="BE400" t="str">
        <f t="shared" si="135"/>
        <v>Terry Taylor</v>
      </c>
      <c r="BF400" cm="1">
        <f t="array" ref="BF400">INDEX(_x_scores_!B$2:B$474,MATCH($BE400,_x_scores_!$A$2:$A$474,0),0) + INDEX(_hidden_info_auction!AP$42:BA$42,'Draft Sim'!$F$21)</f>
        <v>-1.2531965559767615</v>
      </c>
      <c r="BG400" cm="1">
        <f t="array" ref="BG400">INDEX(_x_scores_!C$2:C$474,MATCH($BE400,_x_scores_!$A$2:$A$474,0),0) + INDEX(_hidden_info_auction!AP$43:BA$43,'Draft Sim'!$F$21)</f>
        <v>-0.6784270158799135</v>
      </c>
      <c r="BH400" cm="1">
        <f t="array" ref="BH400">INDEX(_x_scores_!D$2:D$474,MATCH($BE400,_x_scores_!$A$2:$A$474,0),0) +INDEX(_hidden_info_auction!AP$44:BA$44,'Draft Sim'!$F$21)</f>
        <v>-0.92014561229661296</v>
      </c>
      <c r="BI400" cm="1">
        <f t="array" ref="BI400">INDEX(_x_scores_!E$2:E$474,MATCH($BE400,_x_scores_!$A$2:$A$474,0),0) + INDEX(_hidden_info_auction!AP$45:BA$45,'Draft Sim'!$F$21)</f>
        <v>-0.94734623119127037</v>
      </c>
      <c r="BJ400" cm="1">
        <f t="array" ref="BJ400">INDEX(_x_scores_!F$2:F$474,MATCH($BE400,_x_scores_!$A$2:$A$474,0),0) + INDEX(_hidden_info_auction!AP$46:BA$46,'Draft Sim'!$F$21)</f>
        <v>-1.1702426369365631</v>
      </c>
      <c r="BK400" cm="1">
        <f t="array" ref="BK400">INDEX(_x_scores_!G$2:G$474,MATCH($BE400,_x_scores_!$A$2:$A$474,0),0) + INDEX(_hidden_info_auction!AP$47:BA$47,'Draft Sim'!$F$21)</f>
        <v>-0.90968618794098299</v>
      </c>
      <c r="BL400" cm="1">
        <f t="array" ref="BL400">INDEX(_x_scores_!H$2:H$474,MATCH($BE400,_x_scores_!$A$2:$A$474,0),0) + INDEX(_hidden_info_auction!AP$48:BA$48,'Draft Sim'!$F$21)</f>
        <v>0.83119292028016611</v>
      </c>
      <c r="BM400" cm="1">
        <f t="array" ref="BM400">INDEX(_x_scores_!I$2:I$474,MATCH($BE400,_x_scores_!$A$2:$A$474,0),0) + INDEX(_hidden_info_auction!AP$49:BA$49,'Draft Sim'!$F$21)</f>
        <v>-1.8134143829742215</v>
      </c>
      <c r="BN400" cm="1">
        <f t="array" ref="BN400">INDEX(_x_scores_!J$2:J$474,MATCH($BE400,_x_scores_!$A$2:$A$474,0),0) + INDEX(_hidden_info_auction!AP$50:BA$50,'Draft Sim'!$F$21)</f>
        <v>0.14356606854493348</v>
      </c>
      <c r="BP400">
        <f t="shared" si="136"/>
        <v>0.40755780866270297</v>
      </c>
      <c r="BQ400">
        <f t="shared" si="137"/>
        <v>0.45344934255782854</v>
      </c>
      <c r="BR400">
        <f t="shared" si="138"/>
        <v>0.4384739870238934</v>
      </c>
      <c r="BS400">
        <f t="shared" si="139"/>
        <v>0.42846148460852929</v>
      </c>
      <c r="BT400">
        <f t="shared" si="140"/>
        <v>0.41893871287149409</v>
      </c>
      <c r="BU400">
        <f t="shared" si="141"/>
        <v>0.43749371315681373</v>
      </c>
      <c r="BV400">
        <f t="shared" si="142"/>
        <v>0.56069352788055138</v>
      </c>
      <c r="BW400">
        <f t="shared" si="143"/>
        <v>0.36805131036721384</v>
      </c>
      <c r="BX400">
        <f t="shared" si="144"/>
        <v>0.51055981996743349</v>
      </c>
      <c r="BZ400">
        <f t="shared" si="145"/>
        <v>0.4470755230107179</v>
      </c>
      <c r="CA400" cm="1">
        <f t="array" aca="1" ref="CA400" ca="1">SUM(IF(MOD(_xlfn.FLOOR.MATH(ROW(INDIRECT("1:512"))/1),2)=1,BP400,1-BP400) * IF(MOD(_xlfn.FLOOR.MATH(ROW(INDIRECT("1:512"))/2),2)=1,BQ400,1-BQ400) *  IF(MOD(_xlfn.FLOOR.MATH(ROW(INDIRECT("1:512"))/4),2)=1,BR400,1-BR400) *IF(MOD(_xlfn.FLOOR.MATH(ROW(INDIRECT("1:512"))/8),2)=1,BS400,1-BS400) * IF(MOD(_xlfn.FLOOR.MATH(ROW(INDIRECT("1:512"))/16),2)=1,BT400,1-BT400) * IF(MOD(_xlfn.FLOOR.MATH(ROW(INDIRECT("1:512"))/32),2)=1,BU400,1-BU400) *  IF(MOD(_xlfn.FLOOR.MATH(ROW(INDIRECT("1:512"))/64),2)=1,BV400,1-BV400) * IF(MOD(_xlfn.FLOOR.MATH(ROW(INDIRECT("1:512"))/128),2)=1,BW400,1-BW400) * IF(MOD(_xlfn.FLOOR.MATH(ROW(INDIRECT("1:512"))/256),2)=1,BX400,1-BX400)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0.37089563664344388</v>
      </c>
      <c r="CB400">
        <f ca="1">IF('Auction Sim'!$C$2 = "Most Categories",CA400,BZ400)</f>
        <v>0.37089563664344388</v>
      </c>
      <c r="CD400" t="str">
        <f ca="1"/>
        <v>Ron Harper Jr.</v>
      </c>
      <c r="CF400" s="6" t="str">
        <f t="shared" ca="1" si="146"/>
        <v>Ron Harper Jr.</v>
      </c>
      <c r="CH400" t="str">
        <f ca="1"/>
        <v>Ron Harper Jr.</v>
      </c>
      <c r="CI400">
        <f t="shared" ca="1" si="151"/>
        <v>0.37091426675069755</v>
      </c>
      <c r="CJ400">
        <f t="shared" ca="1" si="152"/>
        <v>0.17056713940537127</v>
      </c>
      <c r="CL400">
        <f t="shared" ca="1" si="153"/>
        <v>0</v>
      </c>
      <c r="CN400">
        <f t="shared" ca="1" si="147"/>
        <v>0</v>
      </c>
    </row>
    <row r="401" spans="9:92">
      <c r="I401" t="str">
        <v>Kendall Brown</v>
      </c>
      <c r="K401" s="6" t="str">
        <f t="shared" ca="1" si="132"/>
        <v>Kendall Brown</v>
      </c>
      <c r="M401" t="str">
        <f ca="1"/>
        <v>Kendall Brown</v>
      </c>
      <c r="N401">
        <f ca="1">INDEX(_g_scores_!K$2:$K$474,MATCH(M401,_g_scores_!$A$2:$A$474,0))</f>
        <v>-3.4190478247444256</v>
      </c>
      <c r="P401">
        <f t="shared" ca="1" si="148"/>
        <v>0</v>
      </c>
      <c r="R401">
        <f t="shared" ca="1" si="133"/>
        <v>0</v>
      </c>
      <c r="T401" t="str">
        <v>Admiral Schofield</v>
      </c>
      <c r="V401" s="6" t="str">
        <f t="shared" ca="1" si="134"/>
        <v>Admiral Schofield</v>
      </c>
      <c r="X401" t="str">
        <f ca="1"/>
        <v>Admiral Schofield</v>
      </c>
      <c r="Y401">
        <f ca="1">INDEX(_z_scores_!$K$2:$K$474,MATCH(X401,_z_scores_!$A$2:$A$474,0))</f>
        <v>-5.7271710025664548</v>
      </c>
      <c r="AA401">
        <f t="shared" ca="1" si="149"/>
        <v>0</v>
      </c>
      <c r="AC401">
        <f t="shared" ca="1" si="150"/>
        <v>0</v>
      </c>
      <c r="AE401">
        <v>-1.1878155483248156</v>
      </c>
      <c r="AF401">
        <v>-0.90371043750733548</v>
      </c>
      <c r="AG401">
        <v>-1.0830243943161471</v>
      </c>
      <c r="AH401">
        <v>-0.73664083293822036</v>
      </c>
      <c r="AI401">
        <v>-0.66800274812040306</v>
      </c>
      <c r="AJ401">
        <v>-0.62435204684569012</v>
      </c>
      <c r="AK401">
        <v>0.95546382896788495</v>
      </c>
      <c r="AL401">
        <v>-3.7401081543382161E-2</v>
      </c>
      <c r="AM401">
        <v>-8.8055997552503054E-2</v>
      </c>
      <c r="BE401" t="str">
        <f t="shared" si="135"/>
        <v>Kendall Brown</v>
      </c>
      <c r="BF401" cm="1">
        <f t="array" ref="BF401">INDEX(_x_scores_!B$2:B$474,MATCH($BE401,_x_scores_!$A$2:$A$474,0),0) + INDEX(_hidden_info_auction!AP$42:BA$42,'Draft Sim'!$F$21)</f>
        <v>-1.2868413819757791</v>
      </c>
      <c r="BG401" cm="1">
        <f t="array" ref="BG401">INDEX(_x_scores_!C$2:C$474,MATCH($BE401,_x_scores_!$A$2:$A$474,0),0) + INDEX(_hidden_info_auction!AP$43:BA$43,'Draft Sim'!$F$21)</f>
        <v>-0.84561038890321016</v>
      </c>
      <c r="BH401" cm="1">
        <f t="array" ref="BH401">INDEX(_x_scores_!D$2:D$474,MATCH($BE401,_x_scores_!$A$2:$A$474,0),0) +INDEX(_hidden_info_auction!AP$44:BA$44,'Draft Sim'!$F$21)</f>
        <v>-0.83448757209215974</v>
      </c>
      <c r="BI401" cm="1">
        <f t="array" ref="BI401">INDEX(_x_scores_!E$2:E$474,MATCH($BE401,_x_scores_!$A$2:$A$474,0),0) + INDEX(_hidden_info_auction!AP$45:BA$45,'Draft Sim'!$F$21)</f>
        <v>-0.64845587185489229</v>
      </c>
      <c r="BJ401" cm="1">
        <f t="array" ref="BJ401">INDEX(_x_scores_!F$2:F$474,MATCH($BE401,_x_scores_!$A$2:$A$474,0),0) + INDEX(_hidden_info_auction!AP$46:BA$46,'Draft Sim'!$F$21)</f>
        <v>-1.2659874591174587</v>
      </c>
      <c r="BK401" cm="1">
        <f t="array" ref="BK401">INDEX(_x_scores_!G$2:G$474,MATCH($BE401,_x_scores_!$A$2:$A$474,0),0) + INDEX(_hidden_info_auction!AP$47:BA$47,'Draft Sim'!$F$21)</f>
        <v>-0.93626157009673117</v>
      </c>
      <c r="BL401" cm="1">
        <f t="array" ref="BL401">INDEX(_x_scores_!H$2:H$474,MATCH($BE401,_x_scores_!$A$2:$A$474,0),0) + INDEX(_hidden_info_auction!AP$48:BA$48,'Draft Sim'!$F$21)</f>
        <v>0.82536141624605908</v>
      </c>
      <c r="BM401" cm="1">
        <f t="array" ref="BM401">INDEX(_x_scores_!I$2:I$474,MATCH($BE401,_x_scores_!$A$2:$A$474,0),0) + INDEX(_hidden_info_auction!AP$49:BA$49,'Draft Sim'!$F$21)</f>
        <v>-1.8585473767497873</v>
      </c>
      <c r="BN401" cm="1">
        <f t="array" ref="BN401">INDEX(_x_scores_!J$2:J$474,MATCH($BE401,_x_scores_!$A$2:$A$474,0),0) + INDEX(_hidden_info_auction!AP$50:BA$50,'Draft Sim'!$F$21)</f>
        <v>9.2282515594196909E-2</v>
      </c>
      <c r="BP401">
        <f t="shared" si="136"/>
        <v>0.40512270189274691</v>
      </c>
      <c r="BQ401">
        <f t="shared" si="137"/>
        <v>0.44205096426033141</v>
      </c>
      <c r="BR401">
        <f t="shared" si="138"/>
        <v>0.44416207755302373</v>
      </c>
      <c r="BS401">
        <f t="shared" si="139"/>
        <v>0.45089134036381595</v>
      </c>
      <c r="BT401">
        <f t="shared" si="140"/>
        <v>0.4124101134357957</v>
      </c>
      <c r="BU401">
        <f t="shared" si="141"/>
        <v>0.43568334477287363</v>
      </c>
      <c r="BV401">
        <f t="shared" si="142"/>
        <v>0.56027097875753396</v>
      </c>
      <c r="BW401">
        <f t="shared" si="143"/>
        <v>0.36489428039742933</v>
      </c>
      <c r="BX401">
        <f t="shared" si="144"/>
        <v>0.50678818853879481</v>
      </c>
      <c r="BZ401">
        <f t="shared" si="145"/>
        <v>0.44691933221914948</v>
      </c>
      <c r="CA401" cm="1">
        <f t="array" aca="1" ref="CA401" ca="1">SUM(IF(MOD(_xlfn.FLOOR.MATH(ROW(INDIRECT("1:512"))/1),2)=1,BP401,1-BP401) * IF(MOD(_xlfn.FLOOR.MATH(ROW(INDIRECT("1:512"))/2),2)=1,BQ401,1-BQ401) *  IF(MOD(_xlfn.FLOOR.MATH(ROW(INDIRECT("1:512"))/4),2)=1,BR401,1-BR401) *IF(MOD(_xlfn.FLOOR.MATH(ROW(INDIRECT("1:512"))/8),2)=1,BS401,1-BS401) * IF(MOD(_xlfn.FLOOR.MATH(ROW(INDIRECT("1:512"))/16),2)=1,BT401,1-BT401) * IF(MOD(_xlfn.FLOOR.MATH(ROW(INDIRECT("1:512"))/32),2)=1,BU401,1-BU401) *  IF(MOD(_xlfn.FLOOR.MATH(ROW(INDIRECT("1:512"))/64),2)=1,BV401,1-BV401) * IF(MOD(_xlfn.FLOOR.MATH(ROW(INDIRECT("1:512"))/128),2)=1,BW401,1-BW401) * IF(MOD(_xlfn.FLOOR.MATH(ROW(INDIRECT("1:512"))/256),2)=1,BX401,1-BX401)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0.37052749436712457</v>
      </c>
      <c r="CB401">
        <f ca="1">IF('Auction Sim'!$C$2 = "Most Categories",CA401,BZ401)</f>
        <v>0.37052749436712457</v>
      </c>
      <c r="CD401" t="str">
        <f ca="1"/>
        <v>Terry Taylor</v>
      </c>
      <c r="CF401" s="6" t="str">
        <f t="shared" ca="1" si="146"/>
        <v>Terry Taylor</v>
      </c>
      <c r="CH401" t="str">
        <f ca="1"/>
        <v>Terry Taylor</v>
      </c>
      <c r="CI401">
        <f t="shared" ca="1" si="151"/>
        <v>0.37089563664344388</v>
      </c>
      <c r="CJ401">
        <f t="shared" ca="1" si="152"/>
        <v>0.17051783622443012</v>
      </c>
      <c r="CL401">
        <f t="shared" ca="1" si="153"/>
        <v>0</v>
      </c>
      <c r="CN401">
        <f t="shared" ca="1" si="147"/>
        <v>0</v>
      </c>
    </row>
    <row r="402" spans="9:92">
      <c r="I402" t="str">
        <v>Isaiah Roby</v>
      </c>
      <c r="K402" s="6" t="str">
        <f t="shared" ca="1" si="132"/>
        <v>Isaiah Roby</v>
      </c>
      <c r="M402" t="str">
        <f ca="1"/>
        <v>Isaiah Roby</v>
      </c>
      <c r="N402">
        <f ca="1">INDEX(_g_scores_!K$2:$K$474,MATCH(M402,_g_scores_!$A$2:$A$474,0))</f>
        <v>-3.4229338144375387</v>
      </c>
      <c r="P402">
        <f t="shared" ca="1" si="148"/>
        <v>0</v>
      </c>
      <c r="R402">
        <f t="shared" ca="1" si="133"/>
        <v>0</v>
      </c>
      <c r="T402" t="str">
        <v>Vit Krejci</v>
      </c>
      <c r="V402" s="6" t="str">
        <f t="shared" ca="1" si="134"/>
        <v>Vit Krejci</v>
      </c>
      <c r="X402" t="str">
        <f ca="1"/>
        <v>Vit Krejci</v>
      </c>
      <c r="Y402">
        <f ca="1">INDEX(_z_scores_!$K$2:$K$474,MATCH(X402,_z_scores_!$A$2:$A$474,0))</f>
        <v>-5.7295688356856198</v>
      </c>
      <c r="AA402">
        <f t="shared" ca="1" si="149"/>
        <v>0</v>
      </c>
      <c r="AC402">
        <f t="shared" ca="1" si="150"/>
        <v>0</v>
      </c>
      <c r="AE402">
        <v>-1.2131477104476891</v>
      </c>
      <c r="AF402">
        <v>-1.123832843249958</v>
      </c>
      <c r="AG402">
        <v>-0.84091208477385915</v>
      </c>
      <c r="AH402">
        <v>-0.56575543906184633</v>
      </c>
      <c r="AI402">
        <v>-0.62634418752814935</v>
      </c>
      <c r="AJ402">
        <v>-0.86858328154424569</v>
      </c>
      <c r="AK402">
        <v>0.8696004739519444</v>
      </c>
      <c r="AL402">
        <v>-2.7363181083290253E-2</v>
      </c>
      <c r="AM402">
        <v>-8.2452978713550881E-2</v>
      </c>
      <c r="BE402" t="str">
        <f t="shared" si="135"/>
        <v>Isaiah Roby</v>
      </c>
      <c r="BF402" cm="1">
        <f t="array" ref="BF402">INDEX(_x_scores_!B$2:B$474,MATCH($BE402,_x_scores_!$A$2:$A$474,0),0) + INDEX(_hidden_info_auction!AP$42:BA$42,'Draft Sim'!$F$21)</f>
        <v>-1.2091659804454722</v>
      </c>
      <c r="BG402" cm="1">
        <f t="array" ref="BG402">INDEX(_x_scores_!C$2:C$474,MATCH($BE402,_x_scores_!$A$2:$A$474,0),0) + INDEX(_hidden_info_auction!AP$43:BA$43,'Draft Sim'!$F$21)</f>
        <v>-0.65420529762958279</v>
      </c>
      <c r="BH402" cm="1">
        <f t="array" ref="BH402">INDEX(_x_scores_!D$2:D$474,MATCH($BE402,_x_scores_!$A$2:$A$474,0),0) +INDEX(_hidden_info_auction!AP$44:BA$44,'Draft Sim'!$F$21)</f>
        <v>-0.90422331913163179</v>
      </c>
      <c r="BI402" cm="1">
        <f t="array" ref="BI402">INDEX(_x_scores_!E$2:E$474,MATCH($BE402,_x_scores_!$A$2:$A$474,0),0) + INDEX(_hidden_info_auction!AP$45:BA$45,'Draft Sim'!$F$21)</f>
        <v>-0.80286789271555903</v>
      </c>
      <c r="BJ402" cm="1">
        <f t="array" ref="BJ402">INDEX(_x_scores_!F$2:F$474,MATCH($BE402,_x_scores_!$A$2:$A$474,0),0) + INDEX(_hidden_info_auction!AP$46:BA$46,'Draft Sim'!$F$21)</f>
        <v>-1.1928564757136764</v>
      </c>
      <c r="BK402" cm="1">
        <f t="array" ref="BK402">INDEX(_x_scores_!G$2:G$474,MATCH($BE402,_x_scores_!$A$2:$A$474,0),0) + INDEX(_hidden_info_auction!AP$47:BA$47,'Draft Sim'!$F$21)</f>
        <v>-0.90372656003291163</v>
      </c>
      <c r="BL402" cm="1">
        <f t="array" ref="BL402">INDEX(_x_scores_!H$2:H$474,MATCH($BE402,_x_scores_!$A$2:$A$474,0),0) + INDEX(_hidden_info_auction!AP$48:BA$48,'Draft Sim'!$F$21)</f>
        <v>0.79008262282693176</v>
      </c>
      <c r="BM402" cm="1">
        <f t="array" ref="BM402">INDEX(_x_scores_!I$2:I$474,MATCH($BE402,_x_scores_!$A$2:$A$474,0),0) + INDEX(_hidden_info_auction!AP$49:BA$49,'Draft Sim'!$F$21)</f>
        <v>-1.865715345992973</v>
      </c>
      <c r="BN402" cm="1">
        <f t="array" ref="BN402">INDEX(_x_scores_!J$2:J$474,MATCH($BE402,_x_scores_!$A$2:$A$474,0),0) + INDEX(_hidden_info_auction!AP$50:BA$50,'Draft Sim'!$F$21)</f>
        <v>1.5111065071509278E-2</v>
      </c>
      <c r="BP402">
        <f t="shared" si="136"/>
        <v>0.41074999317783267</v>
      </c>
      <c r="BQ402">
        <f t="shared" si="137"/>
        <v>0.45510416528758069</v>
      </c>
      <c r="BR402">
        <f t="shared" si="138"/>
        <v>0.43953037599856093</v>
      </c>
      <c r="BS402">
        <f t="shared" si="139"/>
        <v>0.43927944361867288</v>
      </c>
      <c r="BT402">
        <f t="shared" si="140"/>
        <v>0.41739464616054789</v>
      </c>
      <c r="BU402">
        <f t="shared" si="141"/>
        <v>0.43789987606020198</v>
      </c>
      <c r="BV402">
        <f t="shared" si="142"/>
        <v>0.55771324010856627</v>
      </c>
      <c r="BW402">
        <f t="shared" si="143"/>
        <v>0.36439372001473014</v>
      </c>
      <c r="BX402">
        <f t="shared" si="144"/>
        <v>0.50111160359688411</v>
      </c>
      <c r="BZ402">
        <f t="shared" si="145"/>
        <v>0.44701967378039753</v>
      </c>
      <c r="CA402" cm="1">
        <f t="array" aca="1" ref="CA402" ca="1">SUM(IF(MOD(_xlfn.FLOOR.MATH(ROW(INDIRECT("1:512"))/1),2)=1,BP402,1-BP402) * IF(MOD(_xlfn.FLOOR.MATH(ROW(INDIRECT("1:512"))/2),2)=1,BQ402,1-BQ402) *  IF(MOD(_xlfn.FLOOR.MATH(ROW(INDIRECT("1:512"))/4),2)=1,BR402,1-BR402) *IF(MOD(_xlfn.FLOOR.MATH(ROW(INDIRECT("1:512"))/8),2)=1,BS402,1-BS402) * IF(MOD(_xlfn.FLOOR.MATH(ROW(INDIRECT("1:512"))/16),2)=1,BT402,1-BT402) * IF(MOD(_xlfn.FLOOR.MATH(ROW(INDIRECT("1:512"))/32),2)=1,BU402,1-BU402) *  IF(MOD(_xlfn.FLOOR.MATH(ROW(INDIRECT("1:512"))/64),2)=1,BV402,1-BV402) * IF(MOD(_xlfn.FLOOR.MATH(ROW(INDIRECT("1:512"))/128),2)=1,BW402,1-BW402) * IF(MOD(_xlfn.FLOOR.MATH(ROW(INDIRECT("1:512"))/256),2)=1,BX402,1-BX402)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0.37082216912644667</v>
      </c>
      <c r="CB402">
        <f ca="1">IF('Auction Sim'!$C$2 = "Most Categories",CA402,BZ402)</f>
        <v>0.37082216912644667</v>
      </c>
      <c r="CD402" t="str">
        <f ca="1"/>
        <v>MarJon Beauchamp</v>
      </c>
      <c r="CF402" s="6" t="str">
        <f t="shared" ca="1" si="146"/>
        <v>MarJon Beauchamp</v>
      </c>
      <c r="CH402" t="str">
        <f ca="1"/>
        <v>MarJon Beauchamp</v>
      </c>
      <c r="CI402">
        <f t="shared" ca="1" si="151"/>
        <v>0.37087005438270304</v>
      </c>
      <c r="CJ402">
        <f t="shared" ca="1" si="152"/>
        <v>0.17045013338590775</v>
      </c>
      <c r="CL402">
        <f t="shared" ca="1" si="153"/>
        <v>0</v>
      </c>
      <c r="CN402">
        <f t="shared" ca="1" si="147"/>
        <v>0</v>
      </c>
    </row>
    <row r="403" spans="9:92">
      <c r="I403" t="str">
        <v>Jason Preston</v>
      </c>
      <c r="K403" s="6" t="str">
        <f t="shared" ca="1" si="132"/>
        <v>Jason Preston</v>
      </c>
      <c r="M403" t="str">
        <f ca="1"/>
        <v>Jason Preston</v>
      </c>
      <c r="N403">
        <f ca="1">INDEX(_g_scores_!K$2:$K$474,MATCH(M403,_g_scores_!$A$2:$A$474,0))</f>
        <v>-3.4263021884162965</v>
      </c>
      <c r="P403">
        <f t="shared" ca="1" si="148"/>
        <v>0</v>
      </c>
      <c r="R403">
        <f t="shared" ca="1" si="133"/>
        <v>0</v>
      </c>
      <c r="T403" t="str">
        <v>Jack White</v>
      </c>
      <c r="V403" s="6" t="str">
        <f t="shared" ca="1" si="134"/>
        <v>Jack White</v>
      </c>
      <c r="X403" t="str">
        <f ca="1"/>
        <v>Jack White</v>
      </c>
      <c r="Y403">
        <f ca="1">INDEX(_z_scores_!$K$2:$K$474,MATCH(X403,_z_scores_!$A$2:$A$474,0))</f>
        <v>-5.7311383873446031</v>
      </c>
      <c r="AA403">
        <f t="shared" ca="1" si="149"/>
        <v>0</v>
      </c>
      <c r="AC403">
        <f t="shared" ca="1" si="150"/>
        <v>0</v>
      </c>
      <c r="AE403">
        <v>-1.1574659558775351</v>
      </c>
      <c r="AF403">
        <v>-1.0336847242263338</v>
      </c>
      <c r="AG403">
        <v>-1.0630380207302144</v>
      </c>
      <c r="AH403">
        <v>-0.66208790968887965</v>
      </c>
      <c r="AI403">
        <v>-0.63385655002831309</v>
      </c>
      <c r="AJ403">
        <v>-0.77398566482580577</v>
      </c>
      <c r="AK403">
        <v>0.95658550401022402</v>
      </c>
      <c r="AL403">
        <v>-5.9796372006564708E-2</v>
      </c>
      <c r="AM403">
        <v>-3.7200243519515175E-2</v>
      </c>
      <c r="BE403" t="str">
        <f t="shared" si="135"/>
        <v>Jason Preston</v>
      </c>
      <c r="BF403" cm="1">
        <f t="array" ref="BF403">INDEX(_x_scores_!B$2:B$474,MATCH($BE403,_x_scores_!$A$2:$A$474,0),0) + INDEX(_hidden_info_auction!AP$42:BA$42,'Draft Sim'!$F$21)</f>
        <v>-1.2434738091960884</v>
      </c>
      <c r="BG403" cm="1">
        <f t="array" ref="BG403">INDEX(_x_scores_!C$2:C$474,MATCH($BE403,_x_scores_!$A$2:$A$474,0),0) + INDEX(_hidden_info_auction!AP$43:BA$43,'Draft Sim'!$F$21)</f>
        <v>-0.84719999241932686</v>
      </c>
      <c r="BH403" cm="1">
        <f t="array" ref="BH403">INDEX(_x_scores_!D$2:D$474,MATCH($BE403,_x_scores_!$A$2:$A$474,0),0) +INDEX(_hidden_info_auction!AP$44:BA$44,'Draft Sim'!$F$21)</f>
        <v>-0.50864178720137598</v>
      </c>
      <c r="BI403" cm="1">
        <f t="array" ref="BI403">INDEX(_x_scores_!E$2:E$474,MATCH($BE403,_x_scores_!$A$2:$A$474,0),0) + INDEX(_hidden_info_auction!AP$45:BA$45,'Draft Sim'!$F$21)</f>
        <v>-0.843158422181157</v>
      </c>
      <c r="BJ403" cm="1">
        <f t="array" ref="BJ403">INDEX(_x_scores_!F$2:F$474,MATCH($BE403,_x_scores_!$A$2:$A$474,0),0) + INDEX(_hidden_info_auction!AP$46:BA$46,'Draft Sim'!$F$21)</f>
        <v>-1.2517197530601183</v>
      </c>
      <c r="BK403" cm="1">
        <f t="array" ref="BK403">INDEX(_x_scores_!G$2:G$474,MATCH($BE403,_x_scores_!$A$2:$A$474,0),0) + INDEX(_hidden_info_auction!AP$47:BA$47,'Draft Sim'!$F$21)</f>
        <v>-0.8552600553394214</v>
      </c>
      <c r="BL403" cm="1">
        <f t="array" ref="BL403">INDEX(_x_scores_!H$2:H$474,MATCH($BE403,_x_scores_!$A$2:$A$474,0),0) + INDEX(_hidden_info_auction!AP$48:BA$48,'Draft Sim'!$F$21)</f>
        <v>0.62951502063376641</v>
      </c>
      <c r="BM403" cm="1">
        <f t="array" ref="BM403">INDEX(_x_scores_!I$2:I$474,MATCH($BE403,_x_scores_!$A$2:$A$474,0),0) + INDEX(_hidden_info_auction!AP$49:BA$49,'Draft Sim'!$F$21)</f>
        <v>-1.7810694701799725</v>
      </c>
      <c r="BN403" cm="1">
        <f t="array" ref="BN403">INDEX(_x_scores_!J$2:J$474,MATCH($BE403,_x_scores_!$A$2:$A$474,0),0) + INDEX(_hidden_info_auction!AP$50:BA$50,'Draft Sim'!$F$21)</f>
        <v>-1.5618209784682285E-3</v>
      </c>
      <c r="BP403">
        <f t="shared" si="136"/>
        <v>0.40826218076490628</v>
      </c>
      <c r="BQ403">
        <f t="shared" si="137"/>
        <v>0.4419428015118525</v>
      </c>
      <c r="BR403">
        <f t="shared" si="138"/>
        <v>0.46589509534200446</v>
      </c>
      <c r="BS403">
        <f t="shared" si="139"/>
        <v>0.43625772812313213</v>
      </c>
      <c r="BT403">
        <f t="shared" si="140"/>
        <v>0.41338150373277571</v>
      </c>
      <c r="BU403">
        <f t="shared" si="141"/>
        <v>0.44120537706165441</v>
      </c>
      <c r="BV403">
        <f t="shared" si="142"/>
        <v>0.54604312675860311</v>
      </c>
      <c r="BW403">
        <f t="shared" si="143"/>
        <v>0.37031932949919155</v>
      </c>
      <c r="BX403">
        <f t="shared" si="144"/>
        <v>0.49988510882378812</v>
      </c>
      <c r="BZ403">
        <f t="shared" si="145"/>
        <v>0.44702136129087872</v>
      </c>
      <c r="CA403" cm="1">
        <f t="array" aca="1" ref="CA403" ca="1">SUM(IF(MOD(_xlfn.FLOOR.MATH(ROW(INDIRECT("1:512"))/1),2)=1,BP403,1-BP403) * IF(MOD(_xlfn.FLOOR.MATH(ROW(INDIRECT("1:512"))/2),2)=1,BQ403,1-BQ403) *  IF(MOD(_xlfn.FLOOR.MATH(ROW(INDIRECT("1:512"))/4),2)=1,BR403,1-BR403) *IF(MOD(_xlfn.FLOOR.MATH(ROW(INDIRECT("1:512"))/8),2)=1,BS403,1-BS403) * IF(MOD(_xlfn.FLOOR.MATH(ROW(INDIRECT("1:512"))/16),2)=1,BT403,1-BT403) * IF(MOD(_xlfn.FLOOR.MATH(ROW(INDIRECT("1:512"))/32),2)=1,BU403,1-BU403) *  IF(MOD(_xlfn.FLOOR.MATH(ROW(INDIRECT("1:512"))/64),2)=1,BV403,1-BV403) * IF(MOD(_xlfn.FLOOR.MATH(ROW(INDIRECT("1:512"))/128),2)=1,BW403,1-BW403) * IF(MOD(_xlfn.FLOOR.MATH(ROW(INDIRECT("1:512"))/256),2)=1,BX403,1-BX403)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0.37091912549954797</v>
      </c>
      <c r="CB403">
        <f ca="1">IF('Auction Sim'!$C$2 = "Most Categories",CA403,BZ403)</f>
        <v>0.37091912549954797</v>
      </c>
      <c r="CD403" t="str">
        <f ca="1"/>
        <v>Isaiah Roby</v>
      </c>
      <c r="CF403" s="6" t="str">
        <f t="shared" ca="1" si="146"/>
        <v>Isaiah Roby</v>
      </c>
      <c r="CH403" t="str">
        <f ca="1"/>
        <v>Isaiah Roby</v>
      </c>
      <c r="CI403">
        <f t="shared" ca="1" si="151"/>
        <v>0.37082216912644667</v>
      </c>
      <c r="CJ403">
        <f t="shared" ca="1" si="152"/>
        <v>0.17032340214513975</v>
      </c>
      <c r="CL403">
        <f t="shared" ca="1" si="153"/>
        <v>0</v>
      </c>
      <c r="CN403">
        <f t="shared" ca="1" si="147"/>
        <v>0</v>
      </c>
    </row>
    <row r="404" spans="9:92">
      <c r="I404" t="str">
        <v>MarJon Beauchamp</v>
      </c>
      <c r="K404" s="6" t="str">
        <f t="shared" ca="1" si="132"/>
        <v>MarJon Beauchamp</v>
      </c>
      <c r="M404" t="str">
        <f ca="1"/>
        <v>MarJon Beauchamp</v>
      </c>
      <c r="N404">
        <f ca="1">INDEX(_g_scores_!K$2:$K$474,MATCH(M404,_g_scores_!$A$2:$A$474,0))</f>
        <v>-3.4274791006806864</v>
      </c>
      <c r="P404">
        <f t="shared" ca="1" si="148"/>
        <v>0</v>
      </c>
      <c r="R404">
        <f t="shared" ca="1" si="133"/>
        <v>0</v>
      </c>
      <c r="T404" t="str">
        <v>Terry Taylor</v>
      </c>
      <c r="V404" s="6" t="str">
        <f t="shared" ca="1" si="134"/>
        <v>Terry Taylor</v>
      </c>
      <c r="X404" t="str">
        <f ca="1"/>
        <v>Terry Taylor</v>
      </c>
      <c r="Y404">
        <f ca="1">INDEX(_z_scores_!$K$2:$K$474,MATCH(X404,_z_scores_!$A$2:$A$474,0))</f>
        <v>-5.7320779939468567</v>
      </c>
      <c r="AA404">
        <f t="shared" ca="1" si="149"/>
        <v>0</v>
      </c>
      <c r="AC404">
        <f t="shared" ca="1" si="150"/>
        <v>0</v>
      </c>
      <c r="AE404">
        <v>-1.1613596927582912</v>
      </c>
      <c r="AF404">
        <v>-0.92259463100661987</v>
      </c>
      <c r="AG404">
        <v>-1.0696046155301182</v>
      </c>
      <c r="AH404">
        <v>-0.71437070424585902</v>
      </c>
      <c r="AI404">
        <v>-0.59847116920351262</v>
      </c>
      <c r="AJ404">
        <v>-0.84175276864074489</v>
      </c>
      <c r="AK404">
        <v>0.90185723342530888</v>
      </c>
      <c r="AL404">
        <v>-6.9475680605382284E-2</v>
      </c>
      <c r="AM404">
        <v>4.3722229138776741E-2</v>
      </c>
      <c r="BE404" t="str">
        <f t="shared" si="135"/>
        <v>MarJon Beauchamp</v>
      </c>
      <c r="BF404" cm="1">
        <f t="array" ref="BF404">INDEX(_x_scores_!B$2:B$474,MATCH($BE404,_x_scores_!$A$2:$A$474,0),0) + INDEX(_hidden_info_auction!AP$42:BA$42,'Draft Sim'!$F$21)</f>
        <v>-1.1710413962520925</v>
      </c>
      <c r="BG404" cm="1">
        <f t="array" ref="BG404">INDEX(_x_scores_!C$2:C$474,MATCH($BE404,_x_scores_!$A$2:$A$474,0),0) + INDEX(_hidden_info_auction!AP$43:BA$43,'Draft Sim'!$F$21)</f>
        <v>-0.78865413643066862</v>
      </c>
      <c r="BH404" cm="1">
        <f t="array" ref="BH404">INDEX(_x_scores_!D$2:D$474,MATCH($BE404,_x_scores_!$A$2:$A$474,0),0) +INDEX(_hidden_info_auction!AP$44:BA$44,'Draft Sim'!$F$21)</f>
        <v>-0.97241853212749696</v>
      </c>
      <c r="BI404" cm="1">
        <f t="array" ref="BI404">INDEX(_x_scores_!E$2:E$474,MATCH($BE404,_x_scores_!$A$2:$A$474,0),0) + INDEX(_hidden_info_auction!AP$45:BA$45,'Draft Sim'!$F$21)</f>
        <v>-0.67485998524269086</v>
      </c>
      <c r="BJ404" cm="1">
        <f t="array" ref="BJ404">INDEX(_x_scores_!F$2:F$474,MATCH($BE404,_x_scores_!$A$2:$A$474,0),0) + INDEX(_hidden_info_auction!AP$46:BA$46,'Draft Sim'!$F$21)</f>
        <v>-1.2348276200491255</v>
      </c>
      <c r="BK404" cm="1">
        <f t="array" ref="BK404">INDEX(_x_scores_!G$2:G$474,MATCH($BE404,_x_scores_!$A$2:$A$474,0),0) + INDEX(_hidden_info_auction!AP$47:BA$47,'Draft Sim'!$F$21)</f>
        <v>-0.56733253840798126</v>
      </c>
      <c r="BL404" cm="1">
        <f t="array" ref="BL404">INDEX(_x_scores_!H$2:H$474,MATCH($BE404,_x_scores_!$A$2:$A$474,0),0) + INDEX(_hidden_info_auction!AP$48:BA$48,'Draft Sim'!$F$21)</f>
        <v>0.6806913741618219</v>
      </c>
      <c r="BM404" cm="1">
        <f t="array" ref="BM404">INDEX(_x_scores_!I$2:I$474,MATCH($BE404,_x_scores_!$A$2:$A$474,0),0) + INDEX(_hidden_info_auction!AP$49:BA$49,'Draft Sim'!$F$21)</f>
        <v>-1.7997397531184989</v>
      </c>
      <c r="BN404" cm="1">
        <f t="array" ref="BN404">INDEX(_x_scores_!J$2:J$474,MATCH($BE404,_x_scores_!$A$2:$A$474,0),0) + INDEX(_hidden_info_auction!AP$50:BA$50,'Draft Sim'!$F$21)</f>
        <v>-0.19975815175606212</v>
      </c>
      <c r="BP404">
        <f t="shared" si="136"/>
        <v>0.41351878911978623</v>
      </c>
      <c r="BQ404">
        <f t="shared" si="137"/>
        <v>0.4459292770647022</v>
      </c>
      <c r="BR404">
        <f t="shared" si="138"/>
        <v>0.43500898008643429</v>
      </c>
      <c r="BS404">
        <f t="shared" si="139"/>
        <v>0.44890246815054446</v>
      </c>
      <c r="BT404">
        <f t="shared" si="140"/>
        <v>0.41453225863860854</v>
      </c>
      <c r="BU404">
        <f t="shared" si="141"/>
        <v>0.4609193267742433</v>
      </c>
      <c r="BV404">
        <f t="shared" si="142"/>
        <v>0.54976745299098462</v>
      </c>
      <c r="BW404">
        <f t="shared" si="143"/>
        <v>0.36900961693700063</v>
      </c>
      <c r="BX404">
        <f t="shared" si="144"/>
        <v>0.4853086486650352</v>
      </c>
      <c r="BZ404">
        <f t="shared" si="145"/>
        <v>0.44698853538081551</v>
      </c>
      <c r="CA404" cm="1">
        <f t="array" aca="1" ref="CA404" ca="1">SUM(IF(MOD(_xlfn.FLOOR.MATH(ROW(INDIRECT("1:512"))/1),2)=1,BP404,1-BP404) * IF(MOD(_xlfn.FLOOR.MATH(ROW(INDIRECT("1:512"))/2),2)=1,BQ404,1-BQ404) *  IF(MOD(_xlfn.FLOOR.MATH(ROW(INDIRECT("1:512"))/4),2)=1,BR404,1-BR404) *IF(MOD(_xlfn.FLOOR.MATH(ROW(INDIRECT("1:512"))/8),2)=1,BS404,1-BS404) * IF(MOD(_xlfn.FLOOR.MATH(ROW(INDIRECT("1:512"))/16),2)=1,BT404,1-BT404) * IF(MOD(_xlfn.FLOOR.MATH(ROW(INDIRECT("1:512"))/32),2)=1,BU404,1-BU404) *  IF(MOD(_xlfn.FLOOR.MATH(ROW(INDIRECT("1:512"))/64),2)=1,BV404,1-BV404) * IF(MOD(_xlfn.FLOOR.MATH(ROW(INDIRECT("1:512"))/128),2)=1,BW404,1-BW404) * IF(MOD(_xlfn.FLOOR.MATH(ROW(INDIRECT("1:512"))/256),2)=1,BX404,1-BX404)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0.37087005438270304</v>
      </c>
      <c r="CB404">
        <f ca="1">IF('Auction Sim'!$C$2 = "Most Categories",CA404,BZ404)</f>
        <v>0.37087005438270304</v>
      </c>
      <c r="CD404" t="str">
        <f ca="1"/>
        <v>Vernon Carey Jr.</v>
      </c>
      <c r="CF404" s="6" t="str">
        <f t="shared" ca="1" si="146"/>
        <v>Vernon Carey Jr.</v>
      </c>
      <c r="CH404" t="str">
        <f ca="1"/>
        <v>Vernon Carey Jr.</v>
      </c>
      <c r="CI404">
        <f t="shared" ca="1" si="151"/>
        <v>0.37058612594138896</v>
      </c>
      <c r="CJ404">
        <f t="shared" ca="1" si="152"/>
        <v>0.16969862208153108</v>
      </c>
      <c r="CL404">
        <f t="shared" ca="1" si="153"/>
        <v>0</v>
      </c>
      <c r="CN404">
        <f t="shared" ca="1" si="147"/>
        <v>0</v>
      </c>
    </row>
    <row r="405" spans="9:92">
      <c r="I405" t="str">
        <v>Khem Birch</v>
      </c>
      <c r="K405" s="6" t="str">
        <f t="shared" ca="1" si="132"/>
        <v>Khem Birch</v>
      </c>
      <c r="M405" t="str">
        <f ca="1"/>
        <v>Khem Birch</v>
      </c>
      <c r="N405">
        <f ca="1">INDEX(_g_scores_!K$2:$K$474,MATCH(M405,_g_scores_!$A$2:$A$474,0))</f>
        <v>-3.4311176240718932</v>
      </c>
      <c r="P405">
        <f t="shared" ca="1" si="148"/>
        <v>0</v>
      </c>
      <c r="R405">
        <f t="shared" ca="1" si="133"/>
        <v>0</v>
      </c>
      <c r="T405" t="str">
        <v>Josh Minott</v>
      </c>
      <c r="V405" s="6" t="str">
        <f t="shared" ca="1" si="134"/>
        <v>Josh Minott</v>
      </c>
      <c r="X405" t="str">
        <f ca="1"/>
        <v>Josh Minott</v>
      </c>
      <c r="Y405">
        <f ca="1">INDEX(_z_scores_!$K$2:$K$474,MATCH(X405,_z_scores_!$A$2:$A$474,0))</f>
        <v>-5.7468618046268496</v>
      </c>
      <c r="AA405">
        <f t="shared" ca="1" si="149"/>
        <v>0</v>
      </c>
      <c r="AC405">
        <f t="shared" ca="1" si="150"/>
        <v>0</v>
      </c>
      <c r="AE405">
        <v>-1.2207439402955513</v>
      </c>
      <c r="AF405">
        <v>-0.95492881121544892</v>
      </c>
      <c r="AG405">
        <v>-1.1572567332331469</v>
      </c>
      <c r="AH405">
        <v>-0.59314272591007122</v>
      </c>
      <c r="AI405">
        <v>-0.48709720674632356</v>
      </c>
      <c r="AJ405">
        <v>-0.96640832077445982</v>
      </c>
      <c r="AK405">
        <v>0.9678120959970441</v>
      </c>
      <c r="AL405">
        <v>-8.7848387275726941E-2</v>
      </c>
      <c r="AM405">
        <v>-2.7007250754355658E-2</v>
      </c>
      <c r="BE405" t="str">
        <f t="shared" si="135"/>
        <v>Khem Birch</v>
      </c>
      <c r="BF405" cm="1">
        <f t="array" ref="BF405">INDEX(_x_scores_!B$2:B$474,MATCH($BE405,_x_scores_!$A$2:$A$474,0),0) + INDEX(_hidden_info_auction!AP$42:BA$42,'Draft Sim'!$F$21)</f>
        <v>-1.3117505323750769</v>
      </c>
      <c r="BG405" cm="1">
        <f t="array" ref="BG405">INDEX(_x_scores_!C$2:C$474,MATCH($BE405,_x_scores_!$A$2:$A$474,0),0) + INDEX(_hidden_info_auction!AP$43:BA$43,'Draft Sim'!$F$21)</f>
        <v>-0.67693790625557326</v>
      </c>
      <c r="BH405" cm="1">
        <f t="array" ref="BH405">INDEX(_x_scores_!D$2:D$474,MATCH($BE405,_x_scores_!$A$2:$A$474,0),0) +INDEX(_hidden_info_auction!AP$44:BA$44,'Draft Sim'!$F$21)</f>
        <v>-0.96557084872995924</v>
      </c>
      <c r="BI405" cm="1">
        <f t="array" ref="BI405">INDEX(_x_scores_!E$2:E$474,MATCH($BE405,_x_scores_!$A$2:$A$474,0),0) + INDEX(_hidden_info_auction!AP$45:BA$45,'Draft Sim'!$F$21)</f>
        <v>-0.89779036832129266</v>
      </c>
      <c r="BJ405" cm="1">
        <f t="array" ref="BJ405">INDEX(_x_scores_!F$2:F$474,MATCH($BE405,_x_scores_!$A$2:$A$474,0),0) + INDEX(_hidden_info_auction!AP$46:BA$46,'Draft Sim'!$F$21)</f>
        <v>-1.0958811376796915</v>
      </c>
      <c r="BK405" cm="1">
        <f t="array" ref="BK405">INDEX(_x_scores_!G$2:G$474,MATCH($BE405,_x_scores_!$A$2:$A$474,0),0) + INDEX(_hidden_info_auction!AP$47:BA$47,'Draft Sim'!$F$21)</f>
        <v>-1.0333470318593037</v>
      </c>
      <c r="BL405" cm="1">
        <f t="array" ref="BL405">INDEX(_x_scores_!H$2:H$474,MATCH($BE405,_x_scores_!$A$2:$A$474,0),0) + INDEX(_hidden_info_auction!AP$48:BA$48,'Draft Sim'!$F$21)</f>
        <v>0.88574732049113436</v>
      </c>
      <c r="BM405" cm="1">
        <f t="array" ref="BM405">INDEX(_x_scores_!I$2:I$474,MATCH($BE405,_x_scores_!$A$2:$A$474,0),0) + INDEX(_hidden_info_auction!AP$49:BA$49,'Draft Sim'!$F$21)</f>
        <v>-1.7782222749368981</v>
      </c>
      <c r="BN405" cm="1">
        <f t="array" ref="BN405">INDEX(_x_scores_!J$2:J$474,MATCH($BE405,_x_scores_!$A$2:$A$474,0),0) + INDEX(_hidden_info_auction!AP$50:BA$50,'Draft Sim'!$F$21)</f>
        <v>0.12508574878505707</v>
      </c>
      <c r="BP405">
        <f t="shared" si="136"/>
        <v>0.40332221375928612</v>
      </c>
      <c r="BQ405">
        <f t="shared" si="137"/>
        <v>0.45355105519930228</v>
      </c>
      <c r="BR405">
        <f t="shared" si="138"/>
        <v>0.43546261333268554</v>
      </c>
      <c r="BS405">
        <f t="shared" si="139"/>
        <v>0.43216640044157495</v>
      </c>
      <c r="BT405">
        <f t="shared" si="140"/>
        <v>0.42402478187717774</v>
      </c>
      <c r="BU405">
        <f t="shared" si="141"/>
        <v>0.42908141467128713</v>
      </c>
      <c r="BV405">
        <f t="shared" si="142"/>
        <v>0.56464311123922184</v>
      </c>
      <c r="BW405">
        <f t="shared" si="143"/>
        <v>0.37051919167292269</v>
      </c>
      <c r="BX405">
        <f t="shared" si="144"/>
        <v>0.50920078233569521</v>
      </c>
      <c r="BZ405">
        <f t="shared" si="145"/>
        <v>0.44688572939212812</v>
      </c>
      <c r="CA405" cm="1">
        <f t="array" aca="1" ref="CA405" ca="1">SUM(IF(MOD(_xlfn.FLOOR.MATH(ROW(INDIRECT("1:512"))/1),2)=1,BP405,1-BP405) * IF(MOD(_xlfn.FLOOR.MATH(ROW(INDIRECT("1:512"))/2),2)=1,BQ405,1-BQ405) *  IF(MOD(_xlfn.FLOOR.MATH(ROW(INDIRECT("1:512"))/4),2)=1,BR405,1-BR405) *IF(MOD(_xlfn.FLOOR.MATH(ROW(INDIRECT("1:512"))/8),2)=1,BS405,1-BS405) * IF(MOD(_xlfn.FLOOR.MATH(ROW(INDIRECT("1:512"))/16),2)=1,BT405,1-BT405) * IF(MOD(_xlfn.FLOOR.MATH(ROW(INDIRECT("1:512"))/32),2)=1,BU405,1-BU405) *  IF(MOD(_xlfn.FLOOR.MATH(ROW(INDIRECT("1:512"))/64),2)=1,BV405,1-BV405) * IF(MOD(_xlfn.FLOOR.MATH(ROW(INDIRECT("1:512"))/128),2)=1,BW405,1-BW405) * IF(MOD(_xlfn.FLOOR.MATH(ROW(INDIRECT("1:512"))/256),2)=1,BX405,1-BX405)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0.37042065469354346</v>
      </c>
      <c r="CB405">
        <f ca="1">IF('Auction Sim'!$C$2 = "Most Categories",CA405,BZ405)</f>
        <v>0.37042065469354346</v>
      </c>
      <c r="CD405" t="str">
        <f ca="1"/>
        <v>Kendall Brown</v>
      </c>
      <c r="CF405" s="6" t="str">
        <f t="shared" ca="1" si="146"/>
        <v>Kendall Brown</v>
      </c>
      <c r="CH405" t="str">
        <f ca="1"/>
        <v>Kendall Brown</v>
      </c>
      <c r="CI405">
        <f t="shared" ca="1" si="151"/>
        <v>0.37052749436712457</v>
      </c>
      <c r="CJ405">
        <f t="shared" ca="1" si="152"/>
        <v>0.16954341084089108</v>
      </c>
      <c r="CL405">
        <f t="shared" ca="1" si="153"/>
        <v>0</v>
      </c>
      <c r="CN405">
        <f t="shared" ca="1" si="147"/>
        <v>0</v>
      </c>
    </row>
    <row r="406" spans="9:92">
      <c r="I406" t="str">
        <v>Vernon Carey Jr.</v>
      </c>
      <c r="K406" s="6" t="str">
        <f t="shared" ca="1" si="132"/>
        <v>Vernon Carey Jr.</v>
      </c>
      <c r="M406" t="str">
        <f ca="1"/>
        <v>Vernon Carey Jr.</v>
      </c>
      <c r="N406">
        <f ca="1">INDEX(_g_scores_!K$2:$K$474,MATCH(M406,_g_scores_!$A$2:$A$474,0))</f>
        <v>-3.4313434738030564</v>
      </c>
      <c r="P406">
        <f t="shared" ca="1" si="148"/>
        <v>0</v>
      </c>
      <c r="R406">
        <f t="shared" ca="1" si="133"/>
        <v>0</v>
      </c>
      <c r="T406" t="str">
        <v>Vernon Carey Jr.</v>
      </c>
      <c r="V406" s="6" t="str">
        <f t="shared" ca="1" si="134"/>
        <v>Vernon Carey Jr.</v>
      </c>
      <c r="X406" t="str">
        <f ca="1"/>
        <v>Vernon Carey Jr.</v>
      </c>
      <c r="Y406">
        <f ca="1">INDEX(_z_scores_!$K$2:$K$474,MATCH(X406,_z_scores_!$A$2:$A$474,0))</f>
        <v>-5.7574344959083676</v>
      </c>
      <c r="AA406">
        <f t="shared" ca="1" si="149"/>
        <v>0</v>
      </c>
      <c r="AC406">
        <f t="shared" ca="1" si="150"/>
        <v>0</v>
      </c>
      <c r="AE406">
        <v>-1.2119758017129241</v>
      </c>
      <c r="AF406">
        <v>-0.94477606476959464</v>
      </c>
      <c r="AG406">
        <v>-1.1112358005646998</v>
      </c>
      <c r="AH406">
        <v>-0.70646316248531216</v>
      </c>
      <c r="AI406">
        <v>-0.36991290715622538</v>
      </c>
      <c r="AJ406">
        <v>-0.99218068143731886</v>
      </c>
      <c r="AK406">
        <v>0.97219536036025023</v>
      </c>
      <c r="AL406">
        <v>-0.10374089445867771</v>
      </c>
      <c r="AM406">
        <v>1.9226029306660147E-2</v>
      </c>
      <c r="BE406" t="str">
        <f t="shared" si="135"/>
        <v>Vernon Carey Jr.</v>
      </c>
      <c r="BF406" cm="1">
        <f t="array" ref="BF406">INDEX(_x_scores_!B$2:B$474,MATCH($BE406,_x_scores_!$A$2:$A$474,0),0) + INDEX(_hidden_info_auction!AP$42:BA$42,'Draft Sim'!$F$21)</f>
        <v>-1.3038126649313944</v>
      </c>
      <c r="BG406" cm="1">
        <f t="array" ref="BG406">INDEX(_x_scores_!C$2:C$474,MATCH($BE406,_x_scores_!$A$2:$A$474,0),0) + INDEX(_hidden_info_auction!AP$43:BA$43,'Draft Sim'!$F$21)</f>
        <v>-0.70060844964288826</v>
      </c>
      <c r="BH406" cm="1">
        <f t="array" ref="BH406">INDEX(_x_scores_!D$2:D$474,MATCH($BE406,_x_scores_!$A$2:$A$474,0),0) +INDEX(_hidden_info_auction!AP$44:BA$44,'Draft Sim'!$F$21)</f>
        <v>-0.96177679733119459</v>
      </c>
      <c r="BI406" cm="1">
        <f t="array" ref="BI406">INDEX(_x_scores_!E$2:E$474,MATCH($BE406,_x_scores_!$A$2:$A$474,0),0) + INDEX(_hidden_info_auction!AP$45:BA$45,'Draft Sim'!$F$21)</f>
        <v>-0.93943868943072339</v>
      </c>
      <c r="BJ406" cm="1">
        <f t="array" ref="BJ406">INDEX(_x_scores_!F$2:F$474,MATCH($BE406,_x_scores_!$A$2:$A$474,0),0) + INDEX(_hidden_info_auction!AP$46:BA$46,'Draft Sim'!$F$21)</f>
        <v>-0.94168437488927592</v>
      </c>
      <c r="BK406" cm="1">
        <f t="array" ref="BK406">INDEX(_x_scores_!G$2:G$474,MATCH($BE406,_x_scores_!$A$2:$A$474,0),0) + INDEX(_hidden_info_auction!AP$47:BA$47,'Draft Sim'!$F$21)</f>
        <v>-1.060114100737557</v>
      </c>
      <c r="BL406" cm="1">
        <f t="array" ref="BL406">INDEX(_x_scores_!H$2:H$474,MATCH($BE406,_x_scores_!$A$2:$A$474,0),0) + INDEX(_hidden_info_auction!AP$48:BA$48,'Draft Sim'!$F$21)</f>
        <v>0.90153104721510746</v>
      </c>
      <c r="BM406" cm="1">
        <f t="array" ref="BM406">INDEX(_x_scores_!I$2:I$474,MATCH($BE406,_x_scores_!$A$2:$A$474,0),0) + INDEX(_hidden_info_auction!AP$49:BA$49,'Draft Sim'!$F$21)</f>
        <v>-1.847679596827517</v>
      </c>
      <c r="BN406" cm="1">
        <f t="array" ref="BN406">INDEX(_x_scores_!J$2:J$474,MATCH($BE406,_x_scores_!$A$2:$A$474,0),0) + INDEX(_hidden_info_auction!AP$50:BA$50,'Draft Sim'!$F$21)</f>
        <v>0.11906986871281688</v>
      </c>
      <c r="BP406">
        <f t="shared" si="136"/>
        <v>0.4038957597829016</v>
      </c>
      <c r="BQ406">
        <f t="shared" si="137"/>
        <v>0.45193461962299597</v>
      </c>
      <c r="BR406">
        <f t="shared" si="138"/>
        <v>0.43571399156195478</v>
      </c>
      <c r="BS406">
        <f t="shared" si="139"/>
        <v>0.42905225770847233</v>
      </c>
      <c r="BT406">
        <f t="shared" si="140"/>
        <v>0.43461078424035304</v>
      </c>
      <c r="BU406">
        <f t="shared" si="141"/>
        <v>0.42726462347385996</v>
      </c>
      <c r="BV406">
        <f t="shared" si="142"/>
        <v>0.56578462438153743</v>
      </c>
      <c r="BW406">
        <f t="shared" si="143"/>
        <v>0.36565364862262928</v>
      </c>
      <c r="BX406">
        <f t="shared" si="144"/>
        <v>0.50875835235835687</v>
      </c>
      <c r="BZ406">
        <f t="shared" si="145"/>
        <v>0.44696318463922907</v>
      </c>
      <c r="CA406" cm="1">
        <f t="array" aca="1" ref="CA406" ca="1">SUM(IF(MOD(_xlfn.FLOOR.MATH(ROW(INDIRECT("1:512"))/1),2)=1,BP406,1-BP406) * IF(MOD(_xlfn.FLOOR.MATH(ROW(INDIRECT("1:512"))/2),2)=1,BQ406,1-BQ406) *  IF(MOD(_xlfn.FLOOR.MATH(ROW(INDIRECT("1:512"))/4),2)=1,BR406,1-BR406) *IF(MOD(_xlfn.FLOOR.MATH(ROW(INDIRECT("1:512"))/8),2)=1,BS406,1-BS406) * IF(MOD(_xlfn.FLOOR.MATH(ROW(INDIRECT("1:512"))/16),2)=1,BT406,1-BT406) * IF(MOD(_xlfn.FLOOR.MATH(ROW(INDIRECT("1:512"))/32),2)=1,BU406,1-BU406) *  IF(MOD(_xlfn.FLOOR.MATH(ROW(INDIRECT("1:512"))/64),2)=1,BV406,1-BV406) * IF(MOD(_xlfn.FLOOR.MATH(ROW(INDIRECT("1:512"))/128),2)=1,BW406,1-BW406) * IF(MOD(_xlfn.FLOOR.MATH(ROW(INDIRECT("1:512"))/256),2)=1,BX406,1-BX406)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0.37058612594138896</v>
      </c>
      <c r="CB406">
        <f ca="1">IF('Auction Sim'!$C$2 = "Most Categories",CA406,BZ406)</f>
        <v>0.37058612594138896</v>
      </c>
      <c r="CD406" t="str">
        <f ca="1"/>
        <v>Sandro Mamukelashvili</v>
      </c>
      <c r="CF406" s="6" t="str">
        <f t="shared" ca="1" si="146"/>
        <v>Sandro Mamukelashvili</v>
      </c>
      <c r="CH406" t="str">
        <f ca="1"/>
        <v>Sandro Mamukelashvili</v>
      </c>
      <c r="CI406">
        <f t="shared" ca="1" si="151"/>
        <v>0.37048000189099356</v>
      </c>
      <c r="CJ406">
        <f t="shared" ca="1" si="152"/>
        <v>0.16941768151491315</v>
      </c>
      <c r="CL406">
        <f t="shared" ca="1" si="153"/>
        <v>0</v>
      </c>
      <c r="CN406">
        <f t="shared" ca="1" si="147"/>
        <v>0</v>
      </c>
    </row>
    <row r="407" spans="9:92">
      <c r="I407" t="str">
        <v>Jack White</v>
      </c>
      <c r="K407" s="6" t="str">
        <f t="shared" ca="1" si="132"/>
        <v>Jack White</v>
      </c>
      <c r="M407" t="str">
        <f ca="1"/>
        <v>Jack White</v>
      </c>
      <c r="N407">
        <f ca="1">INDEX(_g_scores_!K$2:$K$474,MATCH(M407,_g_scores_!$A$2:$A$474,0))</f>
        <v>-3.4345372066465703</v>
      </c>
      <c r="P407">
        <f t="shared" ca="1" si="148"/>
        <v>0</v>
      </c>
      <c r="R407">
        <f t="shared" ca="1" si="133"/>
        <v>0</v>
      </c>
      <c r="T407" t="str">
        <v>Day'Ron Sharpe</v>
      </c>
      <c r="V407" s="6" t="str">
        <f t="shared" ca="1" si="134"/>
        <v>Day'Ron Sharpe</v>
      </c>
      <c r="X407" t="str">
        <f ca="1"/>
        <v>Day'Ron Sharpe</v>
      </c>
      <c r="Y407">
        <f ca="1">INDEX(_z_scores_!$K$2:$K$474,MATCH(X407,_z_scores_!$A$2:$A$474,0))</f>
        <v>-5.7708188956079809</v>
      </c>
      <c r="AA407">
        <f t="shared" ca="1" si="149"/>
        <v>0</v>
      </c>
      <c r="AC407">
        <f t="shared" ca="1" si="150"/>
        <v>0</v>
      </c>
      <c r="AE407">
        <v>-1.1402283156750788</v>
      </c>
      <c r="AF407">
        <v>-0.58860364917153341</v>
      </c>
      <c r="AG407">
        <v>-1.2187120336554595</v>
      </c>
      <c r="AH407">
        <v>-0.78611688578469696</v>
      </c>
      <c r="AI407">
        <v>-0.15226762354053139</v>
      </c>
      <c r="AJ407">
        <v>-1.1519092984985253</v>
      </c>
      <c r="AK407">
        <v>0.78132157506324384</v>
      </c>
      <c r="AL407">
        <v>-0.31596111821313261</v>
      </c>
      <c r="AM407">
        <v>0.2324271291300859</v>
      </c>
      <c r="BE407" t="str">
        <f t="shared" si="135"/>
        <v>Jack White</v>
      </c>
      <c r="BF407" cm="1">
        <f t="array" ref="BF407">INDEX(_x_scores_!B$2:B$474,MATCH($BE407,_x_scores_!$A$2:$A$474,0),0) + INDEX(_hidden_info_auction!AP$42:BA$42,'Draft Sim'!$F$21)</f>
        <v>-1.2493028190960054</v>
      </c>
      <c r="BG407" cm="1">
        <f t="array" ref="BG407">INDEX(_x_scores_!C$2:C$474,MATCH($BE407,_x_scores_!$A$2:$A$474,0),0) + INDEX(_hidden_info_auction!AP$43:BA$43,'Draft Sim'!$F$21)</f>
        <v>-0.78951710909962747</v>
      </c>
      <c r="BH407" cm="1">
        <f t="array" ref="BH407">INDEX(_x_scores_!D$2:D$474,MATCH($BE407,_x_scores_!$A$2:$A$474,0),0) +INDEX(_hidden_info_auction!AP$44:BA$44,'Draft Sim'!$F$21)</f>
        <v>-0.91357901749670911</v>
      </c>
      <c r="BI407" cm="1">
        <f t="array" ref="BI407">INDEX(_x_scores_!E$2:E$474,MATCH($BE407,_x_scores_!$A$2:$A$474,0),0) + INDEX(_hidden_info_auction!AP$45:BA$45,'Draft Sim'!$F$21)</f>
        <v>-0.89506343663429089</v>
      </c>
      <c r="BJ407" cm="1">
        <f t="array" ref="BJ407">INDEX(_x_scores_!F$2:F$474,MATCH($BE407,_x_scores_!$A$2:$A$474,0),0) + INDEX(_hidden_info_auction!AP$46:BA$46,'Draft Sim'!$F$21)</f>
        <v>-1.2056280177613636</v>
      </c>
      <c r="BK407" cm="1">
        <f t="array" ref="BK407">INDEX(_x_scores_!G$2:G$474,MATCH($BE407,_x_scores_!$A$2:$A$474,0),0) + INDEX(_hidden_info_auction!AP$47:BA$47,'Draft Sim'!$F$21)</f>
        <v>-0.84191908412604388</v>
      </c>
      <c r="BL407" cm="1">
        <f t="array" ref="BL407">INDEX(_x_scores_!H$2:H$474,MATCH($BE407,_x_scores_!$A$2:$A$474,0),0) + INDEX(_hidden_info_auction!AP$48:BA$48,'Draft Sim'!$F$21)</f>
        <v>0.88592119086508125</v>
      </c>
      <c r="BM407" cm="1">
        <f t="array" ref="BM407">INDEX(_x_scores_!I$2:I$474,MATCH($BE407,_x_scores_!$A$2:$A$474,0),0) + INDEX(_hidden_info_auction!AP$49:BA$49,'Draft Sim'!$F$21)</f>
        <v>-1.8037350743754039</v>
      </c>
      <c r="BN407" cm="1">
        <f t="array" ref="BN407">INDEX(_x_scores_!J$2:J$474,MATCH($BE407,_x_scores_!$A$2:$A$474,0),0) + INDEX(_hidden_info_auction!AP$50:BA$50,'Draft Sim'!$F$21)</f>
        <v>6.2643595886641562E-2</v>
      </c>
      <c r="BP407">
        <f t="shared" si="136"/>
        <v>0.40783985777972465</v>
      </c>
      <c r="BQ407">
        <f t="shared" si="137"/>
        <v>0.44587047522995793</v>
      </c>
      <c r="BR407">
        <f t="shared" si="138"/>
        <v>0.43890960516437727</v>
      </c>
      <c r="BS407">
        <f t="shared" si="139"/>
        <v>0.43237044879795672</v>
      </c>
      <c r="BT407">
        <f t="shared" si="140"/>
        <v>0.4165231696808418</v>
      </c>
      <c r="BU407">
        <f t="shared" si="141"/>
        <v>0.44211598418864972</v>
      </c>
      <c r="BV407">
        <f t="shared" si="142"/>
        <v>0.5646556888723393</v>
      </c>
      <c r="BW407">
        <f t="shared" si="143"/>
        <v>0.36872954366745914</v>
      </c>
      <c r="BX407">
        <f t="shared" si="144"/>
        <v>0.50460810590027516</v>
      </c>
      <c r="BZ407">
        <f t="shared" si="145"/>
        <v>0.44684698658684252</v>
      </c>
      <c r="CA407" cm="1">
        <f t="array" aca="1" ref="CA407" ca="1">SUM(IF(MOD(_xlfn.FLOOR.MATH(ROW(INDIRECT("1:512"))/1),2)=1,BP407,1-BP407) * IF(MOD(_xlfn.FLOOR.MATH(ROW(INDIRECT("1:512"))/2),2)=1,BQ407,1-BQ407) *  IF(MOD(_xlfn.FLOOR.MATH(ROW(INDIRECT("1:512"))/4),2)=1,BR407,1-BR407) *IF(MOD(_xlfn.FLOOR.MATH(ROW(INDIRECT("1:512"))/8),2)=1,BS407,1-BS407) * IF(MOD(_xlfn.FLOOR.MATH(ROW(INDIRECT("1:512"))/16),2)=1,BT407,1-BT407) * IF(MOD(_xlfn.FLOOR.MATH(ROW(INDIRECT("1:512"))/32),2)=1,BU407,1-BU407) *  IF(MOD(_xlfn.FLOOR.MATH(ROW(INDIRECT("1:512"))/64),2)=1,BV407,1-BV407) * IF(MOD(_xlfn.FLOOR.MATH(ROW(INDIRECT("1:512"))/128),2)=1,BW407,1-BW407) * IF(MOD(_xlfn.FLOOR.MATH(ROW(INDIRECT("1:512"))/256),2)=1,BX407,1-BX407)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0.37035100443210289</v>
      </c>
      <c r="CB407">
        <f ca="1">IF('Auction Sim'!$C$2 = "Most Categories",CA407,BZ407)</f>
        <v>0.37035100443210289</v>
      </c>
      <c r="CD407" t="str">
        <f ca="1"/>
        <v>Khem Birch</v>
      </c>
      <c r="CF407" s="6" t="str">
        <f t="shared" ca="1" si="146"/>
        <v>Khem Birch</v>
      </c>
      <c r="CH407" t="str">
        <f ca="1"/>
        <v>Khem Birch</v>
      </c>
      <c r="CI407">
        <f t="shared" ca="1" si="151"/>
        <v>0.37042065469354346</v>
      </c>
      <c r="CJ407">
        <f t="shared" ca="1" si="152"/>
        <v>0.16926056121684652</v>
      </c>
      <c r="CL407">
        <f t="shared" ca="1" si="153"/>
        <v>0</v>
      </c>
      <c r="CN407">
        <f t="shared" ca="1" si="147"/>
        <v>0</v>
      </c>
    </row>
    <row r="408" spans="9:92">
      <c r="I408" t="str">
        <v>Eugene Omoruyi</v>
      </c>
      <c r="K408" s="6" t="str">
        <f t="shared" ca="1" si="132"/>
        <v>Eugene Omoruyi</v>
      </c>
      <c r="M408" t="str">
        <f ca="1"/>
        <v>Eugene Omoruyi</v>
      </c>
      <c r="N408">
        <f ca="1">INDEX(_g_scores_!K$2:$K$474,MATCH(M408,_g_scores_!$A$2:$A$474,0))</f>
        <v>-3.4366371597797722</v>
      </c>
      <c r="P408">
        <f t="shared" ca="1" si="148"/>
        <v>0</v>
      </c>
      <c r="R408">
        <f t="shared" ca="1" si="133"/>
        <v>0</v>
      </c>
      <c r="T408" t="str">
        <v>JD Davison</v>
      </c>
      <c r="V408" s="6" t="str">
        <f t="shared" ca="1" si="134"/>
        <v>JD Davison</v>
      </c>
      <c r="X408" t="str">
        <f ca="1"/>
        <v>JD Davison</v>
      </c>
      <c r="Y408">
        <f ca="1">INDEX(_z_scores_!$K$2:$K$474,MATCH(X408,_z_scores_!$A$2:$A$474,0))</f>
        <v>-5.7739256433803732</v>
      </c>
      <c r="AA408">
        <f t="shared" ca="1" si="149"/>
        <v>0</v>
      </c>
      <c r="AC408">
        <f t="shared" ca="1" si="150"/>
        <v>0</v>
      </c>
      <c r="AE408">
        <v>-1.1436241091774748</v>
      </c>
      <c r="AF408">
        <v>-1.0844785519303297</v>
      </c>
      <c r="AG408">
        <v>-0.82544065683122547</v>
      </c>
      <c r="AH408">
        <v>-0.61375705261826907</v>
      </c>
      <c r="AI408">
        <v>-0.67404610222663497</v>
      </c>
      <c r="AJ408">
        <v>-0.8108346455135732</v>
      </c>
      <c r="AK408">
        <v>0.80766053903473656</v>
      </c>
      <c r="AL408">
        <v>-4.6109084458188801E-2</v>
      </c>
      <c r="AM408">
        <v>-7.8564399016571418E-2</v>
      </c>
      <c r="BE408" t="str">
        <f t="shared" si="135"/>
        <v>Eugene Omoruyi</v>
      </c>
      <c r="BF408" cm="1">
        <f t="array" ref="BF408">INDEX(_x_scores_!B$2:B$474,MATCH($BE408,_x_scores_!$A$2:$A$474,0),0) + INDEX(_hidden_info_auction!AP$42:BA$42,'Draft Sim'!$F$21)</f>
        <v>-1.1656232959503174</v>
      </c>
      <c r="BG408" cm="1">
        <f t="array" ref="BG408">INDEX(_x_scores_!C$2:C$474,MATCH($BE408,_x_scores_!$A$2:$A$474,0),0) + INDEX(_hidden_info_auction!AP$43:BA$43,'Draft Sim'!$F$21)</f>
        <v>-0.76073160768479775</v>
      </c>
      <c r="BH408" cm="1">
        <f t="array" ref="BH408">INDEX(_x_scores_!D$2:D$474,MATCH($BE408,_x_scores_!$A$2:$A$474,0),0) +INDEX(_hidden_info_auction!AP$44:BA$44,'Draft Sim'!$F$21)</f>
        <v>-0.98056959384465947</v>
      </c>
      <c r="BI408" cm="1">
        <f t="array" ref="BI408">INDEX(_x_scores_!E$2:E$474,MATCH($BE408,_x_scores_!$A$2:$A$474,0),0) + INDEX(_hidden_info_auction!AP$45:BA$45,'Draft Sim'!$F$21)</f>
        <v>-0.70449417536394432</v>
      </c>
      <c r="BJ408" cm="1">
        <f t="array" ref="BJ408">INDEX(_x_scores_!F$2:F$474,MATCH($BE408,_x_scores_!$A$2:$A$474,0),0) + INDEX(_hidden_info_auction!AP$46:BA$46,'Draft Sim'!$F$21)</f>
        <v>-1.2930833894995217</v>
      </c>
      <c r="BK408" cm="1">
        <f t="array" ref="BK408">INDEX(_x_scores_!G$2:G$474,MATCH($BE408,_x_scores_!$A$2:$A$474,0),0) + INDEX(_hidden_info_auction!AP$47:BA$47,'Draft Sim'!$F$21)</f>
        <v>-0.77586714440595395</v>
      </c>
      <c r="BL408" cm="1">
        <f t="array" ref="BL408">INDEX(_x_scores_!H$2:H$474,MATCH($BE408,_x_scores_!$A$2:$A$474,0),0) + INDEX(_hidden_info_auction!AP$48:BA$48,'Draft Sim'!$F$21)</f>
        <v>0.81088498813872578</v>
      </c>
      <c r="BM408" cm="1">
        <f t="array" ref="BM408">INDEX(_x_scores_!I$2:I$474,MATCH($BE408,_x_scores_!$A$2:$A$474,0),0) + INDEX(_hidden_info_auction!AP$49:BA$49,'Draft Sim'!$F$21)</f>
        <v>-1.842608180110973</v>
      </c>
      <c r="BN408" cm="1">
        <f t="array" ref="BN408">INDEX(_x_scores_!J$2:J$474,MATCH($BE408,_x_scores_!$A$2:$A$474,0),0) + INDEX(_hidden_info_auction!AP$50:BA$50,'Draft Sim'!$F$21)</f>
        <v>-5.8608717926889514E-2</v>
      </c>
      <c r="BP408">
        <f t="shared" si="136"/>
        <v>0.41391263100952624</v>
      </c>
      <c r="BQ408">
        <f t="shared" si="137"/>
        <v>0.44783251641306587</v>
      </c>
      <c r="BR408">
        <f t="shared" si="138"/>
        <v>0.43446911447840164</v>
      </c>
      <c r="BS408">
        <f t="shared" si="139"/>
        <v>0.44667182320782384</v>
      </c>
      <c r="BT408">
        <f t="shared" si="140"/>
        <v>0.41056681820650331</v>
      </c>
      <c r="BU408">
        <f t="shared" si="141"/>
        <v>0.44662886949043212</v>
      </c>
      <c r="BV408">
        <f t="shared" si="142"/>
        <v>0.55922172508028734</v>
      </c>
      <c r="BW408">
        <f t="shared" si="143"/>
        <v>0.36600818596940599</v>
      </c>
      <c r="BX408">
        <f t="shared" si="144"/>
        <v>0.49568869053866105</v>
      </c>
      <c r="BZ408">
        <f t="shared" si="145"/>
        <v>0.44677781937712308</v>
      </c>
      <c r="CA408" cm="1">
        <f t="array" aca="1" ref="CA408" ca="1">SUM(IF(MOD(_xlfn.FLOOR.MATH(ROW(INDIRECT("1:512"))/1),2)=1,BP408,1-BP408) * IF(MOD(_xlfn.FLOOR.MATH(ROW(INDIRECT("1:512"))/2),2)=1,BQ408,1-BQ408) *  IF(MOD(_xlfn.FLOOR.MATH(ROW(INDIRECT("1:512"))/4),2)=1,BR408,1-BR408) *IF(MOD(_xlfn.FLOOR.MATH(ROW(INDIRECT("1:512"))/8),2)=1,BS408,1-BS408) * IF(MOD(_xlfn.FLOOR.MATH(ROW(INDIRECT("1:512"))/16),2)=1,BT408,1-BT408) * IF(MOD(_xlfn.FLOOR.MATH(ROW(INDIRECT("1:512"))/32),2)=1,BU408,1-BU408) *  IF(MOD(_xlfn.FLOOR.MATH(ROW(INDIRECT("1:512"))/64),2)=1,BV408,1-BV408) * IF(MOD(_xlfn.FLOOR.MATH(ROW(INDIRECT("1:512"))/128),2)=1,BW408,1-BW408) * IF(MOD(_xlfn.FLOOR.MATH(ROW(INDIRECT("1:512"))/256),2)=1,BX408,1-BX408)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0.37025856582467753</v>
      </c>
      <c r="CB408">
        <f ca="1">IF('Auction Sim'!$C$2 = "Most Categories",CA408,BZ408)</f>
        <v>0.37025856582467753</v>
      </c>
      <c r="CD408" t="str">
        <f ca="1"/>
        <v>Jack White</v>
      </c>
      <c r="CF408" s="6" t="str">
        <f t="shared" ca="1" si="146"/>
        <v>Jack White</v>
      </c>
      <c r="CH408" t="str">
        <f ca="1"/>
        <v>Jack White</v>
      </c>
      <c r="CI408">
        <f t="shared" ca="1" si="151"/>
        <v>0.37035100443210289</v>
      </c>
      <c r="CJ408">
        <f t="shared" ca="1" si="152"/>
        <v>0.16907615338611554</v>
      </c>
      <c r="CL408">
        <f t="shared" ca="1" si="153"/>
        <v>0</v>
      </c>
      <c r="CN408">
        <f t="shared" ca="1" si="147"/>
        <v>0</v>
      </c>
    </row>
    <row r="409" spans="9:92">
      <c r="I409" t="str">
        <v>Kenneth Lofton Jr.</v>
      </c>
      <c r="K409" s="6" t="str">
        <f t="shared" ca="1" si="132"/>
        <v>Kenneth Lofton Jr.</v>
      </c>
      <c r="M409" t="str">
        <f ca="1"/>
        <v>Kenneth Lofton Jr.</v>
      </c>
      <c r="N409">
        <f ca="1">INDEX(_g_scores_!K$2:$K$474,MATCH(M409,_g_scores_!$A$2:$A$474,0))</f>
        <v>-3.4493439117730453</v>
      </c>
      <c r="P409">
        <f t="shared" ca="1" si="148"/>
        <v>0</v>
      </c>
      <c r="R409">
        <f t="shared" ca="1" si="133"/>
        <v>0</v>
      </c>
      <c r="T409" t="str">
        <v>Jason Preston</v>
      </c>
      <c r="V409" s="6" t="str">
        <f t="shared" ca="1" si="134"/>
        <v>Jason Preston</v>
      </c>
      <c r="X409" t="str">
        <f ca="1"/>
        <v>Jason Preston</v>
      </c>
      <c r="Y409">
        <f ca="1">INDEX(_z_scores_!$K$2:$K$474,MATCH(X409,_z_scores_!$A$2:$A$474,0))</f>
        <v>-5.7768316131787003</v>
      </c>
      <c r="AA409">
        <f t="shared" ca="1" si="149"/>
        <v>0</v>
      </c>
      <c r="AC409">
        <f t="shared" ca="1" si="150"/>
        <v>0</v>
      </c>
      <c r="AE409">
        <v>-1.1516369459776181</v>
      </c>
      <c r="AF409">
        <v>-1.0913676075460332</v>
      </c>
      <c r="AG409">
        <v>-0.65810079043488123</v>
      </c>
      <c r="AH409">
        <v>-0.61018289523574565</v>
      </c>
      <c r="AI409">
        <v>-0.67994828532706786</v>
      </c>
      <c r="AJ409">
        <v>-0.78732663603918329</v>
      </c>
      <c r="AK409">
        <v>0.70017933377890917</v>
      </c>
      <c r="AL409">
        <v>-3.7130767811133246E-2</v>
      </c>
      <c r="AM409">
        <v>-0.10140566038462497</v>
      </c>
      <c r="BE409" t="str">
        <f t="shared" si="135"/>
        <v>Kenneth Lofton Jr.</v>
      </c>
      <c r="BF409" cm="1">
        <f t="array" ref="BF409">INDEX(_x_scores_!B$2:B$474,MATCH($BE409,_x_scores_!$A$2:$A$474,0),0) + INDEX(_hidden_info_auction!AP$42:BA$42,'Draft Sim'!$F$21)</f>
        <v>-1.2168291124219903</v>
      </c>
      <c r="BG409" cm="1">
        <f t="array" ref="BG409">INDEX(_x_scores_!C$2:C$474,MATCH($BE409,_x_scores_!$A$2:$A$474,0),0) + INDEX(_hidden_info_auction!AP$43:BA$43,'Draft Sim'!$F$21)</f>
        <v>-0.64348859590394081</v>
      </c>
      <c r="BH409" cm="1">
        <f t="array" ref="BH409">INDEX(_x_scores_!D$2:D$474,MATCH($BE409,_x_scores_!$A$2:$A$474,0),0) +INDEX(_hidden_info_auction!AP$44:BA$44,'Draft Sim'!$F$21)</f>
        <v>-0.92453384810446071</v>
      </c>
      <c r="BI409" cm="1">
        <f t="array" ref="BI409">INDEX(_x_scores_!E$2:E$474,MATCH($BE409,_x_scores_!$A$2:$A$474,0),0) + INDEX(_hidden_info_auction!AP$45:BA$45,'Draft Sim'!$F$21)</f>
        <v>-0.96624128371501317</v>
      </c>
      <c r="BJ409" cm="1">
        <f t="array" ref="BJ409">INDEX(_x_scores_!F$2:F$474,MATCH($BE409,_x_scores_!$A$2:$A$474,0),0) + INDEX(_hidden_info_auction!AP$46:BA$46,'Draft Sim'!$F$21)</f>
        <v>-1.1735857254387594</v>
      </c>
      <c r="BK409" cm="1">
        <f t="array" ref="BK409">INDEX(_x_scores_!G$2:G$474,MATCH($BE409,_x_scores_!$A$2:$A$474,0),0) + INDEX(_hidden_info_auction!AP$47:BA$47,'Draft Sim'!$F$21)</f>
        <v>-0.90954150254938715</v>
      </c>
      <c r="BL409" cm="1">
        <f t="array" ref="BL409">INDEX(_x_scores_!H$2:H$474,MATCH($BE409,_x_scores_!$A$2:$A$474,0),0) + INDEX(_hidden_info_auction!AP$48:BA$48,'Draft Sim'!$F$21)</f>
        <v>0.81197350409307445</v>
      </c>
      <c r="BM409" cm="1">
        <f t="array" ref="BM409">INDEX(_x_scores_!I$2:I$474,MATCH($BE409,_x_scores_!$A$2:$A$474,0),0) + INDEX(_hidden_info_auction!AP$49:BA$49,'Draft Sim'!$F$21)</f>
        <v>-1.840963640390318</v>
      </c>
      <c r="BN409" cm="1">
        <f t="array" ref="BN409">INDEX(_x_scores_!J$2:J$474,MATCH($BE409,_x_scores_!$A$2:$A$474,0),0) + INDEX(_hidden_info_auction!AP$50:BA$50,'Draft Sim'!$F$21)</f>
        <v>0.10676011673616624</v>
      </c>
      <c r="BP409">
        <f t="shared" si="136"/>
        <v>0.41019399028555814</v>
      </c>
      <c r="BQ409">
        <f t="shared" si="137"/>
        <v>0.45583657851408244</v>
      </c>
      <c r="BR409">
        <f t="shared" si="138"/>
        <v>0.43818291949294252</v>
      </c>
      <c r="BS409">
        <f t="shared" si="139"/>
        <v>0.42705048512097932</v>
      </c>
      <c r="BT409">
        <f t="shared" si="140"/>
        <v>0.41871036843258003</v>
      </c>
      <c r="BU409">
        <f t="shared" si="141"/>
        <v>0.43750357303417853</v>
      </c>
      <c r="BV409">
        <f t="shared" si="142"/>
        <v>0.55930063543168207</v>
      </c>
      <c r="BW409">
        <f t="shared" si="143"/>
        <v>0.36612317857878118</v>
      </c>
      <c r="BX409">
        <f t="shared" si="144"/>
        <v>0.50785301486878465</v>
      </c>
      <c r="BZ409">
        <f t="shared" si="145"/>
        <v>0.44675052708439644</v>
      </c>
      <c r="CA409" cm="1">
        <f t="array" aca="1" ref="CA409" ca="1">SUM(IF(MOD(_xlfn.FLOOR.MATH(ROW(INDIRECT("1:512"))/1),2)=1,BP409,1-BP409) * IF(MOD(_xlfn.FLOOR.MATH(ROW(INDIRECT("1:512"))/2),2)=1,BQ409,1-BQ409) *  IF(MOD(_xlfn.FLOOR.MATH(ROW(INDIRECT("1:512"))/4),2)=1,BR409,1-BR409) *IF(MOD(_xlfn.FLOOR.MATH(ROW(INDIRECT("1:512"))/8),2)=1,BS409,1-BS409) * IF(MOD(_xlfn.FLOOR.MATH(ROW(INDIRECT("1:512"))/16),2)=1,BT409,1-BT409) * IF(MOD(_xlfn.FLOOR.MATH(ROW(INDIRECT("1:512"))/32),2)=1,BU409,1-BU409) *  IF(MOD(_xlfn.FLOOR.MATH(ROW(INDIRECT("1:512"))/64),2)=1,BV409,1-BV409) * IF(MOD(_xlfn.FLOOR.MATH(ROW(INDIRECT("1:512"))/128),2)=1,BW409,1-BW409) * IF(MOD(_xlfn.FLOOR.MATH(ROW(INDIRECT("1:512"))/256),2)=1,BX409,1-BX409)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0.3701437222740579</v>
      </c>
      <c r="CB409">
        <f ca="1">IF('Auction Sim'!$C$2 = "Most Categories",CA409,BZ409)</f>
        <v>0.3701437222740579</v>
      </c>
      <c r="CD409" t="str">
        <f ca="1"/>
        <v>Eugene Omoruyi</v>
      </c>
      <c r="CF409" s="6" t="str">
        <f t="shared" ca="1" si="146"/>
        <v>Eugene Omoruyi</v>
      </c>
      <c r="CH409" t="str">
        <f ca="1"/>
        <v>Eugene Omoruyi</v>
      </c>
      <c r="CI409">
        <f t="shared" ca="1" si="151"/>
        <v>0.37025856582467753</v>
      </c>
      <c r="CJ409">
        <f t="shared" ca="1" si="152"/>
        <v>0.16883139316103218</v>
      </c>
      <c r="CL409">
        <f t="shared" ca="1" si="153"/>
        <v>0</v>
      </c>
      <c r="CN409">
        <f t="shared" ca="1" si="147"/>
        <v>0</v>
      </c>
    </row>
    <row r="410" spans="9:92">
      <c r="I410" t="str">
        <v>JD Davison</v>
      </c>
      <c r="K410" s="6" t="str">
        <f t="shared" ca="1" si="132"/>
        <v>JD Davison</v>
      </c>
      <c r="M410" t="str">
        <f ca="1"/>
        <v>JD Davison</v>
      </c>
      <c r="N410">
        <f ca="1">INDEX(_g_scores_!K$2:$K$474,MATCH(M410,_g_scores_!$A$2:$A$474,0))</f>
        <v>-3.4501902709797903</v>
      </c>
      <c r="P410">
        <f t="shared" ca="1" si="148"/>
        <v>0</v>
      </c>
      <c r="R410">
        <f t="shared" ca="1" si="133"/>
        <v>0</v>
      </c>
      <c r="T410" t="str">
        <v>Davis Bertans</v>
      </c>
      <c r="V410" s="6" t="str">
        <f t="shared" ca="1" si="134"/>
        <v>Davis Bertans</v>
      </c>
      <c r="X410" t="str">
        <f ca="1"/>
        <v>Davis Bertans</v>
      </c>
      <c r="Y410">
        <f ca="1">INDEX(_z_scores_!$K$2:$K$474,MATCH(X410,_z_scores_!$A$2:$A$474,0))</f>
        <v>-5.785692564442301</v>
      </c>
      <c r="AA410">
        <f t="shared" ca="1" si="149"/>
        <v>0</v>
      </c>
      <c r="AC410">
        <f t="shared" ca="1" si="150"/>
        <v>0</v>
      </c>
      <c r="AE410">
        <v>-1.281797827200954</v>
      </c>
      <c r="AF410">
        <v>-1.1294574735507166</v>
      </c>
      <c r="AG410">
        <v>-1.212504305658652</v>
      </c>
      <c r="AH410">
        <v>-0.86703307298375631</v>
      </c>
      <c r="AI410">
        <v>-0.65675871645255501</v>
      </c>
      <c r="AJ410">
        <v>-0.15641322598715862</v>
      </c>
      <c r="AK410">
        <v>1.1123746969676174</v>
      </c>
      <c r="AL410">
        <v>1.6406864112403215E-2</v>
      </c>
      <c r="AM410">
        <v>-0.15679908567311429</v>
      </c>
      <c r="BE410" t="str">
        <f t="shared" si="135"/>
        <v>JD Davison</v>
      </c>
      <c r="BF410" cm="1">
        <f t="array" ref="BF410">INDEX(_x_scores_!B$2:B$474,MATCH($BE410,_x_scores_!$A$2:$A$474,0),0) + INDEX(_hidden_info_auction!AP$42:BA$42,'Draft Sim'!$F$21)</f>
        <v>-1.2354609723959451</v>
      </c>
      <c r="BG410" cm="1">
        <f t="array" ref="BG410">INDEX(_x_scores_!C$2:C$474,MATCH($BE410,_x_scores_!$A$2:$A$474,0),0) + INDEX(_hidden_info_auction!AP$43:BA$43,'Draft Sim'!$F$21)</f>
        <v>-0.84031093680362334</v>
      </c>
      <c r="BH410" cm="1">
        <f t="array" ref="BH410">INDEX(_x_scores_!D$2:D$474,MATCH($BE410,_x_scores_!$A$2:$A$474,0),0) +INDEX(_hidden_info_auction!AP$44:BA$44,'Draft Sim'!$F$21)</f>
        <v>-0.67598165359772022</v>
      </c>
      <c r="BI410" cm="1">
        <f t="array" ref="BI410">INDEX(_x_scores_!E$2:E$474,MATCH($BE410,_x_scores_!$A$2:$A$474,0),0) + INDEX(_hidden_info_auction!AP$45:BA$45,'Draft Sim'!$F$21)</f>
        <v>-0.84673257956368042</v>
      </c>
      <c r="BJ410" cm="1">
        <f t="array" ref="BJ410">INDEX(_x_scores_!F$2:F$474,MATCH($BE410,_x_scores_!$A$2:$A$474,0),0) + INDEX(_hidden_info_auction!AP$46:BA$46,'Draft Sim'!$F$21)</f>
        <v>-1.2458175699596854</v>
      </c>
      <c r="BK410" cm="1">
        <f t="array" ref="BK410">INDEX(_x_scores_!G$2:G$474,MATCH($BE410,_x_scores_!$A$2:$A$474,0),0) + INDEX(_hidden_info_auction!AP$47:BA$47,'Draft Sim'!$F$21)</f>
        <v>-0.87876806481381131</v>
      </c>
      <c r="BL410" cm="1">
        <f t="array" ref="BL410">INDEX(_x_scores_!H$2:H$474,MATCH($BE410,_x_scores_!$A$2:$A$474,0),0) + INDEX(_hidden_info_auction!AP$48:BA$48,'Draft Sim'!$F$21)</f>
        <v>0.73699622588959379</v>
      </c>
      <c r="BM410" cm="1">
        <f t="array" ref="BM410">INDEX(_x_scores_!I$2:I$474,MATCH($BE410,_x_scores_!$A$2:$A$474,0),0) + INDEX(_hidden_info_auction!AP$49:BA$49,'Draft Sim'!$F$21)</f>
        <v>-1.7900477868270281</v>
      </c>
      <c r="BN410" cm="1">
        <f t="array" ref="BN410">INDEX(_x_scores_!J$2:J$474,MATCH($BE410,_x_scores_!$A$2:$A$474,0),0) + INDEX(_hidden_info_auction!AP$50:BA$50,'Draft Sim'!$F$21)</f>
        <v>2.1279440389585319E-2</v>
      </c>
      <c r="BP410">
        <f t="shared" si="136"/>
        <v>0.40884290007970769</v>
      </c>
      <c r="BQ410">
        <f t="shared" si="137"/>
        <v>0.44241159056971213</v>
      </c>
      <c r="BR410">
        <f t="shared" si="138"/>
        <v>0.45471712976772294</v>
      </c>
      <c r="BS410">
        <f t="shared" si="139"/>
        <v>0.43598984979241207</v>
      </c>
      <c r="BT410">
        <f t="shared" si="140"/>
        <v>0.41378349836192152</v>
      </c>
      <c r="BU410">
        <f t="shared" si="141"/>
        <v>0.43960156321990218</v>
      </c>
      <c r="BV410">
        <f t="shared" si="142"/>
        <v>0.55385993221789642</v>
      </c>
      <c r="BW410">
        <f t="shared" si="143"/>
        <v>0.36968931560018281</v>
      </c>
      <c r="BX410">
        <f t="shared" si="144"/>
        <v>0.50156536103020011</v>
      </c>
      <c r="BZ410">
        <f t="shared" si="145"/>
        <v>0.44671790451551746</v>
      </c>
      <c r="CA410" cm="1">
        <f t="array" aca="1" ref="CA410" ca="1">SUM(IF(MOD(_xlfn.FLOOR.MATH(ROW(INDIRECT("1:512"))/1),2)=1,BP410,1-BP410) * IF(MOD(_xlfn.FLOOR.MATH(ROW(INDIRECT("1:512"))/2),2)=1,BQ410,1-BQ410) *  IF(MOD(_xlfn.FLOOR.MATH(ROW(INDIRECT("1:512"))/4),2)=1,BR410,1-BR410) *IF(MOD(_xlfn.FLOOR.MATH(ROW(INDIRECT("1:512"))/8),2)=1,BS410,1-BS410) * IF(MOD(_xlfn.FLOOR.MATH(ROW(INDIRECT("1:512"))/16),2)=1,BT410,1-BT410) * IF(MOD(_xlfn.FLOOR.MATH(ROW(INDIRECT("1:512"))/32),2)=1,BU410,1-BU410) *  IF(MOD(_xlfn.FLOOR.MATH(ROW(INDIRECT("1:512"))/64),2)=1,BV410,1-BV410) * IF(MOD(_xlfn.FLOOR.MATH(ROW(INDIRECT("1:512"))/128),2)=1,BW410,1-BW410) * IF(MOD(_xlfn.FLOOR.MATH(ROW(INDIRECT("1:512"))/256),2)=1,BX410,1-BX410)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0.37014623620523424</v>
      </c>
      <c r="CB410">
        <f ca="1">IF('Auction Sim'!$C$2 = "Most Categories",CA410,BZ410)</f>
        <v>0.37014623620523424</v>
      </c>
      <c r="CD410" t="str">
        <f ca="1"/>
        <v>Tony Bradley</v>
      </c>
      <c r="CF410" s="6" t="str">
        <f t="shared" ca="1" si="146"/>
        <v>Tony Bradley</v>
      </c>
      <c r="CH410" t="str">
        <f ca="1"/>
        <v>Tony Bradley</v>
      </c>
      <c r="CI410">
        <f t="shared" ca="1" si="151"/>
        <v>0.37017923634256372</v>
      </c>
      <c r="CJ410">
        <f t="shared" ca="1" si="152"/>
        <v>0.16862132764019749</v>
      </c>
      <c r="CL410">
        <f t="shared" ca="1" si="153"/>
        <v>0</v>
      </c>
      <c r="CN410">
        <f t="shared" ca="1" si="147"/>
        <v>0</v>
      </c>
    </row>
    <row r="411" spans="9:92">
      <c r="I411" t="str">
        <v>Tony Bradley</v>
      </c>
      <c r="K411" s="6" t="str">
        <f t="shared" ca="1" si="132"/>
        <v>Tony Bradley</v>
      </c>
      <c r="M411" t="str">
        <f ca="1"/>
        <v>Tony Bradley</v>
      </c>
      <c r="N411">
        <f ca="1">INDEX(_g_scores_!K$2:$K$474,MATCH(M411,_g_scores_!$A$2:$A$474,0))</f>
        <v>-3.4511896107705899</v>
      </c>
      <c r="P411">
        <f t="shared" ca="1" si="148"/>
        <v>0</v>
      </c>
      <c r="R411">
        <f t="shared" ca="1" si="133"/>
        <v>0</v>
      </c>
      <c r="T411" t="str">
        <v>Chima Moneke</v>
      </c>
      <c r="V411" s="6" t="str">
        <f t="shared" ca="1" si="134"/>
        <v>Chima Moneke</v>
      </c>
      <c r="X411" t="str">
        <f ca="1"/>
        <v>Chima Moneke</v>
      </c>
      <c r="Y411">
        <f ca="1">INDEX(_z_scores_!$K$2:$K$474,MATCH(X411,_z_scores_!$A$2:$A$474,0))</f>
        <v>-5.786604983297468</v>
      </c>
      <c r="AA411">
        <f t="shared" ca="1" si="149"/>
        <v>0</v>
      </c>
      <c r="AC411">
        <f t="shared" ca="1" si="150"/>
        <v>0</v>
      </c>
      <c r="AE411">
        <v>-1.1490477894340707</v>
      </c>
      <c r="AF411">
        <v>-1.0210010003648047</v>
      </c>
      <c r="AG411">
        <v>-1.0318895304460818</v>
      </c>
      <c r="AH411">
        <v>-0.63102020621810706</v>
      </c>
      <c r="AI411">
        <v>-0.64626721285891231</v>
      </c>
      <c r="AJ411">
        <v>-0.79195871470253099</v>
      </c>
      <c r="AK411">
        <v>0.86192967169137835</v>
      </c>
      <c r="AL411">
        <v>-7.6405644090382724E-2</v>
      </c>
      <c r="AM411">
        <v>-2.070113680721267E-2</v>
      </c>
      <c r="BE411" t="str">
        <f t="shared" si="135"/>
        <v>Tony Bradley</v>
      </c>
      <c r="BF411" cm="1">
        <f t="array" ref="BF411">INDEX(_x_scores_!B$2:B$474,MATCH($BE411,_x_scores_!$A$2:$A$474,0),0) + INDEX(_hidden_info_auction!AP$42:BA$42,'Draft Sim'!$F$21)</f>
        <v>-1.2864739086065184</v>
      </c>
      <c r="BG411" cm="1">
        <f t="array" ref="BG411">INDEX(_x_scores_!C$2:C$474,MATCH($BE411,_x_scores_!$A$2:$A$474,0),0) + INDEX(_hidden_info_auction!AP$43:BA$43,'Draft Sim'!$F$21)</f>
        <v>-0.75136876661077601</v>
      </c>
      <c r="BH411" cm="1">
        <f t="array" ref="BH411">INDEX(_x_scores_!D$2:D$474,MATCH($BE411,_x_scores_!$A$2:$A$474,0),0) +INDEX(_hidden_info_auction!AP$44:BA$44,'Draft Sim'!$F$21)</f>
        <v>-0.92937066883862873</v>
      </c>
      <c r="BI411" cm="1">
        <f t="array" ref="BI411">INDEX(_x_scores_!E$2:E$474,MATCH($BE411,_x_scores_!$A$2:$A$474,0),0) + INDEX(_hidden_info_auction!AP$45:BA$45,'Draft Sim'!$F$21)</f>
        <v>-0.99120652986975522</v>
      </c>
      <c r="BJ411" cm="1">
        <f t="array" ref="BJ411">INDEX(_x_scores_!F$2:F$474,MATCH($BE411,_x_scores_!$A$2:$A$474,0),0) + INDEX(_hidden_info_auction!AP$46:BA$46,'Draft Sim'!$F$21)</f>
        <v>-1.0676176608441506</v>
      </c>
      <c r="BK411" cm="1">
        <f t="array" ref="BK411">INDEX(_x_scores_!G$2:G$474,MATCH($BE411,_x_scores_!$A$2:$A$474,0),0) + INDEX(_hidden_info_auction!AP$47:BA$47,'Draft Sim'!$F$21)</f>
        <v>-0.94375636214323066</v>
      </c>
      <c r="BL411" cm="1">
        <f t="array" ref="BL411">INDEX(_x_scores_!H$2:H$474,MATCH($BE411,_x_scores_!$A$2:$A$474,0),0) + INDEX(_hidden_info_auction!AP$48:BA$48,'Draft Sim'!$F$21)</f>
        <v>0.85863271471905156</v>
      </c>
      <c r="BM411" cm="1">
        <f t="array" ref="BM411">INDEX(_x_scores_!I$2:I$474,MATCH($BE411,_x_scores_!$A$2:$A$474,0),0) + INDEX(_hidden_info_auction!AP$49:BA$49,'Draft Sim'!$F$21)</f>
        <v>-1.7777244614191969</v>
      </c>
      <c r="BN411" cm="1">
        <f t="array" ref="BN411">INDEX(_x_scores_!J$2:J$474,MATCH($BE411,_x_scores_!$A$2:$A$474,0),0) + INDEX(_hidden_info_auction!AP$50:BA$50,'Draft Sim'!$F$21)</f>
        <v>0.13508560075323514</v>
      </c>
      <c r="BP411">
        <f t="shared" si="136"/>
        <v>0.40514927881370744</v>
      </c>
      <c r="BQ411">
        <f t="shared" si="137"/>
        <v>0.448470972198866</v>
      </c>
      <c r="BR411">
        <f t="shared" si="138"/>
        <v>0.43786213649335304</v>
      </c>
      <c r="BS411">
        <f t="shared" si="139"/>
        <v>0.42518762346805117</v>
      </c>
      <c r="BT411">
        <f t="shared" si="140"/>
        <v>0.42596127798577321</v>
      </c>
      <c r="BU411">
        <f t="shared" si="141"/>
        <v>0.43517302635332511</v>
      </c>
      <c r="BV411">
        <f t="shared" si="142"/>
        <v>0.56268087158194424</v>
      </c>
      <c r="BW411">
        <f t="shared" si="143"/>
        <v>0.37055413986175534</v>
      </c>
      <c r="BX411">
        <f t="shared" si="144"/>
        <v>0.50993618296709764</v>
      </c>
      <c r="BZ411">
        <f t="shared" si="145"/>
        <v>0.44677505663598599</v>
      </c>
      <c r="CA411" cm="1">
        <f t="array" aca="1" ref="CA411" ca="1">SUM(IF(MOD(_xlfn.FLOOR.MATH(ROW(INDIRECT("1:512"))/1),2)=1,BP411,1-BP411) * IF(MOD(_xlfn.FLOOR.MATH(ROW(INDIRECT("1:512"))/2),2)=1,BQ411,1-BQ411) *  IF(MOD(_xlfn.FLOOR.MATH(ROW(INDIRECT("1:512"))/4),2)=1,BR411,1-BR411) *IF(MOD(_xlfn.FLOOR.MATH(ROW(INDIRECT("1:512"))/8),2)=1,BS411,1-BS411) * IF(MOD(_xlfn.FLOOR.MATH(ROW(INDIRECT("1:512"))/16),2)=1,BT411,1-BT411) * IF(MOD(_xlfn.FLOOR.MATH(ROW(INDIRECT("1:512"))/32),2)=1,BU411,1-BU411) *  IF(MOD(_xlfn.FLOOR.MATH(ROW(INDIRECT("1:512"))/64),2)=1,BV411,1-BV411) * IF(MOD(_xlfn.FLOOR.MATH(ROW(INDIRECT("1:512"))/128),2)=1,BW411,1-BW411) * IF(MOD(_xlfn.FLOOR.MATH(ROW(INDIRECT("1:512"))/256),2)=1,BX411,1-BX411)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0.37017923634256372</v>
      </c>
      <c r="CB411">
        <f ca="1">IF('Auction Sim'!$C$2 = "Most Categories",CA411,BZ411)</f>
        <v>0.37017923634256372</v>
      </c>
      <c r="CD411" t="str">
        <f ca="1"/>
        <v>JD Davison</v>
      </c>
      <c r="CF411" s="6" t="str">
        <f t="shared" ca="1" si="146"/>
        <v>JD Davison</v>
      </c>
      <c r="CH411" t="str">
        <f ca="1"/>
        <v>JD Davison</v>
      </c>
      <c r="CI411">
        <f t="shared" ca="1" si="151"/>
        <v>0.37014623620523424</v>
      </c>
      <c r="CJ411">
        <f t="shared" ca="1" si="152"/>
        <v>0.16853393853249277</v>
      </c>
      <c r="CL411">
        <f t="shared" ca="1" si="153"/>
        <v>0</v>
      </c>
      <c r="CN411">
        <f t="shared" ca="1" si="147"/>
        <v>0</v>
      </c>
    </row>
    <row r="412" spans="9:92">
      <c r="I412" t="str">
        <v>Sandro Mamukelashvili</v>
      </c>
      <c r="K412" s="6" t="str">
        <f t="shared" ca="1" si="132"/>
        <v>Sandro Mamukelashvili</v>
      </c>
      <c r="M412" t="str">
        <f ca="1"/>
        <v>Sandro Mamukelashvili</v>
      </c>
      <c r="N412">
        <f ca="1">INDEX(_g_scores_!K$2:$K$474,MATCH(M412,_g_scores_!$A$2:$A$474,0))</f>
        <v>-3.4518653559156478</v>
      </c>
      <c r="P412">
        <f t="shared" ca="1" si="148"/>
        <v>0</v>
      </c>
      <c r="R412">
        <f t="shared" ca="1" si="133"/>
        <v>0</v>
      </c>
      <c r="T412" t="str">
        <v>Juan Toscano-Anderson</v>
      </c>
      <c r="V412" s="6" t="str">
        <f t="shared" ca="1" si="134"/>
        <v>Juan Toscano-Anderson</v>
      </c>
      <c r="X412" t="str">
        <f ca="1"/>
        <v>Juan Toscano-Anderson</v>
      </c>
      <c r="Y412">
        <f ca="1">INDEX(_z_scores_!$K$2:$K$474,MATCH(X412,_z_scores_!$A$2:$A$474,0))</f>
        <v>-5.7888928589194064</v>
      </c>
      <c r="AA412">
        <f t="shared" ca="1" si="149"/>
        <v>0</v>
      </c>
      <c r="AC412">
        <f t="shared" ca="1" si="150"/>
        <v>0</v>
      </c>
      <c r="AE412">
        <v>-1.2467020913695328</v>
      </c>
      <c r="AF412">
        <v>-1.0253989988917882</v>
      </c>
      <c r="AG412">
        <v>-0.96839932466712375</v>
      </c>
      <c r="AH412">
        <v>-0.56651526813366904</v>
      </c>
      <c r="AI412">
        <v>-0.63632228732238216</v>
      </c>
      <c r="AJ412">
        <v>-0.92344231101034757</v>
      </c>
      <c r="AK412">
        <v>0.95373168616554527</v>
      </c>
      <c r="AL412">
        <v>-7.4474989322381849E-2</v>
      </c>
      <c r="AM412">
        <v>-5.7059842761400789E-2</v>
      </c>
      <c r="BE412" t="str">
        <f t="shared" si="135"/>
        <v>Sandro Mamukelashvili</v>
      </c>
      <c r="BF412" cm="1">
        <f t="array" ref="BF412">INDEX(_x_scores_!B$2:B$474,MATCH($BE412,_x_scores_!$A$2:$A$474,0),0) + INDEX(_hidden_info_auction!AP$42:BA$42,'Draft Sim'!$F$21)</f>
        <v>-1.2757988002445511</v>
      </c>
      <c r="BG412" cm="1">
        <f t="array" ref="BG412">INDEX(_x_scores_!C$2:C$474,MATCH($BE412,_x_scores_!$A$2:$A$474,0),0) + INDEX(_hidden_info_auction!AP$43:BA$43,'Draft Sim'!$F$21)</f>
        <v>-0.54757996010693422</v>
      </c>
      <c r="BH412" cm="1">
        <f t="array" ref="BH412">INDEX(_x_scores_!D$2:D$474,MATCH($BE412,_x_scores_!$A$2:$A$474,0),0) +INDEX(_hidden_info_auction!AP$44:BA$44,'Draft Sim'!$F$21)</f>
        <v>-0.93542552033194148</v>
      </c>
      <c r="BI412" cm="1">
        <f t="array" ref="BI412">INDEX(_x_scores_!E$2:E$474,MATCH($BE412,_x_scores_!$A$2:$A$474,0),0) + INDEX(_hidden_info_auction!AP$45:BA$45,'Draft Sim'!$F$21)</f>
        <v>-1.063032625668024</v>
      </c>
      <c r="BJ412" cm="1">
        <f t="array" ref="BJ412">INDEX(_x_scores_!F$2:F$474,MATCH($BE412,_x_scores_!$A$2:$A$474,0),0) + INDEX(_hidden_info_auction!AP$46:BA$46,'Draft Sim'!$F$21)</f>
        <v>-1.1000044524094226</v>
      </c>
      <c r="BK412" cm="1">
        <f t="array" ref="BK412">INDEX(_x_scores_!G$2:G$474,MATCH($BE412,_x_scores_!$A$2:$A$474,0),0) + INDEX(_hidden_info_auction!AP$47:BA$47,'Draft Sim'!$F$21)</f>
        <v>-0.95826676003875977</v>
      </c>
      <c r="BL412" cm="1">
        <f t="array" ref="BL412">INDEX(_x_scores_!H$2:H$474,MATCH($BE412,_x_scores_!$A$2:$A$474,0),0) + INDEX(_hidden_info_auction!AP$48:BA$48,'Draft Sim'!$F$21)</f>
        <v>0.89344184857782127</v>
      </c>
      <c r="BM412" cm="1">
        <f t="array" ref="BM412">INDEX(_x_scores_!I$2:I$474,MATCH($BE412,_x_scores_!$A$2:$A$474,0),0) + INDEX(_hidden_info_auction!AP$49:BA$49,'Draft Sim'!$F$21)</f>
        <v>-1.8144497806877666</v>
      </c>
      <c r="BN412" cm="1">
        <f t="array" ref="BN412">INDEX(_x_scores_!J$2:J$474,MATCH($BE412,_x_scores_!$A$2:$A$474,0),0) + INDEX(_hidden_info_auction!AP$50:BA$50,'Draft Sim'!$F$21)</f>
        <v>7.4830786028906582E-2</v>
      </c>
      <c r="BP412">
        <f t="shared" si="136"/>
        <v>0.40592152931793213</v>
      </c>
      <c r="BQ412">
        <f t="shared" si="137"/>
        <v>0.46239766876998134</v>
      </c>
      <c r="BR412">
        <f t="shared" si="138"/>
        <v>0.4374606299950029</v>
      </c>
      <c r="BS412">
        <f t="shared" si="139"/>
        <v>0.41983753853280192</v>
      </c>
      <c r="BT412">
        <f t="shared" si="140"/>
        <v>0.42374242157497277</v>
      </c>
      <c r="BU412">
        <f t="shared" si="141"/>
        <v>0.43418532474161309</v>
      </c>
      <c r="BV412">
        <f t="shared" si="142"/>
        <v>0.56519966400139454</v>
      </c>
      <c r="BW412">
        <f t="shared" si="143"/>
        <v>0.36797878390885552</v>
      </c>
      <c r="BX412">
        <f t="shared" si="144"/>
        <v>0.50550455170893671</v>
      </c>
      <c r="BZ412">
        <f t="shared" si="145"/>
        <v>0.44691423472794345</v>
      </c>
      <c r="CA412" cm="1">
        <f t="array" aca="1" ref="CA412" ca="1">SUM(IF(MOD(_xlfn.FLOOR.MATH(ROW(INDIRECT("1:512"))/1),2)=1,BP412,1-BP412) * IF(MOD(_xlfn.FLOOR.MATH(ROW(INDIRECT("1:512"))/2),2)=1,BQ412,1-BQ412) *  IF(MOD(_xlfn.FLOOR.MATH(ROW(INDIRECT("1:512"))/4),2)=1,BR412,1-BR412) *IF(MOD(_xlfn.FLOOR.MATH(ROW(INDIRECT("1:512"))/8),2)=1,BS412,1-BS412) * IF(MOD(_xlfn.FLOOR.MATH(ROW(INDIRECT("1:512"))/16),2)=1,BT412,1-BT412) * IF(MOD(_xlfn.FLOOR.MATH(ROW(INDIRECT("1:512"))/32),2)=1,BU412,1-BU412) *  IF(MOD(_xlfn.FLOOR.MATH(ROW(INDIRECT("1:512"))/64),2)=1,BV412,1-BV412) * IF(MOD(_xlfn.FLOOR.MATH(ROW(INDIRECT("1:512"))/128),2)=1,BW412,1-BW412) * IF(MOD(_xlfn.FLOOR.MATH(ROW(INDIRECT("1:512"))/256),2)=1,BX412,1-BX412)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0.37048000189099356</v>
      </c>
      <c r="CB412">
        <f ca="1">IF('Auction Sim'!$C$2 = "Most Categories",CA412,BZ412)</f>
        <v>0.37048000189099356</v>
      </c>
      <c r="CD412" t="str">
        <f ca="1"/>
        <v>Kenneth Lofton Jr.</v>
      </c>
      <c r="CF412" s="6" t="str">
        <f t="shared" ca="1" si="146"/>
        <v>Kenneth Lofton Jr.</v>
      </c>
      <c r="CH412" t="str">
        <f ca="1"/>
        <v>Kenneth Lofton Jr.</v>
      </c>
      <c r="CI412">
        <f t="shared" ca="1" si="151"/>
        <v>0.3701437222740579</v>
      </c>
      <c r="CJ412">
        <f t="shared" ca="1" si="152"/>
        <v>0.16852728117758181</v>
      </c>
      <c r="CL412">
        <f t="shared" ca="1" si="153"/>
        <v>0</v>
      </c>
      <c r="CN412">
        <f t="shared" ca="1" si="147"/>
        <v>0</v>
      </c>
    </row>
    <row r="413" spans="9:92">
      <c r="I413" t="str">
        <v>Vit Krejci</v>
      </c>
      <c r="K413" s="6" t="str">
        <f t="shared" ca="1" si="132"/>
        <v>Vit Krejci</v>
      </c>
      <c r="M413" t="str">
        <f ca="1"/>
        <v>Vit Krejci</v>
      </c>
      <c r="N413">
        <f ca="1">INDEX(_g_scores_!K$2:$K$474,MATCH(M413,_g_scores_!$A$2:$A$474,0))</f>
        <v>-3.4532565916884366</v>
      </c>
      <c r="P413">
        <f t="shared" ca="1" si="148"/>
        <v>0</v>
      </c>
      <c r="R413">
        <f t="shared" ca="1" si="133"/>
        <v>0</v>
      </c>
      <c r="T413" t="str">
        <v>Justin Holiday</v>
      </c>
      <c r="V413" s="6" t="str">
        <f t="shared" ca="1" si="134"/>
        <v>Justin Holiday</v>
      </c>
      <c r="X413" t="str">
        <f ca="1"/>
        <v>Justin Holiday</v>
      </c>
      <c r="Y413">
        <f ca="1">INDEX(_z_scores_!$K$2:$K$474,MATCH(X413,_z_scores_!$A$2:$A$474,0))</f>
        <v>-5.795179116474416</v>
      </c>
      <c r="AA413">
        <f t="shared" ca="1" si="149"/>
        <v>0</v>
      </c>
      <c r="AC413">
        <f t="shared" ca="1" si="150"/>
        <v>0</v>
      </c>
      <c r="AE413">
        <v>-1.2968628196176748</v>
      </c>
      <c r="AF413">
        <v>-1.2211012017689116</v>
      </c>
      <c r="AG413">
        <v>-1.083844441213822</v>
      </c>
      <c r="AH413">
        <v>-0.57523869763109481</v>
      </c>
      <c r="AI413">
        <v>-0.52264444701278578</v>
      </c>
      <c r="AJ413">
        <v>-0.61222863570312069</v>
      </c>
      <c r="AK413">
        <v>0.99718225599072063</v>
      </c>
      <c r="AL413">
        <v>-1.4020861199634927E-2</v>
      </c>
      <c r="AM413">
        <v>-0.19444065882413841</v>
      </c>
      <c r="BE413" t="str">
        <f t="shared" si="135"/>
        <v>Vit Krejci</v>
      </c>
      <c r="BF413" cm="1">
        <f t="array" ref="BF413">INDEX(_x_scores_!B$2:B$474,MATCH($BE413,_x_scores_!$A$2:$A$474,0),0) + INDEX(_hidden_info_auction!AP$42:BA$42,'Draft Sim'!$F$21)</f>
        <v>-1.3049845736661594</v>
      </c>
      <c r="BG413" cm="1">
        <f t="array" ref="BG413">INDEX(_x_scores_!C$2:C$474,MATCH($BE413,_x_scores_!$A$2:$A$474,0),0) + INDEX(_hidden_info_auction!AP$43:BA$43,'Draft Sim'!$F$21)</f>
        <v>-0.87966522812325165</v>
      </c>
      <c r="BH413" cm="1">
        <f t="array" ref="BH413">INDEX(_x_scores_!D$2:D$474,MATCH($BE413,_x_scores_!$A$2:$A$474,0),0) +INDEX(_hidden_info_auction!AP$44:BA$44,'Draft Sim'!$F$21)</f>
        <v>-0.6914530815403539</v>
      </c>
      <c r="BI413" cm="1">
        <f t="array" ref="BI413">INDEX(_x_scores_!E$2:E$474,MATCH($BE413,_x_scores_!$A$2:$A$474,0),0) + INDEX(_hidden_info_auction!AP$45:BA$45,'Draft Sim'!$F$21)</f>
        <v>-0.79873096600725768</v>
      </c>
      <c r="BJ413" cm="1">
        <f t="array" ref="BJ413">INDEX(_x_scores_!F$2:F$474,MATCH($BE413,_x_scores_!$A$2:$A$474,0),0) + INDEX(_hidden_info_auction!AP$46:BA$46,'Draft Sim'!$F$21)</f>
        <v>-1.1981156552612</v>
      </c>
      <c r="BK413" cm="1">
        <f t="array" ref="BK413">INDEX(_x_scores_!G$2:G$474,MATCH($BE413,_x_scores_!$A$2:$A$474,0),0) + INDEX(_hidden_info_auction!AP$47:BA$47,'Draft Sim'!$F$21)</f>
        <v>-0.9365167008444838</v>
      </c>
      <c r="BL413" cm="1">
        <f t="array" ref="BL413">INDEX(_x_scores_!H$2:H$474,MATCH($BE413,_x_scores_!$A$2:$A$474,0),0) + INDEX(_hidden_info_auction!AP$48:BA$48,'Draft Sim'!$F$21)</f>
        <v>0.79893616080680163</v>
      </c>
      <c r="BM413" cm="1">
        <f t="array" ref="BM413">INDEX(_x_scores_!I$2:I$474,MATCH($BE413,_x_scores_!$A$2:$A$474,0),0) + INDEX(_hidden_info_auction!AP$49:BA$49,'Draft Sim'!$F$21)</f>
        <v>-1.7713018834521295</v>
      </c>
      <c r="BN413" cm="1">
        <f t="array" ref="BN413">INDEX(_x_scores_!J$2:J$474,MATCH($BE413,_x_scores_!$A$2:$A$474,0),0) + INDEX(_hidden_info_auction!AP$50:BA$50,'Draft Sim'!$F$21)</f>
        <v>1.7390860692605856E-2</v>
      </c>
      <c r="BP413">
        <f t="shared" si="136"/>
        <v>0.4038110711609324</v>
      </c>
      <c r="BQ413">
        <f t="shared" si="137"/>
        <v>0.43973469999902104</v>
      </c>
      <c r="BR413">
        <f t="shared" si="138"/>
        <v>0.45368534137304772</v>
      </c>
      <c r="BS413">
        <f t="shared" si="139"/>
        <v>0.43958990897382777</v>
      </c>
      <c r="BT413">
        <f t="shared" si="140"/>
        <v>0.41703573239647262</v>
      </c>
      <c r="BU413">
        <f t="shared" si="141"/>
        <v>0.435665971221467</v>
      </c>
      <c r="BV413">
        <f t="shared" si="142"/>
        <v>0.55835535863078323</v>
      </c>
      <c r="BW413">
        <f t="shared" si="143"/>
        <v>0.37100512221081283</v>
      </c>
      <c r="BX413">
        <f t="shared" si="144"/>
        <v>0.50127930990237735</v>
      </c>
      <c r="BZ413">
        <f t="shared" si="145"/>
        <v>0.44668472398541581</v>
      </c>
      <c r="CA413" cm="1">
        <f t="array" aca="1" ref="CA413" ca="1">SUM(IF(MOD(_xlfn.FLOOR.MATH(ROW(INDIRECT("1:512"))/1),2)=1,BP413,1-BP413) * IF(MOD(_xlfn.FLOOR.MATH(ROW(INDIRECT("1:512"))/2),2)=1,BQ413,1-BQ413) *  IF(MOD(_xlfn.FLOOR.MATH(ROW(INDIRECT("1:512"))/4),2)=1,BR413,1-BR413) *IF(MOD(_xlfn.FLOOR.MATH(ROW(INDIRECT("1:512"))/8),2)=1,BS413,1-BS413) * IF(MOD(_xlfn.FLOOR.MATH(ROW(INDIRECT("1:512"))/16),2)=1,BT413,1-BT413) * IF(MOD(_xlfn.FLOOR.MATH(ROW(INDIRECT("1:512"))/32),2)=1,BU413,1-BU413) *  IF(MOD(_xlfn.FLOOR.MATH(ROW(INDIRECT("1:512"))/64),2)=1,BV413,1-BV413) * IF(MOD(_xlfn.FLOOR.MATH(ROW(INDIRECT("1:512"))/128),2)=1,BW413,1-BW413) * IF(MOD(_xlfn.FLOOR.MATH(ROW(INDIRECT("1:512"))/256),2)=1,BX413,1-BX413)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0.37003238783644321</v>
      </c>
      <c r="CB413">
        <f ca="1">IF('Auction Sim'!$C$2 = "Most Categories",CA413,BZ413)</f>
        <v>0.37003238783644321</v>
      </c>
      <c r="CD413" t="str">
        <f ca="1"/>
        <v>Vit Krejci</v>
      </c>
      <c r="CF413" s="6" t="str">
        <f t="shared" ca="1" si="146"/>
        <v>Vit Krejci</v>
      </c>
      <c r="CH413" t="str">
        <f ca="1"/>
        <v>Vit Krejci</v>
      </c>
      <c r="CI413">
        <f t="shared" ca="1" si="151"/>
        <v>0.37003238783644321</v>
      </c>
      <c r="CJ413">
        <f t="shared" ca="1" si="152"/>
        <v>0.16823243224887219</v>
      </c>
      <c r="CL413">
        <f t="shared" ca="1" si="153"/>
        <v>0</v>
      </c>
      <c r="CN413">
        <f t="shared" ca="1" si="147"/>
        <v>0</v>
      </c>
    </row>
    <row r="414" spans="9:92">
      <c r="I414" t="str">
        <v>Dewayne Dedmon</v>
      </c>
      <c r="K414" s="6" t="str">
        <f t="shared" ca="1" si="132"/>
        <v>Dewayne Dedmon</v>
      </c>
      <c r="M414" t="str">
        <f ca="1"/>
        <v>Dewayne Dedmon</v>
      </c>
      <c r="N414">
        <f ca="1">INDEX(_g_scores_!K$2:$K$474,MATCH(M414,_g_scores_!$A$2:$A$474,0))</f>
        <v>-3.4643341110123211</v>
      </c>
      <c r="P414">
        <f t="shared" ca="1" si="148"/>
        <v>0</v>
      </c>
      <c r="R414">
        <f t="shared" ca="1" si="133"/>
        <v>0</v>
      </c>
      <c r="T414" t="str">
        <v>Duane Washington Jr.</v>
      </c>
      <c r="V414" s="6" t="str">
        <f t="shared" ca="1" si="134"/>
        <v>Duane Washington Jr.</v>
      </c>
      <c r="X414" t="str">
        <f ca="1"/>
        <v>Duane Washington Jr.</v>
      </c>
      <c r="Y414">
        <f ca="1">INDEX(_z_scores_!$K$2:$K$474,MATCH(X414,_z_scores_!$A$2:$A$474,0))</f>
        <v>-5.8050920407394218</v>
      </c>
      <c r="AA414">
        <f t="shared" ca="1" si="149"/>
        <v>0</v>
      </c>
      <c r="AC414">
        <f t="shared" ca="1" si="150"/>
        <v>0</v>
      </c>
      <c r="AE414">
        <v>-0.93538166739950601</v>
      </c>
      <c r="AF414">
        <v>-1.2166355766681909</v>
      </c>
      <c r="AG414">
        <v>-0.83647862147129204</v>
      </c>
      <c r="AH414">
        <v>-0.71580754308122929</v>
      </c>
      <c r="AI414">
        <v>-0.73729539209662398</v>
      </c>
      <c r="AJ414">
        <v>-0.3277983052728688</v>
      </c>
      <c r="AK414">
        <v>0.69417998833927097</v>
      </c>
      <c r="AL414">
        <v>-2.5969064785205269E-2</v>
      </c>
      <c r="AM414">
        <v>-0.25614342130979884</v>
      </c>
      <c r="BE414" t="str">
        <f t="shared" si="135"/>
        <v>Dewayne Dedmon</v>
      </c>
      <c r="BF414" cm="1">
        <f t="array" ref="BF414">INDEX(_x_scores_!B$2:B$474,MATCH($BE414,_x_scores_!$A$2:$A$474,0),0) + INDEX(_hidden_info_auction!AP$42:BA$42,'Draft Sim'!$F$21)</f>
        <v>-1.3639848619837722</v>
      </c>
      <c r="BG414" cm="1">
        <f t="array" ref="BG414">INDEX(_x_scores_!C$2:C$474,MATCH($BE414,_x_scores_!$A$2:$A$474,0),0) + INDEX(_hidden_info_auction!AP$43:BA$43,'Draft Sim'!$F$21)</f>
        <v>-0.60283869896002462</v>
      </c>
      <c r="BH414" cm="1">
        <f t="array" ref="BH414">INDEX(_x_scores_!D$2:D$474,MATCH($BE414,_x_scores_!$A$2:$A$474,0),0) +INDEX(_hidden_info_auction!AP$44:BA$44,'Draft Sim'!$F$21)</f>
        <v>-1.0311955900300802</v>
      </c>
      <c r="BI414" cm="1">
        <f t="array" ref="BI414">INDEX(_x_scores_!E$2:E$474,MATCH($BE414,_x_scores_!$A$2:$A$474,0),0) + INDEX(_hidden_info_auction!AP$45:BA$45,'Draft Sim'!$F$21)</f>
        <v>-1.0099405534223109</v>
      </c>
      <c r="BJ414" cm="1">
        <f t="array" ref="BJ414">INDEX(_x_scores_!F$2:F$474,MATCH($BE414,_x_scores_!$A$2:$A$474,0),0) + INDEX(_hidden_info_auction!AP$46:BA$46,'Draft Sim'!$F$21)</f>
        <v>-0.96267684089758032</v>
      </c>
      <c r="BK414" cm="1">
        <f t="array" ref="BK414">INDEX(_x_scores_!G$2:G$474,MATCH($BE414,_x_scores_!$A$2:$A$474,0),0) + INDEX(_hidden_info_auction!AP$47:BA$47,'Draft Sim'!$F$21)</f>
        <v>-1.0275562283205733</v>
      </c>
      <c r="BL414" cm="1">
        <f t="array" ref="BL414">INDEX(_x_scores_!H$2:H$474,MATCH($BE414,_x_scores_!$A$2:$A$474,0),0) + INDEX(_hidden_info_auction!AP$48:BA$48,'Draft Sim'!$F$21)</f>
        <v>0.9099901011360958</v>
      </c>
      <c r="BM414" cm="1">
        <f t="array" ref="BM414">INDEX(_x_scores_!I$2:I$474,MATCH($BE414,_x_scores_!$A$2:$A$474,0),0) + INDEX(_hidden_info_auction!AP$49:BA$49,'Draft Sim'!$F$21)</f>
        <v>-1.8000189085068827</v>
      </c>
      <c r="BN414" cm="1">
        <f t="array" ref="BN414">INDEX(_x_scores_!J$2:J$474,MATCH($BE414,_x_scores_!$A$2:$A$474,0),0) + INDEX(_hidden_info_auction!AP$50:BA$50,'Draft Sim'!$F$21)</f>
        <v>0.12342325164891366</v>
      </c>
      <c r="BP414">
        <f t="shared" si="136"/>
        <v>0.39955329197313505</v>
      </c>
      <c r="BQ414">
        <f t="shared" si="137"/>
        <v>0.45861606444914749</v>
      </c>
      <c r="BR414">
        <f t="shared" si="138"/>
        <v>0.43111879991696256</v>
      </c>
      <c r="BS414">
        <f t="shared" si="139"/>
        <v>0.42379081823627962</v>
      </c>
      <c r="BT414">
        <f t="shared" si="140"/>
        <v>0.433166661549372</v>
      </c>
      <c r="BU414">
        <f t="shared" si="141"/>
        <v>0.4294746594919836</v>
      </c>
      <c r="BV414">
        <f t="shared" si="142"/>
        <v>0.56639617633113015</v>
      </c>
      <c r="BW414">
        <f t="shared" si="143"/>
        <v>0.3689900457948625</v>
      </c>
      <c r="BX414">
        <f t="shared" si="144"/>
        <v>0.50907851728195364</v>
      </c>
      <c r="BZ414">
        <f t="shared" si="145"/>
        <v>0.44668722611386968</v>
      </c>
      <c r="CA414" cm="1">
        <f t="array" aca="1" ref="CA414" ca="1">SUM(IF(MOD(_xlfn.FLOOR.MATH(ROW(INDIRECT("1:512"))/1),2)=1,BP414,1-BP414) * IF(MOD(_xlfn.FLOOR.MATH(ROW(INDIRECT("1:512"))/2),2)=1,BQ414,1-BQ414) *  IF(MOD(_xlfn.FLOOR.MATH(ROW(INDIRECT("1:512"))/4),2)=1,BR414,1-BR414) *IF(MOD(_xlfn.FLOOR.MATH(ROW(INDIRECT("1:512"))/8),2)=1,BS414,1-BS414) * IF(MOD(_xlfn.FLOOR.MATH(ROW(INDIRECT("1:512"))/16),2)=1,BT414,1-BT414) * IF(MOD(_xlfn.FLOOR.MATH(ROW(INDIRECT("1:512"))/32),2)=1,BU414,1-BU414) *  IF(MOD(_xlfn.FLOOR.MATH(ROW(INDIRECT("1:512"))/64),2)=1,BV414,1-BV414) * IF(MOD(_xlfn.FLOOR.MATH(ROW(INDIRECT("1:512"))/128),2)=1,BW414,1-BW414) * IF(MOD(_xlfn.FLOOR.MATH(ROW(INDIRECT("1:512"))/256),2)=1,BX414,1-BX414)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0.36991653071086233</v>
      </c>
      <c r="CB414">
        <f ca="1">IF('Auction Sim'!$C$2 = "Most Categories",CA414,BZ414)</f>
        <v>0.36991653071086233</v>
      </c>
      <c r="CD414" t="str">
        <f ca="1"/>
        <v>James Bouknight</v>
      </c>
      <c r="CF414" s="6" t="str">
        <f t="shared" ca="1" si="146"/>
        <v>James Bouknight</v>
      </c>
      <c r="CH414" t="str">
        <f ca="1"/>
        <v>James Bouknight</v>
      </c>
      <c r="CI414">
        <f t="shared" ca="1" si="151"/>
        <v>0.36993494582056885</v>
      </c>
      <c r="CJ414">
        <f t="shared" ca="1" si="152"/>
        <v>0.16797435119262488</v>
      </c>
      <c r="CL414">
        <f t="shared" ca="1" si="153"/>
        <v>0</v>
      </c>
      <c r="CN414">
        <f t="shared" ca="1" si="147"/>
        <v>0</v>
      </c>
    </row>
    <row r="415" spans="9:92">
      <c r="I415" t="str">
        <v>Nikola Jovic</v>
      </c>
      <c r="K415" s="6" t="str">
        <f t="shared" ca="1" si="132"/>
        <v>Nikola Jovic</v>
      </c>
      <c r="M415" t="str">
        <f ca="1"/>
        <v>Nikola Jovic</v>
      </c>
      <c r="N415">
        <f ca="1">INDEX(_g_scores_!K$2:$K$474,MATCH(M415,_g_scores_!$A$2:$A$474,0))</f>
        <v>-3.4667548801495247</v>
      </c>
      <c r="P415">
        <f t="shared" ca="1" si="148"/>
        <v>0</v>
      </c>
      <c r="R415">
        <f t="shared" ca="1" si="133"/>
        <v>0</v>
      </c>
      <c r="T415" t="str">
        <v>Jaden Springer</v>
      </c>
      <c r="V415" s="6" t="str">
        <f t="shared" ca="1" si="134"/>
        <v>Jaden Springer</v>
      </c>
      <c r="X415" t="str">
        <f ca="1"/>
        <v>Jaden Springer</v>
      </c>
      <c r="Y415">
        <f ca="1">INDEX(_z_scores_!$K$2:$K$474,MATCH(X415,_z_scores_!$A$2:$A$474,0))</f>
        <v>-5.8085684698253397</v>
      </c>
      <c r="AA415">
        <f t="shared" ca="1" si="149"/>
        <v>0</v>
      </c>
      <c r="AC415">
        <f t="shared" ca="1" si="150"/>
        <v>0</v>
      </c>
      <c r="AE415">
        <v>-1.1839938447959295</v>
      </c>
      <c r="AF415">
        <v>-1.1970646960187903</v>
      </c>
      <c r="AG415">
        <v>-0.83913284899482421</v>
      </c>
      <c r="AH415">
        <v>-0.6034125257925983</v>
      </c>
      <c r="AI415">
        <v>-0.49647563686317719</v>
      </c>
      <c r="AJ415">
        <v>-0.97317832511604507</v>
      </c>
      <c r="AK415">
        <v>0.93605952137191761</v>
      </c>
      <c r="AL415">
        <v>-0.17170093499415265</v>
      </c>
      <c r="AM415">
        <v>1.3618905372022618E-2</v>
      </c>
      <c r="BE415" t="str">
        <f t="shared" si="135"/>
        <v>Nikola Jovic</v>
      </c>
      <c r="BF415" cm="1">
        <f t="array" ref="BF415">INDEX(_x_scores_!B$2:B$474,MATCH($BE415,_x_scores_!$A$2:$A$474,0),0) + INDEX(_hidden_info_auction!AP$42:BA$42,'Draft Sim'!$F$21)</f>
        <v>-1.2423291730497716</v>
      </c>
      <c r="BG415" cm="1">
        <f t="array" ref="BG415">INDEX(_x_scores_!C$2:C$474,MATCH($BE415,_x_scores_!$A$2:$A$474,0),0) + INDEX(_hidden_info_auction!AP$43:BA$43,'Draft Sim'!$F$21)</f>
        <v>-0.71726397622685434</v>
      </c>
      <c r="BH415" cm="1">
        <f t="array" ref="BH415">INDEX(_x_scores_!D$2:D$474,MATCH($BE415,_x_scores_!$A$2:$A$474,0),0) +INDEX(_hidden_info_auction!AP$44:BA$44,'Draft Sim'!$F$21)</f>
        <v>-0.98566689124643947</v>
      </c>
      <c r="BI415" cm="1">
        <f t="array" ref="BI415">INDEX(_x_scores_!E$2:E$474,MATCH($BE415,_x_scores_!$A$2:$A$474,0),0) + INDEX(_hidden_info_auction!AP$45:BA$45,'Draft Sim'!$F$21)</f>
        <v>-0.90207081615677298</v>
      </c>
      <c r="BJ415" cm="1">
        <f t="array" ref="BJ415">INDEX(_x_scores_!F$2:F$474,MATCH($BE415,_x_scores_!$A$2:$A$474,0),0) + INDEX(_hidden_info_auction!AP$46:BA$46,'Draft Sim'!$F$21)</f>
        <v>-1.1278087155496452</v>
      </c>
      <c r="BK415" cm="1">
        <f t="array" ref="BK415">INDEX(_x_scores_!G$2:G$474,MATCH($BE415,_x_scores_!$A$2:$A$474,0),0) + INDEX(_hidden_info_auction!AP$47:BA$47,'Draft Sim'!$F$21)</f>
        <v>-0.82013782389399881</v>
      </c>
      <c r="BL415" cm="1">
        <f t="array" ref="BL415">INDEX(_x_scores_!H$2:H$474,MATCH($BE415,_x_scores_!$A$2:$A$474,0),0) + INDEX(_hidden_info_auction!AP$48:BA$48,'Draft Sim'!$F$21)</f>
        <v>0.82113253396458719</v>
      </c>
      <c r="BM415" cm="1">
        <f t="array" ref="BM415">INDEX(_x_scores_!I$2:I$474,MATCH($BE415,_x_scores_!$A$2:$A$474,0),0) + INDEX(_hidden_info_auction!AP$49:BA$49,'Draft Sim'!$F$21)</f>
        <v>-1.7996465967974069</v>
      </c>
      <c r="BN415" cm="1">
        <f t="array" ref="BN415">INDEX(_x_scores_!J$2:J$474,MATCH($BE415,_x_scores_!$A$2:$A$474,0),0) + INDEX(_hidden_info_auction!AP$50:BA$50,'Draft Sim'!$F$21)</f>
        <v>-6.3754723077177194E-3</v>
      </c>
      <c r="BP415">
        <f t="shared" si="136"/>
        <v>0.40834512439151771</v>
      </c>
      <c r="BQ415">
        <f t="shared" si="137"/>
        <v>0.4507977076677977</v>
      </c>
      <c r="BR415">
        <f t="shared" si="138"/>
        <v>0.43413156949745535</v>
      </c>
      <c r="BS415">
        <f t="shared" si="139"/>
        <v>0.4318461435060319</v>
      </c>
      <c r="BT415">
        <f t="shared" si="140"/>
        <v>0.42183944366360659</v>
      </c>
      <c r="BU415">
        <f t="shared" si="141"/>
        <v>0.44360335076975776</v>
      </c>
      <c r="BV415">
        <f t="shared" si="142"/>
        <v>0.55996451216803944</v>
      </c>
      <c r="BW415">
        <f t="shared" si="143"/>
        <v>0.36901614805470517</v>
      </c>
      <c r="BX415">
        <f t="shared" si="144"/>
        <v>0.49953100556091612</v>
      </c>
      <c r="BZ415">
        <f t="shared" si="145"/>
        <v>0.44656388947553638</v>
      </c>
      <c r="CA415" cm="1">
        <f t="array" aca="1" ref="CA415" ca="1">SUM(IF(MOD(_xlfn.FLOOR.MATH(ROW(INDIRECT("1:512"))/1),2)=1,BP415,1-BP415) * IF(MOD(_xlfn.FLOOR.MATH(ROW(INDIRECT("1:512"))/2),2)=1,BQ415,1-BQ415) *  IF(MOD(_xlfn.FLOOR.MATH(ROW(INDIRECT("1:512"))/4),2)=1,BR415,1-BR415) *IF(MOD(_xlfn.FLOOR.MATH(ROW(INDIRECT("1:512"))/8),2)=1,BS415,1-BS415) * IF(MOD(_xlfn.FLOOR.MATH(ROW(INDIRECT("1:512"))/16),2)=1,BT415,1-BT415) * IF(MOD(_xlfn.FLOOR.MATH(ROW(INDIRECT("1:512"))/32),2)=1,BU415,1-BU415) *  IF(MOD(_xlfn.FLOOR.MATH(ROW(INDIRECT("1:512"))/64),2)=1,BV415,1-BV415) * IF(MOD(_xlfn.FLOOR.MATH(ROW(INDIRECT("1:512"))/128),2)=1,BW415,1-BW415) * IF(MOD(_xlfn.FLOOR.MATH(ROW(INDIRECT("1:512"))/256),2)=1,BX415,1-BX415)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0.36974534337771775</v>
      </c>
      <c r="CB415">
        <f ca="1">IF('Auction Sim'!$C$2 = "Most Categories",CA415,BZ415)</f>
        <v>0.36974534337771775</v>
      </c>
      <c r="CD415" t="str">
        <f ca="1"/>
        <v>Dewayne Dedmon</v>
      </c>
      <c r="CF415" s="6" t="str">
        <f t="shared" ca="1" si="146"/>
        <v>Dewayne Dedmon</v>
      </c>
      <c r="CH415" t="str">
        <f ca="1"/>
        <v>Dewayne Dedmon</v>
      </c>
      <c r="CI415">
        <f t="shared" ca="1" si="151"/>
        <v>0.36991653071086233</v>
      </c>
      <c r="CJ415">
        <f t="shared" ca="1" si="152"/>
        <v>0.16792557517967516</v>
      </c>
      <c r="CL415">
        <f t="shared" ca="1" si="153"/>
        <v>0</v>
      </c>
      <c r="CN415">
        <f t="shared" ca="1" si="147"/>
        <v>0</v>
      </c>
    </row>
    <row r="416" spans="9:92">
      <c r="I416" t="str">
        <v>James Bouknight</v>
      </c>
      <c r="K416" s="6" t="str">
        <f t="shared" ca="1" si="132"/>
        <v>James Bouknight</v>
      </c>
      <c r="M416" t="str">
        <f ca="1"/>
        <v>James Bouknight</v>
      </c>
      <c r="N416">
        <f ca="1">INDEX(_g_scores_!K$2:$K$474,MATCH(M416,_g_scores_!$A$2:$A$474,0))</f>
        <v>-3.4691743747034951</v>
      </c>
      <c r="P416">
        <f t="shared" ca="1" si="148"/>
        <v>0</v>
      </c>
      <c r="R416">
        <f t="shared" ca="1" si="133"/>
        <v>0</v>
      </c>
      <c r="T416" t="str">
        <v>Dereon Seabron</v>
      </c>
      <c r="V416" s="6" t="str">
        <f t="shared" ca="1" si="134"/>
        <v>Dereon Seabron</v>
      </c>
      <c r="X416" t="str">
        <f ca="1"/>
        <v>Dereon Seabron</v>
      </c>
      <c r="Y416">
        <f ca="1">INDEX(_z_scores_!$K$2:$K$474,MATCH(X416,_z_scores_!$A$2:$A$474,0))</f>
        <v>-5.808651281168542</v>
      </c>
      <c r="AA416">
        <f t="shared" ca="1" si="149"/>
        <v>0</v>
      </c>
      <c r="AC416">
        <f t="shared" ca="1" si="150"/>
        <v>0</v>
      </c>
      <c r="AE416">
        <v>-1.1444398930011939</v>
      </c>
      <c r="AF416">
        <v>-1.0730907547837247</v>
      </c>
      <c r="AG416">
        <v>-1.0381289490198904</v>
      </c>
      <c r="AH416">
        <v>-0.66660293055078701</v>
      </c>
      <c r="AI416">
        <v>-0.66214804709798403</v>
      </c>
      <c r="AJ416">
        <v>-0.78282936187220309</v>
      </c>
      <c r="AK416">
        <v>0.9389472695044605</v>
      </c>
      <c r="AL416">
        <v>-2.6306713611848213E-2</v>
      </c>
      <c r="AM416">
        <v>-6.9718220252946828E-2</v>
      </c>
      <c r="BE416" t="str">
        <f t="shared" si="135"/>
        <v>James Bouknight</v>
      </c>
      <c r="BF416" cm="1">
        <f t="array" ref="BF416">INDEX(_x_scores_!B$2:B$474,MATCH($BE416,_x_scores_!$A$2:$A$474,0),0) + INDEX(_hidden_info_auction!AP$42:BA$42,'Draft Sim'!$F$21)</f>
        <v>-1.188250109910252</v>
      </c>
      <c r="BG416" cm="1">
        <f t="array" ref="BG416">INDEX(_x_scores_!C$2:C$474,MATCH($BE416,_x_scores_!$A$2:$A$474,0),0) + INDEX(_hidden_info_auction!AP$43:BA$43,'Draft Sim'!$F$21)</f>
        <v>-0.87428133956140985</v>
      </c>
      <c r="BH416" cm="1">
        <f t="array" ref="BH416">INDEX(_x_scores_!D$2:D$474,MATCH($BE416,_x_scores_!$A$2:$A$474,0),0) +INDEX(_hidden_info_auction!AP$44:BA$44,'Draft Sim'!$F$21)</f>
        <v>-0.7800432586945395</v>
      </c>
      <c r="BI416" cm="1">
        <f t="array" ref="BI416">INDEX(_x_scores_!E$2:E$474,MATCH($BE416,_x_scores_!$A$2:$A$474,0),0) + INDEX(_hidden_info_auction!AP$45:BA$45,'Draft Sim'!$F$21)</f>
        <v>-0.83067140652792015</v>
      </c>
      <c r="BJ416" cm="1">
        <f t="array" ref="BJ416">INDEX(_x_scores_!F$2:F$474,MATCH($BE416,_x_scores_!$A$2:$A$474,0),0) + INDEX(_hidden_info_auction!AP$46:BA$46,'Draft Sim'!$F$21)</f>
        <v>-1.292364143992327</v>
      </c>
      <c r="BK416" cm="1">
        <f t="array" ref="BK416">INDEX(_x_scores_!G$2:G$474,MATCH($BE416,_x_scores_!$A$2:$A$474,0),0) + INDEX(_hidden_info_auction!AP$47:BA$47,'Draft Sim'!$F$21)</f>
        <v>-0.58075809889861407</v>
      </c>
      <c r="BL416" cm="1">
        <f t="array" ref="BL416">INDEX(_x_scores_!H$2:H$474,MATCH($BE416,_x_scores_!$A$2:$A$474,0),0) + INDEX(_hidden_info_auction!AP$48:BA$48,'Draft Sim'!$F$21)</f>
        <v>0.70540132734233518</v>
      </c>
      <c r="BM416" cm="1">
        <f t="array" ref="BM416">INDEX(_x_scores_!I$2:I$474,MATCH($BE416,_x_scores_!$A$2:$A$474,0),0) + INDEX(_hidden_info_auction!AP$49:BA$49,'Draft Sim'!$F$21)</f>
        <v>-1.7410325914551648</v>
      </c>
      <c r="BN416" cm="1">
        <f t="array" ref="BN416">INDEX(_x_scores_!J$2:J$474,MATCH($BE416,_x_scores_!$A$2:$A$474,0),0) + INDEX(_hidden_info_auction!AP$50:BA$50,'Draft Sim'!$F$21)</f>
        <v>-0.18054888126053278</v>
      </c>
      <c r="BP416">
        <f t="shared" si="136"/>
        <v>0.4122684659106266</v>
      </c>
      <c r="BQ416">
        <f t="shared" si="137"/>
        <v>0.44010075387041159</v>
      </c>
      <c r="BR416">
        <f t="shared" si="138"/>
        <v>0.44778349593601618</v>
      </c>
      <c r="BS416">
        <f t="shared" si="139"/>
        <v>0.43719384204085721</v>
      </c>
      <c r="BT416">
        <f t="shared" si="140"/>
        <v>0.41061572207105801</v>
      </c>
      <c r="BU416">
        <f t="shared" si="141"/>
        <v>0.45999757752307435</v>
      </c>
      <c r="BV416">
        <f t="shared" si="142"/>
        <v>0.55156415679490189</v>
      </c>
      <c r="BW416">
        <f t="shared" si="143"/>
        <v>0.3731329562115242</v>
      </c>
      <c r="BX416">
        <f t="shared" si="144"/>
        <v>0.48672085810526422</v>
      </c>
      <c r="BZ416">
        <f t="shared" si="145"/>
        <v>0.44659753649597039</v>
      </c>
      <c r="CA416" cm="1">
        <f t="array" aca="1" ref="CA416" ca="1">SUM(IF(MOD(_xlfn.FLOOR.MATH(ROW(INDIRECT("1:512"))/1),2)=1,BP416,1-BP416) * IF(MOD(_xlfn.FLOOR.MATH(ROW(INDIRECT("1:512"))/2),2)=1,BQ416,1-BQ416) *  IF(MOD(_xlfn.FLOOR.MATH(ROW(INDIRECT("1:512"))/4),2)=1,BR416,1-BR416) *IF(MOD(_xlfn.FLOOR.MATH(ROW(INDIRECT("1:512"))/8),2)=1,BS416,1-BS416) * IF(MOD(_xlfn.FLOOR.MATH(ROW(INDIRECT("1:512"))/16),2)=1,BT416,1-BT416) * IF(MOD(_xlfn.FLOOR.MATH(ROW(INDIRECT("1:512"))/32),2)=1,BU416,1-BU416) *  IF(MOD(_xlfn.FLOOR.MATH(ROW(INDIRECT("1:512"))/64),2)=1,BV416,1-BV416) * IF(MOD(_xlfn.FLOOR.MATH(ROW(INDIRECT("1:512"))/128),2)=1,BW416,1-BW416) * IF(MOD(_xlfn.FLOOR.MATH(ROW(INDIRECT("1:512"))/256),2)=1,BX416,1-BX416)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0.36993494582056885</v>
      </c>
      <c r="CB416">
        <f ca="1">IF('Auction Sim'!$C$2 = "Most Categories",CA416,BZ416)</f>
        <v>0.36993494582056885</v>
      </c>
      <c r="CD416" t="str">
        <f ca="1"/>
        <v>Payton Pritchard</v>
      </c>
      <c r="CF416" s="6" t="str">
        <f t="shared" ca="1" si="146"/>
        <v>Payton Pritchard</v>
      </c>
      <c r="CH416" t="str">
        <f ca="1"/>
        <v>Payton Pritchard</v>
      </c>
      <c r="CI416">
        <f t="shared" ca="1" si="151"/>
        <v>0.36990099842855684</v>
      </c>
      <c r="CJ416">
        <f t="shared" ca="1" si="152"/>
        <v>0.16788443428366001</v>
      </c>
      <c r="CL416">
        <f t="shared" ca="1" si="153"/>
        <v>0</v>
      </c>
      <c r="CN416">
        <f t="shared" ca="1" si="147"/>
        <v>0</v>
      </c>
    </row>
    <row r="417" spans="9:92">
      <c r="I417" t="str">
        <v>Chima Moneke</v>
      </c>
      <c r="K417" s="6" t="str">
        <f t="shared" ca="1" si="132"/>
        <v>Chima Moneke</v>
      </c>
      <c r="M417" t="str">
        <f ca="1"/>
        <v>Chima Moneke</v>
      </c>
      <c r="N417">
        <f ca="1">INDEX(_g_scores_!K$2:$K$474,MATCH(M417,_g_scores_!$A$2:$A$474,0))</f>
        <v>-3.4706923981551343</v>
      </c>
      <c r="P417">
        <f t="shared" ca="1" si="148"/>
        <v>0</v>
      </c>
      <c r="R417">
        <f t="shared" ca="1" si="133"/>
        <v>0</v>
      </c>
      <c r="T417" t="str">
        <v>Tony Bradley</v>
      </c>
      <c r="V417" s="6" t="str">
        <f t="shared" ca="1" si="134"/>
        <v>Tony Bradley</v>
      </c>
      <c r="X417" t="str">
        <f ca="1"/>
        <v>Tony Bradley</v>
      </c>
      <c r="Y417">
        <f ca="1">INDEX(_z_scores_!$K$2:$K$474,MATCH(X417,_z_scores_!$A$2:$A$474,0))</f>
        <v>-5.8120841103908454</v>
      </c>
      <c r="AA417">
        <f t="shared" ca="1" si="149"/>
        <v>0</v>
      </c>
      <c r="AC417">
        <f t="shared" ca="1" si="150"/>
        <v>0</v>
      </c>
      <c r="AE417">
        <v>-1.1946370453880482</v>
      </c>
      <c r="AF417">
        <v>-0.99553638173748238</v>
      </c>
      <c r="AG417">
        <v>-1.078829672072134</v>
      </c>
      <c r="AH417">
        <v>-0.75823100292434387</v>
      </c>
      <c r="AI417">
        <v>-0.49584619311110006</v>
      </c>
      <c r="AJ417">
        <v>-0.87582294284299256</v>
      </c>
      <c r="AK417">
        <v>0.92929702786419432</v>
      </c>
      <c r="AL417">
        <v>-3.3785759050357606E-2</v>
      </c>
      <c r="AM417">
        <v>3.5241761347078397E-2</v>
      </c>
      <c r="BE417" t="str">
        <f t="shared" si="135"/>
        <v>Chima Moneke</v>
      </c>
      <c r="BF417" cm="1">
        <f t="array" ref="BF417">INDEX(_x_scores_!B$2:B$474,MATCH($BE417,_x_scores_!$A$2:$A$474,0),0) + INDEX(_hidden_info_auction!AP$42:BA$42,'Draft Sim'!$F$21)</f>
        <v>-1.240884652652541</v>
      </c>
      <c r="BG417" cm="1">
        <f t="array" ref="BG417">INDEX(_x_scores_!C$2:C$474,MATCH($BE417,_x_scores_!$A$2:$A$474,0),0) + INDEX(_hidden_info_auction!AP$43:BA$43,'Draft Sim'!$F$21)</f>
        <v>-0.77683338523809831</v>
      </c>
      <c r="BH417" cm="1">
        <f t="array" ref="BH417">INDEX(_x_scores_!D$2:D$474,MATCH($BE417,_x_scores_!$A$2:$A$474,0),0) +INDEX(_hidden_info_auction!AP$44:BA$44,'Draft Sim'!$F$21)</f>
        <v>-0.88243052721257653</v>
      </c>
      <c r="BI417" cm="1">
        <f t="array" ref="BI417">INDEX(_x_scores_!E$2:E$474,MATCH($BE417,_x_scores_!$A$2:$A$474,0),0) + INDEX(_hidden_info_auction!AP$45:BA$45,'Draft Sim'!$F$21)</f>
        <v>-0.86399573316351841</v>
      </c>
      <c r="BJ417" cm="1">
        <f t="array" ref="BJ417">INDEX(_x_scores_!F$2:F$474,MATCH($BE417,_x_scores_!$A$2:$A$474,0),0) + INDEX(_hidden_info_auction!AP$46:BA$46,'Draft Sim'!$F$21)</f>
        <v>-1.2180386805919627</v>
      </c>
      <c r="BK417" cm="1">
        <f t="array" ref="BK417">INDEX(_x_scores_!G$2:G$474,MATCH($BE417,_x_scores_!$A$2:$A$474,0),0) + INDEX(_hidden_info_auction!AP$47:BA$47,'Draft Sim'!$F$21)</f>
        <v>-0.85989213400276909</v>
      </c>
      <c r="BL417" cm="1">
        <f t="array" ref="BL417">INDEX(_x_scores_!H$2:H$474,MATCH($BE417,_x_scores_!$A$2:$A$474,0),0) + INDEX(_hidden_info_auction!AP$48:BA$48,'Draft Sim'!$F$21)</f>
        <v>0.79126535854623559</v>
      </c>
      <c r="BM417" cm="1">
        <f t="array" ref="BM417">INDEX(_x_scores_!I$2:I$474,MATCH($BE417,_x_scores_!$A$2:$A$474,0),0) + INDEX(_hidden_info_auction!AP$49:BA$49,'Draft Sim'!$F$21)</f>
        <v>-1.8203443464592219</v>
      </c>
      <c r="BN417" cm="1">
        <f t="array" ref="BN417">INDEX(_x_scores_!J$2:J$474,MATCH($BE417,_x_scores_!$A$2:$A$474,0),0) + INDEX(_hidden_info_auction!AP$50:BA$50,'Draft Sim'!$F$21)</f>
        <v>7.914270259894407E-2</v>
      </c>
      <c r="BP417">
        <f t="shared" si="136"/>
        <v>0.4084498043539927</v>
      </c>
      <c r="BQ417">
        <f t="shared" si="137"/>
        <v>0.446734846840662</v>
      </c>
      <c r="BR417">
        <f t="shared" si="138"/>
        <v>0.44097694902541873</v>
      </c>
      <c r="BS417">
        <f t="shared" si="139"/>
        <v>0.4346964150005963</v>
      </c>
      <c r="BT417">
        <f t="shared" si="140"/>
        <v>0.41567671094714687</v>
      </c>
      <c r="BU417">
        <f t="shared" si="141"/>
        <v>0.44088928031703434</v>
      </c>
      <c r="BV417">
        <f t="shared" si="142"/>
        <v>0.55779902892483579</v>
      </c>
      <c r="BW417">
        <f t="shared" si="143"/>
        <v>0.3675659772466322</v>
      </c>
      <c r="BX417">
        <f t="shared" si="144"/>
        <v>0.50582171433670786</v>
      </c>
      <c r="BZ417">
        <f t="shared" si="145"/>
        <v>0.44651230299922517</v>
      </c>
      <c r="CA417" cm="1">
        <f t="array" aca="1" ref="CA417" ca="1">SUM(IF(MOD(_xlfn.FLOOR.MATH(ROW(INDIRECT("1:512"))/1),2)=1,BP417,1-BP417) * IF(MOD(_xlfn.FLOOR.MATH(ROW(INDIRECT("1:512"))/2),2)=1,BQ417,1-BQ417) *  IF(MOD(_xlfn.FLOOR.MATH(ROW(INDIRECT("1:512"))/4),2)=1,BR417,1-BR417) *IF(MOD(_xlfn.FLOOR.MATH(ROW(INDIRECT("1:512"))/8),2)=1,BS417,1-BS417) * IF(MOD(_xlfn.FLOOR.MATH(ROW(INDIRECT("1:512"))/16),2)=1,BT417,1-BT417) * IF(MOD(_xlfn.FLOOR.MATH(ROW(INDIRECT("1:512"))/32),2)=1,BU417,1-BU417) *  IF(MOD(_xlfn.FLOOR.MATH(ROW(INDIRECT("1:512"))/64),2)=1,BV417,1-BV417) * IF(MOD(_xlfn.FLOOR.MATH(ROW(INDIRECT("1:512"))/128),2)=1,BW417,1-BW417) * IF(MOD(_xlfn.FLOOR.MATH(ROW(INDIRECT("1:512"))/256),2)=1,BX417,1-BX417)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0.36960900142856518</v>
      </c>
      <c r="CB417">
        <f ca="1">IF('Auction Sim'!$C$2 = "Most Categories",CA417,BZ417)</f>
        <v>0.36960900142856518</v>
      </c>
      <c r="CD417" t="str">
        <f ca="1"/>
        <v>Gorgui Dieng</v>
      </c>
      <c r="CF417" s="6" t="str">
        <f t="shared" ca="1" si="146"/>
        <v>Gorgui Dieng</v>
      </c>
      <c r="CH417" t="str">
        <f ca="1"/>
        <v>Gorgui Dieng</v>
      </c>
      <c r="CI417">
        <f t="shared" ca="1" si="151"/>
        <v>0.36989085915650677</v>
      </c>
      <c r="CJ417">
        <f t="shared" ca="1" si="152"/>
        <v>0.16785757773811427</v>
      </c>
      <c r="CL417">
        <f t="shared" ca="1" si="153"/>
        <v>0</v>
      </c>
      <c r="CN417">
        <f t="shared" ca="1" si="147"/>
        <v>0</v>
      </c>
    </row>
    <row r="418" spans="9:92">
      <c r="I418" t="str">
        <v>Gorgui Dieng</v>
      </c>
      <c r="K418" s="6" t="str">
        <f t="shared" ca="1" si="132"/>
        <v>Gorgui Dieng</v>
      </c>
      <c r="M418" t="str">
        <f ca="1"/>
        <v>Gorgui Dieng</v>
      </c>
      <c r="N418">
        <f ca="1">INDEX(_g_scores_!K$2:$K$474,MATCH(M418,_g_scores_!$A$2:$A$474,0))</f>
        <v>-3.4728526691115151</v>
      </c>
      <c r="P418">
        <f t="shared" ca="1" si="148"/>
        <v>0</v>
      </c>
      <c r="R418">
        <f t="shared" ca="1" si="133"/>
        <v>0</v>
      </c>
      <c r="T418" t="str">
        <v>Nikola Jovic</v>
      </c>
      <c r="V418" s="6" t="str">
        <f t="shared" ca="1" si="134"/>
        <v>Nikola Jovic</v>
      </c>
      <c r="X418" t="str">
        <f ca="1"/>
        <v>Nikola Jovic</v>
      </c>
      <c r="Y418">
        <f ca="1">INDEX(_z_scores_!$K$2:$K$474,MATCH(X418,_z_scores_!$A$2:$A$474,0))</f>
        <v>-5.8167147523984211</v>
      </c>
      <c r="AA418">
        <f t="shared" ca="1" si="149"/>
        <v>0</v>
      </c>
      <c r="AC418">
        <f t="shared" ca="1" si="150"/>
        <v>0</v>
      </c>
      <c r="AE418">
        <v>-1.1504923098313014</v>
      </c>
      <c r="AF418">
        <v>-0.96143159135356071</v>
      </c>
      <c r="AG418">
        <v>-1.1351258944799447</v>
      </c>
      <c r="AH418">
        <v>-0.66909528921136174</v>
      </c>
      <c r="AI418">
        <v>-0.55603724781659469</v>
      </c>
      <c r="AJ418">
        <v>-0.7522044045937607</v>
      </c>
      <c r="AK418">
        <v>0.89179684710972995</v>
      </c>
      <c r="AL418">
        <v>-5.5707894428567696E-2</v>
      </c>
      <c r="AM418">
        <v>-0.10621931171387446</v>
      </c>
      <c r="BE418" t="str">
        <f t="shared" si="135"/>
        <v>Gorgui Dieng</v>
      </c>
      <c r="BF418" cm="1">
        <f t="array" ref="BF418">INDEX(_x_scores_!B$2:B$474,MATCH($BE418,_x_scores_!$A$2:$A$474,0),0) + INDEX(_hidden_info_auction!AP$42:BA$42,'Draft Sim'!$F$21)</f>
        <v>-1.3306104501538272</v>
      </c>
      <c r="BG418" cm="1">
        <f t="array" ref="BG418">INDEX(_x_scores_!C$2:C$474,MATCH($BE418,_x_scores_!$A$2:$A$474,0),0) + INDEX(_hidden_info_auction!AP$43:BA$43,'Draft Sim'!$F$21)</f>
        <v>-0.76343768860710537</v>
      </c>
      <c r="BH418" cm="1">
        <f t="array" ref="BH418">INDEX(_x_scores_!D$2:D$474,MATCH($BE418,_x_scores_!$A$2:$A$474,0),0) +INDEX(_hidden_info_auction!AP$44:BA$44,'Draft Sim'!$F$21)</f>
        <v>-0.84465879591694348</v>
      </c>
      <c r="BI418" cm="1">
        <f t="array" ref="BI418">INDEX(_x_scores_!E$2:E$474,MATCH($BE418,_x_scores_!$A$2:$A$474,0),0) + INDEX(_hidden_info_auction!AP$45:BA$45,'Draft Sim'!$F$21)</f>
        <v>-1.0227211751860641</v>
      </c>
      <c r="BJ418" cm="1">
        <f t="array" ref="BJ418">INDEX(_x_scores_!F$2:F$474,MATCH($BE418,_x_scores_!$A$2:$A$474,0),0) + INDEX(_hidden_info_auction!AP$46:BA$46,'Draft Sim'!$F$21)</f>
        <v>-1.0804227588165107</v>
      </c>
      <c r="BK418" cm="1">
        <f t="array" ref="BK418">INDEX(_x_scores_!G$2:G$474,MATCH($BE418,_x_scores_!$A$2:$A$474,0),0) + INDEX(_hidden_info_auction!AP$47:BA$47,'Draft Sim'!$F$21)</f>
        <v>-0.84888693163231232</v>
      </c>
      <c r="BL418" cm="1">
        <f t="array" ref="BL418">INDEX(_x_scores_!H$2:H$474,MATCH($BE418,_x_scores_!$A$2:$A$474,0),0) + INDEX(_hidden_info_auction!AP$48:BA$48,'Draft Sim'!$F$21)</f>
        <v>0.81368794202714612</v>
      </c>
      <c r="BM418" cm="1">
        <f t="array" ref="BM418">INDEX(_x_scores_!I$2:I$474,MATCH($BE418,_x_scores_!$A$2:$A$474,0),0) + INDEX(_hidden_info_auction!AP$49:BA$49,'Draft Sim'!$F$21)</f>
        <v>-1.7699884798025118</v>
      </c>
      <c r="BN418" cm="1">
        <f t="array" ref="BN418">INDEX(_x_scores_!J$2:J$474,MATCH($BE418,_x_scores_!$A$2:$A$474,0),0) + INDEX(_hidden_info_auction!AP$50:BA$50,'Draft Sim'!$F$21)</f>
        <v>8.9184385520309314E-2</v>
      </c>
      <c r="BP418">
        <f t="shared" si="136"/>
        <v>0.40196033718428892</v>
      </c>
      <c r="BQ418">
        <f t="shared" si="137"/>
        <v>0.44764801279749911</v>
      </c>
      <c r="BR418">
        <f t="shared" si="138"/>
        <v>0.44348603557214306</v>
      </c>
      <c r="BS418">
        <f t="shared" si="139"/>
        <v>0.4228384455351637</v>
      </c>
      <c r="BT418">
        <f t="shared" si="140"/>
        <v>0.42508370166588738</v>
      </c>
      <c r="BU418">
        <f t="shared" si="141"/>
        <v>0.44164034529117346</v>
      </c>
      <c r="BV418">
        <f t="shared" si="142"/>
        <v>0.55942491629343316</v>
      </c>
      <c r="BW418">
        <f t="shared" si="143"/>
        <v>0.37109736899744283</v>
      </c>
      <c r="BX418">
        <f t="shared" si="144"/>
        <v>0.50656031479447827</v>
      </c>
      <c r="BZ418">
        <f t="shared" si="145"/>
        <v>0.44663771979238986</v>
      </c>
      <c r="CA418" cm="1">
        <f t="array" aca="1" ref="CA418" ca="1">SUM(IF(MOD(_xlfn.FLOOR.MATH(ROW(INDIRECT("1:512"))/1),2)=1,BP418,1-BP418) * IF(MOD(_xlfn.FLOOR.MATH(ROW(INDIRECT("1:512"))/2),2)=1,BQ418,1-BQ418) *  IF(MOD(_xlfn.FLOOR.MATH(ROW(INDIRECT("1:512"))/4),2)=1,BR418,1-BR418) *IF(MOD(_xlfn.FLOOR.MATH(ROW(INDIRECT("1:512"))/8),2)=1,BS418,1-BS418) * IF(MOD(_xlfn.FLOOR.MATH(ROW(INDIRECT("1:512"))/16),2)=1,BT418,1-BT418) * IF(MOD(_xlfn.FLOOR.MATH(ROW(INDIRECT("1:512"))/32),2)=1,BU418,1-BU418) *  IF(MOD(_xlfn.FLOOR.MATH(ROW(INDIRECT("1:512"))/64),2)=1,BV418,1-BV418) * IF(MOD(_xlfn.FLOOR.MATH(ROW(INDIRECT("1:512"))/128),2)=1,BW418,1-BW418) * IF(MOD(_xlfn.FLOOR.MATH(ROW(INDIRECT("1:512"))/256),2)=1,BX418,1-BX418)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0.36989085915650677</v>
      </c>
      <c r="CB418">
        <f ca="1">IF('Auction Sim'!$C$2 = "Most Categories",CA418,BZ418)</f>
        <v>0.36989085915650677</v>
      </c>
      <c r="CD418" t="str">
        <f ca="1"/>
        <v>Nikola Jovic</v>
      </c>
      <c r="CF418" s="6" t="str">
        <f t="shared" ca="1" si="146"/>
        <v>Nikola Jovic</v>
      </c>
      <c r="CH418" t="str">
        <f ca="1"/>
        <v>Nikola Jovic</v>
      </c>
      <c r="CI418">
        <f t="shared" ca="1" si="151"/>
        <v>0.36974534337771775</v>
      </c>
      <c r="CJ418">
        <f t="shared" ca="1" si="152"/>
        <v>0.16747211428216197</v>
      </c>
      <c r="CL418">
        <f t="shared" ca="1" si="153"/>
        <v>0</v>
      </c>
      <c r="CN418">
        <f t="shared" ca="1" si="147"/>
        <v>0</v>
      </c>
    </row>
    <row r="419" spans="9:92">
      <c r="I419" t="str">
        <v>Udonis Haslem</v>
      </c>
      <c r="K419" s="6" t="str">
        <f t="shared" ca="1" si="132"/>
        <v>Udonis Haslem</v>
      </c>
      <c r="M419" t="str">
        <f ca="1"/>
        <v>Udonis Haslem</v>
      </c>
      <c r="N419">
        <f ca="1">INDEX(_g_scores_!K$2:$K$474,MATCH(M419,_g_scores_!$A$2:$A$474,0))</f>
        <v>-3.4766367626958172</v>
      </c>
      <c r="P419">
        <f t="shared" ca="1" si="148"/>
        <v>0</v>
      </c>
      <c r="R419">
        <f t="shared" ca="1" si="133"/>
        <v>0</v>
      </c>
      <c r="T419" t="str">
        <v>Kenneth Lofton Jr.</v>
      </c>
      <c r="V419" s="6" t="str">
        <f t="shared" ca="1" si="134"/>
        <v>Kenneth Lofton Jr.</v>
      </c>
      <c r="X419" t="str">
        <f ca="1"/>
        <v>Kenneth Lofton Jr.</v>
      </c>
      <c r="Y419">
        <f ca="1">INDEX(_z_scores_!$K$2:$K$474,MATCH(X419,_z_scores_!$A$2:$A$474,0))</f>
        <v>-5.8210184241278133</v>
      </c>
      <c r="AA419">
        <f t="shared" ca="1" si="149"/>
        <v>0</v>
      </c>
      <c r="AC419">
        <f t="shared" ca="1" si="150"/>
        <v>0</v>
      </c>
      <c r="AE419">
        <v>-1.12499224920352</v>
      </c>
      <c r="AF419">
        <v>-0.88765621103064718</v>
      </c>
      <c r="AG419">
        <v>-1.073992851337966</v>
      </c>
      <c r="AH419">
        <v>-0.73326575676960182</v>
      </c>
      <c r="AI419">
        <v>-0.60181425770570884</v>
      </c>
      <c r="AJ419">
        <v>-0.84160808324914904</v>
      </c>
      <c r="AK419">
        <v>0.88263781723821721</v>
      </c>
      <c r="AL419">
        <v>-9.7024938021478616E-2</v>
      </c>
      <c r="AM419">
        <v>6.9162773300095069E-3</v>
      </c>
      <c r="BE419" t="str">
        <f t="shared" si="135"/>
        <v>Udonis Haslem</v>
      </c>
      <c r="BF419" cm="1">
        <f t="array" ref="BF419">INDEX(_x_scores_!B$2:B$474,MATCH($BE419,_x_scores_!$A$2:$A$474,0),0) + INDEX(_hidden_info_auction!AP$42:BA$42,'Draft Sim'!$F$21)</f>
        <v>-1.246823132511016</v>
      </c>
      <c r="BG419" cm="1">
        <f t="array" ref="BG419">INDEX(_x_scores_!C$2:C$474,MATCH($BE419,_x_scores_!$A$2:$A$474,0),0) + INDEX(_hidden_info_auction!AP$43:BA$43,'Draft Sim'!$F$21)</f>
        <v>-0.87007224167387098</v>
      </c>
      <c r="BH419" cm="1">
        <f t="array" ref="BH419">INDEX(_x_scores_!D$2:D$474,MATCH($BE419,_x_scores_!$A$2:$A$474,0),0) +INDEX(_hidden_info_auction!AP$44:BA$44,'Draft Sim'!$F$21)</f>
        <v>-0.93753771124919871</v>
      </c>
      <c r="BI419" cm="1">
        <f t="array" ref="BI419">INDEX(_x_scores_!E$2:E$474,MATCH($BE419,_x_scores_!$A$2:$A$474,0),0) + INDEX(_hidden_info_auction!AP$45:BA$45,'Draft Sim'!$F$21)</f>
        <v>-0.97951133948093094</v>
      </c>
      <c r="BJ419" cm="1">
        <f t="array" ref="BJ419">INDEX(_x_scores_!F$2:F$474,MATCH($BE419,_x_scores_!$A$2:$A$474,0),0) + INDEX(_hidden_info_auction!AP$46:BA$46,'Draft Sim'!$F$21)</f>
        <v>-1.1172541626348447</v>
      </c>
      <c r="BK419" cm="1">
        <f t="array" ref="BK419">INDEX(_x_scores_!G$2:G$474,MATCH($BE419,_x_scores_!$A$2:$A$474,0),0) + INDEX(_hidden_info_auction!AP$47:BA$47,'Draft Sim'!$F$21)</f>
        <v>-0.87414953908795046</v>
      </c>
      <c r="BL419" cm="1">
        <f t="array" ref="BL419">INDEX(_x_scores_!H$2:H$474,MATCH($BE419,_x_scores_!$A$2:$A$474,0),0) + INDEX(_hidden_info_auction!AP$48:BA$48,'Draft Sim'!$F$21)</f>
        <v>0.91659242161997889</v>
      </c>
      <c r="BM419" cm="1">
        <f t="array" ref="BM419">INDEX(_x_scores_!I$2:I$474,MATCH($BE419,_x_scores_!$A$2:$A$474,0),0) + INDEX(_hidden_info_auction!AP$49:BA$49,'Draft Sim'!$F$21)</f>
        <v>-1.7499134109383092</v>
      </c>
      <c r="BN419" cm="1">
        <f t="array" ref="BN419">INDEX(_x_scores_!J$2:J$474,MATCH($BE419,_x_scores_!$A$2:$A$474,0),0) + INDEX(_hidden_info_auction!AP$50:BA$50,'Draft Sim'!$F$21)</f>
        <v>6.098401157405179E-2</v>
      </c>
      <c r="BP419">
        <f t="shared" si="136"/>
        <v>0.40801950278796506</v>
      </c>
      <c r="BQ419">
        <f t="shared" si="137"/>
        <v>0.44038696868737393</v>
      </c>
      <c r="BR419">
        <f t="shared" si="138"/>
        <v>0.43732058250063677</v>
      </c>
      <c r="BS419">
        <f t="shared" si="139"/>
        <v>0.42606009217958674</v>
      </c>
      <c r="BT419">
        <f t="shared" si="140"/>
        <v>0.4225616054541701</v>
      </c>
      <c r="BU419">
        <f t="shared" si="141"/>
        <v>0.4399165808053449</v>
      </c>
      <c r="BV419">
        <f t="shared" si="142"/>
        <v>0.56687338436807078</v>
      </c>
      <c r="BW419">
        <f t="shared" si="143"/>
        <v>0.37250825859136838</v>
      </c>
      <c r="BX419">
        <f t="shared" si="144"/>
        <v>0.50448603095506639</v>
      </c>
      <c r="BZ419">
        <f t="shared" si="145"/>
        <v>0.44645922292550921</v>
      </c>
      <c r="CA419" cm="1">
        <f t="array" aca="1" ref="CA419" ca="1">SUM(IF(MOD(_xlfn.FLOOR.MATH(ROW(INDIRECT("1:512"))/1),2)=1,BP419,1-BP419) * IF(MOD(_xlfn.FLOOR.MATH(ROW(INDIRECT("1:512"))/2),2)=1,BQ419,1-BQ419) *  IF(MOD(_xlfn.FLOOR.MATH(ROW(INDIRECT("1:512"))/4),2)=1,BR419,1-BR419) *IF(MOD(_xlfn.FLOOR.MATH(ROW(INDIRECT("1:512"))/8),2)=1,BS419,1-BS419) * IF(MOD(_xlfn.FLOOR.MATH(ROW(INDIRECT("1:512"))/16),2)=1,BT419,1-BT419) * IF(MOD(_xlfn.FLOOR.MATH(ROW(INDIRECT("1:512"))/32),2)=1,BU419,1-BU419) *  IF(MOD(_xlfn.FLOOR.MATH(ROW(INDIRECT("1:512"))/64),2)=1,BV419,1-BV419) * IF(MOD(_xlfn.FLOOR.MATH(ROW(INDIRECT("1:512"))/128),2)=1,BW419,1-BW419) * IF(MOD(_xlfn.FLOOR.MATH(ROW(INDIRECT("1:512"))/256),2)=1,BX419,1-BX419)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0.36942819511291586</v>
      </c>
      <c r="CB419">
        <f ca="1">IF('Auction Sim'!$C$2 = "Most Categories",CA419,BZ419)</f>
        <v>0.36942819511291586</v>
      </c>
      <c r="CD419" t="str">
        <f ca="1"/>
        <v>Chima Moneke</v>
      </c>
      <c r="CF419" s="6" t="str">
        <f t="shared" ca="1" si="146"/>
        <v>Chima Moneke</v>
      </c>
      <c r="CH419" t="str">
        <f ca="1"/>
        <v>Chima Moneke</v>
      </c>
      <c r="CI419">
        <f t="shared" ca="1" si="151"/>
        <v>0.36960900142856518</v>
      </c>
      <c r="CJ419">
        <f t="shared" ca="1" si="152"/>
        <v>0.16711090696849473</v>
      </c>
      <c r="CL419">
        <f t="shared" ca="1" si="153"/>
        <v>0</v>
      </c>
      <c r="CN419">
        <f t="shared" ca="1" si="147"/>
        <v>0</v>
      </c>
    </row>
    <row r="420" spans="9:92">
      <c r="I420" t="str">
        <v>Josh Minott</v>
      </c>
      <c r="K420" s="6" t="str">
        <f t="shared" ca="1" si="132"/>
        <v>Josh Minott</v>
      </c>
      <c r="M420" t="str">
        <f ca="1"/>
        <v>Josh Minott</v>
      </c>
      <c r="N420">
        <f ca="1">INDEX(_g_scores_!K$2:$K$474,MATCH(M420,_g_scores_!$A$2:$A$474,0))</f>
        <v>-3.4769057496086697</v>
      </c>
      <c r="P420">
        <f t="shared" ca="1" si="148"/>
        <v>0</v>
      </c>
      <c r="R420">
        <f t="shared" ca="1" si="133"/>
        <v>0</v>
      </c>
      <c r="T420" t="str">
        <v>Malcolm Hill</v>
      </c>
      <c r="V420" s="6" t="str">
        <f t="shared" ca="1" si="134"/>
        <v>Malcolm Hill</v>
      </c>
      <c r="X420" t="str">
        <f ca="1"/>
        <v>Malcolm Hill</v>
      </c>
      <c r="Y420">
        <f ca="1">INDEX(_z_scores_!$K$2:$K$474,MATCH(X420,_z_scores_!$A$2:$A$474,0))</f>
        <v>-5.8215782322561607</v>
      </c>
      <c r="AA420">
        <f t="shared" ca="1" si="149"/>
        <v>0</v>
      </c>
      <c r="AC420">
        <f t="shared" ca="1" si="150"/>
        <v>0</v>
      </c>
      <c r="AE420">
        <v>-1.2021805126674892</v>
      </c>
      <c r="AF420">
        <v>-1.0751712338206529</v>
      </c>
      <c r="AG420">
        <v>-1.1036689408688785</v>
      </c>
      <c r="AH420">
        <v>-0.70608944901651938</v>
      </c>
      <c r="AI420">
        <v>-0.64923078846290938</v>
      </c>
      <c r="AJ420">
        <v>-0.74645488629755485</v>
      </c>
      <c r="AK420">
        <v>1.0297859215540355</v>
      </c>
      <c r="AL420">
        <v>-5.1349727416691041E-2</v>
      </c>
      <c r="AM420">
        <v>-1.9850311879043906E-2</v>
      </c>
      <c r="BE420" t="str">
        <f t="shared" si="135"/>
        <v>Josh Minott</v>
      </c>
      <c r="BF420" cm="1">
        <f t="array" ref="BF420">INDEX(_x_scores_!B$2:B$474,MATCH($BE420,_x_scores_!$A$2:$A$474,0),0) + INDEX(_hidden_info_auction!AP$42:BA$42,'Draft Sim'!$F$21)</f>
        <v>-1.3125808035140216</v>
      </c>
      <c r="BG420" cm="1">
        <f t="array" ref="BG420">INDEX(_x_scores_!C$2:C$474,MATCH($BE420,_x_scores_!$A$2:$A$474,0),0) + INDEX(_hidden_info_auction!AP$43:BA$43,'Draft Sim'!$F$21)</f>
        <v>-0.71076119608874255</v>
      </c>
      <c r="BH420" cm="1">
        <f t="array" ref="BH420">INDEX(_x_scores_!D$2:D$474,MATCH($BE420,_x_scores_!$A$2:$A$474,0),0) +INDEX(_hidden_info_auction!AP$44:BA$44,'Draft Sim'!$F$21)</f>
        <v>-1.0077977299996417</v>
      </c>
      <c r="BI420" cm="1">
        <f t="array" ref="BI420">INDEX(_x_scores_!E$2:E$474,MATCH($BE420,_x_scores_!$A$2:$A$474,0),0) + INDEX(_hidden_info_auction!AP$45:BA$45,'Draft Sim'!$F$21)</f>
        <v>-0.82611825285548246</v>
      </c>
      <c r="BJ420" cm="1">
        <f t="array" ref="BJ420">INDEX(_x_scores_!F$2:F$474,MATCH($BE420,_x_scores_!$A$2:$A$474,0),0) + INDEX(_hidden_info_auction!AP$46:BA$46,'Draft Sim'!$F$21)</f>
        <v>-1.0588686744793741</v>
      </c>
      <c r="BK420" cm="1">
        <f t="array" ref="BK420">INDEX(_x_scores_!G$2:G$474,MATCH($BE420,_x_scores_!$A$2:$A$474,0),0) + INDEX(_hidden_info_auction!AP$47:BA$47,'Draft Sim'!$F$21)</f>
        <v>-1.0343417400746979</v>
      </c>
      <c r="BL420" cm="1">
        <f t="array" ref="BL420">INDEX(_x_scores_!H$2:H$474,MATCH($BE420,_x_scores_!$A$2:$A$474,0),0) + INDEX(_hidden_info_auction!AP$48:BA$48,'Draft Sim'!$F$21)</f>
        <v>0.89714778285190133</v>
      </c>
      <c r="BM420" cm="1">
        <f t="array" ref="BM420">INDEX(_x_scores_!I$2:I$474,MATCH($BE420,_x_scores_!$A$2:$A$474,0),0) + INDEX(_hidden_info_auction!AP$49:BA$49,'Draft Sim'!$F$21)</f>
        <v>-1.8317870896445663</v>
      </c>
      <c r="BN420" cm="1">
        <f t="array" ref="BN420">INDEX(_x_scores_!J$2:J$474,MATCH($BE420,_x_scores_!$A$2:$A$474,0),0) + INDEX(_hidden_info_auction!AP$50:BA$50,'Draft Sim'!$F$21)</f>
        <v>7.2836588651801079E-2</v>
      </c>
      <c r="BP420">
        <f t="shared" si="136"/>
        <v>0.40326223498658087</v>
      </c>
      <c r="BQ420">
        <f t="shared" si="137"/>
        <v>0.45124154215811241</v>
      </c>
      <c r="BR420">
        <f t="shared" si="138"/>
        <v>0.43266661685447483</v>
      </c>
      <c r="BS420">
        <f t="shared" si="139"/>
        <v>0.43753526602994508</v>
      </c>
      <c r="BT420">
        <f t="shared" si="140"/>
        <v>0.42656108657111269</v>
      </c>
      <c r="BU420">
        <f t="shared" si="141"/>
        <v>0.42901387259394352</v>
      </c>
      <c r="BV420">
        <f t="shared" si="142"/>
        <v>0.56546767184305757</v>
      </c>
      <c r="BW420">
        <f t="shared" si="143"/>
        <v>0.36676505917311852</v>
      </c>
      <c r="BX420">
        <f t="shared" si="144"/>
        <v>0.50535786751489509</v>
      </c>
      <c r="BZ420">
        <f t="shared" si="145"/>
        <v>0.44643013530280445</v>
      </c>
      <c r="CA420" cm="1">
        <f t="array" aca="1" ref="CA420" ca="1">SUM(IF(MOD(_xlfn.FLOOR.MATH(ROW(INDIRECT("1:512"))/1),2)=1,BP420,1-BP420) * IF(MOD(_xlfn.FLOOR.MATH(ROW(INDIRECT("1:512"))/2),2)=1,BQ420,1-BQ420) *  IF(MOD(_xlfn.FLOOR.MATH(ROW(INDIRECT("1:512"))/4),2)=1,BR420,1-BR420) *IF(MOD(_xlfn.FLOOR.MATH(ROW(INDIRECT("1:512"))/8),2)=1,BS420,1-BS420) * IF(MOD(_xlfn.FLOOR.MATH(ROW(INDIRECT("1:512"))/16),2)=1,BT420,1-BT420) * IF(MOD(_xlfn.FLOOR.MATH(ROW(INDIRECT("1:512"))/32),2)=1,BU420,1-BU420) *  IF(MOD(_xlfn.FLOOR.MATH(ROW(INDIRECT("1:512"))/64),2)=1,BV420,1-BV420) * IF(MOD(_xlfn.FLOOR.MATH(ROW(INDIRECT("1:512"))/128),2)=1,BW420,1-BW420) * IF(MOD(_xlfn.FLOOR.MATH(ROW(INDIRECT("1:512"))/256),2)=1,BX420,1-BX420)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0.36934197713070432</v>
      </c>
      <c r="CB420">
        <f ca="1">IF('Auction Sim'!$C$2 = "Most Categories",CA420,BZ420)</f>
        <v>0.36934197713070432</v>
      </c>
      <c r="CD420" t="str">
        <f ca="1"/>
        <v>Udonis Haslem</v>
      </c>
      <c r="CF420" s="6" t="str">
        <f t="shared" ca="1" si="146"/>
        <v>Udonis Haslem</v>
      </c>
      <c r="CH420" t="str">
        <f ca="1"/>
        <v>Udonis Haslem</v>
      </c>
      <c r="CI420">
        <f t="shared" ca="1" si="151"/>
        <v>0.36942819511291586</v>
      </c>
      <c r="CJ420">
        <f t="shared" ca="1" si="152"/>
        <v>0.1666318343153636</v>
      </c>
      <c r="CL420">
        <f t="shared" ca="1" si="153"/>
        <v>0</v>
      </c>
      <c r="CN420">
        <f t="shared" ca="1" si="147"/>
        <v>0</v>
      </c>
    </row>
    <row r="421" spans="9:92">
      <c r="I421" t="str">
        <v>Dereon Seabron</v>
      </c>
      <c r="K421" s="6" t="str">
        <f t="shared" ca="1" si="132"/>
        <v>Dereon Seabron</v>
      </c>
      <c r="M421" t="str">
        <f ca="1"/>
        <v>Dereon Seabron</v>
      </c>
      <c r="N421">
        <f ca="1">INDEX(_g_scores_!K$2:$K$474,MATCH(M421,_g_scores_!$A$2:$A$474,0))</f>
        <v>-3.4808916147032867</v>
      </c>
      <c r="P421">
        <f t="shared" ca="1" si="148"/>
        <v>0</v>
      </c>
      <c r="R421">
        <f t="shared" ca="1" si="133"/>
        <v>0</v>
      </c>
      <c r="T421" t="str">
        <v>James Bouknight</v>
      </c>
      <c r="V421" s="6" t="str">
        <f t="shared" ca="1" si="134"/>
        <v>James Bouknight</v>
      </c>
      <c r="X421" t="str">
        <f ca="1"/>
        <v>James Bouknight</v>
      </c>
      <c r="Y421">
        <f ca="1">INDEX(_z_scores_!$K$2:$K$474,MATCH(X421,_z_scores_!$A$2:$A$474,0))</f>
        <v>-5.8348837827643285</v>
      </c>
      <c r="AA421">
        <f t="shared" ca="1" si="149"/>
        <v>0</v>
      </c>
      <c r="AC421">
        <f t="shared" ca="1" si="150"/>
        <v>0</v>
      </c>
      <c r="AE421">
        <v>-1.0964132466917818</v>
      </c>
      <c r="AF421">
        <v>-1.1184489546881162</v>
      </c>
      <c r="AG421">
        <v>-0.92950226192804475</v>
      </c>
      <c r="AH421">
        <v>-0.59769587958250892</v>
      </c>
      <c r="AI421">
        <v>-0.72059267625927648</v>
      </c>
      <c r="AJ421">
        <v>-0.51282467959837597</v>
      </c>
      <c r="AK421">
        <v>0.77606564048747795</v>
      </c>
      <c r="AL421">
        <v>2.90611091367455E-3</v>
      </c>
      <c r="AM421">
        <v>-0.28039272066668952</v>
      </c>
      <c r="BE421" t="str">
        <f t="shared" si="135"/>
        <v>Dereon Seabron</v>
      </c>
      <c r="BF421" cm="1">
        <f t="array" ref="BF421">INDEX(_x_scores_!B$2:B$474,MATCH($BE421,_x_scores_!$A$2:$A$474,0),0) + INDEX(_hidden_info_auction!AP$42:BA$42,'Draft Sim'!$F$21)</f>
        <v>-1.2362767562196642</v>
      </c>
      <c r="BG421" cm="1">
        <f t="array" ref="BG421">INDEX(_x_scores_!C$2:C$474,MATCH($BE421,_x_scores_!$A$2:$A$474,0),0) + INDEX(_hidden_info_auction!AP$43:BA$43,'Draft Sim'!$F$21)</f>
        <v>-0.82892313965701836</v>
      </c>
      <c r="BH421" cm="1">
        <f t="array" ref="BH421">INDEX(_x_scores_!D$2:D$474,MATCH($BE421,_x_scores_!$A$2:$A$474,0),0) +INDEX(_hidden_info_auction!AP$44:BA$44,'Draft Sim'!$F$21)</f>
        <v>-0.88866994578638514</v>
      </c>
      <c r="BI421" cm="1">
        <f t="array" ref="BI421">INDEX(_x_scores_!E$2:E$474,MATCH($BE421,_x_scores_!$A$2:$A$474,0),0) + INDEX(_hidden_info_auction!AP$45:BA$45,'Draft Sim'!$F$21)</f>
        <v>-0.89957845749619825</v>
      </c>
      <c r="BJ421" cm="1">
        <f t="array" ref="BJ421">INDEX(_x_scores_!F$2:F$474,MATCH($BE421,_x_scores_!$A$2:$A$474,0),0) + INDEX(_hidden_info_auction!AP$46:BA$46,'Draft Sim'!$F$21)</f>
        <v>-1.2339195148310345</v>
      </c>
      <c r="BK421" cm="1">
        <f t="array" ref="BK421">INDEX(_x_scores_!G$2:G$474,MATCH($BE421,_x_scores_!$A$2:$A$474,0),0) + INDEX(_hidden_info_auction!AP$47:BA$47,'Draft Sim'!$F$21)</f>
        <v>-0.8507627811724412</v>
      </c>
      <c r="BL421" cm="1">
        <f t="array" ref="BL421">INDEX(_x_scores_!H$2:H$474,MATCH($BE421,_x_scores_!$A$2:$A$474,0),0) + INDEX(_hidden_info_auction!AP$48:BA$48,'Draft Sim'!$F$21)</f>
        <v>0.86828295635931774</v>
      </c>
      <c r="BM421" cm="1">
        <f t="array" ref="BM421">INDEX(_x_scores_!I$2:I$474,MATCH($BE421,_x_scores_!$A$2:$A$474,0),0) + INDEX(_hidden_info_auction!AP$49:BA$49,'Draft Sim'!$F$21)</f>
        <v>-1.7702454159806875</v>
      </c>
      <c r="BN421" cm="1">
        <f t="array" ref="BN421">INDEX(_x_scores_!J$2:J$474,MATCH($BE421,_x_scores_!$A$2:$A$474,0),0) + INDEX(_hidden_info_auction!AP$50:BA$50,'Draft Sim'!$F$21)</f>
        <v>3.0125619153209909E-2</v>
      </c>
      <c r="BP421">
        <f t="shared" si="136"/>
        <v>0.40878376809687444</v>
      </c>
      <c r="BQ421">
        <f t="shared" si="137"/>
        <v>0.44318668823284479</v>
      </c>
      <c r="BR421">
        <f t="shared" si="138"/>
        <v>0.44056270438874012</v>
      </c>
      <c r="BS421">
        <f t="shared" si="139"/>
        <v>0.43203261275416915</v>
      </c>
      <c r="BT421">
        <f t="shared" si="140"/>
        <v>0.41459414301884978</v>
      </c>
      <c r="BU421">
        <f t="shared" si="141"/>
        <v>0.44151231048010953</v>
      </c>
      <c r="BV421">
        <f t="shared" si="142"/>
        <v>0.56337942309729816</v>
      </c>
      <c r="BW421">
        <f t="shared" si="143"/>
        <v>0.371079322525253</v>
      </c>
      <c r="BX421">
        <f t="shared" si="144"/>
        <v>0.50221609910078446</v>
      </c>
      <c r="BZ421">
        <f t="shared" si="145"/>
        <v>0.44637189685499151</v>
      </c>
      <c r="CA421" cm="1">
        <f t="array" aca="1" ref="CA421" ca="1">SUM(IF(MOD(_xlfn.FLOOR.MATH(ROW(INDIRECT("1:512"))/1),2)=1,BP421,1-BP421) * IF(MOD(_xlfn.FLOOR.MATH(ROW(INDIRECT("1:512"))/2),2)=1,BQ421,1-BQ421) *  IF(MOD(_xlfn.FLOOR.MATH(ROW(INDIRECT("1:512"))/4),2)=1,BR421,1-BR421) *IF(MOD(_xlfn.FLOOR.MATH(ROW(INDIRECT("1:512"))/8),2)=1,BS421,1-BS421) * IF(MOD(_xlfn.FLOOR.MATH(ROW(INDIRECT("1:512"))/16),2)=1,BT421,1-BT421) * IF(MOD(_xlfn.FLOOR.MATH(ROW(INDIRECT("1:512"))/32),2)=1,BU421,1-BU421) *  IF(MOD(_xlfn.FLOOR.MATH(ROW(INDIRECT("1:512"))/64),2)=1,BV421,1-BV421) * IF(MOD(_xlfn.FLOOR.MATH(ROW(INDIRECT("1:512"))/128),2)=1,BW421,1-BW421) * IF(MOD(_xlfn.FLOOR.MATH(ROW(INDIRECT("1:512"))/256),2)=1,BX421,1-BX421)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0.36925347681191306</v>
      </c>
      <c r="CB421">
        <f ca="1">IF('Auction Sim'!$C$2 = "Most Categories",CA421,BZ421)</f>
        <v>0.36925347681191306</v>
      </c>
      <c r="CD421" t="str">
        <f ca="1"/>
        <v>Jaden Springer</v>
      </c>
      <c r="CF421" s="6" t="str">
        <f t="shared" ca="1" si="146"/>
        <v>Jaden Springer</v>
      </c>
      <c r="CH421" t="str">
        <f ca="1"/>
        <v>Jaden Springer</v>
      </c>
      <c r="CI421">
        <f t="shared" ca="1" si="151"/>
        <v>0.36940637400495779</v>
      </c>
      <c r="CJ421">
        <f t="shared" ca="1" si="152"/>
        <v>0.16657401094096885</v>
      </c>
      <c r="CL421">
        <f t="shared" ca="1" si="153"/>
        <v>0</v>
      </c>
      <c r="CN421">
        <f t="shared" ca="1" si="147"/>
        <v>0</v>
      </c>
    </row>
    <row r="422" spans="9:92">
      <c r="I422" t="str">
        <v>Payton Pritchard</v>
      </c>
      <c r="K422" s="6" t="str">
        <f t="shared" ca="1" si="132"/>
        <v>Payton Pritchard</v>
      </c>
      <c r="M422" t="str">
        <f ca="1"/>
        <v>Payton Pritchard</v>
      </c>
      <c r="N422">
        <f ca="1">INDEX(_g_scores_!K$2:$K$474,MATCH(M422,_g_scores_!$A$2:$A$474,0))</f>
        <v>-3.4831214597857616</v>
      </c>
      <c r="P422">
        <f t="shared" ca="1" si="148"/>
        <v>0</v>
      </c>
      <c r="R422">
        <f t="shared" ca="1" si="133"/>
        <v>0</v>
      </c>
      <c r="T422" t="str">
        <v>Udonis Haslem</v>
      </c>
      <c r="V422" s="6" t="str">
        <f t="shared" ca="1" si="134"/>
        <v>Udonis Haslem</v>
      </c>
      <c r="X422" t="str">
        <f ca="1"/>
        <v>Udonis Haslem</v>
      </c>
      <c r="Y422">
        <f ca="1">INDEX(_z_scores_!$K$2:$K$474,MATCH(X422,_z_scores_!$A$2:$A$474,0))</f>
        <v>-5.8352938962547576</v>
      </c>
      <c r="AA422">
        <f t="shared" ca="1" si="149"/>
        <v>0</v>
      </c>
      <c r="AC422">
        <f t="shared" ca="1" si="150"/>
        <v>0</v>
      </c>
      <c r="AE422">
        <v>-1.1549862692925457</v>
      </c>
      <c r="AF422">
        <v>-1.1142398568005774</v>
      </c>
      <c r="AG422">
        <v>-1.086996714482704</v>
      </c>
      <c r="AH422">
        <v>-0.74653581253551959</v>
      </c>
      <c r="AI422">
        <v>-0.54548269490179402</v>
      </c>
      <c r="AJ422">
        <v>-0.80621611978771235</v>
      </c>
      <c r="AK422">
        <v>0.98725673476512166</v>
      </c>
      <c r="AL422">
        <v>-5.9747085694700046E-3</v>
      </c>
      <c r="AM422">
        <v>-3.8859827832104947E-2</v>
      </c>
      <c r="BE422" t="str">
        <f t="shared" si="135"/>
        <v>Payton Pritchard</v>
      </c>
      <c r="BF422" cm="1">
        <f t="array" ref="BF422">INDEX(_x_scores_!B$2:B$474,MATCH($BE422,_x_scores_!$A$2:$A$474,0),0) + INDEX(_hidden_info_auction!AP$42:BA$42,'Draft Sim'!$F$21)</f>
        <v>-1.1763416578954078</v>
      </c>
      <c r="BG422" cm="1">
        <f t="array" ref="BG422">INDEX(_x_scores_!C$2:C$474,MATCH($BE422,_x_scores_!$A$2:$A$474,0),0) + INDEX(_hidden_info_auction!AP$43:BA$43,'Draft Sim'!$F$21)</f>
        <v>-0.97978054249810687</v>
      </c>
      <c r="BH422" cm="1">
        <f t="array" ref="BH422">INDEX(_x_scores_!D$2:D$474,MATCH($BE422,_x_scores_!$A$2:$A$474,0),0) +INDEX(_hidden_info_auction!AP$44:BA$44,'Draft Sim'!$F$21)</f>
        <v>-0.64078101352493355</v>
      </c>
      <c r="BI422" cm="1">
        <f t="array" ref="BI422">INDEX(_x_scores_!E$2:E$474,MATCH($BE422,_x_scores_!$A$2:$A$474,0),0) + INDEX(_hidden_info_auction!AP$45:BA$45,'Draft Sim'!$F$21)</f>
        <v>-0.92862778922779188</v>
      </c>
      <c r="BJ422" cm="1">
        <f t="array" ref="BJ422">INDEX(_x_scores_!F$2:F$474,MATCH($BE422,_x_scores_!$A$2:$A$474,0),0) + INDEX(_hidden_info_auction!AP$46:BA$46,'Draft Sim'!$F$21)</f>
        <v>-1.4341350430018149</v>
      </c>
      <c r="BK422" cm="1">
        <f t="array" ref="BK422">INDEX(_x_scores_!G$2:G$474,MATCH($BE422,_x_scores_!$A$2:$A$474,0),0) + INDEX(_hidden_info_auction!AP$47:BA$47,'Draft Sim'!$F$21)</f>
        <v>-0.47080564016968168</v>
      </c>
      <c r="BL422" cm="1">
        <f t="array" ref="BL422">INDEX(_x_scores_!H$2:H$474,MATCH($BE422,_x_scores_!$A$2:$A$474,0),0) + INDEX(_hidden_info_auction!AP$48:BA$48,'Draft Sim'!$F$21)</f>
        <v>0.80042545530389508</v>
      </c>
      <c r="BM422" cm="1">
        <f t="array" ref="BM422">INDEX(_x_scores_!I$2:I$474,MATCH($BE422,_x_scores_!$A$2:$A$474,0),0) + INDEX(_hidden_info_auction!AP$49:BA$49,'Draft Sim'!$F$21)</f>
        <v>-1.7305549078849456</v>
      </c>
      <c r="BN422" cm="1">
        <f t="array" ref="BN422">INDEX(_x_scores_!J$2:J$474,MATCH($BE422,_x_scores_!$A$2:$A$474,0),0) + INDEX(_hidden_info_auction!AP$50:BA$50,'Draft Sim'!$F$21)</f>
        <v>-0.19450972770175226</v>
      </c>
      <c r="BP422">
        <f t="shared" si="136"/>
        <v>0.41313359709449449</v>
      </c>
      <c r="BQ422">
        <f t="shared" si="137"/>
        <v>0.43293751265732605</v>
      </c>
      <c r="BR422">
        <f t="shared" si="138"/>
        <v>0.45706578560243061</v>
      </c>
      <c r="BS422">
        <f t="shared" si="139"/>
        <v>0.42986019794554065</v>
      </c>
      <c r="BT422">
        <f t="shared" si="140"/>
        <v>0.40100404460723194</v>
      </c>
      <c r="BU422">
        <f t="shared" si="141"/>
        <v>0.4675523898755658</v>
      </c>
      <c r="BV422">
        <f t="shared" si="142"/>
        <v>0.55846335733170593</v>
      </c>
      <c r="BW422">
        <f t="shared" si="143"/>
        <v>0.37387040997270005</v>
      </c>
      <c r="BX422">
        <f t="shared" si="144"/>
        <v>0.48569447991977721</v>
      </c>
      <c r="BZ422">
        <f t="shared" si="145"/>
        <v>0.44662019722297469</v>
      </c>
      <c r="CA422" cm="1">
        <f t="array" aca="1" ref="CA422" ca="1">SUM(IF(MOD(_xlfn.FLOOR.MATH(ROW(INDIRECT("1:512"))/1),2)=1,BP422,1-BP422) * IF(MOD(_xlfn.FLOOR.MATH(ROW(INDIRECT("1:512"))/2),2)=1,BQ422,1-BQ422) *  IF(MOD(_xlfn.FLOOR.MATH(ROW(INDIRECT("1:512"))/4),2)=1,BR422,1-BR422) *IF(MOD(_xlfn.FLOOR.MATH(ROW(INDIRECT("1:512"))/8),2)=1,BS422,1-BS422) * IF(MOD(_xlfn.FLOOR.MATH(ROW(INDIRECT("1:512"))/16),2)=1,BT422,1-BT422) * IF(MOD(_xlfn.FLOOR.MATH(ROW(INDIRECT("1:512"))/32),2)=1,BU422,1-BU422) *  IF(MOD(_xlfn.FLOOR.MATH(ROW(INDIRECT("1:512"))/64),2)=1,BV422,1-BV422) * IF(MOD(_xlfn.FLOOR.MATH(ROW(INDIRECT("1:512"))/128),2)=1,BW422,1-BW422) * IF(MOD(_xlfn.FLOOR.MATH(ROW(INDIRECT("1:512"))/256),2)=1,BX422,1-BX422)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0.36990099842855684</v>
      </c>
      <c r="CB422">
        <f ca="1">IF('Auction Sim'!$C$2 = "Most Categories",CA422,BZ422)</f>
        <v>0.36990099842855684</v>
      </c>
      <c r="CD422" t="str">
        <f ca="1"/>
        <v>Josh Minott</v>
      </c>
      <c r="CF422" s="6" t="str">
        <f t="shared" ca="1" si="146"/>
        <v>Josh Minott</v>
      </c>
      <c r="CH422" t="str">
        <f ca="1"/>
        <v>Josh Minott</v>
      </c>
      <c r="CI422">
        <f t="shared" ca="1" si="151"/>
        <v>0.36934197713070432</v>
      </c>
      <c r="CJ422">
        <f t="shared" ca="1" si="152"/>
        <v>0.16640336028348068</v>
      </c>
      <c r="CL422">
        <f t="shared" ca="1" si="153"/>
        <v>0</v>
      </c>
      <c r="CN422">
        <f t="shared" ca="1" si="147"/>
        <v>0</v>
      </c>
    </row>
    <row r="423" spans="9:92">
      <c r="I423" t="str">
        <v>Malcolm Hill</v>
      </c>
      <c r="K423" s="6" t="str">
        <f t="shared" ca="1" si="132"/>
        <v>Malcolm Hill</v>
      </c>
      <c r="M423" t="str">
        <f ca="1"/>
        <v>Malcolm Hill</v>
      </c>
      <c r="N423">
        <f ca="1">INDEX(_g_scores_!K$2:$K$474,MATCH(M423,_g_scores_!$A$2:$A$474,0))</f>
        <v>-3.4838958578094985</v>
      </c>
      <c r="P423">
        <f t="shared" ca="1" si="148"/>
        <v>0</v>
      </c>
      <c r="R423">
        <f t="shared" ca="1" si="133"/>
        <v>0</v>
      </c>
      <c r="T423" t="str">
        <v>Dewayne Dedmon</v>
      </c>
      <c r="V423" s="6" t="str">
        <f t="shared" ca="1" si="134"/>
        <v>Dewayne Dedmon</v>
      </c>
      <c r="X423" t="str">
        <f ca="1"/>
        <v>Dewayne Dedmon</v>
      </c>
      <c r="Y423">
        <f ca="1">INDEX(_z_scores_!$K$2:$K$474,MATCH(X423,_z_scores_!$A$2:$A$474,0))</f>
        <v>-5.850543321094464</v>
      </c>
      <c r="AA423">
        <f t="shared" ca="1" si="149"/>
        <v>0</v>
      </c>
      <c r="AC423">
        <f t="shared" ca="1" si="150"/>
        <v>0</v>
      </c>
      <c r="AE423">
        <v>-1.2721479987653019</v>
      </c>
      <c r="AF423">
        <v>-0.84700631408673099</v>
      </c>
      <c r="AG423">
        <v>-1.1806545932635855</v>
      </c>
      <c r="AH423">
        <v>-0.77696502647689969</v>
      </c>
      <c r="AI423">
        <v>-0.39090537316452983</v>
      </c>
      <c r="AJ423">
        <v>-0.95962280902033525</v>
      </c>
      <c r="AK423">
        <v>0.98065441428123856</v>
      </c>
      <c r="AL423">
        <v>-5.6080206138043445E-2</v>
      </c>
      <c r="AM423">
        <v>2.3579412242756916E-2</v>
      </c>
      <c r="BE423" t="str">
        <f t="shared" si="135"/>
        <v>Malcolm Hill</v>
      </c>
      <c r="BF423" cm="1">
        <f t="array" ref="BF423">INDEX(_x_scores_!B$2:B$474,MATCH($BE423,_x_scores_!$A$2:$A$474,0),0) + INDEX(_hidden_info_auction!AP$42:BA$42,'Draft Sim'!$F$21)</f>
        <v>-1.2940173758859594</v>
      </c>
      <c r="BG423" cm="1">
        <f t="array" ref="BG423">INDEX(_x_scores_!C$2:C$474,MATCH($BE423,_x_scores_!$A$2:$A$474,0),0) + INDEX(_hidden_info_auction!AP$43:BA$43,'Draft Sim'!$F$21)</f>
        <v>-0.83100361869394657</v>
      </c>
      <c r="BH423" cm="1">
        <f t="array" ref="BH423">INDEX(_x_scores_!D$2:D$474,MATCH($BE423,_x_scores_!$A$2:$A$474,0),0) +INDEX(_hidden_info_auction!AP$44:BA$44,'Draft Sim'!$F$21)</f>
        <v>-0.95420993763537321</v>
      </c>
      <c r="BI423" cm="1">
        <f t="array" ref="BI423">INDEX(_x_scores_!E$2:E$474,MATCH($BE423,_x_scores_!$A$2:$A$474,0),0) + INDEX(_hidden_info_auction!AP$45:BA$45,'Draft Sim'!$F$21)</f>
        <v>-0.93906497596193073</v>
      </c>
      <c r="BJ423" cm="1">
        <f t="array" ref="BJ423">INDEX(_x_scores_!F$2:F$474,MATCH($BE423,_x_scores_!$A$2:$A$474,0),0) + INDEX(_hidden_info_auction!AP$46:BA$46,'Draft Sim'!$F$21)</f>
        <v>-1.2210022561959599</v>
      </c>
      <c r="BK423" cm="1">
        <f t="array" ref="BK423">INDEX(_x_scores_!G$2:G$474,MATCH($BE423,_x_scores_!$A$2:$A$474,0),0) + INDEX(_hidden_info_auction!AP$47:BA$47,'Draft Sim'!$F$21)</f>
        <v>-0.81438830559779296</v>
      </c>
      <c r="BL423" cm="1">
        <f t="array" ref="BL423">INDEX(_x_scores_!H$2:H$474,MATCH($BE423,_x_scores_!$A$2:$A$474,0),0) + INDEX(_hidden_info_auction!AP$48:BA$48,'Draft Sim'!$F$21)</f>
        <v>0.95912160840889271</v>
      </c>
      <c r="BM423" cm="1">
        <f t="array" ref="BM423">INDEX(_x_scores_!I$2:I$474,MATCH($BE423,_x_scores_!$A$2:$A$474,0),0) + INDEX(_hidden_info_auction!AP$49:BA$49,'Draft Sim'!$F$21)</f>
        <v>-1.7952884297855303</v>
      </c>
      <c r="BN423" cm="1">
        <f t="array" ref="BN423">INDEX(_x_scores_!J$2:J$474,MATCH($BE423,_x_scores_!$A$2:$A$474,0),0) + INDEX(_hidden_info_auction!AP$50:BA$50,'Draft Sim'!$F$21)</f>
        <v>7.9993527527112834E-2</v>
      </c>
      <c r="BP423">
        <f t="shared" si="136"/>
        <v>0.40460379750801345</v>
      </c>
      <c r="BQ423">
        <f t="shared" si="137"/>
        <v>0.44304506643531683</v>
      </c>
      <c r="BR423">
        <f t="shared" si="138"/>
        <v>0.43621541800689745</v>
      </c>
      <c r="BS423">
        <f t="shared" si="139"/>
        <v>0.42908018181699181</v>
      </c>
      <c r="BT423">
        <f t="shared" si="140"/>
        <v>0.41547464048639493</v>
      </c>
      <c r="BU423">
        <f t="shared" si="141"/>
        <v>0.44399609885471214</v>
      </c>
      <c r="BV423">
        <f t="shared" si="142"/>
        <v>0.56994497819140566</v>
      </c>
      <c r="BW423">
        <f t="shared" si="143"/>
        <v>0.36932173801824675</v>
      </c>
      <c r="BX423">
        <f t="shared" si="144"/>
        <v>0.50588429625787601</v>
      </c>
      <c r="BZ423">
        <f t="shared" si="145"/>
        <v>0.44639624617509505</v>
      </c>
      <c r="CA423" cm="1">
        <f t="array" aca="1" ref="CA423" ca="1">SUM(IF(MOD(_xlfn.FLOOR.MATH(ROW(INDIRECT("1:512"))/1),2)=1,BP423,1-BP423) * IF(MOD(_xlfn.FLOOR.MATH(ROW(INDIRECT("1:512"))/2),2)=1,BQ423,1-BQ423) *  IF(MOD(_xlfn.FLOOR.MATH(ROW(INDIRECT("1:512"))/4),2)=1,BR423,1-BR423) *IF(MOD(_xlfn.FLOOR.MATH(ROW(INDIRECT("1:512"))/8),2)=1,BS423,1-BS423) * IF(MOD(_xlfn.FLOOR.MATH(ROW(INDIRECT("1:512"))/16),2)=1,BT423,1-BT423) * IF(MOD(_xlfn.FLOOR.MATH(ROW(INDIRECT("1:512"))/32),2)=1,BU423,1-BU423) *  IF(MOD(_xlfn.FLOOR.MATH(ROW(INDIRECT("1:512"))/64),2)=1,BV423,1-BV423) * IF(MOD(_xlfn.FLOOR.MATH(ROW(INDIRECT("1:512"))/128),2)=1,BW423,1-BW423) * IF(MOD(_xlfn.FLOOR.MATH(ROW(INDIRECT("1:512"))/256),2)=1,BX423,1-BX423)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0.36922154647782501</v>
      </c>
      <c r="CB423">
        <f ca="1">IF('Auction Sim'!$C$2 = "Most Categories",CA423,BZ423)</f>
        <v>0.36922154647782501</v>
      </c>
      <c r="CD423" t="str">
        <f ca="1"/>
        <v>Dereon Seabron</v>
      </c>
      <c r="CF423" s="6" t="str">
        <f t="shared" ca="1" si="146"/>
        <v>Dereon Seabron</v>
      </c>
      <c r="CH423" t="str">
        <f ca="1"/>
        <v>Dereon Seabron</v>
      </c>
      <c r="CI423">
        <f t="shared" ca="1" si="151"/>
        <v>0.36925347681191306</v>
      </c>
      <c r="CJ423">
        <f t="shared" ca="1" si="152"/>
        <v>0.16616882004256434</v>
      </c>
      <c r="CL423">
        <f t="shared" ca="1" si="153"/>
        <v>0</v>
      </c>
      <c r="CN423">
        <f t="shared" ca="1" si="147"/>
        <v>0</v>
      </c>
    </row>
    <row r="424" spans="9:92">
      <c r="I424" t="str">
        <v>Jaden Springer</v>
      </c>
      <c r="K424" s="6" t="str">
        <f t="shared" ca="1" si="132"/>
        <v>Jaden Springer</v>
      </c>
      <c r="M424" t="str">
        <f ca="1"/>
        <v>Jaden Springer</v>
      </c>
      <c r="N424">
        <f ca="1">INDEX(_g_scores_!K$2:$K$474,MATCH(M424,_g_scores_!$A$2:$A$474,0))</f>
        <v>-3.486141770544767</v>
      </c>
      <c r="P424">
        <f t="shared" ca="1" si="148"/>
        <v>0</v>
      </c>
      <c r="R424">
        <f t="shared" ca="1" si="133"/>
        <v>0</v>
      </c>
      <c r="T424" t="str">
        <v>Vince Williams Jr.</v>
      </c>
      <c r="V424" s="6" t="str">
        <f t="shared" ca="1" si="134"/>
        <v>Vince Williams Jr.</v>
      </c>
      <c r="X424" t="str">
        <f ca="1"/>
        <v>Vince Williams Jr.</v>
      </c>
      <c r="Y424">
        <f ca="1">INDEX(_z_scores_!$K$2:$K$474,MATCH(X424,_z_scores_!$A$2:$A$474,0))</f>
        <v>-5.8703495186360257</v>
      </c>
      <c r="AA424">
        <f t="shared" ca="1" si="149"/>
        <v>0</v>
      </c>
      <c r="AC424">
        <f t="shared" ca="1" si="150"/>
        <v>0</v>
      </c>
      <c r="AE424">
        <v>-1.1795094096569938</v>
      </c>
      <c r="AF424">
        <v>-1.1918829113343874</v>
      </c>
      <c r="AG424">
        <v>-1.0471614198899397</v>
      </c>
      <c r="AH424">
        <v>-0.60741453630769426</v>
      </c>
      <c r="AI424">
        <v>-0.67799963569854682</v>
      </c>
      <c r="AJ424">
        <v>-0.75723760058682577</v>
      </c>
      <c r="AK424">
        <v>0.92756883143807289</v>
      </c>
      <c r="AL424">
        <v>-4.6388347968402879E-3</v>
      </c>
      <c r="AM424">
        <v>-8.1056708858464013E-2</v>
      </c>
      <c r="BE424" t="str">
        <f t="shared" si="135"/>
        <v>Jaden Springer</v>
      </c>
      <c r="BF424" cm="1">
        <f t="array" ref="BF424">INDEX(_x_scores_!B$2:B$474,MATCH($BE424,_x_scores_!$A$2:$A$474,0),0) + INDEX(_hidden_info_auction!AP$42:BA$42,'Draft Sim'!$F$21)</f>
        <v>-1.2758307080143998</v>
      </c>
      <c r="BG424" cm="1">
        <f t="array" ref="BG424">INDEX(_x_scores_!C$2:C$474,MATCH($BE424,_x_scores_!$A$2:$A$474,0),0) + INDEX(_hidden_info_auction!AP$43:BA$43,'Draft Sim'!$F$21)</f>
        <v>-0.95289708089208391</v>
      </c>
      <c r="BH424" cm="1">
        <f t="array" ref="BH424">INDEX(_x_scores_!D$2:D$474,MATCH($BE424,_x_scores_!$A$2:$A$474,0),0) +INDEX(_hidden_info_auction!AP$44:BA$44,'Draft Sim'!$F$21)</f>
        <v>-0.68967384576131896</v>
      </c>
      <c r="BI424" cm="1">
        <f t="array" ref="BI424">INDEX(_x_scores_!E$2:E$474,MATCH($BE424,_x_scores_!$A$2:$A$474,0),0) + INDEX(_hidden_info_auction!AP$45:BA$45,'Draft Sim'!$F$21)</f>
        <v>-0.83638805273800965</v>
      </c>
      <c r="BJ424" cm="1">
        <f t="array" ref="BJ424">INDEX(_x_scores_!F$2:F$474,MATCH($BE424,_x_scores_!$A$2:$A$474,0),0) + INDEX(_hidden_info_auction!AP$46:BA$46,'Draft Sim'!$F$21)</f>
        <v>-1.0682471045962276</v>
      </c>
      <c r="BK424" cm="1">
        <f t="array" ref="BK424">INDEX(_x_scores_!G$2:G$474,MATCH($BE424,_x_scores_!$A$2:$A$474,0),0) + INDEX(_hidden_info_auction!AP$47:BA$47,'Draft Sim'!$F$21)</f>
        <v>-1.0411117444162832</v>
      </c>
      <c r="BL424" cm="1">
        <f t="array" ref="BL424">INDEX(_x_scores_!H$2:H$474,MATCH($BE424,_x_scores_!$A$2:$A$474,0),0) + INDEX(_hidden_info_auction!AP$48:BA$48,'Draft Sim'!$F$21)</f>
        <v>0.86539520822677485</v>
      </c>
      <c r="BM424" cm="1">
        <f t="array" ref="BM424">INDEX(_x_scores_!I$2:I$474,MATCH($BE424,_x_scores_!$A$2:$A$474,0),0) + INDEX(_hidden_info_auction!AP$49:BA$49,'Draft Sim'!$F$21)</f>
        <v>-1.915639637362992</v>
      </c>
      <c r="BN424" cm="1">
        <f t="array" ref="BN424">INDEX(_x_scores_!J$2:J$474,MATCH($BE424,_x_scores_!$A$2:$A$474,0),0) + INDEX(_hidden_info_auction!AP$50:BA$50,'Draft Sim'!$F$21)</f>
        <v>0.11346274477817936</v>
      </c>
      <c r="BP424">
        <f t="shared" si="136"/>
        <v>0.40591922052333984</v>
      </c>
      <c r="BQ424">
        <f t="shared" si="137"/>
        <v>0.43476086577909423</v>
      </c>
      <c r="BR424">
        <f t="shared" si="138"/>
        <v>0.45380398270396927</v>
      </c>
      <c r="BS424">
        <f t="shared" si="139"/>
        <v>0.43676523834230718</v>
      </c>
      <c r="BT424">
        <f t="shared" si="140"/>
        <v>0.42591813148634217</v>
      </c>
      <c r="BU424">
        <f t="shared" si="141"/>
        <v>0.42855423515456703</v>
      </c>
      <c r="BV424">
        <f t="shared" si="142"/>
        <v>0.56317040845060429</v>
      </c>
      <c r="BW424">
        <f t="shared" si="143"/>
        <v>0.36091381461801975</v>
      </c>
      <c r="BX424">
        <f t="shared" si="144"/>
        <v>0.50834597409951821</v>
      </c>
      <c r="BZ424">
        <f t="shared" si="145"/>
        <v>0.44646131901752917</v>
      </c>
      <c r="CA424" cm="1">
        <f t="array" aca="1" ref="CA424" ca="1">SUM(IF(MOD(_xlfn.FLOOR.MATH(ROW(INDIRECT("1:512"))/1),2)=1,BP424,1-BP424) * IF(MOD(_xlfn.FLOOR.MATH(ROW(INDIRECT("1:512"))/2),2)=1,BQ424,1-BQ424) *  IF(MOD(_xlfn.FLOOR.MATH(ROW(INDIRECT("1:512"))/4),2)=1,BR424,1-BR424) *IF(MOD(_xlfn.FLOOR.MATH(ROW(INDIRECT("1:512"))/8),2)=1,BS424,1-BS424) * IF(MOD(_xlfn.FLOOR.MATH(ROW(INDIRECT("1:512"))/16),2)=1,BT424,1-BT424) * IF(MOD(_xlfn.FLOOR.MATH(ROW(INDIRECT("1:512"))/32),2)=1,BU424,1-BU424) *  IF(MOD(_xlfn.FLOOR.MATH(ROW(INDIRECT("1:512"))/64),2)=1,BV424,1-BV424) * IF(MOD(_xlfn.FLOOR.MATH(ROW(INDIRECT("1:512"))/128),2)=1,BW424,1-BW424) * IF(MOD(_xlfn.FLOOR.MATH(ROW(INDIRECT("1:512"))/256),2)=1,BX424,1-BX424)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0.36940637400495779</v>
      </c>
      <c r="CB424">
        <f ca="1">IF('Auction Sim'!$C$2 = "Most Categories",CA424,BZ424)</f>
        <v>0.36940637400495779</v>
      </c>
      <c r="CD424" t="str">
        <f ca="1"/>
        <v>Jeff Green</v>
      </c>
      <c r="CF424" s="6" t="str">
        <f t="shared" ca="1" si="146"/>
        <v>Jeff Green</v>
      </c>
      <c r="CH424" t="str">
        <f ca="1"/>
        <v>Jeff Green</v>
      </c>
      <c r="CI424">
        <f t="shared" ca="1" si="151"/>
        <v>0.36925296174914046</v>
      </c>
      <c r="CJ424">
        <f t="shared" ca="1" si="152"/>
        <v>0.16616745498869551</v>
      </c>
      <c r="CL424">
        <f t="shared" ca="1" si="153"/>
        <v>0</v>
      </c>
      <c r="CN424">
        <f t="shared" ca="1" si="147"/>
        <v>0</v>
      </c>
    </row>
    <row r="425" spans="9:92">
      <c r="I425" t="str">
        <v>Justin Holiday</v>
      </c>
      <c r="K425" s="6" t="str">
        <f t="shared" ca="1" si="132"/>
        <v>Justin Holiday</v>
      </c>
      <c r="M425" t="str">
        <f ca="1"/>
        <v>Justin Holiday</v>
      </c>
      <c r="N425">
        <f ca="1">INDEX(_g_scores_!K$2:$K$474,MATCH(M425,_g_scores_!$A$2:$A$474,0))</f>
        <v>-3.4910812158194706</v>
      </c>
      <c r="P425">
        <f t="shared" ca="1" si="148"/>
        <v>0</v>
      </c>
      <c r="R425">
        <f t="shared" ca="1" si="133"/>
        <v>0</v>
      </c>
      <c r="T425" t="str">
        <v>Isaiah Mobley</v>
      </c>
      <c r="V425" s="6" t="str">
        <f t="shared" ca="1" si="134"/>
        <v>Isaiah Mobley</v>
      </c>
      <c r="X425" t="str">
        <f ca="1"/>
        <v>Isaiah Mobley</v>
      </c>
      <c r="Y425">
        <f ca="1">INDEX(_z_scores_!$K$2:$K$474,MATCH(X425,_z_scores_!$A$2:$A$474,0))</f>
        <v>-5.8713940884800433</v>
      </c>
      <c r="AA425">
        <f t="shared" ca="1" si="149"/>
        <v>0</v>
      </c>
      <c r="AC425">
        <f t="shared" ca="1" si="150"/>
        <v>0</v>
      </c>
      <c r="AE425">
        <v>-1.2292652550180838</v>
      </c>
      <c r="AF425">
        <v>-1.0756669169085484</v>
      </c>
      <c r="AG425">
        <v>-1.1371473442097761</v>
      </c>
      <c r="AH425">
        <v>-0.73153518894218883</v>
      </c>
      <c r="AI425">
        <v>-0.58686861405674506</v>
      </c>
      <c r="AJ425">
        <v>-0.8324837357923327</v>
      </c>
      <c r="AK425">
        <v>1.0596520764703163</v>
      </c>
      <c r="AL425">
        <v>-1.2413318296538963E-2</v>
      </c>
      <c r="AM425">
        <v>-2.1568292792987869E-2</v>
      </c>
      <c r="BE425" t="str">
        <f t="shared" si="135"/>
        <v>Justin Holiday</v>
      </c>
      <c r="BF425" cm="1">
        <f t="array" ref="BF425">INDEX(_x_scores_!B$2:B$474,MATCH($BE425,_x_scores_!$A$2:$A$474,0),0) + INDEX(_hidden_info_auction!AP$42:BA$42,'Draft Sim'!$F$21)</f>
        <v>-1.3886996828361451</v>
      </c>
      <c r="BG425" cm="1">
        <f t="array" ref="BG425">INDEX(_x_scores_!C$2:C$474,MATCH($BE425,_x_scores_!$A$2:$A$474,0),0) + INDEX(_hidden_info_auction!AP$43:BA$43,'Draft Sim'!$F$21)</f>
        <v>-0.9769335866422052</v>
      </c>
      <c r="BH425" cm="1">
        <f t="array" ref="BH425">INDEX(_x_scores_!D$2:D$474,MATCH($BE425,_x_scores_!$A$2:$A$474,0),0) +INDEX(_hidden_info_auction!AP$44:BA$44,'Draft Sim'!$F$21)</f>
        <v>-0.9343854379803167</v>
      </c>
      <c r="BI425" cm="1">
        <f t="array" ref="BI425">INDEX(_x_scores_!E$2:E$474,MATCH($BE425,_x_scores_!$A$2:$A$474,0),0) + INDEX(_hidden_info_auction!AP$45:BA$45,'Draft Sim'!$F$21)</f>
        <v>-0.80821422457650605</v>
      </c>
      <c r="BJ425" cm="1">
        <f t="array" ref="BJ425">INDEX(_x_scores_!F$2:F$474,MATCH($BE425,_x_scores_!$A$2:$A$474,0),0) + INDEX(_hidden_info_auction!AP$46:BA$46,'Draft Sim'!$F$21)</f>
        <v>-1.0944159147458363</v>
      </c>
      <c r="BK425" cm="1">
        <f t="array" ref="BK425">INDEX(_x_scores_!G$2:G$474,MATCH($BE425,_x_scores_!$A$2:$A$474,0),0) + INDEX(_hidden_info_auction!AP$47:BA$47,'Draft Sim'!$F$21)</f>
        <v>-0.6801620550033588</v>
      </c>
      <c r="BL425" cm="1">
        <f t="array" ref="BL425">INDEX(_x_scores_!H$2:H$474,MATCH($BE425,_x_scores_!$A$2:$A$474,0),0) + INDEX(_hidden_info_auction!AP$48:BA$48,'Draft Sim'!$F$21)</f>
        <v>0.92651794284557787</v>
      </c>
      <c r="BM425" cm="1">
        <f t="array" ref="BM425">INDEX(_x_scores_!I$2:I$474,MATCH($BE425,_x_scores_!$A$2:$A$474,0),0) + INDEX(_hidden_info_auction!AP$49:BA$49,'Draft Sim'!$F$21)</f>
        <v>-1.7579595635684742</v>
      </c>
      <c r="BN425" cm="1">
        <f t="array" ref="BN425">INDEX(_x_scores_!J$2:J$474,MATCH($BE425,_x_scores_!$A$2:$A$474,0),0) + INDEX(_hidden_info_auction!AP$50:BA$50,'Draft Sim'!$F$21)</f>
        <v>-9.4596819417981676E-2</v>
      </c>
      <c r="BP425">
        <f t="shared" si="136"/>
        <v>0.39777324959940474</v>
      </c>
      <c r="BQ425">
        <f t="shared" si="137"/>
        <v>0.43313053869032769</v>
      </c>
      <c r="BR425">
        <f t="shared" si="138"/>
        <v>0.43752959488345811</v>
      </c>
      <c r="BS425">
        <f t="shared" si="139"/>
        <v>0.43887827096707333</v>
      </c>
      <c r="BT425">
        <f t="shared" si="140"/>
        <v>0.42412512821974113</v>
      </c>
      <c r="BU425">
        <f t="shared" si="141"/>
        <v>0.45317988352223215</v>
      </c>
      <c r="BV425">
        <f t="shared" si="142"/>
        <v>0.56759060582095433</v>
      </c>
      <c r="BW425">
        <f t="shared" si="143"/>
        <v>0.37194256279613236</v>
      </c>
      <c r="BX425">
        <f t="shared" si="144"/>
        <v>0.49304159116706092</v>
      </c>
      <c r="BZ425">
        <f t="shared" si="145"/>
        <v>0.4463546028518206</v>
      </c>
      <c r="CA425" cm="1">
        <f t="array" aca="1" ref="CA425" ca="1">SUM(IF(MOD(_xlfn.FLOOR.MATH(ROW(INDIRECT("1:512"))/1),2)=1,BP425,1-BP425) * IF(MOD(_xlfn.FLOOR.MATH(ROW(INDIRECT("1:512"))/2),2)=1,BQ425,1-BQ425) *  IF(MOD(_xlfn.FLOOR.MATH(ROW(INDIRECT("1:512"))/4),2)=1,BR425,1-BR425) *IF(MOD(_xlfn.FLOOR.MATH(ROW(INDIRECT("1:512"))/8),2)=1,BS425,1-BS425) * IF(MOD(_xlfn.FLOOR.MATH(ROW(INDIRECT("1:512"))/16),2)=1,BT425,1-BT425) * IF(MOD(_xlfn.FLOOR.MATH(ROW(INDIRECT("1:512"))/32),2)=1,BU425,1-BU425) *  IF(MOD(_xlfn.FLOOR.MATH(ROW(INDIRECT("1:512"))/64),2)=1,BV425,1-BV425) * IF(MOD(_xlfn.FLOOR.MATH(ROW(INDIRECT("1:512"))/128),2)=1,BW425,1-BW425) * IF(MOD(_xlfn.FLOOR.MATH(ROW(INDIRECT("1:512"))/256),2)=1,BX425,1-BX425)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0.36919645847518789</v>
      </c>
      <c r="CB425">
        <f ca="1">IF('Auction Sim'!$C$2 = "Most Categories",CA425,BZ425)</f>
        <v>0.36919645847518789</v>
      </c>
      <c r="CD425" t="str">
        <f ca="1"/>
        <v>Malcolm Hill</v>
      </c>
      <c r="CF425" s="6" t="str">
        <f t="shared" ca="1" si="146"/>
        <v>Malcolm Hill</v>
      </c>
      <c r="CH425" t="str">
        <f ca="1"/>
        <v>Malcolm Hill</v>
      </c>
      <c r="CI425">
        <f t="shared" ca="1" si="151"/>
        <v>0.36922154647782501</v>
      </c>
      <c r="CJ425">
        <f t="shared" ca="1" si="152"/>
        <v>0.16608419495569265</v>
      </c>
      <c r="CL425">
        <f t="shared" ca="1" si="153"/>
        <v>0</v>
      </c>
      <c r="CN425">
        <f t="shared" ca="1" si="147"/>
        <v>0</v>
      </c>
    </row>
    <row r="426" spans="9:92">
      <c r="I426" t="str">
        <v>Juan Toscano-Anderson</v>
      </c>
      <c r="K426" s="6" t="str">
        <f t="shared" ca="1" si="132"/>
        <v>Juan Toscano-Anderson</v>
      </c>
      <c r="M426" t="str">
        <f ca="1"/>
        <v>Juan Toscano-Anderson</v>
      </c>
      <c r="N426">
        <f ca="1">INDEX(_g_scores_!K$2:$K$474,MATCH(M426,_g_scores_!$A$2:$A$474,0))</f>
        <v>-3.5008097909418519</v>
      </c>
      <c r="P426">
        <f t="shared" ca="1" si="148"/>
        <v>0</v>
      </c>
      <c r="R426">
        <f t="shared" ca="1" si="133"/>
        <v>0</v>
      </c>
      <c r="T426" t="str">
        <v>Moussa Diabate</v>
      </c>
      <c r="V426" s="6" t="str">
        <f t="shared" ca="1" si="134"/>
        <v>Moussa Diabate</v>
      </c>
      <c r="X426" t="str">
        <f ca="1"/>
        <v>Moussa Diabate</v>
      </c>
      <c r="Y426">
        <f ca="1">INDEX(_z_scores_!$K$2:$K$474,MATCH(X426,_z_scores_!$A$2:$A$474,0))</f>
        <v>-5.8715352632605784</v>
      </c>
      <c r="AA426">
        <f t="shared" ca="1" si="149"/>
        <v>0</v>
      </c>
      <c r="AC426">
        <f t="shared" ca="1" si="150"/>
        <v>0</v>
      </c>
      <c r="AE426">
        <v>-1.2078048302605302</v>
      </c>
      <c r="AF426">
        <v>-0.89141108853199036</v>
      </c>
      <c r="AG426">
        <v>-1.1637138045087629</v>
      </c>
      <c r="AH426">
        <v>-0.66031797778568324</v>
      </c>
      <c r="AI426">
        <v>-0.45109893150924524</v>
      </c>
      <c r="AJ426">
        <v>-0.99092184031216712</v>
      </c>
      <c r="AK426">
        <v>0.92819329274768203</v>
      </c>
      <c r="AL426">
        <v>-0.14474979523400522</v>
      </c>
      <c r="AM426">
        <v>1.9824781906771994E-2</v>
      </c>
      <c r="BE426" t="str">
        <f t="shared" si="135"/>
        <v>Juan Toscano-Anderson</v>
      </c>
      <c r="BF426" cm="1">
        <f t="array" ref="BF426">INDEX(_x_scores_!B$2:B$474,MATCH($BE426,_x_scores_!$A$2:$A$474,0),0) + INDEX(_hidden_info_auction!AP$42:BA$42,'Draft Sim'!$F$21)</f>
        <v>-1.3385389545880031</v>
      </c>
      <c r="BG426" cm="1">
        <f t="array" ref="BG426">INDEX(_x_scores_!C$2:C$474,MATCH($BE426,_x_scores_!$A$2:$A$474,0),0) + INDEX(_hidden_info_auction!AP$43:BA$43,'Draft Sim'!$F$21)</f>
        <v>-0.78123138376508183</v>
      </c>
      <c r="BH426" cm="1">
        <f t="array" ref="BH426">INDEX(_x_scores_!D$2:D$474,MATCH($BE426,_x_scores_!$A$2:$A$474,0),0) +INDEX(_hidden_info_auction!AP$44:BA$44,'Draft Sim'!$F$21)</f>
        <v>-0.8189403214336185</v>
      </c>
      <c r="BI426" cm="1">
        <f t="array" ref="BI426">INDEX(_x_scores_!E$2:E$474,MATCH($BE426,_x_scores_!$A$2:$A$474,0),0) + INDEX(_hidden_info_auction!AP$45:BA$45,'Draft Sim'!$F$21)</f>
        <v>-0.79949079507908039</v>
      </c>
      <c r="BJ426" cm="1">
        <f t="array" ref="BJ426">INDEX(_x_scores_!F$2:F$474,MATCH($BE426,_x_scores_!$A$2:$A$474,0),0) + INDEX(_hidden_info_auction!AP$46:BA$46,'Draft Sim'!$F$21)</f>
        <v>-1.2080937550554327</v>
      </c>
      <c r="BK426" cm="1">
        <f t="array" ref="BK426">INDEX(_x_scores_!G$2:G$474,MATCH($BE426,_x_scores_!$A$2:$A$474,0),0) + INDEX(_hidden_info_auction!AP$47:BA$47,'Draft Sim'!$F$21)</f>
        <v>-0.99137573031058568</v>
      </c>
      <c r="BL426" cm="1">
        <f t="array" ref="BL426">INDEX(_x_scores_!H$2:H$474,MATCH($BE426,_x_scores_!$A$2:$A$474,0),0) + INDEX(_hidden_info_auction!AP$48:BA$48,'Draft Sim'!$F$21)</f>
        <v>0.8830673730204025</v>
      </c>
      <c r="BM426" cm="1">
        <f t="array" ref="BM426">INDEX(_x_scores_!I$2:I$474,MATCH($BE426,_x_scores_!$A$2:$A$474,0),0) + INDEX(_hidden_info_auction!AP$49:BA$49,'Draft Sim'!$F$21)</f>
        <v>-1.8184136916912212</v>
      </c>
      <c r="BN426" cm="1">
        <f t="array" ref="BN426">INDEX(_x_scores_!J$2:J$474,MATCH($BE426,_x_scores_!$A$2:$A$474,0),0) + INDEX(_hidden_info_auction!AP$50:BA$50,'Draft Sim'!$F$21)</f>
        <v>4.2783996644755948E-2</v>
      </c>
      <c r="BP426">
        <f t="shared" si="136"/>
        <v>0.40138817325074805</v>
      </c>
      <c r="BQ426">
        <f t="shared" si="137"/>
        <v>0.44643510274720988</v>
      </c>
      <c r="BR426">
        <f t="shared" si="138"/>
        <v>0.44519575666589994</v>
      </c>
      <c r="BS426">
        <f t="shared" si="139"/>
        <v>0.43953288303008342</v>
      </c>
      <c r="BT426">
        <f t="shared" si="140"/>
        <v>0.41635496521093129</v>
      </c>
      <c r="BU426">
        <f t="shared" si="141"/>
        <v>0.43193319278367404</v>
      </c>
      <c r="BV426">
        <f t="shared" si="142"/>
        <v>0.5644492378821574</v>
      </c>
      <c r="BW426">
        <f t="shared" si="143"/>
        <v>0.36770116752380644</v>
      </c>
      <c r="BX426">
        <f t="shared" si="144"/>
        <v>0.50314725749332667</v>
      </c>
      <c r="BZ426">
        <f t="shared" si="145"/>
        <v>0.44623752628753749</v>
      </c>
      <c r="CA426" cm="1">
        <f t="array" aca="1" ref="CA426" ca="1">SUM(IF(MOD(_xlfn.FLOOR.MATH(ROW(INDIRECT("1:512"))/1),2)=1,BP426,1-BP426) * IF(MOD(_xlfn.FLOOR.MATH(ROW(INDIRECT("1:512"))/2),2)=1,BQ426,1-BQ426) *  IF(MOD(_xlfn.FLOOR.MATH(ROW(INDIRECT("1:512"))/4),2)=1,BR426,1-BR426) *IF(MOD(_xlfn.FLOOR.MATH(ROW(INDIRECT("1:512"))/8),2)=1,BS426,1-BS426) * IF(MOD(_xlfn.FLOOR.MATH(ROW(INDIRECT("1:512"))/16),2)=1,BT426,1-BT426) * IF(MOD(_xlfn.FLOOR.MATH(ROW(INDIRECT("1:512"))/32),2)=1,BU426,1-BU426) *  IF(MOD(_xlfn.FLOOR.MATH(ROW(INDIRECT("1:512"))/64),2)=1,BV426,1-BV426) * IF(MOD(_xlfn.FLOOR.MATH(ROW(INDIRECT("1:512"))/128),2)=1,BW426,1-BW426) * IF(MOD(_xlfn.FLOOR.MATH(ROW(INDIRECT("1:512"))/256),2)=1,BX426,1-BX426)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0.36889838036381373</v>
      </c>
      <c r="CB426">
        <f ca="1">IF('Auction Sim'!$C$2 = "Most Categories",CA426,BZ426)</f>
        <v>0.36889838036381373</v>
      </c>
      <c r="CD426" t="str">
        <f ca="1"/>
        <v>Johnny Davis</v>
      </c>
      <c r="CF426" s="6" t="str">
        <f t="shared" ca="1" si="146"/>
        <v>Johnny Davis</v>
      </c>
      <c r="CH426" t="str">
        <f ca="1"/>
        <v>Johnny Davis</v>
      </c>
      <c r="CI426">
        <f t="shared" ca="1" si="151"/>
        <v>0.36920505265854153</v>
      </c>
      <c r="CJ426">
        <f t="shared" ca="1" si="152"/>
        <v>0.16604048038656083</v>
      </c>
      <c r="CL426">
        <f t="shared" ca="1" si="153"/>
        <v>0</v>
      </c>
      <c r="CN426">
        <f t="shared" ca="1" si="147"/>
        <v>0</v>
      </c>
    </row>
    <row r="427" spans="9:92">
      <c r="I427" t="str">
        <v>Jeff Green</v>
      </c>
      <c r="K427" s="6" t="str">
        <f t="shared" ca="1" si="132"/>
        <v>Jeff Green</v>
      </c>
      <c r="M427" t="str">
        <f ca="1"/>
        <v>Jeff Green</v>
      </c>
      <c r="N427">
        <f ca="1">INDEX(_g_scores_!K$2:$K$474,MATCH(M427,_g_scores_!$A$2:$A$474,0))</f>
        <v>-3.5066905718802648</v>
      </c>
      <c r="P427">
        <f t="shared" ca="1" si="148"/>
        <v>0</v>
      </c>
      <c r="R427">
        <f t="shared" ca="1" si="133"/>
        <v>0</v>
      </c>
      <c r="T427" t="str">
        <v>Raul Neto</v>
      </c>
      <c r="V427" s="6" t="str">
        <f t="shared" ca="1" si="134"/>
        <v>Raul Neto</v>
      </c>
      <c r="X427" t="str">
        <f ca="1"/>
        <v>Raul Neto</v>
      </c>
      <c r="Y427">
        <f ca="1">INDEX(_z_scores_!$K$2:$K$474,MATCH(X427,_z_scores_!$A$2:$A$474,0))</f>
        <v>-5.8795617860489617</v>
      </c>
      <c r="AA427">
        <f t="shared" ca="1" si="149"/>
        <v>0</v>
      </c>
      <c r="AC427">
        <f t="shared" ca="1" si="150"/>
        <v>0</v>
      </c>
      <c r="AE427">
        <v>-1.2944316468471608</v>
      </c>
      <c r="AF427">
        <v>-1.2595511378823487</v>
      </c>
      <c r="AG427">
        <v>-0.67487903509352454</v>
      </c>
      <c r="AH427">
        <v>-0.55884868501852092</v>
      </c>
      <c r="AI427">
        <v>-0.83087826645145257</v>
      </c>
      <c r="AJ427">
        <v>-0.89194520368472507</v>
      </c>
      <c r="AK427">
        <v>0.91518120105757417</v>
      </c>
      <c r="AL427">
        <v>-1.7838086514496757E-2</v>
      </c>
      <c r="AM427">
        <v>-2.2116782875813978E-3</v>
      </c>
      <c r="BE427" t="str">
        <f t="shared" si="135"/>
        <v>Jeff Green</v>
      </c>
      <c r="BF427" cm="1">
        <f t="array" ref="BF427">INDEX(_x_scores_!B$2:B$474,MATCH($BE427,_x_scores_!$A$2:$A$474,0),0) + INDEX(_hidden_info_auction!AP$42:BA$42,'Draft Sim'!$F$21)</f>
        <v>-1.1773017510617465</v>
      </c>
      <c r="BG427" cm="1">
        <f t="array" ref="BG427">INDEX(_x_scores_!C$2:C$474,MATCH($BE427,_x_scores_!$A$2:$A$474,0),0) + INDEX(_hidden_info_auction!AP$43:BA$43,'Draft Sim'!$F$21)</f>
        <v>-0.64123370666257951</v>
      </c>
      <c r="BH427" cm="1">
        <f t="array" ref="BH427">INDEX(_x_scores_!D$2:D$474,MATCH($BE427,_x_scores_!$A$2:$A$474,0),0) +INDEX(_hidden_info_auction!AP$44:BA$44,'Draft Sim'!$F$21)</f>
        <v>-0.91438402154368292</v>
      </c>
      <c r="BI427" cm="1">
        <f t="array" ref="BI427">INDEX(_x_scores_!E$2:E$474,MATCH($BE427,_x_scores_!$A$2:$A$474,0),0) + INDEX(_hidden_info_auction!AP$45:BA$45,'Draft Sim'!$F$21)</f>
        <v>-1.0870234089408719</v>
      </c>
      <c r="BJ427" cm="1">
        <f t="array" ref="BJ427">INDEX(_x_scores_!F$2:F$474,MATCH($BE427,_x_scores_!$A$2:$A$474,0),0) + INDEX(_hidden_info_auction!AP$46:BA$46,'Draft Sim'!$F$21)</f>
        <v>-1.1325300760712345</v>
      </c>
      <c r="BK427" cm="1">
        <f t="array" ref="BK427">INDEX(_x_scores_!G$2:G$474,MATCH($BE427,_x_scores_!$A$2:$A$474,0),0) + INDEX(_hidden_info_auction!AP$47:BA$47,'Draft Sim'!$F$21)</f>
        <v>-0.93532576584764793</v>
      </c>
      <c r="BL427" cm="1">
        <f t="array" ref="BL427">INDEX(_x_scores_!H$2:H$474,MATCH($BE427,_x_scores_!$A$2:$A$474,0),0) + INDEX(_hidden_info_auction!AP$48:BA$48,'Draft Sim'!$F$21)</f>
        <v>0.80488697749572069</v>
      </c>
      <c r="BM427" cm="1">
        <f t="array" ref="BM427">INDEX(_x_scores_!I$2:I$474,MATCH($BE427,_x_scores_!$A$2:$A$474,0),0) + INDEX(_hidden_info_auction!AP$49:BA$49,'Draft Sim'!$F$21)</f>
        <v>-1.8022942650125977</v>
      </c>
      <c r="BN427" cm="1">
        <f t="array" ref="BN427">INDEX(_x_scores_!J$2:J$474,MATCH($BE427,_x_scores_!$A$2:$A$474,0),0) + INDEX(_hidden_info_auction!AP$50:BA$50,'Draft Sim'!$F$21)</f>
        <v>8.7803830965331953E-2</v>
      </c>
      <c r="BP427">
        <f t="shared" si="136"/>
        <v>0.4130638320701151</v>
      </c>
      <c r="BQ427">
        <f t="shared" si="137"/>
        <v>0.45599070396075536</v>
      </c>
      <c r="BR427">
        <f t="shared" si="138"/>
        <v>0.43885619840152124</v>
      </c>
      <c r="BS427">
        <f t="shared" si="139"/>
        <v>0.41805378988209596</v>
      </c>
      <c r="BT427">
        <f t="shared" si="140"/>
        <v>0.42151648446509515</v>
      </c>
      <c r="BU427">
        <f t="shared" si="141"/>
        <v>0.43574707097765697</v>
      </c>
      <c r="BV427">
        <f t="shared" si="142"/>
        <v>0.55878686608831796</v>
      </c>
      <c r="BW427">
        <f t="shared" si="143"/>
        <v>0.36883053682557665</v>
      </c>
      <c r="BX427">
        <f t="shared" si="144"/>
        <v>0.50645877151575114</v>
      </c>
      <c r="BZ427">
        <f t="shared" si="145"/>
        <v>0.44636713935409844</v>
      </c>
      <c r="CA427" cm="1">
        <f t="array" aca="1" ref="CA427" ca="1">SUM(IF(MOD(_xlfn.FLOOR.MATH(ROW(INDIRECT("1:512"))/1),2)=1,BP427,1-BP427) * IF(MOD(_xlfn.FLOOR.MATH(ROW(INDIRECT("1:512"))/2),2)=1,BQ427,1-BQ427) *  IF(MOD(_xlfn.FLOOR.MATH(ROW(INDIRECT("1:512"))/4),2)=1,BR427,1-BR427) *IF(MOD(_xlfn.FLOOR.MATH(ROW(INDIRECT("1:512"))/8),2)=1,BS427,1-BS427) * IF(MOD(_xlfn.FLOOR.MATH(ROW(INDIRECT("1:512"))/16),2)=1,BT427,1-BT427) * IF(MOD(_xlfn.FLOOR.MATH(ROW(INDIRECT("1:512"))/32),2)=1,BU427,1-BU427) *  IF(MOD(_xlfn.FLOOR.MATH(ROW(INDIRECT("1:512"))/64),2)=1,BV427,1-BV427) * IF(MOD(_xlfn.FLOOR.MATH(ROW(INDIRECT("1:512"))/128),2)=1,BW427,1-BW427) * IF(MOD(_xlfn.FLOOR.MATH(ROW(INDIRECT("1:512"))/256),2)=1,BX427,1-BX427)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0.36925296174914046</v>
      </c>
      <c r="CB427">
        <f ca="1">IF('Auction Sim'!$C$2 = "Most Categories",CA427,BZ427)</f>
        <v>0.36925296174914046</v>
      </c>
      <c r="CD427" t="str">
        <f ca="1"/>
        <v>Justin Holiday</v>
      </c>
      <c r="CF427" s="6" t="str">
        <f t="shared" ca="1" si="146"/>
        <v>Justin Holiday</v>
      </c>
      <c r="CH427" t="str">
        <f ca="1"/>
        <v>Justin Holiday</v>
      </c>
      <c r="CI427">
        <f t="shared" ca="1" si="151"/>
        <v>0.36919645847518789</v>
      </c>
      <c r="CJ427">
        <f t="shared" ca="1" si="152"/>
        <v>0.16601770244852915</v>
      </c>
      <c r="CL427">
        <f t="shared" ca="1" si="153"/>
        <v>0</v>
      </c>
      <c r="CN427">
        <f t="shared" ca="1" si="147"/>
        <v>0</v>
      </c>
    </row>
    <row r="428" spans="9:92">
      <c r="I428" t="str">
        <v>Johnny Davis</v>
      </c>
      <c r="K428" s="6" t="str">
        <f t="shared" ca="1" si="132"/>
        <v>Johnny Davis</v>
      </c>
      <c r="M428" t="str">
        <f ca="1"/>
        <v>Johnny Davis</v>
      </c>
      <c r="N428">
        <f ca="1">INDEX(_g_scores_!K$2:$K$474,MATCH(M428,_g_scores_!$A$2:$A$474,0))</f>
        <v>-3.5067355137044931</v>
      </c>
      <c r="P428">
        <f t="shared" ca="1" si="148"/>
        <v>0</v>
      </c>
      <c r="R428">
        <f t="shared" ca="1" si="133"/>
        <v>0</v>
      </c>
      <c r="T428" t="str">
        <v>TyTy Washington Jr.</v>
      </c>
      <c r="V428" s="6" t="str">
        <f t="shared" ca="1" si="134"/>
        <v>TyTy Washington Jr.</v>
      </c>
      <c r="X428" t="str">
        <f ca="1"/>
        <v>TyTy Washington Jr.</v>
      </c>
      <c r="Y428">
        <f ca="1">INDEX(_z_scores_!$K$2:$K$474,MATCH(X428,_z_scores_!$A$2:$A$474,0))</f>
        <v>-5.8835990175026369</v>
      </c>
      <c r="AA428">
        <f t="shared" ca="1" si="149"/>
        <v>0</v>
      </c>
      <c r="AC428">
        <f t="shared" ca="1" si="150"/>
        <v>0</v>
      </c>
      <c r="AE428">
        <v>-1.1348003123443837</v>
      </c>
      <c r="AF428">
        <v>-1.2457840952409314</v>
      </c>
      <c r="AG428">
        <v>-0.76134079570257407</v>
      </c>
      <c r="AH428">
        <v>-0.52439458860272914</v>
      </c>
      <c r="AI428">
        <v>-0.76668560115473539</v>
      </c>
      <c r="AJ428">
        <v>-0.71008040056214561</v>
      </c>
      <c r="AK428">
        <v>0.80882619827613456</v>
      </c>
      <c r="AL428">
        <v>-2.7323111087910672E-2</v>
      </c>
      <c r="AM428">
        <v>-0.2177413638134926</v>
      </c>
      <c r="BE428" t="str">
        <f t="shared" si="135"/>
        <v>Johnny Davis</v>
      </c>
      <c r="BF428" cm="1">
        <f t="array" ref="BF428">INDEX(_x_scores_!B$2:B$474,MATCH($BE428,_x_scores_!$A$2:$A$474,0),0) + INDEX(_hidden_info_auction!AP$42:BA$42,'Draft Sim'!$F$21)</f>
        <v>-1.0962333304343967</v>
      </c>
      <c r="BG428" cm="1">
        <f t="array" ref="BG428">INDEX(_x_scores_!C$2:C$474,MATCH($BE428,_x_scores_!$A$2:$A$474,0),0) + INDEX(_hidden_info_auction!AP$43:BA$43,'Draft Sim'!$F$21)</f>
        <v>-0.82165341120468194</v>
      </c>
      <c r="BH428" cm="1">
        <f t="array" ref="BH428">INDEX(_x_scores_!D$2:D$474,MATCH($BE428,_x_scores_!$A$2:$A$474,0),0) +INDEX(_hidden_info_auction!AP$44:BA$44,'Draft Sim'!$F$21)</f>
        <v>-0.85549269590036636</v>
      </c>
      <c r="BI428" cm="1">
        <f t="array" ref="BI428">INDEX(_x_scores_!E$2:E$474,MATCH($BE428,_x_scores_!$A$2:$A$474,0),0) + INDEX(_hidden_info_auction!AP$45:BA$45,'Draft Sim'!$F$21)</f>
        <v>-0.87588145733433209</v>
      </c>
      <c r="BJ428" cm="1">
        <f t="array" ref="BJ428">INDEX(_x_scores_!F$2:F$474,MATCH($BE428,_x_scores_!$A$2:$A$474,0),0) + INDEX(_hidden_info_auction!AP$46:BA$46,'Draft Sim'!$F$21)</f>
        <v>-1.1803443763182182</v>
      </c>
      <c r="BK428" cm="1">
        <f t="array" ref="BK428">INDEX(_x_scores_!G$2:G$474,MATCH($BE428,_x_scores_!$A$2:$A$474,0),0) + INDEX(_hidden_info_auction!AP$47:BA$47,'Draft Sim'!$F$21)</f>
        <v>-0.65780333356581977</v>
      </c>
      <c r="BL428" cm="1">
        <f t="array" ref="BL428">INDEX(_x_scores_!H$2:H$474,MATCH($BE428,_x_scores_!$A$2:$A$474,0),0) + INDEX(_hidden_info_auction!AP$48:BA$48,'Draft Sim'!$F$21)</f>
        <v>0.73167623991691344</v>
      </c>
      <c r="BM428" cm="1">
        <f t="array" ref="BM428">INDEX(_x_scores_!I$2:I$474,MATCH($BE428,_x_scores_!$A$2:$A$474,0),0) + INDEX(_hidden_info_auction!AP$49:BA$49,'Draft Sim'!$F$21)</f>
        <v>-1.8577166536567975</v>
      </c>
      <c r="BN428" cm="1">
        <f t="array" ref="BN428">INDEX(_x_scores_!J$2:J$474,MATCH($BE428,_x_scores_!$A$2:$A$474,0),0) + INDEX(_hidden_info_auction!AP$50:BA$50,'Draft Sim'!$F$21)</f>
        <v>-0.18961260759011986</v>
      </c>
      <c r="BP428">
        <f t="shared" si="136"/>
        <v>0.4189641132528561</v>
      </c>
      <c r="BQ428">
        <f t="shared" si="137"/>
        <v>0.44368160806550283</v>
      </c>
      <c r="BR428">
        <f t="shared" si="138"/>
        <v>0.44276612897826251</v>
      </c>
      <c r="BS428">
        <f t="shared" si="139"/>
        <v>0.43380628715585856</v>
      </c>
      <c r="BT428">
        <f t="shared" si="140"/>
        <v>0.41824881306574724</v>
      </c>
      <c r="BU428">
        <f t="shared" si="141"/>
        <v>0.45471224312776126</v>
      </c>
      <c r="BV428">
        <f t="shared" si="142"/>
        <v>0.55347349111284472</v>
      </c>
      <c r="BW428">
        <f t="shared" si="143"/>
        <v>0.36495230714699867</v>
      </c>
      <c r="BX428">
        <f t="shared" si="144"/>
        <v>0.48605449759483443</v>
      </c>
      <c r="BZ428">
        <f t="shared" si="145"/>
        <v>0.44629549883340736</v>
      </c>
      <c r="CA428" cm="1">
        <f t="array" aca="1" ref="CA428" ca="1">SUM(IF(MOD(_xlfn.FLOOR.MATH(ROW(INDIRECT("1:512"))/1),2)=1,BP428,1-BP428) * IF(MOD(_xlfn.FLOOR.MATH(ROW(INDIRECT("1:512"))/2),2)=1,BQ428,1-BQ428) *  IF(MOD(_xlfn.FLOOR.MATH(ROW(INDIRECT("1:512"))/4),2)=1,BR428,1-BR428) *IF(MOD(_xlfn.FLOOR.MATH(ROW(INDIRECT("1:512"))/8),2)=1,BS428,1-BS428) * IF(MOD(_xlfn.FLOOR.MATH(ROW(INDIRECT("1:512"))/16),2)=1,BT428,1-BT428) * IF(MOD(_xlfn.FLOOR.MATH(ROW(INDIRECT("1:512"))/32),2)=1,BU428,1-BU428) *  IF(MOD(_xlfn.FLOOR.MATH(ROW(INDIRECT("1:512"))/64),2)=1,BV428,1-BV428) * IF(MOD(_xlfn.FLOOR.MATH(ROW(INDIRECT("1:512"))/128),2)=1,BW428,1-BW428) * IF(MOD(_xlfn.FLOOR.MATH(ROW(INDIRECT("1:512"))/256),2)=1,BX428,1-BX428)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0.36920505265854153</v>
      </c>
      <c r="CB428">
        <f ca="1">IF('Auction Sim'!$C$2 = "Most Categories",CA428,BZ428)</f>
        <v>0.36920505265854153</v>
      </c>
      <c r="CD428" t="str">
        <f ca="1"/>
        <v>Udoka Azubuike</v>
      </c>
      <c r="CF428" s="6" t="str">
        <f t="shared" ca="1" si="146"/>
        <v>Udoka Azubuike</v>
      </c>
      <c r="CH428" t="str">
        <f ca="1"/>
        <v>Udoka Azubuike</v>
      </c>
      <c r="CI428">
        <f t="shared" ca="1" si="151"/>
        <v>0.36898521376229027</v>
      </c>
      <c r="CJ428">
        <f t="shared" ca="1" si="152"/>
        <v>0.16545776705184273</v>
      </c>
      <c r="CL428">
        <f t="shared" ca="1" si="153"/>
        <v>0</v>
      </c>
      <c r="CN428">
        <f t="shared" ca="1" si="147"/>
        <v>0</v>
      </c>
    </row>
    <row r="429" spans="9:92">
      <c r="I429" t="str">
        <v>Udoka Azubuike</v>
      </c>
      <c r="K429" s="6" t="str">
        <f t="shared" ca="1" si="132"/>
        <v>Udoka Azubuike</v>
      </c>
      <c r="M429" t="str">
        <f ca="1"/>
        <v>Udoka Azubuike</v>
      </c>
      <c r="N429">
        <f ca="1">INDEX(_g_scores_!K$2:$K$474,MATCH(M429,_g_scores_!$A$2:$A$474,0))</f>
        <v>-3.5124938176223384</v>
      </c>
      <c r="P429">
        <f t="shared" ca="1" si="148"/>
        <v>0</v>
      </c>
      <c r="R429">
        <f t="shared" ca="1" si="133"/>
        <v>0</v>
      </c>
      <c r="T429" t="str">
        <v>David Duke Jr.</v>
      </c>
      <c r="V429" s="6" t="str">
        <f t="shared" ca="1" si="134"/>
        <v>David Duke Jr.</v>
      </c>
      <c r="X429" t="str">
        <f ca="1"/>
        <v>David Duke Jr.</v>
      </c>
      <c r="Y429">
        <f ca="1">INDEX(_z_scores_!$K$2:$K$474,MATCH(X429,_z_scores_!$A$2:$A$474,0))</f>
        <v>-5.8925011022654212</v>
      </c>
      <c r="AA429">
        <f t="shared" ca="1" si="149"/>
        <v>0</v>
      </c>
      <c r="AC429">
        <f t="shared" ca="1" si="150"/>
        <v>0</v>
      </c>
      <c r="AE429">
        <v>-1.1486793795289834</v>
      </c>
      <c r="AF429">
        <v>-1.0832372939086898</v>
      </c>
      <c r="AG429">
        <v>-0.97985104400068357</v>
      </c>
      <c r="AH429">
        <v>-0.55406712385091761</v>
      </c>
      <c r="AI429">
        <v>-0.67086969568075994</v>
      </c>
      <c r="AJ429">
        <v>-0.88932841395902773</v>
      </c>
      <c r="AK429">
        <v>0.79921343581000448</v>
      </c>
      <c r="AL429">
        <v>-4.4785808717961909E-2</v>
      </c>
      <c r="AM429">
        <v>-6.8184555893017557E-2</v>
      </c>
      <c r="BE429" t="str">
        <f t="shared" si="135"/>
        <v>Udoka Azubuike</v>
      </c>
      <c r="BF429" cm="1">
        <f t="array" ref="BF429">INDEX(_x_scores_!B$2:B$474,MATCH($BE429,_x_scores_!$A$2:$A$474,0),0) + INDEX(_hidden_info_auction!AP$42:BA$42,'Draft Sim'!$F$21)</f>
        <v>-1.3123314059677504</v>
      </c>
      <c r="BG429" cm="1">
        <f t="array" ref="BG429">INDEX(_x_scores_!C$2:C$474,MATCH($BE429,_x_scores_!$A$2:$A$474,0),0) + INDEX(_hidden_info_auction!AP$43:BA$43,'Draft Sim'!$F$21)</f>
        <v>-0.48405162279405278</v>
      </c>
      <c r="BH429" cm="1">
        <f t="array" ref="BH429">INDEX(_x_scores_!D$2:D$474,MATCH($BE429,_x_scores_!$A$2:$A$474,0),0) +INDEX(_hidden_info_auction!AP$44:BA$44,'Draft Sim'!$F$21)</f>
        <v>-1.0738301809770168</v>
      </c>
      <c r="BI429" cm="1">
        <f t="array" ref="BI429">INDEX(_x_scores_!E$2:E$474,MATCH($BE429,_x_scores_!$A$2:$A$474,0),0) + INDEX(_hidden_info_auction!AP$45:BA$45,'Draft Sim'!$F$21)</f>
        <v>-1.0397472782586614</v>
      </c>
      <c r="BJ429" cm="1">
        <f t="array" ref="BJ429">INDEX(_x_scores_!F$2:F$474,MATCH($BE429,_x_scores_!$A$2:$A$474,0),0) + INDEX(_hidden_info_auction!AP$46:BA$46,'Draft Sim'!$F$21)</f>
        <v>-0.88507955025696283</v>
      </c>
      <c r="BK429" cm="1">
        <f t="array" ref="BK429">INDEX(_x_scores_!G$2:G$474,MATCH($BE429,_x_scores_!$A$2:$A$474,0),0) + INDEX(_hidden_info_auction!AP$47:BA$47,'Draft Sim'!$F$21)</f>
        <v>-1.2015029648346007</v>
      </c>
      <c r="BL429" cm="1">
        <f t="array" ref="BL429">INDEX(_x_scores_!H$2:H$474,MATCH($BE429,_x_scores_!$A$2:$A$474,0),0) + INDEX(_hidden_info_auction!AP$48:BA$48,'Draft Sim'!$F$21)</f>
        <v>0.83138962462245369</v>
      </c>
      <c r="BM429" cm="1">
        <f t="array" ref="BM429">INDEX(_x_scores_!I$2:I$474,MATCH($BE429,_x_scores_!$A$2:$A$474,0),0) + INDEX(_hidden_info_auction!AP$49:BA$49,'Draft Sim'!$F$21)</f>
        <v>-2.0597639547143896</v>
      </c>
      <c r="BN429" cm="1">
        <f t="array" ref="BN429">INDEX(_x_scores_!J$2:J$474,MATCH($BE429,_x_scores_!$A$2:$A$474,0),0) + INDEX(_hidden_info_auction!AP$50:BA$50,'Draft Sim'!$F$21)</f>
        <v>0.40041297877552395</v>
      </c>
      <c r="BP429">
        <f t="shared" si="136"/>
        <v>0.40328025122195243</v>
      </c>
      <c r="BQ429">
        <f t="shared" si="137"/>
        <v>0.46674938159434931</v>
      </c>
      <c r="BR429">
        <f t="shared" si="138"/>
        <v>0.42830116789268868</v>
      </c>
      <c r="BS429">
        <f t="shared" si="139"/>
        <v>0.4215704137702454</v>
      </c>
      <c r="BT429">
        <f t="shared" si="140"/>
        <v>0.43850906466285677</v>
      </c>
      <c r="BU429">
        <f t="shared" si="141"/>
        <v>0.41769444008220746</v>
      </c>
      <c r="BV429">
        <f t="shared" si="142"/>
        <v>0.56070777981838305</v>
      </c>
      <c r="BW429">
        <f t="shared" si="143"/>
        <v>0.35093312226017925</v>
      </c>
      <c r="BX429">
        <f t="shared" si="144"/>
        <v>0.52942856831840091</v>
      </c>
      <c r="BZ429">
        <f t="shared" si="145"/>
        <v>0.44635268773569592</v>
      </c>
      <c r="CA429" cm="1">
        <f t="array" aca="1" ref="CA429" ca="1">SUM(IF(MOD(_xlfn.FLOOR.MATH(ROW(INDIRECT("1:512"))/1),2)=1,BP429,1-BP429) * IF(MOD(_xlfn.FLOOR.MATH(ROW(INDIRECT("1:512"))/2),2)=1,BQ429,1-BQ429) *  IF(MOD(_xlfn.FLOOR.MATH(ROW(INDIRECT("1:512"))/4),2)=1,BR429,1-BR429) *IF(MOD(_xlfn.FLOOR.MATH(ROW(INDIRECT("1:512"))/8),2)=1,BS429,1-BS429) * IF(MOD(_xlfn.FLOOR.MATH(ROW(INDIRECT("1:512"))/16),2)=1,BT429,1-BT429) * IF(MOD(_xlfn.FLOOR.MATH(ROW(INDIRECT("1:512"))/32),2)=1,BU429,1-BU429) *  IF(MOD(_xlfn.FLOOR.MATH(ROW(INDIRECT("1:512"))/64),2)=1,BV429,1-BV429) * IF(MOD(_xlfn.FLOOR.MATH(ROW(INDIRECT("1:512"))/128),2)=1,BW429,1-BW429) * IF(MOD(_xlfn.FLOOR.MATH(ROW(INDIRECT("1:512"))/256),2)=1,BX429,1-BX429)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0.36898521376229027</v>
      </c>
      <c r="CB429">
        <f ca="1">IF('Auction Sim'!$C$2 = "Most Categories",CA429,BZ429)</f>
        <v>0.36898521376229027</v>
      </c>
      <c r="CD429" t="str">
        <f ca="1"/>
        <v>Juan Toscano-Anderson</v>
      </c>
      <c r="CF429" s="6" t="str">
        <f t="shared" ca="1" si="146"/>
        <v>Juan Toscano-Anderson</v>
      </c>
      <c r="CH429" t="str">
        <f ca="1"/>
        <v>Juan Toscano-Anderson</v>
      </c>
      <c r="CI429">
        <f t="shared" ca="1" si="151"/>
        <v>0.36889838036381373</v>
      </c>
      <c r="CJ429">
        <f t="shared" ca="1" si="152"/>
        <v>0.16522757185697451</v>
      </c>
      <c r="CL429">
        <f t="shared" ca="1" si="153"/>
        <v>0</v>
      </c>
      <c r="CN429">
        <f t="shared" ca="1" si="147"/>
        <v>0</v>
      </c>
    </row>
    <row r="430" spans="9:92">
      <c r="I430" t="str">
        <v>Moussa Diabate</v>
      </c>
      <c r="K430" s="6" t="str">
        <f t="shared" ca="1" si="132"/>
        <v>Moussa Diabate</v>
      </c>
      <c r="M430" t="str">
        <f ca="1"/>
        <v>Moussa Diabate</v>
      </c>
      <c r="N430">
        <f ca="1">INDEX(_g_scores_!K$2:$K$474,MATCH(M430,_g_scores_!$A$2:$A$474,0))</f>
        <v>-3.5152910678695113</v>
      </c>
      <c r="P430">
        <f t="shared" ca="1" si="148"/>
        <v>0</v>
      </c>
      <c r="R430">
        <f t="shared" ca="1" si="133"/>
        <v>0</v>
      </c>
      <c r="T430" t="str">
        <v>Sandro Mamukelashvili</v>
      </c>
      <c r="V430" s="6" t="str">
        <f t="shared" ca="1" si="134"/>
        <v>Sandro Mamukelashvili</v>
      </c>
      <c r="X430" t="str">
        <f ca="1"/>
        <v>Sandro Mamukelashvili</v>
      </c>
      <c r="Y430">
        <f ca="1">INDEX(_z_scores_!$K$2:$K$474,MATCH(X430,_z_scores_!$A$2:$A$474,0))</f>
        <v>-5.8932802264633448</v>
      </c>
      <c r="AA430">
        <f t="shared" ca="1" si="149"/>
        <v>0</v>
      </c>
      <c r="AC430">
        <f t="shared" ca="1" si="150"/>
        <v>0</v>
      </c>
      <c r="AE430">
        <v>-1.1839619370260808</v>
      </c>
      <c r="AF430">
        <v>-0.79174757523364059</v>
      </c>
      <c r="AG430">
        <v>-1.0848845235654467</v>
      </c>
      <c r="AH430">
        <v>-0.83005709872261269</v>
      </c>
      <c r="AI430">
        <v>-0.52823298467637214</v>
      </c>
      <c r="AJ430">
        <v>-0.89033334073852166</v>
      </c>
      <c r="AK430">
        <v>0.96410616172296404</v>
      </c>
      <c r="AL430">
        <v>-7.0511078318927348E-2</v>
      </c>
      <c r="AM430">
        <v>-2.5013053377250148E-2</v>
      </c>
      <c r="BE430" t="str">
        <f t="shared" si="135"/>
        <v>Moussa Diabate</v>
      </c>
      <c r="BF430" cm="1">
        <f t="array" ref="BF430">INDEX(_x_scores_!B$2:B$474,MATCH($BE430,_x_scores_!$A$2:$A$474,0),0) + INDEX(_hidden_info_auction!AP$42:BA$42,'Draft Sim'!$F$21)</f>
        <v>-1.2996416934790005</v>
      </c>
      <c r="BG430" cm="1">
        <f t="array" ref="BG430">INDEX(_x_scores_!C$2:C$474,MATCH($BE430,_x_scores_!$A$2:$A$474,0),0) + INDEX(_hidden_info_auction!AP$43:BA$43,'Draft Sim'!$F$21)</f>
        <v>-0.64724347340528399</v>
      </c>
      <c r="BH430" cm="1">
        <f t="array" ref="BH430">INDEX(_x_scores_!D$2:D$474,MATCH($BE430,_x_scores_!$A$2:$A$474,0),0) +INDEX(_hidden_info_auction!AP$44:BA$44,'Draft Sim'!$F$21)</f>
        <v>-1.0142548012752577</v>
      </c>
      <c r="BI430" cm="1">
        <f t="array" ref="BI430">INDEX(_x_scores_!E$2:E$474,MATCH($BE430,_x_scores_!$A$2:$A$474,0),0) + INDEX(_hidden_info_auction!AP$45:BA$45,'Draft Sim'!$F$21)</f>
        <v>-0.89329350473109459</v>
      </c>
      <c r="BJ430" cm="1">
        <f t="array" ref="BJ430">INDEX(_x_scores_!F$2:F$474,MATCH($BE430,_x_scores_!$A$2:$A$474,0),0) + INDEX(_hidden_info_auction!AP$46:BA$46,'Draft Sim'!$F$21)</f>
        <v>-1.0228703992422958</v>
      </c>
      <c r="BK430" cm="1">
        <f t="array" ref="BK430">INDEX(_x_scores_!G$2:G$474,MATCH($BE430,_x_scores_!$A$2:$A$474,0),0) + INDEX(_hidden_info_auction!AP$47:BA$47,'Draft Sim'!$F$21)</f>
        <v>-1.0588552596124052</v>
      </c>
      <c r="BL430" cm="1">
        <f t="array" ref="BL430">INDEX(_x_scores_!H$2:H$474,MATCH($BE430,_x_scores_!$A$2:$A$474,0),0) + INDEX(_hidden_info_auction!AP$48:BA$48,'Draft Sim'!$F$21)</f>
        <v>0.85752897960253927</v>
      </c>
      <c r="BM430" cm="1">
        <f t="array" ref="BM430">INDEX(_x_scores_!I$2:I$474,MATCH($BE430,_x_scores_!$A$2:$A$474,0),0) + INDEX(_hidden_info_auction!AP$49:BA$49,'Draft Sim'!$F$21)</f>
        <v>-1.8886884976028444</v>
      </c>
      <c r="BN430" cm="1">
        <f t="array" ref="BN430">INDEX(_x_scores_!J$2:J$474,MATCH($BE430,_x_scores_!$A$2:$A$474,0),0) + INDEX(_hidden_info_auction!AP$50:BA$50,'Draft Sim'!$F$21)</f>
        <v>0.11966862131292873</v>
      </c>
      <c r="BP430">
        <f t="shared" si="136"/>
        <v>0.40419721382842988</v>
      </c>
      <c r="BQ430">
        <f t="shared" si="137"/>
        <v>0.45557994112240019</v>
      </c>
      <c r="BR430">
        <f t="shared" si="138"/>
        <v>0.43223936392759565</v>
      </c>
      <c r="BS430">
        <f t="shared" si="139"/>
        <v>0.43250289730493474</v>
      </c>
      <c r="BT430">
        <f t="shared" si="140"/>
        <v>0.4290308109292702</v>
      </c>
      <c r="BU430">
        <f t="shared" si="141"/>
        <v>0.42735003195999466</v>
      </c>
      <c r="BV430">
        <f t="shared" si="142"/>
        <v>0.56260096307235452</v>
      </c>
      <c r="BW430">
        <f t="shared" si="143"/>
        <v>0.36279099875835952</v>
      </c>
      <c r="BX430">
        <f t="shared" si="144"/>
        <v>0.50880238732161542</v>
      </c>
      <c r="BZ430">
        <f t="shared" si="145"/>
        <v>0.44612162313610615</v>
      </c>
      <c r="CA430" cm="1">
        <f t="array" aca="1" ref="CA430" ca="1">SUM(IF(MOD(_xlfn.FLOOR.MATH(ROW(INDIRECT("1:512"))/1),2)=1,BP430,1-BP430) * IF(MOD(_xlfn.FLOOR.MATH(ROW(INDIRECT("1:512"))/2),2)=1,BQ430,1-BQ430) *  IF(MOD(_xlfn.FLOOR.MATH(ROW(INDIRECT("1:512"))/4),2)=1,BR430,1-BR430) *IF(MOD(_xlfn.FLOOR.MATH(ROW(INDIRECT("1:512"))/8),2)=1,BS430,1-BS430) * IF(MOD(_xlfn.FLOOR.MATH(ROW(INDIRECT("1:512"))/16),2)=1,BT430,1-BT430) * IF(MOD(_xlfn.FLOOR.MATH(ROW(INDIRECT("1:512"))/32),2)=1,BU430,1-BU430) *  IF(MOD(_xlfn.FLOOR.MATH(ROW(INDIRECT("1:512"))/64),2)=1,BV430,1-BV430) * IF(MOD(_xlfn.FLOOR.MATH(ROW(INDIRECT("1:512"))/128),2)=1,BW430,1-BW430) * IF(MOD(_xlfn.FLOOR.MATH(ROW(INDIRECT("1:512"))/256),2)=1,BX430,1-BX430)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0.3686055206582331</v>
      </c>
      <c r="CB430">
        <f ca="1">IF('Auction Sim'!$C$2 = "Most Categories",CA430,BZ430)</f>
        <v>0.3686055206582331</v>
      </c>
      <c r="CD430" t="str">
        <f ca="1"/>
        <v>Goran Dragic</v>
      </c>
      <c r="CF430" s="6" t="str">
        <f t="shared" ca="1" si="146"/>
        <v>Goran Dragic</v>
      </c>
      <c r="CH430" t="str">
        <f ca="1"/>
        <v>Goran Dragic</v>
      </c>
      <c r="CI430">
        <f t="shared" ca="1" si="151"/>
        <v>0.3687424912441104</v>
      </c>
      <c r="CJ430">
        <f t="shared" ca="1" si="152"/>
        <v>0.16481426553597356</v>
      </c>
      <c r="CL430">
        <f t="shared" ca="1" si="153"/>
        <v>0</v>
      </c>
      <c r="CN430">
        <f t="shared" ca="1" si="147"/>
        <v>0</v>
      </c>
    </row>
    <row r="431" spans="9:92">
      <c r="I431" t="str">
        <v>Isaiah Mobley</v>
      </c>
      <c r="K431" s="6" t="str">
        <f t="shared" ca="1" si="132"/>
        <v>Isaiah Mobley</v>
      </c>
      <c r="M431" t="str">
        <f ca="1"/>
        <v>Isaiah Mobley</v>
      </c>
      <c r="N431">
        <f ca="1">INDEX(_g_scores_!K$2:$K$474,MATCH(M431,_g_scores_!$A$2:$A$474,0))</f>
        <v>-3.5156345637444946</v>
      </c>
      <c r="P431">
        <f t="shared" ca="1" si="148"/>
        <v>0</v>
      </c>
      <c r="R431">
        <f t="shared" ca="1" si="133"/>
        <v>0</v>
      </c>
      <c r="T431" t="str">
        <v>James Johnson</v>
      </c>
      <c r="V431" s="6" t="str">
        <f t="shared" ca="1" si="134"/>
        <v>James Johnson</v>
      </c>
      <c r="X431" t="str">
        <f ca="1"/>
        <v>James Johnson</v>
      </c>
      <c r="Y431">
        <f ca="1">INDEX(_z_scores_!$K$2:$K$474,MATCH(X431,_z_scores_!$A$2:$A$474,0))</f>
        <v>-5.8950108831321977</v>
      </c>
      <c r="AA431">
        <f t="shared" ca="1" si="149"/>
        <v>0</v>
      </c>
      <c r="AC431">
        <f t="shared" ca="1" si="150"/>
        <v>0</v>
      </c>
      <c r="AE431">
        <v>-1.2438650302234768</v>
      </c>
      <c r="AF431">
        <v>-1.077098822462738</v>
      </c>
      <c r="AG431">
        <v>-1.0959451144492907</v>
      </c>
      <c r="AH431">
        <v>-0.69032455659371628</v>
      </c>
      <c r="AI431">
        <v>-0.47253861166064781</v>
      </c>
      <c r="AJ431">
        <v>-0.85124266031639151</v>
      </c>
      <c r="AK431">
        <v>0.94566501711398743</v>
      </c>
      <c r="AL431">
        <v>-5.3692532170754356E-2</v>
      </c>
      <c r="AM431">
        <v>-2.0936189566205923E-2</v>
      </c>
      <c r="BE431" t="str">
        <f t="shared" si="135"/>
        <v>Isaiah Mobley</v>
      </c>
      <c r="BF431" cm="1">
        <f t="array" ref="BF431">INDEX(_x_scores_!B$2:B$474,MATCH($BE431,_x_scores_!$A$2:$A$474,0),0) + INDEX(_hidden_info_auction!AP$42:BA$42,'Draft Sim'!$F$21)</f>
        <v>-1.3211021182365541</v>
      </c>
      <c r="BG431" cm="1">
        <f t="array" ref="BG431">INDEX(_x_scores_!C$2:C$474,MATCH($BE431,_x_scores_!$A$2:$A$474,0),0) + INDEX(_hidden_info_auction!AP$43:BA$43,'Draft Sim'!$F$21)</f>
        <v>-0.83149930178184206</v>
      </c>
      <c r="BH431" cm="1">
        <f t="array" ref="BH431">INDEX(_x_scores_!D$2:D$474,MATCH($BE431,_x_scores_!$A$2:$A$474,0),0) +INDEX(_hidden_info_auction!AP$44:BA$44,'Draft Sim'!$F$21)</f>
        <v>-0.9876883409762709</v>
      </c>
      <c r="BI431" cm="1">
        <f t="array" ref="BI431">INDEX(_x_scores_!E$2:E$474,MATCH($BE431,_x_scores_!$A$2:$A$474,0),0) + INDEX(_hidden_info_auction!AP$45:BA$45,'Draft Sim'!$F$21)</f>
        <v>-0.96451071588760007</v>
      </c>
      <c r="BJ431" cm="1">
        <f t="array" ref="BJ431">INDEX(_x_scores_!F$2:F$474,MATCH($BE431,_x_scores_!$A$2:$A$474,0),0) + INDEX(_hidden_info_auction!AP$46:BA$46,'Draft Sim'!$F$21)</f>
        <v>-1.1586400817897955</v>
      </c>
      <c r="BK431" cm="1">
        <f t="array" ref="BK431">INDEX(_x_scores_!G$2:G$474,MATCH($BE431,_x_scores_!$A$2:$A$474,0),0) + INDEX(_hidden_info_auction!AP$47:BA$47,'Draft Sim'!$F$21)</f>
        <v>-0.90041715509257081</v>
      </c>
      <c r="BL431" cm="1">
        <f t="array" ref="BL431">INDEX(_x_scores_!H$2:H$474,MATCH($BE431,_x_scores_!$A$2:$A$474,0),0) + INDEX(_hidden_info_auction!AP$48:BA$48,'Draft Sim'!$F$21)</f>
        <v>0.98898776332517357</v>
      </c>
      <c r="BM431" cm="1">
        <f t="array" ref="BM431">INDEX(_x_scores_!I$2:I$474,MATCH($BE431,_x_scores_!$A$2:$A$474,0),0) + INDEX(_hidden_info_auction!AP$49:BA$49,'Draft Sim'!$F$21)</f>
        <v>-1.7563520206653782</v>
      </c>
      <c r="BN431" cm="1">
        <f t="array" ref="BN431">INDEX(_x_scores_!J$2:J$474,MATCH($BE431,_x_scores_!$A$2:$A$474,0),0) + INDEX(_hidden_info_auction!AP$50:BA$50,'Draft Sim'!$F$21)</f>
        <v>7.8275546613168864E-2</v>
      </c>
      <c r="BP431">
        <f t="shared" si="136"/>
        <v>0.40264678713024615</v>
      </c>
      <c r="BQ431">
        <f t="shared" si="137"/>
        <v>0.44301132550491618</v>
      </c>
      <c r="BR431">
        <f t="shared" si="138"/>
        <v>0.43399772160848071</v>
      </c>
      <c r="BS431">
        <f t="shared" si="139"/>
        <v>0.42717967778665922</v>
      </c>
      <c r="BT431">
        <f t="shared" si="140"/>
        <v>0.41973141867802544</v>
      </c>
      <c r="BU431">
        <f t="shared" si="141"/>
        <v>0.43812544821045307</v>
      </c>
      <c r="BV431">
        <f t="shared" si="142"/>
        <v>0.57209949150952966</v>
      </c>
      <c r="BW431">
        <f t="shared" si="143"/>
        <v>0.3720555612536588</v>
      </c>
      <c r="BX431">
        <f t="shared" si="144"/>
        <v>0.5057579310468947</v>
      </c>
      <c r="BZ431">
        <f t="shared" si="145"/>
        <v>0.44606726252542928</v>
      </c>
      <c r="CA431" cm="1">
        <f t="array" aca="1" ref="CA431" ca="1">SUM(IF(MOD(_xlfn.FLOOR.MATH(ROW(INDIRECT("1:512"))/1),2)=1,BP431,1-BP431) * IF(MOD(_xlfn.FLOOR.MATH(ROW(INDIRECT("1:512"))/2),2)=1,BQ431,1-BQ431) *  IF(MOD(_xlfn.FLOOR.MATH(ROW(INDIRECT("1:512"))/4),2)=1,BR431,1-BR431) *IF(MOD(_xlfn.FLOOR.MATH(ROW(INDIRECT("1:512"))/8),2)=1,BS431,1-BS431) * IF(MOD(_xlfn.FLOOR.MATH(ROW(INDIRECT("1:512"))/16),2)=1,BT431,1-BT431) * IF(MOD(_xlfn.FLOOR.MATH(ROW(INDIRECT("1:512"))/32),2)=1,BU431,1-BU431) *  IF(MOD(_xlfn.FLOOR.MATH(ROW(INDIRECT("1:512"))/64),2)=1,BV431,1-BV431) * IF(MOD(_xlfn.FLOOR.MATH(ROW(INDIRECT("1:512"))/128),2)=1,BW431,1-BW431) * IF(MOD(_xlfn.FLOOR.MATH(ROW(INDIRECT("1:512"))/256),2)=1,BX431,1-BX431)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0.36843049498050062</v>
      </c>
      <c r="CB431">
        <f ca="1">IF('Auction Sim'!$C$2 = "Most Categories",CA431,BZ431)</f>
        <v>0.36843049498050062</v>
      </c>
      <c r="CD431" t="str">
        <f ca="1"/>
        <v>Moussa Diabate</v>
      </c>
      <c r="CF431" s="6" t="str">
        <f t="shared" ca="1" si="146"/>
        <v>Moussa Diabate</v>
      </c>
      <c r="CH431" t="str">
        <f ca="1"/>
        <v>Moussa Diabate</v>
      </c>
      <c r="CI431">
        <f t="shared" ca="1" si="151"/>
        <v>0.3686055206582331</v>
      </c>
      <c r="CJ431">
        <f t="shared" ca="1" si="152"/>
        <v>0.16445107036061385</v>
      </c>
      <c r="CL431">
        <f t="shared" ca="1" si="153"/>
        <v>0</v>
      </c>
      <c r="CN431">
        <f t="shared" ca="1" si="147"/>
        <v>0</v>
      </c>
    </row>
    <row r="432" spans="9:92">
      <c r="I432" t="str">
        <v>James Johnson</v>
      </c>
      <c r="K432" s="6" t="str">
        <f t="shared" ca="1" si="132"/>
        <v>James Johnson</v>
      </c>
      <c r="M432" t="str">
        <f ca="1"/>
        <v>James Johnson</v>
      </c>
      <c r="N432">
        <f ca="1">INDEX(_g_scores_!K$2:$K$474,MATCH(M432,_g_scores_!$A$2:$A$474,0))</f>
        <v>-3.5221190844384171</v>
      </c>
      <c r="P432">
        <f t="shared" ca="1" si="148"/>
        <v>0</v>
      </c>
      <c r="R432">
        <f t="shared" ca="1" si="133"/>
        <v>0</v>
      </c>
      <c r="T432" t="str">
        <v>Wesley Matthews</v>
      </c>
      <c r="V432" s="6" t="str">
        <f t="shared" ca="1" si="134"/>
        <v>Wesley Matthews</v>
      </c>
      <c r="X432" t="str">
        <f ca="1"/>
        <v>Wesley Matthews</v>
      </c>
      <c r="Y432">
        <f ca="1">INDEX(_z_scores_!$K$2:$K$474,MATCH(X432,_z_scores_!$A$2:$A$474,0))</f>
        <v>-5.8951433696063384</v>
      </c>
      <c r="AA432">
        <f t="shared" ca="1" si="149"/>
        <v>0</v>
      </c>
      <c r="AC432">
        <f t="shared" ca="1" si="150"/>
        <v>0</v>
      </c>
      <c r="AE432">
        <v>-1.2598236960724007</v>
      </c>
      <c r="AF432">
        <v>-1.1549159252021095</v>
      </c>
      <c r="AG432">
        <v>-1.121606321614359</v>
      </c>
      <c r="AH432">
        <v>-0.66915574740504502</v>
      </c>
      <c r="AI432">
        <v>-0.60030441785360622</v>
      </c>
      <c r="AJ432">
        <v>-0.68347604471030921</v>
      </c>
      <c r="AK432">
        <v>1.0577079963973481</v>
      </c>
      <c r="AL432">
        <v>-2.5372229038027119E-2</v>
      </c>
      <c r="AM432">
        <v>-0.12546959943383726</v>
      </c>
      <c r="BE432" t="str">
        <f t="shared" si="135"/>
        <v>James Johnson</v>
      </c>
      <c r="BF432" cm="1">
        <f t="array" ref="BF432">INDEX(_x_scores_!B$2:B$474,MATCH($BE432,_x_scores_!$A$2:$A$474,0),0) + INDEX(_hidden_info_auction!AP$42:BA$42,'Draft Sim'!$F$21)</f>
        <v>-1.3357018934419471</v>
      </c>
      <c r="BG432" cm="1">
        <f t="array" ref="BG432">INDEX(_x_scores_!C$2:C$474,MATCH($BE432,_x_scores_!$A$2:$A$474,0),0) + INDEX(_hidden_info_auction!AP$43:BA$43,'Draft Sim'!$F$21)</f>
        <v>-0.83293120733603165</v>
      </c>
      <c r="BH432" cm="1">
        <f t="array" ref="BH432">INDEX(_x_scores_!D$2:D$474,MATCH($BE432,_x_scores_!$A$2:$A$474,0),0) +INDEX(_hidden_info_auction!AP$44:BA$44,'Draft Sim'!$F$21)</f>
        <v>-0.94648611121578541</v>
      </c>
      <c r="BI432" cm="1">
        <f t="array" ref="BI432">INDEX(_x_scores_!E$2:E$474,MATCH($BE432,_x_scores_!$A$2:$A$474,0),0) + INDEX(_hidden_info_auction!AP$45:BA$45,'Draft Sim'!$F$21)</f>
        <v>-0.92330008353912763</v>
      </c>
      <c r="BJ432" cm="1">
        <f t="array" ref="BJ432">INDEX(_x_scores_!F$2:F$474,MATCH($BE432,_x_scores_!$A$2:$A$474,0),0) + INDEX(_hidden_info_auction!AP$46:BA$46,'Draft Sim'!$F$21)</f>
        <v>-1.0443100793936984</v>
      </c>
      <c r="BK432" cm="1">
        <f t="array" ref="BK432">INDEX(_x_scores_!G$2:G$474,MATCH($BE432,_x_scores_!$A$2:$A$474,0),0) + INDEX(_hidden_info_auction!AP$47:BA$47,'Draft Sim'!$F$21)</f>
        <v>-0.91917607961662962</v>
      </c>
      <c r="BL432" cm="1">
        <f t="array" ref="BL432">INDEX(_x_scores_!H$2:H$474,MATCH($BE432,_x_scores_!$A$2:$A$474,0),0) + INDEX(_hidden_info_auction!AP$48:BA$48,'Draft Sim'!$F$21)</f>
        <v>0.87500070396884466</v>
      </c>
      <c r="BM432" cm="1">
        <f t="array" ref="BM432">INDEX(_x_scores_!I$2:I$474,MATCH($BE432,_x_scores_!$A$2:$A$474,0),0) + INDEX(_hidden_info_auction!AP$49:BA$49,'Draft Sim'!$F$21)</f>
        <v>-1.7976312345395937</v>
      </c>
      <c r="BN432" cm="1">
        <f t="array" ref="BN432">INDEX(_x_scores_!J$2:J$474,MATCH($BE432,_x_scores_!$A$2:$A$474,0),0) + INDEX(_hidden_info_auction!AP$50:BA$50,'Draft Sim'!$F$21)</f>
        <v>7.8907649839950814E-2</v>
      </c>
      <c r="BP432">
        <f t="shared" si="136"/>
        <v>0.40159288676554505</v>
      </c>
      <c r="BQ432">
        <f t="shared" si="137"/>
        <v>0.4429138586438981</v>
      </c>
      <c r="BR432">
        <f t="shared" si="138"/>
        <v>0.43672735176695299</v>
      </c>
      <c r="BS432">
        <f t="shared" si="139"/>
        <v>0.43025846621220309</v>
      </c>
      <c r="BT432">
        <f t="shared" si="140"/>
        <v>0.4275595632779231</v>
      </c>
      <c r="BU432">
        <f t="shared" si="141"/>
        <v>0.43684709042793379</v>
      </c>
      <c r="BV432">
        <f t="shared" si="142"/>
        <v>0.56386558380600682</v>
      </c>
      <c r="BW432">
        <f t="shared" si="143"/>
        <v>0.36915745280203227</v>
      </c>
      <c r="BX432">
        <f t="shared" si="144"/>
        <v>0.50580442514560187</v>
      </c>
      <c r="BZ432">
        <f t="shared" si="145"/>
        <v>0.44608074209423304</v>
      </c>
      <c r="CA432" cm="1">
        <f t="array" aca="1" ref="CA432" ca="1">SUM(IF(MOD(_xlfn.FLOOR.MATH(ROW(INDIRECT("1:512"))/1),2)=1,BP432,1-BP432) * IF(MOD(_xlfn.FLOOR.MATH(ROW(INDIRECT("1:512"))/2),2)=1,BQ432,1-BQ432) *  IF(MOD(_xlfn.FLOOR.MATH(ROW(INDIRECT("1:512"))/4),2)=1,BR432,1-BR432) *IF(MOD(_xlfn.FLOOR.MATH(ROW(INDIRECT("1:512"))/8),2)=1,BS432,1-BS432) * IF(MOD(_xlfn.FLOOR.MATH(ROW(INDIRECT("1:512"))/16),2)=1,BT432,1-BT432) * IF(MOD(_xlfn.FLOOR.MATH(ROW(INDIRECT("1:512"))/32),2)=1,BU432,1-BU432) *  IF(MOD(_xlfn.FLOOR.MATH(ROW(INDIRECT("1:512"))/64),2)=1,BV432,1-BV432) * IF(MOD(_xlfn.FLOOR.MATH(ROW(INDIRECT("1:512"))/128),2)=1,BW432,1-BW432) * IF(MOD(_xlfn.FLOOR.MATH(ROW(INDIRECT("1:512"))/256),2)=1,BX432,1-BX432)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0.36853746592011954</v>
      </c>
      <c r="CB432">
        <f ca="1">IF('Auction Sim'!$C$2 = "Most Categories",CA432,BZ432)</f>
        <v>0.36853746592011954</v>
      </c>
      <c r="CD432" t="str">
        <f ca="1"/>
        <v>James Johnson</v>
      </c>
      <c r="CF432" s="6" t="str">
        <f t="shared" ca="1" si="146"/>
        <v>James Johnson</v>
      </c>
      <c r="CH432" t="str">
        <f ca="1"/>
        <v>James Johnson</v>
      </c>
      <c r="CI432">
        <f t="shared" ca="1" si="151"/>
        <v>0.36853746592011954</v>
      </c>
      <c r="CJ432">
        <f t="shared" ca="1" si="152"/>
        <v>0.164270597986719</v>
      </c>
      <c r="CL432">
        <f t="shared" ca="1" si="153"/>
        <v>0</v>
      </c>
      <c r="CN432">
        <f t="shared" ca="1" si="147"/>
        <v>0</v>
      </c>
    </row>
    <row r="433" spans="9:92">
      <c r="I433" t="str">
        <v>Simone Fontecchio</v>
      </c>
      <c r="K433" s="6" t="str">
        <f t="shared" ca="1" si="132"/>
        <v>Simone Fontecchio</v>
      </c>
      <c r="M433" t="str">
        <f ca="1"/>
        <v>Simone Fontecchio</v>
      </c>
      <c r="N433">
        <f ca="1">INDEX(_g_scores_!K$2:$K$474,MATCH(M433,_g_scores_!$A$2:$A$474,0))</f>
        <v>-3.5254772865869799</v>
      </c>
      <c r="P433">
        <f t="shared" ca="1" si="148"/>
        <v>0</v>
      </c>
      <c r="R433">
        <f t="shared" ca="1" si="133"/>
        <v>0</v>
      </c>
      <c r="T433" t="str">
        <v>Gorgui Dieng</v>
      </c>
      <c r="V433" s="6" t="str">
        <f t="shared" ca="1" si="134"/>
        <v>Gorgui Dieng</v>
      </c>
      <c r="X433" t="str">
        <f ca="1"/>
        <v>Gorgui Dieng</v>
      </c>
      <c r="Y433">
        <f ca="1">INDEX(_z_scores_!$K$2:$K$474,MATCH(X433,_z_scores_!$A$2:$A$474,0))</f>
        <v>-5.9069121304273482</v>
      </c>
      <c r="AA433">
        <f t="shared" ca="1" si="149"/>
        <v>0</v>
      </c>
      <c r="AC433">
        <f t="shared" ca="1" si="150"/>
        <v>0</v>
      </c>
      <c r="AE433">
        <v>-1.2387735869353569</v>
      </c>
      <c r="AF433">
        <v>-1.0076053037338117</v>
      </c>
      <c r="AG433">
        <v>-0.99411779915044873</v>
      </c>
      <c r="AH433">
        <v>-0.78974564824065274</v>
      </c>
      <c r="AI433">
        <v>-0.50865129108346019</v>
      </c>
      <c r="AJ433">
        <v>-0.78095351233207422</v>
      </c>
      <c r="AK433">
        <v>0.88435225517228888</v>
      </c>
      <c r="AL433">
        <v>-2.6049777433672587E-2</v>
      </c>
      <c r="AM433">
        <v>-1.0659453885847422E-2</v>
      </c>
      <c r="BE433" t="str">
        <f t="shared" si="135"/>
        <v>Simone Fontecchio</v>
      </c>
      <c r="BF433" cm="1">
        <f t="array" ref="BF433">INDEX(_x_scores_!B$2:B$474,MATCH($BE433,_x_scores_!$A$2:$A$474,0),0) + INDEX(_hidden_info_auction!AP$42:BA$42,'Draft Sim'!$F$21)</f>
        <v>-1.2090706507728555</v>
      </c>
      <c r="BG433" cm="1">
        <f t="array" ref="BG433">INDEX(_x_scores_!C$2:C$474,MATCH($BE433,_x_scores_!$A$2:$A$474,0),0) + INDEX(_hidden_info_auction!AP$43:BA$43,'Draft Sim'!$F$21)</f>
        <v>-0.95046611429909722</v>
      </c>
      <c r="BH433" cm="1">
        <f t="array" ref="BH433">INDEX(_x_scores_!D$2:D$474,MATCH($BE433,_x_scores_!$A$2:$A$474,0),0) +INDEX(_hidden_info_auction!AP$44:BA$44,'Draft Sim'!$F$21)</f>
        <v>-0.99963511686578088</v>
      </c>
      <c r="BI433" cm="1">
        <f t="array" ref="BI433">INDEX(_x_scores_!E$2:E$474,MATCH($BE433,_x_scores_!$A$2:$A$474,0),0) + INDEX(_hidden_info_auction!AP$45:BA$45,'Draft Sim'!$F$21)</f>
        <v>-0.9171294057198669</v>
      </c>
      <c r="BJ433" cm="1">
        <f t="array" ref="BJ433">INDEX(_x_scores_!F$2:F$474,MATCH($BE433,_x_scores_!$A$2:$A$474,0),0) + INDEX(_hidden_info_auction!AP$46:BA$46,'Draft Sim'!$F$21)</f>
        <v>-1.2835806665710146</v>
      </c>
      <c r="BK433" cm="1">
        <f t="array" ref="BK433">INDEX(_x_scores_!G$2:G$474,MATCH($BE433,_x_scores_!$A$2:$A$474,0),0) + INDEX(_hidden_info_auction!AP$47:BA$47,'Draft Sim'!$F$21)</f>
        <v>-0.49813484419232912</v>
      </c>
      <c r="BL433" cm="1">
        <f t="array" ref="BL433">INDEX(_x_scores_!H$2:H$474,MATCH($BE433,_x_scores_!$A$2:$A$474,0),0) + INDEX(_hidden_info_auction!AP$48:BA$48,'Draft Sim'!$F$21)</f>
        <v>0.8864643131708041</v>
      </c>
      <c r="BM433" cm="1">
        <f t="array" ref="BM433">INDEX(_x_scores_!I$2:I$474,MATCH($BE433,_x_scores_!$A$2:$A$474,0),0) + INDEX(_hidden_info_auction!AP$49:BA$49,'Draft Sim'!$F$21)</f>
        <v>-1.7465013763149551</v>
      </c>
      <c r="BN433" cm="1">
        <f t="array" ref="BN433">INDEX(_x_scores_!J$2:J$474,MATCH($BE433,_x_scores_!$A$2:$A$474,0),0) + INDEX(_hidden_info_auction!AP$50:BA$50,'Draft Sim'!$F$21)</f>
        <v>-0.12880586242950129</v>
      </c>
      <c r="BP433">
        <f t="shared" si="136"/>
        <v>0.41075691100831668</v>
      </c>
      <c r="BQ433">
        <f t="shared" si="137"/>
        <v>0.43492581351991511</v>
      </c>
      <c r="BR433">
        <f t="shared" si="138"/>
        <v>0.43320683507294511</v>
      </c>
      <c r="BS433">
        <f t="shared" si="139"/>
        <v>0.43071983883658005</v>
      </c>
      <c r="BT433">
        <f t="shared" si="140"/>
        <v>0.41121305143983455</v>
      </c>
      <c r="BU433">
        <f t="shared" si="141"/>
        <v>0.46567340677242774</v>
      </c>
      <c r="BV433">
        <f t="shared" si="142"/>
        <v>0.56469497745086061</v>
      </c>
      <c r="BW433">
        <f t="shared" si="143"/>
        <v>0.37274822951698916</v>
      </c>
      <c r="BX433">
        <f t="shared" si="144"/>
        <v>0.49052563243515113</v>
      </c>
      <c r="BZ433">
        <f t="shared" si="145"/>
        <v>0.44605163289478</v>
      </c>
      <c r="CA433" cm="1">
        <f t="array" aca="1" ref="CA433" ca="1">SUM(IF(MOD(_xlfn.FLOOR.MATH(ROW(INDIRECT("1:512"))/1),2)=1,BP433,1-BP433) * IF(MOD(_xlfn.FLOOR.MATH(ROW(INDIRECT("1:512"))/2),2)=1,BQ433,1-BQ433) *  IF(MOD(_xlfn.FLOOR.MATH(ROW(INDIRECT("1:512"))/4),2)=1,BR433,1-BR433) *IF(MOD(_xlfn.FLOOR.MATH(ROW(INDIRECT("1:512"))/8),2)=1,BS433,1-BS433) * IF(MOD(_xlfn.FLOOR.MATH(ROW(INDIRECT("1:512"))/16),2)=1,BT433,1-BT433) * IF(MOD(_xlfn.FLOOR.MATH(ROW(INDIRECT("1:512"))/32),2)=1,BU433,1-BU433) *  IF(MOD(_xlfn.FLOOR.MATH(ROW(INDIRECT("1:512"))/64),2)=1,BV433,1-BV433) * IF(MOD(_xlfn.FLOOR.MATH(ROW(INDIRECT("1:512"))/128),2)=1,BW433,1-BW433) * IF(MOD(_xlfn.FLOOR.MATH(ROW(INDIRECT("1:512"))/256),2)=1,BX433,1-BX433)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0.36850761478521915</v>
      </c>
      <c r="CB433">
        <f ca="1">IF('Auction Sim'!$C$2 = "Most Categories",CA433,BZ433)</f>
        <v>0.36850761478521915</v>
      </c>
      <c r="CD433" t="str">
        <f ca="1"/>
        <v>Simone Fontecchio</v>
      </c>
      <c r="CF433" s="6" t="str">
        <f t="shared" ca="1" si="146"/>
        <v>Simone Fontecchio</v>
      </c>
      <c r="CH433" t="str">
        <f ca="1"/>
        <v>Simone Fontecchio</v>
      </c>
      <c r="CI433">
        <f t="shared" ca="1" si="151"/>
        <v>0.36850761478521915</v>
      </c>
      <c r="CJ433">
        <f t="shared" ca="1" si="152"/>
        <v>0.16419143318335205</v>
      </c>
      <c r="CL433">
        <f t="shared" ca="1" si="153"/>
        <v>0</v>
      </c>
      <c r="CN433">
        <f t="shared" ca="1" si="147"/>
        <v>0</v>
      </c>
    </row>
    <row r="434" spans="9:92">
      <c r="I434" t="str">
        <v>Trevor Keels</v>
      </c>
      <c r="K434" s="6" t="str">
        <f t="shared" ca="1" si="132"/>
        <v>Trevor Keels</v>
      </c>
      <c r="M434" t="str">
        <f ca="1"/>
        <v>Trevor Keels</v>
      </c>
      <c r="N434">
        <f ca="1">INDEX(_g_scores_!K$2:$K$474,MATCH(M434,_g_scores_!$A$2:$A$474,0))</f>
        <v>-3.5309898572108231</v>
      </c>
      <c r="P434">
        <f t="shared" ca="1" si="148"/>
        <v>0</v>
      </c>
      <c r="R434">
        <f t="shared" ca="1" si="133"/>
        <v>0</v>
      </c>
      <c r="T434" t="str">
        <v>Trevor Keels</v>
      </c>
      <c r="V434" s="6" t="str">
        <f t="shared" ca="1" si="134"/>
        <v>Trevor Keels</v>
      </c>
      <c r="X434" t="str">
        <f ca="1"/>
        <v>Trevor Keels</v>
      </c>
      <c r="Y434">
        <f ca="1">INDEX(_z_scores_!$K$2:$K$474,MATCH(X434,_z_scores_!$A$2:$A$474,0))</f>
        <v>-5.9136874538871558</v>
      </c>
      <c r="AA434">
        <f t="shared" ca="1" si="149"/>
        <v>0</v>
      </c>
      <c r="AC434">
        <f t="shared" ca="1" si="150"/>
        <v>0</v>
      </c>
      <c r="AE434">
        <v>-1.1608070013497576</v>
      </c>
      <c r="AF434">
        <v>-1.0505675804475969</v>
      </c>
      <c r="AG434">
        <v>-1.0498581410706977</v>
      </c>
      <c r="AH434">
        <v>-0.66426813511131722</v>
      </c>
      <c r="AI434">
        <v>-0.66658674033839527</v>
      </c>
      <c r="AJ434">
        <v>-0.73835878539177513</v>
      </c>
      <c r="AK434">
        <v>0.90561672579956287</v>
      </c>
      <c r="AL434">
        <v>-5.2186533844536628E-2</v>
      </c>
      <c r="AM434">
        <v>-0.10138624293010264</v>
      </c>
      <c r="BE434" t="str">
        <f t="shared" si="135"/>
        <v>Trevor Keels</v>
      </c>
      <c r="BF434" cm="1">
        <f t="array" ref="BF434">INDEX(_x_scores_!B$2:B$474,MATCH($BE434,_x_scores_!$A$2:$A$474,0),0) + INDEX(_hidden_info_auction!AP$42:BA$42,'Draft Sim'!$F$21)</f>
        <v>-1.2526438645682278</v>
      </c>
      <c r="BG434" cm="1">
        <f t="array" ref="BG434">INDEX(_x_scores_!C$2:C$474,MATCH($BE434,_x_scores_!$A$2:$A$474,0),0) + INDEX(_hidden_info_auction!AP$43:BA$43,'Draft Sim'!$F$21)</f>
        <v>-0.80639996532089053</v>
      </c>
      <c r="BH434" cm="1">
        <f t="array" ref="BH434">INDEX(_x_scores_!D$2:D$474,MATCH($BE434,_x_scores_!$A$2:$A$474,0),0) +INDEX(_hidden_info_auction!AP$44:BA$44,'Draft Sim'!$F$21)</f>
        <v>-0.9003991378371925</v>
      </c>
      <c r="BI434" cm="1">
        <f t="array" ref="BI434">INDEX(_x_scores_!E$2:E$474,MATCH($BE434,_x_scores_!$A$2:$A$474,0),0) + INDEX(_hidden_info_auction!AP$45:BA$45,'Draft Sim'!$F$21)</f>
        <v>-0.89724366205672856</v>
      </c>
      <c r="BJ434" cm="1">
        <f t="array" ref="BJ434">INDEX(_x_scores_!F$2:F$474,MATCH($BE434,_x_scores_!$A$2:$A$474,0),0) + INDEX(_hidden_info_auction!AP$46:BA$46,'Draft Sim'!$F$21)</f>
        <v>-1.2383582080714457</v>
      </c>
      <c r="BK434" cm="1">
        <f t="array" ref="BK434">INDEX(_x_scores_!G$2:G$474,MATCH($BE434,_x_scores_!$A$2:$A$474,0),0) + INDEX(_hidden_info_auction!AP$47:BA$47,'Draft Sim'!$F$21)</f>
        <v>-0.80629220469201324</v>
      </c>
      <c r="BL434" cm="1">
        <f t="array" ref="BL434">INDEX(_x_scores_!H$2:H$474,MATCH($BE434,_x_scores_!$A$2:$A$474,0),0) + INDEX(_hidden_info_auction!AP$48:BA$48,'Draft Sim'!$F$21)</f>
        <v>0.83495241265442011</v>
      </c>
      <c r="BM434" cm="1">
        <f t="array" ref="BM434">INDEX(_x_scores_!I$2:I$474,MATCH($BE434,_x_scores_!$A$2:$A$474,0),0) + INDEX(_hidden_info_auction!AP$49:BA$49,'Draft Sim'!$F$21)</f>
        <v>-1.7961252362133759</v>
      </c>
      <c r="BN434" cm="1">
        <f t="array" ref="BN434">INDEX(_x_scores_!J$2:J$474,MATCH($BE434,_x_scores_!$A$2:$A$474,0),0) + INDEX(_hidden_info_auction!AP$50:BA$50,'Draft Sim'!$F$21)</f>
        <v>-1.5424035239458983E-3</v>
      </c>
      <c r="BP434">
        <f t="shared" si="136"/>
        <v>0.40759784084268669</v>
      </c>
      <c r="BQ434">
        <f t="shared" si="137"/>
        <v>0.44472034044320197</v>
      </c>
      <c r="BR434">
        <f t="shared" si="138"/>
        <v>0.43978416160960865</v>
      </c>
      <c r="BS434">
        <f t="shared" si="139"/>
        <v>0.43220730743083557</v>
      </c>
      <c r="BT434">
        <f t="shared" si="140"/>
        <v>0.414291680861121</v>
      </c>
      <c r="BU434">
        <f t="shared" si="141"/>
        <v>0.44454923455985584</v>
      </c>
      <c r="BV434">
        <f t="shared" si="142"/>
        <v>0.56096590300089666</v>
      </c>
      <c r="BW434">
        <f t="shared" si="143"/>
        <v>0.36926305564298079</v>
      </c>
      <c r="BX434">
        <f t="shared" si="144"/>
        <v>0.49988653721677268</v>
      </c>
      <c r="BZ434">
        <f t="shared" si="145"/>
        <v>0.44591845128977325</v>
      </c>
      <c r="CA434" cm="1">
        <f t="array" aca="1" ref="CA434" ca="1">SUM(IF(MOD(_xlfn.FLOOR.MATH(ROW(INDIRECT("1:512"))/1),2)=1,BP434,1-BP434) * IF(MOD(_xlfn.FLOOR.MATH(ROW(INDIRECT("1:512"))/2),2)=1,BQ434,1-BQ434) *  IF(MOD(_xlfn.FLOOR.MATH(ROW(INDIRECT("1:512"))/4),2)=1,BR434,1-BR434) *IF(MOD(_xlfn.FLOOR.MATH(ROW(INDIRECT("1:512"))/8),2)=1,BS434,1-BS434) * IF(MOD(_xlfn.FLOOR.MATH(ROW(INDIRECT("1:512"))/16),2)=1,BT434,1-BT434) * IF(MOD(_xlfn.FLOOR.MATH(ROW(INDIRECT("1:512"))/32),2)=1,BU434,1-BU434) *  IF(MOD(_xlfn.FLOOR.MATH(ROW(INDIRECT("1:512"))/64),2)=1,BV434,1-BV434) * IF(MOD(_xlfn.FLOOR.MATH(ROW(INDIRECT("1:512"))/128),2)=1,BW434,1-BW434) * IF(MOD(_xlfn.FLOOR.MATH(ROW(INDIRECT("1:512"))/256),2)=1,BX434,1-BX434)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0.36820162156801045</v>
      </c>
      <c r="CB434">
        <f ca="1">IF('Auction Sim'!$C$2 = "Most Categories",CA434,BZ434)</f>
        <v>0.36820162156801045</v>
      </c>
      <c r="CD434" t="str">
        <f ca="1"/>
        <v>Alex Len</v>
      </c>
      <c r="CF434" s="6" t="str">
        <f t="shared" ca="1" si="146"/>
        <v>Alex Len</v>
      </c>
      <c r="CH434" t="str">
        <f ca="1"/>
        <v>Alex Len</v>
      </c>
      <c r="CI434">
        <f t="shared" ca="1" si="151"/>
        <v>0.36844053822351452</v>
      </c>
      <c r="CJ434">
        <f t="shared" ca="1" si="152"/>
        <v>0.16401353937619817</v>
      </c>
      <c r="CL434">
        <f t="shared" ca="1" si="153"/>
        <v>0</v>
      </c>
      <c r="CN434">
        <f t="shared" ca="1" si="147"/>
        <v>0</v>
      </c>
    </row>
    <row r="435" spans="9:92">
      <c r="I435" t="str">
        <v>Alex Len</v>
      </c>
      <c r="K435" s="6" t="str">
        <f t="shared" ca="1" si="132"/>
        <v>Alex Len</v>
      </c>
      <c r="M435" t="str">
        <f ca="1"/>
        <v>Alex Len</v>
      </c>
      <c r="N435">
        <f ca="1">INDEX(_g_scores_!K$2:$K$474,MATCH(M435,_g_scores_!$A$2:$A$474,0))</f>
        <v>-3.5326015030936175</v>
      </c>
      <c r="P435">
        <f t="shared" ca="1" si="148"/>
        <v>0</v>
      </c>
      <c r="R435">
        <f t="shared" ca="1" si="133"/>
        <v>0</v>
      </c>
      <c r="T435" t="str">
        <v>Simone Fontecchio</v>
      </c>
      <c r="V435" s="6" t="str">
        <f t="shared" ca="1" si="134"/>
        <v>Simone Fontecchio</v>
      </c>
      <c r="X435" t="str">
        <f ca="1"/>
        <v>Simone Fontecchio</v>
      </c>
      <c r="Y435">
        <f ca="1">INDEX(_z_scores_!$K$2:$K$474,MATCH(X435,_z_scores_!$A$2:$A$474,0))</f>
        <v>-5.9228027650430128</v>
      </c>
      <c r="AA435">
        <f t="shared" ca="1" si="149"/>
        <v>0</v>
      </c>
      <c r="AC435">
        <f t="shared" ca="1" si="150"/>
        <v>0</v>
      </c>
      <c r="AE435">
        <v>-1.1172337875543852</v>
      </c>
      <c r="AF435">
        <v>-1.1946337294258036</v>
      </c>
      <c r="AG435">
        <v>-1.1490941200992861</v>
      </c>
      <c r="AH435">
        <v>-0.68415387877445566</v>
      </c>
      <c r="AI435">
        <v>-0.71180919883796401</v>
      </c>
      <c r="AJ435">
        <v>-0.43020142489209101</v>
      </c>
      <c r="AK435">
        <v>0.95712862631594686</v>
      </c>
      <c r="AL435">
        <v>-2.562673946115659E-3</v>
      </c>
      <c r="AM435">
        <v>-0.22864970183565803</v>
      </c>
      <c r="BE435" t="str">
        <f t="shared" si="135"/>
        <v>Alex Len</v>
      </c>
      <c r="BF435" cm="1">
        <f t="array" ref="BF435">INDEX(_x_scores_!B$2:B$474,MATCH($BE435,_x_scores_!$A$2:$A$474,0),0) + INDEX(_hidden_info_auction!AP$42:BA$42,'Draft Sim'!$F$21)</f>
        <v>-1.3304350176279003</v>
      </c>
      <c r="BG435" cm="1">
        <f t="array" ref="BG435">INDEX(_x_scores_!C$2:C$474,MATCH($BE435,_x_scores_!$A$2:$A$474,0),0) + INDEX(_hidden_info_auction!AP$43:BA$43,'Draft Sim'!$F$21)</f>
        <v>-0.73877017740735573</v>
      </c>
      <c r="BH435" cm="1">
        <f t="array" ref="BH435">INDEX(_x_scores_!D$2:D$474,MATCH($BE435,_x_scores_!$A$2:$A$474,0),0) +INDEX(_hidden_info_auction!AP$44:BA$44,'Draft Sim'!$F$21)</f>
        <v>-0.94824383481449792</v>
      </c>
      <c r="BI435" cm="1">
        <f t="array" ref="BI435">INDEX(_x_scores_!E$2:E$474,MATCH($BE435,_x_scores_!$A$2:$A$474,0),0) + INDEX(_hidden_info_auction!AP$45:BA$45,'Draft Sim'!$F$21)</f>
        <v>-1.0045914423666247</v>
      </c>
      <c r="BJ435" cm="1">
        <f t="array" ref="BJ435">INDEX(_x_scores_!F$2:F$474,MATCH($BE435,_x_scores_!$A$2:$A$474,0),0) + INDEX(_hidden_info_auction!AP$46:BA$46,'Draft Sim'!$F$21)</f>
        <v>-0.96737695659797895</v>
      </c>
      <c r="BK435" cm="1">
        <f t="array" ref="BK435">INDEX(_x_scores_!G$2:G$474,MATCH($BE435,_x_scores_!$A$2:$A$474,0),0) + INDEX(_hidden_info_auction!AP$47:BA$47,'Draft Sim'!$F$21)</f>
        <v>-1.0157284787864218</v>
      </c>
      <c r="BL435" cm="1">
        <f t="array" ref="BL435">INDEX(_x_scores_!H$2:H$474,MATCH($BE435,_x_scores_!$A$2:$A$474,0),0) + INDEX(_hidden_info_auction!AP$48:BA$48,'Draft Sim'!$F$21)</f>
        <v>0.84556170981531031</v>
      </c>
      <c r="BM435" cm="1">
        <f t="array" ref="BM435">INDEX(_x_scores_!I$2:I$474,MATCH($BE435,_x_scores_!$A$2:$A$474,0),0) + INDEX(_hidden_info_auction!AP$49:BA$49,'Draft Sim'!$F$21)</f>
        <v>-1.8131371564793535</v>
      </c>
      <c r="BN435" cm="1">
        <f t="array" ref="BN435">INDEX(_x_scores_!J$2:J$474,MATCH($BE435,_x_scores_!$A$2:$A$474,0),0) + INDEX(_hidden_info_auction!AP$50:BA$50,'Draft Sim'!$F$21)</f>
        <v>0.12710617364249099</v>
      </c>
      <c r="BP435">
        <f t="shared" si="136"/>
        <v>0.40197299972919476</v>
      </c>
      <c r="BQ435">
        <f t="shared" si="137"/>
        <v>0.44933028527250607</v>
      </c>
      <c r="BR435">
        <f t="shared" si="138"/>
        <v>0.43661084083224466</v>
      </c>
      <c r="BS435">
        <f t="shared" si="139"/>
        <v>0.42418955008470061</v>
      </c>
      <c r="BT435">
        <f t="shared" si="140"/>
        <v>0.43284345071223651</v>
      </c>
      <c r="BU435">
        <f t="shared" si="141"/>
        <v>0.43027808137384738</v>
      </c>
      <c r="BV435">
        <f t="shared" si="142"/>
        <v>0.56173439021303251</v>
      </c>
      <c r="BW435">
        <f t="shared" si="143"/>
        <v>0.36807073003776303</v>
      </c>
      <c r="BX435">
        <f t="shared" si="144"/>
        <v>0.50934936930880959</v>
      </c>
      <c r="BZ435">
        <f t="shared" si="145"/>
        <v>0.44604218861825945</v>
      </c>
      <c r="CA435" cm="1">
        <f t="array" aca="1" ref="CA435" ca="1">SUM(IF(MOD(_xlfn.FLOOR.MATH(ROW(INDIRECT("1:512"))/1),2)=1,BP435,1-BP435) * IF(MOD(_xlfn.FLOOR.MATH(ROW(INDIRECT("1:512"))/2),2)=1,BQ435,1-BQ435) *  IF(MOD(_xlfn.FLOOR.MATH(ROW(INDIRECT("1:512"))/4),2)=1,BR435,1-BR435) *IF(MOD(_xlfn.FLOOR.MATH(ROW(INDIRECT("1:512"))/8),2)=1,BS435,1-BS435) * IF(MOD(_xlfn.FLOOR.MATH(ROW(INDIRECT("1:512"))/16),2)=1,BT435,1-BT435) * IF(MOD(_xlfn.FLOOR.MATH(ROW(INDIRECT("1:512"))/32),2)=1,BU435,1-BU435) *  IF(MOD(_xlfn.FLOOR.MATH(ROW(INDIRECT("1:512"))/64),2)=1,BV435,1-BV435) * IF(MOD(_xlfn.FLOOR.MATH(ROW(INDIRECT("1:512"))/128),2)=1,BW435,1-BW435) * IF(MOD(_xlfn.FLOOR.MATH(ROW(INDIRECT("1:512"))/256),2)=1,BX435,1-BX435)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0.36844053822351452</v>
      </c>
      <c r="CB435">
        <f ca="1">IF('Auction Sim'!$C$2 = "Most Categories",CA435,BZ435)</f>
        <v>0.36844053822351452</v>
      </c>
      <c r="CD435" t="str">
        <f ca="1"/>
        <v>Isaiah Mobley</v>
      </c>
      <c r="CF435" s="6" t="str">
        <f t="shared" ca="1" si="146"/>
        <v>Isaiah Mobley</v>
      </c>
      <c r="CH435" t="str">
        <f ca="1"/>
        <v>Isaiah Mobley</v>
      </c>
      <c r="CI435">
        <f t="shared" ca="1" si="151"/>
        <v>0.36843049498050062</v>
      </c>
      <c r="CJ435">
        <f t="shared" ca="1" si="152"/>
        <v>0.16398690276766087</v>
      </c>
      <c r="CL435">
        <f t="shared" ca="1" si="153"/>
        <v>0</v>
      </c>
      <c r="CN435">
        <f t="shared" ca="1" si="147"/>
        <v>0</v>
      </c>
    </row>
    <row r="436" spans="9:92">
      <c r="I436" t="str">
        <v>Wesley Matthews</v>
      </c>
      <c r="K436" s="6" t="str">
        <f t="shared" ca="1" si="132"/>
        <v>Wesley Matthews</v>
      </c>
      <c r="M436" t="str">
        <f ca="1"/>
        <v>Wesley Matthews</v>
      </c>
      <c r="N436">
        <f ca="1">INDEX(_g_scores_!K$2:$K$474,MATCH(M436,_g_scores_!$A$2:$A$474,0))</f>
        <v>-3.5338868965333026</v>
      </c>
      <c r="P436">
        <f t="shared" ca="1" si="148"/>
        <v>0</v>
      </c>
      <c r="R436">
        <f t="shared" ca="1" si="133"/>
        <v>0</v>
      </c>
      <c r="T436" t="str">
        <v>Payton Pritchard</v>
      </c>
      <c r="V436" s="6" t="str">
        <f t="shared" ca="1" si="134"/>
        <v>Payton Pritchard</v>
      </c>
      <c r="X436" t="str">
        <f ca="1"/>
        <v>Payton Pritchard</v>
      </c>
      <c r="Y436">
        <f ca="1">INDEX(_z_scores_!$K$2:$K$474,MATCH(X436,_z_scores_!$A$2:$A$474,0))</f>
        <v>-5.9229583985771672</v>
      </c>
      <c r="AA436">
        <f t="shared" ca="1" si="149"/>
        <v>0</v>
      </c>
      <c r="AC436">
        <f t="shared" ca="1" si="150"/>
        <v>0</v>
      </c>
      <c r="AE436">
        <v>-1.0845047946769375</v>
      </c>
      <c r="AF436">
        <v>-1.2239481576248132</v>
      </c>
      <c r="AG436">
        <v>-0.7902400167584388</v>
      </c>
      <c r="AH436">
        <v>-0.69565226228238064</v>
      </c>
      <c r="AI436">
        <v>-0.8623635752687645</v>
      </c>
      <c r="AJ436">
        <v>-0.40287222086944358</v>
      </c>
      <c r="AK436">
        <v>0.87108976844903785</v>
      </c>
      <c r="AL436">
        <v>1.3383794483893601E-2</v>
      </c>
      <c r="AM436">
        <v>-0.294353567107909</v>
      </c>
      <c r="BE436" t="str">
        <f t="shared" si="135"/>
        <v>Wesley Matthews</v>
      </c>
      <c r="BF436" cm="1">
        <f t="array" ref="BF436">INDEX(_x_scores_!B$2:B$474,MATCH($BE436,_x_scores_!$A$2:$A$474,0),0) + INDEX(_hidden_info_auction!AP$42:BA$42,'Draft Sim'!$F$21)</f>
        <v>-1.351660559290871</v>
      </c>
      <c r="BG436" cm="1">
        <f t="array" ref="BG436">INDEX(_x_scores_!C$2:C$474,MATCH($BE436,_x_scores_!$A$2:$A$474,0),0) + INDEX(_hidden_info_auction!AP$43:BA$43,'Draft Sim'!$F$21)</f>
        <v>-0.91074831007540313</v>
      </c>
      <c r="BH436" cm="1">
        <f t="array" ref="BH436">INDEX(_x_scores_!D$2:D$474,MATCH($BE436,_x_scores_!$A$2:$A$474,0),0) +INDEX(_hidden_info_auction!AP$44:BA$44,'Draft Sim'!$F$21)</f>
        <v>-0.97214731838085378</v>
      </c>
      <c r="BI436" cm="1">
        <f t="array" ref="BI436">INDEX(_x_scores_!E$2:E$474,MATCH($BE436,_x_scores_!$A$2:$A$474,0),0) + INDEX(_hidden_info_auction!AP$45:BA$45,'Draft Sim'!$F$21)</f>
        <v>-0.90213127435045637</v>
      </c>
      <c r="BJ436" cm="1">
        <f t="array" ref="BJ436">INDEX(_x_scores_!F$2:F$474,MATCH($BE436,_x_scores_!$A$2:$A$474,0),0) + INDEX(_hidden_info_auction!AP$46:BA$46,'Draft Sim'!$F$21)</f>
        <v>-1.1720758855866569</v>
      </c>
      <c r="BK436" cm="1">
        <f t="array" ref="BK436">INDEX(_x_scores_!G$2:G$474,MATCH($BE436,_x_scores_!$A$2:$A$474,0),0) + INDEX(_hidden_info_auction!AP$47:BA$47,'Draft Sim'!$F$21)</f>
        <v>-0.75140946401054731</v>
      </c>
      <c r="BL436" cm="1">
        <f t="array" ref="BL436">INDEX(_x_scores_!H$2:H$474,MATCH($BE436,_x_scores_!$A$2:$A$474,0),0) + INDEX(_hidden_info_auction!AP$48:BA$48,'Draft Sim'!$F$21)</f>
        <v>0.98704368325220537</v>
      </c>
      <c r="BM436" cm="1">
        <f t="array" ref="BM436">INDEX(_x_scores_!I$2:I$474,MATCH($BE436,_x_scores_!$A$2:$A$474,0),0) + INDEX(_hidden_info_auction!AP$49:BA$49,'Draft Sim'!$F$21)</f>
        <v>-1.7693109314068665</v>
      </c>
      <c r="BN436" cm="1">
        <f t="array" ref="BN436">INDEX(_x_scores_!J$2:J$474,MATCH($BE436,_x_scores_!$A$2:$A$474,0),0) + INDEX(_hidden_info_auction!AP$50:BA$50,'Draft Sim'!$F$21)</f>
        <v>-2.5625760027680522E-2</v>
      </c>
      <c r="BP436">
        <f t="shared" si="136"/>
        <v>0.40044171193015587</v>
      </c>
      <c r="BQ436">
        <f t="shared" si="137"/>
        <v>0.43762235909123248</v>
      </c>
      <c r="BR436">
        <f t="shared" si="138"/>
        <v>0.43502694535333686</v>
      </c>
      <c r="BS436">
        <f t="shared" si="139"/>
        <v>0.43184162043141028</v>
      </c>
      <c r="BT436">
        <f t="shared" si="140"/>
        <v>0.41881349229889964</v>
      </c>
      <c r="BU436">
        <f t="shared" si="141"/>
        <v>0.44830168556394068</v>
      </c>
      <c r="BV436">
        <f t="shared" si="142"/>
        <v>0.57195931226407704</v>
      </c>
      <c r="BW436">
        <f t="shared" si="143"/>
        <v>0.37114495944427228</v>
      </c>
      <c r="BX436">
        <f t="shared" si="144"/>
        <v>0.49811491660304597</v>
      </c>
      <c r="BZ436">
        <f t="shared" si="145"/>
        <v>0.44591855588670781</v>
      </c>
      <c r="CA436" cm="1">
        <f t="array" aca="1" ref="CA436" ca="1">SUM(IF(MOD(_xlfn.FLOOR.MATH(ROW(INDIRECT("1:512"))/1),2)=1,BP436,1-BP436) * IF(MOD(_xlfn.FLOOR.MATH(ROW(INDIRECT("1:512"))/2),2)=1,BQ436,1-BQ436) *  IF(MOD(_xlfn.FLOOR.MATH(ROW(INDIRECT("1:512"))/4),2)=1,BR436,1-BR436) *IF(MOD(_xlfn.FLOOR.MATH(ROW(INDIRECT("1:512"))/8),2)=1,BS436,1-BS436) * IF(MOD(_xlfn.FLOOR.MATH(ROW(INDIRECT("1:512"))/16),2)=1,BT436,1-BT436) * IF(MOD(_xlfn.FLOOR.MATH(ROW(INDIRECT("1:512"))/32),2)=1,BU436,1-BU436) *  IF(MOD(_xlfn.FLOOR.MATH(ROW(INDIRECT("1:512"))/64),2)=1,BV436,1-BV436) * IF(MOD(_xlfn.FLOOR.MATH(ROW(INDIRECT("1:512"))/128),2)=1,BW436,1-BW436) * IF(MOD(_xlfn.FLOOR.MATH(ROW(INDIRECT("1:512"))/256),2)=1,BX436,1-BX436)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0.36810365154640629</v>
      </c>
      <c r="CB436">
        <f ca="1">IF('Auction Sim'!$C$2 = "Most Categories",CA436,BZ436)</f>
        <v>0.36810365154640629</v>
      </c>
      <c r="CD436" t="str">
        <f ca="1"/>
        <v>Trevor Keels</v>
      </c>
      <c r="CF436" s="6" t="str">
        <f t="shared" ca="1" si="146"/>
        <v>Trevor Keels</v>
      </c>
      <c r="CH436" t="str">
        <f ca="1"/>
        <v>Trevor Keels</v>
      </c>
      <c r="CI436">
        <f t="shared" ca="1" si="151"/>
        <v>0.36820162156801045</v>
      </c>
      <c r="CJ436">
        <f t="shared" ca="1" si="152"/>
        <v>0.16337982187164085</v>
      </c>
      <c r="CL436">
        <f t="shared" ca="1" si="153"/>
        <v>0</v>
      </c>
      <c r="CN436">
        <f t="shared" ca="1" si="147"/>
        <v>0</v>
      </c>
    </row>
    <row r="437" spans="9:92">
      <c r="I437" t="str">
        <v>Goran Dragic</v>
      </c>
      <c r="K437" s="6" t="str">
        <f t="shared" ca="1" si="132"/>
        <v>Goran Dragic</v>
      </c>
      <c r="M437" t="str">
        <f ca="1"/>
        <v>Goran Dragic</v>
      </c>
      <c r="N437">
        <f ca="1">INDEX(_g_scores_!K$2:$K$474,MATCH(M437,_g_scores_!$A$2:$A$474,0))</f>
        <v>-3.5354903655822274</v>
      </c>
      <c r="P437">
        <f t="shared" ca="1" si="148"/>
        <v>0</v>
      </c>
      <c r="R437">
        <f t="shared" ca="1" si="133"/>
        <v>0</v>
      </c>
      <c r="T437" t="str">
        <v>Nathan Knight</v>
      </c>
      <c r="V437" s="6" t="str">
        <f t="shared" ca="1" si="134"/>
        <v>Nathan Knight</v>
      </c>
      <c r="X437" t="str">
        <f ca="1"/>
        <v>Nathan Knight</v>
      </c>
      <c r="Y437">
        <f ca="1">INDEX(_z_scores_!$K$2:$K$474,MATCH(X437,_z_scores_!$A$2:$A$474,0))</f>
        <v>-5.9449474970571554</v>
      </c>
      <c r="AA437">
        <f t="shared" ca="1" si="149"/>
        <v>0</v>
      </c>
      <c r="AC437">
        <f t="shared" ca="1" si="150"/>
        <v>0</v>
      </c>
      <c r="AE437">
        <v>-1.1835791229149251</v>
      </c>
      <c r="AF437">
        <v>-0.91610284492127536</v>
      </c>
      <c r="AG437">
        <v>-1.1496748270985828</v>
      </c>
      <c r="AH437">
        <v>-0.67193399061942938</v>
      </c>
      <c r="AI437">
        <v>-0.62809917735147003</v>
      </c>
      <c r="AJ437">
        <v>-0.85638730319485623</v>
      </c>
      <c r="AK437">
        <v>0.89525407569226834</v>
      </c>
      <c r="AL437">
        <v>-0.10990641756367414</v>
      </c>
      <c r="AM437">
        <v>4.5936419191656246E-3</v>
      </c>
      <c r="BE437" t="str">
        <f t="shared" si="135"/>
        <v>Goran Dragic</v>
      </c>
      <c r="BF437" cm="1">
        <f t="array" ref="BF437">INDEX(_x_scores_!B$2:B$474,MATCH($BE437,_x_scores_!$A$2:$A$474,0),0) + INDEX(_hidden_info_auction!AP$42:BA$42,'Draft Sim'!$F$21)</f>
        <v>-1.2133172657012072</v>
      </c>
      <c r="BG437" cm="1">
        <f t="array" ref="BG437">INDEX(_x_scores_!C$2:C$474,MATCH($BE437,_x_scores_!$A$2:$A$474,0),0) + INDEX(_hidden_info_auction!AP$43:BA$43,'Draft Sim'!$F$21)</f>
        <v>-0.96270454056671706</v>
      </c>
      <c r="BH437" cm="1">
        <f t="array" ref="BH437">INDEX(_x_scores_!D$2:D$474,MATCH($BE437,_x_scores_!$A$2:$A$474,0),0) +INDEX(_hidden_info_auction!AP$44:BA$44,'Draft Sim'!$F$21)</f>
        <v>-0.37627610750711016</v>
      </c>
      <c r="BI437" cm="1">
        <f t="array" ref="BI437">INDEX(_x_scores_!E$2:E$474,MATCH($BE437,_x_scores_!$A$2:$A$474,0),0) + INDEX(_hidden_info_auction!AP$45:BA$45,'Draft Sim'!$F$21)</f>
        <v>-0.89134702957303324</v>
      </c>
      <c r="BJ437" cm="1">
        <f t="array" ref="BJ437">INDEX(_x_scores_!F$2:F$474,MATCH($BE437,_x_scores_!$A$2:$A$474,0),0) + INDEX(_hidden_info_auction!AP$46:BA$46,'Draft Sim'!$F$21)</f>
        <v>-1.3350928585066355</v>
      </c>
      <c r="BK437" cm="1">
        <f t="array" ref="BK437">INDEX(_x_scores_!G$2:G$474,MATCH($BE437,_x_scores_!$A$2:$A$474,0),0) + INDEX(_hidden_info_auction!AP$47:BA$47,'Draft Sim'!$F$21)</f>
        <v>-0.65945911795018763</v>
      </c>
      <c r="BL437" cm="1">
        <f t="array" ref="BL437">INDEX(_x_scores_!H$2:H$474,MATCH($BE437,_x_scores_!$A$2:$A$474,0),0) + INDEX(_hidden_info_auction!AP$48:BA$48,'Draft Sim'!$F$21)</f>
        <v>0.49978228153747584</v>
      </c>
      <c r="BM437" cm="1">
        <f t="array" ref="BM437">INDEX(_x_scores_!I$2:I$474,MATCH($BE437,_x_scores_!$A$2:$A$474,0),0) + INDEX(_hidden_info_auction!AP$49:BA$49,'Draft Sim'!$F$21)</f>
        <v>-1.7851851336001574</v>
      </c>
      <c r="BN437" cm="1">
        <f t="array" ref="BN437">INDEX(_x_scores_!J$2:J$474,MATCH($BE437,_x_scores_!$A$2:$A$474,0),0) + INDEX(_hidden_info_auction!AP$50:BA$50,'Draft Sim'!$F$21)</f>
        <v>-8.4027681966023643E-2</v>
      </c>
      <c r="BP437">
        <f t="shared" si="136"/>
        <v>0.41044877198175289</v>
      </c>
      <c r="BQ437">
        <f t="shared" si="137"/>
        <v>0.43409551837729421</v>
      </c>
      <c r="BR437">
        <f t="shared" si="138"/>
        <v>0.47475639666363645</v>
      </c>
      <c r="BS437">
        <f t="shared" si="139"/>
        <v>0.43264856574967148</v>
      </c>
      <c r="BT437">
        <f t="shared" si="140"/>
        <v>0.40771289299980595</v>
      </c>
      <c r="BU437">
        <f t="shared" si="141"/>
        <v>0.45459874020728264</v>
      </c>
      <c r="BV437">
        <f t="shared" si="142"/>
        <v>0.53658449627659099</v>
      </c>
      <c r="BW437">
        <f t="shared" si="143"/>
        <v>0.37003048761131163</v>
      </c>
      <c r="BX437">
        <f t="shared" si="144"/>
        <v>0.4938189759109376</v>
      </c>
      <c r="BZ437">
        <f t="shared" si="145"/>
        <v>0.44607720508647591</v>
      </c>
      <c r="CA437" cm="1">
        <f t="array" aca="1" ref="CA437" ca="1">SUM(IF(MOD(_xlfn.FLOOR.MATH(ROW(INDIRECT("1:512"))/1),2)=1,BP437,1-BP437) * IF(MOD(_xlfn.FLOOR.MATH(ROW(INDIRECT("1:512"))/2),2)=1,BQ437,1-BQ437) *  IF(MOD(_xlfn.FLOOR.MATH(ROW(INDIRECT("1:512"))/4),2)=1,BR437,1-BR437) *IF(MOD(_xlfn.FLOOR.MATH(ROW(INDIRECT("1:512"))/8),2)=1,BS437,1-BS437) * IF(MOD(_xlfn.FLOOR.MATH(ROW(INDIRECT("1:512"))/16),2)=1,BT437,1-BT437) * IF(MOD(_xlfn.FLOOR.MATH(ROW(INDIRECT("1:512"))/32),2)=1,BU437,1-BU437) *  IF(MOD(_xlfn.FLOOR.MATH(ROW(INDIRECT("1:512"))/64),2)=1,BV437,1-BV437) * IF(MOD(_xlfn.FLOOR.MATH(ROW(INDIRECT("1:512"))/128),2)=1,BW437,1-BW437) * IF(MOD(_xlfn.FLOOR.MATH(ROW(INDIRECT("1:512"))/256),2)=1,BX437,1-BX437)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0.3687424912441104</v>
      </c>
      <c r="CB437">
        <f ca="1">IF('Auction Sim'!$C$2 = "Most Categories",CA437,BZ437)</f>
        <v>0.3687424912441104</v>
      </c>
      <c r="CD437" t="str">
        <f ca="1"/>
        <v>TyTy Washington Jr.</v>
      </c>
      <c r="CF437" s="6" t="str">
        <f t="shared" ca="1" si="146"/>
        <v>TyTy Washington Jr.</v>
      </c>
      <c r="CH437" t="str">
        <f ca="1"/>
        <v>TyTy Washington Jr.</v>
      </c>
      <c r="CI437">
        <f t="shared" ca="1" si="151"/>
        <v>0.36817702499403654</v>
      </c>
      <c r="CJ437">
        <f t="shared" ca="1" si="152"/>
        <v>0.16331457270645489</v>
      </c>
      <c r="CL437">
        <f t="shared" ca="1" si="153"/>
        <v>0</v>
      </c>
      <c r="CN437">
        <f t="shared" ca="1" si="147"/>
        <v>0</v>
      </c>
    </row>
    <row r="438" spans="9:92">
      <c r="I438" t="str">
        <v>TyTy Washington Jr.</v>
      </c>
      <c r="K438" s="6" t="str">
        <f t="shared" ca="1" si="132"/>
        <v>TyTy Washington Jr.</v>
      </c>
      <c r="M438" t="str">
        <f ca="1"/>
        <v>TyTy Washington Jr.</v>
      </c>
      <c r="N438">
        <f ca="1">INDEX(_g_scores_!K$2:$K$474,MATCH(M438,_g_scores_!$A$2:$A$474,0))</f>
        <v>-3.539928524241831</v>
      </c>
      <c r="P438">
        <f t="shared" ca="1" si="148"/>
        <v>0</v>
      </c>
      <c r="R438">
        <f t="shared" ca="1" si="133"/>
        <v>0</v>
      </c>
      <c r="T438" t="str">
        <v>Johnny Davis</v>
      </c>
      <c r="V438" s="6" t="str">
        <f t="shared" ca="1" si="134"/>
        <v>Johnny Davis</v>
      </c>
      <c r="X438" t="str">
        <f ca="1"/>
        <v>Johnny Davis</v>
      </c>
      <c r="Y438">
        <f ca="1">INDEX(_z_scores_!$K$2:$K$474,MATCH(X438,_z_scores_!$A$2:$A$474,0))</f>
        <v>-5.9457632425125757</v>
      </c>
      <c r="AA438">
        <f t="shared" ca="1" si="149"/>
        <v>0</v>
      </c>
      <c r="AC438">
        <f t="shared" ca="1" si="150"/>
        <v>0</v>
      </c>
      <c r="AE438">
        <v>-1.0043964672159265</v>
      </c>
      <c r="AF438">
        <v>-1.0658210263313883</v>
      </c>
      <c r="AG438">
        <v>-1.0049516991338716</v>
      </c>
      <c r="AH438">
        <v>-0.64290593038892085</v>
      </c>
      <c r="AI438">
        <v>-0.60857290858516766</v>
      </c>
      <c r="AJ438">
        <v>-0.58986991426558166</v>
      </c>
      <c r="AK438">
        <v>0.80234055306205621</v>
      </c>
      <c r="AL438">
        <v>-0.11377795128795821</v>
      </c>
      <c r="AM438">
        <v>-0.2894564469962766</v>
      </c>
      <c r="BE438" t="str">
        <f t="shared" si="135"/>
        <v>TyTy Washington Jr.</v>
      </c>
      <c r="BF438" cm="1">
        <f t="array" ref="BF438">INDEX(_x_scores_!B$2:B$474,MATCH($BE438,_x_scores_!$A$2:$A$474,0),0) + INDEX(_hidden_info_auction!AP$42:BA$42,'Draft Sim'!$F$21)</f>
        <v>-1.226637175562854</v>
      </c>
      <c r="BG438" cm="1">
        <f t="array" ref="BG438">INDEX(_x_scores_!C$2:C$474,MATCH($BE438,_x_scores_!$A$2:$A$474,0),0) + INDEX(_hidden_info_auction!AP$43:BA$43,'Draft Sim'!$F$21)</f>
        <v>-1.0016164801142251</v>
      </c>
      <c r="BH438" cm="1">
        <f t="array" ref="BH438">INDEX(_x_scores_!D$2:D$474,MATCH($BE438,_x_scores_!$A$2:$A$474,0),0) +INDEX(_hidden_info_auction!AP$44:BA$44,'Draft Sim'!$F$21)</f>
        <v>-0.61188179246906882</v>
      </c>
      <c r="BI438" cm="1">
        <f t="array" ref="BI438">INDEX(_x_scores_!E$2:E$474,MATCH($BE438,_x_scores_!$A$2:$A$474,0),0) + INDEX(_hidden_info_auction!AP$45:BA$45,'Draft Sim'!$F$21)</f>
        <v>-0.75737011554814049</v>
      </c>
      <c r="BJ438" cm="1">
        <f t="array" ref="BJ438">INDEX(_x_scores_!F$2:F$474,MATCH($BE438,_x_scores_!$A$2:$A$474,0),0) + INDEX(_hidden_info_auction!AP$46:BA$46,'Draft Sim'!$F$21)</f>
        <v>-1.3384570688877859</v>
      </c>
      <c r="BK438" cm="1">
        <f t="array" ref="BK438">INDEX(_x_scores_!G$2:G$474,MATCH($BE438,_x_scores_!$A$2:$A$474,0),0) + INDEX(_hidden_info_auction!AP$47:BA$47,'Draft Sim'!$F$21)</f>
        <v>-0.77801381986238372</v>
      </c>
      <c r="BL438" cm="1">
        <f t="array" ref="BL438">INDEX(_x_scores_!H$2:H$474,MATCH($BE438,_x_scores_!$A$2:$A$474,0),0) + INDEX(_hidden_info_auction!AP$48:BA$48,'Draft Sim'!$F$21)</f>
        <v>0.73816188513099179</v>
      </c>
      <c r="BM438" cm="1">
        <f t="array" ref="BM438">INDEX(_x_scores_!I$2:I$474,MATCH($BE438,_x_scores_!$A$2:$A$474,0),0) + INDEX(_hidden_info_auction!AP$49:BA$49,'Draft Sim'!$F$21)</f>
        <v>-1.7712618134567499</v>
      </c>
      <c r="BN438" cm="1">
        <f t="array" ref="BN438">INDEX(_x_scores_!J$2:J$474,MATCH($BE438,_x_scores_!$A$2:$A$474,0),0) + INDEX(_hidden_info_auction!AP$50:BA$50,'Draft Sim'!$F$21)</f>
        <v>-0.11789752440733586</v>
      </c>
      <c r="BP438">
        <f t="shared" si="136"/>
        <v>0.4094826241554006</v>
      </c>
      <c r="BQ438">
        <f t="shared" si="137"/>
        <v>0.43145755278718767</v>
      </c>
      <c r="BR438">
        <f t="shared" si="138"/>
        <v>0.45899512372582063</v>
      </c>
      <c r="BS438">
        <f t="shared" si="139"/>
        <v>0.44269594275924118</v>
      </c>
      <c r="BT438">
        <f t="shared" si="140"/>
        <v>0.40748455392412608</v>
      </c>
      <c r="BU438">
        <f t="shared" si="141"/>
        <v>0.44648208960898395</v>
      </c>
      <c r="BV438">
        <f t="shared" si="142"/>
        <v>0.55394459829963216</v>
      </c>
      <c r="BW438">
        <f t="shared" si="143"/>
        <v>0.37100793641372576</v>
      </c>
      <c r="BX438">
        <f t="shared" si="144"/>
        <v>0.49132786743123713</v>
      </c>
      <c r="BZ438">
        <f t="shared" si="145"/>
        <v>0.44587536545615059</v>
      </c>
      <c r="CA438" cm="1">
        <f t="array" aca="1" ref="CA438" ca="1">SUM(IF(MOD(_xlfn.FLOOR.MATH(ROW(INDIRECT("1:512"))/1),2)=1,BP438,1-BP438) * IF(MOD(_xlfn.FLOOR.MATH(ROW(INDIRECT("1:512"))/2),2)=1,BQ438,1-BQ438) *  IF(MOD(_xlfn.FLOOR.MATH(ROW(INDIRECT("1:512"))/4),2)=1,BR438,1-BR438) *IF(MOD(_xlfn.FLOOR.MATH(ROW(INDIRECT("1:512"))/8),2)=1,BS438,1-BS438) * IF(MOD(_xlfn.FLOOR.MATH(ROW(INDIRECT("1:512"))/16),2)=1,BT438,1-BT438) * IF(MOD(_xlfn.FLOOR.MATH(ROW(INDIRECT("1:512"))/32),2)=1,BU438,1-BU438) *  IF(MOD(_xlfn.FLOOR.MATH(ROW(INDIRECT("1:512"))/64),2)=1,BV438,1-BV438) * IF(MOD(_xlfn.FLOOR.MATH(ROW(INDIRECT("1:512"))/128),2)=1,BW438,1-BW438) * IF(MOD(_xlfn.FLOOR.MATH(ROW(INDIRECT("1:512"))/256),2)=1,BX438,1-BX438)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0.36817702499403654</v>
      </c>
      <c r="CB438">
        <f ca="1">IF('Auction Sim'!$C$2 = "Most Categories",CA438,BZ438)</f>
        <v>0.36817702499403654</v>
      </c>
      <c r="CD438" t="str">
        <f ca="1"/>
        <v>Wesley Matthews</v>
      </c>
      <c r="CF438" s="6" t="str">
        <f t="shared" ca="1" si="146"/>
        <v>Wesley Matthews</v>
      </c>
      <c r="CH438" t="str">
        <f ca="1"/>
        <v>Wesley Matthews</v>
      </c>
      <c r="CI438">
        <f t="shared" ca="1" si="151"/>
        <v>0.36810365154640629</v>
      </c>
      <c r="CJ438">
        <f t="shared" ca="1" si="152"/>
        <v>0.16311992097538053</v>
      </c>
      <c r="CL438">
        <f t="shared" ca="1" si="153"/>
        <v>0</v>
      </c>
      <c r="CN438">
        <f t="shared" ca="1" si="147"/>
        <v>0</v>
      </c>
    </row>
    <row r="439" spans="9:92">
      <c r="I439" t="str">
        <v>Vince Williams Jr.</v>
      </c>
      <c r="K439" s="6" t="str">
        <f t="shared" ca="1" si="132"/>
        <v>Vince Williams Jr.</v>
      </c>
      <c r="M439" t="str">
        <f ca="1"/>
        <v>Vince Williams Jr.</v>
      </c>
      <c r="N439">
        <f ca="1">INDEX(_g_scores_!K$2:$K$474,MATCH(M439,_g_scores_!$A$2:$A$474,0))</f>
        <v>-3.5487468218111395</v>
      </c>
      <c r="P439">
        <f t="shared" ca="1" si="148"/>
        <v>0</v>
      </c>
      <c r="R439">
        <f t="shared" ca="1" si="133"/>
        <v>0</v>
      </c>
      <c r="T439" t="str">
        <v>Udoka Azubuike</v>
      </c>
      <c r="V439" s="6" t="str">
        <f t="shared" ca="1" si="134"/>
        <v>Udoka Azubuike</v>
      </c>
      <c r="X439" t="str">
        <f ca="1"/>
        <v>Udoka Azubuike</v>
      </c>
      <c r="Y439">
        <f ca="1">INDEX(_z_scores_!$K$2:$K$474,MATCH(X439,_z_scores_!$A$2:$A$474,0))</f>
        <v>-5.9582762470003248</v>
      </c>
      <c r="AA439">
        <f t="shared" ca="1" si="149"/>
        <v>0</v>
      </c>
      <c r="AC439">
        <f t="shared" ca="1" si="150"/>
        <v>0</v>
      </c>
      <c r="AE439">
        <v>-1.2204945427492802</v>
      </c>
      <c r="AF439">
        <v>-0.72821923792075915</v>
      </c>
      <c r="AG439">
        <v>-1.223289184210522</v>
      </c>
      <c r="AH439">
        <v>-0.80677175131325007</v>
      </c>
      <c r="AI439">
        <v>-0.31330808252391223</v>
      </c>
      <c r="AJ439">
        <v>-1.1335695455343626</v>
      </c>
      <c r="AK439">
        <v>0.90205393776759646</v>
      </c>
      <c r="AL439">
        <v>-0.31582525234555031</v>
      </c>
      <c r="AM439">
        <v>0.30056913936936724</v>
      </c>
      <c r="BE439" t="str">
        <f t="shared" si="135"/>
        <v>Vince Williams Jr.</v>
      </c>
      <c r="BF439" cm="1">
        <f t="array" ref="BF439">INDEX(_x_scores_!B$2:B$474,MATCH($BE439,_x_scores_!$A$2:$A$474,0),0) + INDEX(_hidden_info_auction!AP$42:BA$42,'Draft Sim'!$F$21)</f>
        <v>-1.2713462728754641</v>
      </c>
      <c r="BG439" cm="1">
        <f t="array" ref="BG439">INDEX(_x_scores_!C$2:C$474,MATCH($BE439,_x_scores_!$A$2:$A$474,0),0) + INDEX(_hidden_info_auction!AP$43:BA$43,'Draft Sim'!$F$21)</f>
        <v>-0.94771529620768102</v>
      </c>
      <c r="BH439" cm="1">
        <f t="array" ref="BH439">INDEX(_x_scores_!D$2:D$474,MATCH($BE439,_x_scores_!$A$2:$A$474,0),0) +INDEX(_hidden_info_auction!AP$44:BA$44,'Draft Sim'!$F$21)</f>
        <v>-0.89770241665643447</v>
      </c>
      <c r="BI439" cm="1">
        <f t="array" ref="BI439">INDEX(_x_scores_!E$2:E$474,MATCH($BE439,_x_scores_!$A$2:$A$474,0),0) + INDEX(_hidden_info_auction!AP$45:BA$45,'Draft Sim'!$F$21)</f>
        <v>-0.84039006325310561</v>
      </c>
      <c r="BJ439" cm="1">
        <f t="array" ref="BJ439">INDEX(_x_scores_!F$2:F$474,MATCH($BE439,_x_scores_!$A$2:$A$474,0),0) + INDEX(_hidden_info_auction!AP$46:BA$46,'Draft Sim'!$F$21)</f>
        <v>-1.2497711034315975</v>
      </c>
      <c r="BK439" cm="1">
        <f t="array" ref="BK439">INDEX(_x_scores_!G$2:G$474,MATCH($BE439,_x_scores_!$A$2:$A$474,0),0) + INDEX(_hidden_info_auction!AP$47:BA$47,'Draft Sim'!$F$21)</f>
        <v>-0.82517101988706387</v>
      </c>
      <c r="BL439" cm="1">
        <f t="array" ref="BL439">INDEX(_x_scores_!H$2:H$474,MATCH($BE439,_x_scores_!$A$2:$A$474,0),0) + INDEX(_hidden_info_auction!AP$48:BA$48,'Draft Sim'!$F$21)</f>
        <v>0.85690451829293013</v>
      </c>
      <c r="BM439" cm="1">
        <f t="array" ref="BM439">INDEX(_x_scores_!I$2:I$474,MATCH($BE439,_x_scores_!$A$2:$A$474,0),0) + INDEX(_hidden_info_auction!AP$49:BA$49,'Draft Sim'!$F$21)</f>
        <v>-1.7485775371656795</v>
      </c>
      <c r="BN439" cm="1">
        <f t="array" ref="BN439">INDEX(_x_scores_!J$2:J$474,MATCH($BE439,_x_scores_!$A$2:$A$474,0),0) + INDEX(_hidden_info_auction!AP$50:BA$50,'Draft Sim'!$F$21)</f>
        <v>1.8787130547692724E-2</v>
      </c>
      <c r="BP439">
        <f t="shared" si="136"/>
        <v>0.40624373904484479</v>
      </c>
      <c r="BQ439">
        <f t="shared" si="137"/>
        <v>0.43511247771882711</v>
      </c>
      <c r="BR439">
        <f t="shared" si="138"/>
        <v>0.43996314003657488</v>
      </c>
      <c r="BS439">
        <f t="shared" si="139"/>
        <v>0.43646523303524598</v>
      </c>
      <c r="BT439">
        <f t="shared" si="140"/>
        <v>0.41351421522992715</v>
      </c>
      <c r="BU439">
        <f t="shared" si="141"/>
        <v>0.4432595799278547</v>
      </c>
      <c r="BV439">
        <f t="shared" si="142"/>
        <v>0.56255575202450769</v>
      </c>
      <c r="BW439">
        <f t="shared" si="143"/>
        <v>0.37260220569508418</v>
      </c>
      <c r="BX439">
        <f t="shared" si="144"/>
        <v>0.5013820221834755</v>
      </c>
      <c r="BZ439">
        <f t="shared" si="145"/>
        <v>0.44567759609959345</v>
      </c>
      <c r="CA439" cm="1">
        <f t="array" aca="1" ref="CA439" ca="1">SUM(IF(MOD(_xlfn.FLOOR.MATH(ROW(INDIRECT("1:512"))/1),2)=1,BP439,1-BP439) * IF(MOD(_xlfn.FLOOR.MATH(ROW(INDIRECT("1:512"))/2),2)=1,BQ439,1-BQ439) *  IF(MOD(_xlfn.FLOOR.MATH(ROW(INDIRECT("1:512"))/4),2)=1,BR439,1-BR439) *IF(MOD(_xlfn.FLOOR.MATH(ROW(INDIRECT("1:512"))/8),2)=1,BS439,1-BS439) * IF(MOD(_xlfn.FLOOR.MATH(ROW(INDIRECT("1:512"))/16),2)=1,BT439,1-BT439) * IF(MOD(_xlfn.FLOOR.MATH(ROW(INDIRECT("1:512"))/32),2)=1,BU439,1-BU439) *  IF(MOD(_xlfn.FLOOR.MATH(ROW(INDIRECT("1:512"))/64),2)=1,BV439,1-BV439) * IF(MOD(_xlfn.FLOOR.MATH(ROW(INDIRECT("1:512"))/128),2)=1,BW439,1-BW439) * IF(MOD(_xlfn.FLOOR.MATH(ROW(INDIRECT("1:512"))/256),2)=1,BX439,1-BX439)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0.36762077499381207</v>
      </c>
      <c r="CB439">
        <f ca="1">IF('Auction Sim'!$C$2 = "Most Categories",CA439,BZ439)</f>
        <v>0.36762077499381207</v>
      </c>
      <c r="CD439" t="str">
        <f ca="1"/>
        <v>Daishen Nix</v>
      </c>
      <c r="CF439" s="6" t="str">
        <f t="shared" ca="1" si="146"/>
        <v>Daishen Nix</v>
      </c>
      <c r="CH439" t="str">
        <f ca="1"/>
        <v>Daishen Nix</v>
      </c>
      <c r="CI439">
        <f t="shared" ca="1" si="151"/>
        <v>0.36800624566155987</v>
      </c>
      <c r="CJ439">
        <f t="shared" ca="1" si="152"/>
        <v>0.16286149409429501</v>
      </c>
      <c r="CL439">
        <f t="shared" ca="1" si="153"/>
        <v>0</v>
      </c>
      <c r="CN439">
        <f t="shared" ca="1" si="147"/>
        <v>0</v>
      </c>
    </row>
    <row r="440" spans="9:92">
      <c r="I440" t="str">
        <v>Nathan Knight</v>
      </c>
      <c r="K440" s="6" t="str">
        <f t="shared" ca="1" si="132"/>
        <v>Nathan Knight</v>
      </c>
      <c r="M440" t="str">
        <f ca="1"/>
        <v>Nathan Knight</v>
      </c>
      <c r="N440">
        <f ca="1">INDEX(_g_scores_!K$2:$K$474,MATCH(M440,_g_scores_!$A$2:$A$474,0))</f>
        <v>-3.5567594042921469</v>
      </c>
      <c r="P440">
        <f t="shared" ca="1" si="148"/>
        <v>0</v>
      </c>
      <c r="R440">
        <f t="shared" ca="1" si="133"/>
        <v>0</v>
      </c>
      <c r="T440" t="str">
        <v>Alex Len</v>
      </c>
      <c r="V440" s="6" t="str">
        <f t="shared" ca="1" si="134"/>
        <v>Alex Len</v>
      </c>
      <c r="X440" t="str">
        <f ca="1"/>
        <v>Alex Len</v>
      </c>
      <c r="Y440">
        <f ca="1">INDEX(_z_scores_!$K$2:$K$474,MATCH(X440,_z_scores_!$A$2:$A$474,0))</f>
        <v>-5.9712239309539408</v>
      </c>
      <c r="AA440">
        <f t="shared" ca="1" si="149"/>
        <v>0</v>
      </c>
      <c r="AC440">
        <f t="shared" ca="1" si="150"/>
        <v>0</v>
      </c>
      <c r="AE440">
        <v>-1.23859815440943</v>
      </c>
      <c r="AF440">
        <v>-0.9829377925340621</v>
      </c>
      <c r="AG440">
        <v>-1.0977028380480032</v>
      </c>
      <c r="AH440">
        <v>-0.77161591542121333</v>
      </c>
      <c r="AI440">
        <v>-0.39560548886492841</v>
      </c>
      <c r="AJ440">
        <v>-0.9477950594861837</v>
      </c>
      <c r="AK440">
        <v>0.91622602296045308</v>
      </c>
      <c r="AL440">
        <v>-6.9198454110514243E-2</v>
      </c>
      <c r="AM440">
        <v>2.726233423633426E-2</v>
      </c>
      <c r="BE440" t="str">
        <f t="shared" si="135"/>
        <v>Nathan Knight</v>
      </c>
      <c r="BF440" cm="1">
        <f t="array" ref="BF440">INDEX(_x_scores_!B$2:B$474,MATCH($BE440,_x_scores_!$A$2:$A$474,0),0) + INDEX(_hidden_info_auction!AP$42:BA$42,'Draft Sim'!$F$21)</f>
        <v>-1.2754159861333954</v>
      </c>
      <c r="BG440" cm="1">
        <f t="array" ref="BG440">INDEX(_x_scores_!C$2:C$474,MATCH($BE440,_x_scores_!$A$2:$A$474,0),0) + INDEX(_hidden_info_auction!AP$43:BA$43,'Draft Sim'!$F$21)</f>
        <v>-0.67193522979456899</v>
      </c>
      <c r="BH440" cm="1">
        <f t="array" ref="BH440">INDEX(_x_scores_!D$2:D$474,MATCH($BE440,_x_scores_!$A$2:$A$474,0),0) +INDEX(_hidden_info_auction!AP$44:BA$44,'Draft Sim'!$F$21)</f>
        <v>-1.0002158238650776</v>
      </c>
      <c r="BI440" cm="1">
        <f t="array" ref="BI440">INDEX(_x_scores_!E$2:E$474,MATCH($BE440,_x_scores_!$A$2:$A$474,0),0) + INDEX(_hidden_info_auction!AP$45:BA$45,'Draft Sim'!$F$21)</f>
        <v>-0.90490951756484073</v>
      </c>
      <c r="BJ440" cm="1">
        <f t="array" ref="BJ440">INDEX(_x_scores_!F$2:F$474,MATCH($BE440,_x_scores_!$A$2:$A$474,0),0) + INDEX(_hidden_info_auction!AP$46:BA$46,'Draft Sim'!$F$21)</f>
        <v>-1.1998706450845207</v>
      </c>
      <c r="BK440" cm="1">
        <f t="array" ref="BK440">INDEX(_x_scores_!G$2:G$474,MATCH($BE440,_x_scores_!$A$2:$A$474,0),0) + INDEX(_hidden_info_auction!AP$47:BA$47,'Draft Sim'!$F$21)</f>
        <v>-0.92432072249509434</v>
      </c>
      <c r="BL440" cm="1">
        <f t="array" ref="BL440">INDEX(_x_scores_!H$2:H$474,MATCH($BE440,_x_scores_!$A$2:$A$474,0),0) + INDEX(_hidden_info_auction!AP$48:BA$48,'Draft Sim'!$F$21)</f>
        <v>0.82458976254712557</v>
      </c>
      <c r="BM440" cm="1">
        <f t="array" ref="BM440">INDEX(_x_scores_!I$2:I$474,MATCH($BE440,_x_scores_!$A$2:$A$474,0),0) + INDEX(_hidden_info_auction!AP$49:BA$49,'Draft Sim'!$F$21)</f>
        <v>-1.8538451199325134</v>
      </c>
      <c r="BN440" cm="1">
        <f t="array" ref="BN440">INDEX(_x_scores_!J$2:J$474,MATCH($BE440,_x_scores_!$A$2:$A$474,0),0) + INDEX(_hidden_info_auction!AP$50:BA$50,'Draft Sim'!$F$21)</f>
        <v>0.10443748132532236</v>
      </c>
      <c r="BP440">
        <f t="shared" si="136"/>
        <v>0.40594922938264055</v>
      </c>
      <c r="BQ440">
        <f t="shared" si="137"/>
        <v>0.45389278195848426</v>
      </c>
      <c r="BR440">
        <f t="shared" si="138"/>
        <v>0.43316839857488587</v>
      </c>
      <c r="BS440">
        <f t="shared" si="139"/>
        <v>0.43163378064547897</v>
      </c>
      <c r="BT440">
        <f t="shared" si="140"/>
        <v>0.41691597813256887</v>
      </c>
      <c r="BU440">
        <f t="shared" si="141"/>
        <v>0.43649661488866132</v>
      </c>
      <c r="BV440">
        <f t="shared" si="142"/>
        <v>0.56021505979519204</v>
      </c>
      <c r="BW440">
        <f t="shared" si="143"/>
        <v>0.36522277801167247</v>
      </c>
      <c r="BX440">
        <f t="shared" si="144"/>
        <v>0.50768218880324056</v>
      </c>
      <c r="BZ440">
        <f t="shared" si="145"/>
        <v>0.4456863122436473</v>
      </c>
      <c r="CA440" cm="1">
        <f t="array" aca="1" ref="CA440" ca="1">SUM(IF(MOD(_xlfn.FLOOR.MATH(ROW(INDIRECT("1:512"))/1),2)=1,BP440,1-BP440) * IF(MOD(_xlfn.FLOOR.MATH(ROW(INDIRECT("1:512"))/2),2)=1,BQ440,1-BQ440) *  IF(MOD(_xlfn.FLOOR.MATH(ROW(INDIRECT("1:512"))/4),2)=1,BR440,1-BR440) *IF(MOD(_xlfn.FLOOR.MATH(ROW(INDIRECT("1:512"))/8),2)=1,BS440,1-BS440) * IF(MOD(_xlfn.FLOOR.MATH(ROW(INDIRECT("1:512"))/16),2)=1,BT440,1-BT440) * IF(MOD(_xlfn.FLOOR.MATH(ROW(INDIRECT("1:512"))/32),2)=1,BU440,1-BU440) *  IF(MOD(_xlfn.FLOOR.MATH(ROW(INDIRECT("1:512"))/64),2)=1,BV440,1-BV440) * IF(MOD(_xlfn.FLOOR.MATH(ROW(INDIRECT("1:512"))/128),2)=1,BW440,1-BW440) * IF(MOD(_xlfn.FLOOR.MATH(ROW(INDIRECT("1:512"))/256),2)=1,BX440,1-BX440)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0.3676069786283212</v>
      </c>
      <c r="CB440">
        <f ca="1">IF('Auction Sim'!$C$2 = "Most Categories",CA440,BZ440)</f>
        <v>0.3676069786283212</v>
      </c>
      <c r="CD440" t="str">
        <f ca="1"/>
        <v>Vince Williams Jr.</v>
      </c>
      <c r="CF440" s="6" t="str">
        <f t="shared" ca="1" si="146"/>
        <v>Vince Williams Jr.</v>
      </c>
      <c r="CH440" t="str">
        <f ca="1"/>
        <v>Vince Williams Jr.</v>
      </c>
      <c r="CI440">
        <f t="shared" ca="1" si="151"/>
        <v>0.36762077499381207</v>
      </c>
      <c r="CJ440">
        <f t="shared" ca="1" si="152"/>
        <v>0.16183858344402402</v>
      </c>
      <c r="CL440">
        <f t="shared" ca="1" si="153"/>
        <v>0</v>
      </c>
      <c r="CN440">
        <f t="shared" ca="1" si="147"/>
        <v>0</v>
      </c>
    </row>
    <row r="441" spans="9:92">
      <c r="I441" t="str">
        <v>Raul Neto</v>
      </c>
      <c r="K441" s="6" t="str">
        <f t="shared" ca="1" si="132"/>
        <v>Raul Neto</v>
      </c>
      <c r="M441" t="str">
        <f ca="1"/>
        <v>Raul Neto</v>
      </c>
      <c r="N441">
        <f ca="1">INDEX(_g_scores_!K$2:$K$474,MATCH(M441,_g_scores_!$A$2:$A$474,0))</f>
        <v>-3.5631138481887392</v>
      </c>
      <c r="P441">
        <f t="shared" ca="1" si="148"/>
        <v>0</v>
      </c>
      <c r="R441">
        <f t="shared" ca="1" si="133"/>
        <v>0</v>
      </c>
      <c r="T441" t="str">
        <v>Rodney McGruder</v>
      </c>
      <c r="V441" s="6" t="str">
        <f t="shared" ca="1" si="134"/>
        <v>Rodney McGruder</v>
      </c>
      <c r="X441" t="str">
        <f ca="1"/>
        <v>Rodney McGruder</v>
      </c>
      <c r="Y441">
        <f ca="1">INDEX(_z_scores_!$K$2:$K$474,MATCH(X441,_z_scores_!$A$2:$A$474,0))</f>
        <v>-5.981399380201573</v>
      </c>
      <c r="AA441">
        <f t="shared" ca="1" si="149"/>
        <v>0</v>
      </c>
      <c r="AC441">
        <f t="shared" ca="1" si="150"/>
        <v>0</v>
      </c>
      <c r="AE441">
        <v>-1.2172877482205577</v>
      </c>
      <c r="AF441">
        <v>-1.1997992852365613</v>
      </c>
      <c r="AG441">
        <v>-1.0919112787762331</v>
      </c>
      <c r="AH441">
        <v>-0.68568395927757575</v>
      </c>
      <c r="AI441">
        <v>-0.79991878416337681</v>
      </c>
      <c r="AJ441">
        <v>-0.52262628130594735</v>
      </c>
      <c r="AK441">
        <v>1.0261839829519586</v>
      </c>
      <c r="AL441">
        <v>-2.5774955521032445E-2</v>
      </c>
      <c r="AM441">
        <v>-0.12124744734603199</v>
      </c>
      <c r="BE441" t="str">
        <f t="shared" si="135"/>
        <v>Raul Neto</v>
      </c>
      <c r="BF441" cm="1">
        <f t="array" ref="BF441">INDEX(_x_scores_!B$2:B$474,MATCH($BE441,_x_scores_!$A$2:$A$474,0),0) + INDEX(_hidden_info_auction!AP$42:BA$42,'Draft Sim'!$F$21)</f>
        <v>-1.3862685100656311</v>
      </c>
      <c r="BG441" cm="1">
        <f t="array" ref="BG441">INDEX(_x_scores_!C$2:C$474,MATCH($BE441,_x_scores_!$A$2:$A$474,0),0) + INDEX(_hidden_info_auction!AP$43:BA$43,'Draft Sim'!$F$21)</f>
        <v>-1.0153835227556423</v>
      </c>
      <c r="BH441" cm="1">
        <f t="array" ref="BH441">INDEX(_x_scores_!D$2:D$474,MATCH($BE441,_x_scores_!$A$2:$A$474,0),0) +INDEX(_hidden_info_auction!AP$44:BA$44,'Draft Sim'!$F$21)</f>
        <v>-0.52542003186001929</v>
      </c>
      <c r="BI441" cm="1">
        <f t="array" ref="BI441">INDEX(_x_scores_!E$2:E$474,MATCH($BE441,_x_scores_!$A$2:$A$474,0),0) + INDEX(_hidden_info_auction!AP$45:BA$45,'Draft Sim'!$F$21)</f>
        <v>-0.79182421196393227</v>
      </c>
      <c r="BJ441" cm="1">
        <f t="array" ref="BJ441">INDEX(_x_scores_!F$2:F$474,MATCH($BE441,_x_scores_!$A$2:$A$474,0),0) + INDEX(_hidden_info_auction!AP$46:BA$46,'Draft Sim'!$F$21)</f>
        <v>-1.4026497341845032</v>
      </c>
      <c r="BK441" cm="1">
        <f t="array" ref="BK441">INDEX(_x_scores_!G$2:G$474,MATCH($BE441,_x_scores_!$A$2:$A$474,0),0) + INDEX(_hidden_info_auction!AP$47:BA$47,'Draft Sim'!$F$21)</f>
        <v>-0.95987862298496318</v>
      </c>
      <c r="BL441" cm="1">
        <f t="array" ref="BL441">INDEX(_x_scores_!H$2:H$474,MATCH($BE441,_x_scores_!$A$2:$A$474,0),0) + INDEX(_hidden_info_auction!AP$48:BA$48,'Draft Sim'!$F$21)</f>
        <v>0.8445168879124314</v>
      </c>
      <c r="BM441" cm="1">
        <f t="array" ref="BM441">INDEX(_x_scores_!I$2:I$474,MATCH($BE441,_x_scores_!$A$2:$A$474,0),0) + INDEX(_hidden_info_auction!AP$49:BA$49,'Draft Sim'!$F$21)</f>
        <v>-1.761776788883336</v>
      </c>
      <c r="BN441" cm="1">
        <f t="array" ref="BN441">INDEX(_x_scores_!J$2:J$474,MATCH($BE441,_x_scores_!$A$2:$A$474,0),0) + INDEX(_hidden_info_auction!AP$50:BA$50,'Draft Sim'!$F$21)</f>
        <v>9.7632161118575339E-2</v>
      </c>
      <c r="BP441">
        <f t="shared" si="136"/>
        <v>0.39794825693349822</v>
      </c>
      <c r="BQ441">
        <f t="shared" si="137"/>
        <v>0.43052496601675827</v>
      </c>
      <c r="BR441">
        <f t="shared" si="138"/>
        <v>0.4647729801254552</v>
      </c>
      <c r="BS441">
        <f t="shared" si="139"/>
        <v>0.44010832522100807</v>
      </c>
      <c r="BT441">
        <f t="shared" si="140"/>
        <v>0.40313371209886695</v>
      </c>
      <c r="BU441">
        <f t="shared" si="141"/>
        <v>0.43407563281698036</v>
      </c>
      <c r="BV441">
        <f t="shared" si="142"/>
        <v>0.56165871854999283</v>
      </c>
      <c r="BW441">
        <f t="shared" si="143"/>
        <v>0.37167428410199344</v>
      </c>
      <c r="BX441">
        <f t="shared" si="144"/>
        <v>0.50718166054925362</v>
      </c>
      <c r="BZ441">
        <f t="shared" si="145"/>
        <v>0.44567539293486746</v>
      </c>
      <c r="CA441" cm="1">
        <f t="array" aca="1" ref="CA441" ca="1">SUM(IF(MOD(_xlfn.FLOOR.MATH(ROW(INDIRECT("1:512"))/1),2)=1,BP441,1-BP441) * IF(MOD(_xlfn.FLOOR.MATH(ROW(INDIRECT("1:512"))/2),2)=1,BQ441,1-BQ441) *  IF(MOD(_xlfn.FLOOR.MATH(ROW(INDIRECT("1:512"))/4),2)=1,BR441,1-BR441) *IF(MOD(_xlfn.FLOOR.MATH(ROW(INDIRECT("1:512"))/8),2)=1,BS441,1-BS441) * IF(MOD(_xlfn.FLOOR.MATH(ROW(INDIRECT("1:512"))/16),2)=1,BT441,1-BT441) * IF(MOD(_xlfn.FLOOR.MATH(ROW(INDIRECT("1:512"))/32),2)=1,BU441,1-BU441) *  IF(MOD(_xlfn.FLOOR.MATH(ROW(INDIRECT("1:512"))/64),2)=1,BV441,1-BV441) * IF(MOD(_xlfn.FLOOR.MATH(ROW(INDIRECT("1:512"))/128),2)=1,BW441,1-BW441) * IF(MOD(_xlfn.FLOOR.MATH(ROW(INDIRECT("1:512"))/256),2)=1,BX441,1-BX441)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0.36754214793462647</v>
      </c>
      <c r="CB441">
        <f ca="1">IF('Auction Sim'!$C$2 = "Most Categories",CA441,BZ441)</f>
        <v>0.36754214793462647</v>
      </c>
      <c r="CD441" t="str">
        <f ca="1"/>
        <v>Nathan Knight</v>
      </c>
      <c r="CF441" s="6" t="str">
        <f t="shared" ca="1" si="146"/>
        <v>Nathan Knight</v>
      </c>
      <c r="CH441" t="str">
        <f ca="1"/>
        <v>Nathan Knight</v>
      </c>
      <c r="CI441">
        <f t="shared" ca="1" si="151"/>
        <v>0.3676069786283212</v>
      </c>
      <c r="CJ441">
        <f t="shared" ca="1" si="152"/>
        <v>0.16180196593612933</v>
      </c>
      <c r="CL441">
        <f t="shared" ca="1" si="153"/>
        <v>0</v>
      </c>
      <c r="CN441">
        <f t="shared" ca="1" si="147"/>
        <v>0</v>
      </c>
    </row>
    <row r="442" spans="9:92">
      <c r="I442" t="str">
        <v>David Duke Jr.</v>
      </c>
      <c r="K442" s="6" t="str">
        <f t="shared" ca="1" si="132"/>
        <v>David Duke Jr.</v>
      </c>
      <c r="M442" t="str">
        <f ca="1"/>
        <v>David Duke Jr.</v>
      </c>
      <c r="N442">
        <f ca="1">INDEX(_g_scores_!K$2:$K$474,MATCH(M442,_g_scores_!$A$2:$A$474,0))</f>
        <v>-3.5654840886203178</v>
      </c>
      <c r="P442">
        <f t="shared" ca="1" si="148"/>
        <v>0</v>
      </c>
      <c r="R442">
        <f t="shared" ca="1" si="133"/>
        <v>0</v>
      </c>
      <c r="T442" t="str">
        <v>Daishen Nix</v>
      </c>
      <c r="V442" s="6" t="str">
        <f t="shared" ca="1" si="134"/>
        <v>Daishen Nix</v>
      </c>
      <c r="X442" t="str">
        <f ca="1"/>
        <v>Daishen Nix</v>
      </c>
      <c r="Y442">
        <f ca="1">INDEX(_z_scores_!$K$2:$K$474,MATCH(X442,_z_scores_!$A$2:$A$474,0))</f>
        <v>-5.9870646358518469</v>
      </c>
      <c r="AA442">
        <f t="shared" ca="1" si="149"/>
        <v>0</v>
      </c>
      <c r="AC442">
        <f t="shared" ca="1" si="150"/>
        <v>0</v>
      </c>
      <c r="AE442">
        <v>-1.2052947621802157</v>
      </c>
      <c r="AF442">
        <v>-1.1125319921937005</v>
      </c>
      <c r="AG442">
        <v>-0.63991650823166191</v>
      </c>
      <c r="AH442">
        <v>-0.44008403445315586</v>
      </c>
      <c r="AI442">
        <v>-0.69746520489880548</v>
      </c>
      <c r="AJ442">
        <v>-0.6455449777476463</v>
      </c>
      <c r="AK442">
        <v>0.49482254532521652</v>
      </c>
      <c r="AL442">
        <v>-0.13416331203831244</v>
      </c>
      <c r="AM442">
        <v>-0.19411239559555785</v>
      </c>
      <c r="BE442" t="str">
        <f t="shared" si="135"/>
        <v>David Duke Jr.</v>
      </c>
      <c r="BF442" cm="1">
        <f t="array" ref="BF442">INDEX(_x_scores_!B$2:B$474,MATCH($BE442,_x_scores_!$A$2:$A$474,0),0) + INDEX(_hidden_info_auction!AP$42:BA$42,'Draft Sim'!$F$21)</f>
        <v>-1.2405162427474536</v>
      </c>
      <c r="BG442" cm="1">
        <f t="array" ref="BG442">INDEX(_x_scores_!C$2:C$474,MATCH($BE442,_x_scores_!$A$2:$A$474,0),0) + INDEX(_hidden_info_auction!AP$43:BA$43,'Draft Sim'!$F$21)</f>
        <v>-0.83906967878198346</v>
      </c>
      <c r="BH442" cm="1">
        <f t="array" ref="BH442">INDEX(_x_scores_!D$2:D$474,MATCH($BE442,_x_scores_!$A$2:$A$474,0),0) +INDEX(_hidden_info_auction!AP$44:BA$44,'Draft Sim'!$F$21)</f>
        <v>-0.83039204076717832</v>
      </c>
      <c r="BI442" cm="1">
        <f t="array" ref="BI442">INDEX(_x_scores_!E$2:E$474,MATCH($BE442,_x_scores_!$A$2:$A$474,0),0) + INDEX(_hidden_info_auction!AP$45:BA$45,'Draft Sim'!$F$21)</f>
        <v>-0.78704265079632885</v>
      </c>
      <c r="BJ442" cm="1">
        <f t="array" ref="BJ442">INDEX(_x_scores_!F$2:F$474,MATCH($BE442,_x_scores_!$A$2:$A$474,0),0) + INDEX(_hidden_info_auction!AP$46:BA$46,'Draft Sim'!$F$21)</f>
        <v>-1.2426411634138104</v>
      </c>
      <c r="BK442" cm="1">
        <f t="array" ref="BK442">INDEX(_x_scores_!G$2:G$474,MATCH($BE442,_x_scores_!$A$2:$A$474,0),0) + INDEX(_hidden_info_auction!AP$47:BA$47,'Draft Sim'!$F$21)</f>
        <v>-0.95726183325926584</v>
      </c>
      <c r="BL442" cm="1">
        <f t="array" ref="BL442">INDEX(_x_scores_!H$2:H$474,MATCH($BE442,_x_scores_!$A$2:$A$474,0),0) + INDEX(_hidden_info_auction!AP$48:BA$48,'Draft Sim'!$F$21)</f>
        <v>0.72854912266486171</v>
      </c>
      <c r="BM442" cm="1">
        <f t="array" ref="BM442">INDEX(_x_scores_!I$2:I$474,MATCH($BE442,_x_scores_!$A$2:$A$474,0),0) + INDEX(_hidden_info_auction!AP$49:BA$49,'Draft Sim'!$F$21)</f>
        <v>-1.7887245110868013</v>
      </c>
      <c r="BN442" cm="1">
        <f t="array" ref="BN442">INDEX(_x_scores_!J$2:J$474,MATCH($BE442,_x_scores_!$A$2:$A$474,0),0) + INDEX(_hidden_info_auction!AP$50:BA$50,'Draft Sim'!$F$21)</f>
        <v>3.165928351313918E-2</v>
      </c>
      <c r="BP442">
        <f t="shared" si="136"/>
        <v>0.40847650293562143</v>
      </c>
      <c r="BQ442">
        <f t="shared" si="137"/>
        <v>0.44249606475815417</v>
      </c>
      <c r="BR442">
        <f t="shared" si="138"/>
        <v>0.44443433770926977</v>
      </c>
      <c r="BS442">
        <f t="shared" si="139"/>
        <v>0.44046728615290354</v>
      </c>
      <c r="BT442">
        <f t="shared" si="140"/>
        <v>0.41399987919532399</v>
      </c>
      <c r="BU442">
        <f t="shared" si="141"/>
        <v>0.43425371547397695</v>
      </c>
      <c r="BV442">
        <f t="shared" si="142"/>
        <v>0.55324631516393452</v>
      </c>
      <c r="BW442">
        <f t="shared" si="143"/>
        <v>0.36978214872761939</v>
      </c>
      <c r="BX442">
        <f t="shared" si="144"/>
        <v>0.50232891718156059</v>
      </c>
      <c r="BZ442">
        <f t="shared" si="145"/>
        <v>0.44549835192204046</v>
      </c>
      <c r="CA442" cm="1">
        <f t="array" aca="1" ref="CA442" ca="1">SUM(IF(MOD(_xlfn.FLOOR.MATH(ROW(INDIRECT("1:512"))/1),2)=1,BP442,1-BP442) * IF(MOD(_xlfn.FLOOR.MATH(ROW(INDIRECT("1:512"))/2),2)=1,BQ442,1-BQ442) *  IF(MOD(_xlfn.FLOOR.MATH(ROW(INDIRECT("1:512"))/4),2)=1,BR442,1-BR442) *IF(MOD(_xlfn.FLOOR.MATH(ROW(INDIRECT("1:512"))/8),2)=1,BS442,1-BS442) * IF(MOD(_xlfn.FLOOR.MATH(ROW(INDIRECT("1:512"))/16),2)=1,BT442,1-BT442) * IF(MOD(_xlfn.FLOOR.MATH(ROW(INDIRECT("1:512"))/32),2)=1,BU442,1-BU442) *  IF(MOD(_xlfn.FLOOR.MATH(ROW(INDIRECT("1:512"))/64),2)=1,BV442,1-BV442) * IF(MOD(_xlfn.FLOOR.MATH(ROW(INDIRECT("1:512"))/128),2)=1,BW442,1-BW442) * IF(MOD(_xlfn.FLOOR.MATH(ROW(INDIRECT("1:512"))/256),2)=1,BX442,1-BX442)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0.36726775294228059</v>
      </c>
      <c r="CB442">
        <f ca="1">IF('Auction Sim'!$C$2 = "Most Categories",CA442,BZ442)</f>
        <v>0.36726775294228059</v>
      </c>
      <c r="CD442" t="str">
        <f ca="1"/>
        <v>Raul Neto</v>
      </c>
      <c r="CF442" s="6" t="str">
        <f t="shared" ca="1" si="146"/>
        <v>Raul Neto</v>
      </c>
      <c r="CH442" t="str">
        <f ca="1"/>
        <v>Raul Neto</v>
      </c>
      <c r="CI442">
        <f t="shared" ca="1" si="151"/>
        <v>0.36754214793462647</v>
      </c>
      <c r="CJ442">
        <f t="shared" ca="1" si="152"/>
        <v>0.16162989002033584</v>
      </c>
      <c r="CL442">
        <f t="shared" ca="1" si="153"/>
        <v>0</v>
      </c>
      <c r="CN442">
        <f t="shared" ca="1" si="147"/>
        <v>0</v>
      </c>
    </row>
    <row r="443" spans="9:92">
      <c r="I443" t="str">
        <v>Daishen Nix</v>
      </c>
      <c r="K443" s="6" t="str">
        <f t="shared" ca="1" si="132"/>
        <v>Daishen Nix</v>
      </c>
      <c r="M443" t="str">
        <f ca="1"/>
        <v>Daishen Nix</v>
      </c>
      <c r="N443">
        <f ca="1">INDEX(_g_scores_!K$2:$K$474,MATCH(M443,_g_scores_!$A$2:$A$474,0))</f>
        <v>-3.568901833124563</v>
      </c>
      <c r="P443">
        <f t="shared" ca="1" si="148"/>
        <v>0</v>
      </c>
      <c r="R443">
        <f t="shared" ca="1" si="133"/>
        <v>0</v>
      </c>
      <c r="T443" t="str">
        <v>Jeff Green</v>
      </c>
      <c r="V443" s="6" t="str">
        <f t="shared" ca="1" si="134"/>
        <v>Jeff Green</v>
      </c>
      <c r="X443" t="str">
        <f ca="1"/>
        <v>Jeff Green</v>
      </c>
      <c r="Y443">
        <f ca="1">INDEX(_z_scores_!$K$2:$K$474,MATCH(X443,_z_scores_!$A$2:$A$474,0))</f>
        <v>-5.9966002870615185</v>
      </c>
      <c r="AA443">
        <f t="shared" ca="1" si="149"/>
        <v>0</v>
      </c>
      <c r="AC443">
        <f t="shared" ca="1" si="150"/>
        <v>0</v>
      </c>
      <c r="AE443">
        <v>-1.0854648878432762</v>
      </c>
      <c r="AF443">
        <v>-0.88540132178928588</v>
      </c>
      <c r="AG443">
        <v>-1.0638430247771882</v>
      </c>
      <c r="AH443">
        <v>-0.85404788199546067</v>
      </c>
      <c r="AI443">
        <v>-0.56075860833818392</v>
      </c>
      <c r="AJ443">
        <v>-0.86739234654740982</v>
      </c>
      <c r="AK443">
        <v>0.87555129064086346</v>
      </c>
      <c r="AL443">
        <v>-5.8355562643758303E-2</v>
      </c>
      <c r="AM443">
        <v>-1.2040008440824791E-2</v>
      </c>
      <c r="BE443" t="str">
        <f t="shared" si="135"/>
        <v>Daishen Nix</v>
      </c>
      <c r="BF443" cm="1">
        <f t="array" ref="BF443">INDEX(_x_scores_!B$2:B$474,MATCH($BE443,_x_scores_!$A$2:$A$474,0),0) + INDEX(_hidden_info_auction!AP$42:BA$42,'Draft Sim'!$F$21)</f>
        <v>-1.297131625398686</v>
      </c>
      <c r="BG443" cm="1">
        <f t="array" ref="BG443">INDEX(_x_scores_!C$2:C$474,MATCH($BE443,_x_scores_!$A$2:$A$474,0),0) + INDEX(_hidden_info_auction!AP$43:BA$43,'Draft Sim'!$F$21)</f>
        <v>-0.8683643770669941</v>
      </c>
      <c r="BH443" cm="1">
        <f t="array" ref="BH443">INDEX(_x_scores_!D$2:D$474,MATCH($BE443,_x_scores_!$A$2:$A$474,0),0) +INDEX(_hidden_info_auction!AP$44:BA$44,'Draft Sim'!$F$21)</f>
        <v>-0.49045750499815666</v>
      </c>
      <c r="BI443" cm="1">
        <f t="array" ref="BI443">INDEX(_x_scores_!E$2:E$474,MATCH($BE443,_x_scores_!$A$2:$A$474,0),0) + INDEX(_hidden_info_auction!AP$45:BA$45,'Draft Sim'!$F$21)</f>
        <v>-0.67305956139856715</v>
      </c>
      <c r="BJ443" cm="1">
        <f t="array" ref="BJ443">INDEX(_x_scores_!F$2:F$474,MATCH($BE443,_x_scores_!$A$2:$A$474,0),0) + INDEX(_hidden_info_auction!AP$46:BA$46,'Draft Sim'!$F$21)</f>
        <v>-1.269236672631856</v>
      </c>
      <c r="BK443" cm="1">
        <f t="array" ref="BK443">INDEX(_x_scores_!G$2:G$474,MATCH($BE443,_x_scores_!$A$2:$A$474,0),0) + INDEX(_hidden_info_auction!AP$47:BA$47,'Draft Sim'!$F$21)</f>
        <v>-0.71347839704788441</v>
      </c>
      <c r="BL443" cm="1">
        <f t="array" ref="BL443">INDEX(_x_scores_!H$2:H$474,MATCH($BE443,_x_scores_!$A$2:$A$474,0),0) + INDEX(_hidden_info_auction!AP$48:BA$48,'Draft Sim'!$F$21)</f>
        <v>0.42415823218007376</v>
      </c>
      <c r="BM443" cm="1">
        <f t="array" ref="BM443">INDEX(_x_scores_!I$2:I$474,MATCH($BE443,_x_scores_!$A$2:$A$474,0),0) + INDEX(_hidden_info_auction!AP$49:BA$49,'Draft Sim'!$F$21)</f>
        <v>-1.8781020144071516</v>
      </c>
      <c r="BN443" cm="1">
        <f t="array" ref="BN443">INDEX(_x_scores_!J$2:J$474,MATCH($BE443,_x_scores_!$A$2:$A$474,0),0) + INDEX(_hidden_info_auction!AP$50:BA$50,'Draft Sim'!$F$21)</f>
        <v>-9.4268556189401109E-2</v>
      </c>
      <c r="BP443">
        <f t="shared" si="136"/>
        <v>0.4043786546780801</v>
      </c>
      <c r="BQ443">
        <f t="shared" si="137"/>
        <v>0.44050311081509319</v>
      </c>
      <c r="BR443">
        <f t="shared" si="138"/>
        <v>0.46711155116233494</v>
      </c>
      <c r="BS443">
        <f t="shared" si="139"/>
        <v>0.44903804366787958</v>
      </c>
      <c r="BT443">
        <f t="shared" si="140"/>
        <v>0.41218897151905565</v>
      </c>
      <c r="BU443">
        <f t="shared" si="141"/>
        <v>0.45089784077580464</v>
      </c>
      <c r="BV443">
        <f t="shared" si="142"/>
        <v>0.53106094846866525</v>
      </c>
      <c r="BW443">
        <f t="shared" si="143"/>
        <v>0.36352926783209194</v>
      </c>
      <c r="BX443">
        <f t="shared" si="144"/>
        <v>0.4930657353118123</v>
      </c>
      <c r="BZ443">
        <f t="shared" si="145"/>
        <v>0.44575268047009087</v>
      </c>
      <c r="CA443" cm="1">
        <f t="array" aca="1" ref="CA443" ca="1">SUM(IF(MOD(_xlfn.FLOOR.MATH(ROW(INDIRECT("1:512"))/1),2)=1,BP443,1-BP443) * IF(MOD(_xlfn.FLOOR.MATH(ROW(INDIRECT("1:512"))/2),2)=1,BQ443,1-BQ443) *  IF(MOD(_xlfn.FLOOR.MATH(ROW(INDIRECT("1:512"))/4),2)=1,BR443,1-BR443) *IF(MOD(_xlfn.FLOOR.MATH(ROW(INDIRECT("1:512"))/8),2)=1,BS443,1-BS443) * IF(MOD(_xlfn.FLOOR.MATH(ROW(INDIRECT("1:512"))/16),2)=1,BT443,1-BT443) * IF(MOD(_xlfn.FLOOR.MATH(ROW(INDIRECT("1:512"))/32),2)=1,BU443,1-BU443) *  IF(MOD(_xlfn.FLOOR.MATH(ROW(INDIRECT("1:512"))/64),2)=1,BV443,1-BV443) * IF(MOD(_xlfn.FLOOR.MATH(ROW(INDIRECT("1:512"))/128),2)=1,BW443,1-BW443) * IF(MOD(_xlfn.FLOOR.MATH(ROW(INDIRECT("1:512"))/256),2)=1,BX443,1-BX443)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0.36800624566155987</v>
      </c>
      <c r="CB443">
        <f ca="1">IF('Auction Sim'!$C$2 = "Most Categories",CA443,BZ443)</f>
        <v>0.36800624566155987</v>
      </c>
      <c r="CD443" t="str">
        <f ca="1"/>
        <v>David Duke Jr.</v>
      </c>
      <c r="CF443" s="6" t="str">
        <f t="shared" ca="1" si="146"/>
        <v>David Duke Jr.</v>
      </c>
      <c r="CH443" t="str">
        <f ca="1"/>
        <v>David Duke Jr.</v>
      </c>
      <c r="CI443">
        <f t="shared" ca="1" si="151"/>
        <v>0.36726775294228059</v>
      </c>
      <c r="CJ443">
        <f t="shared" ca="1" si="152"/>
        <v>0.1609014701195286</v>
      </c>
      <c r="CL443">
        <f t="shared" ca="1" si="153"/>
        <v>0</v>
      </c>
      <c r="CN443">
        <f t="shared" ca="1" si="147"/>
        <v>0</v>
      </c>
    </row>
    <row r="444" spans="9:92">
      <c r="I444" t="str">
        <v>Rodney McGruder</v>
      </c>
      <c r="K444" s="6" t="str">
        <f t="shared" ca="1" si="132"/>
        <v>Rodney McGruder</v>
      </c>
      <c r="M444" t="str">
        <f ca="1"/>
        <v>Rodney McGruder</v>
      </c>
      <c r="N444">
        <f ca="1">INDEX(_g_scores_!K$2:$K$474,MATCH(M444,_g_scores_!$A$2:$A$474,0))</f>
        <v>-3.5782468435092856</v>
      </c>
      <c r="P444">
        <f t="shared" ca="1" si="148"/>
        <v>0</v>
      </c>
      <c r="R444">
        <f t="shared" ca="1" si="133"/>
        <v>0</v>
      </c>
      <c r="T444" t="str">
        <v>Thanasis Antetokounmpo</v>
      </c>
      <c r="V444" s="6" t="str">
        <f t="shared" ca="1" si="134"/>
        <v>Thanasis Antetokounmpo</v>
      </c>
      <c r="X444" t="str">
        <f ca="1"/>
        <v>Thanasis Antetokounmpo</v>
      </c>
      <c r="Y444">
        <f ca="1">INDEX(_z_scores_!$K$2:$K$474,MATCH(X444,_z_scores_!$A$2:$A$474,0))</f>
        <v>-6.0316819964410895</v>
      </c>
      <c r="AA444">
        <f t="shared" ca="1" si="149"/>
        <v>0</v>
      </c>
      <c r="AC444">
        <f t="shared" ca="1" si="150"/>
        <v>0</v>
      </c>
      <c r="AE444">
        <v>-1.1863388981636047</v>
      </c>
      <c r="AF444">
        <v>-1.0565950387078062</v>
      </c>
      <c r="AG444">
        <v>-1.0404498135831319</v>
      </c>
      <c r="AH444">
        <v>-0.68228515758515396</v>
      </c>
      <c r="AI444">
        <v>-0.65426449466806103</v>
      </c>
      <c r="AJ444">
        <v>-0.88557733542688066</v>
      </c>
      <c r="AK444">
        <v>0.88891494892778489</v>
      </c>
      <c r="AL444">
        <v>-4.0732675656086181E-2</v>
      </c>
      <c r="AM444">
        <v>-2.1790278428737528E-2</v>
      </c>
      <c r="BE444" t="str">
        <f t="shared" si="135"/>
        <v>Rodney McGruder</v>
      </c>
      <c r="BF444" cm="1">
        <f t="array" ref="BF444">INDEX(_x_scores_!B$2:B$474,MATCH($BE444,_x_scores_!$A$2:$A$474,0),0) + INDEX(_hidden_info_auction!AP$42:BA$42,'Draft Sim'!$F$21)</f>
        <v>-1.309124611439028</v>
      </c>
      <c r="BG444" cm="1">
        <f t="array" ref="BG444">INDEX(_x_scores_!C$2:C$474,MATCH($BE444,_x_scores_!$A$2:$A$474,0),0) + INDEX(_hidden_info_auction!AP$43:BA$43,'Draft Sim'!$F$21)</f>
        <v>-0.95563167010985495</v>
      </c>
      <c r="BH444" cm="1">
        <f t="array" ref="BH444">INDEX(_x_scores_!D$2:D$474,MATCH($BE444,_x_scores_!$A$2:$A$474,0),0) +INDEX(_hidden_info_auction!AP$44:BA$44,'Draft Sim'!$F$21)</f>
        <v>-0.94245227554272781</v>
      </c>
      <c r="BI444" cm="1">
        <f t="array" ref="BI444">INDEX(_x_scores_!E$2:E$474,MATCH($BE444,_x_scores_!$A$2:$A$474,0),0) + INDEX(_hidden_info_auction!AP$45:BA$45,'Draft Sim'!$F$21)</f>
        <v>-0.9186594862229871</v>
      </c>
      <c r="BJ444" cm="1">
        <f t="array" ref="BJ444">INDEX(_x_scores_!F$2:F$474,MATCH($BE444,_x_scores_!$A$2:$A$474,0),0) + INDEX(_hidden_info_auction!AP$46:BA$46,'Draft Sim'!$F$21)</f>
        <v>-1.3716902518964273</v>
      </c>
      <c r="BK444" cm="1">
        <f t="array" ref="BK444">INDEX(_x_scores_!G$2:G$474,MATCH($BE444,_x_scores_!$A$2:$A$474,0),0) + INDEX(_hidden_info_auction!AP$47:BA$47,'Draft Sim'!$F$21)</f>
        <v>-0.59055970060618546</v>
      </c>
      <c r="BL444" cm="1">
        <f t="array" ref="BL444">INDEX(_x_scores_!H$2:H$474,MATCH($BE444,_x_scores_!$A$2:$A$474,0),0) + INDEX(_hidden_info_auction!AP$48:BA$48,'Draft Sim'!$F$21)</f>
        <v>0.9555196698068158</v>
      </c>
      <c r="BM444" cm="1">
        <f t="array" ref="BM444">INDEX(_x_scores_!I$2:I$474,MATCH($BE444,_x_scores_!$A$2:$A$474,0),0) + INDEX(_hidden_info_auction!AP$49:BA$49,'Draft Sim'!$F$21)</f>
        <v>-1.7697136578898718</v>
      </c>
      <c r="BN444" cm="1">
        <f t="array" ref="BN444">INDEX(_x_scores_!J$2:J$474,MATCH($BE444,_x_scores_!$A$2:$A$474,0),0) + INDEX(_hidden_info_auction!AP$50:BA$50,'Draft Sim'!$F$21)</f>
        <v>-2.1403607939875252E-2</v>
      </c>
      <c r="BP444">
        <f t="shared" si="136"/>
        <v>0.40351192520697743</v>
      </c>
      <c r="BQ444">
        <f t="shared" si="137"/>
        <v>0.43457532998311554</v>
      </c>
      <c r="BR444">
        <f t="shared" si="138"/>
        <v>0.43699475581956659</v>
      </c>
      <c r="BS444">
        <f t="shared" si="139"/>
        <v>0.43060542809580149</v>
      </c>
      <c r="BT444">
        <f t="shared" si="140"/>
        <v>0.40523061845193198</v>
      </c>
      <c r="BU444">
        <f t="shared" si="141"/>
        <v>0.45932477131878124</v>
      </c>
      <c r="BV444">
        <f t="shared" si="142"/>
        <v>0.56968499597385991</v>
      </c>
      <c r="BW444">
        <f t="shared" si="143"/>
        <v>0.37111667202690957</v>
      </c>
      <c r="BX444">
        <f t="shared" si="144"/>
        <v>0.49842550498720284</v>
      </c>
      <c r="BZ444">
        <f t="shared" si="145"/>
        <v>0.44549666687379408</v>
      </c>
      <c r="CA444" cm="1">
        <f t="array" aca="1" ref="CA444" ca="1">SUM(IF(MOD(_xlfn.FLOOR.MATH(ROW(INDIRECT("1:512"))/1),2)=1,BP444,1-BP444) * IF(MOD(_xlfn.FLOOR.MATH(ROW(INDIRECT("1:512"))/2),2)=1,BQ444,1-BQ444) *  IF(MOD(_xlfn.FLOOR.MATH(ROW(INDIRECT("1:512"))/4),2)=1,BR444,1-BR444) *IF(MOD(_xlfn.FLOOR.MATH(ROW(INDIRECT("1:512"))/8),2)=1,BS444,1-BS444) * IF(MOD(_xlfn.FLOOR.MATH(ROW(INDIRECT("1:512"))/16),2)=1,BT444,1-BT444) * IF(MOD(_xlfn.FLOOR.MATH(ROW(INDIRECT("1:512"))/32),2)=1,BU444,1-BU444) *  IF(MOD(_xlfn.FLOOR.MATH(ROW(INDIRECT("1:512"))/64),2)=1,BV444,1-BV444) * IF(MOD(_xlfn.FLOOR.MATH(ROW(INDIRECT("1:512"))/128),2)=1,BW444,1-BW444) * IF(MOD(_xlfn.FLOOR.MATH(ROW(INDIRECT("1:512"))/256),2)=1,BX444,1-BX444)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0.36710187394431087</v>
      </c>
      <c r="CB444">
        <f ca="1">IF('Auction Sim'!$C$2 = "Most Categories",CA444,BZ444)</f>
        <v>0.36710187394431087</v>
      </c>
      <c r="CD444" t="str">
        <f ca="1"/>
        <v>Matthew Dellavedova</v>
      </c>
      <c r="CF444" s="6" t="str">
        <f t="shared" ca="1" si="146"/>
        <v>Matthew Dellavedova</v>
      </c>
      <c r="CH444" t="str">
        <f ca="1"/>
        <v>Matthew Dellavedova</v>
      </c>
      <c r="CI444">
        <f t="shared" ca="1" si="151"/>
        <v>0.36724044714533066</v>
      </c>
      <c r="CJ444">
        <f t="shared" ca="1" si="152"/>
        <v>0.16082897322299783</v>
      </c>
      <c r="CL444">
        <f t="shared" ca="1" si="153"/>
        <v>0</v>
      </c>
      <c r="CN444">
        <f t="shared" ca="1" si="147"/>
        <v>0</v>
      </c>
    </row>
    <row r="445" spans="9:92">
      <c r="I445" t="str">
        <v>Matthew Dellavedova</v>
      </c>
      <c r="K445" s="6" t="str">
        <f t="shared" ca="1" si="132"/>
        <v>Matthew Dellavedova</v>
      </c>
      <c r="M445" t="str">
        <f ca="1"/>
        <v>Matthew Dellavedova</v>
      </c>
      <c r="N445">
        <f ca="1">INDEX(_g_scores_!K$2:$K$474,MATCH(M445,_g_scores_!$A$2:$A$474,0))</f>
        <v>-3.5848407454081519</v>
      </c>
      <c r="P445">
        <f t="shared" ca="1" si="148"/>
        <v>0</v>
      </c>
      <c r="R445">
        <f t="shared" ca="1" si="133"/>
        <v>0</v>
      </c>
      <c r="T445" t="str">
        <v>Matthew Dellavedova</v>
      </c>
      <c r="V445" s="6" t="str">
        <f t="shared" ca="1" si="134"/>
        <v>Matthew Dellavedova</v>
      </c>
      <c r="X445" t="str">
        <f ca="1"/>
        <v>Matthew Dellavedova</v>
      </c>
      <c r="Y445">
        <f ca="1">INDEX(_z_scores_!$K$2:$K$474,MATCH(X445,_z_scores_!$A$2:$A$474,0))</f>
        <v>-6.0323924710107626</v>
      </c>
      <c r="AA445">
        <f t="shared" ca="1" si="149"/>
        <v>0</v>
      </c>
      <c r="AC445">
        <f t="shared" ca="1" si="150"/>
        <v>0</v>
      </c>
      <c r="AE445">
        <v>-1.239076657961375</v>
      </c>
      <c r="AF445">
        <v>-1.1912684394549513</v>
      </c>
      <c r="AG445">
        <v>-0.72490808658786732</v>
      </c>
      <c r="AH445">
        <v>-0.68274622361582415</v>
      </c>
      <c r="AI445">
        <v>-0.72199436653324278</v>
      </c>
      <c r="AJ445">
        <v>-0.8419056057283314</v>
      </c>
      <c r="AK445">
        <v>0.88580600185745584</v>
      </c>
      <c r="AL445">
        <v>-5.9640677343845089E-3</v>
      </c>
      <c r="AM445">
        <v>-9.6444471681604763E-2</v>
      </c>
      <c r="BE445" t="str">
        <f t="shared" si="135"/>
        <v>Matthew Dellavedova</v>
      </c>
      <c r="BF445" cm="1">
        <f t="array" ref="BF445">INDEX(_x_scores_!B$2:B$474,MATCH($BE445,_x_scores_!$A$2:$A$474,0),0) + INDEX(_hidden_info_auction!AP$42:BA$42,'Draft Sim'!$F$21)</f>
        <v>-1.3309135211798453</v>
      </c>
      <c r="BG445" cm="1">
        <f t="array" ref="BG445">INDEX(_x_scores_!C$2:C$474,MATCH($BE445,_x_scores_!$A$2:$A$474,0),0) + INDEX(_hidden_info_auction!AP$43:BA$43,'Draft Sim'!$F$21)</f>
        <v>-0.94710082432824494</v>
      </c>
      <c r="BH445" cm="1">
        <f t="array" ref="BH445">INDEX(_x_scores_!D$2:D$474,MATCH($BE445,_x_scores_!$A$2:$A$474,0),0) +INDEX(_hidden_info_auction!AP$44:BA$44,'Draft Sim'!$F$21)</f>
        <v>-0.57544908335436207</v>
      </c>
      <c r="BI445" cm="1">
        <f t="array" ref="BI445">INDEX(_x_scores_!E$2:E$474,MATCH($BE445,_x_scores_!$A$2:$A$474,0),0) + INDEX(_hidden_info_auction!AP$45:BA$45,'Draft Sim'!$F$21)</f>
        <v>-0.91572175056123539</v>
      </c>
      <c r="BJ445" cm="1">
        <f t="array" ref="BJ445">INDEX(_x_scores_!F$2:F$474,MATCH($BE445,_x_scores_!$A$2:$A$474,0),0) + INDEX(_hidden_info_auction!AP$46:BA$46,'Draft Sim'!$F$21)</f>
        <v>-1.2937658342662934</v>
      </c>
      <c r="BK445" cm="1">
        <f t="array" ref="BK445">INDEX(_x_scores_!G$2:G$474,MATCH($BE445,_x_scores_!$A$2:$A$474,0),0) + INDEX(_hidden_info_auction!AP$47:BA$47,'Draft Sim'!$F$21)</f>
        <v>-0.9098390250285695</v>
      </c>
      <c r="BL445" cm="1">
        <f t="array" ref="BL445">INDEX(_x_scores_!H$2:H$474,MATCH($BE445,_x_scores_!$A$2:$A$474,0),0) + INDEX(_hidden_info_auction!AP$48:BA$48,'Draft Sim'!$F$21)</f>
        <v>0.81514168871231307</v>
      </c>
      <c r="BM445" cm="1">
        <f t="array" ref="BM445">INDEX(_x_scores_!I$2:I$474,MATCH($BE445,_x_scores_!$A$2:$A$474,0),0) + INDEX(_hidden_info_auction!AP$49:BA$49,'Draft Sim'!$F$21)</f>
        <v>-1.7499027701032237</v>
      </c>
      <c r="BN445" cm="1">
        <f t="array" ref="BN445">INDEX(_x_scores_!J$2:J$474,MATCH($BE445,_x_scores_!$A$2:$A$474,0),0) + INDEX(_hidden_info_auction!AP$50:BA$50,'Draft Sim'!$F$21)</f>
        <v>3.3993677245519743E-3</v>
      </c>
      <c r="BP445">
        <f t="shared" si="136"/>
        <v>0.40193846206209671</v>
      </c>
      <c r="BQ445">
        <f t="shared" si="137"/>
        <v>0.43515417634700615</v>
      </c>
      <c r="BR445">
        <f t="shared" si="138"/>
        <v>0.46142877572906404</v>
      </c>
      <c r="BS445">
        <f t="shared" si="139"/>
        <v>0.43082510044059863</v>
      </c>
      <c r="BT445">
        <f t="shared" si="140"/>
        <v>0.41052041783066617</v>
      </c>
      <c r="BU445">
        <f t="shared" si="141"/>
        <v>0.43748329780786843</v>
      </c>
      <c r="BV445">
        <f t="shared" si="142"/>
        <v>0.55953029487008421</v>
      </c>
      <c r="BW445">
        <f t="shared" si="143"/>
        <v>0.37250900689231758</v>
      </c>
      <c r="BX445">
        <f t="shared" si="144"/>
        <v>0.50025006536693895</v>
      </c>
      <c r="BZ445">
        <f t="shared" si="145"/>
        <v>0.44551551081629337</v>
      </c>
      <c r="CA445" cm="1">
        <f t="array" aca="1" ref="CA445" ca="1">SUM(IF(MOD(_xlfn.FLOOR.MATH(ROW(INDIRECT("1:512"))/1),2)=1,BP445,1-BP445) * IF(MOD(_xlfn.FLOOR.MATH(ROW(INDIRECT("1:512"))/2),2)=1,BQ445,1-BQ445) *  IF(MOD(_xlfn.FLOOR.MATH(ROW(INDIRECT("1:512"))/4),2)=1,BR445,1-BR445) *IF(MOD(_xlfn.FLOOR.MATH(ROW(INDIRECT("1:512"))/8),2)=1,BS445,1-BS445) * IF(MOD(_xlfn.FLOOR.MATH(ROW(INDIRECT("1:512"))/16),2)=1,BT445,1-BT445) * IF(MOD(_xlfn.FLOOR.MATH(ROW(INDIRECT("1:512"))/32),2)=1,BU445,1-BU445) *  IF(MOD(_xlfn.FLOOR.MATH(ROW(INDIRECT("1:512"))/64),2)=1,BV445,1-BV445) * IF(MOD(_xlfn.FLOOR.MATH(ROW(INDIRECT("1:512"))/128),2)=1,BW445,1-BW445) * IF(MOD(_xlfn.FLOOR.MATH(ROW(INDIRECT("1:512"))/256),2)=1,BX445,1-BX445)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0.36724044714533066</v>
      </c>
      <c r="CB445">
        <f ca="1">IF('Auction Sim'!$C$2 = "Most Categories",CA445,BZ445)</f>
        <v>0.36724044714533066</v>
      </c>
      <c r="CD445" t="str">
        <f ca="1"/>
        <v>Bryce McGowens</v>
      </c>
      <c r="CF445" s="6" t="str">
        <f t="shared" ca="1" si="146"/>
        <v>Bryce McGowens</v>
      </c>
      <c r="CH445" t="str">
        <f ca="1"/>
        <v>Bryce McGowens</v>
      </c>
      <c r="CI445">
        <f t="shared" ca="1" si="151"/>
        <v>0.36723635540305144</v>
      </c>
      <c r="CJ445">
        <f t="shared" ca="1" si="152"/>
        <v>0.16081810949283526</v>
      </c>
      <c r="CL445">
        <f t="shared" ca="1" si="153"/>
        <v>0</v>
      </c>
      <c r="CN445">
        <f t="shared" ca="1" si="147"/>
        <v>0</v>
      </c>
    </row>
    <row r="446" spans="9:92">
      <c r="I446" t="str">
        <v>Noah Vonleh</v>
      </c>
      <c r="K446" s="6" t="str">
        <f t="shared" ca="1" si="132"/>
        <v>Noah Vonleh</v>
      </c>
      <c r="M446" t="str">
        <f ca="1"/>
        <v>Noah Vonleh</v>
      </c>
      <c r="N446">
        <f ca="1">INDEX(_g_scores_!K$2:$K$474,MATCH(M446,_g_scores_!$A$2:$A$474,0))</f>
        <v>-3.5859173700113152</v>
      </c>
      <c r="P446">
        <f t="shared" ca="1" si="148"/>
        <v>0</v>
      </c>
      <c r="R446">
        <f t="shared" ca="1" si="133"/>
        <v>0</v>
      </c>
      <c r="T446" t="str">
        <v>Justin Jackson</v>
      </c>
      <c r="V446" s="6" t="str">
        <f t="shared" ca="1" si="134"/>
        <v>Justin Jackson</v>
      </c>
      <c r="X446" t="str">
        <f ca="1"/>
        <v>Justin Jackson</v>
      </c>
      <c r="Y446">
        <f ca="1">INDEX(_z_scores_!$K$2:$K$474,MATCH(X446,_z_scores_!$A$2:$A$474,0))</f>
        <v>-6.0473443907991662</v>
      </c>
      <c r="AA446">
        <f t="shared" ca="1" si="149"/>
        <v>0</v>
      </c>
      <c r="AC446">
        <f t="shared" ca="1" si="150"/>
        <v>0</v>
      </c>
      <c r="AE446">
        <v>-1.2536086244090996</v>
      </c>
      <c r="AF446">
        <v>-1.0676211150209027</v>
      </c>
      <c r="AG446">
        <v>-1.135516390787169</v>
      </c>
      <c r="AH446">
        <v>-0.74103548036251776</v>
      </c>
      <c r="AI446">
        <v>-0.60783043149703908</v>
      </c>
      <c r="AJ446">
        <v>-0.79231933431059387</v>
      </c>
      <c r="AK446">
        <v>1.0302392819906481</v>
      </c>
      <c r="AL446">
        <v>-1.8553532928171929E-2</v>
      </c>
      <c r="AM446">
        <v>-7.8830337860600661E-2</v>
      </c>
      <c r="BE446" t="str">
        <f t="shared" si="135"/>
        <v>Noah Vonleh</v>
      </c>
      <c r="BF446" cm="1">
        <f t="array" ref="BF446">INDEX(_x_scores_!B$2:B$474,MATCH($BE446,_x_scores_!$A$2:$A$474,0),0) + INDEX(_hidden_info_auction!AP$42:BA$42,'Draft Sim'!$F$21)</f>
        <v>-1.3037949651409912</v>
      </c>
      <c r="BG446" cm="1">
        <f t="array" ref="BG446">INDEX(_x_scores_!C$2:C$474,MATCH($BE446,_x_scores_!$A$2:$A$474,0),0) + INDEX(_hidden_info_auction!AP$43:BA$43,'Draft Sim'!$F$21)</f>
        <v>-0.69713742842066173</v>
      </c>
      <c r="BH446" cm="1">
        <f t="array" ref="BH446">INDEX(_x_scores_!D$2:D$474,MATCH($BE446,_x_scores_!$A$2:$A$474,0),0) +INDEX(_hidden_info_auction!AP$44:BA$44,'Draft Sim'!$F$21)</f>
        <v>-0.96820872151017934</v>
      </c>
      <c r="BI446" cm="1">
        <f t="array" ref="BI446">INDEX(_x_scores_!E$2:E$474,MATCH($BE446,_x_scores_!$A$2:$A$474,0),0) + INDEX(_hidden_info_auction!AP$45:BA$45,'Draft Sim'!$F$21)</f>
        <v>-1.0121839312508387</v>
      </c>
      <c r="BJ446" cm="1">
        <f t="array" ref="BJ446">INDEX(_x_scores_!F$2:F$474,MATCH($BE446,_x_scores_!$A$2:$A$474,0),0) + INDEX(_hidden_info_auction!AP$46:BA$46,'Draft Sim'!$F$21)</f>
        <v>-1.0238556121043485</v>
      </c>
      <c r="BK446" cm="1">
        <f t="array" ref="BK446">INDEX(_x_scores_!G$2:G$474,MATCH($BE446,_x_scores_!$A$2:$A$474,0),0) + INDEX(_hidden_info_auction!AP$47:BA$47,'Draft Sim'!$F$21)</f>
        <v>-1.0112836657038158</v>
      </c>
      <c r="BL446" cm="1">
        <f t="array" ref="BL446">INDEX(_x_scores_!H$2:H$474,MATCH($BE446,_x_scores_!$A$2:$A$474,0),0) + INDEX(_hidden_info_auction!AP$48:BA$48,'Draft Sim'!$F$21)</f>
        <v>0.80173842017275043</v>
      </c>
      <c r="BM446" cm="1">
        <f t="array" ref="BM446">INDEX(_x_scores_!I$2:I$474,MATCH($BE446,_x_scores_!$A$2:$A$474,0),0) + INDEX(_hidden_info_auction!AP$49:BA$49,'Draft Sim'!$F$21)</f>
        <v>-1.7943725017537111</v>
      </c>
      <c r="BN446" cm="1">
        <f t="array" ref="BN446">INDEX(_x_scores_!J$2:J$474,MATCH($BE446,_x_scores_!$A$2:$A$474,0),0) + INDEX(_hidden_info_auction!AP$50:BA$50,'Draft Sim'!$F$21)</f>
        <v>9.2545796479855419E-2</v>
      </c>
      <c r="BP446">
        <f t="shared" si="136"/>
        <v>0.40389703890242512</v>
      </c>
      <c r="BQ446">
        <f t="shared" si="137"/>
        <v>0.45217160267859136</v>
      </c>
      <c r="BR446">
        <f t="shared" si="138"/>
        <v>0.43528785410124693</v>
      </c>
      <c r="BS446">
        <f t="shared" si="139"/>
        <v>0.42362361622839606</v>
      </c>
      <c r="BT446">
        <f t="shared" si="140"/>
        <v>0.42896318123140409</v>
      </c>
      <c r="BU446">
        <f t="shared" si="141"/>
        <v>0.43058007838780532</v>
      </c>
      <c r="BV446">
        <f t="shared" si="142"/>
        <v>0.55855856558758932</v>
      </c>
      <c r="BW446">
        <f t="shared" si="143"/>
        <v>0.36938597241170112</v>
      </c>
      <c r="BX446">
        <f t="shared" si="144"/>
        <v>0.50680755328031535</v>
      </c>
      <c r="BZ446">
        <f t="shared" si="145"/>
        <v>0.44547505142327498</v>
      </c>
      <c r="CA446" cm="1">
        <f t="array" aca="1" ref="CA446" ca="1">SUM(IF(MOD(_xlfn.FLOOR.MATH(ROW(INDIRECT("1:512"))/1),2)=1,BP446,1-BP446) * IF(MOD(_xlfn.FLOOR.MATH(ROW(INDIRECT("1:512"))/2),2)=1,BQ446,1-BQ446) *  IF(MOD(_xlfn.FLOOR.MATH(ROW(INDIRECT("1:512"))/4),2)=1,BR446,1-BR446) *IF(MOD(_xlfn.FLOOR.MATH(ROW(INDIRECT("1:512"))/8),2)=1,BS446,1-BS446) * IF(MOD(_xlfn.FLOOR.MATH(ROW(INDIRECT("1:512"))/16),2)=1,BT446,1-BT446) * IF(MOD(_xlfn.FLOOR.MATH(ROW(INDIRECT("1:512"))/32),2)=1,BU446,1-BU446) *  IF(MOD(_xlfn.FLOOR.MATH(ROW(INDIRECT("1:512"))/64),2)=1,BV446,1-BV446) * IF(MOD(_xlfn.FLOOR.MATH(ROW(INDIRECT("1:512"))/128),2)=1,BW446,1-BW446) * IF(MOD(_xlfn.FLOOR.MATH(ROW(INDIRECT("1:512"))/256),2)=1,BX446,1-BX446)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0.36714144714277147</v>
      </c>
      <c r="CB446">
        <f ca="1">IF('Auction Sim'!$C$2 = "Most Categories",CA446,BZ446)</f>
        <v>0.36714144714277147</v>
      </c>
      <c r="CD446" t="str">
        <f ca="1"/>
        <v>Noah Vonleh</v>
      </c>
      <c r="CF446" s="6" t="str">
        <f t="shared" ca="1" si="146"/>
        <v>Noah Vonleh</v>
      </c>
      <c r="CH446" t="str">
        <f ca="1"/>
        <v>Noah Vonleh</v>
      </c>
      <c r="CI446">
        <f t="shared" ca="1" si="151"/>
        <v>0.36714144714277147</v>
      </c>
      <c r="CJ446">
        <f t="shared" ca="1" si="152"/>
        <v>0.16056611324421932</v>
      </c>
      <c r="CL446">
        <f t="shared" ca="1" si="153"/>
        <v>0</v>
      </c>
      <c r="CN446">
        <f t="shared" ca="1" si="147"/>
        <v>0</v>
      </c>
    </row>
    <row r="447" spans="9:92">
      <c r="I447" t="str">
        <v>Bryce McGowens</v>
      </c>
      <c r="K447" s="6" t="str">
        <f t="shared" ca="1" si="132"/>
        <v>Bryce McGowens</v>
      </c>
      <c r="M447" t="str">
        <f ca="1"/>
        <v>Bryce McGowens</v>
      </c>
      <c r="N447">
        <f ca="1">INDEX(_g_scores_!K$2:$K$474,MATCH(M447,_g_scores_!$A$2:$A$474,0))</f>
        <v>-3.589311681583665</v>
      </c>
      <c r="P447">
        <f t="shared" ca="1" si="148"/>
        <v>0</v>
      </c>
      <c r="R447">
        <f t="shared" ca="1" si="133"/>
        <v>0</v>
      </c>
      <c r="T447" t="str">
        <v>Tyrese Martin</v>
      </c>
      <c r="V447" s="6" t="str">
        <f t="shared" ca="1" si="134"/>
        <v>Tyrese Martin</v>
      </c>
      <c r="X447" t="str">
        <f ca="1"/>
        <v>Tyrese Martin</v>
      </c>
      <c r="Y447">
        <f ca="1">INDEX(_z_scores_!$K$2:$K$474,MATCH(X447,_z_scores_!$A$2:$A$474,0))</f>
        <v>-6.0485112726567642</v>
      </c>
      <c r="AA447">
        <f t="shared" ca="1" si="149"/>
        <v>0</v>
      </c>
      <c r="AC447">
        <f t="shared" ca="1" si="150"/>
        <v>0</v>
      </c>
      <c r="AE447">
        <v>-1.1847499182127474</v>
      </c>
      <c r="AF447">
        <v>-1.1607565785258087</v>
      </c>
      <c r="AG447">
        <v>-1.0587656851552787</v>
      </c>
      <c r="AH447">
        <v>-0.73742262499306666</v>
      </c>
      <c r="AI447">
        <v>-0.6842928819480858</v>
      </c>
      <c r="AJ447">
        <v>-0.81153103290172801</v>
      </c>
      <c r="AK447">
        <v>1.0163538880276044</v>
      </c>
      <c r="AL447">
        <v>-5.5985862585823925E-3</v>
      </c>
      <c r="AM447">
        <v>-6.3568936849256671E-2</v>
      </c>
      <c r="BE447" t="str">
        <f t="shared" si="135"/>
        <v>Bryce McGowens</v>
      </c>
      <c r="BF447" cm="1">
        <f t="array" ref="BF447">INDEX(_x_scores_!B$2:B$474,MATCH($BE447,_x_scores_!$A$2:$A$474,0),0) + INDEX(_hidden_info_auction!AP$42:BA$42,'Draft Sim'!$F$21)</f>
        <v>-1.1752076692752718</v>
      </c>
      <c r="BG447" cm="1">
        <f t="array" ref="BG447">INDEX(_x_scores_!C$2:C$474,MATCH($BE447,_x_scores_!$A$2:$A$474,0),0) + INDEX(_hidden_info_auction!AP$43:BA$43,'Draft Sim'!$F$21)</f>
        <v>-0.79136550272370976</v>
      </c>
      <c r="BH447" cm="1">
        <f t="array" ref="BH447">INDEX(_x_scores_!D$2:D$474,MATCH($BE447,_x_scores_!$A$2:$A$474,0),0) +INDEX(_hidden_info_auction!AP$44:BA$44,'Draft Sim'!$F$21)</f>
        <v>-0.76218694461626701</v>
      </c>
      <c r="BI447" cm="1">
        <f t="array" ref="BI447">INDEX(_x_scores_!E$2:E$474,MATCH($BE447,_x_scores_!$A$2:$A$474,0),0) + INDEX(_hidden_info_auction!AP$45:BA$45,'Draft Sim'!$F$21)</f>
        <v>-0.83462715641639251</v>
      </c>
      <c r="BJ447" cm="1">
        <f t="array" ref="BJ447">INDEX(_x_scores_!F$2:F$474,MATCH($BE447,_x_scores_!$A$2:$A$474,0),0) + INDEX(_hidden_info_auction!AP$46:BA$46,'Draft Sim'!$F$21)</f>
        <v>-1.2483886943453095</v>
      </c>
      <c r="BK447" cm="1">
        <f t="array" ref="BK447">INDEX(_x_scores_!G$2:G$474,MATCH($BE447,_x_scores_!$A$2:$A$474,0),0) + INDEX(_hidden_info_auction!AP$47:BA$47,'Draft Sim'!$F$21)</f>
        <v>-0.76795566801875415</v>
      </c>
      <c r="BL447" cm="1">
        <f t="array" ref="BL447">INDEX(_x_scores_!H$2:H$474,MATCH($BE447,_x_scores_!$A$2:$A$474,0),0) + INDEX(_hidden_info_auction!AP$48:BA$48,'Draft Sim'!$F$21)</f>
        <v>0.62670276786507206</v>
      </c>
      <c r="BM447" cm="1">
        <f t="array" ref="BM447">INDEX(_x_scores_!I$2:I$474,MATCH($BE447,_x_scores_!$A$2:$A$474,0),0) + INDEX(_hidden_info_auction!AP$49:BA$49,'Draft Sim'!$F$21)</f>
        <v>-1.8171940497290091</v>
      </c>
      <c r="BN447" cm="1">
        <f t="array" ref="BN447">INDEX(_x_scores_!J$2:J$474,MATCH($BE447,_x_scores_!$A$2:$A$474,0),0) + INDEX(_hidden_info_auction!AP$50:BA$50,'Draft Sim'!$F$21)</f>
        <v>-0.13936201327894432</v>
      </c>
      <c r="BP447">
        <f t="shared" si="136"/>
        <v>0.41321600173901252</v>
      </c>
      <c r="BQ447">
        <f t="shared" si="137"/>
        <v>0.44574453210118281</v>
      </c>
      <c r="BR447">
        <f t="shared" si="138"/>
        <v>0.44897219022995727</v>
      </c>
      <c r="BS447">
        <f t="shared" si="139"/>
        <v>0.43689725308720651</v>
      </c>
      <c r="BT447">
        <f t="shared" si="140"/>
        <v>0.41360836928057387</v>
      </c>
      <c r="BU447">
        <f t="shared" si="141"/>
        <v>0.44716988315968575</v>
      </c>
      <c r="BV447">
        <f t="shared" si="142"/>
        <v>0.54583834641911033</v>
      </c>
      <c r="BW447">
        <f t="shared" si="143"/>
        <v>0.36778657898757672</v>
      </c>
      <c r="BX447">
        <f t="shared" si="144"/>
        <v>0.48974933489534545</v>
      </c>
      <c r="BZ447">
        <f t="shared" si="145"/>
        <v>0.44544249887773901</v>
      </c>
      <c r="CA447" cm="1">
        <f t="array" aca="1" ref="CA447" ca="1">SUM(IF(MOD(_xlfn.FLOOR.MATH(ROW(INDIRECT("1:512"))/1),2)=1,BP447,1-BP447) * IF(MOD(_xlfn.FLOOR.MATH(ROW(INDIRECT("1:512"))/2),2)=1,BQ447,1-BQ447) *  IF(MOD(_xlfn.FLOOR.MATH(ROW(INDIRECT("1:512"))/4),2)=1,BR447,1-BR447) *IF(MOD(_xlfn.FLOOR.MATH(ROW(INDIRECT("1:512"))/8),2)=1,BS447,1-BS447) * IF(MOD(_xlfn.FLOOR.MATH(ROW(INDIRECT("1:512"))/16),2)=1,BT447,1-BT447) * IF(MOD(_xlfn.FLOOR.MATH(ROW(INDIRECT("1:512"))/32),2)=1,BU447,1-BU447) *  IF(MOD(_xlfn.FLOOR.MATH(ROW(INDIRECT("1:512"))/64),2)=1,BV447,1-BV447) * IF(MOD(_xlfn.FLOOR.MATH(ROW(INDIRECT("1:512"))/128),2)=1,BW447,1-BW447) * IF(MOD(_xlfn.FLOOR.MATH(ROW(INDIRECT("1:512"))/256),2)=1,BX447,1-BX447)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0.36723635540305144</v>
      </c>
      <c r="CB447">
        <f ca="1">IF('Auction Sim'!$C$2 = "Most Categories",CA447,BZ447)</f>
        <v>0.36723635540305144</v>
      </c>
      <c r="CD447" t="str">
        <f ca="1"/>
        <v>Rodney McGruder</v>
      </c>
      <c r="CF447" s="6" t="str">
        <f t="shared" ca="1" si="146"/>
        <v>Rodney McGruder</v>
      </c>
      <c r="CH447" t="str">
        <f ca="1"/>
        <v>Rodney McGruder</v>
      </c>
      <c r="CI447">
        <f t="shared" ca="1" si="151"/>
        <v>0.36710187394431087</v>
      </c>
      <c r="CJ447">
        <f t="shared" ca="1" si="152"/>
        <v>0.16046103385701893</v>
      </c>
      <c r="CL447">
        <f t="shared" ca="1" si="153"/>
        <v>0</v>
      </c>
      <c r="CN447">
        <f t="shared" ca="1" si="147"/>
        <v>0</v>
      </c>
    </row>
    <row r="448" spans="9:92">
      <c r="I448" t="str">
        <v>Justin Jackson</v>
      </c>
      <c r="K448" s="6" t="str">
        <f t="shared" ca="1" si="132"/>
        <v>Justin Jackson</v>
      </c>
      <c r="M448" t="str">
        <f ca="1"/>
        <v>Justin Jackson</v>
      </c>
      <c r="N448">
        <f ca="1">INDEX(_g_scores_!K$2:$K$474,MATCH(M448,_g_scores_!$A$2:$A$474,0))</f>
        <v>-3.6037740406333221</v>
      </c>
      <c r="P448">
        <f t="shared" ca="1" si="148"/>
        <v>0</v>
      </c>
      <c r="R448">
        <f t="shared" ca="1" si="133"/>
        <v>0</v>
      </c>
      <c r="T448" t="str">
        <v>Goran Dragic</v>
      </c>
      <c r="V448" s="6" t="str">
        <f t="shared" ca="1" si="134"/>
        <v>Goran Dragic</v>
      </c>
      <c r="X448" t="str">
        <f ca="1"/>
        <v>Goran Dragic</v>
      </c>
      <c r="Y448">
        <f ca="1">INDEX(_z_scores_!$K$2:$K$474,MATCH(X448,_z_scores_!$A$2:$A$474,0))</f>
        <v>-6.0495727984383718</v>
      </c>
      <c r="AA448">
        <f t="shared" ca="1" si="149"/>
        <v>0</v>
      </c>
      <c r="AC448">
        <f t="shared" ca="1" si="150"/>
        <v>0</v>
      </c>
      <c r="AE448">
        <v>-1.1214804024827369</v>
      </c>
      <c r="AF448">
        <v>-1.2068721556934234</v>
      </c>
      <c r="AG448">
        <v>-0.52573511074061541</v>
      </c>
      <c r="AH448">
        <v>-0.65837150262762201</v>
      </c>
      <c r="AI448">
        <v>-0.76332139077358496</v>
      </c>
      <c r="AJ448">
        <v>-0.59152569864994953</v>
      </c>
      <c r="AK448">
        <v>0.5704465946826186</v>
      </c>
      <c r="AL448">
        <v>-4.1246431231318152E-2</v>
      </c>
      <c r="AM448">
        <v>-0.18387152137218038</v>
      </c>
      <c r="BE448" t="str">
        <f t="shared" si="135"/>
        <v>Justin Jackson</v>
      </c>
      <c r="BF448" cm="1">
        <f t="array" ref="BF448">INDEX(_x_scores_!B$2:B$474,MATCH($BE448,_x_scores_!$A$2:$A$474,0),0) + INDEX(_hidden_info_auction!AP$42:BA$42,'Draft Sim'!$F$21)</f>
        <v>-1.3454454876275699</v>
      </c>
      <c r="BG448" cm="1">
        <f t="array" ref="BG448">INDEX(_x_scores_!C$2:C$474,MATCH($BE448,_x_scores_!$A$2:$A$474,0),0) + INDEX(_hidden_info_auction!AP$43:BA$43,'Draft Sim'!$F$21)</f>
        <v>-0.82345349989419636</v>
      </c>
      <c r="BH448" cm="1">
        <f t="array" ref="BH448">INDEX(_x_scores_!D$2:D$474,MATCH($BE448,_x_scores_!$A$2:$A$474,0),0) +INDEX(_hidden_info_auction!AP$44:BA$44,'Draft Sim'!$F$21)</f>
        <v>-0.98605738755366379</v>
      </c>
      <c r="BI448" cm="1">
        <f t="array" ref="BI448">INDEX(_x_scores_!E$2:E$474,MATCH($BE448,_x_scores_!$A$2:$A$474,0),0) + INDEX(_hidden_info_auction!AP$45:BA$45,'Draft Sim'!$F$21)</f>
        <v>-0.97401100730792911</v>
      </c>
      <c r="BJ448" cm="1">
        <f t="array" ref="BJ448">INDEX(_x_scores_!F$2:F$474,MATCH($BE448,_x_scores_!$A$2:$A$474,0),0) + INDEX(_hidden_info_auction!AP$46:BA$46,'Draft Sim'!$F$21)</f>
        <v>-1.1796018992300896</v>
      </c>
      <c r="BK448" cm="1">
        <f t="array" ref="BK448">INDEX(_x_scores_!G$2:G$474,MATCH($BE448,_x_scores_!$A$2:$A$474,0),0) + INDEX(_hidden_info_auction!AP$47:BA$47,'Draft Sim'!$F$21)</f>
        <v>-0.86025275361083198</v>
      </c>
      <c r="BL448" cm="1">
        <f t="array" ref="BL448">INDEX(_x_scores_!H$2:H$474,MATCH($BE448,_x_scores_!$A$2:$A$474,0),0) + INDEX(_hidden_info_auction!AP$48:BA$48,'Draft Sim'!$F$21)</f>
        <v>0.95957496884550531</v>
      </c>
      <c r="BM448" cm="1">
        <f t="array" ref="BM448">INDEX(_x_scores_!I$2:I$474,MATCH($BE448,_x_scores_!$A$2:$A$474,0),0) + INDEX(_hidden_info_auction!AP$49:BA$49,'Draft Sim'!$F$21)</f>
        <v>-1.7624922352970112</v>
      </c>
      <c r="BN448" cm="1">
        <f t="array" ref="BN448">INDEX(_x_scores_!J$2:J$474,MATCH($BE448,_x_scores_!$A$2:$A$474,0),0) + INDEX(_hidden_info_auction!AP$50:BA$50,'Draft Sim'!$F$21)</f>
        <v>2.1013501545556076E-2</v>
      </c>
      <c r="BP448">
        <f t="shared" si="136"/>
        <v>0.40088993253462479</v>
      </c>
      <c r="BQ448">
        <f t="shared" si="137"/>
        <v>0.44355905062619971</v>
      </c>
      <c r="BR448">
        <f t="shared" si="138"/>
        <v>0.43410571266004228</v>
      </c>
      <c r="BS448">
        <f t="shared" si="139"/>
        <v>0.42647054593126299</v>
      </c>
      <c r="BT448">
        <f t="shared" si="140"/>
        <v>0.41829951211414262</v>
      </c>
      <c r="BU448">
        <f t="shared" si="141"/>
        <v>0.44086467292456044</v>
      </c>
      <c r="BV448">
        <f t="shared" si="142"/>
        <v>0.56997769888276362</v>
      </c>
      <c r="BW448">
        <f t="shared" si="143"/>
        <v>0.37162400868968237</v>
      </c>
      <c r="BX448">
        <f t="shared" si="144"/>
        <v>0.5015457981000333</v>
      </c>
      <c r="BZ448">
        <f t="shared" si="145"/>
        <v>0.44525965916259025</v>
      </c>
      <c r="CA448" cm="1">
        <f t="array" aca="1" ref="CA448" ca="1">SUM(IF(MOD(_xlfn.FLOOR.MATH(ROW(INDIRECT("1:512"))/1),2)=1,BP448,1-BP448) * IF(MOD(_xlfn.FLOOR.MATH(ROW(INDIRECT("1:512"))/2),2)=1,BQ448,1-BQ448) *  IF(MOD(_xlfn.FLOOR.MATH(ROW(INDIRECT("1:512"))/4),2)=1,BR448,1-BR448) *IF(MOD(_xlfn.FLOOR.MATH(ROW(INDIRECT("1:512"))/8),2)=1,BS448,1-BS448) * IF(MOD(_xlfn.FLOOR.MATH(ROW(INDIRECT("1:512"))/16),2)=1,BT448,1-BT448) * IF(MOD(_xlfn.FLOOR.MATH(ROW(INDIRECT("1:512"))/32),2)=1,BU448,1-BU448) *  IF(MOD(_xlfn.FLOOR.MATH(ROW(INDIRECT("1:512"))/64),2)=1,BV448,1-BV448) * IF(MOD(_xlfn.FLOOR.MATH(ROW(INDIRECT("1:512"))/128),2)=1,BW448,1-BW448) * IF(MOD(_xlfn.FLOOR.MATH(ROW(INDIRECT("1:512"))/256),2)=1,BX448,1-BX448)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0.36655046761357934</v>
      </c>
      <c r="CB448">
        <f ca="1">IF('Auction Sim'!$C$2 = "Most Categories",CA448,BZ448)</f>
        <v>0.36655046761357934</v>
      </c>
      <c r="CD448" t="str">
        <f ca="1"/>
        <v>DeAndre Jordan</v>
      </c>
      <c r="CF448" s="6" t="str">
        <f t="shared" ca="1" si="146"/>
        <v>DeAndre Jordan</v>
      </c>
      <c r="CH448" t="str">
        <f ca="1"/>
        <v>DeAndre Jordan</v>
      </c>
      <c r="CI448">
        <f t="shared" ca="1" si="151"/>
        <v>0.36658566385829328</v>
      </c>
      <c r="CJ448">
        <f t="shared" ca="1" si="152"/>
        <v>0.1590899884756648</v>
      </c>
      <c r="CL448">
        <f t="shared" ca="1" si="153"/>
        <v>0</v>
      </c>
      <c r="CN448">
        <f t="shared" ca="1" si="147"/>
        <v>0</v>
      </c>
    </row>
    <row r="449" spans="9:92">
      <c r="I449" t="str">
        <v>Thanasis Antetokounmpo</v>
      </c>
      <c r="K449" s="6" t="str">
        <f t="shared" ca="1" si="132"/>
        <v>Thanasis Antetokounmpo</v>
      </c>
      <c r="M449" t="str">
        <f ca="1"/>
        <v>Thanasis Antetokounmpo</v>
      </c>
      <c r="N449">
        <f ca="1">INDEX(_g_scores_!K$2:$K$474,MATCH(M449,_g_scores_!$A$2:$A$474,0))</f>
        <v>-3.6115895350460177</v>
      </c>
      <c r="P449">
        <f t="shared" ca="1" si="148"/>
        <v>0</v>
      </c>
      <c r="R449">
        <f t="shared" ca="1" si="133"/>
        <v>0</v>
      </c>
      <c r="T449" t="str">
        <v>Bryce McGowens</v>
      </c>
      <c r="V449" s="6" t="str">
        <f t="shared" ca="1" si="134"/>
        <v>Bryce McGowens</v>
      </c>
      <c r="X449" t="str">
        <f ca="1"/>
        <v>Bryce McGowens</v>
      </c>
      <c r="Y449">
        <f ca="1">INDEX(_z_scores_!$K$2:$K$474,MATCH(X449,_z_scores_!$A$2:$A$474,0))</f>
        <v>-6.0532605003076316</v>
      </c>
      <c r="AA449">
        <f t="shared" ca="1" si="149"/>
        <v>0</v>
      </c>
      <c r="AC449">
        <f t="shared" ca="1" si="150"/>
        <v>0</v>
      </c>
      <c r="AE449">
        <v>-1.0833708060568015</v>
      </c>
      <c r="AF449">
        <v>-1.0355331178504161</v>
      </c>
      <c r="AG449">
        <v>-0.91164594784977226</v>
      </c>
      <c r="AH449">
        <v>-0.60165162947098128</v>
      </c>
      <c r="AI449">
        <v>-0.67661722661225909</v>
      </c>
      <c r="AJ449">
        <v>-0.70002224871851604</v>
      </c>
      <c r="AK449">
        <v>0.69736708101021483</v>
      </c>
      <c r="AL449">
        <v>-7.3255347360169878E-2</v>
      </c>
      <c r="AM449">
        <v>-0.23920585268510106</v>
      </c>
      <c r="BE449" t="str">
        <f t="shared" si="135"/>
        <v>Thanasis Antetokounmpo</v>
      </c>
      <c r="BF449" cm="1">
        <f t="array" ref="BF449">INDEX(_x_scores_!B$2:B$474,MATCH($BE449,_x_scores_!$A$2:$A$474,0),0) + INDEX(_hidden_info_auction!AP$42:BA$42,'Draft Sim'!$F$21)</f>
        <v>-1.278175761382075</v>
      </c>
      <c r="BG449" cm="1">
        <f t="array" ref="BG449">INDEX(_x_scores_!C$2:C$474,MATCH($BE449,_x_scores_!$A$2:$A$474,0),0) + INDEX(_hidden_info_auction!AP$43:BA$43,'Draft Sim'!$F$21)</f>
        <v>-0.81242742358109987</v>
      </c>
      <c r="BH449" cm="1">
        <f t="array" ref="BH449">INDEX(_x_scores_!D$2:D$474,MATCH($BE449,_x_scores_!$A$2:$A$474,0),0) +INDEX(_hidden_info_auction!AP$44:BA$44,'Draft Sim'!$F$21)</f>
        <v>-0.89099081034962668</v>
      </c>
      <c r="BI449" cm="1">
        <f t="array" ref="BI449">INDEX(_x_scores_!E$2:E$474,MATCH($BE449,_x_scores_!$A$2:$A$474,0),0) + INDEX(_hidden_info_auction!AP$45:BA$45,'Draft Sim'!$F$21)</f>
        <v>-0.9152606845305653</v>
      </c>
      <c r="BJ449" cm="1">
        <f t="array" ref="BJ449">INDEX(_x_scores_!F$2:F$474,MATCH($BE449,_x_scores_!$A$2:$A$474,0),0) + INDEX(_hidden_info_auction!AP$46:BA$46,'Draft Sim'!$F$21)</f>
        <v>-1.2260359624011117</v>
      </c>
      <c r="BK449" cm="1">
        <f t="array" ref="BK449">INDEX(_x_scores_!G$2:G$474,MATCH($BE449,_x_scores_!$A$2:$A$474,0),0) + INDEX(_hidden_info_auction!AP$47:BA$47,'Draft Sim'!$F$21)</f>
        <v>-0.95351075472711877</v>
      </c>
      <c r="BL449" cm="1">
        <f t="array" ref="BL449">INDEX(_x_scores_!H$2:H$474,MATCH($BE449,_x_scores_!$A$2:$A$474,0),0) + INDEX(_hidden_info_auction!AP$48:BA$48,'Draft Sim'!$F$21)</f>
        <v>0.81825063578264212</v>
      </c>
      <c r="BM449" cm="1">
        <f t="array" ref="BM449">INDEX(_x_scores_!I$2:I$474,MATCH($BE449,_x_scores_!$A$2:$A$474,0),0) + INDEX(_hidden_info_auction!AP$49:BA$49,'Draft Sim'!$F$21)</f>
        <v>-1.7846713780249255</v>
      </c>
      <c r="BN449" cm="1">
        <f t="array" ref="BN449">INDEX(_x_scores_!J$2:J$474,MATCH($BE449,_x_scores_!$A$2:$A$474,0),0) + INDEX(_hidden_info_auction!AP$50:BA$50,'Draft Sim'!$F$21)</f>
        <v>7.8053560977419209E-2</v>
      </c>
      <c r="BP449">
        <f t="shared" si="136"/>
        <v>0.40574954521924855</v>
      </c>
      <c r="BQ449">
        <f t="shared" si="137"/>
        <v>0.44430983554454995</v>
      </c>
      <c r="BR449">
        <f t="shared" si="138"/>
        <v>0.44040863517664963</v>
      </c>
      <c r="BS449">
        <f t="shared" si="139"/>
        <v>0.4308595790941171</v>
      </c>
      <c r="BT449">
        <f t="shared" si="140"/>
        <v>0.41513147008066364</v>
      </c>
      <c r="BU449">
        <f t="shared" si="141"/>
        <v>0.43450901413273268</v>
      </c>
      <c r="BV449">
        <f t="shared" si="142"/>
        <v>0.55975564075589501</v>
      </c>
      <c r="BW449">
        <f t="shared" si="143"/>
        <v>0.37006653955516589</v>
      </c>
      <c r="BX449">
        <f t="shared" si="144"/>
        <v>0.50574160296411685</v>
      </c>
      <c r="BZ449">
        <f t="shared" si="145"/>
        <v>0.44517020694701553</v>
      </c>
      <c r="CA449" cm="1">
        <f t="array" aca="1" ref="CA449" ca="1">SUM(IF(MOD(_xlfn.FLOOR.MATH(ROW(INDIRECT("1:512"))/1),2)=1,BP449,1-BP449) * IF(MOD(_xlfn.FLOOR.MATH(ROW(INDIRECT("1:512"))/2),2)=1,BQ449,1-BQ449) *  IF(MOD(_xlfn.FLOOR.MATH(ROW(INDIRECT("1:512"))/4),2)=1,BR449,1-BR449) *IF(MOD(_xlfn.FLOOR.MATH(ROW(INDIRECT("1:512"))/8),2)=1,BS449,1-BS449) * IF(MOD(_xlfn.FLOOR.MATH(ROW(INDIRECT("1:512"))/16),2)=1,BT449,1-BT449) * IF(MOD(_xlfn.FLOOR.MATH(ROW(INDIRECT("1:512"))/32),2)=1,BU449,1-BU449) *  IF(MOD(_xlfn.FLOOR.MATH(ROW(INDIRECT("1:512"))/64),2)=1,BV449,1-BV449) * IF(MOD(_xlfn.FLOOR.MATH(ROW(INDIRECT("1:512"))/128),2)=1,BW449,1-BW449) * IF(MOD(_xlfn.FLOOR.MATH(ROW(INDIRECT("1:512"))/256),2)=1,BX449,1-BX449)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0.36641847106782999</v>
      </c>
      <c r="CB449">
        <f ca="1">IF('Auction Sim'!$C$2 = "Most Categories",CA449,BZ449)</f>
        <v>0.36641847106782999</v>
      </c>
      <c r="CD449" t="str">
        <f ca="1"/>
        <v>Justin Jackson</v>
      </c>
      <c r="CF449" s="6" t="str">
        <f t="shared" ca="1" si="146"/>
        <v>Justin Jackson</v>
      </c>
      <c r="CH449" t="str">
        <f ca="1"/>
        <v>Justin Jackson</v>
      </c>
      <c r="CI449">
        <f t="shared" ca="1" si="151"/>
        <v>0.36655046761357934</v>
      </c>
      <c r="CJ449">
        <f t="shared" ca="1" si="152"/>
        <v>0.15899648452547105</v>
      </c>
      <c r="CL449">
        <f t="shared" ca="1" si="153"/>
        <v>0</v>
      </c>
      <c r="CN449">
        <f t="shared" ca="1" si="147"/>
        <v>0</v>
      </c>
    </row>
    <row r="450" spans="9:92">
      <c r="I450" t="str">
        <v>Tyrese Martin</v>
      </c>
      <c r="K450" s="6" t="str">
        <f t="shared" ca="1" si="132"/>
        <v>Tyrese Martin</v>
      </c>
      <c r="M450" t="str">
        <f ca="1"/>
        <v>Tyrese Martin</v>
      </c>
      <c r="N450">
        <f ca="1">INDEX(_g_scores_!K$2:$K$474,MATCH(M450,_g_scores_!$A$2:$A$474,0))</f>
        <v>-3.6143156895343931</v>
      </c>
      <c r="P450">
        <f t="shared" ca="1" si="148"/>
        <v>0</v>
      </c>
      <c r="R450">
        <f t="shared" ca="1" si="133"/>
        <v>0</v>
      </c>
      <c r="T450" t="str">
        <v>Noah Vonleh</v>
      </c>
      <c r="V450" s="6" t="str">
        <f t="shared" ca="1" si="134"/>
        <v>Noah Vonleh</v>
      </c>
      <c r="X450" t="str">
        <f ca="1"/>
        <v>Noah Vonleh</v>
      </c>
      <c r="Y450">
        <f ca="1">INDEX(_z_scores_!$K$2:$K$474,MATCH(X450,_z_scores_!$A$2:$A$474,0))</f>
        <v>-6.0689345721349968</v>
      </c>
      <c r="AA450">
        <f t="shared" ca="1" si="149"/>
        <v>0</v>
      </c>
      <c r="AC450">
        <f t="shared" ca="1" si="150"/>
        <v>0</v>
      </c>
      <c r="AE450">
        <v>-1.211958101922521</v>
      </c>
      <c r="AF450">
        <v>-0.9413050435473681</v>
      </c>
      <c r="AG450">
        <v>-1.1176677247436846</v>
      </c>
      <c r="AH450">
        <v>-0.77920840430542737</v>
      </c>
      <c r="AI450">
        <v>-0.45208414437129801</v>
      </c>
      <c r="AJ450">
        <v>-0.94335024640357756</v>
      </c>
      <c r="AK450">
        <v>0.8724027333178932</v>
      </c>
      <c r="AL450">
        <v>-5.0433799384871712E-2</v>
      </c>
      <c r="AM450">
        <v>-7.2980429263013189E-3</v>
      </c>
      <c r="BE450" t="str">
        <f t="shared" si="135"/>
        <v>Tyrese Martin</v>
      </c>
      <c r="BF450" cm="1">
        <f t="array" ref="BF450">INDEX(_x_scores_!B$2:B$474,MATCH($BE450,_x_scores_!$A$2:$A$474,0),0) + INDEX(_hidden_info_auction!AP$42:BA$42,'Draft Sim'!$F$21)</f>
        <v>-1.2765867814312177</v>
      </c>
      <c r="BG450" cm="1">
        <f t="array" ref="BG450">INDEX(_x_scores_!C$2:C$474,MATCH($BE450,_x_scores_!$A$2:$A$474,0),0) + INDEX(_hidden_info_auction!AP$43:BA$43,'Draft Sim'!$F$21)</f>
        <v>-0.91658896339910234</v>
      </c>
      <c r="BH450" cm="1">
        <f t="array" ref="BH450">INDEX(_x_scores_!D$2:D$474,MATCH($BE450,_x_scores_!$A$2:$A$474,0),0) +INDEX(_hidden_info_auction!AP$44:BA$44,'Draft Sim'!$F$21)</f>
        <v>-0.90930668192177344</v>
      </c>
      <c r="BI450" cm="1">
        <f t="array" ref="BI450">INDEX(_x_scores_!E$2:E$474,MATCH($BE450,_x_scores_!$A$2:$A$474,0),0) + INDEX(_hidden_info_auction!AP$45:BA$45,'Draft Sim'!$F$21)</f>
        <v>-0.97039815193847789</v>
      </c>
      <c r="BJ450" cm="1">
        <f t="array" ref="BJ450">INDEX(_x_scores_!F$2:F$474,MATCH($BE450,_x_scores_!$A$2:$A$474,0),0) + INDEX(_hidden_info_auction!AP$46:BA$46,'Draft Sim'!$F$21)</f>
        <v>-1.2560643496811363</v>
      </c>
      <c r="BK450" cm="1">
        <f t="array" ref="BK450">INDEX(_x_scores_!G$2:G$474,MATCH($BE450,_x_scores_!$A$2:$A$474,0),0) + INDEX(_hidden_info_auction!AP$47:BA$47,'Draft Sim'!$F$21)</f>
        <v>-0.87946445220196612</v>
      </c>
      <c r="BL450" cm="1">
        <f t="array" ref="BL450">INDEX(_x_scores_!H$2:H$474,MATCH($BE450,_x_scores_!$A$2:$A$474,0),0) + INDEX(_hidden_info_auction!AP$48:BA$48,'Draft Sim'!$F$21)</f>
        <v>0.94568957488246164</v>
      </c>
      <c r="BM450" cm="1">
        <f t="array" ref="BM450">INDEX(_x_scores_!I$2:I$474,MATCH($BE450,_x_scores_!$A$2:$A$474,0),0) + INDEX(_hidden_info_auction!AP$49:BA$49,'Draft Sim'!$F$21)</f>
        <v>-1.7495372886274216</v>
      </c>
      <c r="BN450" cm="1">
        <f t="array" ref="BN450">INDEX(_x_scores_!J$2:J$474,MATCH($BE450,_x_scores_!$A$2:$A$474,0),0) + INDEX(_hidden_info_auction!AP$50:BA$50,'Draft Sim'!$F$21)</f>
        <v>3.6274902556900065E-2</v>
      </c>
      <c r="BP450">
        <f t="shared" si="136"/>
        <v>0.40586451323197992</v>
      </c>
      <c r="BQ450">
        <f t="shared" si="137"/>
        <v>0.43722563702496853</v>
      </c>
      <c r="BR450">
        <f t="shared" si="138"/>
        <v>0.43919306532911251</v>
      </c>
      <c r="BS450">
        <f t="shared" si="139"/>
        <v>0.42674019302504174</v>
      </c>
      <c r="BT450">
        <f t="shared" si="140"/>
        <v>0.41308565349358872</v>
      </c>
      <c r="BU450">
        <f t="shared" si="141"/>
        <v>0.43955406776645245</v>
      </c>
      <c r="BV450">
        <f t="shared" si="142"/>
        <v>0.56897532189581601</v>
      </c>
      <c r="BW450">
        <f t="shared" si="143"/>
        <v>0.37253470912729214</v>
      </c>
      <c r="BX450">
        <f t="shared" si="144"/>
        <v>0.5026684461661024</v>
      </c>
      <c r="BZ450">
        <f t="shared" si="145"/>
        <v>0.44509351189559493</v>
      </c>
      <c r="CA450" cm="1">
        <f t="array" aca="1" ref="CA450" ca="1">SUM(IF(MOD(_xlfn.FLOOR.MATH(ROW(INDIRECT("1:512"))/1),2)=1,BP450,1-BP450) * IF(MOD(_xlfn.FLOOR.MATH(ROW(INDIRECT("1:512"))/2),2)=1,BQ450,1-BQ450) *  IF(MOD(_xlfn.FLOOR.MATH(ROW(INDIRECT("1:512"))/4),2)=1,BR450,1-BR450) *IF(MOD(_xlfn.FLOOR.MATH(ROW(INDIRECT("1:512"))/8),2)=1,BS450,1-BS450) * IF(MOD(_xlfn.FLOOR.MATH(ROW(INDIRECT("1:512"))/16),2)=1,BT450,1-BT450) * IF(MOD(_xlfn.FLOOR.MATH(ROW(INDIRECT("1:512"))/32),2)=1,BU450,1-BU450) *  IF(MOD(_xlfn.FLOOR.MATH(ROW(INDIRECT("1:512"))/64),2)=1,BV450,1-BV450) * IF(MOD(_xlfn.FLOOR.MATH(ROW(INDIRECT("1:512"))/128),2)=1,BW450,1-BW450) * IF(MOD(_xlfn.FLOOR.MATH(ROW(INDIRECT("1:512"))/256),2)=1,BX450,1-BX450)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0.36616966886745034</v>
      </c>
      <c r="CB450">
        <f ca="1">IF('Auction Sim'!$C$2 = "Most Categories",CA450,BZ450)</f>
        <v>0.36616966886745034</v>
      </c>
      <c r="CD450" t="str">
        <f ca="1"/>
        <v>Thanasis Antetokounmpo</v>
      </c>
      <c r="CF450" s="6" t="str">
        <f t="shared" ca="1" si="146"/>
        <v>Thanasis Antetokounmpo</v>
      </c>
      <c r="CH450" t="str">
        <f ca="1"/>
        <v>Thanasis Antetokounmpo</v>
      </c>
      <c r="CI450">
        <f t="shared" ca="1" si="151"/>
        <v>0.36641847106782999</v>
      </c>
      <c r="CJ450">
        <f t="shared" ca="1" si="152"/>
        <v>0.15864578991131562</v>
      </c>
      <c r="CL450">
        <f t="shared" ca="1" si="153"/>
        <v>0</v>
      </c>
      <c r="CN450">
        <f t="shared" ca="1" si="147"/>
        <v>0</v>
      </c>
    </row>
    <row r="451" spans="9:92">
      <c r="I451" t="str">
        <v>DeAndre Jordan</v>
      </c>
      <c r="K451" s="6" t="str">
        <f t="shared" ca="1" si="132"/>
        <v>DeAndre Jordan</v>
      </c>
      <c r="M451" t="str">
        <f ca="1"/>
        <v>DeAndre Jordan</v>
      </c>
      <c r="N451">
        <f ca="1">INDEX(_g_scores_!K$2:$K$474,MATCH(M451,_g_scores_!$A$2:$A$474,0))</f>
        <v>-3.6170192297662238</v>
      </c>
      <c r="P451">
        <f t="shared" ca="1" si="148"/>
        <v>0</v>
      </c>
      <c r="R451">
        <f t="shared" ca="1" si="133"/>
        <v>0</v>
      </c>
      <c r="T451" t="str">
        <v>Kennedy Chandler</v>
      </c>
      <c r="V451" s="6" t="str">
        <f t="shared" ca="1" si="134"/>
        <v>Kennedy Chandler</v>
      </c>
      <c r="X451" t="str">
        <f ca="1"/>
        <v>Kennedy Chandler</v>
      </c>
      <c r="Y451">
        <f ca="1">INDEX(_z_scores_!$K$2:$K$474,MATCH(X451,_z_scores_!$A$2:$A$474,0))</f>
        <v>-6.0750388123786943</v>
      </c>
      <c r="AA451">
        <f t="shared" ca="1" si="149"/>
        <v>0</v>
      </c>
      <c r="AC451">
        <f t="shared" ca="1" si="150"/>
        <v>0</v>
      </c>
      <c r="AE451">
        <v>-1.2265400839124863</v>
      </c>
      <c r="AF451">
        <v>-1.1260964275887171</v>
      </c>
      <c r="AG451">
        <v>-0.71176825174599923</v>
      </c>
      <c r="AH451">
        <v>-0.53314466135877003</v>
      </c>
      <c r="AI451">
        <v>-0.70367063609473435</v>
      </c>
      <c r="AJ451">
        <v>-0.98218090393896551</v>
      </c>
      <c r="AK451">
        <v>0.81958977942954658</v>
      </c>
      <c r="AL451">
        <v>-0.11745546864129225</v>
      </c>
      <c r="AM451">
        <v>-0.12916617574762579</v>
      </c>
      <c r="BE451" t="str">
        <f t="shared" si="135"/>
        <v>DeAndre Jordan</v>
      </c>
      <c r="BF451" cm="1">
        <f t="array" ref="BF451">INDEX(_x_scores_!B$2:B$474,MATCH($BE451,_x_scores_!$A$2:$A$474,0),0) + INDEX(_hidden_info_auction!AP$42:BA$42,'Draft Sim'!$F$21)</f>
        <v>-1.3531295132934513</v>
      </c>
      <c r="BG451" cm="1">
        <f t="array" ref="BG451">INDEX(_x_scores_!C$2:C$474,MATCH($BE451,_x_scores_!$A$2:$A$474,0),0) + INDEX(_hidden_info_auction!AP$43:BA$43,'Draft Sim'!$F$21)</f>
        <v>-0.5605221222688368</v>
      </c>
      <c r="BH451" cm="1">
        <f t="array" ref="BH451">INDEX(_x_scores_!D$2:D$474,MATCH($BE451,_x_scores_!$A$2:$A$474,0),0) +INDEX(_hidden_info_auction!AP$44:BA$44,'Draft Sim'!$F$21)</f>
        <v>-0.96882733951107425</v>
      </c>
      <c r="BI451" cm="1">
        <f t="array" ref="BI451">INDEX(_x_scores_!E$2:E$474,MATCH($BE451,_x_scores_!$A$2:$A$474,0),0) + INDEX(_hidden_info_auction!AP$45:BA$45,'Draft Sim'!$F$21)</f>
        <v>-0.9995220993395848</v>
      </c>
      <c r="BJ451" cm="1">
        <f t="array" ref="BJ451">INDEX(_x_scores_!F$2:F$474,MATCH($BE451,_x_scores_!$A$2:$A$474,0),0) + INDEX(_hidden_info_auction!AP$46:BA$46,'Draft Sim'!$F$21)</f>
        <v>-1.0193719827834182</v>
      </c>
      <c r="BK451" cm="1">
        <f t="array" ref="BK451">INDEX(_x_scores_!G$2:G$474,MATCH($BE451,_x_scores_!$A$2:$A$474,0),0) + INDEX(_hidden_info_auction!AP$47:BA$47,'Draft Sim'!$F$21)</f>
        <v>-1.0996300368493372</v>
      </c>
      <c r="BL451" cm="1">
        <f t="array" ref="BL451">INDEX(_x_scores_!H$2:H$474,MATCH($BE451,_x_scores_!$A$2:$A$474,0),0) + INDEX(_hidden_info_auction!AP$48:BA$48,'Draft Sim'!$F$21)</f>
        <v>0.73405927480525701</v>
      </c>
      <c r="BM451" cm="1">
        <f t="array" ref="BM451">INDEX(_x_scores_!I$2:I$474,MATCH($BE451,_x_scores_!$A$2:$A$474,0),0) + INDEX(_hidden_info_auction!AP$49:BA$49,'Draft Sim'!$F$21)</f>
        <v>-1.9104456928528195</v>
      </c>
      <c r="BN451" cm="1">
        <f t="array" ref="BN451">INDEX(_x_scores_!J$2:J$474,MATCH($BE451,_x_scores_!$A$2:$A$474,0),0) + INDEX(_hidden_info_auction!AP$50:BA$50,'Draft Sim'!$F$21)</f>
        <v>0.23021379566668879</v>
      </c>
      <c r="BP451">
        <f t="shared" si="136"/>
        <v>0.40033579254676999</v>
      </c>
      <c r="BQ451">
        <f t="shared" si="137"/>
        <v>0.46151166071170269</v>
      </c>
      <c r="BR451">
        <f t="shared" si="138"/>
        <v>0.43524687244948224</v>
      </c>
      <c r="BS451">
        <f t="shared" si="139"/>
        <v>0.42456749918397696</v>
      </c>
      <c r="BT451">
        <f t="shared" si="140"/>
        <v>0.42927097569956452</v>
      </c>
      <c r="BU451">
        <f t="shared" si="141"/>
        <v>0.42458534238704504</v>
      </c>
      <c r="BV451">
        <f t="shared" si="142"/>
        <v>0.55364659986994191</v>
      </c>
      <c r="BW451">
        <f t="shared" si="143"/>
        <v>0.36127532114432503</v>
      </c>
      <c r="BX451">
        <f t="shared" si="144"/>
        <v>0.51692997660388507</v>
      </c>
      <c r="BZ451">
        <f t="shared" si="145"/>
        <v>0.44526333784407701</v>
      </c>
      <c r="CA451" cm="1">
        <f t="array" aca="1" ref="CA451" ca="1">SUM(IF(MOD(_xlfn.FLOOR.MATH(ROW(INDIRECT("1:512"))/1),2)=1,BP451,1-BP451) * IF(MOD(_xlfn.FLOOR.MATH(ROW(INDIRECT("1:512"))/2),2)=1,BQ451,1-BQ451) *  IF(MOD(_xlfn.FLOOR.MATH(ROW(INDIRECT("1:512"))/4),2)=1,BR451,1-BR451) *IF(MOD(_xlfn.FLOOR.MATH(ROW(INDIRECT("1:512"))/8),2)=1,BS451,1-BS451) * IF(MOD(_xlfn.FLOOR.MATH(ROW(INDIRECT("1:512"))/16),2)=1,BT451,1-BT451) * IF(MOD(_xlfn.FLOOR.MATH(ROW(INDIRECT("1:512"))/32),2)=1,BU451,1-BU451) *  IF(MOD(_xlfn.FLOOR.MATH(ROW(INDIRECT("1:512"))/64),2)=1,BV451,1-BV451) * IF(MOD(_xlfn.FLOOR.MATH(ROW(INDIRECT("1:512"))/128),2)=1,BW451,1-BW451) * IF(MOD(_xlfn.FLOOR.MATH(ROW(INDIRECT("1:512"))/256),2)=1,BX451,1-BX451)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0.36658566385829328</v>
      </c>
      <c r="CB451">
        <f ca="1">IF('Auction Sim'!$C$2 = "Most Categories",CA451,BZ451)</f>
        <v>0.36658566385829328</v>
      </c>
      <c r="CD451" t="str">
        <f ca="1"/>
        <v>Moses Brown</v>
      </c>
      <c r="CF451" s="6" t="str">
        <f t="shared" ca="1" si="146"/>
        <v>Moses Brown</v>
      </c>
      <c r="CH451" t="str">
        <f ca="1"/>
        <v>Moses Brown</v>
      </c>
      <c r="CI451">
        <f t="shared" ca="1" si="151"/>
        <v>0.3662744395413407</v>
      </c>
      <c r="CJ451">
        <f t="shared" ca="1" si="152"/>
        <v>0.15826307229004405</v>
      </c>
      <c r="CL451">
        <f t="shared" ca="1" si="153"/>
        <v>0</v>
      </c>
      <c r="CN451">
        <f t="shared" ca="1" si="147"/>
        <v>0</v>
      </c>
    </row>
    <row r="452" spans="9:92">
      <c r="I452" t="str">
        <v>Moses Brown</v>
      </c>
      <c r="K452" s="6" t="str">
        <f t="shared" ref="K452:K476" ca="1" si="154">IFERROR(MATCH(I452,$E$4:$E$502,0),I452)</f>
        <v>Moses Brown</v>
      </c>
      <c r="M452" t="str">
        <f ca="1"/>
        <v>Moses Brown</v>
      </c>
      <c r="N452">
        <f ca="1">INDEX(_g_scores_!K$2:$K$474,MATCH(M452,_g_scores_!$A$2:$A$474,0))</f>
        <v>-3.6360588515179595</v>
      </c>
      <c r="P452">
        <f t="shared" ca="1" si="148"/>
        <v>0</v>
      </c>
      <c r="R452">
        <f t="shared" ref="R452:R476" ca="1" si="155">P452*$G$7/$Q$4</f>
        <v>0</v>
      </c>
      <c r="T452" t="str">
        <v>Trent Forrest</v>
      </c>
      <c r="V452" s="6" t="str">
        <f t="shared" ref="V452:V476" ca="1" si="156">IFERROR(MATCH(T452,$E$4:$E$502,0),T452)</f>
        <v>Trent Forrest</v>
      </c>
      <c r="X452" t="str">
        <f ca="1"/>
        <v>Trent Forrest</v>
      </c>
      <c r="Y452">
        <f ca="1">INDEX(_z_scores_!$K$2:$K$474,MATCH(X452,_z_scores_!$A$2:$A$474,0))</f>
        <v>-6.0972694760309389</v>
      </c>
      <c r="AA452">
        <f t="shared" ca="1" si="149"/>
        <v>0</v>
      </c>
      <c r="AC452">
        <f t="shared" ca="1" si="150"/>
        <v>0</v>
      </c>
      <c r="AE452">
        <v>-1.206959647326711</v>
      </c>
      <c r="AF452">
        <v>-1.1111804487713672</v>
      </c>
      <c r="AG452">
        <v>-0.79352526651723765</v>
      </c>
      <c r="AH452">
        <v>-0.63475495740410148</v>
      </c>
      <c r="AI452">
        <v>-0.72072055950253855</v>
      </c>
      <c r="AJ452">
        <v>-0.94890494540828607</v>
      </c>
      <c r="AK452">
        <v>0.81324076511874788</v>
      </c>
      <c r="AL452">
        <v>-2.7866161506537753E-2</v>
      </c>
      <c r="AM452">
        <v>-8.069798605859943E-2</v>
      </c>
      <c r="BE452" t="str">
        <f t="shared" ref="BE452:BE476" si="157">I452</f>
        <v>Moses Brown</v>
      </c>
      <c r="BF452" cm="1">
        <f t="array" ref="BF452">INDEX(_x_scores_!B$2:B$474,MATCH($BE452,_x_scores_!$A$2:$A$474,0),0) + INDEX(_hidden_info_auction!AP$42:BA$42,'Draft Sim'!$F$21)</f>
        <v>-1.3196593309001636</v>
      </c>
      <c r="BG452" cm="1">
        <f t="array" ref="BG452">INDEX(_x_scores_!C$2:C$474,MATCH($BE452,_x_scores_!$A$2:$A$474,0),0) + INDEX(_hidden_info_auction!AP$43:BA$43,'Draft Sim'!$F$21)</f>
        <v>-0.49929158049921218</v>
      </c>
      <c r="BH452" cm="1">
        <f t="array" ref="BH452">INDEX(_x_scores_!D$2:D$474,MATCH($BE452,_x_scores_!$A$2:$A$474,0),0) +INDEX(_hidden_info_auction!AP$44:BA$44,'Draft Sim'!$F$21)</f>
        <v>-1.0590165946813128</v>
      </c>
      <c r="BI452" cm="1">
        <f t="array" ref="BI452">INDEX(_x_scores_!E$2:E$474,MATCH($BE452,_x_scores_!$A$2:$A$474,0),0) + INDEX(_hidden_info_auction!AP$45:BA$45,'Draft Sim'!$F$21)</f>
        <v>-1.0002402006687912</v>
      </c>
      <c r="BJ452" cm="1">
        <f t="array" ref="BJ452">INDEX(_x_scores_!F$2:F$474,MATCH($BE452,_x_scores_!$A$2:$A$474,0),0) + INDEX(_hidden_info_auction!AP$46:BA$46,'Draft Sim'!$F$21)</f>
        <v>-0.87944926579189153</v>
      </c>
      <c r="BK452" cm="1">
        <f t="array" ref="BK452">INDEX(_x_scores_!G$2:G$474,MATCH($BE452,_x_scores_!$A$2:$A$474,0),0) + INDEX(_hidden_info_auction!AP$47:BA$47,'Draft Sim'!$F$21)</f>
        <v>-1.1618838549487041</v>
      </c>
      <c r="BL452" cm="1">
        <f t="array" ref="BL452">INDEX(_x_scores_!H$2:H$474,MATCH($BE452,_x_scores_!$A$2:$A$474,0),0) + INDEX(_hidden_info_auction!AP$48:BA$48,'Draft Sim'!$F$21)</f>
        <v>0.86899161890263055</v>
      </c>
      <c r="BM452" cm="1">
        <f t="array" ref="BM452">INDEX(_x_scores_!I$2:I$474,MATCH($BE452,_x_scores_!$A$2:$A$474,0),0) + INDEX(_hidden_info_auction!AP$49:BA$49,'Draft Sim'!$F$21)</f>
        <v>-2.1164406230277768</v>
      </c>
      <c r="BN452" cm="1">
        <f t="array" ref="BN452">INDEX(_x_scores_!J$2:J$474,MATCH($BE452,_x_scores_!$A$2:$A$474,0),0) + INDEX(_hidden_info_auction!AP$50:BA$50,'Draft Sim'!$F$21)</f>
        <v>0.19997554658166697</v>
      </c>
      <c r="BP452">
        <f t="shared" ref="BP452:BP476" si="158">1 - _xlfn.NORM.DIST(0,BF452,SQRT(AP$54),TRUE)</f>
        <v>0.40275097483180378</v>
      </c>
      <c r="BQ452">
        <f t="shared" ref="BQ452:BQ476" si="159">1 - _xlfn.NORM.DIST(0,BG452,SQRT(AP$55),TRUE)</f>
        <v>0.46570505702061449</v>
      </c>
      <c r="BR452">
        <f t="shared" ref="BR452:BR476" si="160">1 - _xlfn.NORM.DIST(0,BH452,SQRT(AP$56),TRUE)</f>
        <v>0.429279760509786</v>
      </c>
      <c r="BS452">
        <f t="shared" ref="BS452:BS476" si="161">1 - _xlfn.NORM.DIST(0,BI452,SQRT(AP$57),TRUE)</f>
        <v>0.42451395631518041</v>
      </c>
      <c r="BT452">
        <f t="shared" ref="BT452:BT476" si="162">1 - _xlfn.NORM.DIST(0,BJ452,SQRT(AP$58),TRUE)</f>
        <v>0.43889714585405715</v>
      </c>
      <c r="BU452">
        <f t="shared" ref="BU452:BU476" si="163">1 - _xlfn.NORM.DIST(0,BK452,SQRT(AP$59),TRUE)</f>
        <v>0.42037148150572345</v>
      </c>
      <c r="BV452">
        <f t="shared" ref="BV452:BV476" si="164">1 - _xlfn.NORM.DIST(0,BL452,SQRT(AP$60),TRUE)</f>
        <v>0.56343071325241012</v>
      </c>
      <c r="BW452">
        <f t="shared" ref="BW452:BW476" si="165">1 - _xlfn.NORM.DIST(0,BM452,SQRT(AP$61),TRUE)</f>
        <v>0.34703578423132275</v>
      </c>
      <c r="BX452">
        <f t="shared" ref="BX452:BX476" si="166">1 - _xlfn.NORM.DIST(0,BN452,SQRT(AP$62),TRUE)</f>
        <v>0.51470733254639656</v>
      </c>
      <c r="BZ452">
        <f t="shared" ref="BZ452:BZ476" si="167">AVERAGE(BP452:BX452)</f>
        <v>0.445188022896366</v>
      </c>
      <c r="CA452" cm="1">
        <f t="array" aca="1" ref="CA452" ca="1">SUM(IF(MOD(_xlfn.FLOOR.MATH(ROW(INDIRECT("1:512"))/1),2)=1,BP452,1-BP452) * IF(MOD(_xlfn.FLOOR.MATH(ROW(INDIRECT("1:512"))/2),2)=1,BQ452,1-BQ452) *  IF(MOD(_xlfn.FLOOR.MATH(ROW(INDIRECT("1:512"))/4),2)=1,BR452,1-BR452) *IF(MOD(_xlfn.FLOOR.MATH(ROW(INDIRECT("1:512"))/8),2)=1,BS452,1-BS452) * IF(MOD(_xlfn.FLOOR.MATH(ROW(INDIRECT("1:512"))/16),2)=1,BT452,1-BT452) * IF(MOD(_xlfn.FLOOR.MATH(ROW(INDIRECT("1:512"))/32),2)=1,BU452,1-BU452) *  IF(MOD(_xlfn.FLOOR.MATH(ROW(INDIRECT("1:512"))/64),2)=1,BV452,1-BV452) * IF(MOD(_xlfn.FLOOR.MATH(ROW(INDIRECT("1:512"))/128),2)=1,BW452,1-BW452) * IF(MOD(_xlfn.FLOOR.MATH(ROW(INDIRECT("1:512"))/256),2)=1,BX452,1-BX452)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0.3662744395413407</v>
      </c>
      <c r="CB452">
        <f ca="1">IF('Auction Sim'!$C$2 = "Most Categories",CA452,BZ452)</f>
        <v>0.3662744395413407</v>
      </c>
      <c r="CD452" t="str">
        <f ca="1"/>
        <v>Tyrese Martin</v>
      </c>
      <c r="CF452" s="6" t="str">
        <f t="shared" ref="CF452:CF476" ca="1" si="168">IFERROR(MATCH(CD452,$E$4:$E$502,0),CD452)</f>
        <v>Tyrese Martin</v>
      </c>
      <c r="CH452" t="str">
        <f ca="1"/>
        <v>Tyrese Martin</v>
      </c>
      <c r="CI452">
        <f t="shared" ca="1" si="151"/>
        <v>0.36616966886745034</v>
      </c>
      <c r="CJ452">
        <f t="shared" ca="1" si="152"/>
        <v>0.15798464635342141</v>
      </c>
      <c r="CL452">
        <f t="shared" ca="1" si="153"/>
        <v>0</v>
      </c>
      <c r="CN452">
        <f t="shared" ref="CN452:CN476" ca="1" si="169">CL452*$G$7/$CM$4</f>
        <v>0</v>
      </c>
    </row>
    <row r="453" spans="9:92">
      <c r="I453" t="str">
        <v>Trent Forrest</v>
      </c>
      <c r="K453" s="6" t="str">
        <f t="shared" ca="1" si="154"/>
        <v>Trent Forrest</v>
      </c>
      <c r="M453" t="str">
        <f ca="1"/>
        <v>Trent Forrest</v>
      </c>
      <c r="N453">
        <f ca="1">INDEX(_g_scores_!K$2:$K$474,MATCH(M453,_g_scores_!$A$2:$A$474,0))</f>
        <v>-3.6457404545281253</v>
      </c>
      <c r="P453">
        <f t="shared" ref="P453:P476" ca="1" si="170">MAX(N453-$O$4,0)</f>
        <v>0</v>
      </c>
      <c r="R453">
        <f t="shared" ca="1" si="155"/>
        <v>0</v>
      </c>
      <c r="T453" t="str">
        <v>Jake LaRavia</v>
      </c>
      <c r="V453" s="6" t="str">
        <f t="shared" ca="1" si="156"/>
        <v>Jake LaRavia</v>
      </c>
      <c r="X453" t="str">
        <f ca="1"/>
        <v>Jake LaRavia</v>
      </c>
      <c r="Y453">
        <f ca="1">INDEX(_z_scores_!$K$2:$K$474,MATCH(X453,_z_scores_!$A$2:$A$474,0))</f>
        <v>-6.1075664050114273</v>
      </c>
      <c r="AA453">
        <f t="shared" ref="AA453:AA476" ca="1" si="171">MAX(Y453-$Z$4,0)</f>
        <v>0</v>
      </c>
      <c r="AC453">
        <f t="shared" ref="AC453:AC476" ca="1" si="172">AA453*$G$7/$AB$4</f>
        <v>0</v>
      </c>
      <c r="AE453">
        <v>-1.2226951998785003</v>
      </c>
      <c r="AF453">
        <v>-0.99808066807704765</v>
      </c>
      <c r="AG453">
        <v>-1.1965972164229697</v>
      </c>
      <c r="AH453">
        <v>-0.65958703936765917</v>
      </c>
      <c r="AI453">
        <v>-0.6893338452631409</v>
      </c>
      <c r="AJ453">
        <v>-0.67888221239769486</v>
      </c>
      <c r="AK453">
        <v>0.96106126347802312</v>
      </c>
      <c r="AL453">
        <v>-7.5291972414659888E-2</v>
      </c>
      <c r="AM453">
        <v>-0.15949008975621029</v>
      </c>
      <c r="BE453" t="str">
        <f t="shared" si="157"/>
        <v>Trent Forrest</v>
      </c>
      <c r="BF453" cm="1">
        <f t="array" ref="BF453">INDEX(_x_scores_!B$2:B$474,MATCH($BE453,_x_scores_!$A$2:$A$474,0),0) + INDEX(_hidden_info_auction!AP$42:BA$42,'Draft Sim'!$F$21)</f>
        <v>-1.2987965105451813</v>
      </c>
      <c r="BG453" cm="1">
        <f t="array" ref="BG453">INDEX(_x_scores_!C$2:C$474,MATCH($BE453,_x_scores_!$A$2:$A$474,0),0) + INDEX(_hidden_info_auction!AP$43:BA$43,'Draft Sim'!$F$21)</f>
        <v>-0.86701283364466086</v>
      </c>
      <c r="BH453" cm="1">
        <f t="array" ref="BH453">INDEX(_x_scores_!D$2:D$474,MATCH($BE453,_x_scores_!$A$2:$A$474,0),0) +INDEX(_hidden_info_auction!AP$44:BA$44,'Draft Sim'!$F$21)</f>
        <v>-0.6440662632837324</v>
      </c>
      <c r="BI453" cm="1">
        <f t="array" ref="BI453">INDEX(_x_scores_!E$2:E$474,MATCH($BE453,_x_scores_!$A$2:$A$474,0),0) + INDEX(_hidden_info_auction!AP$45:BA$45,'Draft Sim'!$F$21)</f>
        <v>-0.86773048434951283</v>
      </c>
      <c r="BJ453" cm="1">
        <f t="array" ref="BJ453">INDEX(_x_scores_!F$2:F$474,MATCH($BE453,_x_scores_!$A$2:$A$474,0),0) + INDEX(_hidden_info_auction!AP$46:BA$46,'Draft Sim'!$F$21)</f>
        <v>-1.2924920272355891</v>
      </c>
      <c r="BK453" cm="1">
        <f t="array" ref="BK453">INDEX(_x_scores_!G$2:G$474,MATCH($BE453,_x_scores_!$A$2:$A$474,0),0) + INDEX(_hidden_info_auction!AP$47:BA$47,'Draft Sim'!$F$21)</f>
        <v>-1.0168383647085242</v>
      </c>
      <c r="BL453" cm="1">
        <f t="array" ref="BL453">INDEX(_x_scores_!H$2:H$474,MATCH($BE453,_x_scores_!$A$2:$A$474,0),0) + INDEX(_hidden_info_auction!AP$48:BA$48,'Draft Sim'!$F$21)</f>
        <v>0.74257645197360511</v>
      </c>
      <c r="BM453" cm="1">
        <f t="array" ref="BM453">INDEX(_x_scores_!I$2:I$474,MATCH($BE453,_x_scores_!$A$2:$A$474,0),0) + INDEX(_hidden_info_auction!AP$49:BA$49,'Draft Sim'!$F$21)</f>
        <v>-1.7718048638753769</v>
      </c>
      <c r="BN453" cm="1">
        <f t="array" ref="BN453">INDEX(_x_scores_!J$2:J$474,MATCH($BE453,_x_scores_!$A$2:$A$474,0),0) + INDEX(_hidden_info_auction!AP$50:BA$50,'Draft Sim'!$F$21)</f>
        <v>1.9145853347557307E-2</v>
      </c>
      <c r="BP453">
        <f t="shared" si="158"/>
        <v>0.40425830577241506</v>
      </c>
      <c r="BQ453">
        <f t="shared" si="159"/>
        <v>0.44059502520070115</v>
      </c>
      <c r="BR453">
        <f t="shared" si="160"/>
        <v>0.45684652254070535</v>
      </c>
      <c r="BS453">
        <f t="shared" si="161"/>
        <v>0.43441668172406578</v>
      </c>
      <c r="BT453">
        <f t="shared" si="162"/>
        <v>0.41060702676769045</v>
      </c>
      <c r="BU453">
        <f t="shared" si="163"/>
        <v>0.43020267798163236</v>
      </c>
      <c r="BV453">
        <f t="shared" si="164"/>
        <v>0.55426522206082574</v>
      </c>
      <c r="BW453">
        <f t="shared" si="165"/>
        <v>0.37096979738875602</v>
      </c>
      <c r="BX453">
        <f t="shared" si="166"/>
        <v>0.50140841050422114</v>
      </c>
      <c r="BZ453">
        <f t="shared" si="167"/>
        <v>0.44484107443789028</v>
      </c>
      <c r="CA453" cm="1">
        <f t="array" aca="1" ref="CA453" ca="1">SUM(IF(MOD(_xlfn.FLOOR.MATH(ROW(INDIRECT("1:512"))/1),2)=1,BP453,1-BP453) * IF(MOD(_xlfn.FLOOR.MATH(ROW(INDIRECT("1:512"))/2),2)=1,BQ453,1-BQ453) *  IF(MOD(_xlfn.FLOOR.MATH(ROW(INDIRECT("1:512"))/4),2)=1,BR453,1-BR453) *IF(MOD(_xlfn.FLOOR.MATH(ROW(INDIRECT("1:512"))/8),2)=1,BS453,1-BS453) * IF(MOD(_xlfn.FLOOR.MATH(ROW(INDIRECT("1:512"))/16),2)=1,BT453,1-BT453) * IF(MOD(_xlfn.FLOOR.MATH(ROW(INDIRECT("1:512"))/32),2)=1,BU453,1-BU453) *  IF(MOD(_xlfn.FLOOR.MATH(ROW(INDIRECT("1:512"))/64),2)=1,BV453,1-BV453) * IF(MOD(_xlfn.FLOOR.MATH(ROW(INDIRECT("1:512"))/128),2)=1,BW453,1-BW453) * IF(MOD(_xlfn.FLOOR.MATH(ROW(INDIRECT("1:512"))/256),2)=1,BX453,1-BX453)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0.3656917404509607</v>
      </c>
      <c r="CB453">
        <f ca="1">IF('Auction Sim'!$C$2 = "Most Categories",CA453,BZ453)</f>
        <v>0.3656917404509607</v>
      </c>
      <c r="CD453" t="str">
        <f ca="1"/>
        <v>Kennedy Chandler</v>
      </c>
      <c r="CF453" s="6" t="str">
        <f t="shared" ca="1" si="168"/>
        <v>Kennedy Chandler</v>
      </c>
      <c r="CH453" t="str">
        <f ca="1"/>
        <v>Kennedy Chandler</v>
      </c>
      <c r="CI453">
        <f t="shared" ref="CI453:CI476" ca="1" si="173">INDEX(CB$4:CB$476,MATCH(CH453,$BE$4:$BE$476,0))</f>
        <v>0.36571839437442044</v>
      </c>
      <c r="CJ453">
        <f t="shared" ref="CJ453:CJ476" ca="1" si="174">_xlfn.NORM.INV(CI453,0.5,1)</f>
        <v>0.1567850901501911</v>
      </c>
      <c r="CL453">
        <f t="shared" ref="CL453:CL476" ca="1" si="175">MAX(CJ453-$CK$4,0)</f>
        <v>0</v>
      </c>
      <c r="CN453">
        <f t="shared" ca="1" si="169"/>
        <v>0</v>
      </c>
    </row>
    <row r="454" spans="9:92">
      <c r="I454" t="str">
        <v>Jake LaRavia</v>
      </c>
      <c r="K454" s="6" t="str">
        <f t="shared" ca="1" si="154"/>
        <v>Jake LaRavia</v>
      </c>
      <c r="M454" t="str">
        <f ca="1"/>
        <v>Jake LaRavia</v>
      </c>
      <c r="N454">
        <f ca="1">INDEX(_g_scores_!K$2:$K$474,MATCH(M454,_g_scores_!$A$2:$A$474,0))</f>
        <v>-3.6489348466067613</v>
      </c>
      <c r="P454">
        <f t="shared" ca="1" si="170"/>
        <v>0</v>
      </c>
      <c r="R454">
        <f t="shared" ca="1" si="155"/>
        <v>0</v>
      </c>
      <c r="T454" t="str">
        <v>Wendell Moore Jr.</v>
      </c>
      <c r="V454" s="6" t="str">
        <f t="shared" ca="1" si="156"/>
        <v>Wendell Moore Jr.</v>
      </c>
      <c r="X454" t="str">
        <f ca="1"/>
        <v>Wendell Moore Jr.</v>
      </c>
      <c r="Y454">
        <f ca="1">INDEX(_z_scores_!$K$2:$K$474,MATCH(X454,_z_scores_!$A$2:$A$474,0))</f>
        <v>-6.1141053328462007</v>
      </c>
      <c r="AA454">
        <f t="shared" ca="1" si="171"/>
        <v>0</v>
      </c>
      <c r="AC454">
        <f t="shared" ca="1" si="172"/>
        <v>0</v>
      </c>
      <c r="AE454">
        <v>-1.1701356749616043</v>
      </c>
      <c r="AF454">
        <v>-1.1090239330109155</v>
      </c>
      <c r="AG454">
        <v>-1.0219395295850964</v>
      </c>
      <c r="AH454">
        <v>-0.62174963673212247</v>
      </c>
      <c r="AI454">
        <v>-0.64197570051877961</v>
      </c>
      <c r="AJ454">
        <v>-0.91436887199605754</v>
      </c>
      <c r="AK454">
        <v>0.86835754198642656</v>
      </c>
      <c r="AL454">
        <v>-3.573516888009131E-2</v>
      </c>
      <c r="AM454">
        <v>-0.12140089348077741</v>
      </c>
      <c r="BE454" t="str">
        <f t="shared" si="157"/>
        <v>Jake LaRavia</v>
      </c>
      <c r="BF454" cm="1">
        <f t="array" ref="BF454">INDEX(_x_scores_!B$2:B$474,MATCH($BE454,_x_scores_!$A$2:$A$474,0),0) + INDEX(_hidden_info_auction!AP$42:BA$42,'Draft Sim'!$F$21)</f>
        <v>-1.3145320630969706</v>
      </c>
      <c r="BG454" cm="1">
        <f t="array" ref="BG454">INDEX(_x_scores_!C$2:C$474,MATCH($BE454,_x_scores_!$A$2:$A$474,0),0) + INDEX(_hidden_info_auction!AP$43:BA$43,'Draft Sim'!$F$21)</f>
        <v>-0.75391305295034128</v>
      </c>
      <c r="BH454" cm="1">
        <f t="array" ref="BH454">INDEX(_x_scores_!D$2:D$474,MATCH($BE454,_x_scores_!$A$2:$A$474,0),0) +INDEX(_hidden_info_auction!AP$44:BA$44,'Draft Sim'!$F$21)</f>
        <v>-1.0471382131894644</v>
      </c>
      <c r="BI454" cm="1">
        <f t="array" ref="BI454">INDEX(_x_scores_!E$2:E$474,MATCH($BE454,_x_scores_!$A$2:$A$474,0),0) + INDEX(_hidden_info_auction!AP$45:BA$45,'Draft Sim'!$F$21)</f>
        <v>-0.89256256631307052</v>
      </c>
      <c r="BJ454" cm="1">
        <f t="array" ref="BJ454">INDEX(_x_scores_!F$2:F$474,MATCH($BE454,_x_scores_!$A$2:$A$474,0),0) + INDEX(_hidden_info_auction!AP$46:BA$46,'Draft Sim'!$F$21)</f>
        <v>-1.2611053129961913</v>
      </c>
      <c r="BK454" cm="1">
        <f t="array" ref="BK454">INDEX(_x_scores_!G$2:G$474,MATCH($BE454,_x_scores_!$A$2:$A$474,0),0) + INDEX(_hidden_info_auction!AP$47:BA$47,'Draft Sim'!$F$21)</f>
        <v>-0.74681563169793297</v>
      </c>
      <c r="BL454" cm="1">
        <f t="array" ref="BL454">INDEX(_x_scores_!H$2:H$474,MATCH($BE454,_x_scores_!$A$2:$A$474,0),0) + INDEX(_hidden_info_auction!AP$48:BA$48,'Draft Sim'!$F$21)</f>
        <v>0.89039695033288035</v>
      </c>
      <c r="BM454" cm="1">
        <f t="array" ref="BM454">INDEX(_x_scores_!I$2:I$474,MATCH($BE454,_x_scores_!$A$2:$A$474,0),0) + INDEX(_hidden_info_auction!AP$49:BA$49,'Draft Sim'!$F$21)</f>
        <v>-1.8192306747834992</v>
      </c>
      <c r="BN454" cm="1">
        <f t="array" ref="BN454">INDEX(_x_scores_!J$2:J$474,MATCH($BE454,_x_scores_!$A$2:$A$474,0),0) + INDEX(_hidden_info_auction!AP$50:BA$50,'Draft Sim'!$F$21)</f>
        <v>-5.9646250350053553E-2</v>
      </c>
      <c r="BP454">
        <f t="shared" si="158"/>
        <v>0.40312128498893163</v>
      </c>
      <c r="BQ454">
        <f t="shared" si="159"/>
        <v>0.44829746304360762</v>
      </c>
      <c r="BR454">
        <f t="shared" si="160"/>
        <v>0.4300647664923577</v>
      </c>
      <c r="BS454">
        <f t="shared" si="161"/>
        <v>0.43255759750005385</v>
      </c>
      <c r="BT454">
        <f t="shared" si="162"/>
        <v>0.41274244523480497</v>
      </c>
      <c r="BU454">
        <f t="shared" si="163"/>
        <v>0.4486159904203233</v>
      </c>
      <c r="BV454">
        <f t="shared" si="164"/>
        <v>0.56497943890821167</v>
      </c>
      <c r="BW454">
        <f t="shared" si="165"/>
        <v>0.3676439578987627</v>
      </c>
      <c r="BX454">
        <f t="shared" si="166"/>
        <v>0.49561237178064055</v>
      </c>
      <c r="BZ454">
        <f t="shared" si="167"/>
        <v>0.44484836847418829</v>
      </c>
      <c r="CA454" cm="1">
        <f t="array" aca="1" ref="CA454" ca="1">SUM(IF(MOD(_xlfn.FLOOR.MATH(ROW(INDIRECT("1:512"))/1),2)=1,BP454,1-BP454) * IF(MOD(_xlfn.FLOOR.MATH(ROW(INDIRECT("1:512"))/2),2)=1,BQ454,1-BQ454) *  IF(MOD(_xlfn.FLOOR.MATH(ROW(INDIRECT("1:512"))/4),2)=1,BR454,1-BR454) *IF(MOD(_xlfn.FLOOR.MATH(ROW(INDIRECT("1:512"))/8),2)=1,BS454,1-BS454) * IF(MOD(_xlfn.FLOOR.MATH(ROW(INDIRECT("1:512"))/16),2)=1,BT454,1-BT454) * IF(MOD(_xlfn.FLOOR.MATH(ROW(INDIRECT("1:512"))/32),2)=1,BU454,1-BU454) *  IF(MOD(_xlfn.FLOOR.MATH(ROW(INDIRECT("1:512"))/64),2)=1,BV454,1-BV454) * IF(MOD(_xlfn.FLOOR.MATH(ROW(INDIRECT("1:512"))/128),2)=1,BW454,1-BW454) * IF(MOD(_xlfn.FLOOR.MATH(ROW(INDIRECT("1:512"))/256),2)=1,BX454,1-BX454)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0.36563053561036574</v>
      </c>
      <c r="CB454">
        <f ca="1">IF('Auction Sim'!$C$2 = "Most Categories",CA454,BZ454)</f>
        <v>0.36563053561036574</v>
      </c>
      <c r="CD454" t="str">
        <f ca="1"/>
        <v>Trent Forrest</v>
      </c>
      <c r="CF454" s="6" t="str">
        <f t="shared" ca="1" si="168"/>
        <v>Trent Forrest</v>
      </c>
      <c r="CH454" t="str">
        <f ca="1"/>
        <v>Trent Forrest</v>
      </c>
      <c r="CI454">
        <f t="shared" ca="1" si="173"/>
        <v>0.3656917404509607</v>
      </c>
      <c r="CJ454">
        <f t="shared" ca="1" si="174"/>
        <v>0.15671422453825734</v>
      </c>
      <c r="CL454">
        <f t="shared" ca="1" si="175"/>
        <v>0</v>
      </c>
      <c r="CN454">
        <f t="shared" ca="1" si="169"/>
        <v>0</v>
      </c>
    </row>
    <row r="455" spans="9:92">
      <c r="I455" t="str">
        <v>Kennedy Chandler</v>
      </c>
      <c r="K455" s="6" t="str">
        <f t="shared" ca="1" si="154"/>
        <v>Kennedy Chandler</v>
      </c>
      <c r="M455" t="str">
        <f ca="1"/>
        <v>Kennedy Chandler</v>
      </c>
      <c r="N455">
        <f ca="1">INDEX(_g_scores_!K$2:$K$474,MATCH(M455,_g_scores_!$A$2:$A$474,0))</f>
        <v>-3.6492828030088993</v>
      </c>
      <c r="P455">
        <f t="shared" ca="1" si="170"/>
        <v>0</v>
      </c>
      <c r="R455">
        <f t="shared" ca="1" si="155"/>
        <v>0</v>
      </c>
      <c r="T455" t="str">
        <v>Furkan Korkmaz</v>
      </c>
      <c r="V455" s="6" t="str">
        <f t="shared" ca="1" si="156"/>
        <v>Furkan Korkmaz</v>
      </c>
      <c r="X455" t="str">
        <f ca="1"/>
        <v>Furkan Korkmaz</v>
      </c>
      <c r="Y455">
        <f ca="1">INDEX(_z_scores_!$K$2:$K$474,MATCH(X455,_z_scores_!$A$2:$A$474,0))</f>
        <v>-6.1180116487723906</v>
      </c>
      <c r="AA455">
        <f t="shared" ca="1" si="171"/>
        <v>0</v>
      </c>
      <c r="AC455">
        <f t="shared" ca="1" si="172"/>
        <v>0</v>
      </c>
      <c r="AE455">
        <v>-1.1715785565421428</v>
      </c>
      <c r="AF455">
        <v>-1.2008161387159888</v>
      </c>
      <c r="AG455">
        <v>-1.1222481425609736</v>
      </c>
      <c r="AH455">
        <v>-0.64323766869844767</v>
      </c>
      <c r="AI455">
        <v>-0.76528695433023353</v>
      </c>
      <c r="AJ455">
        <v>-0.61215706353039701</v>
      </c>
      <c r="AK455">
        <v>0.93165885966679918</v>
      </c>
      <c r="AL455">
        <v>1.9071120186339499E-3</v>
      </c>
      <c r="AM455">
        <v>-0.18163034453896498</v>
      </c>
      <c r="BE455" t="str">
        <f t="shared" si="157"/>
        <v>Kennedy Chandler</v>
      </c>
      <c r="BF455" cm="1">
        <f t="array" ref="BF455">INDEX(_x_scores_!B$2:B$474,MATCH($BE455,_x_scores_!$A$2:$A$474,0),0) + INDEX(_hidden_info_auction!AP$42:BA$42,'Draft Sim'!$F$21)</f>
        <v>-1.3183769471309565</v>
      </c>
      <c r="BG455" cm="1">
        <f t="array" ref="BG455">INDEX(_x_scores_!C$2:C$474,MATCH($BE455,_x_scores_!$A$2:$A$474,0),0) + INDEX(_hidden_info_auction!AP$43:BA$43,'Draft Sim'!$F$21)</f>
        <v>-0.88192881246201071</v>
      </c>
      <c r="BH455" cm="1">
        <f t="array" ref="BH455">INDEX(_x_scores_!D$2:D$474,MATCH($BE455,_x_scores_!$A$2:$A$474,0),0) +INDEX(_hidden_info_auction!AP$44:BA$44,'Draft Sim'!$F$21)</f>
        <v>-0.56230924851249398</v>
      </c>
      <c r="BI455" cm="1">
        <f t="array" ref="BI455">INDEX(_x_scores_!E$2:E$474,MATCH($BE455,_x_scores_!$A$2:$A$474,0),0) + INDEX(_hidden_info_auction!AP$45:BA$45,'Draft Sim'!$F$21)</f>
        <v>-0.76612018830418127</v>
      </c>
      <c r="BJ455" cm="1">
        <f t="array" ref="BJ455">INDEX(_x_scores_!F$2:F$474,MATCH($BE455,_x_scores_!$A$2:$A$474,0),0) + INDEX(_hidden_info_auction!AP$46:BA$46,'Draft Sim'!$F$21)</f>
        <v>-1.275442103827785</v>
      </c>
      <c r="BK455" cm="1">
        <f t="array" ref="BK455">INDEX(_x_scores_!G$2:G$474,MATCH($BE455,_x_scores_!$A$2:$A$474,0),0) + INDEX(_hidden_info_auction!AP$47:BA$47,'Draft Sim'!$F$21)</f>
        <v>-1.0501143232392036</v>
      </c>
      <c r="BL455" cm="1">
        <f t="array" ref="BL455">INDEX(_x_scores_!H$2:H$474,MATCH($BE455,_x_scores_!$A$2:$A$474,0),0) + INDEX(_hidden_info_auction!AP$48:BA$48,'Draft Sim'!$F$21)</f>
        <v>0.74892546628440382</v>
      </c>
      <c r="BM455" cm="1">
        <f t="array" ref="BM455">INDEX(_x_scores_!I$2:I$474,MATCH($BE455,_x_scores_!$A$2:$A$474,0),0) + INDEX(_hidden_info_auction!AP$49:BA$49,'Draft Sim'!$F$21)</f>
        <v>-1.8613941710101316</v>
      </c>
      <c r="BN455" cm="1">
        <f t="array" ref="BN455">INDEX(_x_scores_!J$2:J$474,MATCH($BE455,_x_scores_!$A$2:$A$474,0),0) + INDEX(_hidden_info_auction!AP$50:BA$50,'Draft Sim'!$F$21)</f>
        <v>-2.9322336341469052E-2</v>
      </c>
      <c r="BP455">
        <f t="shared" si="158"/>
        <v>0.40284358514167695</v>
      </c>
      <c r="BQ455">
        <f t="shared" si="159"/>
        <v>0.43958081288202622</v>
      </c>
      <c r="BR455">
        <f t="shared" si="160"/>
        <v>0.46230685694535589</v>
      </c>
      <c r="BS455">
        <f t="shared" si="161"/>
        <v>0.44203854701210898</v>
      </c>
      <c r="BT455">
        <f t="shared" si="162"/>
        <v>0.41176670654218284</v>
      </c>
      <c r="BU455">
        <f t="shared" si="163"/>
        <v>0.42794317121924719</v>
      </c>
      <c r="BV455">
        <f t="shared" si="164"/>
        <v>0.55472627974496791</v>
      </c>
      <c r="BW455">
        <f t="shared" si="165"/>
        <v>0.36469545275557658</v>
      </c>
      <c r="BX455">
        <f t="shared" si="166"/>
        <v>0.49784299136049981</v>
      </c>
      <c r="BZ455">
        <f t="shared" si="167"/>
        <v>0.44486048928929356</v>
      </c>
      <c r="CA455" cm="1">
        <f t="array" aca="1" ref="CA455" ca="1">SUM(IF(MOD(_xlfn.FLOOR.MATH(ROW(INDIRECT("1:512"))/1),2)=1,BP455,1-BP455) * IF(MOD(_xlfn.FLOOR.MATH(ROW(INDIRECT("1:512"))/2),2)=1,BQ455,1-BQ455) *  IF(MOD(_xlfn.FLOOR.MATH(ROW(INDIRECT("1:512"))/4),2)=1,BR455,1-BR455) *IF(MOD(_xlfn.FLOOR.MATH(ROW(INDIRECT("1:512"))/8),2)=1,BS455,1-BS455) * IF(MOD(_xlfn.FLOOR.MATH(ROW(INDIRECT("1:512"))/16),2)=1,BT455,1-BT455) * IF(MOD(_xlfn.FLOOR.MATH(ROW(INDIRECT("1:512"))/32),2)=1,BU455,1-BU455) *  IF(MOD(_xlfn.FLOOR.MATH(ROW(INDIRECT("1:512"))/64),2)=1,BV455,1-BV455) * IF(MOD(_xlfn.FLOOR.MATH(ROW(INDIRECT("1:512"))/128),2)=1,BW455,1-BW455) * IF(MOD(_xlfn.FLOOR.MATH(ROW(INDIRECT("1:512"))/256),2)=1,BX455,1-BX455)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0.36571839437442044</v>
      </c>
      <c r="CB455">
        <f ca="1">IF('Auction Sim'!$C$2 = "Most Categories",CA455,BZ455)</f>
        <v>0.36571839437442044</v>
      </c>
      <c r="CD455" t="str">
        <f ca="1"/>
        <v>Jake LaRavia</v>
      </c>
      <c r="CF455" s="6" t="str">
        <f t="shared" ca="1" si="168"/>
        <v>Jake LaRavia</v>
      </c>
      <c r="CH455" t="str">
        <f ca="1"/>
        <v>Jake LaRavia</v>
      </c>
      <c r="CI455">
        <f t="shared" ca="1" si="173"/>
        <v>0.36563053561036574</v>
      </c>
      <c r="CJ455">
        <f t="shared" ca="1" si="174"/>
        <v>0.15655149080733644</v>
      </c>
      <c r="CL455">
        <f t="shared" ca="1" si="175"/>
        <v>0</v>
      </c>
      <c r="CN455">
        <f t="shared" ca="1" si="169"/>
        <v>0</v>
      </c>
    </row>
    <row r="456" spans="9:92">
      <c r="I456" t="str">
        <v>Luka Garza</v>
      </c>
      <c r="K456" s="6" t="str">
        <f t="shared" ca="1" si="154"/>
        <v>Luka Garza</v>
      </c>
      <c r="M456" t="str">
        <f ca="1"/>
        <v>Luka Garza</v>
      </c>
      <c r="N456">
        <f ca="1">INDEX(_g_scores_!K$2:$K$474,MATCH(M456,_g_scores_!$A$2:$A$474,0))</f>
        <v>-3.660232774538335</v>
      </c>
      <c r="P456">
        <f t="shared" ca="1" si="170"/>
        <v>0</v>
      </c>
      <c r="R456">
        <f t="shared" ca="1" si="155"/>
        <v>0</v>
      </c>
      <c r="T456" t="str">
        <v>DeAndre Jordan</v>
      </c>
      <c r="V456" s="6" t="str">
        <f t="shared" ca="1" si="156"/>
        <v>DeAndre Jordan</v>
      </c>
      <c r="X456" t="str">
        <f ca="1"/>
        <v>DeAndre Jordan</v>
      </c>
      <c r="Y456">
        <f ca="1">INDEX(_z_scores_!$K$2:$K$474,MATCH(X456,_z_scores_!$A$2:$A$474,0))</f>
        <v>-6.1278202877589525</v>
      </c>
      <c r="AA456">
        <f t="shared" ca="1" si="171"/>
        <v>0</v>
      </c>
      <c r="AC456">
        <f t="shared" ca="1" si="172"/>
        <v>0</v>
      </c>
      <c r="AE456">
        <v>-1.261292650074981</v>
      </c>
      <c r="AF456">
        <v>-0.80468973739554317</v>
      </c>
      <c r="AG456">
        <v>-1.1182863427445795</v>
      </c>
      <c r="AH456">
        <v>-0.76654657239417356</v>
      </c>
      <c r="AI456">
        <v>-0.44760051505036763</v>
      </c>
      <c r="AJ456">
        <v>-1.0316966175490991</v>
      </c>
      <c r="AK456">
        <v>0.80472358795039978</v>
      </c>
      <c r="AL456">
        <v>-0.16650699048398018</v>
      </c>
      <c r="AM456">
        <v>0.13036995626053205</v>
      </c>
      <c r="BE456" t="str">
        <f t="shared" si="157"/>
        <v>Luka Garza</v>
      </c>
      <c r="BF456" cm="1">
        <f t="array" ref="BF456">INDEX(_x_scores_!B$2:B$474,MATCH($BE456,_x_scores_!$A$2:$A$474,0),0) + INDEX(_hidden_info_auction!AP$42:BA$42,'Draft Sim'!$F$21)</f>
        <v>-1.2642340152438649</v>
      </c>
      <c r="BG456" cm="1">
        <f t="array" ref="BG456">INDEX(_x_scores_!C$2:C$474,MATCH($BE456,_x_scores_!$A$2:$A$474,0),0) + INDEX(_hidden_info_auction!AP$43:BA$43,'Draft Sim'!$F$21)</f>
        <v>-0.76572534228500311</v>
      </c>
      <c r="BH456" cm="1">
        <f t="array" ref="BH456">INDEX(_x_scores_!D$2:D$474,MATCH($BE456,_x_scores_!$A$2:$A$474,0),0) +INDEX(_hidden_info_auction!AP$44:BA$44,'Draft Sim'!$F$21)</f>
        <v>-1.0648397589755039</v>
      </c>
      <c r="BI456" cm="1">
        <f t="array" ref="BI456">INDEX(_x_scores_!E$2:E$474,MATCH($BE456,_x_scores_!$A$2:$A$474,0),0) + INDEX(_hidden_info_auction!AP$45:BA$45,'Draft Sim'!$F$21)</f>
        <v>-1.0941583387399758</v>
      </c>
      <c r="BJ456" cm="1">
        <f t="array" ref="BJ456">INDEX(_x_scores_!F$2:F$474,MATCH($BE456,_x_scores_!$A$2:$A$474,0),0) + INDEX(_hidden_info_auction!AP$46:BA$46,'Draft Sim'!$F$21)</f>
        <v>-1.177349618556379</v>
      </c>
      <c r="BK456" cm="1">
        <f t="array" ref="BK456">INDEX(_x_scores_!G$2:G$474,MATCH($BE456,_x_scores_!$A$2:$A$474,0),0) + INDEX(_hidden_info_auction!AP$47:BA$47,'Draft Sim'!$F$21)</f>
        <v>-0.91552960683116358</v>
      </c>
      <c r="BL456" cm="1">
        <f t="array" ref="BL456">INDEX(_x_scores_!H$2:H$474,MATCH($BE456,_x_scores_!$A$2:$A$474,0),0) + INDEX(_hidden_info_auction!AP$48:BA$48,'Draft Sim'!$F$21)</f>
        <v>0.9042759961643736</v>
      </c>
      <c r="BM456" cm="1">
        <f t="array" ref="BM456">INDEX(_x_scores_!I$2:I$474,MATCH($BE456,_x_scores_!$A$2:$A$474,0),0) + INDEX(_hidden_info_auction!AP$49:BA$49,'Draft Sim'!$F$21)</f>
        <v>-1.7958348306415597</v>
      </c>
      <c r="BN456" cm="1">
        <f t="array" ref="BN456">INDEX(_x_scores_!J$2:J$474,MATCH($BE456,_x_scores_!$A$2:$A$474,0),0) + INDEX(_hidden_info_auction!AP$50:BA$50,'Draft Sim'!$F$21)</f>
        <v>0.15316988625248978</v>
      </c>
      <c r="BP456">
        <f t="shared" si="158"/>
        <v>0.40675855335033329</v>
      </c>
      <c r="BQ456">
        <f t="shared" si="159"/>
        <v>0.44749204685171451</v>
      </c>
      <c r="BR456">
        <f t="shared" si="160"/>
        <v>0.42889502728885776</v>
      </c>
      <c r="BS456">
        <f t="shared" si="161"/>
        <v>0.41752362105019758</v>
      </c>
      <c r="BT456">
        <f t="shared" si="162"/>
        <v>0.41845331436884936</v>
      </c>
      <c r="BU456">
        <f t="shared" si="163"/>
        <v>0.43709553411597835</v>
      </c>
      <c r="BV456">
        <f t="shared" si="164"/>
        <v>0.5659830893027904</v>
      </c>
      <c r="BW456">
        <f t="shared" si="165"/>
        <v>0.36928342044827733</v>
      </c>
      <c r="BX456">
        <f t="shared" si="166"/>
        <v>0.51126603466858733</v>
      </c>
      <c r="BZ456">
        <f t="shared" si="167"/>
        <v>0.44475007127173172</v>
      </c>
      <c r="CA456" cm="1">
        <f t="array" aca="1" ref="CA456" ca="1">SUM(IF(MOD(_xlfn.FLOOR.MATH(ROW(INDIRECT("1:512"))/1),2)=1,BP456,1-BP456) * IF(MOD(_xlfn.FLOOR.MATH(ROW(INDIRECT("1:512"))/2),2)=1,BQ456,1-BQ456) *  IF(MOD(_xlfn.FLOOR.MATH(ROW(INDIRECT("1:512"))/4),2)=1,BR456,1-BR456) *IF(MOD(_xlfn.FLOOR.MATH(ROW(INDIRECT("1:512"))/8),2)=1,BS456,1-BS456) * IF(MOD(_xlfn.FLOOR.MATH(ROW(INDIRECT("1:512"))/16),2)=1,BT456,1-BT456) * IF(MOD(_xlfn.FLOOR.MATH(ROW(INDIRECT("1:512"))/32),2)=1,BU456,1-BU456) *  IF(MOD(_xlfn.FLOOR.MATH(ROW(INDIRECT("1:512"))/64),2)=1,BV456,1-BV456) * IF(MOD(_xlfn.FLOOR.MATH(ROW(INDIRECT("1:512"))/128),2)=1,BW456,1-BW456) * IF(MOD(_xlfn.FLOOR.MATH(ROW(INDIRECT("1:512"))/256),2)=1,BX456,1-BX456)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0.36533135316562304</v>
      </c>
      <c r="CB456">
        <f ca="1">IF('Auction Sim'!$C$2 = "Most Categories",CA456,BZ456)</f>
        <v>0.36533135316562304</v>
      </c>
      <c r="CD456" t="str">
        <f ca="1"/>
        <v>Luka Garza</v>
      </c>
      <c r="CF456" s="6" t="str">
        <f t="shared" ca="1" si="168"/>
        <v>Luka Garza</v>
      </c>
      <c r="CH456" t="str">
        <f ca="1"/>
        <v>Luka Garza</v>
      </c>
      <c r="CI456">
        <f t="shared" ca="1" si="173"/>
        <v>0.36533135316562304</v>
      </c>
      <c r="CJ456">
        <f t="shared" ca="1" si="174"/>
        <v>0.155755882275665</v>
      </c>
      <c r="CL456">
        <f t="shared" ca="1" si="175"/>
        <v>0</v>
      </c>
      <c r="CN456">
        <f t="shared" ca="1" si="169"/>
        <v>0</v>
      </c>
    </row>
    <row r="457" spans="9:92">
      <c r="I457" t="str">
        <v>Furkan Korkmaz</v>
      </c>
      <c r="K457" s="6" t="str">
        <f t="shared" ca="1" si="154"/>
        <v>Furkan Korkmaz</v>
      </c>
      <c r="M457" t="str">
        <f ca="1"/>
        <v>Furkan Korkmaz</v>
      </c>
      <c r="N457">
        <f ca="1">INDEX(_g_scores_!K$2:$K$474,MATCH(M457,_g_scores_!$A$2:$A$474,0))</f>
        <v>-3.6741675764594652</v>
      </c>
      <c r="P457">
        <f t="shared" ca="1" si="170"/>
        <v>0</v>
      </c>
      <c r="R457">
        <f t="shared" ca="1" si="155"/>
        <v>0</v>
      </c>
      <c r="T457" t="str">
        <v>Jabari Walker</v>
      </c>
      <c r="V457" s="6" t="str">
        <f t="shared" ca="1" si="156"/>
        <v>Jabari Walker</v>
      </c>
      <c r="X457" t="str">
        <f ca="1"/>
        <v>Jabari Walker</v>
      </c>
      <c r="Y457">
        <f ca="1">INDEX(_z_scores_!$K$2:$K$474,MATCH(X457,_z_scores_!$A$2:$A$474,0))</f>
        <v>-6.1638841045039641</v>
      </c>
      <c r="AA457">
        <f t="shared" ca="1" si="171"/>
        <v>0</v>
      </c>
      <c r="AC457">
        <f t="shared" ca="1" si="172"/>
        <v>0</v>
      </c>
      <c r="AE457">
        <v>-1.202551702756292</v>
      </c>
      <c r="AF457">
        <v>-1.02141722052616</v>
      </c>
      <c r="AG457">
        <v>-1.1279451701566572</v>
      </c>
      <c r="AH457">
        <v>-0.65424212217176858</v>
      </c>
      <c r="AI457">
        <v>-0.59418307549919802</v>
      </c>
      <c r="AJ457">
        <v>-0.88797616803896451</v>
      </c>
      <c r="AK457">
        <v>0.90275622855196203</v>
      </c>
      <c r="AL457">
        <v>-3.4280604552438108E-2</v>
      </c>
      <c r="AM457">
        <v>-0.15524532727243612</v>
      </c>
      <c r="BE457" t="str">
        <f t="shared" si="157"/>
        <v>Furkan Korkmaz</v>
      </c>
      <c r="BF457" cm="1">
        <f t="array" ref="BF457">INDEX(_x_scores_!B$2:B$474,MATCH($BE457,_x_scores_!$A$2:$A$474,0),0) + INDEX(_hidden_info_auction!AP$42:BA$42,'Draft Sim'!$F$21)</f>
        <v>-1.2634154197606131</v>
      </c>
      <c r="BG457" cm="1">
        <f t="array" ref="BG457">INDEX(_x_scores_!C$2:C$474,MATCH($BE457,_x_scores_!$A$2:$A$474,0),0) + INDEX(_hidden_info_auction!AP$43:BA$43,'Draft Sim'!$F$21)</f>
        <v>-0.95664852358928243</v>
      </c>
      <c r="BH457" cm="1">
        <f t="array" ref="BH457">INDEX(_x_scores_!D$2:D$474,MATCH($BE457,_x_scores_!$A$2:$A$474,0),0) +INDEX(_hidden_info_auction!AP$44:BA$44,'Draft Sim'!$F$21)</f>
        <v>-0.97278913932746836</v>
      </c>
      <c r="BI457" cm="1">
        <f t="array" ref="BI457">INDEX(_x_scores_!E$2:E$474,MATCH($BE457,_x_scores_!$A$2:$A$474,0),0) + INDEX(_hidden_info_auction!AP$45:BA$45,'Draft Sim'!$F$21)</f>
        <v>-0.87621319564385902</v>
      </c>
      <c r="BJ457" cm="1">
        <f t="array" ref="BJ457">INDEX(_x_scores_!F$2:F$474,MATCH($BE457,_x_scores_!$A$2:$A$474,0),0) + INDEX(_hidden_info_auction!AP$46:BA$46,'Draft Sim'!$F$21)</f>
        <v>-1.3370584220632842</v>
      </c>
      <c r="BK457" cm="1">
        <f t="array" ref="BK457">INDEX(_x_scores_!G$2:G$474,MATCH($BE457,_x_scores_!$A$2:$A$474,0),0) + INDEX(_hidden_info_auction!AP$47:BA$47,'Draft Sim'!$F$21)</f>
        <v>-0.68009048283063511</v>
      </c>
      <c r="BL457" cm="1">
        <f t="array" ref="BL457">INDEX(_x_scores_!H$2:H$474,MATCH($BE457,_x_scores_!$A$2:$A$474,0),0) + INDEX(_hidden_info_auction!AP$48:BA$48,'Draft Sim'!$F$21)</f>
        <v>0.86099454652165641</v>
      </c>
      <c r="BM457" cm="1">
        <f t="array" ref="BM457">INDEX(_x_scores_!I$2:I$474,MATCH($BE457,_x_scores_!$A$2:$A$474,0),0) + INDEX(_hidden_info_auction!AP$49:BA$49,'Draft Sim'!$F$21)</f>
        <v>-1.7420315903502053</v>
      </c>
      <c r="BN457" cm="1">
        <f t="array" ref="BN457">INDEX(_x_scores_!J$2:J$474,MATCH($BE457,_x_scores_!$A$2:$A$474,0),0) + INDEX(_hidden_info_auction!AP$50:BA$50,'Draft Sim'!$F$21)</f>
        <v>-8.1786505132808246E-2</v>
      </c>
      <c r="BP457">
        <f t="shared" si="158"/>
        <v>0.40681781700017949</v>
      </c>
      <c r="BQ457">
        <f t="shared" si="159"/>
        <v>0.434506342408993</v>
      </c>
      <c r="BR457">
        <f t="shared" si="160"/>
        <v>0.43498443118908148</v>
      </c>
      <c r="BS457">
        <f t="shared" si="161"/>
        <v>0.43378144790053697</v>
      </c>
      <c r="BT457">
        <f t="shared" si="162"/>
        <v>0.40757948047738557</v>
      </c>
      <c r="BU457">
        <f t="shared" si="163"/>
        <v>0.45318478763619385</v>
      </c>
      <c r="BV457">
        <f t="shared" si="164"/>
        <v>0.56285185551791905</v>
      </c>
      <c r="BW457">
        <f t="shared" si="165"/>
        <v>0.37306266760604034</v>
      </c>
      <c r="BX457">
        <f t="shared" si="166"/>
        <v>0.49398382281756748</v>
      </c>
      <c r="BZ457">
        <f t="shared" si="167"/>
        <v>0.44452807250598858</v>
      </c>
      <c r="CA457" cm="1">
        <f t="array" aca="1" ref="CA457" ca="1">SUM(IF(MOD(_xlfn.FLOOR.MATH(ROW(INDIRECT("1:512"))/1),2)=1,BP457,1-BP457) * IF(MOD(_xlfn.FLOOR.MATH(ROW(INDIRECT("1:512"))/2),2)=1,BQ457,1-BQ457) *  IF(MOD(_xlfn.FLOOR.MATH(ROW(INDIRECT("1:512"))/4),2)=1,BR457,1-BR457) *IF(MOD(_xlfn.FLOOR.MATH(ROW(INDIRECT("1:512"))/8),2)=1,BS457,1-BS457) * IF(MOD(_xlfn.FLOOR.MATH(ROW(INDIRECT("1:512"))/16),2)=1,BT457,1-BT457) * IF(MOD(_xlfn.FLOOR.MATH(ROW(INDIRECT("1:512"))/32),2)=1,BU457,1-BU457) *  IF(MOD(_xlfn.FLOOR.MATH(ROW(INDIRECT("1:512"))/64),2)=1,BV457,1-BV457) * IF(MOD(_xlfn.FLOOR.MATH(ROW(INDIRECT("1:512"))/128),2)=1,BW457,1-BW457) * IF(MOD(_xlfn.FLOOR.MATH(ROW(INDIRECT("1:512"))/256),2)=1,BX457,1-BX457)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0.3649172739837559</v>
      </c>
      <c r="CB457">
        <f ca="1">IF('Auction Sim'!$C$2 = "Most Categories",CA457,BZ457)</f>
        <v>0.3649172739837559</v>
      </c>
      <c r="CD457" t="str">
        <f ca="1"/>
        <v>Patty Mills</v>
      </c>
      <c r="CF457" s="6" t="str">
        <f t="shared" ca="1" si="168"/>
        <v>Patty Mills</v>
      </c>
      <c r="CH457" t="str">
        <f ca="1"/>
        <v>Patty Mills</v>
      </c>
      <c r="CI457">
        <f t="shared" ca="1" si="173"/>
        <v>0.36517644616907508</v>
      </c>
      <c r="CJ457">
        <f t="shared" ca="1" si="174"/>
        <v>0.15534385629786446</v>
      </c>
      <c r="CL457">
        <f t="shared" ca="1" si="175"/>
        <v>0</v>
      </c>
      <c r="CN457">
        <f t="shared" ca="1" si="169"/>
        <v>0</v>
      </c>
    </row>
    <row r="458" spans="9:92">
      <c r="I458" t="str">
        <v>Wendell Moore Jr.</v>
      </c>
      <c r="K458" s="6" t="str">
        <f t="shared" ca="1" si="154"/>
        <v>Wendell Moore Jr.</v>
      </c>
      <c r="M458" t="str">
        <f ca="1"/>
        <v>Wendell Moore Jr.</v>
      </c>
      <c r="N458">
        <f ca="1">INDEX(_g_scores_!K$2:$K$474,MATCH(M458,_g_scores_!$A$2:$A$474,0))</f>
        <v>-3.6754739556817491</v>
      </c>
      <c r="P458">
        <f t="shared" ca="1" si="170"/>
        <v>0</v>
      </c>
      <c r="R458">
        <f t="shared" ca="1" si="155"/>
        <v>0</v>
      </c>
      <c r="T458" t="str">
        <v>Leandro Bolmaro</v>
      </c>
      <c r="V458" s="6" t="str">
        <f t="shared" ca="1" si="156"/>
        <v>Leandro Bolmaro</v>
      </c>
      <c r="X458" t="str">
        <f ca="1"/>
        <v>Leandro Bolmaro</v>
      </c>
      <c r="Y458">
        <f ca="1">INDEX(_z_scores_!$K$2:$K$474,MATCH(X458,_z_scores_!$A$2:$A$474,0))</f>
        <v>-6.1823114728830246</v>
      </c>
      <c r="AA458">
        <f t="shared" ca="1" si="171"/>
        <v>0</v>
      </c>
      <c r="AC458">
        <f t="shared" ca="1" si="172"/>
        <v>0</v>
      </c>
      <c r="AE458">
        <v>-1.1763260401715048</v>
      </c>
      <c r="AF458">
        <v>-1.1604027157610648</v>
      </c>
      <c r="AG458">
        <v>-1.0598101905979036</v>
      </c>
      <c r="AH458">
        <v>-0.64060304153430125</v>
      </c>
      <c r="AI458">
        <v>-0.68122955863799739</v>
      </c>
      <c r="AJ458">
        <v>-0.87126133984655008</v>
      </c>
      <c r="AK458">
        <v>0.88104688129039965</v>
      </c>
      <c r="AL458">
        <v>-2.5657514131279292E-2</v>
      </c>
      <c r="AM458">
        <v>-9.6422909424275033E-2</v>
      </c>
      <c r="BE458" t="str">
        <f t="shared" si="157"/>
        <v>Wendell Moore Jr.</v>
      </c>
      <c r="BF458" cm="1">
        <f t="array" ref="BF458">INDEX(_x_scores_!B$2:B$474,MATCH($BE458,_x_scores_!$A$2:$A$474,0),0) + INDEX(_hidden_info_auction!AP$42:BA$42,'Draft Sim'!$F$21)</f>
        <v>-1.2619725381800746</v>
      </c>
      <c r="BG458" cm="1">
        <f t="array" ref="BG458">INDEX(_x_scores_!C$2:C$474,MATCH($BE458,_x_scores_!$A$2:$A$474,0),0) + INDEX(_hidden_info_auction!AP$43:BA$43,'Draft Sim'!$F$21)</f>
        <v>-0.86485631788420914</v>
      </c>
      <c r="BH458" cm="1">
        <f t="array" ref="BH458">INDEX(_x_scores_!D$2:D$474,MATCH($BE458,_x_scores_!$A$2:$A$474,0),0) +INDEX(_hidden_info_auction!AP$44:BA$44,'Draft Sim'!$F$21)</f>
        <v>-0.87248052635159112</v>
      </c>
      <c r="BI458" cm="1">
        <f t="array" ref="BI458">INDEX(_x_scores_!E$2:E$474,MATCH($BE458,_x_scores_!$A$2:$A$474,0),0) + INDEX(_hidden_info_auction!AP$45:BA$45,'Draft Sim'!$F$21)</f>
        <v>-0.85472516367753371</v>
      </c>
      <c r="BJ458" cm="1">
        <f t="array" ref="BJ458">INDEX(_x_scores_!F$2:F$474,MATCH($BE458,_x_scores_!$A$2:$A$474,0),0) + INDEX(_hidden_info_auction!AP$46:BA$46,'Draft Sim'!$F$21)</f>
        <v>-1.2137471682518302</v>
      </c>
      <c r="BK458" cm="1">
        <f t="array" ref="BK458">INDEX(_x_scores_!G$2:G$474,MATCH($BE458,_x_scores_!$A$2:$A$474,0),0) + INDEX(_hidden_info_auction!AP$47:BA$47,'Draft Sim'!$F$21)</f>
        <v>-0.98230229129629565</v>
      </c>
      <c r="BL458" cm="1">
        <f t="array" ref="BL458">INDEX(_x_scores_!H$2:H$474,MATCH($BE458,_x_scores_!$A$2:$A$474,0),0) + INDEX(_hidden_info_auction!AP$48:BA$48,'Draft Sim'!$F$21)</f>
        <v>0.7976932288412838</v>
      </c>
      <c r="BM458" cm="1">
        <f t="array" ref="BM458">INDEX(_x_scores_!I$2:I$474,MATCH($BE458,_x_scores_!$A$2:$A$474,0),0) + INDEX(_hidden_info_auction!AP$49:BA$49,'Draft Sim'!$F$21)</f>
        <v>-1.7796738712489306</v>
      </c>
      <c r="BN458" cm="1">
        <f t="array" ref="BN458">INDEX(_x_scores_!J$2:J$474,MATCH($BE458,_x_scores_!$A$2:$A$474,0),0) + INDEX(_hidden_info_auction!AP$50:BA$50,'Draft Sim'!$F$21)</f>
        <v>-2.1557054074620677E-2</v>
      </c>
      <c r="BP458">
        <f t="shared" si="158"/>
        <v>0.40692228212725223</v>
      </c>
      <c r="BQ458">
        <f t="shared" si="159"/>
        <v>0.44074168994943208</v>
      </c>
      <c r="BR458">
        <f t="shared" si="160"/>
        <v>0.44163767839749224</v>
      </c>
      <c r="BS458">
        <f t="shared" si="161"/>
        <v>0.43539092268987012</v>
      </c>
      <c r="BT458">
        <f t="shared" si="162"/>
        <v>0.4159693658655047</v>
      </c>
      <c r="BU458">
        <f t="shared" si="163"/>
        <v>0.43255016768929311</v>
      </c>
      <c r="BV458">
        <f t="shared" si="164"/>
        <v>0.55826522200235928</v>
      </c>
      <c r="BW458">
        <f t="shared" si="165"/>
        <v>0.37041729081490149</v>
      </c>
      <c r="BX458">
        <f t="shared" si="166"/>
        <v>0.49841421722176449</v>
      </c>
      <c r="BZ458">
        <f t="shared" si="167"/>
        <v>0.4444787596397633</v>
      </c>
      <c r="CA458" cm="1">
        <f t="array" aca="1" ref="CA458" ca="1">SUM(IF(MOD(_xlfn.FLOOR.MATH(ROW(INDIRECT("1:512"))/1),2)=1,BP458,1-BP458) * IF(MOD(_xlfn.FLOOR.MATH(ROW(INDIRECT("1:512"))/2),2)=1,BQ458,1-BQ458) *  IF(MOD(_xlfn.FLOOR.MATH(ROW(INDIRECT("1:512"))/4),2)=1,BR458,1-BR458) *IF(MOD(_xlfn.FLOOR.MATH(ROW(INDIRECT("1:512"))/8),2)=1,BS458,1-BS458) * IF(MOD(_xlfn.FLOOR.MATH(ROW(INDIRECT("1:512"))/16),2)=1,BT458,1-BT458) * IF(MOD(_xlfn.FLOOR.MATH(ROW(INDIRECT("1:512"))/32),2)=1,BU458,1-BU458) *  IF(MOD(_xlfn.FLOOR.MATH(ROW(INDIRECT("1:512"))/64),2)=1,BV458,1-BV458) * IF(MOD(_xlfn.FLOOR.MATH(ROW(INDIRECT("1:512"))/128),2)=1,BW458,1-BW458) * IF(MOD(_xlfn.FLOOR.MATH(ROW(INDIRECT("1:512"))/256),2)=1,BX458,1-BX458)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0.36483529746358651</v>
      </c>
      <c r="CB458">
        <f ca="1">IF('Auction Sim'!$C$2 = "Most Categories",CA458,BZ458)</f>
        <v>0.36483529746358651</v>
      </c>
      <c r="CD458" t="str">
        <f ca="1"/>
        <v>Furkan Korkmaz</v>
      </c>
      <c r="CF458" s="6" t="str">
        <f t="shared" ca="1" si="168"/>
        <v>Furkan Korkmaz</v>
      </c>
      <c r="CH458" t="str">
        <f ca="1"/>
        <v>Furkan Korkmaz</v>
      </c>
      <c r="CI458">
        <f t="shared" ca="1" si="173"/>
        <v>0.3649172739837559</v>
      </c>
      <c r="CJ458">
        <f t="shared" ca="1" si="174"/>
        <v>0.15465437194378995</v>
      </c>
      <c r="CL458">
        <f t="shared" ca="1" si="175"/>
        <v>0</v>
      </c>
      <c r="CN458">
        <f t="shared" ca="1" si="169"/>
        <v>0</v>
      </c>
    </row>
    <row r="459" spans="9:92">
      <c r="I459" t="str">
        <v>Patty Mills</v>
      </c>
      <c r="K459" s="6" t="str">
        <f t="shared" ca="1" si="154"/>
        <v>Patty Mills</v>
      </c>
      <c r="M459" t="str">
        <f ca="1"/>
        <v>Patty Mills</v>
      </c>
      <c r="N459">
        <f ca="1">INDEX(_g_scores_!K$2:$K$474,MATCH(M459,_g_scores_!$A$2:$A$474,0))</f>
        <v>-3.6797172930315138</v>
      </c>
      <c r="P459">
        <f t="shared" ca="1" si="170"/>
        <v>0</v>
      </c>
      <c r="R459">
        <f t="shared" ca="1" si="155"/>
        <v>0</v>
      </c>
      <c r="T459" t="str">
        <v>Moses Brown</v>
      </c>
      <c r="V459" s="6" t="str">
        <f t="shared" ca="1" si="156"/>
        <v>Moses Brown</v>
      </c>
      <c r="X459" t="str">
        <f ca="1"/>
        <v>Moses Brown</v>
      </c>
      <c r="Y459">
        <f ca="1">INDEX(_z_scores_!$K$2:$K$474,MATCH(X459,_z_scores_!$A$2:$A$474,0))</f>
        <v>-6.1937980305989724</v>
      </c>
      <c r="AA459">
        <f t="shared" ca="1" si="171"/>
        <v>0</v>
      </c>
      <c r="AC459">
        <f t="shared" ca="1" si="172"/>
        <v>0</v>
      </c>
      <c r="AE459">
        <v>-1.2278224676816933</v>
      </c>
      <c r="AF459">
        <v>-0.74345919562591856</v>
      </c>
      <c r="AG459">
        <v>-1.2084755979148181</v>
      </c>
      <c r="AH459">
        <v>-0.76726467372337981</v>
      </c>
      <c r="AI459">
        <v>-0.30767779805884093</v>
      </c>
      <c r="AJ459">
        <v>-1.0939504356484659</v>
      </c>
      <c r="AK459">
        <v>0.93965593204777331</v>
      </c>
      <c r="AL459">
        <v>-0.37250192065893756</v>
      </c>
      <c r="AM459">
        <v>0.10013170717551023</v>
      </c>
      <c r="BE459" t="str">
        <f t="shared" si="157"/>
        <v>Patty Mills</v>
      </c>
      <c r="BF459" cm="1">
        <f t="array" ref="BF459">INDEX(_x_scores_!B$2:B$474,MATCH($BE459,_x_scores_!$A$2:$A$474,0),0) + INDEX(_hidden_info_auction!AP$42:BA$42,'Draft Sim'!$F$21)</f>
        <v>-1.305660648258024</v>
      </c>
      <c r="BG459" cm="1">
        <f t="array" ref="BG459">INDEX(_x_scores_!C$2:C$474,MATCH($BE459,_x_scores_!$A$2:$A$474,0),0) + INDEX(_hidden_info_auction!AP$43:BA$43,'Draft Sim'!$F$21)</f>
        <v>-1.1096332185985727</v>
      </c>
      <c r="BH459" cm="1">
        <f t="array" ref="BH459">INDEX(_x_scores_!D$2:D$474,MATCH($BE459,_x_scores_!$A$2:$A$474,0),0) +INDEX(_hidden_info_auction!AP$44:BA$44,'Draft Sim'!$F$21)</f>
        <v>-0.73218169508399455</v>
      </c>
      <c r="BI459" cm="1">
        <f t="array" ref="BI459">INDEX(_x_scores_!E$2:E$474,MATCH($BE459,_x_scores_!$A$2:$A$474,0),0) + INDEX(_hidden_info_auction!AP$45:BA$45,'Draft Sim'!$F$21)</f>
        <v>-0.96567648679937124</v>
      </c>
      <c r="BJ459" cm="1">
        <f t="array" ref="BJ459">INDEX(_x_scores_!F$2:F$474,MATCH($BE459,_x_scores_!$A$2:$A$474,0),0) + INDEX(_hidden_info_auction!AP$46:BA$46,'Draft Sim'!$F$21)</f>
        <v>-1.4065708776594854</v>
      </c>
      <c r="BK459" cm="1">
        <f t="array" ref="BK459">INDEX(_x_scores_!G$2:G$474,MATCH($BE459,_x_scores_!$A$2:$A$474,0),0) + INDEX(_hidden_info_auction!AP$47:BA$47,'Draft Sim'!$F$21)</f>
        <v>-0.50534025870466626</v>
      </c>
      <c r="BL459" cm="1">
        <f t="array" ref="BL459">INDEX(_x_scores_!H$2:H$474,MATCH($BE459,_x_scores_!$A$2:$A$474,0),0) + INDEX(_hidden_info_auction!AP$48:BA$48,'Draft Sim'!$F$21)</f>
        <v>0.84921790706369704</v>
      </c>
      <c r="BM459" cm="1">
        <f t="array" ref="BM459">INDEX(_x_scores_!I$2:I$474,MATCH($BE459,_x_scores_!$A$2:$A$474,0),0) + INDEX(_hidden_info_auction!AP$49:BA$49,'Draft Sim'!$F$21)</f>
        <v>-1.7214673446509545</v>
      </c>
      <c r="BN459" cm="1">
        <f t="array" ref="BN459">INDEX(_x_scores_!J$2:J$474,MATCH($BE459,_x_scores_!$A$2:$A$474,0),0) + INDEX(_hidden_info_auction!AP$50:BA$50,'Draft Sim'!$F$21)</f>
        <v>-0.11851074294323605</v>
      </c>
      <c r="BP459">
        <f t="shared" si="158"/>
        <v>0.40376221631363196</v>
      </c>
      <c r="BQ459">
        <f t="shared" si="159"/>
        <v>0.42415110984449356</v>
      </c>
      <c r="BR459">
        <f t="shared" si="160"/>
        <v>0.4509706652730926</v>
      </c>
      <c r="BS459">
        <f t="shared" si="161"/>
        <v>0.42709264823684756</v>
      </c>
      <c r="BT459">
        <f t="shared" si="162"/>
        <v>0.40286832771889491</v>
      </c>
      <c r="BU459">
        <f t="shared" si="163"/>
        <v>0.46517813379643125</v>
      </c>
      <c r="BV459">
        <f t="shared" si="164"/>
        <v>0.56199917404051669</v>
      </c>
      <c r="BW459">
        <f t="shared" si="165"/>
        <v>0.37451039670911845</v>
      </c>
      <c r="BX459">
        <f t="shared" si="166"/>
        <v>0.49128276836567797</v>
      </c>
      <c r="BZ459">
        <f t="shared" si="167"/>
        <v>0.44464616003318941</v>
      </c>
      <c r="CA459" cm="1">
        <f t="array" aca="1" ref="CA459" ca="1">SUM(IF(MOD(_xlfn.FLOOR.MATH(ROW(INDIRECT("1:512"))/1),2)=1,BP459,1-BP459) * IF(MOD(_xlfn.FLOOR.MATH(ROW(INDIRECT("1:512"))/2),2)=1,BQ459,1-BQ459) *  IF(MOD(_xlfn.FLOOR.MATH(ROW(INDIRECT("1:512"))/4),2)=1,BR459,1-BR459) *IF(MOD(_xlfn.FLOOR.MATH(ROW(INDIRECT("1:512"))/8),2)=1,BS459,1-BS459) * IF(MOD(_xlfn.FLOOR.MATH(ROW(INDIRECT("1:512"))/16),2)=1,BT459,1-BT459) * IF(MOD(_xlfn.FLOOR.MATH(ROW(INDIRECT("1:512"))/32),2)=1,BU459,1-BU459) *  IF(MOD(_xlfn.FLOOR.MATH(ROW(INDIRECT("1:512"))/64),2)=1,BV459,1-BV459) * IF(MOD(_xlfn.FLOOR.MATH(ROW(INDIRECT("1:512"))/128),2)=1,BW459,1-BW459) * IF(MOD(_xlfn.FLOOR.MATH(ROW(INDIRECT("1:512"))/256),2)=1,BX459,1-BX459)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0.36517644616907508</v>
      </c>
      <c r="CB459">
        <f ca="1">IF('Auction Sim'!$C$2 = "Most Categories",CA459,BZ459)</f>
        <v>0.36517644616907508</v>
      </c>
      <c r="CD459" t="str">
        <f ca="1"/>
        <v>Wendell Moore Jr.</v>
      </c>
      <c r="CF459" s="6" t="str">
        <f t="shared" ca="1" si="168"/>
        <v>Wendell Moore Jr.</v>
      </c>
      <c r="CH459" t="str">
        <f ca="1"/>
        <v>Wendell Moore Jr.</v>
      </c>
      <c r="CI459">
        <f t="shared" ca="1" si="173"/>
        <v>0.36483529746358651</v>
      </c>
      <c r="CJ459">
        <f t="shared" ca="1" si="174"/>
        <v>0.15443625292481805</v>
      </c>
      <c r="CL459">
        <f t="shared" ca="1" si="175"/>
        <v>0</v>
      </c>
      <c r="CN459">
        <f t="shared" ca="1" si="169"/>
        <v>0</v>
      </c>
    </row>
    <row r="460" spans="9:92">
      <c r="I460" t="str">
        <v>Jabari Walker</v>
      </c>
      <c r="K460" s="6" t="str">
        <f t="shared" ca="1" si="154"/>
        <v>Jabari Walker</v>
      </c>
      <c r="M460" t="str">
        <f ca="1"/>
        <v>Jabari Walker</v>
      </c>
      <c r="N460">
        <f ca="1">INDEX(_g_scores_!K$2:$K$474,MATCH(M460,_g_scores_!$A$2:$A$474,0))</f>
        <v>-3.6902313867664285</v>
      </c>
      <c r="P460">
        <f t="shared" ca="1" si="170"/>
        <v>0</v>
      </c>
      <c r="R460">
        <f t="shared" ca="1" si="155"/>
        <v>0</v>
      </c>
      <c r="T460" t="str">
        <v>Tyler Dorsey</v>
      </c>
      <c r="V460" s="6" t="str">
        <f t="shared" ca="1" si="156"/>
        <v>Tyler Dorsey</v>
      </c>
      <c r="X460" t="str">
        <f ca="1"/>
        <v>Tyler Dorsey</v>
      </c>
      <c r="Y460">
        <f ca="1">INDEX(_z_scores_!$K$2:$K$474,MATCH(X460,_z_scores_!$A$2:$A$474,0))</f>
        <v>-6.1955283389893081</v>
      </c>
      <c r="AA460">
        <f t="shared" ca="1" si="171"/>
        <v>0</v>
      </c>
      <c r="AC460">
        <f t="shared" ca="1" si="172"/>
        <v>0</v>
      </c>
      <c r="AE460">
        <v>-1.2388496558593045</v>
      </c>
      <c r="AF460">
        <v>-1.2492783405612302</v>
      </c>
      <c r="AG460">
        <v>-1.0836352620007554</v>
      </c>
      <c r="AH460">
        <v>-0.69781212879766674</v>
      </c>
      <c r="AI460">
        <v>-0.75468262448475087</v>
      </c>
      <c r="AJ460">
        <v>-0.77424236078190956</v>
      </c>
      <c r="AK460">
        <v>1.0438942465683507</v>
      </c>
      <c r="AL460">
        <v>-5.0917731949469004E-2</v>
      </c>
      <c r="AM460">
        <v>-3.0947109196664258E-2</v>
      </c>
      <c r="BE460" t="str">
        <f t="shared" si="157"/>
        <v>Jabari Walker</v>
      </c>
      <c r="BF460" cm="1">
        <f t="array" ref="BF460">INDEX(_x_scores_!B$2:B$474,MATCH($BE460,_x_scores_!$A$2:$A$474,0),0) + INDEX(_hidden_info_auction!AP$42:BA$42,'Draft Sim'!$F$21)</f>
        <v>-1.2943885659747623</v>
      </c>
      <c r="BG460" cm="1">
        <f t="array" ref="BG460">INDEX(_x_scores_!C$2:C$474,MATCH($BE460,_x_scores_!$A$2:$A$474,0),0) + INDEX(_hidden_info_auction!AP$43:BA$43,'Draft Sim'!$F$21)</f>
        <v>-0.77724960539945365</v>
      </c>
      <c r="BH460" cm="1">
        <f t="array" ref="BH460">INDEX(_x_scores_!D$2:D$474,MATCH($BE460,_x_scores_!$A$2:$A$474,0),0) +INDEX(_hidden_info_auction!AP$44:BA$44,'Draft Sim'!$F$21)</f>
        <v>-0.97848616692315193</v>
      </c>
      <c r="BI460" cm="1">
        <f t="array" ref="BI460">INDEX(_x_scores_!E$2:E$474,MATCH($BE460,_x_scores_!$A$2:$A$474,0),0) + INDEX(_hidden_info_auction!AP$45:BA$45,'Draft Sim'!$F$21)</f>
        <v>-0.88721764911717993</v>
      </c>
      <c r="BJ460" cm="1">
        <f t="array" ref="BJ460">INDEX(_x_scores_!F$2:F$474,MATCH($BE460,_x_scores_!$A$2:$A$474,0),0) + INDEX(_hidden_info_auction!AP$46:BA$46,'Draft Sim'!$F$21)</f>
        <v>-1.1659545432322487</v>
      </c>
      <c r="BK460" cm="1">
        <f t="array" ref="BK460">INDEX(_x_scores_!G$2:G$474,MATCH($BE460,_x_scores_!$A$2:$A$474,0),0) + INDEX(_hidden_info_auction!AP$47:BA$47,'Draft Sim'!$F$21)</f>
        <v>-0.95590958733920262</v>
      </c>
      <c r="BL460" cm="1">
        <f t="array" ref="BL460">INDEX(_x_scores_!H$2:H$474,MATCH($BE460,_x_scores_!$A$2:$A$474,0),0) + INDEX(_hidden_info_auction!AP$48:BA$48,'Draft Sim'!$F$21)</f>
        <v>0.83209191540681926</v>
      </c>
      <c r="BM460" cm="1">
        <f t="array" ref="BM460">INDEX(_x_scores_!I$2:I$474,MATCH($BE460,_x_scores_!$A$2:$A$474,0),0) + INDEX(_hidden_info_auction!AP$49:BA$49,'Draft Sim'!$F$21)</f>
        <v>-1.7782193069212775</v>
      </c>
      <c r="BN460" cm="1">
        <f t="array" ref="BN460">INDEX(_x_scores_!J$2:J$474,MATCH($BE460,_x_scores_!$A$2:$A$474,0),0) + INDEX(_hidden_info_auction!AP$50:BA$50,'Draft Sim'!$F$21)</f>
        <v>-5.5401487866279381E-2</v>
      </c>
      <c r="BP460">
        <f t="shared" si="158"/>
        <v>0.40457696088005224</v>
      </c>
      <c r="BQ460">
        <f t="shared" si="159"/>
        <v>0.4467064781906892</v>
      </c>
      <c r="BR460">
        <f t="shared" si="160"/>
        <v>0.43460709357385263</v>
      </c>
      <c r="BS460">
        <f t="shared" si="161"/>
        <v>0.43295762665698623</v>
      </c>
      <c r="BT460">
        <f t="shared" si="162"/>
        <v>0.41923164438695371</v>
      </c>
      <c r="BU460">
        <f t="shared" si="163"/>
        <v>0.43434574626783939</v>
      </c>
      <c r="BV460">
        <f t="shared" si="164"/>
        <v>0.56075866267216956</v>
      </c>
      <c r="BW460">
        <f t="shared" si="165"/>
        <v>0.37051940003446893</v>
      </c>
      <c r="BX460">
        <f t="shared" si="166"/>
        <v>0.49592460879230438</v>
      </c>
      <c r="BZ460">
        <f t="shared" si="167"/>
        <v>0.44440313571725731</v>
      </c>
      <c r="CA460" cm="1">
        <f t="array" aca="1" ref="CA460" ca="1">SUM(IF(MOD(_xlfn.FLOOR.MATH(ROW(INDIRECT("1:512"))/1),2)=1,BP460,1-BP460) * IF(MOD(_xlfn.FLOOR.MATH(ROW(INDIRECT("1:512"))/2),2)=1,BQ460,1-BQ460) *  IF(MOD(_xlfn.FLOOR.MATH(ROW(INDIRECT("1:512"))/4),2)=1,BR460,1-BR460) *IF(MOD(_xlfn.FLOOR.MATH(ROW(INDIRECT("1:512"))/8),2)=1,BS460,1-BS460) * IF(MOD(_xlfn.FLOOR.MATH(ROW(INDIRECT("1:512"))/16),2)=1,BT460,1-BT460) * IF(MOD(_xlfn.FLOOR.MATH(ROW(INDIRECT("1:512"))/32),2)=1,BU460,1-BU460) *  IF(MOD(_xlfn.FLOOR.MATH(ROW(INDIRECT("1:512"))/64),2)=1,BV460,1-BV460) * IF(MOD(_xlfn.FLOOR.MATH(ROW(INDIRECT("1:512"))/128),2)=1,BW460,1-BW460) * IF(MOD(_xlfn.FLOOR.MATH(ROW(INDIRECT("1:512"))/256),2)=1,BX460,1-BX460)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0.36464220452836238</v>
      </c>
      <c r="CB460">
        <f ca="1">IF('Auction Sim'!$C$2 = "Most Categories",CA460,BZ460)</f>
        <v>0.36464220452836238</v>
      </c>
      <c r="CD460" t="str">
        <f ca="1"/>
        <v>Jabari Walker</v>
      </c>
      <c r="CF460" s="6" t="str">
        <f t="shared" ca="1" si="168"/>
        <v>Jabari Walker</v>
      </c>
      <c r="CH460" t="str">
        <f ca="1"/>
        <v>Jabari Walker</v>
      </c>
      <c r="CI460">
        <f t="shared" ca="1" si="173"/>
        <v>0.36464220452836238</v>
      </c>
      <c r="CJ460">
        <f t="shared" ca="1" si="174"/>
        <v>0.15392241591588385</v>
      </c>
      <c r="CL460">
        <f t="shared" ca="1" si="175"/>
        <v>0</v>
      </c>
      <c r="CN460">
        <f t="shared" ca="1" si="169"/>
        <v>0</v>
      </c>
    </row>
    <row r="461" spans="9:92">
      <c r="I461" t="str">
        <v>Bryn Forbes</v>
      </c>
      <c r="K461" s="6" t="str">
        <f t="shared" ca="1" si="154"/>
        <v>Bryn Forbes</v>
      </c>
      <c r="M461" t="str">
        <f ca="1"/>
        <v>Bryn Forbes</v>
      </c>
      <c r="N461">
        <f ca="1">INDEX(_g_scores_!K$2:$K$474,MATCH(M461,_g_scores_!$A$2:$A$474,0))</f>
        <v>-3.6930513773286449</v>
      </c>
      <c r="P461">
        <f t="shared" ca="1" si="170"/>
        <v>0</v>
      </c>
      <c r="R461">
        <f t="shared" ca="1" si="155"/>
        <v>0</v>
      </c>
      <c r="T461" t="str">
        <v>Bryn Forbes</v>
      </c>
      <c r="V461" s="6" t="str">
        <f t="shared" ca="1" si="156"/>
        <v>Bryn Forbes</v>
      </c>
      <c r="X461" t="str">
        <f ca="1"/>
        <v>Bryn Forbes</v>
      </c>
      <c r="Y461">
        <f ca="1">INDEX(_z_scores_!$K$2:$K$474,MATCH(X461,_z_scores_!$A$2:$A$474,0))</f>
        <v>-6.1956035232972733</v>
      </c>
      <c r="AA461">
        <f t="shared" ca="1" si="171"/>
        <v>0</v>
      </c>
      <c r="AC461">
        <f t="shared" ca="1" si="172"/>
        <v>0</v>
      </c>
      <c r="AE461">
        <v>-1.2100955473421595</v>
      </c>
      <c r="AF461">
        <v>-1.2898782100726289</v>
      </c>
      <c r="AG461">
        <v>-1.1036771604851847</v>
      </c>
      <c r="AH461">
        <v>-0.75121965806202085</v>
      </c>
      <c r="AI461">
        <v>-0.76081317561324746</v>
      </c>
      <c r="AJ461">
        <v>-0.57900343703388757</v>
      </c>
      <c r="AK461">
        <v>1.0083505745785675</v>
      </c>
      <c r="AL461">
        <v>3.7105500109049913E-3</v>
      </c>
      <c r="AM461">
        <v>-0.10063088024556426</v>
      </c>
      <c r="BE461" t="str">
        <f t="shared" si="157"/>
        <v>Bryn Forbes</v>
      </c>
      <c r="BF461" cm="1">
        <f t="array" ref="BF461">INDEX(_x_scores_!B$2:B$474,MATCH($BE461,_x_scores_!$A$2:$A$474,0),0) + INDEX(_hidden_info_auction!AP$42:BA$42,'Draft Sim'!$F$21)</f>
        <v>-1.3019324105606298</v>
      </c>
      <c r="BG461" cm="1">
        <f t="array" ref="BG461">INDEX(_x_scores_!C$2:C$474,MATCH($BE461,_x_scores_!$A$2:$A$474,0),0) + INDEX(_hidden_info_auction!AP$43:BA$43,'Draft Sim'!$F$21)</f>
        <v>-1.0457105949459224</v>
      </c>
      <c r="BH461" cm="1">
        <f t="array" ref="BH461">INDEX(_x_scores_!D$2:D$474,MATCH($BE461,_x_scores_!$A$2:$A$474,0),0) +INDEX(_hidden_info_auction!AP$44:BA$44,'Draft Sim'!$F$21)</f>
        <v>-0.95421815725167947</v>
      </c>
      <c r="BI461" cm="1">
        <f t="array" ref="BI461">INDEX(_x_scores_!E$2:E$474,MATCH($BE461,_x_scores_!$A$2:$A$474,0),0) + INDEX(_hidden_info_auction!AP$45:BA$45,'Draft Sim'!$F$21)</f>
        <v>-0.98419518500743219</v>
      </c>
      <c r="BJ461" cm="1">
        <f t="array" ref="BJ461">INDEX(_x_scores_!F$2:F$474,MATCH($BE461,_x_scores_!$A$2:$A$474,0),0) + INDEX(_hidden_info_auction!AP$46:BA$46,'Draft Sim'!$F$21)</f>
        <v>-1.332584643346298</v>
      </c>
      <c r="BK461" cm="1">
        <f t="array" ref="BK461">INDEX(_x_scores_!G$2:G$474,MATCH($BE461,_x_scores_!$A$2:$A$474,0),0) + INDEX(_hidden_info_auction!AP$47:BA$47,'Draft Sim'!$F$21)</f>
        <v>-0.64693685633412568</v>
      </c>
      <c r="BL461" cm="1">
        <f t="array" ref="BL461">INDEX(_x_scores_!H$2:H$474,MATCH($BE461,_x_scores_!$A$2:$A$474,0),0) + INDEX(_hidden_info_auction!AP$48:BA$48,'Draft Sim'!$F$21)</f>
        <v>0.93768626143342471</v>
      </c>
      <c r="BM461" cm="1">
        <f t="array" ref="BM461">INDEX(_x_scores_!I$2:I$474,MATCH($BE461,_x_scores_!$A$2:$A$474,0),0) + INDEX(_hidden_info_auction!AP$49:BA$49,'Draft Sim'!$F$21)</f>
        <v>-1.7402281523579344</v>
      </c>
      <c r="BN461" cm="1">
        <f t="array" ref="BN461">INDEX(_x_scores_!J$2:J$474,MATCH($BE461,_x_scores_!$A$2:$A$474,0),0) + INDEX(_hidden_info_auction!AP$50:BA$50,'Draft Sim'!$F$21)</f>
        <v>-7.8704083940751846E-4</v>
      </c>
      <c r="BP461">
        <f t="shared" si="158"/>
        <v>0.4040316467986752</v>
      </c>
      <c r="BQ461">
        <f t="shared" si="159"/>
        <v>0.42847196764131512</v>
      </c>
      <c r="BR461">
        <f t="shared" si="160"/>
        <v>0.43621487326903208</v>
      </c>
      <c r="BS461">
        <f t="shared" si="161"/>
        <v>0.42571063059597858</v>
      </c>
      <c r="BT461">
        <f t="shared" si="162"/>
        <v>0.40788315351253956</v>
      </c>
      <c r="BU461">
        <f t="shared" si="163"/>
        <v>0.45545722426962165</v>
      </c>
      <c r="BV461">
        <f t="shared" si="164"/>
        <v>0.56839736589274947</v>
      </c>
      <c r="BW461">
        <f t="shared" si="165"/>
        <v>0.37318955884522675</v>
      </c>
      <c r="BX461">
        <f t="shared" si="166"/>
        <v>0.49994210344850953</v>
      </c>
      <c r="BZ461">
        <f t="shared" si="167"/>
        <v>0.44436650269707195</v>
      </c>
      <c r="CA461" cm="1">
        <f t="array" aca="1" ref="CA461" ca="1">SUM(IF(MOD(_xlfn.FLOOR.MATH(ROW(INDIRECT("1:512"))/1),2)=1,BP461,1-BP461) * IF(MOD(_xlfn.FLOOR.MATH(ROW(INDIRECT("1:512"))/2),2)=1,BQ461,1-BQ461) *  IF(MOD(_xlfn.FLOOR.MATH(ROW(INDIRECT("1:512"))/4),2)=1,BR461,1-BR461) *IF(MOD(_xlfn.FLOOR.MATH(ROW(INDIRECT("1:512"))/8),2)=1,BS461,1-BS461) * IF(MOD(_xlfn.FLOOR.MATH(ROW(INDIRECT("1:512"))/16),2)=1,BT461,1-BT461) * IF(MOD(_xlfn.FLOOR.MATH(ROW(INDIRECT("1:512"))/32),2)=1,BU461,1-BU461) *  IF(MOD(_xlfn.FLOOR.MATH(ROW(INDIRECT("1:512"))/64),2)=1,BV461,1-BV461) * IF(MOD(_xlfn.FLOOR.MATH(ROW(INDIRECT("1:512"))/128),2)=1,BW461,1-BW461) * IF(MOD(_xlfn.FLOOR.MATH(ROW(INDIRECT("1:512"))/256),2)=1,BX461,1-BX461)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0.36444772384456237</v>
      </c>
      <c r="CB461">
        <f ca="1">IF('Auction Sim'!$C$2 = "Most Categories",CA461,BZ461)</f>
        <v>0.36444772384456237</v>
      </c>
      <c r="CD461" t="str">
        <f ca="1"/>
        <v>Bryn Forbes</v>
      </c>
      <c r="CF461" s="6" t="str">
        <f t="shared" ca="1" si="168"/>
        <v>Bryn Forbes</v>
      </c>
      <c r="CH461" t="str">
        <f ca="1"/>
        <v>Bryn Forbes</v>
      </c>
      <c r="CI461">
        <f t="shared" ca="1" si="173"/>
        <v>0.36444772384456237</v>
      </c>
      <c r="CJ461">
        <f t="shared" ca="1" si="174"/>
        <v>0.15340479360931714</v>
      </c>
      <c r="CL461">
        <f t="shared" ca="1" si="175"/>
        <v>0</v>
      </c>
      <c r="CN461">
        <f t="shared" ca="1" si="169"/>
        <v>0</v>
      </c>
    </row>
    <row r="462" spans="9:92">
      <c r="I462" t="str">
        <v>Leandro Bolmaro</v>
      </c>
      <c r="K462" s="6" t="str">
        <f t="shared" ca="1" si="154"/>
        <v>Leandro Bolmaro</v>
      </c>
      <c r="M462" t="str">
        <f ca="1"/>
        <v>Leandro Bolmaro</v>
      </c>
      <c r="N462">
        <f ca="1">INDEX(_g_scores_!K$2:$K$474,MATCH(M462,_g_scores_!$A$2:$A$474,0))</f>
        <v>-3.7199570435126428</v>
      </c>
      <c r="P462">
        <f t="shared" ca="1" si="170"/>
        <v>0</v>
      </c>
      <c r="R462">
        <f t="shared" ca="1" si="155"/>
        <v>0</v>
      </c>
      <c r="T462" t="str">
        <v>Luka Garza</v>
      </c>
      <c r="V462" s="6" t="str">
        <f t="shared" ca="1" si="156"/>
        <v>Luka Garza</v>
      </c>
      <c r="X462" t="str">
        <f ca="1"/>
        <v>Luka Garza</v>
      </c>
      <c r="Y462">
        <f ca="1">INDEX(_z_scores_!$K$2:$K$474,MATCH(X462,_z_scores_!$A$2:$A$474,0))</f>
        <v>-6.1956566100998174</v>
      </c>
      <c r="AA462">
        <f t="shared" ca="1" si="171"/>
        <v>0</v>
      </c>
      <c r="AC462">
        <f t="shared" ca="1" si="172"/>
        <v>0</v>
      </c>
      <c r="AE462">
        <v>-1.1723971520253946</v>
      </c>
      <c r="AF462">
        <v>-1.0098929574117095</v>
      </c>
      <c r="AG462">
        <v>-1.2142987622090091</v>
      </c>
      <c r="AH462">
        <v>-0.86118281179456457</v>
      </c>
      <c r="AI462">
        <v>-0.60557815082332855</v>
      </c>
      <c r="AJ462">
        <v>-0.84759618753092547</v>
      </c>
      <c r="AK462">
        <v>0.97494030930951636</v>
      </c>
      <c r="AL462">
        <v>-5.1896128272720464E-2</v>
      </c>
      <c r="AM462">
        <v>5.332604684633304E-2</v>
      </c>
      <c r="BE462" t="str">
        <f t="shared" si="157"/>
        <v>Leandro Bolmaro</v>
      </c>
      <c r="BF462" cm="1">
        <f t="array" ref="BF462">INDEX(_x_scores_!B$2:B$474,MATCH($BE462,_x_scores_!$A$2:$A$474,0),0) + INDEX(_hidden_info_auction!AP$42:BA$42,'Draft Sim'!$F$21)</f>
        <v>-1.2681629033899751</v>
      </c>
      <c r="BG462" cm="1">
        <f t="array" ref="BG462">INDEX(_x_scores_!C$2:C$474,MATCH($BE462,_x_scores_!$A$2:$A$474,0),0) + INDEX(_hidden_info_auction!AP$43:BA$43,'Draft Sim'!$F$21)</f>
        <v>-0.91623510063435842</v>
      </c>
      <c r="BH462" cm="1">
        <f t="array" ref="BH462">INDEX(_x_scores_!D$2:D$474,MATCH($BE462,_x_scores_!$A$2:$A$474,0),0) +INDEX(_hidden_info_auction!AP$44:BA$44,'Draft Sim'!$F$21)</f>
        <v>-0.91035118736439835</v>
      </c>
      <c r="BI462" cm="1">
        <f t="array" ref="BI462">INDEX(_x_scores_!E$2:E$474,MATCH($BE462,_x_scores_!$A$2:$A$474,0),0) + INDEX(_hidden_info_auction!AP$45:BA$45,'Draft Sim'!$F$21)</f>
        <v>-0.8735785684797126</v>
      </c>
      <c r="BJ462" cm="1">
        <f t="array" ref="BJ462">INDEX(_x_scores_!F$2:F$474,MATCH($BE462,_x_scores_!$A$2:$A$474,0),0) + INDEX(_hidden_info_auction!AP$46:BA$46,'Draft Sim'!$F$21)</f>
        <v>-1.2530010263710478</v>
      </c>
      <c r="BK462" cm="1">
        <f t="array" ref="BK462">INDEX(_x_scores_!G$2:G$474,MATCH($BE462,_x_scores_!$A$2:$A$474,0),0) + INDEX(_hidden_info_auction!AP$47:BA$47,'Draft Sim'!$F$21)</f>
        <v>-0.93919475914678818</v>
      </c>
      <c r="BL462" cm="1">
        <f t="array" ref="BL462">INDEX(_x_scores_!H$2:H$474,MATCH($BE462,_x_scores_!$A$2:$A$474,0),0) + INDEX(_hidden_info_auction!AP$48:BA$48,'Draft Sim'!$F$21)</f>
        <v>0.81038256814525689</v>
      </c>
      <c r="BM462" cm="1">
        <f t="array" ref="BM462">INDEX(_x_scores_!I$2:I$474,MATCH($BE462,_x_scores_!$A$2:$A$474,0),0) + INDEX(_hidden_info_auction!AP$49:BA$49,'Draft Sim'!$F$21)</f>
        <v>-1.7695962165001187</v>
      </c>
      <c r="BN462" cm="1">
        <f t="array" ref="BN462">INDEX(_x_scores_!J$2:J$474,MATCH($BE462,_x_scores_!$A$2:$A$474,0),0) + INDEX(_hidden_info_auction!AP$50:BA$50,'Draft Sim'!$F$21)</f>
        <v>3.4209299818817041E-3</v>
      </c>
      <c r="BP462">
        <f t="shared" si="158"/>
        <v>0.40647414437080687</v>
      </c>
      <c r="BQ462">
        <f t="shared" si="159"/>
        <v>0.43724967110009738</v>
      </c>
      <c r="BR462">
        <f t="shared" si="160"/>
        <v>0.43912376178128687</v>
      </c>
      <c r="BS462">
        <f t="shared" si="161"/>
        <v>0.43397872558499406</v>
      </c>
      <c r="BT462">
        <f t="shared" si="162"/>
        <v>0.41329424885068855</v>
      </c>
      <c r="BU462">
        <f t="shared" si="163"/>
        <v>0.4354836118979476</v>
      </c>
      <c r="BV462">
        <f t="shared" si="164"/>
        <v>0.55918530209383799</v>
      </c>
      <c r="BW462">
        <f t="shared" si="165"/>
        <v>0.37112492101172978</v>
      </c>
      <c r="BX462">
        <f t="shared" si="166"/>
        <v>0.5002516515363431</v>
      </c>
      <c r="BZ462">
        <f t="shared" si="167"/>
        <v>0.44401844869197027</v>
      </c>
      <c r="CA462" cm="1">
        <f t="array" aca="1" ref="CA462" ca="1">SUM(IF(MOD(_xlfn.FLOOR.MATH(ROW(INDIRECT("1:512"))/1),2)=1,BP462,1-BP462) * IF(MOD(_xlfn.FLOOR.MATH(ROW(INDIRECT("1:512"))/2),2)=1,BQ462,1-BQ462) *  IF(MOD(_xlfn.FLOOR.MATH(ROW(INDIRECT("1:512"))/4),2)=1,BR462,1-BR462) *IF(MOD(_xlfn.FLOOR.MATH(ROW(INDIRECT("1:512"))/8),2)=1,BS462,1-BS462) * IF(MOD(_xlfn.FLOOR.MATH(ROW(INDIRECT("1:512"))/16),2)=1,BT462,1-BT462) * IF(MOD(_xlfn.FLOOR.MATH(ROW(INDIRECT("1:512"))/32),2)=1,BU462,1-BU462) *  IF(MOD(_xlfn.FLOOR.MATH(ROW(INDIRECT("1:512"))/64),2)=1,BV462,1-BV462) * IF(MOD(_xlfn.FLOOR.MATH(ROW(INDIRECT("1:512"))/128),2)=1,BW462,1-BW462) * IF(MOD(_xlfn.FLOOR.MATH(ROW(INDIRECT("1:512"))/256),2)=1,BX462,1-BX462)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0.36373281573990512</v>
      </c>
      <c r="CB462">
        <f ca="1">IF('Auction Sim'!$C$2 = "Most Categories",CA462,BZ462)</f>
        <v>0.36373281573990512</v>
      </c>
      <c r="CD462" t="str">
        <f ca="1"/>
        <v>Ryan Rollins</v>
      </c>
      <c r="CF462" s="6" t="str">
        <f t="shared" ca="1" si="168"/>
        <v>Ryan Rollins</v>
      </c>
      <c r="CH462" t="str">
        <f ca="1"/>
        <v>Ryan Rollins</v>
      </c>
      <c r="CI462">
        <f t="shared" ca="1" si="173"/>
        <v>0.36374920612748901</v>
      </c>
      <c r="CJ462">
        <f t="shared" ca="1" si="174"/>
        <v>0.15154487859853272</v>
      </c>
      <c r="CL462">
        <f t="shared" ca="1" si="175"/>
        <v>0</v>
      </c>
      <c r="CN462">
        <f t="shared" ca="1" si="169"/>
        <v>0</v>
      </c>
    </row>
    <row r="463" spans="9:92">
      <c r="I463" t="str">
        <v>Tyler Dorsey</v>
      </c>
      <c r="K463" s="6" t="str">
        <f t="shared" ca="1" si="154"/>
        <v>Tyler Dorsey</v>
      </c>
      <c r="M463" t="str">
        <f ca="1"/>
        <v>Tyler Dorsey</v>
      </c>
      <c r="N463">
        <f ca="1">INDEX(_g_scores_!K$2:$K$474,MATCH(M463,_g_scores_!$A$2:$A$474,0))</f>
        <v>-3.7254717827630501</v>
      </c>
      <c r="P463">
        <f t="shared" ca="1" si="170"/>
        <v>0</v>
      </c>
      <c r="R463">
        <f t="shared" ca="1" si="155"/>
        <v>0</v>
      </c>
      <c r="T463" t="str">
        <v>Patty Mills</v>
      </c>
      <c r="V463" s="6" t="str">
        <f t="shared" ca="1" si="156"/>
        <v>Patty Mills</v>
      </c>
      <c r="X463" t="str">
        <f ca="1"/>
        <v>Patty Mills</v>
      </c>
      <c r="Y463">
        <f ca="1">INDEX(_z_scores_!$K$2:$K$474,MATCH(X463,_z_scores_!$A$2:$A$474,0))</f>
        <v>-6.230202957734809</v>
      </c>
      <c r="AA463">
        <f t="shared" ca="1" si="171"/>
        <v>0</v>
      </c>
      <c r="AC463">
        <f t="shared" ca="1" si="172"/>
        <v>0</v>
      </c>
      <c r="AE463">
        <v>-1.2138237850395537</v>
      </c>
      <c r="AF463">
        <v>-1.3538008337252789</v>
      </c>
      <c r="AG463">
        <v>-0.8816406983174998</v>
      </c>
      <c r="AH463">
        <v>-0.73270095985396</v>
      </c>
      <c r="AI463">
        <v>-0.83479940992643475</v>
      </c>
      <c r="AJ463">
        <v>-0.4374068394044282</v>
      </c>
      <c r="AK463">
        <v>0.91988222020883981</v>
      </c>
      <c r="AL463">
        <v>2.2471357717884746E-2</v>
      </c>
      <c r="AM463">
        <v>-0.21835458234939278</v>
      </c>
      <c r="BE463" t="str">
        <f t="shared" si="157"/>
        <v>Tyler Dorsey</v>
      </c>
      <c r="BF463" cm="1">
        <f t="array" ref="BF463">INDEX(_x_scores_!B$2:B$474,MATCH($BE463,_x_scores_!$A$2:$A$474,0),0) + INDEX(_hidden_info_auction!AP$42:BA$42,'Draft Sim'!$F$21)</f>
        <v>-1.3306865190777748</v>
      </c>
      <c r="BG463" cm="1">
        <f t="array" ref="BG463">INDEX(_x_scores_!C$2:C$474,MATCH($BE463,_x_scores_!$A$2:$A$474,0),0) + INDEX(_hidden_info_auction!AP$43:BA$43,'Draft Sim'!$F$21)</f>
        <v>-1.0051107254345237</v>
      </c>
      <c r="BH463" cm="1">
        <f t="array" ref="BH463">INDEX(_x_scores_!D$2:D$474,MATCH($BE463,_x_scores_!$A$2:$A$474,0),0) +INDEX(_hidden_info_auction!AP$44:BA$44,'Draft Sim'!$F$21)</f>
        <v>-0.93417625876725019</v>
      </c>
      <c r="BI463" cm="1">
        <f t="array" ref="BI463">INDEX(_x_scores_!E$2:E$474,MATCH($BE463,_x_scores_!$A$2:$A$474,0),0) + INDEX(_hidden_info_auction!AP$45:BA$45,'Draft Sim'!$F$21)</f>
        <v>-0.93078765574307809</v>
      </c>
      <c r="BJ463" cm="1">
        <f t="array" ref="BJ463">INDEX(_x_scores_!F$2:F$474,MATCH($BE463,_x_scores_!$A$2:$A$474,0),0) + INDEX(_hidden_info_auction!AP$46:BA$46,'Draft Sim'!$F$21)</f>
        <v>-1.3264540922178014</v>
      </c>
      <c r="BK463" cm="1">
        <f t="array" ref="BK463">INDEX(_x_scores_!G$2:G$474,MATCH($BE463,_x_scores_!$A$2:$A$474,0),0) + INDEX(_hidden_info_auction!AP$47:BA$47,'Draft Sim'!$F$21)</f>
        <v>-0.84217578008214766</v>
      </c>
      <c r="BL463" cm="1">
        <f t="array" ref="BL463">INDEX(_x_scores_!H$2:H$474,MATCH($BE463,_x_scores_!$A$2:$A$474,0),0) + INDEX(_hidden_info_auction!AP$48:BA$48,'Draft Sim'!$F$21)</f>
        <v>0.97322993342320796</v>
      </c>
      <c r="BM463" cm="1">
        <f t="array" ref="BM463">INDEX(_x_scores_!I$2:I$474,MATCH($BE463,_x_scores_!$A$2:$A$474,0),0) + INDEX(_hidden_info_auction!AP$49:BA$49,'Draft Sim'!$F$21)</f>
        <v>-1.7948564343183082</v>
      </c>
      <c r="BN463" cm="1">
        <f t="array" ref="BN463">INDEX(_x_scores_!J$2:J$474,MATCH($BE463,_x_scores_!$A$2:$A$474,0),0) + INDEX(_hidden_info_auction!AP$50:BA$50,'Draft Sim'!$F$21)</f>
        <v>6.8896730209492482E-2</v>
      </c>
      <c r="BP463">
        <f t="shared" si="158"/>
        <v>0.40195484663714409</v>
      </c>
      <c r="BQ463">
        <f t="shared" si="159"/>
        <v>0.43122081435868242</v>
      </c>
      <c r="BR463">
        <f t="shared" si="160"/>
        <v>0.43754346518860032</v>
      </c>
      <c r="BS463">
        <f t="shared" si="161"/>
        <v>0.42969875920315481</v>
      </c>
      <c r="BT463">
        <f t="shared" si="162"/>
        <v>0.40829937549895967</v>
      </c>
      <c r="BU463">
        <f t="shared" si="163"/>
        <v>0.44209846013573817</v>
      </c>
      <c r="BV463">
        <f t="shared" si="164"/>
        <v>0.57096300170628367</v>
      </c>
      <c r="BW463">
        <f t="shared" si="165"/>
        <v>0.36935203357598745</v>
      </c>
      <c r="BX463">
        <f t="shared" si="166"/>
        <v>0.50506806712926777</v>
      </c>
      <c r="BZ463">
        <f t="shared" si="167"/>
        <v>0.44402209149264649</v>
      </c>
      <c r="CA463" cm="1">
        <f t="array" aca="1" ref="CA463" ca="1">SUM(IF(MOD(_xlfn.FLOOR.MATH(ROW(INDIRECT("1:512"))/1),2)=1,BP463,1-BP463) * IF(MOD(_xlfn.FLOOR.MATH(ROW(INDIRECT("1:512"))/2),2)=1,BQ463,1-BQ463) *  IF(MOD(_xlfn.FLOOR.MATH(ROW(INDIRECT("1:512"))/4),2)=1,BR463,1-BR463) *IF(MOD(_xlfn.FLOOR.MATH(ROW(INDIRECT("1:512"))/8),2)=1,BS463,1-BS463) * IF(MOD(_xlfn.FLOOR.MATH(ROW(INDIRECT("1:512"))/16),2)=1,BT463,1-BT463) * IF(MOD(_xlfn.FLOOR.MATH(ROW(INDIRECT("1:512"))/32),2)=1,BU463,1-BU463) *  IF(MOD(_xlfn.FLOOR.MATH(ROW(INDIRECT("1:512"))/64),2)=1,BV463,1-BV463) * IF(MOD(_xlfn.FLOOR.MATH(ROW(INDIRECT("1:512"))/128),2)=1,BW463,1-BW463) * IF(MOD(_xlfn.FLOOR.MATH(ROW(INDIRECT("1:512"))/256),2)=1,BX463,1-BX463)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0.36358353066102062</v>
      </c>
      <c r="CB463">
        <f ca="1">IF('Auction Sim'!$C$2 = "Most Categories",CA463,BZ463)</f>
        <v>0.36358353066102062</v>
      </c>
      <c r="CD463" t="str">
        <f ca="1"/>
        <v>Leandro Bolmaro</v>
      </c>
      <c r="CF463" s="6" t="str">
        <f t="shared" ca="1" si="168"/>
        <v>Leandro Bolmaro</v>
      </c>
      <c r="CH463" t="str">
        <f ca="1"/>
        <v>Leandro Bolmaro</v>
      </c>
      <c r="CI463">
        <f t="shared" ca="1" si="173"/>
        <v>0.36373281573990512</v>
      </c>
      <c r="CJ463">
        <f t="shared" ca="1" si="174"/>
        <v>0.15150122212112282</v>
      </c>
      <c r="CL463">
        <f t="shared" ca="1" si="175"/>
        <v>0</v>
      </c>
      <c r="CN463">
        <f t="shared" ca="1" si="169"/>
        <v>0</v>
      </c>
    </row>
    <row r="464" spans="9:92">
      <c r="I464" t="str">
        <v>Ryan Rollins</v>
      </c>
      <c r="K464" s="6" t="str">
        <f t="shared" ca="1" si="154"/>
        <v>Ryan Rollins</v>
      </c>
      <c r="M464" t="str">
        <f ca="1"/>
        <v>Ryan Rollins</v>
      </c>
      <c r="N464">
        <f ca="1">INDEX(_g_scores_!K$2:$K$474,MATCH(M464,_g_scores_!$A$2:$A$474,0))</f>
        <v>-3.7315546139774241</v>
      </c>
      <c r="P464">
        <f t="shared" ca="1" si="170"/>
        <v>0</v>
      </c>
      <c r="R464">
        <f t="shared" ca="1" si="155"/>
        <v>0</v>
      </c>
      <c r="T464" t="str">
        <v>Dalen Terry</v>
      </c>
      <c r="V464" s="6" t="str">
        <f t="shared" ca="1" si="156"/>
        <v>Dalen Terry</v>
      </c>
      <c r="X464" t="str">
        <f ca="1"/>
        <v>Dalen Terry</v>
      </c>
      <c r="Y464">
        <f ca="1">INDEX(_z_scores_!$K$2:$K$474,MATCH(X464,_z_scores_!$A$2:$A$474,0))</f>
        <v>-6.2428276446265221</v>
      </c>
      <c r="AA464">
        <f t="shared" ca="1" si="171"/>
        <v>0</v>
      </c>
      <c r="AC464">
        <f t="shared" ca="1" si="172"/>
        <v>0</v>
      </c>
      <c r="AE464">
        <v>-1.2277838927256695</v>
      </c>
      <c r="AF464">
        <v>-1.0661457381924957</v>
      </c>
      <c r="AG464">
        <v>-1.1027494305261618</v>
      </c>
      <c r="AH464">
        <v>-0.59308129763879758</v>
      </c>
      <c r="AI464">
        <v>-0.69730796157637742</v>
      </c>
      <c r="AJ464">
        <v>-0.87478561394134036</v>
      </c>
      <c r="AK464">
        <v>0.93228781471514066</v>
      </c>
      <c r="AL464">
        <v>-0.12829795642496564</v>
      </c>
      <c r="AM464">
        <v>-0.11337520326728541</v>
      </c>
      <c r="BE464" t="str">
        <f t="shared" si="157"/>
        <v>Ryan Rollins</v>
      </c>
      <c r="BF464" cm="1">
        <f t="array" ref="BF464">INDEX(_x_scores_!B$2:B$474,MATCH($BE464,_x_scores_!$A$2:$A$474,0),0) + INDEX(_hidden_info_auction!AP$42:BA$42,'Draft Sim'!$F$21)</f>
        <v>-1.28966256660678</v>
      </c>
      <c r="BG464" cm="1">
        <f t="array" ref="BG464">INDEX(_x_scores_!C$2:C$474,MATCH($BE464,_x_scores_!$A$2:$A$474,0),0) + INDEX(_hidden_info_auction!AP$43:BA$43,'Draft Sim'!$F$21)</f>
        <v>-0.91779274099622976</v>
      </c>
      <c r="BH464" cm="1">
        <f t="array" ref="BH464">INDEX(_x_scores_!D$2:D$474,MATCH($BE464,_x_scores_!$A$2:$A$474,0),0) +INDEX(_hidden_info_auction!AP$44:BA$44,'Draft Sim'!$F$21)</f>
        <v>-0.72404838452910303</v>
      </c>
      <c r="BI464" cm="1">
        <f t="array" ref="BI464">INDEX(_x_scores_!E$2:E$474,MATCH($BE464,_x_scores_!$A$2:$A$474,0),0) + INDEX(_hidden_info_auction!AP$45:BA$45,'Draft Sim'!$F$21)</f>
        <v>-0.86426591042472056</v>
      </c>
      <c r="BJ464" cm="1">
        <f t="array" ref="BJ464">INDEX(_x_scores_!F$2:F$474,MATCH($BE464,_x_scores_!$A$2:$A$474,0),0) + INDEX(_hidden_info_auction!AP$46:BA$46,'Draft Sim'!$F$21)</f>
        <v>-1.2970338128865833</v>
      </c>
      <c r="BK464" cm="1">
        <f t="array" ref="BK464">INDEX(_x_scores_!G$2:G$474,MATCH($BE464,_x_scores_!$A$2:$A$474,0),0) + INDEX(_hidden_info_auction!AP$47:BA$47,'Draft Sim'!$F$21)</f>
        <v>-0.90799688478564422</v>
      </c>
      <c r="BL464" cm="1">
        <f t="array" ref="BL464">INDEX(_x_scores_!H$2:H$474,MATCH($BE464,_x_scores_!$A$2:$A$474,0),0) + INDEX(_hidden_info_auction!AP$48:BA$48,'Draft Sim'!$F$21)</f>
        <v>0.67331586103492125</v>
      </c>
      <c r="BM464" cm="1">
        <f t="array" ref="BM464">INDEX(_x_scores_!I$2:I$474,MATCH($BE464,_x_scores_!$A$2:$A$474,0),0) + INDEX(_hidden_info_auction!AP$49:BA$49,'Draft Sim'!$F$21)</f>
        <v>-1.7820734771273719</v>
      </c>
      <c r="BN464" cm="1">
        <f t="array" ref="BN464">INDEX(_x_scores_!J$2:J$474,MATCH($BE464,_x_scores_!$A$2:$A$474,0),0) + INDEX(_hidden_info_auction!AP$50:BA$50,'Draft Sim'!$F$21)</f>
        <v>4.4007830242401014E-3</v>
      </c>
      <c r="BP464">
        <f t="shared" si="158"/>
        <v>0.40491867883021282</v>
      </c>
      <c r="BQ464">
        <f t="shared" si="159"/>
        <v>0.43714387915112052</v>
      </c>
      <c r="BR464">
        <f t="shared" si="160"/>
        <v>0.45151259409764988</v>
      </c>
      <c r="BS464">
        <f t="shared" si="161"/>
        <v>0.43467617759517951</v>
      </c>
      <c r="BT464">
        <f t="shared" si="162"/>
        <v>0.41029824075444421</v>
      </c>
      <c r="BU464">
        <f t="shared" si="163"/>
        <v>0.43760883653963645</v>
      </c>
      <c r="BV464">
        <f t="shared" si="164"/>
        <v>0.54923096713249953</v>
      </c>
      <c r="BW464">
        <f t="shared" si="165"/>
        <v>0.37024886041182281</v>
      </c>
      <c r="BX464">
        <f t="shared" si="166"/>
        <v>0.50032373178256495</v>
      </c>
      <c r="BZ464">
        <f t="shared" si="167"/>
        <v>0.44399577403279233</v>
      </c>
      <c r="CA464" cm="1">
        <f t="array" aca="1" ref="CA464" ca="1">SUM(IF(MOD(_xlfn.FLOOR.MATH(ROW(INDIRECT("1:512"))/1),2)=1,BP464,1-BP464) * IF(MOD(_xlfn.FLOOR.MATH(ROW(INDIRECT("1:512"))/2),2)=1,BQ464,1-BQ464) *  IF(MOD(_xlfn.FLOOR.MATH(ROW(INDIRECT("1:512"))/4),2)=1,BR464,1-BR464) *IF(MOD(_xlfn.FLOOR.MATH(ROW(INDIRECT("1:512"))/8),2)=1,BS464,1-BS464) * IF(MOD(_xlfn.FLOOR.MATH(ROW(INDIRECT("1:512"))/16),2)=1,BT464,1-BT464) * IF(MOD(_xlfn.FLOOR.MATH(ROW(INDIRECT("1:512"))/32),2)=1,BU464,1-BU464) *  IF(MOD(_xlfn.FLOOR.MATH(ROW(INDIRECT("1:512"))/64),2)=1,BV464,1-BV464) * IF(MOD(_xlfn.FLOOR.MATH(ROW(INDIRECT("1:512"))/128),2)=1,BW464,1-BW464) * IF(MOD(_xlfn.FLOOR.MATH(ROW(INDIRECT("1:512"))/256),2)=1,BX464,1-BX464)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0.36374920612748901</v>
      </c>
      <c r="CB464">
        <f ca="1">IF('Auction Sim'!$C$2 = "Most Categories",CA464,BZ464)</f>
        <v>0.36374920612748901</v>
      </c>
      <c r="CD464" t="str">
        <f ca="1"/>
        <v>Vlatko Cancar</v>
      </c>
      <c r="CF464" s="6" t="str">
        <f t="shared" ca="1" si="168"/>
        <v>Vlatko Cancar</v>
      </c>
      <c r="CH464" t="str">
        <f ca="1"/>
        <v>Vlatko Cancar</v>
      </c>
      <c r="CI464">
        <f t="shared" ca="1" si="173"/>
        <v>0.36370348149776394</v>
      </c>
      <c r="CJ464">
        <f t="shared" ca="1" si="174"/>
        <v>0.15142308749181427</v>
      </c>
      <c r="CL464">
        <f t="shared" ca="1" si="175"/>
        <v>0</v>
      </c>
      <c r="CN464">
        <f t="shared" ca="1" si="169"/>
        <v>0</v>
      </c>
    </row>
    <row r="465" spans="9:92">
      <c r="I465" t="str">
        <v>Vlatko Cancar</v>
      </c>
      <c r="K465" s="6" t="str">
        <f t="shared" ca="1" si="154"/>
        <v>Vlatko Cancar</v>
      </c>
      <c r="M465" t="str">
        <f ca="1"/>
        <v>Vlatko Cancar</v>
      </c>
      <c r="N465">
        <f ca="1">INDEX(_g_scores_!K$2:$K$474,MATCH(M465,_g_scores_!$A$2:$A$474,0))</f>
        <v>-3.736472458527563</v>
      </c>
      <c r="P465">
        <f t="shared" ca="1" si="170"/>
        <v>0</v>
      </c>
      <c r="R465">
        <f t="shared" ca="1" si="155"/>
        <v>0</v>
      </c>
      <c r="T465" t="str">
        <v>Ryan Rollins</v>
      </c>
      <c r="V465" s="6" t="str">
        <f t="shared" ca="1" si="156"/>
        <v>Ryan Rollins</v>
      </c>
      <c r="X465" t="str">
        <f ca="1"/>
        <v>Ryan Rollins</v>
      </c>
      <c r="Y465">
        <f ca="1">INDEX(_z_scores_!$K$2:$K$474,MATCH(X465,_z_scores_!$A$2:$A$474,0))</f>
        <v>-6.2465034402143109</v>
      </c>
      <c r="AA465">
        <f t="shared" ca="1" si="171"/>
        <v>0</v>
      </c>
      <c r="AC465">
        <f t="shared" ca="1" si="172"/>
        <v>0</v>
      </c>
      <c r="AE465">
        <v>-1.1978257033883097</v>
      </c>
      <c r="AF465">
        <v>-1.1619603561229361</v>
      </c>
      <c r="AG465">
        <v>-0.87350738776260828</v>
      </c>
      <c r="AH465">
        <v>-0.63129038347930932</v>
      </c>
      <c r="AI465">
        <v>-0.72526234515353283</v>
      </c>
      <c r="AJ465">
        <v>-0.84006346548540611</v>
      </c>
      <c r="AK465">
        <v>0.74398017418006401</v>
      </c>
      <c r="AL465">
        <v>-3.8134774758532539E-2</v>
      </c>
      <c r="AM465">
        <v>-9.5443056381916636E-2</v>
      </c>
      <c r="BE465" t="str">
        <f t="shared" si="157"/>
        <v>Vlatko Cancar</v>
      </c>
      <c r="BF465" cm="1">
        <f t="array" ref="BF465">INDEX(_x_scores_!B$2:B$474,MATCH($BE465,_x_scores_!$A$2:$A$474,0),0) + INDEX(_hidden_info_auction!AP$42:BA$42,'Draft Sim'!$F$21)</f>
        <v>-1.3772057632877999</v>
      </c>
      <c r="BG465" cm="1">
        <f t="array" ref="BG465">INDEX(_x_scores_!C$2:C$474,MATCH($BE465,_x_scores_!$A$2:$A$474,0),0) + INDEX(_hidden_info_auction!AP$43:BA$43,'Draft Sim'!$F$21)</f>
        <v>-0.89682047231374085</v>
      </c>
      <c r="BH465" cm="1">
        <f t="array" ref="BH465">INDEX(_x_scores_!D$2:D$474,MATCH($BE465,_x_scores_!$A$2:$A$474,0),0) +INDEX(_hidden_info_auction!AP$44:BA$44,'Draft Sim'!$F$21)</f>
        <v>-0.9485202455469055</v>
      </c>
      <c r="BI465" cm="1">
        <f t="array" ref="BI465">INDEX(_x_scores_!E$2:E$474,MATCH($BE465,_x_scores_!$A$2:$A$474,0),0) + INDEX(_hidden_info_auction!AP$45:BA$45,'Draft Sim'!$F$21)</f>
        <v>-1.0502682634044371</v>
      </c>
      <c r="BJ465" cm="1">
        <f t="array" ref="BJ465">INDEX(_x_scores_!F$2:F$474,MATCH($BE465,_x_scores_!$A$2:$A$474,0),0) + INDEX(_hidden_info_auction!AP$46:BA$46,'Draft Sim'!$F$21)</f>
        <v>-1.3029006772132994</v>
      </c>
      <c r="BK465" cm="1">
        <f t="array" ref="BK465">INDEX(_x_scores_!G$2:G$474,MATCH($BE465,_x_scores_!$A$2:$A$474,0),0) + INDEX(_hidden_info_auction!AP$47:BA$47,'Draft Sim'!$F$21)</f>
        <v>-0.80343843146902294</v>
      </c>
      <c r="BL465" cm="1">
        <f t="array" ref="BL465">INDEX(_x_scores_!H$2:H$474,MATCH($BE465,_x_scores_!$A$2:$A$474,0),0) + INDEX(_hidden_info_auction!AP$48:BA$48,'Draft Sim'!$F$21)</f>
        <v>0.96650219002697968</v>
      </c>
      <c r="BM465" cm="1">
        <f t="array" ref="BM465">INDEX(_x_scores_!I$2:I$474,MATCH($BE465,_x_scores_!$A$2:$A$474,0),0) + INDEX(_hidden_info_auction!AP$49:BA$49,'Draft Sim'!$F$21)</f>
        <v>-1.7286035045764703</v>
      </c>
      <c r="BN465" cm="1">
        <f t="array" ref="BN465">INDEX(_x_scores_!J$2:J$474,MATCH($BE465,_x_scores_!$A$2:$A$474,0),0) + INDEX(_hidden_info_auction!AP$50:BA$50,'Draft Sim'!$F$21)</f>
        <v>3.9474917619178908E-2</v>
      </c>
      <c r="BP465">
        <f t="shared" si="158"/>
        <v>0.39860081707226303</v>
      </c>
      <c r="BQ465">
        <f t="shared" si="159"/>
        <v>0.43856864955848507</v>
      </c>
      <c r="BR465">
        <f t="shared" si="160"/>
        <v>0.43659251941141552</v>
      </c>
      <c r="BS465">
        <f t="shared" si="161"/>
        <v>0.42078726101233455</v>
      </c>
      <c r="BT465">
        <f t="shared" si="162"/>
        <v>0.40989944788651544</v>
      </c>
      <c r="BU465">
        <f t="shared" si="163"/>
        <v>0.44474423370425153</v>
      </c>
      <c r="BV465">
        <f t="shared" si="164"/>
        <v>0.57047760202845577</v>
      </c>
      <c r="BW465">
        <f t="shared" si="165"/>
        <v>0.37400780725213179</v>
      </c>
      <c r="BX465">
        <f t="shared" si="166"/>
        <v>0.50290384096054197</v>
      </c>
      <c r="BZ465">
        <f t="shared" si="167"/>
        <v>0.44406468654293274</v>
      </c>
      <c r="CA465" cm="1">
        <f t="array" aca="1" ref="CA465" ca="1">SUM(IF(MOD(_xlfn.FLOOR.MATH(ROW(INDIRECT("1:512"))/1),2)=1,BP465,1-BP465) * IF(MOD(_xlfn.FLOOR.MATH(ROW(INDIRECT("1:512"))/2),2)=1,BQ465,1-BQ465) *  IF(MOD(_xlfn.FLOOR.MATH(ROW(INDIRECT("1:512"))/4),2)=1,BR465,1-BR465) *IF(MOD(_xlfn.FLOOR.MATH(ROW(INDIRECT("1:512"))/8),2)=1,BS465,1-BS465) * IF(MOD(_xlfn.FLOOR.MATH(ROW(INDIRECT("1:512"))/16),2)=1,BT465,1-BT465) * IF(MOD(_xlfn.FLOOR.MATH(ROW(INDIRECT("1:512"))/32),2)=1,BU465,1-BU465) *  IF(MOD(_xlfn.FLOOR.MATH(ROW(INDIRECT("1:512"))/64),2)=1,BV465,1-BV465) * IF(MOD(_xlfn.FLOOR.MATH(ROW(INDIRECT("1:512"))/128),2)=1,BW465,1-BW465) * IF(MOD(_xlfn.FLOOR.MATH(ROW(INDIRECT("1:512"))/256),2)=1,BX465,1-BX465)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0.36370348149776394</v>
      </c>
      <c r="CB465">
        <f ca="1">IF('Auction Sim'!$C$2 = "Most Categories",CA465,BZ465)</f>
        <v>0.36370348149776394</v>
      </c>
      <c r="CD465" t="str">
        <f ca="1"/>
        <v>Tyler Dorsey</v>
      </c>
      <c r="CF465" s="6" t="str">
        <f t="shared" ca="1" si="168"/>
        <v>Tyler Dorsey</v>
      </c>
      <c r="CH465" t="str">
        <f ca="1"/>
        <v>Tyler Dorsey</v>
      </c>
      <c r="CI465">
        <f t="shared" ca="1" si="173"/>
        <v>0.36358353066102062</v>
      </c>
      <c r="CJ465">
        <f t="shared" ca="1" si="174"/>
        <v>0.15110356453106594</v>
      </c>
      <c r="CL465">
        <f t="shared" ca="1" si="175"/>
        <v>0</v>
      </c>
      <c r="CN465">
        <f t="shared" ca="1" si="169"/>
        <v>0</v>
      </c>
    </row>
    <row r="466" spans="9:92">
      <c r="I466" t="str">
        <v>Willy Hernangomez</v>
      </c>
      <c r="K466" s="6" t="str">
        <f t="shared" ca="1" si="154"/>
        <v>Willy Hernangomez</v>
      </c>
      <c r="M466" t="str">
        <f ca="1"/>
        <v>Willy Hernangomez</v>
      </c>
      <c r="N466">
        <f ca="1">INDEX(_g_scores_!K$2:$K$474,MATCH(M466,_g_scores_!$A$2:$A$474,0))</f>
        <v>-3.7510468685888982</v>
      </c>
      <c r="P466">
        <f t="shared" ca="1" si="170"/>
        <v>0</v>
      </c>
      <c r="R466">
        <f t="shared" ca="1" si="155"/>
        <v>0</v>
      </c>
      <c r="T466" t="str">
        <v>Vlatko Cancar</v>
      </c>
      <c r="V466" s="6" t="str">
        <f t="shared" ca="1" si="156"/>
        <v>Vlatko Cancar</v>
      </c>
      <c r="X466" t="str">
        <f ca="1"/>
        <v>Vlatko Cancar</v>
      </c>
      <c r="Y466">
        <f ca="1">INDEX(_z_scores_!$K$2:$K$474,MATCH(X466,_z_scores_!$A$2:$A$474,0))</f>
        <v>-6.3040110596152656</v>
      </c>
      <c r="AA466">
        <f t="shared" ca="1" si="171"/>
        <v>0</v>
      </c>
      <c r="AC466">
        <f t="shared" ca="1" si="172"/>
        <v>0</v>
      </c>
      <c r="AE466">
        <v>-1.2853689000693296</v>
      </c>
      <c r="AF466">
        <v>-1.1409880874404472</v>
      </c>
      <c r="AG466">
        <v>-1.0979792487804108</v>
      </c>
      <c r="AH466">
        <v>-0.81729273645902578</v>
      </c>
      <c r="AI466">
        <v>-0.73112920948024884</v>
      </c>
      <c r="AJ466">
        <v>-0.73550501216878483</v>
      </c>
      <c r="AK466">
        <v>1.0371665031721224</v>
      </c>
      <c r="AL466">
        <v>1.5335197792369026E-2</v>
      </c>
      <c r="AM466">
        <v>-6.0368921786977829E-2</v>
      </c>
      <c r="BE466" t="str">
        <f t="shared" si="157"/>
        <v>Willy Hernangomez</v>
      </c>
      <c r="BF466" cm="1">
        <f t="array" ref="BF466">INDEX(_x_scores_!B$2:B$474,MATCH($BE466,_x_scores_!$A$2:$A$474,0),0) + INDEX(_hidden_info_auction!AP$42:BA$42,'Draft Sim'!$F$21)</f>
        <v>-1.2440183103679199</v>
      </c>
      <c r="BG466" cm="1">
        <f t="array" ref="BG466">INDEX(_x_scores_!C$2:C$474,MATCH($BE466,_x_scores_!$A$2:$A$474,0),0) + INDEX(_hidden_info_auction!AP$43:BA$43,'Draft Sim'!$F$21)</f>
        <v>-0.52952673409911433</v>
      </c>
      <c r="BH466" cm="1">
        <f t="array" ref="BH466">INDEX(_x_scores_!D$2:D$474,MATCH($BE466,_x_scores_!$A$2:$A$474,0),0) +INDEX(_hidden_info_auction!AP$44:BA$44,'Draft Sim'!$F$21)</f>
        <v>-1.0475718329225414</v>
      </c>
      <c r="BI466" cm="1">
        <f t="array" ref="BI466">INDEX(_x_scores_!E$2:E$474,MATCH($BE466,_x_scores_!$A$2:$A$474,0),0) + INDEX(_hidden_info_auction!AP$45:BA$45,'Draft Sim'!$F$21)</f>
        <v>-0.98149650022594459</v>
      </c>
      <c r="BJ466" cm="1">
        <f t="array" ref="BJ466">INDEX(_x_scores_!F$2:F$474,MATCH($BE466,_x_scores_!$A$2:$A$474,0),0) + INDEX(_hidden_info_auction!AP$46:BA$46,'Draft Sim'!$F$21)</f>
        <v>-1.1767924961342664</v>
      </c>
      <c r="BK466" cm="1">
        <f t="array" ref="BK466">INDEX(_x_scores_!G$2:G$474,MATCH($BE466,_x_scores_!$A$2:$A$474,0),0) + INDEX(_hidden_info_auction!AP$47:BA$47,'Draft Sim'!$F$21)</f>
        <v>-1.1763646012093028</v>
      </c>
      <c r="BL466" cm="1">
        <f t="array" ref="BL466">INDEX(_x_scores_!H$2:H$474,MATCH($BE466,_x_scores_!$A$2:$A$474,0),0) + INDEX(_hidden_info_auction!AP$48:BA$48,'Draft Sim'!$F$21)</f>
        <v>0.72884877416208971</v>
      </c>
      <c r="BM466" cm="1">
        <f t="array" ref="BM466">INDEX(_x_scores_!I$2:I$474,MATCH($BE466,_x_scores_!$A$2:$A$474,0),0) + INDEX(_hidden_info_auction!AP$49:BA$49,'Draft Sim'!$F$21)</f>
        <v>-1.8845596284394641</v>
      </c>
      <c r="BN466" cm="1">
        <f t="array" ref="BN466">INDEX(_x_scores_!J$2:J$474,MATCH($BE466,_x_scores_!$A$2:$A$474,0),0) + INDEX(_hidden_info_auction!AP$50:BA$50,'Draft Sim'!$F$21)</f>
        <v>0.17482732985037525</v>
      </c>
      <c r="BP466">
        <f t="shared" si="158"/>
        <v>0.40822272608663235</v>
      </c>
      <c r="BQ466">
        <f t="shared" si="159"/>
        <v>0.46363388612426037</v>
      </c>
      <c r="BR466">
        <f t="shared" si="160"/>
        <v>0.43003610500573941</v>
      </c>
      <c r="BS466">
        <f t="shared" si="161"/>
        <v>0.42591197228559896</v>
      </c>
      <c r="BT466">
        <f t="shared" si="162"/>
        <v>0.41849136070115878</v>
      </c>
      <c r="BU466">
        <f t="shared" si="163"/>
        <v>0.41939259140209983</v>
      </c>
      <c r="BV466">
        <f t="shared" si="164"/>
        <v>0.55326808472954014</v>
      </c>
      <c r="BW466">
        <f t="shared" si="165"/>
        <v>0.3630788730220974</v>
      </c>
      <c r="BX466">
        <f t="shared" si="166"/>
        <v>0.51285847716199284</v>
      </c>
      <c r="BZ466">
        <f t="shared" si="167"/>
        <v>0.44387711961323562</v>
      </c>
      <c r="CA466" cm="1">
        <f t="array" aca="1" ref="CA466" ca="1">SUM(IF(MOD(_xlfn.FLOOR.MATH(ROW(INDIRECT("1:512"))/1),2)=1,BP466,1-BP466) * IF(MOD(_xlfn.FLOOR.MATH(ROW(INDIRECT("1:512"))/2),2)=1,BQ466,1-BQ466) *  IF(MOD(_xlfn.FLOOR.MATH(ROW(INDIRECT("1:512"))/4),2)=1,BR466,1-BR466) *IF(MOD(_xlfn.FLOOR.MATH(ROW(INDIRECT("1:512"))/8),2)=1,BS466,1-BS466) * IF(MOD(_xlfn.FLOOR.MATH(ROW(INDIRECT("1:512"))/16),2)=1,BT466,1-BT466) * IF(MOD(_xlfn.FLOOR.MATH(ROW(INDIRECT("1:512"))/32),2)=1,BU466,1-BU466) *  IF(MOD(_xlfn.FLOOR.MATH(ROW(INDIRECT("1:512"))/64),2)=1,BV466,1-BV466) * IF(MOD(_xlfn.FLOOR.MATH(ROW(INDIRECT("1:512"))/128),2)=1,BW466,1-BW466) * IF(MOD(_xlfn.FLOOR.MATH(ROW(INDIRECT("1:512"))/256),2)=1,BX466,1-BX466)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0.3633389559752036</v>
      </c>
      <c r="CB466">
        <f ca="1">IF('Auction Sim'!$C$2 = "Most Categories",CA466,BZ466)</f>
        <v>0.3633389559752036</v>
      </c>
      <c r="CD466" t="str">
        <f ca="1"/>
        <v>Willy Hernangomez</v>
      </c>
      <c r="CF466" s="6" t="str">
        <f t="shared" ca="1" si="168"/>
        <v>Willy Hernangomez</v>
      </c>
      <c r="CH466" t="str">
        <f ca="1"/>
        <v>Willy Hernangomez</v>
      </c>
      <c r="CI466">
        <f t="shared" ca="1" si="173"/>
        <v>0.3633389559752036</v>
      </c>
      <c r="CJ466">
        <f t="shared" ca="1" si="174"/>
        <v>0.15045196030649766</v>
      </c>
      <c r="CL466">
        <f t="shared" ca="1" si="175"/>
        <v>0</v>
      </c>
      <c r="CN466">
        <f t="shared" ca="1" si="169"/>
        <v>0</v>
      </c>
    </row>
    <row r="467" spans="9:92">
      <c r="I467" t="str">
        <v>Dalen Terry</v>
      </c>
      <c r="K467" s="6" t="str">
        <f t="shared" ca="1" si="154"/>
        <v>Dalen Terry</v>
      </c>
      <c r="M467" t="str">
        <f ca="1"/>
        <v>Dalen Terry</v>
      </c>
      <c r="N467">
        <f ca="1">INDEX(_g_scores_!K$2:$K$474,MATCH(M467,_g_scores_!$A$2:$A$474,0))</f>
        <v>-3.7607111972887788</v>
      </c>
      <c r="P467">
        <f t="shared" ca="1" si="170"/>
        <v>0</v>
      </c>
      <c r="R467">
        <f t="shared" ca="1" si="155"/>
        <v>0</v>
      </c>
      <c r="T467" t="str">
        <v>Willy Hernangomez</v>
      </c>
      <c r="V467" s="6" t="str">
        <f t="shared" ca="1" si="156"/>
        <v>Willy Hernangomez</v>
      </c>
      <c r="X467" t="str">
        <f ca="1"/>
        <v>Willy Hernangomez</v>
      </c>
      <c r="Y467">
        <f ca="1">INDEX(_z_scores_!$K$2:$K$474,MATCH(X467,_z_scores_!$A$2:$A$474,0))</f>
        <v>-6.3084388205006547</v>
      </c>
      <c r="AA467">
        <f t="shared" ca="1" si="171"/>
        <v>0</v>
      </c>
      <c r="AC467">
        <f t="shared" ca="1" si="172"/>
        <v>0</v>
      </c>
      <c r="AE467">
        <v>-1.1521814471494496</v>
      </c>
      <c r="AF467">
        <v>-0.7736943492258207</v>
      </c>
      <c r="AG467">
        <v>-1.1970308361560467</v>
      </c>
      <c r="AH467">
        <v>-0.74852097328053335</v>
      </c>
      <c r="AI467">
        <v>-0.60502102840121597</v>
      </c>
      <c r="AJ467">
        <v>-1.1084311819090646</v>
      </c>
      <c r="AK467">
        <v>0.79951308730723247</v>
      </c>
      <c r="AL467">
        <v>-0.14062092607062487</v>
      </c>
      <c r="AM467">
        <v>7.4983490444218523E-2</v>
      </c>
      <c r="BE467" t="str">
        <f t="shared" si="157"/>
        <v>Dalen Terry</v>
      </c>
      <c r="BF467" cm="1">
        <f t="array" ref="BF467">INDEX(_x_scores_!B$2:B$474,MATCH($BE467,_x_scores_!$A$2:$A$474,0),0) + INDEX(_hidden_info_auction!AP$42:BA$42,'Draft Sim'!$F$21)</f>
        <v>-1.3196207559441397</v>
      </c>
      <c r="BG467" cm="1">
        <f t="array" ref="BG467">INDEX(_x_scores_!C$2:C$474,MATCH($BE467,_x_scores_!$A$2:$A$474,0),0) + INDEX(_hidden_info_auction!AP$43:BA$43,'Draft Sim'!$F$21)</f>
        <v>-0.82197812306578932</v>
      </c>
      <c r="BH467" cm="1">
        <f t="array" ref="BH467">INDEX(_x_scores_!D$2:D$474,MATCH($BE467,_x_scores_!$A$2:$A$474,0),0) +INDEX(_hidden_info_auction!AP$44:BA$44,'Draft Sim'!$F$21)</f>
        <v>-0.95329042729265656</v>
      </c>
      <c r="BI467" cm="1">
        <f t="array" ref="BI467">INDEX(_x_scores_!E$2:E$474,MATCH($BE467,_x_scores_!$A$2:$A$474,0),0) + INDEX(_hidden_info_auction!AP$45:BA$45,'Draft Sim'!$F$21)</f>
        <v>-0.82605682458420882</v>
      </c>
      <c r="BJ467" cm="1">
        <f t="array" ref="BJ467">INDEX(_x_scores_!F$2:F$474,MATCH($BE467,_x_scores_!$A$2:$A$474,0),0) + INDEX(_hidden_info_auction!AP$46:BA$46,'Draft Sim'!$F$21)</f>
        <v>-1.2690794293094281</v>
      </c>
      <c r="BK467" cm="1">
        <f t="array" ref="BK467">INDEX(_x_scores_!G$2:G$474,MATCH($BE467,_x_scores_!$A$2:$A$474,0),0) + INDEX(_hidden_info_auction!AP$47:BA$47,'Draft Sim'!$F$21)</f>
        <v>-0.94271903324157846</v>
      </c>
      <c r="BL467" cm="1">
        <f t="array" ref="BL467">INDEX(_x_scores_!H$2:H$474,MATCH($BE467,_x_scores_!$A$2:$A$474,0),0) + INDEX(_hidden_info_auction!AP$48:BA$48,'Draft Sim'!$F$21)</f>
        <v>0.8616235015699979</v>
      </c>
      <c r="BM467" cm="1">
        <f t="array" ref="BM467">INDEX(_x_scores_!I$2:I$474,MATCH($BE467,_x_scores_!$A$2:$A$474,0),0) + INDEX(_hidden_info_auction!AP$49:BA$49,'Draft Sim'!$F$21)</f>
        <v>-1.8722366587938049</v>
      </c>
      <c r="BN467" cm="1">
        <f t="array" ref="BN467">INDEX(_x_scores_!J$2:J$474,MATCH($BE467,_x_scores_!$A$2:$A$474,0),0) + INDEX(_hidden_info_auction!AP$50:BA$50,'Draft Sim'!$F$21)</f>
        <v>-1.3531363861128673E-2</v>
      </c>
      <c r="BP467">
        <f t="shared" si="158"/>
        <v>0.40275376053190115</v>
      </c>
      <c r="BQ467">
        <f t="shared" si="159"/>
        <v>0.4436594999483473</v>
      </c>
      <c r="BR467">
        <f t="shared" si="160"/>
        <v>0.43627635739370585</v>
      </c>
      <c r="BS467">
        <f t="shared" si="161"/>
        <v>0.43753987262517735</v>
      </c>
      <c r="BT467">
        <f t="shared" si="162"/>
        <v>0.41219967287973414</v>
      </c>
      <c r="BU467">
        <f t="shared" si="163"/>
        <v>0.43524365138760424</v>
      </c>
      <c r="BV467">
        <f t="shared" si="164"/>
        <v>0.56289738650704946</v>
      </c>
      <c r="BW467">
        <f t="shared" si="165"/>
        <v>0.36393851835302549</v>
      </c>
      <c r="BX467">
        <f t="shared" si="166"/>
        <v>0.49900460248670131</v>
      </c>
      <c r="BZ467">
        <f t="shared" si="167"/>
        <v>0.4437237024570273</v>
      </c>
      <c r="CA467" cm="1">
        <f t="array" aca="1" ref="CA467" ca="1">SUM(IF(MOD(_xlfn.FLOOR.MATH(ROW(INDIRECT("1:512"))/1),2)=1,BP467,1-BP467) * IF(MOD(_xlfn.FLOOR.MATH(ROW(INDIRECT("1:512"))/2),2)=1,BQ467,1-BQ467) *  IF(MOD(_xlfn.FLOOR.MATH(ROW(INDIRECT("1:512"))/4),2)=1,BR467,1-BR467) *IF(MOD(_xlfn.FLOOR.MATH(ROW(INDIRECT("1:512"))/8),2)=1,BS467,1-BS467) * IF(MOD(_xlfn.FLOOR.MATH(ROW(INDIRECT("1:512"))/16),2)=1,BT467,1-BT467) * IF(MOD(_xlfn.FLOOR.MATH(ROW(INDIRECT("1:512"))/32),2)=1,BU467,1-BU467) *  IF(MOD(_xlfn.FLOOR.MATH(ROW(INDIRECT("1:512"))/64),2)=1,BV467,1-BV467) * IF(MOD(_xlfn.FLOOR.MATH(ROW(INDIRECT("1:512"))/128),2)=1,BW467,1-BW467) * IF(MOD(_xlfn.FLOOR.MATH(ROW(INDIRECT("1:512"))/256),2)=1,BX467,1-BX467)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0.3629756999092687</v>
      </c>
      <c r="CB467">
        <f ca="1">IF('Auction Sim'!$C$2 = "Most Categories",CA467,BZ467)</f>
        <v>0.3629756999092687</v>
      </c>
      <c r="CD467" t="str">
        <f ca="1"/>
        <v>Dalen Terry</v>
      </c>
      <c r="CF467" s="6" t="str">
        <f t="shared" ca="1" si="168"/>
        <v>Dalen Terry</v>
      </c>
      <c r="CH467" t="str">
        <f ca="1"/>
        <v>Dalen Terry</v>
      </c>
      <c r="CI467">
        <f t="shared" ca="1" si="173"/>
        <v>0.3629756999092687</v>
      </c>
      <c r="CJ467">
        <f t="shared" ca="1" si="174"/>
        <v>0.14948388701760512</v>
      </c>
      <c r="CL467">
        <f t="shared" ca="1" si="175"/>
        <v>0</v>
      </c>
      <c r="CN467">
        <f t="shared" ca="1" si="169"/>
        <v>0</v>
      </c>
    </row>
    <row r="468" spans="9:92">
      <c r="I468" t="str">
        <v>Ish Smith</v>
      </c>
      <c r="K468" s="6" t="str">
        <f t="shared" ca="1" si="154"/>
        <v>Ish Smith</v>
      </c>
      <c r="M468" t="str">
        <f ca="1"/>
        <v>Ish Smith</v>
      </c>
      <c r="N468">
        <f ca="1">INDEX(_g_scores_!K$2:$K$474,MATCH(M468,_g_scores_!$A$2:$A$474,0))</f>
        <v>-3.7875299383797314</v>
      </c>
      <c r="P468">
        <f t="shared" ca="1" si="170"/>
        <v>0</v>
      </c>
      <c r="R468">
        <f t="shared" ca="1" si="155"/>
        <v>0</v>
      </c>
      <c r="T468" t="str">
        <v>Ish Smith</v>
      </c>
      <c r="V468" s="6" t="str">
        <f t="shared" ca="1" si="156"/>
        <v>Ish Smith</v>
      </c>
      <c r="X468" t="str">
        <f ca="1"/>
        <v>Ish Smith</v>
      </c>
      <c r="Y468">
        <f ca="1">INDEX(_z_scores_!$K$2:$K$474,MATCH(X468,_z_scores_!$A$2:$A$474,0))</f>
        <v>-6.3117480285939225</v>
      </c>
      <c r="AA468">
        <f t="shared" ca="1" si="171"/>
        <v>0</v>
      </c>
      <c r="AC468">
        <f t="shared" ca="1" si="172"/>
        <v>0</v>
      </c>
      <c r="AE468">
        <v>-1.3013312474720145</v>
      </c>
      <c r="AF468">
        <v>-1.2109265664575026</v>
      </c>
      <c r="AG468">
        <v>-0.74322422938115218</v>
      </c>
      <c r="AH468">
        <v>-0.57768522742950512</v>
      </c>
      <c r="AI468">
        <v>-0.66894144922009569</v>
      </c>
      <c r="AJ468">
        <v>-1.0051538153491932</v>
      </c>
      <c r="AK468">
        <v>0.782194984669765</v>
      </c>
      <c r="AL468">
        <v>-4.2292128302339749E-2</v>
      </c>
      <c r="AM468">
        <v>-0.11473813383672303</v>
      </c>
      <c r="BE468" t="str">
        <f t="shared" si="157"/>
        <v>Ish Smith</v>
      </c>
      <c r="BF468" cm="1">
        <f t="array" ref="BF468">INDEX(_x_scores_!B$2:B$474,MATCH($BE468,_x_scores_!$A$2:$A$474,0),0) + INDEX(_hidden_info_auction!AP$42:BA$42,'Draft Sim'!$F$21)</f>
        <v>-1.3931681106904847</v>
      </c>
      <c r="BG468" cm="1">
        <f t="array" ref="BG468">INDEX(_x_scores_!C$2:C$474,MATCH($BE468,_x_scores_!$A$2:$A$474,0),0) + INDEX(_hidden_info_auction!AP$43:BA$43,'Draft Sim'!$F$21)</f>
        <v>-0.96675895133079626</v>
      </c>
      <c r="BH468" cm="1">
        <f t="array" ref="BH468">INDEX(_x_scores_!D$2:D$474,MATCH($BE468,_x_scores_!$A$2:$A$474,0),0) +INDEX(_hidden_info_auction!AP$44:BA$44,'Draft Sim'!$F$21)</f>
        <v>-0.59376522614764693</v>
      </c>
      <c r="BI468" cm="1">
        <f t="array" ref="BI468">INDEX(_x_scores_!E$2:E$474,MATCH($BE468,_x_scores_!$A$2:$A$474,0),0) + INDEX(_hidden_info_auction!AP$45:BA$45,'Draft Sim'!$F$21)</f>
        <v>-0.81066075437491647</v>
      </c>
      <c r="BJ468" cm="1">
        <f t="array" ref="BJ468">INDEX(_x_scores_!F$2:F$474,MATCH($BE468,_x_scores_!$A$2:$A$474,0),0) + INDEX(_hidden_info_auction!AP$46:BA$46,'Draft Sim'!$F$21)</f>
        <v>-1.2407129169531461</v>
      </c>
      <c r="BK468" cm="1">
        <f t="array" ref="BK468">INDEX(_x_scores_!G$2:G$474,MATCH($BE468,_x_scores_!$A$2:$A$474,0),0) + INDEX(_hidden_info_auction!AP$47:BA$47,'Draft Sim'!$F$21)</f>
        <v>-1.0730872346494313</v>
      </c>
      <c r="BL468" cm="1">
        <f t="array" ref="BL468">INDEX(_x_scores_!H$2:H$474,MATCH($BE468,_x_scores_!$A$2:$A$474,0),0) + INDEX(_hidden_info_auction!AP$48:BA$48,'Draft Sim'!$F$21)</f>
        <v>0.71153067152462224</v>
      </c>
      <c r="BM468" cm="1">
        <f t="array" ref="BM468">INDEX(_x_scores_!I$2:I$474,MATCH($BE468,_x_scores_!$A$2:$A$474,0),0) + INDEX(_hidden_info_auction!AP$49:BA$49,'Draft Sim'!$F$21)</f>
        <v>-1.7862308306711792</v>
      </c>
      <c r="BN468" cm="1">
        <f t="array" ref="BN468">INDEX(_x_scores_!J$2:J$474,MATCH($BE468,_x_scores_!$A$2:$A$474,0),0) + INDEX(_hidden_info_auction!AP$50:BA$50,'Draft Sim'!$F$21)</f>
        <v>-1.4894294430566293E-2</v>
      </c>
      <c r="BP468">
        <f t="shared" si="158"/>
        <v>0.3974516446634031</v>
      </c>
      <c r="BQ468">
        <f t="shared" si="159"/>
        <v>0.43382051771675867</v>
      </c>
      <c r="BR468">
        <f t="shared" si="160"/>
        <v>0.46020509769728923</v>
      </c>
      <c r="BS468">
        <f t="shared" si="161"/>
        <v>0.43869471164746821</v>
      </c>
      <c r="BT468">
        <f t="shared" si="162"/>
        <v>0.41413124652489386</v>
      </c>
      <c r="BU468">
        <f t="shared" si="163"/>
        <v>0.42638463567204554</v>
      </c>
      <c r="BV468">
        <f t="shared" si="164"/>
        <v>0.55200966989693434</v>
      </c>
      <c r="BW468">
        <f t="shared" si="165"/>
        <v>0.36995711108501517</v>
      </c>
      <c r="BX468">
        <f t="shared" si="166"/>
        <v>0.49890434249379711</v>
      </c>
      <c r="BZ468">
        <f t="shared" si="167"/>
        <v>0.44350655304417841</v>
      </c>
      <c r="CA468" cm="1">
        <f t="array" aca="1" ref="CA468" ca="1">SUM(IF(MOD(_xlfn.FLOOR.MATH(ROW(INDIRECT("1:512"))/1),2)=1,BP468,1-BP468) * IF(MOD(_xlfn.FLOOR.MATH(ROW(INDIRECT("1:512"))/2),2)=1,BQ468,1-BQ468) *  IF(MOD(_xlfn.FLOOR.MATH(ROW(INDIRECT("1:512"))/4),2)=1,BR468,1-BR468) *IF(MOD(_xlfn.FLOOR.MATH(ROW(INDIRECT("1:512"))/8),2)=1,BS468,1-BS468) * IF(MOD(_xlfn.FLOOR.MATH(ROW(INDIRECT("1:512"))/16),2)=1,BT468,1-BT468) * IF(MOD(_xlfn.FLOOR.MATH(ROW(INDIRECT("1:512"))/32),2)=1,BU468,1-BU468) *  IF(MOD(_xlfn.FLOOR.MATH(ROW(INDIRECT("1:512"))/64),2)=1,BV468,1-BV468) * IF(MOD(_xlfn.FLOOR.MATH(ROW(INDIRECT("1:512"))/128),2)=1,BW468,1-BW468) * IF(MOD(_xlfn.FLOOR.MATH(ROW(INDIRECT("1:512"))/256),2)=1,BX468,1-BX468)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0.36255563928835693</v>
      </c>
      <c r="CB468">
        <f ca="1">IF('Auction Sim'!$C$2 = "Most Categories",CA468,BZ468)</f>
        <v>0.36255563928835693</v>
      </c>
      <c r="CD468" t="str">
        <f ca="1"/>
        <v>Ish Smith</v>
      </c>
      <c r="CF468" s="6" t="str">
        <f t="shared" ca="1" si="168"/>
        <v>Ish Smith</v>
      </c>
      <c r="CH468" t="str">
        <f ca="1"/>
        <v>Ish Smith</v>
      </c>
      <c r="CI468">
        <f t="shared" ca="1" si="173"/>
        <v>0.36255563928835693</v>
      </c>
      <c r="CJ468">
        <f t="shared" ca="1" si="174"/>
        <v>0.14836402046188352</v>
      </c>
      <c r="CL468">
        <f t="shared" ca="1" si="175"/>
        <v>0</v>
      </c>
      <c r="CN468">
        <f t="shared" ca="1" si="169"/>
        <v>0</v>
      </c>
    </row>
    <row r="469" spans="9:92">
      <c r="I469" t="str">
        <v>Taj Gibson</v>
      </c>
      <c r="K469" s="6" t="str">
        <f t="shared" ca="1" si="154"/>
        <v>Taj Gibson</v>
      </c>
      <c r="M469" t="str">
        <f ca="1"/>
        <v>Taj Gibson</v>
      </c>
      <c r="N469">
        <f ca="1">INDEX(_g_scores_!K$2:$K$474,MATCH(M469,_g_scores_!$A$2:$A$474,0))</f>
        <v>-3.8281316673965655</v>
      </c>
      <c r="P469">
        <f t="shared" ca="1" si="170"/>
        <v>0</v>
      </c>
      <c r="R469">
        <f t="shared" ca="1" si="155"/>
        <v>0</v>
      </c>
      <c r="T469" t="str">
        <v>Taj Gibson</v>
      </c>
      <c r="V469" s="6" t="str">
        <f t="shared" ca="1" si="156"/>
        <v>Taj Gibson</v>
      </c>
      <c r="X469" t="str">
        <f ca="1"/>
        <v>Taj Gibson</v>
      </c>
      <c r="Y469">
        <f ca="1">INDEX(_z_scores_!$K$2:$K$474,MATCH(X469,_z_scores_!$A$2:$A$474,0))</f>
        <v>-6.4280590631906573</v>
      </c>
      <c r="AA469">
        <f t="shared" ca="1" si="171"/>
        <v>0</v>
      </c>
      <c r="AC469">
        <f t="shared" ca="1" si="172"/>
        <v>0</v>
      </c>
      <c r="AE469">
        <v>-1.3562260790391023</v>
      </c>
      <c r="AF469">
        <v>-1.065266697233261</v>
      </c>
      <c r="AG469">
        <v>-1.2080439657488611</v>
      </c>
      <c r="AH469">
        <v>-0.80403750028327425</v>
      </c>
      <c r="AI469">
        <v>-0.54299224820337222</v>
      </c>
      <c r="AJ469">
        <v>-0.98679757293306614</v>
      </c>
      <c r="AK469">
        <v>1.0280463370290003</v>
      </c>
      <c r="AL469">
        <v>-4.4478586977828007E-2</v>
      </c>
      <c r="AM469">
        <v>3.2575130823479695E-2</v>
      </c>
      <c r="BE469" t="str">
        <f t="shared" si="157"/>
        <v>Taj Gibson</v>
      </c>
      <c r="BF469" cm="1">
        <f t="array" ref="BF469">INDEX(_x_scores_!B$2:B$474,MATCH($BE469,_x_scores_!$A$2:$A$474,0),0) + INDEX(_hidden_info_auction!AP$42:BA$42,'Draft Sim'!$F$21)</f>
        <v>-1.4480629422575726</v>
      </c>
      <c r="BG469" cm="1">
        <f t="array" ref="BG469">INDEX(_x_scores_!C$2:C$474,MATCH($BE469,_x_scores_!$A$2:$A$474,0),0) + INDEX(_hidden_info_auction!AP$43:BA$43,'Draft Sim'!$F$21)</f>
        <v>-0.82109908210655458</v>
      </c>
      <c r="BH469" cm="1">
        <f t="array" ref="BH469">INDEX(_x_scores_!D$2:D$474,MATCH($BE469,_x_scores_!$A$2:$A$474,0),0) +INDEX(_hidden_info_auction!AP$44:BA$44,'Draft Sim'!$F$21)</f>
        <v>-1.0585849625153558</v>
      </c>
      <c r="BI469" cm="1">
        <f t="array" ref="BI469">INDEX(_x_scores_!E$2:E$474,MATCH($BE469,_x_scores_!$A$2:$A$474,0),0) + INDEX(_hidden_info_auction!AP$45:BA$45,'Draft Sim'!$F$21)</f>
        <v>-1.0370130272286855</v>
      </c>
      <c r="BJ469" cm="1">
        <f t="array" ref="BJ469">INDEX(_x_scores_!F$2:F$474,MATCH($BE469,_x_scores_!$A$2:$A$474,0),0) + INDEX(_hidden_info_auction!AP$46:BA$46,'Draft Sim'!$F$21)</f>
        <v>-1.1147637159364228</v>
      </c>
      <c r="BK469" cm="1">
        <f t="array" ref="BK469">INDEX(_x_scores_!G$2:G$474,MATCH($BE469,_x_scores_!$A$2:$A$474,0),0) + INDEX(_hidden_info_auction!AP$47:BA$47,'Draft Sim'!$F$21)</f>
        <v>-1.0547309922333041</v>
      </c>
      <c r="BL469" cm="1">
        <f t="array" ref="BL469">INDEX(_x_scores_!H$2:H$474,MATCH($BE469,_x_scores_!$A$2:$A$474,0),0) + INDEX(_hidden_info_auction!AP$48:BA$48,'Draft Sim'!$F$21)</f>
        <v>0.95738202388385751</v>
      </c>
      <c r="BM469" cm="1">
        <f t="array" ref="BM469">INDEX(_x_scores_!I$2:I$474,MATCH($BE469,_x_scores_!$A$2:$A$474,0),0) + INDEX(_hidden_info_auction!AP$49:BA$49,'Draft Sim'!$F$21)</f>
        <v>-1.7884172893466672</v>
      </c>
      <c r="BN469" cm="1">
        <f t="array" ref="BN469">INDEX(_x_scores_!J$2:J$474,MATCH($BE469,_x_scores_!$A$2:$A$474,0),0) + INDEX(_hidden_info_auction!AP$50:BA$50,'Draft Sim'!$F$21)</f>
        <v>0.13241897022963645</v>
      </c>
      <c r="BP469">
        <f t="shared" si="158"/>
        <v>0.39350646518815302</v>
      </c>
      <c r="BQ469">
        <f t="shared" si="159"/>
        <v>0.44371935015509101</v>
      </c>
      <c r="BR469">
        <f t="shared" si="160"/>
        <v>0.42930828088570905</v>
      </c>
      <c r="BS469">
        <f t="shared" si="161"/>
        <v>0.42177399471292321</v>
      </c>
      <c r="BT469">
        <f t="shared" si="162"/>
        <v>0.42273204442222134</v>
      </c>
      <c r="BU469">
        <f t="shared" si="163"/>
        <v>0.42762987460846935</v>
      </c>
      <c r="BV469">
        <f t="shared" si="164"/>
        <v>0.5698194215175032</v>
      </c>
      <c r="BW469">
        <f t="shared" si="165"/>
        <v>0.36980370265691631</v>
      </c>
      <c r="BX469">
        <f t="shared" si="166"/>
        <v>0.50974007908638996</v>
      </c>
      <c r="BZ469">
        <f t="shared" si="167"/>
        <v>0.44311480147037519</v>
      </c>
      <c r="CA469" cm="1">
        <f t="array" aca="1" ref="CA469" ca="1">SUM(IF(MOD(_xlfn.FLOOR.MATH(ROW(INDIRECT("1:512"))/1),2)=1,BP469,1-BP469) * IF(MOD(_xlfn.FLOOR.MATH(ROW(INDIRECT("1:512"))/2),2)=1,BQ469,1-BQ469) *  IF(MOD(_xlfn.FLOOR.MATH(ROW(INDIRECT("1:512"))/4),2)=1,BR469,1-BR469) *IF(MOD(_xlfn.FLOOR.MATH(ROW(INDIRECT("1:512"))/8),2)=1,BS469,1-BS469) * IF(MOD(_xlfn.FLOOR.MATH(ROW(INDIRECT("1:512"))/16),2)=1,BT469,1-BT469) * IF(MOD(_xlfn.FLOOR.MATH(ROW(INDIRECT("1:512"))/32),2)=1,BU469,1-BU469) *  IF(MOD(_xlfn.FLOOR.MATH(ROW(INDIRECT("1:512"))/64),2)=1,BV469,1-BV469) * IF(MOD(_xlfn.FLOOR.MATH(ROW(INDIRECT("1:512"))/128),2)=1,BW469,1-BW469) * IF(MOD(_xlfn.FLOOR.MATH(ROW(INDIRECT("1:512"))/256),2)=1,BX469,1-BX469)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0.36142409066942571</v>
      </c>
      <c r="CB469">
        <f ca="1">IF('Auction Sim'!$C$2 = "Most Categories",CA469,BZ469)</f>
        <v>0.36142409066942571</v>
      </c>
      <c r="CD469" t="str">
        <f ca="1"/>
        <v>Taj Gibson</v>
      </c>
      <c r="CF469" s="6" t="str">
        <f t="shared" ca="1" si="168"/>
        <v>Taj Gibson</v>
      </c>
      <c r="CH469" t="str">
        <f ca="1"/>
        <v>Taj Gibson</v>
      </c>
      <c r="CI469">
        <f t="shared" ca="1" si="173"/>
        <v>0.36142409066942571</v>
      </c>
      <c r="CJ469">
        <f t="shared" ca="1" si="174"/>
        <v>0.14534515266068398</v>
      </c>
      <c r="CL469">
        <f t="shared" ca="1" si="175"/>
        <v>0</v>
      </c>
      <c r="CN469">
        <f t="shared" ca="1" si="169"/>
        <v>0</v>
      </c>
    </row>
    <row r="470" spans="9:92">
      <c r="I470" t="str">
        <v>Robin Lopez</v>
      </c>
      <c r="K470" s="6" t="str">
        <f t="shared" ca="1" si="154"/>
        <v>Robin Lopez</v>
      </c>
      <c r="M470" t="str">
        <f ca="1"/>
        <v>Robin Lopez</v>
      </c>
      <c r="N470">
        <f ca="1">INDEX(_g_scores_!K$2:$K$474,MATCH(M470,_g_scores_!$A$2:$A$474,0))</f>
        <v>-3.867455274050795</v>
      </c>
      <c r="P470">
        <f t="shared" ca="1" si="170"/>
        <v>0</v>
      </c>
      <c r="R470">
        <f t="shared" ca="1" si="155"/>
        <v>0</v>
      </c>
      <c r="T470" t="str">
        <v>Robin Lopez</v>
      </c>
      <c r="V470" s="6" t="str">
        <f t="shared" ca="1" si="156"/>
        <v>Robin Lopez</v>
      </c>
      <c r="X470" t="str">
        <f ca="1"/>
        <v>Robin Lopez</v>
      </c>
      <c r="Y470">
        <f ca="1">INDEX(_z_scores_!$K$2:$K$474,MATCH(X470,_z_scores_!$A$2:$A$474,0))</f>
        <v>-6.5123801167372442</v>
      </c>
      <c r="AA470">
        <f t="shared" ca="1" si="171"/>
        <v>0</v>
      </c>
      <c r="AC470">
        <f t="shared" ca="1" si="172"/>
        <v>0</v>
      </c>
      <c r="AE470">
        <v>-1.2811982455975841</v>
      </c>
      <c r="AF470">
        <v>-1.1355694822709084</v>
      </c>
      <c r="AG470">
        <v>-1.1370472696258822</v>
      </c>
      <c r="AH470">
        <v>-0.81565767916542908</v>
      </c>
      <c r="AI470">
        <v>-0.58155753576927705</v>
      </c>
      <c r="AJ470">
        <v>-0.9638014832234939</v>
      </c>
      <c r="AK470">
        <v>0.91180161700124329</v>
      </c>
      <c r="AL470">
        <v>-4.2198080465155954E-2</v>
      </c>
      <c r="AM470">
        <v>5.3100453140245758E-2</v>
      </c>
      <c r="BE470" t="str">
        <f t="shared" si="157"/>
        <v>Robin Lopez</v>
      </c>
      <c r="BF470" cm="1">
        <f t="array" ref="BF470">INDEX(_x_scores_!B$2:B$474,MATCH($BE470,_x_scores_!$A$2:$A$474,0),0) + INDEX(_hidden_info_auction!AP$42:BA$42,'Draft Sim'!$F$21)</f>
        <v>-1.3730351088160544</v>
      </c>
      <c r="BG470" cm="1">
        <f t="array" ref="BG470">INDEX(_x_scores_!C$2:C$474,MATCH($BE470,_x_scores_!$A$2:$A$474,0),0) + INDEX(_hidden_info_auction!AP$43:BA$43,'Draft Sim'!$F$21)</f>
        <v>-0.891401867144202</v>
      </c>
      <c r="BH470" cm="1">
        <f t="array" ref="BH470">INDEX(_x_scores_!D$2:D$474,MATCH($BE470,_x_scores_!$A$2:$A$474,0),0) +INDEX(_hidden_info_auction!AP$44:BA$44,'Draft Sim'!$F$21)</f>
        <v>-0.98758826639237696</v>
      </c>
      <c r="BI470" cm="1">
        <f t="array" ref="BI470">INDEX(_x_scores_!E$2:E$474,MATCH($BE470,_x_scores_!$A$2:$A$474,0),0) + INDEX(_hidden_info_auction!AP$45:BA$45,'Draft Sim'!$F$21)</f>
        <v>-1.0486332061108403</v>
      </c>
      <c r="BJ470" cm="1">
        <f t="array" ref="BJ470">INDEX(_x_scores_!F$2:F$474,MATCH($BE470,_x_scores_!$A$2:$A$474,0),0) + INDEX(_hidden_info_auction!AP$46:BA$46,'Draft Sim'!$F$21)</f>
        <v>-1.1533290035023276</v>
      </c>
      <c r="BK470" cm="1">
        <f t="array" ref="BK470">INDEX(_x_scores_!G$2:G$474,MATCH($BE470,_x_scores_!$A$2:$A$474,0),0) + INDEX(_hidden_info_auction!AP$47:BA$47,'Draft Sim'!$F$21)</f>
        <v>-1.0317349025237319</v>
      </c>
      <c r="BL470" cm="1">
        <f t="array" ref="BL470">INDEX(_x_scores_!H$2:H$474,MATCH($BE470,_x_scores_!$A$2:$A$474,0),0) + INDEX(_hidden_info_auction!AP$48:BA$48,'Draft Sim'!$F$21)</f>
        <v>0.84113730385610053</v>
      </c>
      <c r="BM470" cm="1">
        <f t="array" ref="BM470">INDEX(_x_scores_!I$2:I$474,MATCH($BE470,_x_scores_!$A$2:$A$474,0),0) + INDEX(_hidden_info_auction!AP$49:BA$49,'Draft Sim'!$F$21)</f>
        <v>-1.7861367828339954</v>
      </c>
      <c r="BN470" cm="1">
        <f t="array" ref="BN470">INDEX(_x_scores_!J$2:J$474,MATCH($BE470,_x_scores_!$A$2:$A$474,0),0) + INDEX(_hidden_info_auction!AP$50:BA$50,'Draft Sim'!$F$21)</f>
        <v>0.15294429254640249</v>
      </c>
      <c r="BP470">
        <f t="shared" si="158"/>
        <v>0.39890121909308252</v>
      </c>
      <c r="BQ470">
        <f t="shared" si="159"/>
        <v>0.43893689771820998</v>
      </c>
      <c r="BR470">
        <f t="shared" si="160"/>
        <v>0.43400434775008256</v>
      </c>
      <c r="BS470">
        <f t="shared" si="161"/>
        <v>0.42090894962224312</v>
      </c>
      <c r="BT470">
        <f t="shared" si="162"/>
        <v>0.42009438925569587</v>
      </c>
      <c r="BU470">
        <f t="shared" si="163"/>
        <v>0.42919088491430413</v>
      </c>
      <c r="BV470">
        <f t="shared" si="164"/>
        <v>0.56141393533671069</v>
      </c>
      <c r="BW470">
        <f t="shared" si="165"/>
        <v>0.36996371022471863</v>
      </c>
      <c r="BX470">
        <f t="shared" si="166"/>
        <v>0.51124944607963074</v>
      </c>
      <c r="BZ470">
        <f t="shared" si="167"/>
        <v>0.44274041999940872</v>
      </c>
      <c r="CA470" cm="1">
        <f t="array" aca="1" ref="CA470" ca="1">SUM(IF(MOD(_xlfn.FLOOR.MATH(ROW(INDIRECT("1:512"))/1),2)=1,BP470,1-BP470) * IF(MOD(_xlfn.FLOOR.MATH(ROW(INDIRECT("1:512"))/2),2)=1,BQ470,1-BQ470) *  IF(MOD(_xlfn.FLOOR.MATH(ROW(INDIRECT("1:512"))/4),2)=1,BR470,1-BR470) *IF(MOD(_xlfn.FLOOR.MATH(ROW(INDIRECT("1:512"))/8),2)=1,BS470,1-BS470) * IF(MOD(_xlfn.FLOOR.MATH(ROW(INDIRECT("1:512"))/16),2)=1,BT470,1-BT470) * IF(MOD(_xlfn.FLOOR.MATH(ROW(INDIRECT("1:512"))/32),2)=1,BU470,1-BU470) *  IF(MOD(_xlfn.FLOOR.MATH(ROW(INDIRECT("1:512"))/64),2)=1,BV470,1-BV470) * IF(MOD(_xlfn.FLOOR.MATH(ROW(INDIRECT("1:512"))/128),2)=1,BW470,1-BW470) * IF(MOD(_xlfn.FLOOR.MATH(ROW(INDIRECT("1:512"))/256),2)=1,BX470,1-BX470)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0.36062965896736521</v>
      </c>
      <c r="CB470">
        <f ca="1">IF('Auction Sim'!$C$2 = "Most Categories",CA470,BZ470)</f>
        <v>0.36062965896736521</v>
      </c>
      <c r="CD470" t="str">
        <f ca="1"/>
        <v>Robin Lopez</v>
      </c>
      <c r="CF470" s="6" t="str">
        <f t="shared" ca="1" si="168"/>
        <v>Robin Lopez</v>
      </c>
      <c r="CH470" t="str">
        <f ca="1"/>
        <v>Robin Lopez</v>
      </c>
      <c r="CI470">
        <f t="shared" ca="1" si="173"/>
        <v>0.36062965896736521</v>
      </c>
      <c r="CJ470">
        <f t="shared" ca="1" si="174"/>
        <v>0.14322375061469228</v>
      </c>
      <c r="CL470">
        <f t="shared" ca="1" si="175"/>
        <v>0</v>
      </c>
      <c r="CN470">
        <f t="shared" ca="1" si="169"/>
        <v>0</v>
      </c>
    </row>
    <row r="471" spans="9:92">
      <c r="I471" t="str">
        <v>Markieff Morris</v>
      </c>
      <c r="K471" s="6" t="str">
        <f t="shared" ca="1" si="154"/>
        <v>Markieff Morris</v>
      </c>
      <c r="M471" t="str">
        <f ca="1"/>
        <v>Markieff Morris</v>
      </c>
      <c r="N471">
        <f ca="1">INDEX(_g_scores_!K$2:$K$474,MATCH(M471,_g_scores_!$A$2:$A$474,0))</f>
        <v>-3.8772160145069612</v>
      </c>
      <c r="P471">
        <f t="shared" ca="1" si="170"/>
        <v>0</v>
      </c>
      <c r="R471">
        <f t="shared" ca="1" si="155"/>
        <v>0</v>
      </c>
      <c r="T471" t="str">
        <v>Amir Coffey</v>
      </c>
      <c r="V471" s="6" t="str">
        <f t="shared" ca="1" si="156"/>
        <v>Amir Coffey</v>
      </c>
      <c r="X471" t="str">
        <f ca="1"/>
        <v>Amir Coffey</v>
      </c>
      <c r="Y471">
        <f ca="1">INDEX(_z_scores_!$K$2:$K$474,MATCH(X471,_z_scores_!$A$2:$A$474,0))</f>
        <v>-6.5261718099090231</v>
      </c>
      <c r="AA471">
        <f t="shared" ca="1" si="171"/>
        <v>0</v>
      </c>
      <c r="AC471">
        <f t="shared" ca="1" si="172"/>
        <v>0</v>
      </c>
      <c r="AE471">
        <v>-1.203856689488211</v>
      </c>
      <c r="AF471">
        <v>-1.1803425886799197</v>
      </c>
      <c r="AG471">
        <v>-1.0627837721671127</v>
      </c>
      <c r="AH471">
        <v>-0.75864382608883196</v>
      </c>
      <c r="AI471">
        <v>-0.74184961394531312</v>
      </c>
      <c r="AJ471">
        <v>-0.86834718228155106</v>
      </c>
      <c r="AK471">
        <v>0.92767353616732739</v>
      </c>
      <c r="AL471">
        <v>-1.9753623304478107E-2</v>
      </c>
      <c r="AM471">
        <v>-0.11021195111923328</v>
      </c>
      <c r="BE471" t="str">
        <f t="shared" si="157"/>
        <v>Markieff Morris</v>
      </c>
      <c r="BF471" cm="1">
        <f t="array" ref="BF471">INDEX(_x_scores_!B$2:B$474,MATCH($BE471,_x_scores_!$A$2:$A$474,0),0) + INDEX(_hidden_info_auction!AP$42:BA$42,'Draft Sim'!$F$21)</f>
        <v>-1.4194508504260559</v>
      </c>
      <c r="BG471" cm="1">
        <f t="array" ref="BG471">INDEX(_x_scores_!C$2:C$474,MATCH($BE471,_x_scores_!$A$2:$A$474,0),0) + INDEX(_hidden_info_auction!AP$43:BA$43,'Draft Sim'!$F$21)</f>
        <v>-0.9962338995026131</v>
      </c>
      <c r="BH471" cm="1">
        <f t="array" ref="BH471">INDEX(_x_scores_!D$2:D$474,MATCH($BE471,_x_scores_!$A$2:$A$474,0),0) +INDEX(_hidden_info_auction!AP$44:BA$44,'Draft Sim'!$F$21)</f>
        <v>-0.96426236193857151</v>
      </c>
      <c r="BI471" cm="1">
        <f t="array" ref="BI471">INDEX(_x_scores_!E$2:E$474,MATCH($BE471,_x_scores_!$A$2:$A$474,0),0) + INDEX(_hidden_info_auction!AP$45:BA$45,'Draft Sim'!$F$21)</f>
        <v>-1.0798480562007637</v>
      </c>
      <c r="BJ471" cm="1">
        <f t="array" ref="BJ471">INDEX(_x_scores_!F$2:F$474,MATCH($BE471,_x_scores_!$A$2:$A$474,0),0) + INDEX(_hidden_info_auction!AP$46:BA$46,'Draft Sim'!$F$21)</f>
        <v>-1.2841937314984224</v>
      </c>
      <c r="BK471" cm="1">
        <f t="array" ref="BK471">INDEX(_x_scores_!G$2:G$474,MATCH($BE471,_x_scores_!$A$2:$A$474,0),0) + INDEX(_hidden_info_auction!AP$47:BA$47,'Draft Sim'!$F$21)</f>
        <v>-0.86149055094572324</v>
      </c>
      <c r="BL471" cm="1">
        <f t="array" ref="BL471">INDEX(_x_scores_!H$2:H$474,MATCH($BE471,_x_scores_!$A$2:$A$474,0),0) + INDEX(_hidden_info_auction!AP$48:BA$48,'Draft Sim'!$F$21)</f>
        <v>0.98192419465246816</v>
      </c>
      <c r="BM471" cm="1">
        <f t="array" ref="BM471">INDEX(_x_scores_!I$2:I$474,MATCH($BE471,_x_scores_!$A$2:$A$474,0),0) + INDEX(_hidden_info_auction!AP$49:BA$49,'Draft Sim'!$F$21)</f>
        <v>-1.7453691780978966</v>
      </c>
      <c r="BN471" cm="1">
        <f t="array" ref="BN471">INDEX(_x_scores_!J$2:J$474,MATCH($BE471,_x_scores_!$A$2:$A$474,0),0) + INDEX(_hidden_info_auction!AP$50:BA$50,'Draft Sim'!$F$21)</f>
        <v>8.1652990090641475E-2</v>
      </c>
      <c r="BP471">
        <f t="shared" si="158"/>
        <v>0.39556142165329045</v>
      </c>
      <c r="BQ471">
        <f t="shared" si="159"/>
        <v>0.43182227586938726</v>
      </c>
      <c r="BR471">
        <f t="shared" si="160"/>
        <v>0.43554930534099201</v>
      </c>
      <c r="BS471">
        <f t="shared" si="161"/>
        <v>0.4185871126019709</v>
      </c>
      <c r="BT471">
        <f t="shared" si="162"/>
        <v>0.41117135263227322</v>
      </c>
      <c r="BU471">
        <f t="shared" si="163"/>
        <v>0.44078021179826943</v>
      </c>
      <c r="BV471">
        <f t="shared" si="164"/>
        <v>0.5715901245755437</v>
      </c>
      <c r="BW471">
        <f t="shared" si="165"/>
        <v>0.37282786877661322</v>
      </c>
      <c r="BX471">
        <f t="shared" si="166"/>
        <v>0.50600635662090476</v>
      </c>
      <c r="BZ471">
        <f t="shared" si="167"/>
        <v>0.44265511442991606</v>
      </c>
      <c r="CA471" cm="1">
        <f t="array" aca="1" ref="CA471" ca="1">SUM(IF(MOD(_xlfn.FLOOR.MATH(ROW(INDIRECT("1:512"))/1),2)=1,BP471,1-BP471) * IF(MOD(_xlfn.FLOOR.MATH(ROW(INDIRECT("1:512"))/2),2)=1,BQ471,1-BQ471) *  IF(MOD(_xlfn.FLOOR.MATH(ROW(INDIRECT("1:512"))/4),2)=1,BR471,1-BR471) *IF(MOD(_xlfn.FLOOR.MATH(ROW(INDIRECT("1:512"))/8),2)=1,BS471,1-BS471) * IF(MOD(_xlfn.FLOOR.MATH(ROW(INDIRECT("1:512"))/16),2)=1,BT471,1-BT471) * IF(MOD(_xlfn.FLOOR.MATH(ROW(INDIRECT("1:512"))/32),2)=1,BU471,1-BU471) *  IF(MOD(_xlfn.FLOOR.MATH(ROW(INDIRECT("1:512"))/64),2)=1,BV471,1-BV471) * IF(MOD(_xlfn.FLOOR.MATH(ROW(INDIRECT("1:512"))/128),2)=1,BW471,1-BW471) * IF(MOD(_xlfn.FLOOR.MATH(ROW(INDIRECT("1:512"))/256),2)=1,BX471,1-BX471)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0.36034404028119915</v>
      </c>
      <c r="CB471">
        <f ca="1">IF('Auction Sim'!$C$2 = "Most Categories",CA471,BZ471)</f>
        <v>0.36034404028119915</v>
      </c>
      <c r="CD471" t="str">
        <f ca="1"/>
        <v>Markieff Morris</v>
      </c>
      <c r="CF471" s="6" t="str">
        <f t="shared" ca="1" si="168"/>
        <v>Markieff Morris</v>
      </c>
      <c r="CH471" t="str">
        <f ca="1"/>
        <v>Markieff Morris</v>
      </c>
      <c r="CI471">
        <f t="shared" ca="1" si="173"/>
        <v>0.36034404028119915</v>
      </c>
      <c r="CJ471">
        <f t="shared" ca="1" si="174"/>
        <v>0.14246065979370298</v>
      </c>
      <c r="CL471">
        <f t="shared" ca="1" si="175"/>
        <v>0</v>
      </c>
      <c r="CN471">
        <f t="shared" ca="1" si="169"/>
        <v>0</v>
      </c>
    </row>
    <row r="472" spans="9:92">
      <c r="I472" t="str">
        <v>Amir Coffey</v>
      </c>
      <c r="K472" s="6" t="str">
        <f t="shared" ca="1" si="154"/>
        <v>Amir Coffey</v>
      </c>
      <c r="M472" t="str">
        <f ca="1"/>
        <v>Amir Coffey</v>
      </c>
      <c r="N472">
        <f ca="1">INDEX(_g_scores_!K$2:$K$474,MATCH(M472,_g_scores_!$A$2:$A$474,0))</f>
        <v>-3.8838955587918007</v>
      </c>
      <c r="P472">
        <f t="shared" ca="1" si="170"/>
        <v>0</v>
      </c>
      <c r="R472">
        <f t="shared" ca="1" si="155"/>
        <v>0</v>
      </c>
      <c r="T472" t="str">
        <v>Markieff Morris</v>
      </c>
      <c r="V472" s="6" t="str">
        <f t="shared" ca="1" si="156"/>
        <v>Markieff Morris</v>
      </c>
      <c r="X472" t="str">
        <f ca="1"/>
        <v>Markieff Morris</v>
      </c>
      <c r="Y472">
        <f ca="1">INDEX(_z_scores_!$K$2:$K$474,MATCH(X472,_z_scores_!$A$2:$A$474,0))</f>
        <v>-6.5378359586409198</v>
      </c>
      <c r="AA472">
        <f t="shared" ca="1" si="171"/>
        <v>0</v>
      </c>
      <c r="AC472">
        <f t="shared" ca="1" si="172"/>
        <v>0</v>
      </c>
      <c r="AE472">
        <v>-1.3276139872075856</v>
      </c>
      <c r="AF472">
        <v>-1.2404015146293195</v>
      </c>
      <c r="AG472">
        <v>-1.1137213651720768</v>
      </c>
      <c r="AH472">
        <v>-0.8468725292553525</v>
      </c>
      <c r="AI472">
        <v>-0.71242226376537199</v>
      </c>
      <c r="AJ472">
        <v>-0.79355713164548514</v>
      </c>
      <c r="AK472">
        <v>1.0525885077976109</v>
      </c>
      <c r="AL472">
        <v>-1.4304757290573475E-3</v>
      </c>
      <c r="AM472">
        <v>-1.8190849315515265E-2</v>
      </c>
      <c r="BE472" t="str">
        <f t="shared" si="157"/>
        <v>Amir Coffey</v>
      </c>
      <c r="BF472" cm="1">
        <f t="array" ref="BF472">INDEX(_x_scores_!B$2:B$474,MATCH($BE472,_x_scores_!$A$2:$A$474,0),0) + INDEX(_hidden_info_auction!AP$42:BA$42,'Draft Sim'!$F$21)</f>
        <v>-1.2956935527066813</v>
      </c>
      <c r="BG472" cm="1">
        <f t="array" ref="BG472">INDEX(_x_scores_!C$2:C$474,MATCH($BE472,_x_scores_!$A$2:$A$474,0),0) + INDEX(_hidden_info_auction!AP$43:BA$43,'Draft Sim'!$F$21)</f>
        <v>-0.93617497355321333</v>
      </c>
      <c r="BH472" cm="1">
        <f t="array" ref="BH472">INDEX(_x_scores_!D$2:D$474,MATCH($BE472,_x_scores_!$A$2:$A$474,0),0) +INDEX(_hidden_info_auction!AP$44:BA$44,'Draft Sim'!$F$21)</f>
        <v>-0.91332476893360748</v>
      </c>
      <c r="BI472" cm="1">
        <f t="array" ref="BI472">INDEX(_x_scores_!E$2:E$474,MATCH($BE472,_x_scores_!$A$2:$A$474,0),0) + INDEX(_hidden_info_auction!AP$45:BA$45,'Draft Sim'!$F$21)</f>
        <v>-0.9916193530342432</v>
      </c>
      <c r="BJ472" cm="1">
        <f t="array" ref="BJ472">INDEX(_x_scores_!F$2:F$474,MATCH($BE472,_x_scores_!$A$2:$A$474,0),0) + INDEX(_hidden_info_auction!AP$46:BA$46,'Draft Sim'!$F$21)</f>
        <v>-1.3136210816783636</v>
      </c>
      <c r="BK472" cm="1">
        <f t="array" ref="BK472">INDEX(_x_scores_!G$2:G$474,MATCH($BE472,_x_scores_!$A$2:$A$474,0),0) + INDEX(_hidden_info_auction!AP$47:BA$47,'Draft Sim'!$F$21)</f>
        <v>-0.93628060158178916</v>
      </c>
      <c r="BL472" cm="1">
        <f t="array" ref="BL472">INDEX(_x_scores_!H$2:H$474,MATCH($BE472,_x_scores_!$A$2:$A$474,0),0) + INDEX(_hidden_info_auction!AP$48:BA$48,'Draft Sim'!$F$21)</f>
        <v>0.85700922302218463</v>
      </c>
      <c r="BM472" cm="1">
        <f t="array" ref="BM472">INDEX(_x_scores_!I$2:I$474,MATCH($BE472,_x_scores_!$A$2:$A$474,0),0) + INDEX(_hidden_info_auction!AP$49:BA$49,'Draft Sim'!$F$21)</f>
        <v>-1.7636923256733175</v>
      </c>
      <c r="BN472" cm="1">
        <f t="array" ref="BN472">INDEX(_x_scores_!J$2:J$474,MATCH($BE472,_x_scores_!$A$2:$A$474,0),0) + INDEX(_hidden_info_auction!AP$50:BA$50,'Draft Sim'!$F$21)</f>
        <v>-1.0368111713076542E-2</v>
      </c>
      <c r="BP472">
        <f t="shared" si="158"/>
        <v>0.40448261536410235</v>
      </c>
      <c r="BQ472">
        <f t="shared" si="159"/>
        <v>0.43589573463804498</v>
      </c>
      <c r="BR472">
        <f t="shared" si="160"/>
        <v>0.43892647312777611</v>
      </c>
      <c r="BS472">
        <f t="shared" si="161"/>
        <v>0.42515683326251641</v>
      </c>
      <c r="BT472">
        <f t="shared" si="162"/>
        <v>0.40917098258527007</v>
      </c>
      <c r="BU472">
        <f t="shared" si="163"/>
        <v>0.43568204878804984</v>
      </c>
      <c r="BV472">
        <f t="shared" si="164"/>
        <v>0.56256333271213865</v>
      </c>
      <c r="BW472">
        <f t="shared" si="165"/>
        <v>0.37153968159081174</v>
      </c>
      <c r="BX472">
        <f t="shared" si="166"/>
        <v>0.49923729809174477</v>
      </c>
      <c r="BZ472">
        <f t="shared" si="167"/>
        <v>0.44251722224005058</v>
      </c>
      <c r="CA472" cm="1">
        <f t="array" aca="1" ref="CA472" ca="1">SUM(IF(MOD(_xlfn.FLOOR.MATH(ROW(INDIRECT("1:512"))/1),2)=1,BP472,1-BP472) * IF(MOD(_xlfn.FLOOR.MATH(ROW(INDIRECT("1:512"))/2),2)=1,BQ472,1-BQ472) *  IF(MOD(_xlfn.FLOOR.MATH(ROW(INDIRECT("1:512"))/4),2)=1,BR472,1-BR472) *IF(MOD(_xlfn.FLOOR.MATH(ROW(INDIRECT("1:512"))/8),2)=1,BS472,1-BS472) * IF(MOD(_xlfn.FLOOR.MATH(ROW(INDIRECT("1:512"))/16),2)=1,BT472,1-BT472) * IF(MOD(_xlfn.FLOOR.MATH(ROW(INDIRECT("1:512"))/32),2)=1,BU472,1-BU472) *  IF(MOD(_xlfn.FLOOR.MATH(ROW(INDIRECT("1:512"))/64),2)=1,BV472,1-BV472) * IF(MOD(_xlfn.FLOOR.MATH(ROW(INDIRECT("1:512"))/128),2)=1,BW472,1-BW472) * IF(MOD(_xlfn.FLOOR.MATH(ROW(INDIRECT("1:512"))/256),2)=1,BX472,1-BX472)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0.36015816083505714</v>
      </c>
      <c r="CB472">
        <f ca="1">IF('Auction Sim'!$C$2 = "Most Categories",CA472,BZ472)</f>
        <v>0.36015816083505714</v>
      </c>
      <c r="CD472" t="str">
        <f ca="1"/>
        <v>Amir Coffey</v>
      </c>
      <c r="CF472" s="6" t="str">
        <f t="shared" ca="1" si="168"/>
        <v>Amir Coffey</v>
      </c>
      <c r="CH472" t="str">
        <f ca="1"/>
        <v>Amir Coffey</v>
      </c>
      <c r="CI472">
        <f t="shared" ca="1" si="173"/>
        <v>0.36015816083505714</v>
      </c>
      <c r="CJ472">
        <f t="shared" ca="1" si="174"/>
        <v>0.14196393164726007</v>
      </c>
      <c r="CL472">
        <f t="shared" ca="1" si="175"/>
        <v>0</v>
      </c>
      <c r="CN472">
        <f t="shared" ca="1" si="169"/>
        <v>0</v>
      </c>
    </row>
    <row r="473" spans="9:92">
      <c r="I473" t="str">
        <v>Anthony Gill</v>
      </c>
      <c r="K473" s="6" t="str">
        <f t="shared" ca="1" si="154"/>
        <v>Anthony Gill</v>
      </c>
      <c r="M473" t="str">
        <f ca="1"/>
        <v>Anthony Gill</v>
      </c>
      <c r="N473">
        <f ca="1">INDEX(_g_scores_!K$2:$K$474,MATCH(M473,_g_scores_!$A$2:$A$474,0))</f>
        <v>-3.9365126052228891</v>
      </c>
      <c r="P473">
        <f t="shared" ca="1" si="170"/>
        <v>0</v>
      </c>
      <c r="R473">
        <f t="shared" ca="1" si="155"/>
        <v>0</v>
      </c>
      <c r="T473" t="str">
        <v>Garrett Temple</v>
      </c>
      <c r="V473" s="6" t="str">
        <f t="shared" ca="1" si="156"/>
        <v>Garrett Temple</v>
      </c>
      <c r="X473" t="str">
        <f ca="1"/>
        <v>Garrett Temple</v>
      </c>
      <c r="Y473">
        <f ca="1">INDEX(_z_scores_!$K$2:$K$474,MATCH(X473,_z_scores_!$A$2:$A$474,0))</f>
        <v>-6.6073029291448648</v>
      </c>
      <c r="AA473">
        <f t="shared" ca="1" si="171"/>
        <v>0</v>
      </c>
      <c r="AC473">
        <f t="shared" ca="1" si="172"/>
        <v>0</v>
      </c>
      <c r="AE473">
        <v>-1.3844638626632526</v>
      </c>
      <c r="AF473">
        <v>-1.3894316558406437</v>
      </c>
      <c r="AG473">
        <v>-1.1969164652879509</v>
      </c>
      <c r="AH473">
        <v>-0.70481729356418388</v>
      </c>
      <c r="AI473">
        <v>-0.76988738176484151</v>
      </c>
      <c r="AJ473">
        <v>-0.86363996222819839</v>
      </c>
      <c r="AK473">
        <v>1.2035809951645879</v>
      </c>
      <c r="AL473">
        <v>-7.5437710370209014E-3</v>
      </c>
      <c r="AM473">
        <v>-8.470951921860731E-2</v>
      </c>
      <c r="BE473" t="str">
        <f t="shared" si="157"/>
        <v>Anthony Gill</v>
      </c>
      <c r="BF473" cm="1">
        <f t="array" ref="BF473">INDEX(_x_scores_!B$2:B$474,MATCH($BE473,_x_scores_!$A$2:$A$474,0),0) + INDEX(_hidden_info_auction!AP$42:BA$42,'Draft Sim'!$F$21)</f>
        <v>-1.4011289417789563</v>
      </c>
      <c r="BG473" cm="1">
        <f t="array" ref="BG473">INDEX(_x_scores_!C$2:C$474,MATCH($BE473,_x_scores_!$A$2:$A$474,0),0) + INDEX(_hidden_info_auction!AP$43:BA$43,'Draft Sim'!$F$21)</f>
        <v>-0.86080026602361726</v>
      </c>
      <c r="BH473" cm="1">
        <f t="array" ref="BH473">INDEX(_x_scores_!D$2:D$474,MATCH($BE473,_x_scores_!$A$2:$A$474,0),0) +INDEX(_hidden_info_auction!AP$44:BA$44,'Draft Sim'!$F$21)</f>
        <v>-1.0310798217474224</v>
      </c>
      <c r="BI473" cm="1">
        <f t="array" ref="BI473">INDEX(_x_scores_!E$2:E$474,MATCH($BE473,_x_scores_!$A$2:$A$474,0),0) + INDEX(_hidden_info_auction!AP$45:BA$45,'Draft Sim'!$F$21)</f>
        <v>-1.0945175005036198</v>
      </c>
      <c r="BJ473" cm="1">
        <f t="array" ref="BJ473">INDEX(_x_scores_!F$2:F$474,MATCH($BE473,_x_scores_!$A$2:$A$474,0),0) + INDEX(_hidden_info_auction!AP$46:BA$46,'Draft Sim'!$F$21)</f>
        <v>-1.2196562307528969</v>
      </c>
      <c r="BK473" cm="1">
        <f t="array" ref="BK473">INDEX(_x_scores_!G$2:G$474,MATCH($BE473,_x_scores_!$A$2:$A$474,0),0) + INDEX(_hidden_info_auction!AP$47:BA$47,'Draft Sim'!$F$21)</f>
        <v>-1.066867710597202</v>
      </c>
      <c r="BL473" cm="1">
        <f t="array" ref="BL473">INDEX(_x_scores_!H$2:H$474,MATCH($BE473,_x_scores_!$A$2:$A$474,0),0) + INDEX(_hidden_info_auction!AP$48:BA$48,'Draft Sim'!$F$21)</f>
        <v>0.99752541646124859</v>
      </c>
      <c r="BM473" cm="1">
        <f t="array" ref="BM473">INDEX(_x_scores_!I$2:I$474,MATCH($BE473,_x_scores_!$A$2:$A$474,0),0) + INDEX(_hidden_info_auction!AP$49:BA$49,'Draft Sim'!$F$21)</f>
        <v>-1.8262181079111437</v>
      </c>
      <c r="BN473" cm="1">
        <f t="array" ref="BN473">INDEX(_x_scores_!J$2:J$474,MATCH($BE473,_x_scores_!$A$2:$A$474,0),0) + INDEX(_hidden_info_auction!AP$50:BA$50,'Draft Sim'!$F$21)</f>
        <v>0.13523723675217214</v>
      </c>
      <c r="BP473">
        <f t="shared" si="158"/>
        <v>0.39687885476872853</v>
      </c>
      <c r="BQ473">
        <f t="shared" si="159"/>
        <v>0.44101756425413607</v>
      </c>
      <c r="BR473">
        <f t="shared" si="160"/>
        <v>0.43112645564564045</v>
      </c>
      <c r="BS473">
        <f t="shared" si="161"/>
        <v>0.41749693709361679</v>
      </c>
      <c r="BT473">
        <f t="shared" si="162"/>
        <v>0.41556641603607714</v>
      </c>
      <c r="BU473">
        <f t="shared" si="163"/>
        <v>0.42680647018645923</v>
      </c>
      <c r="BV473">
        <f t="shared" si="164"/>
        <v>0.57271499696802497</v>
      </c>
      <c r="BW473">
        <f t="shared" si="165"/>
        <v>0.3671547797004997</v>
      </c>
      <c r="BX473">
        <f t="shared" si="166"/>
        <v>0.50994733419945559</v>
      </c>
      <c r="BZ473">
        <f t="shared" si="167"/>
        <v>0.44207886765029314</v>
      </c>
      <c r="CA473" cm="1">
        <f t="array" aca="1" ref="CA473" ca="1">SUM(IF(MOD(_xlfn.FLOOR.MATH(ROW(INDIRECT("1:512"))/1),2)=1,BP473,1-BP473) * IF(MOD(_xlfn.FLOOR.MATH(ROW(INDIRECT("1:512"))/2),2)=1,BQ473,1-BQ473) *  IF(MOD(_xlfn.FLOOR.MATH(ROW(INDIRECT("1:512"))/4),2)=1,BR473,1-BR473) *IF(MOD(_xlfn.FLOOR.MATH(ROW(INDIRECT("1:512"))/8),2)=1,BS473,1-BS473) * IF(MOD(_xlfn.FLOOR.MATH(ROW(INDIRECT("1:512"))/16),2)=1,BT473,1-BT473) * IF(MOD(_xlfn.FLOOR.MATH(ROW(INDIRECT("1:512"))/32),2)=1,BU473,1-BU473) *  IF(MOD(_xlfn.FLOOR.MATH(ROW(INDIRECT("1:512"))/64),2)=1,BV473,1-BV473) * IF(MOD(_xlfn.FLOOR.MATH(ROW(INDIRECT("1:512"))/128),2)=1,BW473,1-BW473) * IF(MOD(_xlfn.FLOOR.MATH(ROW(INDIRECT("1:512"))/256),2)=1,BX473,1-BX473)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0.35894112944256912</v>
      </c>
      <c r="CB473">
        <f ca="1">IF('Auction Sim'!$C$2 = "Most Categories",CA473,BZ473)</f>
        <v>0.35894112944256912</v>
      </c>
      <c r="CD473" t="str">
        <f ca="1"/>
        <v>Anthony Gill</v>
      </c>
      <c r="CF473" s="6" t="str">
        <f t="shared" ca="1" si="168"/>
        <v>Anthony Gill</v>
      </c>
      <c r="CH473" t="str">
        <f ca="1"/>
        <v>Anthony Gill</v>
      </c>
      <c r="CI473">
        <f t="shared" ca="1" si="173"/>
        <v>0.35894112944256912</v>
      </c>
      <c r="CJ473">
        <f t="shared" ca="1" si="174"/>
        <v>0.13870945208655011</v>
      </c>
      <c r="CL473">
        <f t="shared" ca="1" si="175"/>
        <v>0</v>
      </c>
      <c r="CN473">
        <f t="shared" ca="1" si="169"/>
        <v>0</v>
      </c>
    </row>
    <row r="474" spans="9:92">
      <c r="I474" t="str">
        <v>JaVale McGee</v>
      </c>
      <c r="K474" s="6" t="str">
        <f t="shared" ca="1" si="154"/>
        <v>JaVale McGee</v>
      </c>
      <c r="M474" t="str">
        <f ca="1"/>
        <v>JaVale McGee</v>
      </c>
      <c r="N474">
        <f ca="1">INDEX(_g_scores_!K$2:$K$474,MATCH(M474,_g_scores_!$A$2:$A$474,0))</f>
        <v>-3.9574705260726817</v>
      </c>
      <c r="P474">
        <f t="shared" ca="1" si="170"/>
        <v>0</v>
      </c>
      <c r="R474">
        <f t="shared" ca="1" si="155"/>
        <v>0</v>
      </c>
      <c r="T474" t="str">
        <v>Anthony Gill</v>
      </c>
      <c r="V474" s="6" t="str">
        <f t="shared" ca="1" si="156"/>
        <v>Anthony Gill</v>
      </c>
      <c r="X474" t="str">
        <f ca="1"/>
        <v>Anthony Gill</v>
      </c>
      <c r="Y474">
        <f ca="1">INDEX(_z_scores_!$K$2:$K$474,MATCH(X474,_z_scores_!$A$2:$A$474,0))</f>
        <v>-6.6389935858574072</v>
      </c>
      <c r="AA474">
        <f t="shared" ca="1" si="171"/>
        <v>0</v>
      </c>
      <c r="AC474">
        <f t="shared" ca="1" si="172"/>
        <v>0</v>
      </c>
      <c r="AE474">
        <v>-1.309292078560486</v>
      </c>
      <c r="AF474">
        <v>-1.1049678811503236</v>
      </c>
      <c r="AG474">
        <v>-1.1805388249809277</v>
      </c>
      <c r="AH474">
        <v>-0.86154197355820861</v>
      </c>
      <c r="AI474">
        <v>-0.64788476301984632</v>
      </c>
      <c r="AJ474">
        <v>-0.99893429129696387</v>
      </c>
      <c r="AK474">
        <v>1.0681897296063914</v>
      </c>
      <c r="AL474">
        <v>-8.2279405542304465E-2</v>
      </c>
      <c r="AM474">
        <v>3.5393397346015411E-2</v>
      </c>
      <c r="BE474" t="str">
        <f t="shared" si="157"/>
        <v>JaVale McGee</v>
      </c>
      <c r="BF474" cm="1">
        <f t="array" ref="BF474">INDEX(_x_scores_!B$2:B$474,MATCH($BE474,_x_scores_!$A$2:$A$474,0),0) + INDEX(_hidden_info_auction!AP$42:BA$42,'Draft Sim'!$F$21)</f>
        <v>-1.4310283938035717</v>
      </c>
      <c r="BG474" cm="1">
        <f t="array" ref="BG474">INDEX(_x_scores_!C$2:C$474,MATCH($BE474,_x_scores_!$A$2:$A$474,0),0) + INDEX(_hidden_info_auction!AP$43:BA$43,'Draft Sim'!$F$21)</f>
        <v>-0.83830698468101594</v>
      </c>
      <c r="BH474" cm="1">
        <f t="array" ref="BH474">INDEX(_x_scores_!D$2:D$474,MATCH($BE474,_x_scores_!$A$2:$A$474,0),0) +INDEX(_hidden_info_auction!AP$44:BA$44,'Draft Sim'!$F$21)</f>
        <v>-1.1787886836321566</v>
      </c>
      <c r="BI474" cm="1">
        <f t="array" ref="BI474">INDEX(_x_scores_!E$2:E$474,MATCH($BE474,_x_scores_!$A$2:$A$474,0),0) + INDEX(_hidden_info_auction!AP$45:BA$45,'Draft Sim'!$F$21)</f>
        <v>-1.1701670263712936</v>
      </c>
      <c r="BJ474" cm="1">
        <f t="array" ref="BJ474">INDEX(_x_scores_!F$2:F$474,MATCH($BE474,_x_scores_!$A$2:$A$474,0),0) + INDEX(_hidden_info_auction!AP$46:BA$46,'Draft Sim'!$F$21)</f>
        <v>-0.79059300610268768</v>
      </c>
      <c r="BK474" cm="1">
        <f t="array" ref="BK474">INDEX(_x_scores_!G$2:G$474,MATCH($BE474,_x_scores_!$A$2:$A$474,0),0) + INDEX(_hidden_info_auction!AP$47:BA$47,'Draft Sim'!$F$21)</f>
        <v>-1.2224359761909827</v>
      </c>
      <c r="BL474" cm="1">
        <f t="array" ref="BL474">INDEX(_x_scores_!H$2:H$474,MATCH($BE474,_x_scores_!$A$2:$A$474,0),0) + INDEX(_hidden_info_auction!AP$48:BA$48,'Draft Sim'!$F$21)</f>
        <v>0.86133265433677553</v>
      </c>
      <c r="BM474" cm="1">
        <f t="array" ref="BM474">INDEX(_x_scores_!I$2:I$474,MATCH($BE474,_x_scores_!$A$2:$A$474,0),0) + INDEX(_hidden_info_auction!AP$49:BA$49,'Draft Sim'!$F$21)</f>
        <v>-1.892544904390342</v>
      </c>
      <c r="BN474" cm="1">
        <f t="array" ref="BN474">INDEX(_x_scores_!J$2:J$474,MATCH($BE474,_x_scores_!$A$2:$A$474,0),0) + INDEX(_hidden_info_auction!AP$50:BA$50,'Draft Sim'!$F$21)</f>
        <v>0.28216523916577585</v>
      </c>
      <c r="BP474">
        <f t="shared" si="158"/>
        <v>0.39472955459727088</v>
      </c>
      <c r="BQ474">
        <f t="shared" si="159"/>
        <v>0.44254797143192115</v>
      </c>
      <c r="BR474">
        <f t="shared" si="160"/>
        <v>0.42138052297579554</v>
      </c>
      <c r="BS474">
        <f t="shared" si="161"/>
        <v>0.4118852013740768</v>
      </c>
      <c r="BT474">
        <f t="shared" si="162"/>
        <v>0.44502932154765296</v>
      </c>
      <c r="BU474">
        <f t="shared" si="163"/>
        <v>0.41628153827587688</v>
      </c>
      <c r="BV474">
        <f t="shared" si="164"/>
        <v>0.56287633174781404</v>
      </c>
      <c r="BW474">
        <f t="shared" si="165"/>
        <v>0.36252219121719809</v>
      </c>
      <c r="BX474">
        <f t="shared" si="166"/>
        <v>0.52074736904638619</v>
      </c>
      <c r="BZ474">
        <f t="shared" si="167"/>
        <v>0.44200000024599917</v>
      </c>
      <c r="CA474" cm="1">
        <f t="array" aca="1" ref="CA474" ca="1">SUM(IF(MOD(_xlfn.FLOOR.MATH(ROW(INDIRECT("1:512"))/1),2)=1,BP474,1-BP474) * IF(MOD(_xlfn.FLOOR.MATH(ROW(INDIRECT("1:512"))/2),2)=1,BQ474,1-BQ474) *  IF(MOD(_xlfn.FLOOR.MATH(ROW(INDIRECT("1:512"))/4),2)=1,BR474,1-BR474) *IF(MOD(_xlfn.FLOOR.MATH(ROW(INDIRECT("1:512"))/8),2)=1,BS474,1-BS474) * IF(MOD(_xlfn.FLOOR.MATH(ROW(INDIRECT("1:512"))/16),2)=1,BT474,1-BT474) * IF(MOD(_xlfn.FLOOR.MATH(ROW(INDIRECT("1:512"))/32),2)=1,BU474,1-BU474) *  IF(MOD(_xlfn.FLOOR.MATH(ROW(INDIRECT("1:512"))/64),2)=1,BV474,1-BV474) * IF(MOD(_xlfn.FLOOR.MATH(ROW(INDIRECT("1:512"))/128),2)=1,BW474,1-BW474) * IF(MOD(_xlfn.FLOOR.MATH(ROW(INDIRECT("1:512"))/256),2)=1,BX474,1-BX474)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0.35876113555718242</v>
      </c>
      <c r="CB474">
        <f ca="1">IF('Auction Sim'!$C$2 = "Most Categories",CA474,BZ474)</f>
        <v>0.35876113555718242</v>
      </c>
      <c r="CD474" t="str">
        <f ca="1"/>
        <v>JaVale McGee</v>
      </c>
      <c r="CF474" s="6" t="str">
        <f t="shared" ca="1" si="168"/>
        <v>JaVale McGee</v>
      </c>
      <c r="CH474" t="str">
        <f ca="1"/>
        <v>JaVale McGee</v>
      </c>
      <c r="CI474">
        <f t="shared" ca="1" si="173"/>
        <v>0.35876113555718242</v>
      </c>
      <c r="CJ474">
        <f t="shared" ca="1" si="174"/>
        <v>0.13822780392687795</v>
      </c>
      <c r="CL474">
        <f t="shared" ca="1" si="175"/>
        <v>0</v>
      </c>
      <c r="CN474">
        <f t="shared" ca="1" si="169"/>
        <v>0</v>
      </c>
    </row>
    <row r="475" spans="9:92">
      <c r="I475" t="str">
        <v>Garrett Temple</v>
      </c>
      <c r="K475" s="6" t="str">
        <f t="shared" ca="1" si="154"/>
        <v>Garrett Temple</v>
      </c>
      <c r="M475" t="str">
        <f ca="1"/>
        <v>Garrett Temple</v>
      </c>
      <c r="N475">
        <f ca="1">INDEX(_g_scores_!K$2:$K$474,MATCH(M475,_g_scores_!$A$2:$A$474,0))</f>
        <v>-4.0025270789521095</v>
      </c>
      <c r="P475">
        <f t="shared" ca="1" si="170"/>
        <v>0</v>
      </c>
      <c r="R475">
        <f t="shared" ca="1" si="155"/>
        <v>0</v>
      </c>
      <c r="T475" t="str">
        <v>JaVale McGee</v>
      </c>
      <c r="V475" s="6" t="str">
        <f t="shared" ca="1" si="156"/>
        <v>JaVale McGee</v>
      </c>
      <c r="X475" t="str">
        <f ca="1"/>
        <v>JaVale McGee</v>
      </c>
      <c r="Y475">
        <f ca="1">INDEX(_z_scores_!$K$2:$K$474,MATCH(X475,_z_scores_!$A$2:$A$474,0))</f>
        <v>-6.7324908106059445</v>
      </c>
      <c r="AA475">
        <f t="shared" ca="1" si="171"/>
        <v>0</v>
      </c>
      <c r="AC475">
        <f t="shared" ca="1" si="172"/>
        <v>0</v>
      </c>
      <c r="AE475">
        <v>-1.3391915305851014</v>
      </c>
      <c r="AF475">
        <v>-1.0824745998077223</v>
      </c>
      <c r="AG475">
        <v>-1.3282476868656619</v>
      </c>
      <c r="AH475">
        <v>-0.9371914994258822</v>
      </c>
      <c r="AI475">
        <v>-0.21882153836963714</v>
      </c>
      <c r="AJ475">
        <v>-1.1545025568907445</v>
      </c>
      <c r="AK475">
        <v>0.93199696748191829</v>
      </c>
      <c r="AL475">
        <v>-0.1486062020215026</v>
      </c>
      <c r="AM475">
        <v>0.18232139975961914</v>
      </c>
      <c r="BE475" t="str">
        <f t="shared" si="157"/>
        <v>Garrett Temple</v>
      </c>
      <c r="BF475" cm="1">
        <f t="array" ref="BF475">INDEX(_x_scores_!B$2:B$474,MATCH($BE475,_x_scores_!$A$2:$A$474,0),0) + INDEX(_hidden_info_auction!AP$42:BA$42,'Draft Sim'!$F$21)</f>
        <v>-1.4763007258817229</v>
      </c>
      <c r="BG475" cm="1">
        <f t="array" ref="BG475">INDEX(_x_scores_!C$2:C$474,MATCH($BE475,_x_scores_!$A$2:$A$474,0),0) + INDEX(_hidden_info_auction!AP$43:BA$43,'Draft Sim'!$F$21)</f>
        <v>-1.1452640407139372</v>
      </c>
      <c r="BH475" cm="1">
        <f t="array" ref="BH475">INDEX(_x_scores_!D$2:D$474,MATCH($BE475,_x_scores_!$A$2:$A$474,0),0) +INDEX(_hidden_info_auction!AP$44:BA$44,'Draft Sim'!$F$21)</f>
        <v>-1.0474574620544457</v>
      </c>
      <c r="BI475" cm="1">
        <f t="array" ref="BI475">INDEX(_x_scores_!E$2:E$474,MATCH($BE475,_x_scores_!$A$2:$A$474,0),0) + INDEX(_hidden_info_auction!AP$45:BA$45,'Draft Sim'!$F$21)</f>
        <v>-0.93779282050959512</v>
      </c>
      <c r="BJ475" cm="1">
        <f t="array" ref="BJ475">INDEX(_x_scores_!F$2:F$474,MATCH($BE475,_x_scores_!$A$2:$A$474,0),0) + INDEX(_hidden_info_auction!AP$46:BA$46,'Draft Sim'!$F$21)</f>
        <v>-1.341658849497892</v>
      </c>
      <c r="BK475" cm="1">
        <f t="array" ref="BK475">INDEX(_x_scores_!G$2:G$474,MATCH($BE475,_x_scores_!$A$2:$A$474,0),0) + INDEX(_hidden_info_auction!AP$47:BA$47,'Draft Sim'!$F$21)</f>
        <v>-0.93157338152843649</v>
      </c>
      <c r="BL475" cm="1">
        <f t="array" ref="BL475">INDEX(_x_scores_!H$2:H$474,MATCH($BE475,_x_scores_!$A$2:$A$474,0),0) + INDEX(_hidden_info_auction!AP$48:BA$48,'Draft Sim'!$F$21)</f>
        <v>1.1329166820194452</v>
      </c>
      <c r="BM475" cm="1">
        <f t="array" ref="BM475">INDEX(_x_scores_!I$2:I$474,MATCH($BE475,_x_scores_!$A$2:$A$474,0),0) + INDEX(_hidden_info_auction!AP$49:BA$49,'Draft Sim'!$F$21)</f>
        <v>-1.7514824734058603</v>
      </c>
      <c r="BN475" cm="1">
        <f t="array" ref="BN475">INDEX(_x_scores_!J$2:J$474,MATCH($BE475,_x_scores_!$A$2:$A$474,0),0) + INDEX(_hidden_info_auction!AP$50:BA$50,'Draft Sim'!$F$21)</f>
        <v>1.5134320187549427E-2</v>
      </c>
      <c r="BP475">
        <f t="shared" si="158"/>
        <v>0.39148129596695802</v>
      </c>
      <c r="BQ475">
        <f t="shared" si="159"/>
        <v>0.42174655664262695</v>
      </c>
      <c r="BR475">
        <f t="shared" si="160"/>
        <v>0.43004366467919553</v>
      </c>
      <c r="BS475">
        <f t="shared" si="161"/>
        <v>0.42917524074280533</v>
      </c>
      <c r="BT475">
        <f t="shared" si="162"/>
        <v>0.40726726863423457</v>
      </c>
      <c r="BU475">
        <f t="shared" si="163"/>
        <v>0.43600261681222197</v>
      </c>
      <c r="BV475">
        <f t="shared" si="164"/>
        <v>0.58245114727826175</v>
      </c>
      <c r="BW475">
        <f t="shared" si="165"/>
        <v>0.37239792186899345</v>
      </c>
      <c r="BX475">
        <f t="shared" si="166"/>
        <v>0.50111331429056849</v>
      </c>
      <c r="BZ475">
        <f t="shared" si="167"/>
        <v>0.44129766965731843</v>
      </c>
      <c r="CA475" cm="1">
        <f t="array" aca="1" ref="CA475" ca="1">SUM(IF(MOD(_xlfn.FLOOR.MATH(ROW(INDIRECT("1:512"))/1),2)=1,BP475,1-BP475) * IF(MOD(_xlfn.FLOOR.MATH(ROW(INDIRECT("1:512"))/2),2)=1,BQ475,1-BQ475) *  IF(MOD(_xlfn.FLOOR.MATH(ROW(INDIRECT("1:512"))/4),2)=1,BR475,1-BR475) *IF(MOD(_xlfn.FLOOR.MATH(ROW(INDIRECT("1:512"))/8),2)=1,BS475,1-BS475) * IF(MOD(_xlfn.FLOOR.MATH(ROW(INDIRECT("1:512"))/16),2)=1,BT475,1-BT475) * IF(MOD(_xlfn.FLOOR.MATH(ROW(INDIRECT("1:512"))/32),2)=1,BU475,1-BU475) *  IF(MOD(_xlfn.FLOOR.MATH(ROW(INDIRECT("1:512"))/64),2)=1,BV475,1-BV475) * IF(MOD(_xlfn.FLOOR.MATH(ROW(INDIRECT("1:512"))/128),2)=1,BW475,1-BW475) * IF(MOD(_xlfn.FLOOR.MATH(ROW(INDIRECT("1:512"))/256),2)=1,BX475,1-BX475)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0.3570376635438795</v>
      </c>
      <c r="CB475">
        <f ca="1">IF('Auction Sim'!$C$2 = "Most Categories",CA475,BZ475)</f>
        <v>0.3570376635438795</v>
      </c>
      <c r="CD475" t="str">
        <f ca="1"/>
        <v>Garrett Temple</v>
      </c>
      <c r="CF475" s="6" t="str">
        <f t="shared" ca="1" si="168"/>
        <v>Garrett Temple</v>
      </c>
      <c r="CH475" t="str">
        <f ca="1"/>
        <v>Garrett Temple</v>
      </c>
      <c r="CI475">
        <f t="shared" ca="1" si="173"/>
        <v>0.3570376635438795</v>
      </c>
      <c r="CJ475">
        <f t="shared" ca="1" si="174"/>
        <v>0.13361167069999463</v>
      </c>
      <c r="CL475">
        <f t="shared" ca="1" si="175"/>
        <v>0</v>
      </c>
      <c r="CN475">
        <f t="shared" ca="1" si="169"/>
        <v>0</v>
      </c>
    </row>
    <row r="476" spans="9:92">
      <c r="I476" t="str">
        <v>Boban Marjanovic</v>
      </c>
      <c r="K476" s="6" t="str">
        <f t="shared" ca="1" si="154"/>
        <v>Boban Marjanovic</v>
      </c>
      <c r="M476" t="str">
        <f ca="1"/>
        <v>Boban Marjanovic</v>
      </c>
      <c r="N476">
        <f ca="1">INDEX(_g_scores_!K$2:$K$474,MATCH(M476,_g_scores_!$A$2:$A$474,0))</f>
        <v>-4.1158941634186093</v>
      </c>
      <c r="P476">
        <f t="shared" ca="1" si="170"/>
        <v>0</v>
      </c>
      <c r="R476">
        <f t="shared" ca="1" si="155"/>
        <v>0</v>
      </c>
      <c r="T476" t="str">
        <v>Boban Marjanovic</v>
      </c>
      <c r="V476" s="6" t="str">
        <f t="shared" ca="1" si="156"/>
        <v>Boban Marjanovic</v>
      </c>
      <c r="X476" t="str">
        <f ca="1"/>
        <v>Boban Marjanovic</v>
      </c>
      <c r="Y476">
        <f ca="1">INDEX(_z_scores_!$K$2:$K$474,MATCH(X476,_z_scores_!$A$2:$A$474,0))</f>
        <v>-6.9037495240746019</v>
      </c>
      <c r="AA476">
        <f t="shared" ca="1" si="171"/>
        <v>0</v>
      </c>
      <c r="AC476">
        <f t="shared" ca="1" si="172"/>
        <v>0</v>
      </c>
      <c r="AE476">
        <v>-1.3136049535724132</v>
      </c>
      <c r="AF476">
        <v>-1.1355301503498072</v>
      </c>
      <c r="AG476">
        <v>-1.2290946772814135</v>
      </c>
      <c r="AH476">
        <v>-0.87620400296954581</v>
      </c>
      <c r="AI476">
        <v>-0.76629582649810957</v>
      </c>
      <c r="AJ476">
        <v>-1.0871494187870914</v>
      </c>
      <c r="AK476">
        <v>1.0707683434484294</v>
      </c>
      <c r="AL476">
        <v>-2.5955149130435683E-2</v>
      </c>
      <c r="AM476">
        <v>3.8477512946037601E-2</v>
      </c>
      <c r="BE476" t="str">
        <f t="shared" si="157"/>
        <v>Boban Marjanovic</v>
      </c>
      <c r="BF476" cm="1">
        <f t="array" ref="BF476">INDEX(_x_scores_!B$2:B$474,MATCH($BE476,_x_scores_!$A$2:$A$474,0),0) + INDEX(_hidden_info_auction!AP$42:BA$42,'Draft Sim'!$F$21)</f>
        <v>-1.4054418167908835</v>
      </c>
      <c r="BG476" cm="1">
        <f t="array" ref="BG476">INDEX(_x_scores_!C$2:C$474,MATCH($BE476,_x_scores_!$A$2:$A$474,0),0) + INDEX(_hidden_info_auction!AP$43:BA$43,'Draft Sim'!$F$21)</f>
        <v>-0.89136253522310083</v>
      </c>
      <c r="BH476" cm="1">
        <f t="array" ref="BH476">INDEX(_x_scores_!D$2:D$474,MATCH($BE476,_x_scores_!$A$2:$A$474,0),0) +INDEX(_hidden_info_auction!AP$44:BA$44,'Draft Sim'!$F$21)</f>
        <v>-1.0796356740479083</v>
      </c>
      <c r="BI476" cm="1">
        <f t="array" ref="BI476">INDEX(_x_scores_!E$2:E$474,MATCH($BE476,_x_scores_!$A$2:$A$474,0),0) + INDEX(_hidden_info_auction!AP$45:BA$45,'Draft Sim'!$F$21)</f>
        <v>-1.1091795299149572</v>
      </c>
      <c r="BJ476" cm="1">
        <f t="array" ref="BJ476">INDEX(_x_scores_!F$2:F$474,MATCH($BE476,_x_scores_!$A$2:$A$474,0),0) + INDEX(_hidden_info_auction!AP$46:BA$46,'Draft Sim'!$F$21)</f>
        <v>-1.33806729423116</v>
      </c>
      <c r="BK476" cm="1">
        <f t="array" ref="BK476">INDEX(_x_scores_!G$2:G$474,MATCH($BE476,_x_scores_!$A$2:$A$474,0),0) + INDEX(_hidden_info_auction!AP$47:BA$47,'Draft Sim'!$F$21)</f>
        <v>-1.1550828380873295</v>
      </c>
      <c r="BL476" cm="1">
        <f t="array" ref="BL476">INDEX(_x_scores_!H$2:H$474,MATCH($BE476,_x_scores_!$A$2:$A$474,0),0) + INDEX(_hidden_info_auction!AP$48:BA$48,'Draft Sim'!$F$21)</f>
        <v>1.0001040303032867</v>
      </c>
      <c r="BM476" cm="1">
        <f t="array" ref="BM476">INDEX(_x_scores_!I$2:I$474,MATCH($BE476,_x_scores_!$A$2:$A$474,0),0) + INDEX(_hidden_info_auction!AP$49:BA$49,'Draft Sim'!$F$21)</f>
        <v>-1.769893851499275</v>
      </c>
      <c r="BN476" cm="1">
        <f t="array" ref="BN476">INDEX(_x_scores_!J$2:J$474,MATCH($BE476,_x_scores_!$A$2:$A$474,0),0) + INDEX(_hidden_info_auction!AP$50:BA$50,'Draft Sim'!$F$21)</f>
        <v>0.13832135235219434</v>
      </c>
      <c r="BP476">
        <f t="shared" si="158"/>
        <v>0.39656863182718416</v>
      </c>
      <c r="BQ476">
        <f t="shared" si="159"/>
        <v>0.43893957090739377</v>
      </c>
      <c r="BR476">
        <f t="shared" si="160"/>
        <v>0.42791777411106668</v>
      </c>
      <c r="BS476">
        <f t="shared" si="161"/>
        <v>0.41640794593695973</v>
      </c>
      <c r="BT476">
        <f t="shared" si="162"/>
        <v>0.40751100749390368</v>
      </c>
      <c r="BU476">
        <f t="shared" si="163"/>
        <v>0.42083139674079084</v>
      </c>
      <c r="BV476">
        <f t="shared" si="164"/>
        <v>0.57290086237899329</v>
      </c>
      <c r="BW476">
        <f t="shared" si="165"/>
        <v>0.37110401549388827</v>
      </c>
      <c r="BX476">
        <f t="shared" si="166"/>
        <v>0.51017413675437306</v>
      </c>
      <c r="BZ476">
        <f t="shared" si="167"/>
        <v>0.44026170462717268</v>
      </c>
      <c r="CA476" cm="1">
        <f t="array" aca="1" ref="CA476" ca="1">SUM(IF(MOD(_xlfn.FLOOR.MATH(ROW(INDIRECT("1:512"))/1),2)=1,BP476,1-BP476) * IF(MOD(_xlfn.FLOOR.MATH(ROW(INDIRECT("1:512"))/2),2)=1,BQ476,1-BQ476) *  IF(MOD(_xlfn.FLOOR.MATH(ROW(INDIRECT("1:512"))/4),2)=1,BR476,1-BR476) *IF(MOD(_xlfn.FLOOR.MATH(ROW(INDIRECT("1:512"))/8),2)=1,BS476,1-BS476) * IF(MOD(_xlfn.FLOOR.MATH(ROW(INDIRECT("1:512"))/16),2)=1,BT476,1-BT476) * IF(MOD(_xlfn.FLOOR.MATH(ROW(INDIRECT("1:512"))/32),2)=1,BU476,1-BU476) *  IF(MOD(_xlfn.FLOOR.MATH(ROW(INDIRECT("1:512"))/64),2)=1,BV476,1-BV476) * IF(MOD(_xlfn.FLOOR.MATH(ROW(INDIRECT("1:512"))/128),2)=1,BW476,1-BW476) * IF(MOD(_xlfn.FLOOR.MATH(ROW(INDIRECT("1:512"))/256),2)=1,BX476,1-BX476) * IF((MOD(_xlfn.FLOOR.MATH(ROW(INDIRECT("1:512"))/1),2) + MOD(_xlfn.FLOOR.MATH(ROW(INDIRECT("1:512"))/2),2) + MOD(_xlfn.FLOOR.MATH(ROW(INDIRECT("1:512"))/4),2) + MOD(_xlfn.FLOOR.MATH(ROW(INDIRECT("1:512"))/8),2) + MOD(_xlfn.FLOOR.MATH(ROW(INDIRECT("1:512"))/16),2) +MOD(_xlfn.FLOOR.MATH(ROW(INDIRECT("1:512"))/32),2) + MOD(_xlfn.FLOOR.MATH(ROW(INDIRECT("1:512"))/64),2) + MOD(_xlfn.FLOOR.MATH(ROW(INDIRECT("1:512"))/128),2) + MOD(_xlfn.FLOOR.MATH(ROW(INDIRECT("1:512"))/256),2)) &gt;=5,1,0))</f>
        <v>0.35466448435538922</v>
      </c>
      <c r="CB476">
        <f ca="1">IF('Auction Sim'!$C$2 = "Most Categories",CA476,BZ476)</f>
        <v>0.35466448435538922</v>
      </c>
      <c r="CD476" t="str">
        <f ca="1"/>
        <v>Boban Marjanovic</v>
      </c>
      <c r="CF476" s="6" t="str">
        <f t="shared" ca="1" si="168"/>
        <v>Boban Marjanovic</v>
      </c>
      <c r="CH476" t="str">
        <f ca="1"/>
        <v>Boban Marjanovic</v>
      </c>
      <c r="CI476">
        <f t="shared" ca="1" si="173"/>
        <v>0.35466448435538922</v>
      </c>
      <c r="CJ476">
        <f t="shared" ca="1" si="174"/>
        <v>0.12724254288007769</v>
      </c>
      <c r="CL476">
        <f t="shared" ca="1" si="175"/>
        <v>0</v>
      </c>
      <c r="CN476">
        <f t="shared" ca="1" si="169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9F1BB-64D1-4A30-AD70-8FAEEB8979F1}">
  <dimension ref="A1:K474"/>
  <sheetViews>
    <sheetView topLeftCell="A455" workbookViewId="0">
      <selection activeCell="B2" sqref="B2:J474"/>
    </sheetView>
  </sheetViews>
  <sheetFormatPr defaultRowHeight="14.5"/>
  <cols>
    <col min="1" max="1" width="23.54296875" bestFit="1" customWidth="1"/>
  </cols>
  <sheetData>
    <row r="1" spans="1:11">
      <c r="A1" t="str">
        <f>_raw_predictions_!A1</f>
        <v>player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11</v>
      </c>
      <c r="K1" t="s">
        <v>489</v>
      </c>
    </row>
    <row r="2" spans="1:11">
      <c r="A2" t="str">
        <f>_raw_predictions_!A2</f>
        <v>Marko Simonovic</v>
      </c>
      <c r="B2">
        <f>(_raw_predictions_!B2*(1-_raw_predictions_!$M2*'Score Dashboard'!$B$2) + 'Score Dashboard'!$B$2*_raw_predictions_!$M2*_coefficients_!B$12- _coefficients_!B$2)/_coefficients_!B$8</f>
        <v>-1.6380518911124364</v>
      </c>
      <c r="C2">
        <f>(_raw_predictions_!C2*(1-_raw_predictions_!$M2*'Score Dashboard'!$B$2) + 'Score Dashboard'!$B$2*_raw_predictions_!$M2*_coefficients_!C$12- _coefficients_!C$2)/_coefficients_!C$8</f>
        <v>-1.1482187201796727</v>
      </c>
      <c r="D2">
        <f>(_raw_predictions_!D2*(1-_raw_predictions_!$M2*'Score Dashboard'!$B$2) + 'Score Dashboard'!$B$2*_raw_predictions_!$M2*_coefficients_!D$12- _coefficients_!D$2)/_coefficients_!D$8</f>
        <v>-1.1760824249126749</v>
      </c>
      <c r="E2">
        <f>(_raw_predictions_!E2*(1-_raw_predictions_!$M2*'Score Dashboard'!$B$2) + 'Score Dashboard'!$B$2*_raw_predictions_!$M2*_coefficients_!E$12- _coefficients_!E$2)/_coefficients_!E$8</f>
        <v>-1.5760626108585383</v>
      </c>
      <c r="F2">
        <f>(_raw_predictions_!F2*(1-_raw_predictions_!$M2*'Score Dashboard'!$B$2) + 'Score Dashboard'!$B$2*_raw_predictions_!$M2*_coefficients_!F$12- _coefficients_!F$2)/_coefficients_!F$8</f>
        <v>-0.42535179484931679</v>
      </c>
      <c r="G2">
        <f>(_raw_predictions_!G2*(1-_raw_predictions_!$M2*'Score Dashboard'!$B$2) + 'Score Dashboard'!$B$2*_raw_predictions_!$M2*_coefficients_!G$12- _coefficients_!G$2)/_coefficients_!G$8</f>
        <v>-0.9609282165669456</v>
      </c>
      <c r="H2">
        <f>(_coefficients_!H$2 - _raw_predictions_!H2*(1-_raw_predictions_!$M2*'Score Dashboard'!$B$2) - _raw_predictions_!$M2*'Score Dashboard'!$B$2*_coefficients_!H$12)/_coefficients_!H$8</f>
        <v>1.4252881963649966</v>
      </c>
      <c r="I2">
        <f>(1-_raw_predictions_!$M2*'Score Dashboard'!$B$2) * _raw_predictions_!I2/_coefficients_!L$2 * (_raw_predictions_!J2-_coefficients_!I$2)/_coefficients_!I$8</f>
        <v>-5.7803487049981284E-2</v>
      </c>
      <c r="J2">
        <f>(1-_raw_predictions_!$M2*'Score Dashboard'!$B$2) * _raw_predictions_!K2/_coefficients_!M$2 * (_raw_predictions_!L2-_coefficients_!J$2)/_coefficients_!J$8</f>
        <v>1.5939582798379072E-2</v>
      </c>
      <c r="K2">
        <f>SUM(B2:J2)</f>
        <v>-5.5412713663661917</v>
      </c>
    </row>
    <row r="3" spans="1:11">
      <c r="A3" t="str">
        <f>_raw_predictions_!A3</f>
        <v>Marvin Bagley III</v>
      </c>
      <c r="B3">
        <f>(_raw_predictions_!B3*(1-_raw_predictions_!$M3*'Score Dashboard'!$B$2) + 'Score Dashboard'!$B$2*_raw_predictions_!$M3*_coefficients_!B$12- _coefficients_!B$2)/_coefficients_!B$8</f>
        <v>-0.92141031315192246</v>
      </c>
      <c r="C3">
        <f>(_raw_predictions_!C3*(1-_raw_predictions_!$M3*'Score Dashboard'!$B$2) + 'Score Dashboard'!$B$2*_raw_predictions_!$M3*_coefficients_!C$12- _coefficients_!C$2)/_coefficients_!C$8</f>
        <v>4.3558403071204954E-2</v>
      </c>
      <c r="D3">
        <f>(_raw_predictions_!D3*(1-_raw_predictions_!$M3*'Score Dashboard'!$B$2) + 'Score Dashboard'!$B$2*_raw_predictions_!$M3*_coefficients_!D$12- _coefficients_!D$2)/_coefficients_!D$8</f>
        <v>-1.2086990914665019</v>
      </c>
      <c r="E3">
        <f>(_raw_predictions_!E3*(1-_raw_predictions_!$M3*'Score Dashboard'!$B$2) + 'Score Dashboard'!$B$2*_raw_predictions_!$M3*_coefficients_!E$12- _coefficients_!E$2)/_coefficients_!E$8</f>
        <v>-1.4164865660845647</v>
      </c>
      <c r="F3">
        <f>(_raw_predictions_!F3*(1-_raw_predictions_!$M3*'Score Dashboard'!$B$2) + 'Score Dashboard'!$B$2*_raw_predictions_!$M3*_coefficients_!F$12- _coefficients_!F$2)/_coefficients_!F$8</f>
        <v>-0.14722202276669302</v>
      </c>
      <c r="G3">
        <f>(_raw_predictions_!G3*(1-_raw_predictions_!$M3*'Score Dashboard'!$B$2) + 'Score Dashboard'!$B$2*_raw_predictions_!$M3*_coefficients_!G$12- _coefficients_!G$2)/_coefficients_!G$8</f>
        <v>-0.88926853727957478</v>
      </c>
      <c r="H3">
        <f>(_coefficients_!H$2 - _raw_predictions_!H3*(1-_raw_predictions_!$M3*'Score Dashboard'!$B$2) - _raw_predictions_!$M3*'Score Dashboard'!$B$2*_coefficients_!H$12)/_coefficients_!H$8</f>
        <v>1.0531845234009676</v>
      </c>
      <c r="I3">
        <f>(1-_raw_predictions_!$M3*'Score Dashboard'!$B$2) * _raw_predictions_!I3/_coefficients_!L$2 * (_raw_predictions_!J3-_coefficients_!I$2)/_coefficients_!I$8</f>
        <v>-0.13594949815165361</v>
      </c>
      <c r="J3">
        <f>(1-_raw_predictions_!$M3*'Score Dashboard'!$B$2) * _raw_predictions_!K3/_coefficients_!M$2 * (_raw_predictions_!L3-_coefficients_!J$2)/_coefficients_!J$8</f>
        <v>0.18253827428107036</v>
      </c>
      <c r="K3">
        <f t="shared" ref="K3:K66" si="0">SUM(B3:J3)</f>
        <v>-3.4397548281476675</v>
      </c>
    </row>
    <row r="4" spans="1:11">
      <c r="A4" t="str">
        <f>_raw_predictions_!A4</f>
        <v>Mason Plumlee</v>
      </c>
      <c r="B4">
        <f>(_raw_predictions_!B4*(1-_raw_predictions_!$M4*'Score Dashboard'!$B$2) + 'Score Dashboard'!$B$2*_raw_predictions_!$M4*_coefficients_!B$12- _coefficients_!B$2)/_coefficients_!B$8</f>
        <v>-0.89276523258993257</v>
      </c>
      <c r="C4">
        <f>(_raw_predictions_!C4*(1-_raw_predictions_!$M4*'Score Dashboard'!$B$2) + 'Score Dashboard'!$B$2*_raw_predictions_!$M4*_coefficients_!C$12- _coefficients_!C$2)/_coefficients_!C$8</f>
        <v>0.81792351606037639</v>
      </c>
      <c r="D4">
        <f>(_raw_predictions_!D4*(1-_raw_predictions_!$M4*'Score Dashboard'!$B$2) + 'Score Dashboard'!$B$2*_raw_predictions_!$M4*_coefficients_!D$12- _coefficients_!D$2)/_coefficients_!D$8</f>
        <v>-0.25086850601882382</v>
      </c>
      <c r="E4">
        <f>(_raw_predictions_!E4*(1-_raw_predictions_!$M4*'Score Dashboard'!$B$2) + 'Score Dashboard'!$B$2*_raw_predictions_!$M4*_coefficients_!E$12- _coefficients_!E$2)/_coefficients_!E$8</f>
        <v>-0.75728686154360925</v>
      </c>
      <c r="F4">
        <f>(_raw_predictions_!F4*(1-_raw_predictions_!$M4*'Score Dashboard'!$B$2) + 'Score Dashboard'!$B$2*_raw_predictions_!$M4*_coefficients_!F$12- _coefficients_!F$2)/_coefficients_!F$8</f>
        <v>-4.8919855681484785E-4</v>
      </c>
      <c r="G4">
        <f>(_raw_predictions_!G4*(1-_raw_predictions_!$M4*'Score Dashboard'!$B$2) + 'Score Dashboard'!$B$2*_raw_predictions_!$M4*_coefficients_!G$12- _coefficients_!G$2)/_coefficients_!G$8</f>
        <v>-1.4760792731610191</v>
      </c>
      <c r="H4">
        <f>(_coefficients_!H$2 - _raw_predictions_!H4*(1-_raw_predictions_!$M4*'Score Dashboard'!$B$2) - _raw_predictions_!$M4*'Score Dashboard'!$B$2*_coefficients_!H$12)/_coefficients_!H$8</f>
        <v>0.25504345639787251</v>
      </c>
      <c r="I4">
        <f>(1-_raw_predictions_!$M4*'Score Dashboard'!$B$2) * _raw_predictions_!I4/_coefficients_!L$2 * (_raw_predictions_!J4-_coefficients_!I$2)/_coefficients_!I$8</f>
        <v>-2.5238295269509226</v>
      </c>
      <c r="J4">
        <f>(1-_raw_predictions_!$M4*'Score Dashboard'!$B$2) * _raw_predictions_!K4/_coefficients_!M$2 * (_raw_predictions_!L4-_coefficients_!J$2)/_coefficients_!J$8</f>
        <v>1.3175744321339913</v>
      </c>
      <c r="K4">
        <f t="shared" si="0"/>
        <v>-3.5107771942288819</v>
      </c>
    </row>
    <row r="5" spans="1:11">
      <c r="A5" t="str">
        <f>_raw_predictions_!A5</f>
        <v>Matisse Thybulle</v>
      </c>
      <c r="B5">
        <f>(_raw_predictions_!B5*(1-_raw_predictions_!$M5*'Score Dashboard'!$B$2) + 'Score Dashboard'!$B$2*_raw_predictions_!$M5*_coefficients_!B$12- _coefficients_!B$2)/_coefficients_!B$8</f>
        <v>-1.5772638987518006</v>
      </c>
      <c r="C5">
        <f>(_raw_predictions_!C5*(1-_raw_predictions_!$M5*'Score Dashboard'!$B$2) + 'Score Dashboard'!$B$2*_raw_predictions_!$M5*_coefficients_!C$12- _coefficients_!C$2)/_coefficients_!C$8</f>
        <v>-1.1218536621291553</v>
      </c>
      <c r="D5">
        <f>(_raw_predictions_!D5*(1-_raw_predictions_!$M5*'Score Dashboard'!$B$2) + 'Score Dashboard'!$B$2*_raw_predictions_!$M5*_coefficients_!D$12- _coefficients_!D$2)/_coefficients_!D$8</f>
        <v>-1.1014531062632202</v>
      </c>
      <c r="E5">
        <f>(_raw_predictions_!E5*(1-_raw_predictions_!$M5*'Score Dashboard'!$B$2) + 'Score Dashboard'!$B$2*_raw_predictions_!$M5*_coefficients_!E$12- _coefficients_!E$2)/_coefficients_!E$8</f>
        <v>0.69269283045282892</v>
      </c>
      <c r="F5">
        <f>(_raw_predictions_!F5*(1-_raw_predictions_!$M5*'Score Dashboard'!$B$2) + 'Score Dashboard'!$B$2*_raw_predictions_!$M5*_coefficients_!F$12- _coefficients_!F$2)/_coefficients_!F$8</f>
        <v>4.0991091479828226E-2</v>
      </c>
      <c r="G5">
        <f>(_raw_predictions_!G5*(1-_raw_predictions_!$M5*'Score Dashboard'!$B$2) + 'Score Dashboard'!$B$2*_raw_predictions_!$M5*_coefficients_!G$12- _coefficients_!G$2)/_coefficients_!G$8</f>
        <v>-0.55495988911268301</v>
      </c>
      <c r="H5">
        <f>(_coefficients_!H$2 - _raw_predictions_!H5*(1-_raw_predictions_!$M5*'Score Dashboard'!$B$2) - _raw_predictions_!$M5*'Score Dashboard'!$B$2*_coefficients_!H$12)/_coefficients_!H$8</f>
        <v>1.5074458739913847</v>
      </c>
      <c r="I5">
        <f>(1-_raw_predictions_!$M5*'Score Dashboard'!$B$2) * _raw_predictions_!I5/_coefficients_!L$2 * (_raw_predictions_!J5-_coefficients_!I$2)/_coefficients_!I$8</f>
        <v>-9.9382284811040389E-2</v>
      </c>
      <c r="J5">
        <f>(1-_raw_predictions_!$M5*'Score Dashboard'!$B$2) * _raw_predictions_!K5/_coefficients_!M$2 * (_raw_predictions_!L5-_coefficients_!J$2)/_coefficients_!J$8</f>
        <v>-0.30044593587351098</v>
      </c>
      <c r="K5">
        <f t="shared" si="0"/>
        <v>-2.5142289810173692</v>
      </c>
    </row>
    <row r="6" spans="1:11">
      <c r="A6" t="str">
        <f>_raw_predictions_!A6</f>
        <v>Matt Ryan</v>
      </c>
      <c r="B6">
        <f>(_raw_predictions_!B6*(1-_raw_predictions_!$M6*'Score Dashboard'!$B$2) + 'Score Dashboard'!$B$2*_raw_predictions_!$M6*_coefficients_!B$12- _coefficients_!B$2)/_coefficients_!B$8</f>
        <v>-1.5482088503196199</v>
      </c>
      <c r="C6">
        <f>(_raw_predictions_!C6*(1-_raw_predictions_!$M6*'Score Dashboard'!$B$2) + 'Score Dashboard'!$B$2*_raw_predictions_!$M6*_coefficients_!C$12- _coefficients_!C$2)/_coefficients_!C$8</f>
        <v>-1.2971399865234821</v>
      </c>
      <c r="D6">
        <f>(_raw_predictions_!D6*(1-_raw_predictions_!$M6*'Score Dashboard'!$B$2) + 'Score Dashboard'!$B$2*_raw_predictions_!$M6*_coefficients_!D$12- _coefficients_!D$2)/_coefficients_!D$8</f>
        <v>-1.1647026919769656</v>
      </c>
      <c r="E6">
        <f>(_raw_predictions_!E6*(1-_raw_predictions_!$M6*'Score Dashboard'!$B$2) + 'Score Dashboard'!$B$2*_raw_predictions_!$M6*_coefficients_!E$12- _coefficients_!E$2)/_coefficients_!E$8</f>
        <v>-1.5733469987832747</v>
      </c>
      <c r="F6">
        <f>(_raw_predictions_!F6*(1-_raw_predictions_!$M6*'Score Dashboard'!$B$2) + 'Score Dashboard'!$B$2*_raw_predictions_!$M6*_coefficients_!F$12- _coefficients_!F$2)/_coefficients_!F$8</f>
        <v>-0.7757595807380967</v>
      </c>
      <c r="G6">
        <f>(_raw_predictions_!G6*(1-_raw_predictions_!$M6*'Score Dashboard'!$B$2) + 'Score Dashboard'!$B$2*_raw_predictions_!$M6*_coefficients_!G$12- _coefficients_!G$2)/_coefficients_!G$8</f>
        <v>-0.35947130429013102</v>
      </c>
      <c r="H6">
        <f>(_coefficients_!H$2 - _raw_predictions_!H6*(1-_raw_predictions_!$M6*'Score Dashboard'!$B$2) - _raw_predictions_!$M6*'Score Dashboard'!$B$2*_coefficients_!H$12)/_coefficients_!H$8</f>
        <v>1.4568932390651261</v>
      </c>
      <c r="I6">
        <f>(1-_raw_predictions_!$M6*'Score Dashboard'!$B$2) * _raw_predictions_!I6/_coefficients_!L$2 * (_raw_predictions_!J6-_coefficients_!I$2)/_coefficients_!I$8</f>
        <v>-1.4034419384396287E-2</v>
      </c>
      <c r="J6">
        <f>(1-_raw_predictions_!$M6*'Score Dashboard'!$B$2) * _raw_predictions_!K6/_coefficients_!M$2 * (_raw_predictions_!L6-_coefficients_!J$2)/_coefficients_!J$8</f>
        <v>-0.1709983698196138</v>
      </c>
      <c r="K6">
        <f t="shared" si="0"/>
        <v>-5.4467689627704541</v>
      </c>
    </row>
    <row r="7" spans="1:11">
      <c r="A7" t="str">
        <f>_raw_predictions_!A7</f>
        <v>Maxi Kleber</v>
      </c>
      <c r="B7">
        <f>(_raw_predictions_!B7*(1-_raw_predictions_!$M7*'Score Dashboard'!$B$2) + 'Score Dashboard'!$B$2*_raw_predictions_!$M7*_coefficients_!B$12- _coefficients_!B$2)/_coefficients_!B$8</f>
        <v>-1.6072106745964732</v>
      </c>
      <c r="C7">
        <f>(_raw_predictions_!C7*(1-_raw_predictions_!$M7*'Score Dashboard'!$B$2) + 'Score Dashboard'!$B$2*_raw_predictions_!$M7*_coefficients_!C$12- _coefficients_!C$2)/_coefficients_!C$8</f>
        <v>-0.83464042518062642</v>
      </c>
      <c r="D7">
        <f>(_raw_predictions_!D7*(1-_raw_predictions_!$M7*'Score Dashboard'!$B$2) + 'Score Dashboard'!$B$2*_raw_predictions_!$M7*_coefficients_!D$12- _coefficients_!D$2)/_coefficients_!D$8</f>
        <v>-1.0462549673368353</v>
      </c>
      <c r="E7">
        <f>(_raw_predictions_!E7*(1-_raw_predictions_!$M7*'Score Dashboard'!$B$2) + 'Score Dashboard'!$B$2*_raw_predictions_!$M7*_coefficients_!E$12- _coefficients_!E$2)/_coefficients_!E$8</f>
        <v>-1.7855492164987221</v>
      </c>
      <c r="F7">
        <f>(_raw_predictions_!F7*(1-_raw_predictions_!$M7*'Score Dashboard'!$B$2) + 'Score Dashboard'!$B$2*_raw_predictions_!$M7*_coefficients_!F$12- _coefficients_!F$2)/_coefficients_!F$8</f>
        <v>-0.10286333697269641</v>
      </c>
      <c r="G7">
        <f>(_raw_predictions_!G7*(1-_raw_predictions_!$M7*'Score Dashboard'!$B$2) + 'Score Dashboard'!$B$2*_raw_predictions_!$M7*_coefficients_!G$12- _coefficients_!G$2)/_coefficients_!G$8</f>
        <v>-0.58434291995501553</v>
      </c>
      <c r="H7">
        <f>(_coefficients_!H$2 - _raw_predictions_!H7*(1-_raw_predictions_!$M7*'Score Dashboard'!$B$2) - _raw_predictions_!$M7*'Score Dashboard'!$B$2*_coefficients_!H$12)/_coefficients_!H$8</f>
        <v>1.5055964304131539</v>
      </c>
      <c r="I7">
        <f>(1-_raw_predictions_!$M7*'Score Dashboard'!$B$2) * _raw_predictions_!I7/_coefficients_!L$2 * (_raw_predictions_!J7-_coefficients_!I$2)/_coefficients_!I$8</f>
        <v>-6.9756563567984819E-2</v>
      </c>
      <c r="J7">
        <f>(1-_raw_predictions_!$M7*'Score Dashboard'!$B$2) * _raw_predictions_!K7/_coefficients_!M$2 * (_raw_predictions_!L7-_coefficients_!J$2)/_coefficients_!J$8</f>
        <v>-0.15218675120205488</v>
      </c>
      <c r="K7">
        <f t="shared" si="0"/>
        <v>-4.6772084248972545</v>
      </c>
    </row>
    <row r="8" spans="1:11">
      <c r="A8" t="str">
        <f>_raw_predictions_!A8</f>
        <v>Max Christie</v>
      </c>
      <c r="B8">
        <f>(_raw_predictions_!B8*(1-_raw_predictions_!$M8*'Score Dashboard'!$B$2) + 'Score Dashboard'!$B$2*_raw_predictions_!$M8*_coefficients_!B$12- _coefficients_!B$2)/_coefficients_!B$8</f>
        <v>-1.5141046759380394</v>
      </c>
      <c r="C8">
        <f>(_raw_predictions_!C8*(1-_raw_predictions_!$M8*'Score Dashboard'!$B$2) + 'Score Dashboard'!$B$2*_raw_predictions_!$M8*_coefficients_!C$12- _coefficients_!C$2)/_coefficients_!C$8</f>
        <v>-1.2341834315450073</v>
      </c>
      <c r="D8">
        <f>(_raw_predictions_!D8*(1-_raw_predictions_!$M8*'Score Dashboard'!$B$2) + 'Score Dashboard'!$B$2*_raw_predictions_!$M8*_coefficients_!D$12- _coefficients_!D$2)/_coefficients_!D$8</f>
        <v>-1.0945415501487772</v>
      </c>
      <c r="E8">
        <f>(_raw_predictions_!E8*(1-_raw_predictions_!$M8*'Score Dashboard'!$B$2) + 'Score Dashboard'!$B$2*_raw_predictions_!$M8*_coefficients_!E$12- _coefficients_!E$2)/_coefficients_!E$8</f>
        <v>-1.3792116827819623</v>
      </c>
      <c r="F8">
        <f>(_raw_predictions_!F8*(1-_raw_predictions_!$M8*'Score Dashboard'!$B$2) + 'Score Dashboard'!$B$2*_raw_predictions_!$M8*_coefficients_!F$12- _coefficients_!F$2)/_coefficients_!F$8</f>
        <v>-0.74405621991832283</v>
      </c>
      <c r="G8">
        <f>(_raw_predictions_!G8*(1-_raw_predictions_!$M8*'Score Dashboard'!$B$2) + 'Score Dashboard'!$B$2*_raw_predictions_!$M8*_coefficients_!G$12- _coefficients_!G$2)/_coefficients_!G$8</f>
        <v>-0.66074471782622013</v>
      </c>
      <c r="H8">
        <f>(_coefficients_!H$2 - _raw_predictions_!H8*(1-_raw_predictions_!$M8*'Score Dashboard'!$B$2) - _raw_predictions_!$M8*'Score Dashboard'!$B$2*_coefficients_!H$12)/_coefficients_!H$8</f>
        <v>1.4135959645436658</v>
      </c>
      <c r="I8">
        <f>(1-_raw_predictions_!$M8*'Score Dashboard'!$B$2) * _raw_predictions_!I8/_coefficients_!L$2 * (_raw_predictions_!J8-_coefficients_!I$2)/_coefficients_!I$8</f>
        <v>-8.7961626026442308E-2</v>
      </c>
      <c r="J8">
        <f>(1-_raw_predictions_!$M8*'Score Dashboard'!$B$2) * _raw_predictions_!K8/_coefficients_!M$2 * (_raw_predictions_!L8-_coefficients_!J$2)/_coefficients_!J$8</f>
        <v>-0.19291608952844566</v>
      </c>
      <c r="K8">
        <f t="shared" si="0"/>
        <v>-5.4941240291695523</v>
      </c>
    </row>
    <row r="9" spans="1:11">
      <c r="A9" t="str">
        <f>_raw_predictions_!A9</f>
        <v>Max Strus</v>
      </c>
      <c r="B9">
        <f>(_raw_predictions_!B9*(1-_raw_predictions_!$M9*'Score Dashboard'!$B$2) + 'Score Dashboard'!$B$2*_raw_predictions_!$M9*_coefficients_!B$12- _coefficients_!B$2)/_coefficients_!B$8</f>
        <v>-0.79604730338644925</v>
      </c>
      <c r="C9">
        <f>(_raw_predictions_!C9*(1-_raw_predictions_!$M9*'Score Dashboard'!$B$2) + 'Score Dashboard'!$B$2*_raw_predictions_!$M9*_coefficients_!C$12- _coefficients_!C$2)/_coefficients_!C$8</f>
        <v>-1.0527927340057326</v>
      </c>
      <c r="D9">
        <f>(_raw_predictions_!D9*(1-_raw_predictions_!$M9*'Score Dashboard'!$B$2) + 'Score Dashboard'!$B$2*_raw_predictions_!$M9*_coefficients_!D$12- _coefficients_!D$2)/_coefficients_!D$8</f>
        <v>-0.68489605559664579</v>
      </c>
      <c r="E9">
        <f>(_raw_predictions_!E9*(1-_raw_predictions_!$M9*'Score Dashboard'!$B$2) + 'Score Dashboard'!$B$2*_raw_predictions_!$M9*_coefficients_!E$12- _coefficients_!E$2)/_coefficients_!E$8</f>
        <v>-1.0561676130950832</v>
      </c>
      <c r="F9">
        <f>(_raw_predictions_!F9*(1-_raw_predictions_!$M9*'Score Dashboard'!$B$2) + 'Score Dashboard'!$B$2*_raw_predictions_!$M9*_coefficients_!F$12- _coefficients_!F$2)/_coefficients_!F$8</f>
        <v>-0.90851989651737608</v>
      </c>
      <c r="G9">
        <f>(_raw_predictions_!G9*(1-_raw_predictions_!$M9*'Score Dashboard'!$B$2) + 'Score Dashboard'!$B$2*_raw_predictions_!$M9*_coefficients_!G$12- _coefficients_!G$2)/_coefficients_!G$8</f>
        <v>0.6159873402476056</v>
      </c>
      <c r="H9">
        <f>(_coefficients_!H$2 - _raw_predictions_!H9*(1-_raw_predictions_!$M9*'Score Dashboard'!$B$2) - _raw_predictions_!$M9*'Score Dashboard'!$B$2*_coefficients_!H$12)/_coefficients_!H$8</f>
        <v>1.2205841549513579</v>
      </c>
      <c r="I9">
        <f>(1-_raw_predictions_!$M9*'Score Dashboard'!$B$2) * _raw_predictions_!I9/_coefficients_!L$2 * (_raw_predictions_!J9-_coefficients_!I$2)/_coefficients_!I$8</f>
        <v>6.5814236484359662E-2</v>
      </c>
      <c r="J9">
        <f>(1-_raw_predictions_!$M9*'Score Dashboard'!$B$2) * _raw_predictions_!K9/_coefficients_!M$2 * (_raw_predictions_!L9-_coefficients_!J$2)/_coefficients_!J$8</f>
        <v>-0.75597550782964884</v>
      </c>
      <c r="K9">
        <f t="shared" si="0"/>
        <v>-3.3520133787476123</v>
      </c>
    </row>
    <row r="10" spans="1:11">
      <c r="A10" t="str">
        <f>_raw_predictions_!A10</f>
        <v>McKinley Wright IV</v>
      </c>
      <c r="B10">
        <f>(_raw_predictions_!B10*(1-_raw_predictions_!$M10*'Score Dashboard'!$B$2) + 'Score Dashboard'!$B$2*_raw_predictions_!$M10*_coefficients_!B$12- _coefficients_!B$2)/_coefficients_!B$8</f>
        <v>-1.506446197336831</v>
      </c>
      <c r="C10">
        <f>(_raw_predictions_!C10*(1-_raw_predictions_!$M10*'Score Dashboard'!$B$2) + 'Score Dashboard'!$B$2*_raw_predictions_!$M10*_coefficients_!C$12- _coefficients_!C$2)/_coefficients_!C$8</f>
        <v>-1.2434029295165099</v>
      </c>
      <c r="D10">
        <f>(_raw_predictions_!D10*(1-_raw_predictions_!$M10*'Score Dashboard'!$B$2) + 'Score Dashboard'!$B$2*_raw_predictions_!$M10*_coefficients_!D$12- _coefficients_!D$2)/_coefficients_!D$8</f>
        <v>-0.74350583775583223</v>
      </c>
      <c r="E10">
        <f>(_raw_predictions_!E10*(1-_raw_predictions_!$M10*'Score Dashboard'!$B$2) + 'Score Dashboard'!$B$2*_raw_predictions_!$M10*_coefficients_!E$12- _coefficients_!E$2)/_coefficients_!E$8</f>
        <v>-1.1077148400917505</v>
      </c>
      <c r="F10">
        <f>(_raw_predictions_!F10*(1-_raw_predictions_!$M10*'Score Dashboard'!$B$2) + 'Score Dashboard'!$B$2*_raw_predictions_!$M10*_coefficients_!F$12- _coefficients_!F$2)/_coefficients_!F$8</f>
        <v>-0.71576432975194937</v>
      </c>
      <c r="G10">
        <f>(_raw_predictions_!G10*(1-_raw_predictions_!$M10*'Score Dashboard'!$B$2) + 'Score Dashboard'!$B$2*_raw_predictions_!$M10*_coefficients_!G$12- _coefficients_!G$2)/_coefficients_!G$8</f>
        <v>-0.8783065362898802</v>
      </c>
      <c r="H10">
        <f>(_coefficients_!H$2 - _raw_predictions_!H10*(1-_raw_predictions_!$M10*'Score Dashboard'!$B$2) - _raw_predictions_!$M10*'Score Dashboard'!$B$2*_coefficients_!H$12)/_coefficients_!H$8</f>
        <v>1.1021197361059476</v>
      </c>
      <c r="I10">
        <f>(1-_raw_predictions_!$M10*'Score Dashboard'!$B$2) * _raw_predictions_!I10/_coefficients_!L$2 * (_raw_predictions_!J10-_coefficients_!I$2)/_coefficients_!I$8</f>
        <v>-6.3252270767608004E-2</v>
      </c>
      <c r="J10">
        <f>(1-_raw_predictions_!$M10*'Score Dashboard'!$B$2) * _raw_predictions_!K10/_coefficients_!M$2 * (_raw_predictions_!L10-_coefficients_!J$2)/_coefficients_!J$8</f>
        <v>-3.9770960717053327E-2</v>
      </c>
      <c r="K10">
        <f t="shared" si="0"/>
        <v>-5.1960441661214665</v>
      </c>
    </row>
    <row r="11" spans="1:11">
      <c r="A11" t="str">
        <f>_raw_predictions_!A11</f>
        <v>Mfiondu Kabengele</v>
      </c>
      <c r="B11">
        <f>(_raw_predictions_!B11*(1-_raw_predictions_!$M11*'Score Dashboard'!$B$2) + 'Score Dashboard'!$B$2*_raw_predictions_!$M11*_coefficients_!B$12- _coefficients_!B$2)/_coefficients_!B$8</f>
        <v>-1.5177542409344495</v>
      </c>
      <c r="C11">
        <f>(_raw_predictions_!C11*(1-_raw_predictions_!$M11*'Score Dashboard'!$B$2) + 'Score Dashboard'!$B$2*_raw_predictions_!$M11*_coefficients_!C$12- _coefficients_!C$2)/_coefficients_!C$8</f>
        <v>-1.0622557992848183</v>
      </c>
      <c r="D11">
        <f>(_raw_predictions_!D11*(1-_raw_predictions_!$M11*'Score Dashboard'!$B$2) + 'Score Dashboard'!$B$2*_raw_predictions_!$M11*_coefficients_!D$12- _coefficients_!D$2)/_coefficients_!D$8</f>
        <v>-1.0481413519282032</v>
      </c>
      <c r="E11">
        <f>(_raw_predictions_!E11*(1-_raw_predictions_!$M11*'Score Dashboard'!$B$2) + 'Score Dashboard'!$B$2*_raw_predictions_!$M11*_coefficients_!E$12- _coefficients_!E$2)/_coefficients_!E$8</f>
        <v>-1.2912627581541922</v>
      </c>
      <c r="F11">
        <f>(_raw_predictions_!F11*(1-_raw_predictions_!$M11*'Score Dashboard'!$B$2) + 'Score Dashboard'!$B$2*_raw_predictions_!$M11*_coefficients_!F$12- _coefficients_!F$2)/_coefficients_!F$8</f>
        <v>-0.62642362276201469</v>
      </c>
      <c r="G11">
        <f>(_raw_predictions_!G11*(1-_raw_predictions_!$M11*'Score Dashboard'!$B$2) + 'Score Dashboard'!$B$2*_raw_predictions_!$M11*_coefficients_!G$12- _coefficients_!G$2)/_coefficients_!G$8</f>
        <v>-0.81633508744590444</v>
      </c>
      <c r="H11">
        <f>(_coefficients_!H$2 - _raw_predictions_!H11*(1-_raw_predictions_!$M11*'Score Dashboard'!$B$2) - _raw_predictions_!$M11*'Score Dashboard'!$B$2*_coefficients_!H$12)/_coefficients_!H$8</f>
        <v>1.2777581214319289</v>
      </c>
      <c r="I11">
        <f>(1-_raw_predictions_!$M11*'Score Dashboard'!$B$2) * _raw_predictions_!I11/_coefficients_!L$2 * (_raw_predictions_!J11-_coefficients_!I$2)/_coefficients_!I$8</f>
        <v>-2.9218024887079839E-2</v>
      </c>
      <c r="J11">
        <f>(1-_raw_predictions_!$M11*'Score Dashboard'!$B$2) * _raw_predictions_!K11/_coefficients_!M$2 * (_raw_predictions_!L11-_coefficients_!J$2)/_coefficients_!J$8</f>
        <v>-5.3718926600221199E-2</v>
      </c>
      <c r="K11">
        <f t="shared" si="0"/>
        <v>-5.1673516905649546</v>
      </c>
    </row>
    <row r="12" spans="1:11">
      <c r="A12" t="str">
        <f>_raw_predictions_!A12</f>
        <v>Micah Potter</v>
      </c>
      <c r="B12">
        <f>(_raw_predictions_!B12*(1-_raw_predictions_!$M12*'Score Dashboard'!$B$2) + 'Score Dashboard'!$B$2*_raw_predictions_!$M12*_coefficients_!B$12- _coefficients_!B$2)/_coefficients_!B$8</f>
        <v>-1.6222258029616343</v>
      </c>
      <c r="C12">
        <f>(_raw_predictions_!C12*(1-_raw_predictions_!$M12*'Score Dashboard'!$B$2) + 'Score Dashboard'!$B$2*_raw_predictions_!$M12*_coefficients_!C$12- _coefficients_!C$2)/_coefficients_!C$8</f>
        <v>-1.0344590077443285</v>
      </c>
      <c r="D12">
        <f>(_raw_predictions_!D12*(1-_raw_predictions_!$M12*'Score Dashboard'!$B$2) + 'Score Dashboard'!$B$2*_raw_predictions_!$M12*_coefficients_!D$12- _coefficients_!D$2)/_coefficients_!D$8</f>
        <v>-1.1610077603789</v>
      </c>
      <c r="E12">
        <f>(_raw_predictions_!E12*(1-_raw_predictions_!$M12*'Score Dashboard'!$B$2) + 'Score Dashboard'!$B$2*_raw_predictions_!$M12*_coefficients_!E$12- _coefficients_!E$2)/_coefficients_!E$8</f>
        <v>-1.6565456356812709</v>
      </c>
      <c r="F12">
        <f>(_raw_predictions_!F12*(1-_raw_predictions_!$M12*'Score Dashboard'!$B$2) + 'Score Dashboard'!$B$2*_raw_predictions_!$M12*_coefficients_!F$12- _coefficients_!F$2)/_coefficients_!F$8</f>
        <v>-0.65829005719674527</v>
      </c>
      <c r="G12">
        <f>(_raw_predictions_!G12*(1-_raw_predictions_!$M12*'Score Dashboard'!$B$2) + 'Score Dashboard'!$B$2*_raw_predictions_!$M12*_coefficients_!G$12- _coefficients_!G$2)/_coefficients_!G$8</f>
        <v>-0.9190204034631414</v>
      </c>
      <c r="H12">
        <f>(_coefficients_!H$2 - _raw_predictions_!H12*(1-_raw_predictions_!$M12*'Score Dashboard'!$B$2) - _raw_predictions_!$M12*'Score Dashboard'!$B$2*_coefficients_!H$12)/_coefficients_!H$8</f>
        <v>1.4766984209466882</v>
      </c>
      <c r="I12">
        <f>(1-_raw_predictions_!$M12*'Score Dashboard'!$B$2) * _raw_predictions_!I12/_coefficients_!L$2 * (_raw_predictions_!J12-_coefficients_!I$2)/_coefficients_!I$8</f>
        <v>-7.6904864539114548E-2</v>
      </c>
      <c r="J12">
        <f>(1-_raw_predictions_!$M12*'Score Dashboard'!$B$2) * _raw_predictions_!K12/_coefficients_!M$2 * (_raw_predictions_!L12-_coefficients_!J$2)/_coefficients_!J$8</f>
        <v>2.1967301796608621E-2</v>
      </c>
      <c r="K12">
        <f t="shared" si="0"/>
        <v>-5.6297878092218392</v>
      </c>
    </row>
    <row r="13" spans="1:11">
      <c r="A13" t="str">
        <f>_raw_predictions_!A13</f>
        <v>Matthew Dellavedova</v>
      </c>
      <c r="B13">
        <f>(_raw_predictions_!B13*(1-_raw_predictions_!$M13*'Score Dashboard'!$B$2) + 'Score Dashboard'!$B$2*_raw_predictions_!$M13*_coefficients_!B$12- _coefficients_!B$2)/_coefficients_!B$8</f>
        <v>-1.7201103717914075</v>
      </c>
      <c r="C13">
        <f>(_raw_predictions_!C13*(1-_raw_predictions_!$M13*'Score Dashboard'!$B$2) + 'Score Dashboard'!$B$2*_raw_predictions_!$M13*_coefficients_!C$12- _coefficients_!C$2)/_coefficients_!C$8</f>
        <v>-1.4000458903160227</v>
      </c>
      <c r="D13">
        <f>(_raw_predictions_!D13*(1-_raw_predictions_!$M13*'Score Dashboard'!$B$2) + 'Score Dashboard'!$B$2*_raw_predictions_!$M13*_coefficients_!D$12- _coefficients_!D$2)/_coefficients_!D$8</f>
        <v>-0.76613869850138738</v>
      </c>
      <c r="E13">
        <f>(_raw_predictions_!E13*(1-_raw_predictions_!$M13*'Score Dashboard'!$B$2) + 'Score Dashboard'!$B$2*_raw_predictions_!$M13*_coefficients_!E$12- _coefficients_!E$2)/_coefficients_!E$8</f>
        <v>-1.5064495366038968</v>
      </c>
      <c r="F13">
        <f>(_raw_predictions_!F13*(1-_raw_predictions_!$M13*'Score Dashboard'!$B$2) + 'Score Dashboard'!$B$2*_raw_predictions_!$M13*_coefficients_!F$12- _coefficients_!F$2)/_coefficients_!F$8</f>
        <v>-0.85874934393908353</v>
      </c>
      <c r="G13">
        <f>(_raw_predictions_!G13*(1-_raw_predictions_!$M13*'Score Dashboard'!$B$2) + 'Score Dashboard'!$B$2*_raw_predictions_!$M13*_coefficients_!G$12- _coefficients_!G$2)/_coefficients_!G$8</f>
        <v>-0.97568838307505523</v>
      </c>
      <c r="H13">
        <f>(_coefficients_!H$2 - _raw_predictions_!H13*(1-_raw_predictions_!$M13*'Score Dashboard'!$B$2) - _raw_predictions_!$M13*'Score Dashboard'!$B$2*_coefficients_!H$12)/_coefficients_!H$8</f>
        <v>1.3622761941820269</v>
      </c>
      <c r="I13">
        <f>(1-_raw_predictions_!$M13*'Score Dashboard'!$B$2) * _raw_predictions_!I13/_coefficients_!L$2 * (_raw_predictions_!J13-_coefficients_!I$2)/_coefficients_!I$8</f>
        <v>-1.0005525434021868E-2</v>
      </c>
      <c r="J13">
        <f>(1-_raw_predictions_!$M13*'Score Dashboard'!$B$2) * _raw_predictions_!K13/_coefficients_!M$2 * (_raw_predictions_!L13-_coefficients_!J$2)/_coefficients_!J$8</f>
        <v>-0.15748091553191379</v>
      </c>
      <c r="K13">
        <f t="shared" si="0"/>
        <v>-6.0323924710107626</v>
      </c>
    </row>
    <row r="14" spans="1:11">
      <c r="A14" t="str">
        <f>_raw_predictions_!A14</f>
        <v>Luke Kennard</v>
      </c>
      <c r="B14">
        <f>(_raw_predictions_!B14*(1-_raw_predictions_!$M14*'Score Dashboard'!$B$2) + 'Score Dashboard'!$B$2*_raw_predictions_!$M14*_coefficients_!B$12- _coefficients_!B$2)/_coefficients_!B$8</f>
        <v>-0.93735804679959267</v>
      </c>
      <c r="C14">
        <f>(_raw_predictions_!C14*(1-_raw_predictions_!$M14*'Score Dashboard'!$B$2) + 'Score Dashboard'!$B$2*_raw_predictions_!$M14*_coefficients_!C$12- _coefficients_!C$2)/_coefficients_!C$8</f>
        <v>-1.0887693869587753</v>
      </c>
      <c r="D14">
        <f>(_raw_predictions_!D14*(1-_raw_predictions_!$M14*'Score Dashboard'!$B$2) + 'Score Dashboard'!$B$2*_raw_predictions_!$M14*_coefficients_!D$12- _coefficients_!D$2)/_coefficients_!D$8</f>
        <v>-0.86028818212327474</v>
      </c>
      <c r="E14">
        <f>(_raw_predictions_!E14*(1-_raw_predictions_!$M14*'Score Dashboard'!$B$2) + 'Score Dashboard'!$B$2*_raw_predictions_!$M14*_coefficients_!E$12- _coefficients_!E$2)/_coefficients_!E$8</f>
        <v>-1.0420377144828505</v>
      </c>
      <c r="F14">
        <f>(_raw_predictions_!F14*(1-_raw_predictions_!$M14*'Score Dashboard'!$B$2) + 'Score Dashboard'!$B$2*_raw_predictions_!$M14*_coefficients_!F$12- _coefficients_!F$2)/_coefficients_!F$8</f>
        <v>-0.89229205426837654</v>
      </c>
      <c r="G14">
        <f>(_raw_predictions_!G14*(1-_raw_predictions_!$M14*'Score Dashboard'!$B$2) + 'Score Dashboard'!$B$2*_raw_predictions_!$M14*_coefficients_!G$12- _coefficients_!G$2)/_coefficients_!G$8</f>
        <v>0.28110021141139918</v>
      </c>
      <c r="H14">
        <f>(_coefficients_!H$2 - _raw_predictions_!H14*(1-_raw_predictions_!$M14*'Score Dashboard'!$B$2) - _raw_predictions_!$M14*'Score Dashboard'!$B$2*_coefficients_!H$12)/_coefficients_!H$8</f>
        <v>1.1743728177271844</v>
      </c>
      <c r="I14">
        <f>(1-_raw_predictions_!$M14*'Score Dashboard'!$B$2) * _raw_predictions_!I14/_coefficients_!L$2 * (_raw_predictions_!J14-_coefficients_!I$2)/_coefficients_!I$8</f>
        <v>0.15388576361404932</v>
      </c>
      <c r="J14">
        <f>(1-_raw_predictions_!$M14*'Score Dashboard'!$B$2) * _raw_predictions_!K14/_coefficients_!M$2 * (_raw_predictions_!L14-_coefficients_!J$2)/_coefficients_!J$8</f>
        <v>-0.18316742670728844</v>
      </c>
      <c r="K14">
        <f t="shared" si="0"/>
        <v>-3.3945540185875256</v>
      </c>
    </row>
    <row r="15" spans="1:11">
      <c r="A15" t="str">
        <f>_raw_predictions_!A15</f>
        <v>Mamadi Diakite</v>
      </c>
      <c r="B15">
        <f>(_raw_predictions_!B15*(1-_raw_predictions_!$M15*'Score Dashboard'!$B$2) + 'Score Dashboard'!$B$2*_raw_predictions_!$M15*_coefficients_!B$12- _coefficients_!B$2)/_coefficients_!B$8</f>
        <v>-1.6533603871206721</v>
      </c>
      <c r="C15">
        <f>(_raw_predictions_!C15*(1-_raw_predictions_!$M15*'Score Dashboard'!$B$2) + 'Score Dashboard'!$B$2*_raw_predictions_!$M15*_coefficients_!C$12- _coefficients_!C$2)/_coefficients_!C$8</f>
        <v>-1.0276800673265185</v>
      </c>
      <c r="D15">
        <f>(_raw_predictions_!D15*(1-_raw_predictions_!$M15*'Score Dashboard'!$B$2) + 'Score Dashboard'!$B$2*_raw_predictions_!$M15*_coefficients_!D$12- _coefficients_!D$2)/_coefficients_!D$8</f>
        <v>-1.1737979594215295</v>
      </c>
      <c r="E15">
        <f>(_raw_predictions_!E15*(1-_raw_predictions_!$M15*'Score Dashboard'!$B$2) + 'Score Dashboard'!$B$2*_raw_predictions_!$M15*_coefficients_!E$12- _coefficients_!E$2)/_coefficients_!E$8</f>
        <v>-1.6690555565065053</v>
      </c>
      <c r="F15">
        <f>(_raw_predictions_!F15*(1-_raw_predictions_!$M15*'Score Dashboard'!$B$2) + 'Score Dashboard'!$B$2*_raw_predictions_!$M15*_coefficients_!F$12- _coefficients_!F$2)/_coefficients_!F$8</f>
        <v>-0.40726269703524981</v>
      </c>
      <c r="G15">
        <f>(_raw_predictions_!G15*(1-_raw_predictions_!$M15*'Score Dashboard'!$B$2) + 'Score Dashboard'!$B$2*_raw_predictions_!$M15*_coefficients_!G$12- _coefficients_!G$2)/_coefficients_!G$8</f>
        <v>-1.0002350130809521</v>
      </c>
      <c r="H15">
        <f>(_coefficients_!H$2 - _raw_predictions_!H15*(1-_raw_predictions_!$M15*'Score Dashboard'!$B$2) - _raw_predictions_!$M15*'Score Dashboard'!$B$2*_coefficients_!H$12)/_coefficients_!H$8</f>
        <v>1.3749150081333676</v>
      </c>
      <c r="I15">
        <f>(1-_raw_predictions_!$M15*'Score Dashboard'!$B$2) * _raw_predictions_!I15/_coefficients_!L$2 * (_raw_predictions_!J15-_coefficients_!I$2)/_coefficients_!I$8</f>
        <v>-8.8650338381534077E-2</v>
      </c>
      <c r="J15">
        <f>(1-_raw_predictions_!$M15*'Score Dashboard'!$B$2) * _raw_predictions_!K15/_coefficients_!M$2 * (_raw_predictions_!L15-_coefficients_!J$2)/_coefficients_!J$8</f>
        <v>-4.1578482694110658E-2</v>
      </c>
      <c r="K15">
        <f t="shared" si="0"/>
        <v>-5.6867054934337045</v>
      </c>
    </row>
    <row r="16" spans="1:11">
      <c r="A16" t="str">
        <f>_raw_predictions_!A16</f>
        <v>Markelle Fultz</v>
      </c>
      <c r="B16">
        <f>(_raw_predictions_!B16*(1-_raw_predictions_!$M16*'Score Dashboard'!$B$2) + 'Score Dashboard'!$B$2*_raw_predictions_!$M16*_coefficients_!B$12- _coefficients_!B$2)/_coefficients_!B$8</f>
        <v>-0.14673339939067628</v>
      </c>
      <c r="C16">
        <f>(_raw_predictions_!C16*(1-_raw_predictions_!$M16*'Score Dashboard'!$B$2) + 'Score Dashboard'!$B$2*_raw_predictions_!$M16*_coefficients_!C$12- _coefficients_!C$2)/_coefficients_!C$8</f>
        <v>-0.6426744686071072</v>
      </c>
      <c r="D16">
        <f>(_raw_predictions_!D16*(1-_raw_predictions_!$M16*'Score Dashboard'!$B$2) + 'Score Dashboard'!$B$2*_raw_predictions_!$M16*_coefficients_!D$12- _coefficients_!D$2)/_coefficients_!D$8</f>
        <v>0.89795878723543776</v>
      </c>
      <c r="E16">
        <f>(_raw_predictions_!E16*(1-_raw_predictions_!$M16*'Score Dashboard'!$B$2) + 'Score Dashboard'!$B$2*_raw_predictions_!$M16*_coefficients_!E$12- _coefficients_!E$2)/_coefficients_!E$8</f>
        <v>1.1625106544322426</v>
      </c>
      <c r="F16">
        <f>(_raw_predictions_!F16*(1-_raw_predictions_!$M16*'Score Dashboard'!$B$2) + 'Score Dashboard'!$B$2*_raw_predictions_!$M16*_coefficients_!F$12- _coefficients_!F$2)/_coefficients_!F$8</f>
        <v>-0.38291132936778244</v>
      </c>
      <c r="G16">
        <f>(_raw_predictions_!G16*(1-_raw_predictions_!$M16*'Score Dashboard'!$B$2) + 'Score Dashboard'!$B$2*_raw_predictions_!$M16*_coefficients_!G$12- _coefficients_!G$2)/_coefficients_!G$8</f>
        <v>-0.75570884077667011</v>
      </c>
      <c r="H16">
        <f>(_coefficients_!H$2 - _raw_predictions_!H16*(1-_raw_predictions_!$M16*'Score Dashboard'!$B$2) - _raw_predictions_!$M16*'Score Dashboard'!$B$2*_coefficients_!H$12)/_coefficients_!H$8</f>
        <v>-0.52699536349252563</v>
      </c>
      <c r="I16">
        <f>(1-_raw_predictions_!$M16*'Score Dashboard'!$B$2) * _raw_predictions_!I16/_coefficients_!L$2 * (_raw_predictions_!J16-_coefficients_!I$2)/_coefficients_!I$8</f>
        <v>-0.12102371538156299</v>
      </c>
      <c r="J16">
        <f>(1-_raw_predictions_!$M16*'Score Dashboard'!$B$2) * _raw_predictions_!K16/_coefficients_!M$2 * (_raw_predictions_!L16-_coefficients_!J$2)/_coefficients_!J$8</f>
        <v>0.10904953339709368</v>
      </c>
      <c r="K16">
        <f t="shared" si="0"/>
        <v>-0.40652814195155051</v>
      </c>
    </row>
    <row r="17" spans="1:11">
      <c r="A17" t="str">
        <f>_raw_predictions_!A17</f>
        <v>Mark Williams</v>
      </c>
      <c r="B17">
        <f>(_raw_predictions_!B17*(1-_raw_predictions_!$M17*'Score Dashboard'!$B$2) + 'Score Dashboard'!$B$2*_raw_predictions_!$M17*_coefficients_!B$12- _coefficients_!B$2)/_coefficients_!B$8</f>
        <v>-1.0250220130860315</v>
      </c>
      <c r="C17">
        <f>(_raw_predictions_!C17*(1-_raw_predictions_!$M17*'Score Dashboard'!$B$2) + 'Score Dashboard'!$B$2*_raw_predictions_!$M17*_coefficients_!C$12- _coefficients_!C$2)/_coefficients_!C$8</f>
        <v>0.41495340554969795</v>
      </c>
      <c r="D17">
        <f>(_raw_predictions_!D17*(1-_raw_predictions_!$M17*'Score Dashboard'!$B$2) + 'Score Dashboard'!$B$2*_raw_predictions_!$M17*_coefficients_!D$12- _coefficients_!D$2)/_coefficients_!D$8</f>
        <v>-1.3023212493108769</v>
      </c>
      <c r="E17">
        <f>(_raw_predictions_!E17*(1-_raw_predictions_!$M17*'Score Dashboard'!$B$2) + 'Score Dashboard'!$B$2*_raw_predictions_!$M17*_coefficients_!E$12- _coefficients_!E$2)/_coefficients_!E$8</f>
        <v>-0.78286408273351693</v>
      </c>
      <c r="F17">
        <f>(_raw_predictions_!F17*(1-_raw_predictions_!$M17*'Score Dashboard'!$B$2) + 'Score Dashboard'!$B$2*_raw_predictions_!$M17*_coefficients_!F$12- _coefficients_!F$2)/_coefficients_!F$8</f>
        <v>0.75262360230569658</v>
      </c>
      <c r="G17">
        <f>(_raw_predictions_!G17*(1-_raw_predictions_!$M17*'Score Dashboard'!$B$2) + 'Score Dashboard'!$B$2*_raw_predictions_!$M17*_coefficients_!G$12- _coefficients_!G$2)/_coefficients_!G$8</f>
        <v>-1.4074229220798715</v>
      </c>
      <c r="H17">
        <f>(_coefficients_!H$2 - _raw_predictions_!H17*(1-_raw_predictions_!$M17*'Score Dashboard'!$B$2) - _raw_predictions_!$M17*'Score Dashboard'!$B$2*_coefficients_!H$12)/_coefficients_!H$8</f>
        <v>1.0400520064814189</v>
      </c>
      <c r="I17">
        <f>(1-_raw_predictions_!$M17*'Score Dashboard'!$B$2) * _raw_predictions_!I17/_coefficients_!L$2 * (_raw_predictions_!J17-_coefficients_!I$2)/_coefficients_!I$8</f>
        <v>-0.53425646190634657</v>
      </c>
      <c r="J17">
        <f>(1-_raw_predictions_!$M17*'Score Dashboard'!$B$2) * _raw_predictions_!K17/_coefficients_!M$2 * (_raw_predictions_!L17-_coefficients_!J$2)/_coefficients_!J$8</f>
        <v>0.67614378124338292</v>
      </c>
      <c r="K17">
        <f t="shared" si="0"/>
        <v>-2.1681139335364463</v>
      </c>
    </row>
    <row r="18" spans="1:11">
      <c r="A18" t="str">
        <f>_raw_predictions_!A18</f>
        <v>Marcus Smart</v>
      </c>
      <c r="B18">
        <f>(_raw_predictions_!B18*(1-_raw_predictions_!$M18*'Score Dashboard'!$B$2) + 'Score Dashboard'!$B$2*_raw_predictions_!$M18*_coefficients_!B$12- _coefficients_!B$2)/_coefficients_!B$8</f>
        <v>-0.90286681934442214</v>
      </c>
      <c r="C18">
        <f>(_raw_predictions_!C18*(1-_raw_predictions_!$M18*'Score Dashboard'!$B$2) + 'Score Dashboard'!$B$2*_raw_predictions_!$M18*_coefficients_!C$12- _coefficients_!C$2)/_coefficients_!C$8</f>
        <v>-0.91598106770576027</v>
      </c>
      <c r="D18">
        <f>(_raw_predictions_!D18*(1-_raw_predictions_!$M18*'Score Dashboard'!$B$2) + 'Score Dashboard'!$B$2*_raw_predictions_!$M18*_coefficients_!D$12- _coefficients_!D$2)/_coefficients_!D$8</f>
        <v>0.72531951754613055</v>
      </c>
      <c r="E18">
        <f>(_raw_predictions_!E18*(1-_raw_predictions_!$M18*'Score Dashboard'!$B$2) + 'Score Dashboard'!$B$2*_raw_predictions_!$M18*_coefficients_!E$12- _coefficients_!E$2)/_coefficients_!E$8</f>
        <v>1.4662632729667489</v>
      </c>
      <c r="F18">
        <f>(_raw_predictions_!F18*(1-_raw_predictions_!$M18*'Score Dashboard'!$B$2) + 'Score Dashboard'!$B$2*_raw_predictions_!$M18*_coefficients_!F$12- _coefficients_!F$2)/_coefficients_!F$8</f>
        <v>-0.54337029127673098</v>
      </c>
      <c r="G18">
        <f>(_raw_predictions_!G18*(1-_raw_predictions_!$M18*'Score Dashboard'!$B$2) + 'Score Dashboard'!$B$2*_raw_predictions_!$M18*_coefficients_!G$12- _coefficients_!G$2)/_coefficients_!G$8</f>
        <v>3.563312769754046E-3</v>
      </c>
      <c r="H18">
        <f>(_coefficients_!H$2 - _raw_predictions_!H18*(1-_raw_predictions_!$M18*'Score Dashboard'!$B$2) - _raw_predictions_!$M18*'Score Dashboard'!$B$2*_coefficients_!H$12)/_coefficients_!H$8</f>
        <v>-0.20059643727449511</v>
      </c>
      <c r="I18">
        <f>(1-_raw_predictions_!$M18*'Score Dashboard'!$B$2) * _raw_predictions_!I18/_coefficients_!L$2 * (_raw_predictions_!J18-_coefficients_!I$2)/_coefficients_!I$8</f>
        <v>-9.993406679859132E-2</v>
      </c>
      <c r="J18">
        <f>(1-_raw_predictions_!$M18*'Score Dashboard'!$B$2) * _raw_predictions_!K18/_coefficients_!M$2 * (_raw_predictions_!L18-_coefficients_!J$2)/_coefficients_!J$8</f>
        <v>-0.82844235711228231</v>
      </c>
      <c r="K18">
        <f t="shared" si="0"/>
        <v>-1.2960449362296487</v>
      </c>
    </row>
    <row r="19" spans="1:11">
      <c r="A19" t="str">
        <f>_raw_predictions_!A19</f>
        <v>Marcus Morris Sr.</v>
      </c>
      <c r="B19">
        <f>(_raw_predictions_!B19*(1-_raw_predictions_!$M19*'Score Dashboard'!$B$2) + 'Score Dashboard'!$B$2*_raw_predictions_!$M19*_coefficients_!B$12- _coefficients_!B$2)/_coefficients_!B$8</f>
        <v>-1.1681599953814714</v>
      </c>
      <c r="C19">
        <f>(_raw_predictions_!C19*(1-_raw_predictions_!$M19*'Score Dashboard'!$B$2) + 'Score Dashboard'!$B$2*_raw_predictions_!$M19*_coefficients_!C$12- _coefficients_!C$2)/_coefficients_!C$8</f>
        <v>-0.84207165414512153</v>
      </c>
      <c r="D19">
        <f>(_raw_predictions_!D19*(1-_raw_predictions_!$M19*'Score Dashboard'!$B$2) + 'Score Dashboard'!$B$2*_raw_predictions_!$M19*_coefficients_!D$12- _coefficients_!D$2)/_coefficients_!D$8</f>
        <v>-1.013142287674339</v>
      </c>
      <c r="E19">
        <f>(_raw_predictions_!E19*(1-_raw_predictions_!$M19*'Score Dashboard'!$B$2) + 'Score Dashboard'!$B$2*_raw_predictions_!$M19*_coefficients_!E$12- _coefficients_!E$2)/_coefficients_!E$8</f>
        <v>-1.1348734065574952</v>
      </c>
      <c r="F19">
        <f>(_raw_predictions_!F19*(1-_raw_predictions_!$M19*'Score Dashboard'!$B$2) + 'Score Dashboard'!$B$2*_raw_predictions_!$M19*_coefficients_!F$12- _coefficients_!F$2)/_coefficients_!F$8</f>
        <v>-0.66910271990811532</v>
      </c>
      <c r="G19">
        <f>(_raw_predictions_!G19*(1-_raw_predictions_!$M19*'Score Dashboard'!$B$2) + 'Score Dashboard'!$B$2*_raw_predictions_!$M19*_coefficients_!G$12- _coefficients_!G$2)/_coefficients_!G$8</f>
        <v>-0.27436603090439471</v>
      </c>
      <c r="H19">
        <f>(_coefficients_!H$2 - _raw_predictions_!H19*(1-_raw_predictions_!$M19*'Score Dashboard'!$B$2) - _raw_predictions_!$M19*'Score Dashboard'!$B$2*_coefficients_!H$12)/_coefficients_!H$8</f>
        <v>1.3469848598677645</v>
      </c>
      <c r="I19">
        <f>(1-_raw_predictions_!$M19*'Score Dashboard'!$B$2) * _raw_predictions_!I19/_coefficients_!L$2 * (_raw_predictions_!J19-_coefficients_!I$2)/_coefficients_!I$8</f>
        <v>1.9170580715693643E-2</v>
      </c>
      <c r="J19">
        <f>(1-_raw_predictions_!$M19*'Score Dashboard'!$B$2) * _raw_predictions_!K19/_coefficients_!M$2 * (_raw_predictions_!L19-_coefficients_!J$2)/_coefficients_!J$8</f>
        <v>-0.48069746535169838</v>
      </c>
      <c r="K19">
        <f t="shared" si="0"/>
        <v>-4.2162581193391775</v>
      </c>
    </row>
    <row r="20" spans="1:11">
      <c r="A20" t="str">
        <f>_raw_predictions_!A20</f>
        <v>MarJon Beauchamp</v>
      </c>
      <c r="B20">
        <f>(_raw_predictions_!B20*(1-_raw_predictions_!$M20*'Score Dashboard'!$B$2) + 'Score Dashboard'!$B$2*_raw_predictions_!$M20*_coefficients_!B$12- _coefficients_!B$2)/_coefficients_!B$8</f>
        <v>-1.4952147550707511</v>
      </c>
      <c r="C20">
        <f>(_raw_predictions_!C20*(1-_raw_predictions_!$M20*'Score Dashboard'!$B$2) + 'Score Dashboard'!$B$2*_raw_predictions_!$M20*_coefficients_!C$12- _coefficients_!C$2)/_coefficients_!C$8</f>
        <v>-1.2138304019524733</v>
      </c>
      <c r="D20">
        <f>(_raw_predictions_!D20*(1-_raw_predictions_!$M20*'Score Dashboard'!$B$2) + 'Score Dashboard'!$B$2*_raw_predictions_!$M20*_coefficients_!D$12- _coefficients_!D$2)/_coefficients_!D$8</f>
        <v>-1.1856865866473394</v>
      </c>
      <c r="E20">
        <f>(_raw_predictions_!E20*(1-_raw_predictions_!$M20*'Score Dashboard'!$B$2) + 'Score Dashboard'!$B$2*_raw_predictions_!$M20*_coefficients_!E$12- _coefficients_!E$2)/_coefficients_!E$8</f>
        <v>-0.9749986369883924</v>
      </c>
      <c r="F20">
        <f>(_raw_predictions_!F20*(1-_raw_predictions_!$M20*'Score Dashboard'!$B$2) + 'Score Dashboard'!$B$2*_raw_predictions_!$M20*_coefficients_!F$12- _coefficients_!F$2)/_coefficients_!F$8</f>
        <v>-0.78864747730685458</v>
      </c>
      <c r="G20">
        <f>(_raw_predictions_!G20*(1-_raw_predictions_!$M20*'Score Dashboard'!$B$2) + 'Score Dashboard'!$B$2*_raw_predictions_!$M20*_coefficients_!G$12- _coefficients_!G$2)/_coefficients_!G$8</f>
        <v>-0.5787559979599074</v>
      </c>
      <c r="H20">
        <f>(_coefficients_!H$2 - _raw_predictions_!H20*(1-_raw_predictions_!$M20*'Score Dashboard'!$B$2) - _raw_predictions_!$M20*'Score Dashboard'!$B$2*_coefficients_!H$12)/_coefficients_!H$8</f>
        <v>1.1555057925045122</v>
      </c>
      <c r="I20">
        <f>(1-_raw_predictions_!$M20*'Score Dashboard'!$B$2) * _raw_predictions_!I20/_coefficients_!L$2 * (_raw_predictions_!J20-_coefficients_!I$2)/_coefficients_!I$8</f>
        <v>-9.3613764528863413E-2</v>
      </c>
      <c r="J20">
        <f>(1-_raw_predictions_!$M20*'Score Dashboard'!$B$2) * _raw_predictions_!K20/_coefficients_!M$2 * (_raw_predictions_!L20-_coefficients_!J$2)/_coefficients_!J$8</f>
        <v>-0.48920995719871524</v>
      </c>
      <c r="K20">
        <f t="shared" si="0"/>
        <v>-5.6644517851487848</v>
      </c>
    </row>
    <row r="21" spans="1:11">
      <c r="A21" t="str">
        <f>_raw_predictions_!A21</f>
        <v>Malik Monk</v>
      </c>
      <c r="B21">
        <f>(_raw_predictions_!B21*(1-_raw_predictions_!$M21*'Score Dashboard'!$B$2) + 'Score Dashboard'!$B$2*_raw_predictions_!$M21*_coefficients_!B$12- _coefficients_!B$2)/_coefficients_!B$8</f>
        <v>-0.13502447373164392</v>
      </c>
      <c r="C21">
        <f>(_raw_predictions_!C21*(1-_raw_predictions_!$M21*'Score Dashboard'!$B$2) + 'Score Dashboard'!$B$2*_raw_predictions_!$M21*_coefficients_!C$12- _coefficients_!C$2)/_coefficients_!C$8</f>
        <v>-0.94418194895076746</v>
      </c>
      <c r="D21">
        <f>(_raw_predictions_!D21*(1-_raw_predictions_!$M21*'Score Dashboard'!$B$2) + 'Score Dashboard'!$B$2*_raw_predictions_!$M21*_coefficients_!D$12- _coefficients_!D$2)/_coefficients_!D$8</f>
        <v>0.20341635096663491</v>
      </c>
      <c r="E21">
        <f>(_raw_predictions_!E21*(1-_raw_predictions_!$M21*'Score Dashboard'!$B$2) + 'Score Dashboard'!$B$2*_raw_predictions_!$M21*_coefficients_!E$12- _coefficients_!E$2)/_coefficients_!E$8</f>
        <v>-0.45883053661446954</v>
      </c>
      <c r="F21">
        <f>(_raw_predictions_!F21*(1-_raw_predictions_!$M21*'Score Dashboard'!$B$2) + 'Score Dashboard'!$B$2*_raw_predictions_!$M21*_coefficients_!F$12- _coefficients_!F$2)/_coefficients_!F$8</f>
        <v>-0.61694590500407609</v>
      </c>
      <c r="G21">
        <f>(_raw_predictions_!G21*(1-_raw_predictions_!$M21*'Score Dashboard'!$B$2) + 'Score Dashboard'!$B$2*_raw_predictions_!$M21*_coefficients_!G$12- _coefficients_!G$2)/_coefficients_!G$8</f>
        <v>0.66962916215440826</v>
      </c>
      <c r="H21">
        <f>(_coefficients_!H$2 - _raw_predictions_!H21*(1-_raw_predictions_!$M21*'Score Dashboard'!$B$2) - _raw_predictions_!$M21*'Score Dashboard'!$B$2*_coefficients_!H$12)/_coefficients_!H$8</f>
        <v>-0.23874046404548621</v>
      </c>
      <c r="I21">
        <f>(1-_raw_predictions_!$M21*'Score Dashboard'!$B$2) * _raw_predictions_!I21/_coefficients_!L$2 * (_raw_predictions_!J21-_coefficients_!I$2)/_coefficients_!I$8</f>
        <v>0.26010061593227085</v>
      </c>
      <c r="J21">
        <f>(1-_raw_predictions_!$M21*'Score Dashboard'!$B$2) * _raw_predictions_!K21/_coefficients_!M$2 * (_raw_predictions_!L21-_coefficients_!J$2)/_coefficients_!J$8</f>
        <v>-0.52905962335941037</v>
      </c>
      <c r="K21">
        <f t="shared" si="0"/>
        <v>-1.7896368226525401</v>
      </c>
    </row>
    <row r="22" spans="1:11">
      <c r="A22" t="str">
        <f>_raw_predictions_!A22</f>
        <v>Malik Beasley</v>
      </c>
      <c r="B22">
        <f>(_raw_predictions_!B22*(1-_raw_predictions_!$M22*'Score Dashboard'!$B$2) + 'Score Dashboard'!$B$2*_raw_predictions_!$M22*_coefficients_!B$12- _coefficients_!B$2)/_coefficients_!B$8</f>
        <v>-0.61930773763239899</v>
      </c>
      <c r="C22">
        <f>(_raw_predictions_!C22*(1-_raw_predictions_!$M22*'Score Dashboard'!$B$2) + 'Score Dashboard'!$B$2*_raw_predictions_!$M22*_coefficients_!C$12- _coefficients_!C$2)/_coefficients_!C$8</f>
        <v>-0.84631490381507579</v>
      </c>
      <c r="D22">
        <f>(_raw_predictions_!D22*(1-_raw_predictions_!$M22*'Score Dashboard'!$B$2) + 'Score Dashboard'!$B$2*_raw_predictions_!$M22*_coefficients_!D$12- _coefficients_!D$2)/_coefficients_!D$8</f>
        <v>-0.87897356465796939</v>
      </c>
      <c r="E22">
        <f>(_raw_predictions_!E22*(1-_raw_predictions_!$M22*'Score Dashboard'!$B$2) + 'Score Dashboard'!$B$2*_raw_predictions_!$M22*_coefficients_!E$12- _coefficients_!E$2)/_coefficients_!E$8</f>
        <v>-0.47158393774615004</v>
      </c>
      <c r="F22">
        <f>(_raw_predictions_!F22*(1-_raw_predictions_!$M22*'Score Dashboard'!$B$2) + 'Score Dashboard'!$B$2*_raw_predictions_!$M22*_coefficients_!F$12- _coefficients_!F$2)/_coefficients_!F$8</f>
        <v>-0.88068206517288983</v>
      </c>
      <c r="G22">
        <f>(_raw_predictions_!G22*(1-_raw_predictions_!$M22*'Score Dashboard'!$B$2) + 'Score Dashboard'!$B$2*_raw_predictions_!$M22*_coefficients_!G$12- _coefficients_!G$2)/_coefficients_!G$8</f>
        <v>0.8386389594509841</v>
      </c>
      <c r="H22">
        <f>(_coefficients_!H$2 - _raw_predictions_!H22*(1-_raw_predictions_!$M22*'Score Dashboard'!$B$2) - _raw_predictions_!$M22*'Score Dashboard'!$B$2*_coefficients_!H$12)/_coefficients_!H$8</f>
        <v>0.95310197505677552</v>
      </c>
      <c r="I22">
        <f>(1-_raw_predictions_!$M22*'Score Dashboard'!$B$2) * _raw_predictions_!I22/_coefficients_!L$2 * (_raw_predictions_!J22-_coefficients_!I$2)/_coefficients_!I$8</f>
        <v>4.8789050357204461E-2</v>
      </c>
      <c r="J22">
        <f>(1-_raw_predictions_!$M22*'Score Dashboard'!$B$2) * _raw_predictions_!K22/_coefficients_!M$2 * (_raw_predictions_!L22-_coefficients_!J$2)/_coefficients_!J$8</f>
        <v>-1.0223001618782688</v>
      </c>
      <c r="K22">
        <f t="shared" si="0"/>
        <v>-2.8786323860377889</v>
      </c>
    </row>
    <row r="23" spans="1:11">
      <c r="A23" t="str">
        <f>_raw_predictions_!A23</f>
        <v>Malcolm Hill</v>
      </c>
      <c r="B23">
        <f>(_raw_predictions_!B23*(1-_raw_predictions_!$M23*'Score Dashboard'!$B$2) + 'Score Dashboard'!$B$2*_raw_predictions_!$M23*_coefficients_!B$12- _coefficients_!B$2)/_coefficients_!B$8</f>
        <v>-1.6614482933155175</v>
      </c>
      <c r="C23">
        <f>(_raw_predictions_!C23*(1-_raw_predictions_!$M23*'Score Dashboard'!$B$2) + 'Score Dashboard'!$B$2*_raw_predictions_!$M23*_coefficients_!C$12- _coefficients_!C$2)/_coefficients_!C$8</f>
        <v>-1.2636019031825749</v>
      </c>
      <c r="D23">
        <f>(_raw_predictions_!D23*(1-_raw_predictions_!$M23*'Score Dashboard'!$B$2) + 'Score Dashboard'!$B$2*_raw_predictions_!$M23*_coefficients_!D$12- _coefficients_!D$2)/_coefficients_!D$8</f>
        <v>-1.1664423415577321</v>
      </c>
      <c r="E23">
        <f>(_raw_predictions_!E23*(1-_raw_predictions_!$M23*'Score Dashboard'!$B$2) + 'Score Dashboard'!$B$2*_raw_predictions_!$M23*_coefficients_!E$12- _coefficients_!E$2)/_coefficients_!E$8</f>
        <v>-1.5579553375462756</v>
      </c>
      <c r="F23">
        <f>(_raw_predictions_!F23*(1-_raw_predictions_!$M23*'Score Dashboard'!$B$2) + 'Score Dashboard'!$B$2*_raw_predictions_!$M23*_coefficients_!F$12- _coefficients_!F$2)/_coefficients_!F$8</f>
        <v>-0.77220341252054236</v>
      </c>
      <c r="G23">
        <f>(_raw_predictions_!G23*(1-_raw_predictions_!$M23*'Score Dashboard'!$B$2) + 'Score Dashboard'!$B$2*_raw_predictions_!$M23*_coefficients_!G$12- _coefficients_!G$2)/_coefficients_!G$8</f>
        <v>-0.8650700934816532</v>
      </c>
      <c r="H23">
        <f>(_coefficients_!H$2 - _raw_predictions_!H23*(1-_raw_predictions_!$M23*'Score Dashboard'!$B$2) - _raw_predictions_!$M23*'Score Dashboard'!$B$2*_coefficients_!H$12)/_coefficients_!H$8</f>
        <v>1.5837021233714901</v>
      </c>
      <c r="I23">
        <f>(1-_raw_predictions_!$M23*'Score Dashboard'!$B$2) * _raw_predictions_!I23/_coefficients_!L$2 * (_raw_predictions_!J23-_coefficients_!I$2)/_coefficients_!I$8</f>
        <v>-8.6146071201656862E-2</v>
      </c>
      <c r="J23">
        <f>(1-_raw_predictions_!$M23*'Score Dashboard'!$B$2) * _raw_predictions_!K23/_coefficients_!M$2 * (_raw_predictions_!L23-_coefficients_!J$2)/_coefficients_!J$8</f>
        <v>-3.2412902821697981E-2</v>
      </c>
      <c r="K23">
        <f t="shared" si="0"/>
        <v>-5.8215782322561607</v>
      </c>
    </row>
    <row r="24" spans="1:11">
      <c r="A24" t="str">
        <f>_raw_predictions_!A24</f>
        <v>Malcolm Brogdon</v>
      </c>
      <c r="B24">
        <f>(_raw_predictions_!B24*(1-_raw_predictions_!$M24*'Score Dashboard'!$B$2) + 'Score Dashboard'!$B$2*_raw_predictions_!$M24*_coefficients_!B$12- _coefficients_!B$2)/_coefficients_!B$8</f>
        <v>-0.36991248805652149</v>
      </c>
      <c r="C24">
        <f>(_raw_predictions_!C24*(1-_raw_predictions_!$M24*'Score Dashboard'!$B$2) + 'Score Dashboard'!$B$2*_raw_predictions_!$M24*_coefficients_!C$12- _coefficients_!C$2)/_coefficients_!C$8</f>
        <v>-0.75206801296096948</v>
      </c>
      <c r="D24">
        <f>(_raw_predictions_!D24*(1-_raw_predictions_!$M24*'Score Dashboard'!$B$2) + 'Score Dashboard'!$B$2*_raw_predictions_!$M24*_coefficients_!D$12- _coefficients_!D$2)/_coefficients_!D$8</f>
        <v>-6.5911336532162095E-4</v>
      </c>
      <c r="E24">
        <f>(_raw_predictions_!E24*(1-_raw_predictions_!$M24*'Score Dashboard'!$B$2) + 'Score Dashboard'!$B$2*_raw_predictions_!$M24*_coefficients_!E$12- _coefficients_!E$2)/_coefficients_!E$8</f>
        <v>-0.78141583221883493</v>
      </c>
      <c r="F24">
        <f>(_raw_predictions_!F24*(1-_raw_predictions_!$M24*'Score Dashboard'!$B$2) + 'Score Dashboard'!$B$2*_raw_predictions_!$M24*_coefficients_!F$12- _coefficients_!F$2)/_coefficients_!F$8</f>
        <v>-0.72073860333988071</v>
      </c>
      <c r="G24">
        <f>(_raw_predictions_!G24*(1-_raw_predictions_!$M24*'Score Dashboard'!$B$2) + 'Score Dashboard'!$B$2*_raw_predictions_!$M24*_coefficients_!G$12- _coefficients_!G$2)/_coefficients_!G$8</f>
        <v>7.7488526190930329E-2</v>
      </c>
      <c r="H24">
        <f>(_coefficients_!H$2 - _raw_predictions_!H24*(1-_raw_predictions_!$M24*'Score Dashboard'!$B$2) - _raw_predictions_!$M24*'Score Dashboard'!$B$2*_coefficients_!H$12)/_coefficients_!H$8</f>
        <v>0.32250543304472601</v>
      </c>
      <c r="I24">
        <f>(1-_raw_predictions_!$M24*'Score Dashboard'!$B$2) * _raw_predictions_!I24/_coefficients_!L$2 * (_raw_predictions_!J24-_coefficients_!I$2)/_coefficients_!I$8</f>
        <v>0.4040439417629349</v>
      </c>
      <c r="J24">
        <f>(1-_raw_predictions_!$M24*'Score Dashboard'!$B$2) * _raw_predictions_!K24/_coefficients_!M$2 * (_raw_predictions_!L24-_coefficients_!J$2)/_coefficients_!J$8</f>
        <v>-0.47661639974297865</v>
      </c>
      <c r="K24">
        <f t="shared" si="0"/>
        <v>-2.297372548685916</v>
      </c>
    </row>
    <row r="25" spans="1:11">
      <c r="A25" t="str">
        <f>_raw_predictions_!A25</f>
        <v>Malaki Branham</v>
      </c>
      <c r="B25">
        <f>(_raw_predictions_!B25*(1-_raw_predictions_!$M25*'Score Dashboard'!$B$2) + 'Score Dashboard'!$B$2*_raw_predictions_!$M25*_coefficients_!B$12- _coefficients_!B$2)/_coefficients_!B$8</f>
        <v>-0.68927216903402577</v>
      </c>
      <c r="C25">
        <f>(_raw_predictions_!C25*(1-_raw_predictions_!$M25*'Score Dashboard'!$B$2) + 'Score Dashboard'!$B$2*_raw_predictions_!$M25*_coefficients_!C$12- _coefficients_!C$2)/_coefficients_!C$8</f>
        <v>-1.0155924068897619</v>
      </c>
      <c r="D25">
        <f>(_raw_predictions_!D25*(1-_raw_predictions_!$M25*'Score Dashboard'!$B$2) + 'Score Dashboard'!$B$2*_raw_predictions_!$M25*_coefficients_!D$12- _coefficients_!D$2)/_coefficients_!D$8</f>
        <v>-0.65115163963117062</v>
      </c>
      <c r="E25">
        <f>(_raw_predictions_!E25*(1-_raw_predictions_!$M25*'Score Dashboard'!$B$2) + 'Score Dashboard'!$B$2*_raw_predictions_!$M25*_coefficients_!E$12- _coefficients_!E$2)/_coefficients_!E$8</f>
        <v>-0.85113248142306774</v>
      </c>
      <c r="F25">
        <f>(_raw_predictions_!F25*(1-_raw_predictions_!$M25*'Score Dashboard'!$B$2) + 'Score Dashboard'!$B$2*_raw_predictions_!$M25*_coefficients_!F$12- _coefficients_!F$2)/_coefficients_!F$8</f>
        <v>-0.85137775611868682</v>
      </c>
      <c r="G25">
        <f>(_raw_predictions_!G25*(1-_raw_predictions_!$M25*'Score Dashboard'!$B$2) + 'Score Dashboard'!$B$2*_raw_predictions_!$M25*_coefficients_!G$12- _coefficients_!G$2)/_coefficients_!G$8</f>
        <v>-0.1345499563288311</v>
      </c>
      <c r="H25">
        <f>(_coefficients_!H$2 - _raw_predictions_!H25*(1-_raw_predictions_!$M25*'Score Dashboard'!$B$2) - _raw_predictions_!$M25*'Score Dashboard'!$B$2*_coefficients_!H$12)/_coefficients_!H$8</f>
        <v>0.79657203560845358</v>
      </c>
      <c r="I25">
        <f>(1-_raw_predictions_!$M25*'Score Dashboard'!$B$2) * _raw_predictions_!I25/_coefficients_!L$2 * (_raw_predictions_!J25-_coefficients_!I$2)/_coefficients_!I$8</f>
        <v>8.2190592432125453E-2</v>
      </c>
      <c r="J25">
        <f>(1-_raw_predictions_!$M25*'Score Dashboard'!$B$2) * _raw_predictions_!K25/_coefficients_!M$2 * (_raw_predictions_!L25-_coefficients_!J$2)/_coefficients_!J$8</f>
        <v>-0.68043397231224134</v>
      </c>
      <c r="K25">
        <f t="shared" si="0"/>
        <v>-3.9947477536972062</v>
      </c>
    </row>
    <row r="26" spans="1:11">
      <c r="A26" t="str">
        <f>_raw_predictions_!A26</f>
        <v>Malachi Flynn</v>
      </c>
      <c r="B26">
        <f>(_raw_predictions_!B26*(1-_raw_predictions_!$M26*'Score Dashboard'!$B$2) + 'Score Dashboard'!$B$2*_raw_predictions_!$M26*_coefficients_!B$12- _coefficients_!B$2)/_coefficients_!B$8</f>
        <v>-1.4882474611717982</v>
      </c>
      <c r="C26">
        <f>(_raw_predictions_!C26*(1-_raw_predictions_!$M26*'Score Dashboard'!$B$2) + 'Score Dashboard'!$B$2*_raw_predictions_!$M26*_coefficients_!C$12- _coefficients_!C$2)/_coefficients_!C$8</f>
        <v>-1.383292084104651</v>
      </c>
      <c r="D26">
        <f>(_raw_predictions_!D26*(1-_raw_predictions_!$M26*'Score Dashboard'!$B$2) + 'Score Dashboard'!$B$2*_raw_predictions_!$M26*_coefficients_!D$12- _coefficients_!D$2)/_coefficients_!D$8</f>
        <v>-0.79215542834164687</v>
      </c>
      <c r="E26">
        <f>(_raw_predictions_!E26*(1-_raw_predictions_!$M26*'Score Dashboard'!$B$2) + 'Score Dashboard'!$B$2*_raw_predictions_!$M26*_coefficients_!E$12- _coefficients_!E$2)/_coefficients_!E$8</f>
        <v>-1.2397465251479194</v>
      </c>
      <c r="F26">
        <f>(_raw_predictions_!F26*(1-_raw_predictions_!$M26*'Score Dashboard'!$B$2) + 'Score Dashboard'!$B$2*_raw_predictions_!$M26*_coefficients_!F$12- _coefficients_!F$2)/_coefficients_!F$8</f>
        <v>-0.93409015709646981</v>
      </c>
      <c r="G26">
        <f>(_raw_predictions_!G26*(1-_raw_predictions_!$M26*'Score Dashboard'!$B$2) + 'Score Dashboard'!$B$2*_raw_predictions_!$M26*_coefficients_!G$12- _coefficients_!G$2)/_coefficients_!G$8</f>
        <v>-0.62382027185115407</v>
      </c>
      <c r="H26">
        <f>(_coefficients_!H$2 - _raw_predictions_!H26*(1-_raw_predictions_!$M26*'Score Dashboard'!$B$2) - _raw_predictions_!$M26*'Score Dashboard'!$B$2*_coefficients_!H$12)/_coefficients_!H$8</f>
        <v>1.4012727964011764</v>
      </c>
      <c r="I26">
        <f>(1-_raw_predictions_!$M26*'Score Dashboard'!$B$2) * _raw_predictions_!I26/_coefficients_!L$2 * (_raw_predictions_!J26-_coefficients_!I$2)/_coefficients_!I$8</f>
        <v>2.8033469171194373E-2</v>
      </c>
      <c r="J26">
        <f>(1-_raw_predictions_!$M26*'Score Dashboard'!$B$2) * _raw_predictions_!K26/_coefficients_!M$2 * (_raw_predictions_!L26-_coefficients_!J$2)/_coefficients_!J$8</f>
        <v>-0.45937057846064305</v>
      </c>
      <c r="K26">
        <f t="shared" si="0"/>
        <v>-5.4914162406019109</v>
      </c>
    </row>
    <row r="27" spans="1:11">
      <c r="A27" t="str">
        <f>_raw_predictions_!A27</f>
        <v>Luke Kornet</v>
      </c>
      <c r="B27">
        <f>(_raw_predictions_!B27*(1-_raw_predictions_!$M27*'Score Dashboard'!$B$2) + 'Score Dashboard'!$B$2*_raw_predictions_!$M27*_coefficients_!B$12- _coefficients_!B$2)/_coefficients_!B$8</f>
        <v>-1.7873078564362057</v>
      </c>
      <c r="C27">
        <f>(_raw_predictions_!C27*(1-_raw_predictions_!$M27*'Score Dashboard'!$B$2) + 'Score Dashboard'!$B$2*_raw_predictions_!$M27*_coefficients_!C$12- _coefficients_!C$2)/_coefficients_!C$8</f>
        <v>-0.94124475352122317</v>
      </c>
      <c r="D27">
        <f>(_raw_predictions_!D27*(1-_raw_predictions_!$M27*'Score Dashboard'!$B$2) + 'Score Dashboard'!$B$2*_raw_predictions_!$M27*_coefficients_!D$12- _coefficients_!D$2)/_coefficients_!D$8</f>
        <v>-1.2402110246976208</v>
      </c>
      <c r="E27">
        <f>(_raw_predictions_!E27*(1-_raw_predictions_!$M27*'Score Dashboard'!$B$2) + 'Score Dashboard'!$B$2*_raw_predictions_!$M27*_coefficients_!E$12- _coefficients_!E$2)/_coefficients_!E$8</f>
        <v>-1.98553500037125</v>
      </c>
      <c r="F27">
        <f>(_raw_predictions_!F27*(1-_raw_predictions_!$M27*'Score Dashboard'!$B$2) + 'Score Dashboard'!$B$2*_raw_predictions_!$M27*_coefficients_!F$12- _coefficients_!F$2)/_coefficients_!F$8</f>
        <v>-0.17611928591742085</v>
      </c>
      <c r="G27">
        <f>(_raw_predictions_!G27*(1-_raw_predictions_!$M27*'Score Dashboard'!$B$2) + 'Score Dashboard'!$B$2*_raw_predictions_!$M27*_coefficients_!G$12- _coefficients_!G$2)/_coefficients_!G$8</f>
        <v>-1.2599099382400125</v>
      </c>
      <c r="H27">
        <f>(_coefficients_!H$2 - _raw_predictions_!H27*(1-_raw_predictions_!$M27*'Score Dashboard'!$B$2) - _raw_predictions_!$M27*'Score Dashboard'!$B$2*_coefficients_!H$12)/_coefficients_!H$8</f>
        <v>1.6953324107192966</v>
      </c>
      <c r="I27">
        <f>(1-_raw_predictions_!$M27*'Score Dashboard'!$B$2) * _raw_predictions_!I27/_coefficients_!L$2 * (_raw_predictions_!J27-_coefficients_!I$2)/_coefficients_!I$8</f>
        <v>-7.0865214850060088E-2</v>
      </c>
      <c r="J27">
        <f>(1-_raw_predictions_!$M27*'Score Dashboard'!$B$2) * _raw_predictions_!K27/_coefficients_!M$2 * (_raw_predictions_!L27-_coefficients_!J$2)/_coefficients_!J$8</f>
        <v>0.21775158610800946</v>
      </c>
      <c r="K27">
        <f t="shared" si="0"/>
        <v>-5.5481090772064876</v>
      </c>
    </row>
    <row r="28" spans="1:11">
      <c r="A28" t="str">
        <f>_raw_predictions_!A28</f>
        <v>Markieff Morris</v>
      </c>
      <c r="B28">
        <f>(_raw_predictions_!B28*(1-_raw_predictions_!$M28*'Score Dashboard'!$B$2) + 'Score Dashboard'!$B$2*_raw_predictions_!$M28*_coefficients_!B$12- _coefficients_!B$2)/_coefficients_!B$8</f>
        <v>-1.8540383586884115</v>
      </c>
      <c r="C28">
        <f>(_raw_predictions_!C28*(1-_raw_predictions_!$M28*'Score Dashboard'!$B$2) + 'Score Dashboard'!$B$2*_raw_predictions_!$M28*_coefficients_!C$12- _coefficients_!C$2)/_coefficients_!C$8</f>
        <v>-1.4577898527162483</v>
      </c>
      <c r="D28">
        <f>(_raw_predictions_!D28*(1-_raw_predictions_!$M28*'Score Dashboard'!$B$2) + 'Score Dashboard'!$B$2*_raw_predictions_!$M28*_coefficients_!D$12- _coefficients_!D$2)/_coefficients_!D$8</f>
        <v>-1.1770665178014916</v>
      </c>
      <c r="E28">
        <f>(_raw_predictions_!E28*(1-_raw_predictions_!$M28*'Score Dashboard'!$B$2) + 'Score Dashboard'!$B$2*_raw_predictions_!$M28*_coefficients_!E$12- _coefficients_!E$2)/_coefficients_!E$8</f>
        <v>-1.8685870168608383</v>
      </c>
      <c r="F28">
        <f>(_raw_predictions_!F28*(1-_raw_predictions_!$M28*'Score Dashboard'!$B$2) + 'Score Dashboard'!$B$2*_raw_predictions_!$M28*_coefficients_!F$12- _coefficients_!F$2)/_coefficients_!F$8</f>
        <v>-0.84736416234619072</v>
      </c>
      <c r="G28">
        <f>(_raw_predictions_!G28*(1-_raw_predictions_!$M28*'Score Dashboard'!$B$2) + 'Score Dashboard'!$B$2*_raw_predictions_!$M28*_coefficients_!G$12- _coefficients_!G$2)/_coefficients_!G$8</f>
        <v>-0.91965710809473344</v>
      </c>
      <c r="H28">
        <f>(_coefficients_!H$2 - _raw_predictions_!H28*(1-_raw_predictions_!$M28*'Score Dashboard'!$B$2) - _raw_predictions_!$M28*'Score Dashboard'!$B$2*_coefficients_!H$12)/_coefficients_!H$8</f>
        <v>1.6187700957494915</v>
      </c>
      <c r="I28">
        <f>(1-_raw_predictions_!$M28*'Score Dashboard'!$B$2) * _raw_predictions_!I28/_coefficients_!L$2 * (_raw_predictions_!J28-_coefficients_!I$2)/_coefficients_!I$8</f>
        <v>-2.3998153487288201E-3</v>
      </c>
      <c r="J28">
        <f>(1-_raw_predictions_!$M28*'Score Dashboard'!$B$2) * _raw_predictions_!K28/_coefficients_!M$2 * (_raw_predictions_!L28-_coefficients_!J$2)/_coefficients_!J$8</f>
        <v>-2.9703222533768402E-2</v>
      </c>
      <c r="K28">
        <f t="shared" si="0"/>
        <v>-6.5378359586409198</v>
      </c>
    </row>
    <row r="29" spans="1:11">
      <c r="A29" t="str">
        <f>_raw_predictions_!A29</f>
        <v>Michael Porter Jr.</v>
      </c>
      <c r="B29">
        <f>(_raw_predictions_!B29*(1-_raw_predictions_!$M29*'Score Dashboard'!$B$2) + 'Score Dashboard'!$B$2*_raw_predictions_!$M29*_coefficients_!B$12- _coefficients_!B$2)/_coefficients_!B$8</f>
        <v>3.8068351573951778E-3</v>
      </c>
      <c r="C29">
        <f>(_raw_predictions_!C29*(1-_raw_predictions_!$M29*'Score Dashboard'!$B$2) + 'Score Dashboard'!$B$2*_raw_predictions_!$M29*_coefficients_!C$12- _coefficients_!C$2)/_coefficients_!C$8</f>
        <v>-0.23661854049825914</v>
      </c>
      <c r="D29">
        <f>(_raw_predictions_!D29*(1-_raw_predictions_!$M29*'Score Dashboard'!$B$2) + 'Score Dashboard'!$B$2*_raw_predictions_!$M29*_coefficients_!D$12- _coefficients_!D$2)/_coefficients_!D$8</f>
        <v>-1.0238309162300951</v>
      </c>
      <c r="E29">
        <f>(_raw_predictions_!E29*(1-_raw_predictions_!$M29*'Score Dashboard'!$B$2) + 'Score Dashboard'!$B$2*_raw_predictions_!$M29*_coefficients_!E$12- _coefficients_!E$2)/_coefficients_!E$8</f>
        <v>-0.63904387724600142</v>
      </c>
      <c r="F29">
        <f>(_raw_predictions_!F29*(1-_raw_predictions_!$M29*'Score Dashboard'!$B$2) + 'Score Dashboard'!$B$2*_raw_predictions_!$M29*_coefficients_!F$12- _coefficients_!F$2)/_coefficients_!F$8</f>
        <v>-0.30986111657441029</v>
      </c>
      <c r="G29">
        <f>(_raw_predictions_!G29*(1-_raw_predictions_!$M29*'Score Dashboard'!$B$2) + 'Score Dashboard'!$B$2*_raw_predictions_!$M29*_coefficients_!G$12- _coefficients_!G$2)/_coefficients_!G$8</f>
        <v>0.92796622742095758</v>
      </c>
      <c r="H29">
        <f>(_coefficients_!H$2 - _raw_predictions_!H29*(1-_raw_predictions_!$M29*'Score Dashboard'!$B$2) - _raw_predictions_!$M29*'Score Dashboard'!$B$2*_coefficients_!H$12)/_coefficients_!H$8</f>
        <v>0.80256010487822038</v>
      </c>
      <c r="I29">
        <f>(1-_raw_predictions_!$M29*'Score Dashboard'!$B$2) * _raw_predictions_!I29/_coefficients_!L$2 * (_raw_predictions_!J29-_coefficients_!I$2)/_coefficients_!I$8</f>
        <v>-0.32850034784183579</v>
      </c>
      <c r="J29">
        <f>(1-_raw_predictions_!$M29*'Score Dashboard'!$B$2) * _raw_predictions_!K29/_coefficients_!M$2 * (_raw_predictions_!L29-_coefficients_!J$2)/_coefficients_!J$8</f>
        <v>-0.39782186209662856</v>
      </c>
      <c r="K29">
        <f t="shared" si="0"/>
        <v>-1.2013434930306572</v>
      </c>
    </row>
    <row r="30" spans="1:11">
      <c r="A30" t="str">
        <f>_raw_predictions_!A30</f>
        <v>Naz Reid</v>
      </c>
      <c r="B30">
        <f>(_raw_predictions_!B30*(1-_raw_predictions_!$M30*'Score Dashboard'!$B$2) + 'Score Dashboard'!$B$2*_raw_predictions_!$M30*_coefficients_!B$12- _coefficients_!B$2)/_coefficients_!B$8</f>
        <v>-0.86817620305655119</v>
      </c>
      <c r="C30">
        <f>(_raw_predictions_!C30*(1-_raw_predictions_!$M30*'Score Dashboard'!$B$2) + 'Score Dashboard'!$B$2*_raw_predictions_!$M30*_coefficients_!C$12- _coefficients_!C$2)/_coefficients_!C$8</f>
        <v>-0.37143475842890411</v>
      </c>
      <c r="D30">
        <f>(_raw_predictions_!D30*(1-_raw_predictions_!$M30*'Score Dashboard'!$B$2) + 'Score Dashboard'!$B$2*_raw_predictions_!$M30*_coefficients_!D$12- _coefficients_!D$2)/_coefficients_!D$8</f>
        <v>-1.1395139470746098</v>
      </c>
      <c r="E30">
        <f>(_raw_predictions_!E30*(1-_raw_predictions_!$M30*'Score Dashboard'!$B$2) + 'Score Dashboard'!$B$2*_raw_predictions_!$M30*_coefficients_!E$12- _coefficients_!E$2)/_coefficients_!E$8</f>
        <v>-1.0622198772028817</v>
      </c>
      <c r="F30">
        <f>(_raw_predictions_!F30*(1-_raw_predictions_!$M30*'Score Dashboard'!$B$2) + 'Score Dashboard'!$B$2*_raw_predictions_!$M30*_coefficients_!F$12- _coefficients_!F$2)/_coefficients_!F$8</f>
        <v>0.46441731967408978</v>
      </c>
      <c r="G30">
        <f>(_raw_predictions_!G30*(1-_raw_predictions_!$M30*'Score Dashboard'!$B$2) + 'Score Dashboard'!$B$2*_raw_predictions_!$M30*_coefficients_!G$12- _coefficients_!G$2)/_coefficients_!G$8</f>
        <v>-0.51733576838810669</v>
      </c>
      <c r="H30">
        <f>(_coefficients_!H$2 - _raw_predictions_!H30*(1-_raw_predictions_!$M30*'Score Dashboard'!$B$2) - _raw_predictions_!$M30*'Score Dashboard'!$B$2*_coefficients_!H$12)/_coefficients_!H$8</f>
        <v>0.78152733845537437</v>
      </c>
      <c r="I30">
        <f>(1-_raw_predictions_!$M30*'Score Dashboard'!$B$2) * _raw_predictions_!I30/_coefficients_!L$2 * (_raw_predictions_!J30-_coefficients_!I$2)/_coefficients_!I$8</f>
        <v>-0.42266956033481395</v>
      </c>
      <c r="J30">
        <f>(1-_raw_predictions_!$M30*'Score Dashboard'!$B$2) * _raw_predictions_!K30/_coefficients_!M$2 * (_raw_predictions_!L30-_coefficients_!J$2)/_coefficients_!J$8</f>
        <v>0.11368553126141578</v>
      </c>
      <c r="K30">
        <f t="shared" si="0"/>
        <v>-3.0217199250949873</v>
      </c>
    </row>
    <row r="31" spans="1:11">
      <c r="A31" t="str">
        <f>_raw_predictions_!A31</f>
        <v>Mike Conley</v>
      </c>
      <c r="B31">
        <f>(_raw_predictions_!B31*(1-_raw_predictions_!$M31*'Score Dashboard'!$B$2) + 'Score Dashboard'!$B$2*_raw_predictions_!$M31*_coefficients_!B$12- _coefficients_!B$2)/_coefficients_!B$8</f>
        <v>-0.87585691704776425</v>
      </c>
      <c r="C31">
        <f>(_raw_predictions_!C31*(1-_raw_predictions_!$M31*'Score Dashboard'!$B$2) + 'Score Dashboard'!$B$2*_raw_predictions_!$M31*_coefficients_!C$12- _coefficients_!C$2)/_coefficients_!C$8</f>
        <v>-1.1785627304435129</v>
      </c>
      <c r="D31">
        <f>(_raw_predictions_!D31*(1-_raw_predictions_!$M31*'Score Dashboard'!$B$2) + 'Score Dashboard'!$B$2*_raw_predictions_!$M31*_coefficients_!D$12- _coefficients_!D$2)/_coefficients_!D$8</f>
        <v>0.72132035856180632</v>
      </c>
      <c r="E31">
        <f>(_raw_predictions_!E31*(1-_raw_predictions_!$M31*'Score Dashboard'!$B$2) + 'Score Dashboard'!$B$2*_raw_predictions_!$M31*_coefficients_!E$12- _coefficients_!E$2)/_coefficients_!E$8</f>
        <v>0.16898366363136225</v>
      </c>
      <c r="F31">
        <f>(_raw_predictions_!F31*(1-_raw_predictions_!$M31*'Score Dashboard'!$B$2) + 'Score Dashboard'!$B$2*_raw_predictions_!$M31*_coefficients_!F$12- _coefficients_!F$2)/_coefficients_!F$8</f>
        <v>-0.74872247483694565</v>
      </c>
      <c r="G31">
        <f>(_raw_predictions_!G31*(1-_raw_predictions_!$M31*'Score Dashboard'!$B$2) + 'Score Dashboard'!$B$2*_raw_predictions_!$M31*_coefficients_!G$12- _coefficients_!G$2)/_coefficients_!G$8</f>
        <v>9.3442417271135988E-2</v>
      </c>
      <c r="H31">
        <f>(_coefficients_!H$2 - _raw_predictions_!H31*(1-_raw_predictions_!$M31*'Score Dashboard'!$B$2) - _raw_predictions_!$M31*'Score Dashboard'!$B$2*_coefficients_!H$12)/_coefficients_!H$8</f>
        <v>0.50025201690379362</v>
      </c>
      <c r="I31">
        <f>(1-_raw_predictions_!$M31*'Score Dashboard'!$B$2) * _raw_predictions_!I31/_coefficients_!L$2 * (_raw_predictions_!J31-_coefficients_!I$2)/_coefficients_!I$8</f>
        <v>6.9637426393463667E-2</v>
      </c>
      <c r="J31">
        <f>(1-_raw_predictions_!$M31*'Score Dashboard'!$B$2) * _raw_predictions_!K31/_coefficients_!M$2 * (_raw_predictions_!L31-_coefficients_!J$2)/_coefficients_!J$8</f>
        <v>-0.78957499587185009</v>
      </c>
      <c r="K31">
        <f t="shared" si="0"/>
        <v>-2.0390812354385113</v>
      </c>
    </row>
    <row r="32" spans="1:11">
      <c r="A32" t="str">
        <f>_raw_predictions_!A32</f>
        <v>Ochai Agbaji</v>
      </c>
      <c r="B32">
        <f>(_raw_predictions_!B32*(1-_raw_predictions_!$M32*'Score Dashboard'!$B$2) + 'Score Dashboard'!$B$2*_raw_predictions_!$M32*_coefficients_!B$12- _coefficients_!B$2)/_coefficients_!B$8</f>
        <v>-1.0812035899080412</v>
      </c>
      <c r="C32">
        <f>(_raw_predictions_!C32*(1-_raw_predictions_!$M32*'Score Dashboard'!$B$2) + 'Score Dashboard'!$B$2*_raw_predictions_!$M32*_coefficients_!C$12- _coefficients_!C$2)/_coefficients_!C$8</f>
        <v>-1.144991324862185</v>
      </c>
      <c r="D32">
        <f>(_raw_predictions_!D32*(1-_raw_predictions_!$M32*'Score Dashboard'!$B$2) + 'Score Dashboard'!$B$2*_raw_predictions_!$M32*_coefficients_!D$12- _coefficients_!D$2)/_coefficients_!D$8</f>
        <v>-0.9935586378160346</v>
      </c>
      <c r="E32">
        <f>(_raw_predictions_!E32*(1-_raw_predictions_!$M32*'Score Dashboard'!$B$2) + 'Score Dashboard'!$B$2*_raw_predictions_!$M32*_coefficients_!E$12- _coefficients_!E$2)/_coefficients_!E$8</f>
        <v>-1.3049868502039517</v>
      </c>
      <c r="F32">
        <f>(_raw_predictions_!F32*(1-_raw_predictions_!$M32*'Score Dashboard'!$B$2) + 'Score Dashboard'!$B$2*_raw_predictions_!$M32*_coefficients_!F$12- _coefficients_!F$2)/_coefficients_!F$8</f>
        <v>-0.66102498091456019</v>
      </c>
      <c r="G32">
        <f>(_raw_predictions_!G32*(1-_raw_predictions_!$M32*'Score Dashboard'!$B$2) + 'Score Dashboard'!$B$2*_raw_predictions_!$M32*_coefficients_!G$12- _coefficients_!G$2)/_coefficients_!G$8</f>
        <v>-2.6841002075402694E-2</v>
      </c>
      <c r="H32">
        <f>(_coefficients_!H$2 - _raw_predictions_!H32*(1-_raw_predictions_!$M32*'Score Dashboard'!$B$2) - _raw_predictions_!$M32*'Score Dashboard'!$B$2*_coefficients_!H$12)/_coefficients_!H$8</f>
        <v>1.0691851319005832</v>
      </c>
      <c r="I32">
        <f>(1-_raw_predictions_!$M32*'Score Dashboard'!$B$2) * _raw_predictions_!I32/_coefficients_!L$2 * (_raw_predictions_!J32-_coefficients_!I$2)/_coefficients_!I$8</f>
        <v>6.4128902107515262E-2</v>
      </c>
      <c r="J32">
        <f>(1-_raw_predictions_!$M32*'Score Dashboard'!$B$2) * _raw_predictions_!K32/_coefficients_!M$2 * (_raw_predictions_!L32-_coefficients_!J$2)/_coefficients_!J$8</f>
        <v>-0.5774927633172201</v>
      </c>
      <c r="K32">
        <f t="shared" si="0"/>
        <v>-4.6567851150892992</v>
      </c>
    </row>
    <row r="33" spans="1:11">
      <c r="A33" t="str">
        <f>_raw_predictions_!A33</f>
        <v>Obi Toppin</v>
      </c>
      <c r="B33">
        <f>(_raw_predictions_!B33*(1-_raw_predictions_!$M33*'Score Dashboard'!$B$2) + 'Score Dashboard'!$B$2*_raw_predictions_!$M33*_coefficients_!B$12- _coefficients_!B$2)/_coefficients_!B$8</f>
        <v>-1.2992076298200259</v>
      </c>
      <c r="C33">
        <f>(_raw_predictions_!C33*(1-_raw_predictions_!$M33*'Score Dashboard'!$B$2) + 'Score Dashboard'!$B$2*_raw_predictions_!$M33*_coefficients_!C$12- _coefficients_!C$2)/_coefficients_!C$8</f>
        <v>-0.89571633867692069</v>
      </c>
      <c r="D33">
        <f>(_raw_predictions_!D33*(1-_raw_predictions_!$M33*'Score Dashboard'!$B$2) + 'Score Dashboard'!$B$2*_raw_predictions_!$M33*_coefficients_!D$12- _coefficients_!D$2)/_coefficients_!D$8</f>
        <v>-1.1134318417824192</v>
      </c>
      <c r="E33">
        <f>(_raw_predictions_!E33*(1-_raw_predictions_!$M33*'Score Dashboard'!$B$2) + 'Score Dashboard'!$B$2*_raw_predictions_!$M33*_coefficients_!E$12- _coefficients_!E$2)/_coefficients_!E$8</f>
        <v>-1.4025920691693643</v>
      </c>
      <c r="F33">
        <f>(_raw_predictions_!F33*(1-_raw_predictions_!$M33*'Score Dashboard'!$B$2) + 'Score Dashboard'!$B$2*_raw_predictions_!$M33*_coefficients_!F$12- _coefficients_!F$2)/_coefficients_!F$8</f>
        <v>-0.59468709101099793</v>
      </c>
      <c r="G33">
        <f>(_raw_predictions_!G33*(1-_raw_predictions_!$M33*'Score Dashboard'!$B$2) + 'Score Dashboard'!$B$2*_raw_predictions_!$M33*_coefficients_!G$12- _coefficients_!G$2)/_coefficients_!G$8</f>
        <v>-0.20417136517952053</v>
      </c>
      <c r="H33">
        <f>(_coefficients_!H$2 - _raw_predictions_!H33*(1-_raw_predictions_!$M33*'Score Dashboard'!$B$2) - _raw_predictions_!$M33*'Score Dashboard'!$B$2*_coefficients_!H$12)/_coefficients_!H$8</f>
        <v>1.3405991002147895</v>
      </c>
      <c r="I33">
        <f>(1-_raw_predictions_!$M33*'Score Dashboard'!$B$2) * _raw_predictions_!I33/_coefficients_!L$2 * (_raw_predictions_!J33-_coefficients_!I$2)/_coefficients_!I$8</f>
        <v>-6.889600516060853E-3</v>
      </c>
      <c r="J33">
        <f>(1-_raw_predictions_!$M33*'Score Dashboard'!$B$2) * _raw_predictions_!K33/_coefficients_!M$2 * (_raw_predictions_!L33-_coefficients_!J$2)/_coefficients_!J$8</f>
        <v>-0.28438199201797187</v>
      </c>
      <c r="K33">
        <f t="shared" si="0"/>
        <v>-4.4604788279584922</v>
      </c>
    </row>
    <row r="34" spans="1:11">
      <c r="A34" t="str">
        <f>_raw_predictions_!A34</f>
        <v>O.G. Anunoby</v>
      </c>
      <c r="B34">
        <f>(_raw_predictions_!B34*(1-_raw_predictions_!$M34*'Score Dashboard'!$B$2) + 'Score Dashboard'!$B$2*_raw_predictions_!$M34*_coefficients_!B$12- _coefficients_!B$2)/_coefficients_!B$8</f>
        <v>0.35119490380664226</v>
      </c>
      <c r="C34">
        <f>(_raw_predictions_!C34*(1-_raw_predictions_!$M34*'Score Dashboard'!$B$2) + 'Score Dashboard'!$B$2*_raw_predictions_!$M34*_coefficients_!C$12- _coefficients_!C$2)/_coefficients_!C$8</f>
        <v>-5.6502707425737257E-2</v>
      </c>
      <c r="D34">
        <f>(_raw_predictions_!D34*(1-_raw_predictions_!$M34*'Score Dashboard'!$B$2) + 'Score Dashboard'!$B$2*_raw_predictions_!$M34*_coefficients_!D$12- _coefficients_!D$2)/_coefficients_!D$8</f>
        <v>-0.53921462791705299</v>
      </c>
      <c r="E34">
        <f>(_raw_predictions_!E34*(1-_raw_predictions_!$M34*'Score Dashboard'!$B$2) + 'Score Dashboard'!$B$2*_raw_predictions_!$M34*_coefficients_!E$12- _coefficients_!E$2)/_coefficients_!E$8</f>
        <v>2.3984194530426239</v>
      </c>
      <c r="F34">
        <f>(_raw_predictions_!F34*(1-_raw_predictions_!$M34*'Score Dashboard'!$B$2) + 'Score Dashboard'!$B$2*_raw_predictions_!$M34*_coefficients_!F$12- _coefficients_!F$2)/_coefficients_!F$8</f>
        <v>4.6793205870718731E-2</v>
      </c>
      <c r="G34">
        <f>(_raw_predictions_!G34*(1-_raw_predictions_!$M34*'Score Dashboard'!$B$2) + 'Score Dashboard'!$B$2*_raw_predictions_!$M34*_coefficients_!G$12- _coefficients_!G$2)/_coefficients_!G$8</f>
        <v>0.69573361618443297</v>
      </c>
      <c r="H34">
        <f>(_coefficients_!H$2 - _raw_predictions_!H34*(1-_raw_predictions_!$M34*'Score Dashboard'!$B$2) - _raw_predictions_!$M34*'Score Dashboard'!$B$2*_coefficients_!H$12)/_coefficients_!H$8</f>
        <v>8.185375972432691E-4</v>
      </c>
      <c r="I34">
        <f>(1-_raw_predictions_!$M34*'Score Dashboard'!$B$2) * _raw_predictions_!I34/_coefficients_!L$2 * (_raw_predictions_!J34-_coefficients_!I$2)/_coefficients_!I$8</f>
        <v>0.1783518366313088</v>
      </c>
      <c r="J34">
        <f>(1-_raw_predictions_!$M34*'Score Dashboard'!$B$2) * _raw_predictions_!K34/_coefficients_!M$2 * (_raw_predictions_!L34-_coefficients_!J$2)/_coefficients_!J$8</f>
        <v>-0.44510045872230164</v>
      </c>
      <c r="K34">
        <f t="shared" si="0"/>
        <v>2.6304937590678783</v>
      </c>
    </row>
    <row r="35" spans="1:11">
      <c r="A35" t="str">
        <f>_raw_predictions_!A35</f>
        <v>Norman Powell</v>
      </c>
      <c r="B35">
        <f>(_raw_predictions_!B35*(1-_raw_predictions_!$M35*'Score Dashboard'!$B$2) + 'Score Dashboard'!$B$2*_raw_predictions_!$M35*_coefficients_!B$12- _coefficients_!B$2)/_coefficients_!B$8</f>
        <v>0.19436311562301731</v>
      </c>
      <c r="C35">
        <f>(_raw_predictions_!C35*(1-_raw_predictions_!$M35*'Score Dashboard'!$B$2) + 'Score Dashboard'!$B$2*_raw_predictions_!$M35*_coefficients_!C$12- _coefficients_!C$2)/_coefficients_!C$8</f>
        <v>-0.87630486706995003</v>
      </c>
      <c r="D35">
        <f>(_raw_predictions_!D35*(1-_raw_predictions_!$M35*'Score Dashboard'!$B$2) + 'Score Dashboard'!$B$2*_raw_predictions_!$M35*_coefficients_!D$12- _coefficients_!D$2)/_coefficients_!D$8</f>
        <v>-0.70042632668527904</v>
      </c>
      <c r="E35">
        <f>(_raw_predictions_!E35*(1-_raw_predictions_!$M35*'Score Dashboard'!$B$2) + 'Score Dashboard'!$B$2*_raw_predictions_!$M35*_coefficients_!E$12- _coefficients_!E$2)/_coefficients_!E$8</f>
        <v>-0.13177323731220197</v>
      </c>
      <c r="F35">
        <f>(_raw_predictions_!F35*(1-_raw_predictions_!$M35*'Score Dashboard'!$B$2) + 'Score Dashboard'!$B$2*_raw_predictions_!$M35*_coefficients_!F$12- _coefficients_!F$2)/_coefficients_!F$8</f>
        <v>-0.58628438890410151</v>
      </c>
      <c r="G35">
        <f>(_raw_predictions_!G35*(1-_raw_predictions_!$M35*'Score Dashboard'!$B$2) + 'Score Dashboard'!$B$2*_raw_predictions_!$M35*_coefficients_!G$12- _coefficients_!G$2)/_coefficients_!G$8</f>
        <v>0.41887414065369877</v>
      </c>
      <c r="H35">
        <f>(_coefficients_!H$2 - _raw_predictions_!H35*(1-_raw_predictions_!$M35*'Score Dashboard'!$B$2) - _raw_predictions_!$M35*'Score Dashboard'!$B$2*_coefficients_!H$12)/_coefficients_!H$8</f>
        <v>0.28500602866779129</v>
      </c>
      <c r="I35">
        <f>(1-_raw_predictions_!$M35*'Score Dashboard'!$B$2) * _raw_predictions_!I35/_coefficients_!L$2 * (_raw_predictions_!J35-_coefficients_!I$2)/_coefficients_!I$8</f>
        <v>0.37605249393592777</v>
      </c>
      <c r="J35">
        <f>(1-_raw_predictions_!$M35*'Score Dashboard'!$B$2) * _raw_predictions_!K35/_coefficients_!M$2 * (_raw_predictions_!L35-_coefficients_!J$2)/_coefficients_!J$8</f>
        <v>-0.40754312261132442</v>
      </c>
      <c r="K35">
        <f t="shared" si="0"/>
        <v>-1.4280361637024221</v>
      </c>
    </row>
    <row r="36" spans="1:11">
      <c r="A36" t="str">
        <f>_raw_predictions_!A36</f>
        <v>Noah Vonleh</v>
      </c>
      <c r="B36">
        <f>(_raw_predictions_!B36*(1-_raw_predictions_!$M36*'Score Dashboard'!$B$2) + 'Score Dashboard'!$B$2*_raw_predictions_!$M36*_coefficients_!B$12- _coefficients_!B$2)/_coefficients_!B$8</f>
        <v>-1.6763027846939882</v>
      </c>
      <c r="C36">
        <f>(_raw_predictions_!C36*(1-_raw_predictions_!$M36*'Score Dashboard'!$B$2) + 'Score Dashboard'!$B$2*_raw_predictions_!$M36*_coefficients_!C$12- _coefficients_!C$2)/_coefficients_!C$8</f>
        <v>-1.1062748026424767</v>
      </c>
      <c r="D36">
        <f>(_raw_predictions_!D36*(1-_raw_predictions_!$M36*'Score Dashboard'!$B$2) + 'Score Dashboard'!$B$2*_raw_predictions_!$M36*_coefficients_!D$12- _coefficients_!D$2)/_coefficients_!D$8</f>
        <v>-1.1812373345463312</v>
      </c>
      <c r="E36">
        <f>(_raw_predictions_!E36*(1-_raw_predictions_!$M36*'Score Dashboard'!$B$2) + 'Score Dashboard'!$B$2*_raw_predictions_!$M36*_coefficients_!E$12- _coefficients_!E$2)/_coefficients_!E$8</f>
        <v>-1.7192890989087068</v>
      </c>
      <c r="F36">
        <f>(_raw_predictions_!F36*(1-_raw_predictions_!$M36*'Score Dashboard'!$B$2) + 'Score Dashboard'!$B$2*_raw_predictions_!$M36*_coefficients_!F$12- _coefficients_!F$2)/_coefficients_!F$8</f>
        <v>-0.53771466978092963</v>
      </c>
      <c r="G36">
        <f>(_raw_predictions_!G36*(1-_raw_predictions_!$M36*'Score Dashboard'!$B$2) + 'Score Dashboard'!$B$2*_raw_predictions_!$M36*_coefficients_!G$12- _coefficients_!G$2)/_coefficients_!G$8</f>
        <v>-1.0932530563099303</v>
      </c>
      <c r="H36">
        <f>(_coefficients_!H$2 - _raw_predictions_!H36*(1-_raw_predictions_!$M36*'Score Dashboard'!$B$2) - _raw_predictions_!$M36*'Score Dashboard'!$B$2*_coefficients_!H$12)/_coefficients_!H$8</f>
        <v>1.3416633809730538</v>
      </c>
      <c r="I36">
        <f>(1-_raw_predictions_!$M36*'Score Dashboard'!$B$2) * _raw_predictions_!I36/_coefficients_!L$2 * (_raw_predictions_!J36-_coefficients_!I$2)/_coefficients_!I$8</f>
        <v>-8.4609478790865333E-2</v>
      </c>
      <c r="J36">
        <f>(1-_raw_predictions_!$M36*'Score Dashboard'!$B$2) * _raw_predictions_!K36/_coefficients_!M$2 * (_raw_predictions_!L36-_coefficients_!J$2)/_coefficients_!J$8</f>
        <v>-1.1916727434822477E-2</v>
      </c>
      <c r="K36">
        <f t="shared" si="0"/>
        <v>-6.0689345721349968</v>
      </c>
    </row>
    <row r="37" spans="1:11">
      <c r="A37" t="str">
        <f>_raw_predictions_!A37</f>
        <v>Nikola Vucevic</v>
      </c>
      <c r="B37">
        <f>(_raw_predictions_!B37*(1-_raw_predictions_!$M37*'Score Dashboard'!$B$2) + 'Score Dashboard'!$B$2*_raw_predictions_!$M37*_coefficients_!B$12- _coefficients_!B$2)/_coefficients_!B$8</f>
        <v>0.44951281496730616</v>
      </c>
      <c r="C37">
        <f>(_raw_predictions_!C37*(1-_raw_predictions_!$M37*'Score Dashboard'!$B$2) + 'Score Dashboard'!$B$2*_raw_predictions_!$M37*_coefficients_!C$12- _coefficients_!C$2)/_coefficients_!C$8</f>
        <v>1.890288880449754</v>
      </c>
      <c r="D37">
        <f>(_raw_predictions_!D37*(1-_raw_predictions_!$M37*'Score Dashboard'!$B$2) + 'Score Dashboard'!$B$2*_raw_predictions_!$M37*_coefficients_!D$12- _coefficients_!D$2)/_coefficients_!D$8</f>
        <v>-0.13541508401154431</v>
      </c>
      <c r="E37">
        <f>(_raw_predictions_!E37*(1-_raw_predictions_!$M37*'Score Dashboard'!$B$2) + 'Score Dashboard'!$B$2*_raw_predictions_!$M37*_coefficients_!E$12- _coefficients_!E$2)/_coefficients_!E$8</f>
        <v>-0.40262221553630367</v>
      </c>
      <c r="F37">
        <f>(_raw_predictions_!F37*(1-_raw_predictions_!$M37*'Score Dashboard'!$B$2) + 'Score Dashboard'!$B$2*_raw_predictions_!$M37*_coefficients_!F$12- _coefficients_!F$2)/_coefficients_!F$8</f>
        <v>0.16346969453008331</v>
      </c>
      <c r="G37">
        <f>(_raw_predictions_!G37*(1-_raw_predictions_!$M37*'Score Dashboard'!$B$2) + 'Score Dashboard'!$B$2*_raw_predictions_!$M37*_coefficients_!G$12- _coefficients_!G$2)/_coefficients_!G$8</f>
        <v>2.504146371225064E-2</v>
      </c>
      <c r="H37">
        <f>(_coefficients_!H$2 - _raw_predictions_!H37*(1-_raw_predictions_!$M37*'Score Dashboard'!$B$2) - _raw_predictions_!$M37*'Score Dashboard'!$B$2*_coefficients_!H$12)/_coefficients_!H$8</f>
        <v>-0.10099342851933472</v>
      </c>
      <c r="I37">
        <f>(1-_raw_predictions_!$M37*'Score Dashboard'!$B$2) * _raw_predictions_!I37/_coefficients_!L$2 * (_raw_predictions_!J37-_coefficients_!I$2)/_coefficients_!I$8</f>
        <v>9.729706177459016E-2</v>
      </c>
      <c r="J37">
        <f>(1-_raw_predictions_!$M37*'Score Dashboard'!$B$2) * _raw_predictions_!K37/_coefficients_!M$2 * (_raw_predictions_!L37-_coefficients_!J$2)/_coefficients_!J$8</f>
        <v>1.4247028074464017E-2</v>
      </c>
      <c r="K37">
        <f t="shared" si="0"/>
        <v>2.0008262154412653</v>
      </c>
    </row>
    <row r="38" spans="1:11">
      <c r="A38" t="str">
        <f>_raw_predictions_!A38</f>
        <v>Nikola Jovic</v>
      </c>
      <c r="B38">
        <f>(_raw_predictions_!B38*(1-_raw_predictions_!$M38*'Score Dashboard'!$B$2) + 'Score Dashboard'!$B$2*_raw_predictions_!$M38*_coefficients_!B$12- _coefficients_!B$2)/_coefficients_!B$8</f>
        <v>-1.5822672917193685</v>
      </c>
      <c r="C38">
        <f>(_raw_predictions_!C38*(1-_raw_predictions_!$M38*'Score Dashboard'!$B$2) + 'Score Dashboard'!$B$2*_raw_predictions_!$M38*_coefficients_!C$12- _coefficients_!C$2)/_coefficients_!C$8</f>
        <v>-1.1299286573145617</v>
      </c>
      <c r="D38">
        <f>(_raw_predictions_!D38*(1-_raw_predictions_!$M38*'Score Dashboard'!$B$2) + 'Score Dashboard'!$B$2*_raw_predictions_!$M38*_coefficients_!D$12- _coefficients_!D$2)/_coefficients_!D$8</f>
        <v>-1.1996884729560462</v>
      </c>
      <c r="E38">
        <f>(_raw_predictions_!E38*(1-_raw_predictions_!$M38*'Score Dashboard'!$B$2) + 'Score Dashboard'!$B$2*_raw_predictions_!$M38*_coefficients_!E$12- _coefficients_!E$2)/_coefficients_!E$8</f>
        <v>-1.4763293497811802</v>
      </c>
      <c r="F38">
        <f>(_raw_predictions_!F38*(1-_raw_predictions_!$M38*'Score Dashboard'!$B$2) + 'Score Dashboard'!$B$2*_raw_predictions_!$M38*_coefficients_!F$12- _coefficients_!F$2)/_coefficients_!F$8</f>
        <v>-0.66135782202977744</v>
      </c>
      <c r="G38">
        <f>(_raw_predictions_!G38*(1-_raw_predictions_!$M38*'Score Dashboard'!$B$2) + 'Score Dashboard'!$B$2*_raw_predictions_!$M38*_coefficients_!G$12- _coefficients_!G$2)/_coefficients_!G$8</f>
        <v>-0.87173323739198805</v>
      </c>
      <c r="H38">
        <f>(_coefficients_!H$2 - _raw_predictions_!H38*(1-_raw_predictions_!$M38*'Score Dashboard'!$B$2) - _raw_predictions_!$M38*'Score Dashboard'!$B$2*_coefficients_!H$12)/_coefficients_!H$8</f>
        <v>1.3714894822531036</v>
      </c>
      <c r="I38">
        <f>(1-_raw_predictions_!$M38*'Score Dashboard'!$B$2) * _raw_predictions_!I38/_coefficients_!L$2 * (_raw_predictions_!J38-_coefficients_!I$2)/_coefficients_!I$8</f>
        <v>-9.3457482276290985E-2</v>
      </c>
      <c r="J38">
        <f>(1-_raw_predictions_!$M38*'Score Dashboard'!$B$2) * _raw_predictions_!K38/_coefficients_!M$2 * (_raw_predictions_!L38-_coefficients_!J$2)/_coefficients_!J$8</f>
        <v>-0.17344192118231272</v>
      </c>
      <c r="K38">
        <f t="shared" si="0"/>
        <v>-5.8167147523984211</v>
      </c>
    </row>
    <row r="39" spans="1:11">
      <c r="A39" t="str">
        <f>_raw_predictions_!A39</f>
        <v>Nikola Jokic</v>
      </c>
      <c r="B39">
        <f>(_raw_predictions_!B39*(1-_raw_predictions_!$M39*'Score Dashboard'!$B$2) + 'Score Dashboard'!$B$2*_raw_predictions_!$M39*_coefficients_!B$12- _coefficients_!B$2)/_coefficients_!B$8</f>
        <v>1.7185655541790126</v>
      </c>
      <c r="C39">
        <f>(_raw_predictions_!C39*(1-_raw_predictions_!$M39*'Score Dashboard'!$B$2) + 'Score Dashboard'!$B$2*_raw_predictions_!$M39*_coefficients_!C$12- _coefficients_!C$2)/_coefficients_!C$8</f>
        <v>2.1701347240637885</v>
      </c>
      <c r="D39">
        <f>(_raw_predictions_!D39*(1-_raw_predictions_!$M39*'Score Dashboard'!$B$2) + 'Score Dashboard'!$B$2*_raw_predictions_!$M39*_coefficients_!D$12- _coefficients_!D$2)/_coefficients_!D$8</f>
        <v>2.6817823597462178</v>
      </c>
      <c r="E39">
        <f>(_raw_predictions_!E39*(1-_raw_predictions_!$M39*'Score Dashboard'!$B$2) + 'Score Dashboard'!$B$2*_raw_predictions_!$M39*_coefficients_!E$12- _coefficients_!E$2)/_coefficients_!E$8</f>
        <v>0.86489213167782186</v>
      </c>
      <c r="F39">
        <f>(_raw_predictions_!F39*(1-_raw_predictions_!$M39*'Score Dashboard'!$B$2) + 'Score Dashboard'!$B$2*_raw_predictions_!$M39*_coefficients_!F$12- _coefficients_!F$2)/_coefficients_!F$8</f>
        <v>4.7000897105675961E-2</v>
      </c>
      <c r="G39">
        <f>(_raw_predictions_!G39*(1-_raw_predictions_!$M39*'Score Dashboard'!$B$2) + 'Score Dashboard'!$B$2*_raw_predictions_!$M39*_coefficients_!G$12- _coefficients_!G$2)/_coefficients_!G$8</f>
        <v>-0.4693891369585545</v>
      </c>
      <c r="H39">
        <f>(_coefficients_!H$2 - _raw_predictions_!H39*(1-_raw_predictions_!$M39*'Score Dashboard'!$B$2) - _raw_predictions_!$M39*'Score Dashboard'!$B$2*_coefficients_!H$12)/_coefficients_!H$8</f>
        <v>-2.4596742888275873</v>
      </c>
      <c r="I39">
        <f>(1-_raw_predictions_!$M39*'Score Dashboard'!$B$2) * _raw_predictions_!I39/_coefficients_!L$2 * (_raw_predictions_!J39-_coefficients_!I$2)/_coefficients_!I$8</f>
        <v>0.70452121620062935</v>
      </c>
      <c r="J39">
        <f>(1-_raw_predictions_!$M39*'Score Dashboard'!$B$2) * _raw_predictions_!K39/_coefficients_!M$2 * (_raw_predictions_!L39-_coefficients_!J$2)/_coefficients_!J$8</f>
        <v>2.6937038199157848</v>
      </c>
      <c r="K39">
        <f t="shared" si="0"/>
        <v>7.9515372771027888</v>
      </c>
    </row>
    <row r="40" spans="1:11">
      <c r="A40" t="str">
        <f>_raw_predictions_!A40</f>
        <v>Nicolas Batum</v>
      </c>
      <c r="B40">
        <f>(_raw_predictions_!B40*(1-_raw_predictions_!$M40*'Score Dashboard'!$B$2) + 'Score Dashboard'!$B$2*_raw_predictions_!$M40*_coefficients_!B$12- _coefficients_!B$2)/_coefficients_!B$8</f>
        <v>-1.5570703484170576</v>
      </c>
      <c r="C40">
        <f>(_raw_predictions_!C40*(1-_raw_predictions_!$M40*'Score Dashboard'!$B$2) + 'Score Dashboard'!$B$2*_raw_predictions_!$M40*_coefficients_!C$12- _coefficients_!C$2)/_coefficients_!C$8</f>
        <v>-0.7035705765257001</v>
      </c>
      <c r="D40">
        <f>(_raw_predictions_!D40*(1-_raw_predictions_!$M40*'Score Dashboard'!$B$2) + 'Score Dashboard'!$B$2*_raw_predictions_!$M40*_coefficients_!D$12- _coefficients_!D$2)/_coefficients_!D$8</f>
        <v>-0.9546259303257979</v>
      </c>
      <c r="E40">
        <f>(_raw_predictions_!E40*(1-_raw_predictions_!$M40*'Score Dashboard'!$B$2) + 'Score Dashboard'!$B$2*_raw_predictions_!$M40*_coefficients_!E$12- _coefficients_!E$2)/_coefficients_!E$8</f>
        <v>-0.75226675546978994</v>
      </c>
      <c r="F40">
        <f>(_raw_predictions_!F40*(1-_raw_predictions_!$M40*'Score Dashboard'!$B$2) + 'Score Dashboard'!$B$2*_raw_predictions_!$M40*_coefficients_!F$12- _coefficients_!F$2)/_coefficients_!F$8</f>
        <v>-0.23063391654077636</v>
      </c>
      <c r="G40">
        <f>(_raw_predictions_!G40*(1-_raw_predictions_!$M40*'Score Dashboard'!$B$2) + 'Score Dashboard'!$B$2*_raw_predictions_!$M40*_coefficients_!G$12- _coefficients_!G$2)/_coefficients_!G$8</f>
        <v>-9.3743260034726147E-2</v>
      </c>
      <c r="H40">
        <f>(_coefficients_!H$2 - _raw_predictions_!H40*(1-_raw_predictions_!$M40*'Score Dashboard'!$B$2) - _raw_predictions_!$M40*'Score Dashboard'!$B$2*_coefficients_!H$12)/_coefficients_!H$8</f>
        <v>1.3349427196612385</v>
      </c>
      <c r="I40">
        <f>(1-_raw_predictions_!$M40*'Score Dashboard'!$B$2) * _raw_predictions_!I40/_coefficients_!L$2 * (_raw_predictions_!J40-_coefficients_!I$2)/_coefficients_!I$8</f>
        <v>-5.2099231412824312E-2</v>
      </c>
      <c r="J40">
        <f>(1-_raw_predictions_!$M40*'Score Dashboard'!$B$2) * _raw_predictions_!K40/_coefficients_!M$2 * (_raw_predictions_!L40-_coefficients_!J$2)/_coefficients_!J$8</f>
        <v>-0.36820074639694517</v>
      </c>
      <c r="K40">
        <f t="shared" si="0"/>
        <v>-3.3772680454623782</v>
      </c>
    </row>
    <row r="41" spans="1:11">
      <c r="A41" t="str">
        <f>_raw_predictions_!A41</f>
        <v>Nickeil Alexander-Walker</v>
      </c>
      <c r="B41">
        <f>(_raw_predictions_!B41*(1-_raw_predictions_!$M41*'Score Dashboard'!$B$2) + 'Score Dashboard'!$B$2*_raw_predictions_!$M41*_coefficients_!B$12- _coefficients_!B$2)/_coefficients_!B$8</f>
        <v>-1.4058848806007214</v>
      </c>
      <c r="C41">
        <f>(_raw_predictions_!C41*(1-_raw_predictions_!$M41*'Score Dashboard'!$B$2) + 'Score Dashboard'!$B$2*_raw_predictions_!$M41*_coefficients_!C$12- _coefficients_!C$2)/_coefficients_!C$8</f>
        <v>-1.2934460902272</v>
      </c>
      <c r="D41">
        <f>(_raw_predictions_!D41*(1-_raw_predictions_!$M41*'Score Dashboard'!$B$2) + 'Score Dashboard'!$B$2*_raw_predictions_!$M41*_coefficients_!D$12- _coefficients_!D$2)/_coefficients_!D$8</f>
        <v>-0.875688503609373</v>
      </c>
      <c r="E41">
        <f>(_raw_predictions_!E41*(1-_raw_predictions_!$M41*'Score Dashboard'!$B$2) + 'Score Dashboard'!$B$2*_raw_predictions_!$M41*_coefficients_!E$12- _coefficients_!E$2)/_coefficients_!E$8</f>
        <v>-1.0395693463427014</v>
      </c>
      <c r="F41">
        <f>(_raw_predictions_!F41*(1-_raw_predictions_!$M41*'Score Dashboard'!$B$2) + 'Score Dashboard'!$B$2*_raw_predictions_!$M41*_coefficients_!F$12- _coefficients_!F$2)/_coefficients_!F$8</f>
        <v>-0.59699487211236968</v>
      </c>
      <c r="G41">
        <f>(_raw_predictions_!G41*(1-_raw_predictions_!$M41*'Score Dashboard'!$B$2) + 'Score Dashboard'!$B$2*_raw_predictions_!$M41*_coefficients_!G$12- _coefficients_!G$2)/_coefficients_!G$8</f>
        <v>-0.4493445351182167</v>
      </c>
      <c r="H41">
        <f>(_coefficients_!H$2 - _raw_predictions_!H41*(1-_raw_predictions_!$M41*'Score Dashboard'!$B$2) - _raw_predictions_!$M41*'Score Dashboard'!$B$2*_coefficients_!H$12)/_coefficients_!H$8</f>
        <v>1.1151142063191952</v>
      </c>
      <c r="I41">
        <f>(1-_raw_predictions_!$M41*'Score Dashboard'!$B$2) * _raw_predictions_!I41/_coefficients_!L$2 * (_raw_predictions_!J41-_coefficients_!I$2)/_coefficients_!I$8</f>
        <v>-8.7189369541837217E-2</v>
      </c>
      <c r="J41">
        <f>(1-_raw_predictions_!$M41*'Score Dashboard'!$B$2) * _raw_predictions_!K41/_coefficients_!M$2 * (_raw_predictions_!L41-_coefficients_!J$2)/_coefficients_!J$8</f>
        <v>-0.50500392331880084</v>
      </c>
      <c r="K41">
        <f t="shared" si="0"/>
        <v>-5.1380073145520253</v>
      </c>
    </row>
    <row r="42" spans="1:11">
      <c r="A42" t="str">
        <f>_raw_predictions_!A42</f>
        <v>Nick Richards</v>
      </c>
      <c r="B42">
        <f>(_raw_predictions_!B42*(1-_raw_predictions_!$M42*'Score Dashboard'!$B$2) + 'Score Dashboard'!$B$2*_raw_predictions_!$M42*_coefficients_!B$12- _coefficients_!B$2)/_coefficients_!B$8</f>
        <v>-1.3743513061621428</v>
      </c>
      <c r="C42">
        <f>(_raw_predictions_!C42*(1-_raw_predictions_!$M42*'Score Dashboard'!$B$2) + 'Score Dashboard'!$B$2*_raw_predictions_!$M42*_coefficients_!C$12- _coefficients_!C$2)/_coefficients_!C$8</f>
        <v>-7.9855905259433903E-3</v>
      </c>
      <c r="D42">
        <f>(_raw_predictions_!D42*(1-_raw_predictions_!$M42*'Score Dashboard'!$B$2) + 'Score Dashboard'!$B$2*_raw_predictions_!$M42*_coefficients_!D$12- _coefficients_!D$2)/_coefficients_!D$8</f>
        <v>-1.3152391291159531</v>
      </c>
      <c r="E42">
        <f>(_raw_predictions_!E42*(1-_raw_predictions_!$M42*'Score Dashboard'!$B$2) + 'Score Dashboard'!$B$2*_raw_predictions_!$M42*_coefficients_!E$12- _coefficients_!E$2)/_coefficients_!E$8</f>
        <v>-1.5686761350355092</v>
      </c>
      <c r="F42">
        <f>(_raw_predictions_!F42*(1-_raw_predictions_!$M42*'Score Dashboard'!$B$2) + 'Score Dashboard'!$B$2*_raw_predictions_!$M42*_coefficients_!F$12- _coefficients_!F$2)/_coefficients_!F$8</f>
        <v>0.55147956755136096</v>
      </c>
      <c r="G42">
        <f>(_raw_predictions_!G42*(1-_raw_predictions_!$M42*'Score Dashboard'!$B$2) + 'Score Dashboard'!$B$2*_raw_predictions_!$M42*_coefficients_!G$12- _coefficients_!G$2)/_coefficients_!G$8</f>
        <v>-1.3793249044339948</v>
      </c>
      <c r="H42">
        <f>(_coefficients_!H$2 - _raw_predictions_!H42*(1-_raw_predictions_!$M42*'Score Dashboard'!$B$2) - _raw_predictions_!$M42*'Score Dashboard'!$B$2*_coefficients_!H$12)/_coefficients_!H$8</f>
        <v>1.1899674224284009</v>
      </c>
      <c r="I42">
        <f>(1-_raw_predictions_!$M42*'Score Dashboard'!$B$2) * _raw_predictions_!I42/_coefficients_!L$2 * (_raw_predictions_!J42-_coefficients_!I$2)/_coefficients_!I$8</f>
        <v>-0.48758868039706532</v>
      </c>
      <c r="J42">
        <f>(1-_raw_predictions_!$M42*'Score Dashboard'!$B$2) * _raw_predictions_!K42/_coefficients_!M$2 * (_raw_predictions_!L42-_coefficients_!J$2)/_coefficients_!J$8</f>
        <v>0.96698689900830648</v>
      </c>
      <c r="K42">
        <f t="shared" si="0"/>
        <v>-3.4247318566825404</v>
      </c>
    </row>
    <row r="43" spans="1:11">
      <c r="A43" t="str">
        <f>_raw_predictions_!A43</f>
        <v>Nic Claxton</v>
      </c>
      <c r="B43">
        <f>(_raw_predictions_!B43*(1-_raw_predictions_!$M43*'Score Dashboard'!$B$2) + 'Score Dashboard'!$B$2*_raw_predictions_!$M43*_coefficients_!B$12- _coefficients_!B$2)/_coefficients_!B$8</f>
        <v>-0.47958511791467984</v>
      </c>
      <c r="C43">
        <f>(_raw_predictions_!C43*(1-_raw_predictions_!$M43*'Score Dashboard'!$B$2) + 'Score Dashboard'!$B$2*_raw_predictions_!$M43*_coefficients_!C$12- _coefficients_!C$2)/_coefficients_!C$8</f>
        <v>1.6532709247486865</v>
      </c>
      <c r="D43">
        <f>(_raw_predictions_!D43*(1-_raw_predictions_!$M43*'Score Dashboard'!$B$2) + 'Score Dashboard'!$B$2*_raw_predictions_!$M43*_coefficients_!D$12- _coefficients_!D$2)/_coefficients_!D$8</f>
        <v>-0.74880084941878122</v>
      </c>
      <c r="E43">
        <f>(_raw_predictions_!E43*(1-_raw_predictions_!$M43*'Score Dashboard'!$B$2) + 'Score Dashboard'!$B$2*_raw_predictions_!$M43*_coefficients_!E$12- _coefficients_!E$2)/_coefficients_!E$8</f>
        <v>-0.27452588848097975</v>
      </c>
      <c r="F43">
        <f>(_raw_predictions_!F43*(1-_raw_predictions_!$M43*'Score Dashboard'!$B$2) + 'Score Dashboard'!$B$2*_raw_predictions_!$M43*_coefficients_!F$12- _coefficients_!F$2)/_coefficients_!F$8</f>
        <v>2.5669535472172376</v>
      </c>
      <c r="G43">
        <f>(_raw_predictions_!G43*(1-_raw_predictions_!$M43*'Score Dashboard'!$B$2) + 'Score Dashboard'!$B$2*_raw_predictions_!$M43*_coefficients_!G$12- _coefficients_!G$2)/_coefficients_!G$8</f>
        <v>-1.4263686921535814</v>
      </c>
      <c r="H43">
        <f>(_coefficients_!H$2 - _raw_predictions_!H43*(1-_raw_predictions_!$M43*'Score Dashboard'!$B$2) - _raw_predictions_!$M43*'Score Dashboard'!$B$2*_coefficients_!H$12)/_coefficients_!H$8</f>
        <v>0.54234713840619331</v>
      </c>
      <c r="I43">
        <f>(1-_raw_predictions_!$M43*'Score Dashboard'!$B$2) * _raw_predictions_!I43/_coefficients_!L$2 * (_raw_predictions_!J43-_coefficients_!I$2)/_coefficients_!I$8</f>
        <v>-2.5370151046357239</v>
      </c>
      <c r="J43">
        <f>(1-_raw_predictions_!$M43*'Score Dashboard'!$B$2) * _raw_predictions_!K43/_coefficients_!M$2 * (_raw_predictions_!L43-_coefficients_!J$2)/_coefficients_!J$8</f>
        <v>1.7978672773566529</v>
      </c>
      <c r="K43">
        <f t="shared" si="0"/>
        <v>1.0941432351250242</v>
      </c>
    </row>
    <row r="44" spans="1:11">
      <c r="A44" t="str">
        <f>_raw_predictions_!A44</f>
        <v>Mikal Bridges</v>
      </c>
      <c r="B44">
        <f>(_raw_predictions_!B44*(1-_raw_predictions_!$M44*'Score Dashboard'!$B$2) + 'Score Dashboard'!$B$2*_raw_predictions_!$M44*_coefficients_!B$12- _coefficients_!B$2)/_coefficients_!B$8</f>
        <v>0.89656351300687165</v>
      </c>
      <c r="C44">
        <f>(_raw_predictions_!C44*(1-_raw_predictions_!$M44*'Score Dashboard'!$B$2) + 'Score Dashboard'!$B$2*_raw_predictions_!$M44*_coefficients_!C$12- _coefficients_!C$2)/_coefficients_!C$8</f>
        <v>-0.25778203412286382</v>
      </c>
      <c r="D44">
        <f>(_raw_predictions_!D44*(1-_raw_predictions_!$M44*'Score Dashboard'!$B$2) + 'Score Dashboard'!$B$2*_raw_predictions_!$M44*_coefficients_!D$12- _coefficients_!D$2)/_coefficients_!D$8</f>
        <v>8.9335109477997152E-2</v>
      </c>
      <c r="E44">
        <f>(_raw_predictions_!E44*(1-_raw_predictions_!$M44*'Score Dashboard'!$B$2) + 'Score Dashboard'!$B$2*_raw_predictions_!$M44*_coefficients_!E$12- _coefficients_!E$2)/_coefficients_!E$8</f>
        <v>0.84755128500265076</v>
      </c>
      <c r="F44">
        <f>(_raw_predictions_!F44*(1-_raw_predictions_!$M44*'Score Dashboard'!$B$2) + 'Score Dashboard'!$B$2*_raw_predictions_!$M44*_coefficients_!F$12- _coefficients_!F$2)/_coefficients_!F$8</f>
        <v>5.4651649805247803E-2</v>
      </c>
      <c r="G44">
        <f>(_raw_predictions_!G44*(1-_raw_predictions_!$M44*'Score Dashboard'!$B$2) + 'Score Dashboard'!$B$2*_raw_predictions_!$M44*_coefficients_!G$12- _coefficients_!G$2)/_coefficients_!G$8</f>
        <v>0.62927892903005267</v>
      </c>
      <c r="H44">
        <f>(_coefficients_!H$2 - _raw_predictions_!H44*(1-_raw_predictions_!$M44*'Score Dashboard'!$B$2) - _raw_predictions_!$M44*'Score Dashboard'!$B$2*_coefficients_!H$12)/_coefficients_!H$8</f>
        <v>1.1263201363596905E-2</v>
      </c>
      <c r="I44">
        <f>(1-_raw_predictions_!$M44*'Score Dashboard'!$B$2) * _raw_predictions_!I44/_coefficients_!L$2 * (_raw_predictions_!J44-_coefficients_!I$2)/_coefficients_!I$8</f>
        <v>0.49647302384053804</v>
      </c>
      <c r="J44">
        <f>(1-_raw_predictions_!$M44*'Score Dashboard'!$B$2) * _raw_predictions_!K44/_coefficients_!M$2 * (_raw_predictions_!L44-_coefficients_!J$2)/_coefficients_!J$8</f>
        <v>-0.33915266590328064</v>
      </c>
      <c r="K44">
        <f t="shared" si="0"/>
        <v>2.4281820115008106</v>
      </c>
    </row>
    <row r="45" spans="1:11">
      <c r="A45" t="str">
        <f>_raw_predictions_!A45</f>
        <v>Nerlens Noel</v>
      </c>
      <c r="B45">
        <f>(_raw_predictions_!B45*(1-_raw_predictions_!$M45*'Score Dashboard'!$B$2) + 'Score Dashboard'!$B$2*_raw_predictions_!$M45*_coefficients_!B$12- _coefficients_!B$2)/_coefficients_!B$8</f>
        <v>-1.5803171456198579</v>
      </c>
      <c r="C45">
        <f>(_raw_predictions_!C45*(1-_raw_predictions_!$M45*'Score Dashboard'!$B$2) + 'Score Dashboard'!$B$2*_raw_predictions_!$M45*_coefficients_!C$12- _coefficients_!C$2)/_coefficients_!C$8</f>
        <v>-1.0755667613965592</v>
      </c>
      <c r="D45">
        <f>(_raw_predictions_!D45*(1-_raw_predictions_!$M45*'Score Dashboard'!$B$2) + 'Score Dashboard'!$B$2*_raw_predictions_!$M45*_coefficients_!D$12- _coefficients_!D$2)/_coefficients_!D$8</f>
        <v>-1.1028056311059582</v>
      </c>
      <c r="E45">
        <f>(_raw_predictions_!E45*(1-_raw_predictions_!$M45*'Score Dashboard'!$B$2) + 'Score Dashboard'!$B$2*_raw_predictions_!$M45*_coefficients_!E$12- _coefficients_!E$2)/_coefficients_!E$8</f>
        <v>-0.78344681078181155</v>
      </c>
      <c r="F45">
        <f>(_raw_predictions_!F45*(1-_raw_predictions_!$M45*'Score Dashboard'!$B$2) + 'Score Dashboard'!$B$2*_raw_predictions_!$M45*_coefficients_!F$12- _coefficients_!F$2)/_coefficients_!F$8</f>
        <v>-0.19167291637478207</v>
      </c>
      <c r="G45">
        <f>(_raw_predictions_!G45*(1-_raw_predictions_!$M45*'Score Dashboard'!$B$2) + 'Score Dashboard'!$B$2*_raw_predictions_!$M45*_coefficients_!G$12- _coefficients_!G$2)/_coefficients_!G$8</f>
        <v>-1.0502885215479283</v>
      </c>
      <c r="H45">
        <f>(_coefficients_!H$2 - _raw_predictions_!H45*(1-_raw_predictions_!$M45*'Score Dashboard'!$B$2) - _raw_predictions_!$M45*'Score Dashboard'!$B$2*_coefficients_!H$12)/_coefficients_!H$8</f>
        <v>1.3205187243157377</v>
      </c>
      <c r="I45">
        <f>(1-_raw_predictions_!$M45*'Score Dashboard'!$B$2) * _raw_predictions_!I45/_coefficients_!L$2 * (_raw_predictions_!J45-_coefficients_!I$2)/_coefficients_!I$8</f>
        <v>-0.15073201067319303</v>
      </c>
      <c r="J45">
        <f>(1-_raw_predictions_!$M45*'Score Dashboard'!$B$2) * _raw_predictions_!K45/_coefficients_!M$2 * (_raw_predictions_!L45-_coefficients_!J$2)/_coefficients_!J$8</f>
        <v>2.0062179375609585E-2</v>
      </c>
      <c r="K45">
        <f t="shared" si="0"/>
        <v>-4.594248893808742</v>
      </c>
    </row>
    <row r="46" spans="1:11">
      <c r="A46" t="str">
        <f>_raw_predictions_!A46</f>
        <v>Nathan Knight</v>
      </c>
      <c r="B46">
        <f>(_raw_predictions_!B46*(1-_raw_predictions_!$M46*'Score Dashboard'!$B$2) + 'Score Dashboard'!$B$2*_raw_predictions_!$M46*_coefficients_!B$12- _coefficients_!B$2)/_coefficients_!B$8</f>
        <v>-1.6310178671360127</v>
      </c>
      <c r="C46">
        <f>(_raw_predictions_!C46*(1-_raw_predictions_!$M46*'Score Dashboard'!$B$2) + 'Score Dashboard'!$B$2*_raw_predictions_!$M46*_coefficients_!C$12- _coefficients_!C$2)/_coefficients_!C$8</f>
        <v>-1.0766557567206918</v>
      </c>
      <c r="D46">
        <f>(_raw_predictions_!D46*(1-_raw_predictions_!$M46*'Score Dashboard'!$B$2) + 'Score Dashboard'!$B$2*_raw_predictions_!$M46*_coefficients_!D$12- _coefficients_!D$2)/_coefficients_!D$8</f>
        <v>-1.2150649055097156</v>
      </c>
      <c r="E46">
        <f>(_raw_predictions_!E46*(1-_raw_predictions_!$M46*'Score Dashboard'!$B$2) + 'Score Dashboard'!$B$2*_raw_predictions_!$M46*_coefficients_!E$12- _coefficients_!E$2)/_coefficients_!E$8</f>
        <v>-1.482592819680864</v>
      </c>
      <c r="F46">
        <f>(_raw_predictions_!F46*(1-_raw_predictions_!$M46*'Score Dashboard'!$B$2) + 'Score Dashboard'!$B$2*_raw_predictions_!$M46*_coefficients_!F$12- _coefficients_!F$2)/_coefficients_!F$8</f>
        <v>-0.74706920369636753</v>
      </c>
      <c r="G46">
        <f>(_raw_predictions_!G46*(1-_raw_predictions_!$M46*'Score Dashboard'!$B$2) + 'Score Dashboard'!$B$2*_raw_predictions_!$M46*_coefficients_!G$12- _coefficients_!G$2)/_coefficients_!G$8</f>
        <v>-0.99247129067082085</v>
      </c>
      <c r="H46">
        <f>(_coefficients_!H$2 - _raw_predictions_!H46*(1-_raw_predictions_!$M46*'Score Dashboard'!$B$2) - _raw_predictions_!$M46*'Score Dashboard'!$B$2*_coefficients_!H$12)/_coefficients_!H$8</f>
        <v>1.3768063351373265</v>
      </c>
      <c r="I46">
        <f>(1-_raw_predictions_!$M46*'Score Dashboard'!$B$2) * _raw_predictions_!I46/_coefficients_!L$2 * (_raw_predictions_!J46-_coefficients_!I$2)/_coefficients_!I$8</f>
        <v>-0.18438279128784163</v>
      </c>
      <c r="J46">
        <f>(1-_raw_predictions_!$M46*'Score Dashboard'!$B$2) * _raw_predictions_!K46/_coefficients_!M$2 * (_raw_predictions_!L46-_coefficients_!J$2)/_coefficients_!J$8</f>
        <v>7.5008025078326917E-3</v>
      </c>
      <c r="K46">
        <f t="shared" si="0"/>
        <v>-5.9449474970571554</v>
      </c>
    </row>
    <row r="47" spans="1:11">
      <c r="A47" t="str">
        <f>_raw_predictions_!A47</f>
        <v>Nassir Little</v>
      </c>
      <c r="B47">
        <f>(_raw_predictions_!B47*(1-_raw_predictions_!$M47*'Score Dashboard'!$B$2) + 'Score Dashboard'!$B$2*_raw_predictions_!$M47*_coefficients_!B$12- _coefficients_!B$2)/_coefficients_!B$8</f>
        <v>-1.2052299547176344</v>
      </c>
      <c r="C47">
        <f>(_raw_predictions_!C47*(1-_raw_predictions_!$M47*'Score Dashboard'!$B$2) + 'Score Dashboard'!$B$2*_raw_predictions_!$M47*_coefficients_!C$12- _coefficients_!C$2)/_coefficients_!C$8</f>
        <v>-0.88843344683208547</v>
      </c>
      <c r="D47">
        <f>(_raw_predictions_!D47*(1-_raw_predictions_!$M47*'Score Dashboard'!$B$2) + 'Score Dashboard'!$B$2*_raw_predictions_!$M47*_coefficients_!D$12- _coefficients_!D$2)/_coefficients_!D$8</f>
        <v>-1.0863585296188278</v>
      </c>
      <c r="E47">
        <f>(_raw_predictions_!E47*(1-_raw_predictions_!$M47*'Score Dashboard'!$B$2) + 'Score Dashboard'!$B$2*_raw_predictions_!$M47*_coefficients_!E$12- _coefficients_!E$2)/_coefficients_!E$8</f>
        <v>-1.278754371485274</v>
      </c>
      <c r="F47">
        <f>(_raw_predictions_!F47*(1-_raw_predictions_!$M47*'Score Dashboard'!$B$2) + 'Score Dashboard'!$B$2*_raw_predictions_!$M47*_coefficients_!F$12- _coefficients_!F$2)/_coefficients_!F$8</f>
        <v>-0.42240046210254584</v>
      </c>
      <c r="G47">
        <f>(_raw_predictions_!G47*(1-_raw_predictions_!$M47*'Score Dashboard'!$B$2) + 'Score Dashboard'!$B$2*_raw_predictions_!$M47*_coefficients_!G$12- _coefficients_!G$2)/_coefficients_!G$8</f>
        <v>-0.42208888853140797</v>
      </c>
      <c r="H47">
        <f>(_coefficients_!H$2 - _raw_predictions_!H47*(1-_raw_predictions_!$M47*'Score Dashboard'!$B$2) - _raw_predictions_!$M47*'Score Dashboard'!$B$2*_coefficients_!H$12)/_coefficients_!H$8</f>
        <v>1.2550796916207716</v>
      </c>
      <c r="I47">
        <f>(1-_raw_predictions_!$M47*'Score Dashboard'!$B$2) * _raw_predictions_!I47/_coefficients_!L$2 * (_raw_predictions_!J47-_coefficients_!I$2)/_coefficients_!I$8</f>
        <v>-7.4463588068251929E-2</v>
      </c>
      <c r="J47">
        <f>(1-_raw_predictions_!$M47*'Score Dashboard'!$B$2) * _raw_predictions_!K47/_coefficients_!M$2 * (_raw_predictions_!L47-_coefficients_!J$2)/_coefficients_!J$8</f>
        <v>-0.26673079167388097</v>
      </c>
      <c r="K47">
        <f t="shared" si="0"/>
        <v>-4.3893803414091366</v>
      </c>
    </row>
    <row r="48" spans="1:11">
      <c r="A48" t="str">
        <f>_raw_predictions_!A48</f>
        <v>Naji Marshall</v>
      </c>
      <c r="B48">
        <f>(_raw_predictions_!B48*(1-_raw_predictions_!$M48*'Score Dashboard'!$B$2) + 'Score Dashboard'!$B$2*_raw_predictions_!$M48*_coefficients_!B$12- _coefficients_!B$2)/_coefficients_!B$8</f>
        <v>-1.0424096519298576</v>
      </c>
      <c r="C48">
        <f>(_raw_predictions_!C48*(1-_raw_predictions_!$M48*'Score Dashboard'!$B$2) + 'Score Dashboard'!$B$2*_raw_predictions_!$M48*_coefficients_!C$12- _coefficients_!C$2)/_coefficients_!C$8</f>
        <v>-0.84108472480345253</v>
      </c>
      <c r="D48">
        <f>(_raw_predictions_!D48*(1-_raw_predictions_!$M48*'Score Dashboard'!$B$2) + 'Score Dashboard'!$B$2*_raw_predictions_!$M48*_coefficients_!D$12- _coefficients_!D$2)/_coefficients_!D$8</f>
        <v>-0.5936195317341505</v>
      </c>
      <c r="E48">
        <f>(_raw_predictions_!E48*(1-_raw_predictions_!$M48*'Score Dashboard'!$B$2) + 'Score Dashboard'!$B$2*_raw_predictions_!$M48*_coefficients_!E$12- _coefficients_!E$2)/_coefficients_!E$8</f>
        <v>-0.440761420304909</v>
      </c>
      <c r="F48">
        <f>(_raw_predictions_!F48*(1-_raw_predictions_!$M48*'Score Dashboard'!$B$2) + 'Score Dashboard'!$B$2*_raw_predictions_!$M48*_coefficients_!F$12- _coefficients_!F$2)/_coefficients_!F$8</f>
        <v>-0.84475405114984448</v>
      </c>
      <c r="G48">
        <f>(_raw_predictions_!G48*(1-_raw_predictions_!$M48*'Score Dashboard'!$B$2) + 'Score Dashboard'!$B$2*_raw_predictions_!$M48*_coefficients_!G$12- _coefficients_!G$2)/_coefficients_!G$8</f>
        <v>-0.58398199272300189</v>
      </c>
      <c r="H48">
        <f>(_coefficients_!H$2 - _raw_predictions_!H48*(1-_raw_predictions_!$M48*'Score Dashboard'!$B$2) - _raw_predictions_!$M48*'Score Dashboard'!$B$2*_coefficients_!H$12)/_coefficients_!H$8</f>
        <v>0.7074505588169151</v>
      </c>
      <c r="I48">
        <f>(1-_raw_predictions_!$M48*'Score Dashboard'!$B$2) * _raw_predictions_!I48/_coefficients_!L$2 * (_raw_predictions_!J48-_coefficients_!I$2)/_coefficients_!I$8</f>
        <v>-4.1433644785677147E-2</v>
      </c>
      <c r="J48">
        <f>(1-_raw_predictions_!$M48*'Score Dashboard'!$B$2) * _raw_predictions_!K48/_coefficients_!M$2 * (_raw_predictions_!L48-_coefficients_!J$2)/_coefficients_!J$8</f>
        <v>-0.66540655906260637</v>
      </c>
      <c r="K48">
        <f t="shared" si="0"/>
        <v>-4.346001017676584</v>
      </c>
    </row>
    <row r="49" spans="1:11">
      <c r="A49" t="str">
        <f>_raw_predictions_!A49</f>
        <v>Myles Turner</v>
      </c>
      <c r="B49">
        <f>(_raw_predictions_!B49*(1-_raw_predictions_!$M49*'Score Dashboard'!$B$2) + 'Score Dashboard'!$B$2*_raw_predictions_!$M49*_coefficients_!B$12- _coefficients_!B$2)/_coefficients_!B$8</f>
        <v>0.23425609969755681</v>
      </c>
      <c r="C49">
        <f>(_raw_predictions_!C49*(1-_raw_predictions_!$M49*'Score Dashboard'!$B$2) + 'Score Dashboard'!$B$2*_raw_predictions_!$M49*_coefficients_!C$12- _coefficients_!C$2)/_coefficients_!C$8</f>
        <v>0.49384976216080662</v>
      </c>
      <c r="D49">
        <f>(_raw_predictions_!D49*(1-_raw_predictions_!$M49*'Score Dashboard'!$B$2) + 'Score Dashboard'!$B$2*_raw_predictions_!$M49*_coefficients_!D$12- _coefficients_!D$2)/_coefficients_!D$8</f>
        <v>-0.89971329643822917</v>
      </c>
      <c r="E49">
        <f>(_raw_predictions_!E49*(1-_raw_predictions_!$M49*'Score Dashboard'!$B$2) + 'Score Dashboard'!$B$2*_raw_predictions_!$M49*_coefficients_!E$12- _coefficients_!E$2)/_coefficients_!E$8</f>
        <v>-0.75572595150570121</v>
      </c>
      <c r="F49">
        <f>(_raw_predictions_!F49*(1-_raw_predictions_!$M49*'Score Dashboard'!$B$2) + 'Score Dashboard'!$B$2*_raw_predictions_!$M49*_coefficients_!F$12- _coefficients_!F$2)/_coefficients_!F$8</f>
        <v>2.4431867230493109</v>
      </c>
      <c r="G49">
        <f>(_raw_predictions_!G49*(1-_raw_predictions_!$M49*'Score Dashboard'!$B$2) + 'Score Dashboard'!$B$2*_raw_predictions_!$M49*_coefficients_!G$12- _coefficients_!G$2)/_coefficients_!G$8</f>
        <v>-0.13960897446464723</v>
      </c>
      <c r="H49">
        <f>(_coefficients_!H$2 - _raw_predictions_!H49*(1-_raw_predictions_!$M49*'Score Dashboard'!$B$2) - _raw_predictions_!$M49*'Score Dashboard'!$B$2*_coefficients_!H$12)/_coefficients_!H$8</f>
        <v>0.20045774953639131</v>
      </c>
      <c r="I49">
        <f>(1-_raw_predictions_!$M49*'Score Dashboard'!$B$2) * _raw_predictions_!I49/_coefficients_!L$2 * (_raw_predictions_!J49-_coefficients_!I$2)/_coefficients_!I$8</f>
        <v>-0.28840962971778483</v>
      </c>
      <c r="J49">
        <f>(1-_raw_predictions_!$M49*'Score Dashboard'!$B$2) * _raw_predictions_!K49/_coefficients_!M$2 * (_raw_predictions_!L49-_coefficients_!J$2)/_coefficients_!J$8</f>
        <v>0.4497631563847666</v>
      </c>
      <c r="K49">
        <f t="shared" si="0"/>
        <v>1.7380556387024699</v>
      </c>
    </row>
    <row r="50" spans="1:11">
      <c r="A50" t="str">
        <f>_raw_predictions_!A50</f>
        <v>Moussa Diabate</v>
      </c>
      <c r="B50">
        <f>(_raw_predictions_!B50*(1-_raw_predictions_!$M50*'Score Dashboard'!$B$2) + 'Score Dashboard'!$B$2*_raw_predictions_!$M50*_coefficients_!B$12- _coefficients_!B$2)/_coefficients_!B$8</f>
        <v>-1.6691041803619577</v>
      </c>
      <c r="C50">
        <f>(_raw_predictions_!C50*(1-_raw_predictions_!$M50*'Score Dashboard'!$B$2) + 'Score Dashboard'!$B$2*_raw_predictions_!$M50*_coefficients_!C$12- _coefficients_!C$2)/_coefficients_!C$8</f>
        <v>-1.0476366113185691</v>
      </c>
      <c r="D50">
        <f>(_raw_predictions_!D50*(1-_raw_predictions_!$M50*'Score Dashboard'!$B$2) + 'Score Dashboard'!$B$2*_raw_predictions_!$M50*_coefficients_!D$12- _coefficients_!D$2)/_coefficients_!D$8</f>
        <v>-1.2299023781222136</v>
      </c>
      <c r="E50">
        <f>(_raw_predictions_!E50*(1-_raw_predictions_!$M50*'Score Dashboard'!$B$2) + 'Score Dashboard'!$B$2*_raw_predictions_!$M50*_coefficients_!E$12- _coefficients_!E$2)/_coefficients_!E$8</f>
        <v>-1.4569625978717891</v>
      </c>
      <c r="F50">
        <f>(_raw_predictions_!F50*(1-_raw_predictions_!$M50*'Score Dashboard'!$B$2) + 'Score Dashboard'!$B$2*_raw_predictions_!$M50*_coefficients_!F$12- _coefficients_!F$2)/_coefficients_!F$8</f>
        <v>-0.53654284498818139</v>
      </c>
      <c r="G50">
        <f>(_raw_predictions_!G50*(1-_raw_predictions_!$M50*'Score Dashboard'!$B$2) + 'Score Dashboard'!$B$2*_raw_predictions_!$M50*_coefficients_!G$12- _coefficients_!G$2)/_coefficients_!G$8</f>
        <v>-1.148384001186846</v>
      </c>
      <c r="H50">
        <f>(_coefficients_!H$2 - _raw_predictions_!H50*(1-_raw_predictions_!$M50*'Score Dashboard'!$B$2) - _raw_predictions_!$M50*'Score Dashboard'!$B$2*_coefficients_!H$12)/_coefficients_!H$8</f>
        <v>1.4274633764708593</v>
      </c>
      <c r="I50">
        <f>(1-_raw_predictions_!$M50*'Score Dashboard'!$B$2) * _raw_predictions_!I50/_coefficients_!L$2 * (_raw_predictions_!J50-_coefficients_!I$2)/_coefficients_!I$8</f>
        <v>-0.24283724167541848</v>
      </c>
      <c r="J50">
        <f>(1-_raw_predictions_!$M50*'Score Dashboard'!$B$2) * _raw_predictions_!K50/_coefficients_!M$2 * (_raw_predictions_!L50-_coefficients_!J$2)/_coefficients_!J$8</f>
        <v>3.23712157935378E-2</v>
      </c>
      <c r="K50">
        <f t="shared" si="0"/>
        <v>-5.8715352632605784</v>
      </c>
    </row>
    <row r="51" spans="1:11">
      <c r="A51" t="str">
        <f>_raw_predictions_!A51</f>
        <v>Moses Moody</v>
      </c>
      <c r="B51">
        <f>(_raw_predictions_!B51*(1-_raw_predictions_!$M51*'Score Dashboard'!$B$2) + 'Score Dashboard'!$B$2*_raw_predictions_!$M51*_coefficients_!B$12- _coefficients_!B$2)/_coefficients_!B$8</f>
        <v>-1.3120905028139609</v>
      </c>
      <c r="C51">
        <f>(_raw_predictions_!C51*(1-_raw_predictions_!$M51*'Score Dashboard'!$B$2) + 'Score Dashboard'!$B$2*_raw_predictions_!$M51*_coefficients_!C$12- _coefficients_!C$2)/_coefficients_!C$8</f>
        <v>-1.229736090289071</v>
      </c>
      <c r="D51">
        <f>(_raw_predictions_!D51*(1-_raw_predictions_!$M51*'Score Dashboard'!$B$2) + 'Score Dashboard'!$B$2*_raw_predictions_!$M51*_coefficients_!D$12- _coefficients_!D$2)/_coefficients_!D$8</f>
        <v>-1.1063716557355161</v>
      </c>
      <c r="E51">
        <f>(_raw_predictions_!E51*(1-_raw_predictions_!$M51*'Score Dashboard'!$B$2) + 'Score Dashboard'!$B$2*_raw_predictions_!$M51*_coefficients_!E$12- _coefficients_!E$2)/_coefficients_!E$8</f>
        <v>-1.2987767645205077</v>
      </c>
      <c r="F51">
        <f>(_raw_predictions_!F51*(1-_raw_predictions_!$M51*'Score Dashboard'!$B$2) + 'Score Dashboard'!$B$2*_raw_predictions_!$M51*_coefficients_!F$12- _coefficients_!F$2)/_coefficients_!F$8</f>
        <v>-0.76641072241758723</v>
      </c>
      <c r="G51">
        <f>(_raw_predictions_!G51*(1-_raw_predictions_!$M51*'Score Dashboard'!$B$2) + 'Score Dashboard'!$B$2*_raw_predictions_!$M51*_coefficients_!G$12- _coefficients_!G$2)/_coefficients_!G$8</f>
        <v>-0.53705548611779519</v>
      </c>
      <c r="H51">
        <f>(_coefficients_!H$2 - _raw_predictions_!H51*(1-_raw_predictions_!$M51*'Score Dashboard'!$B$2) - _raw_predictions_!$M51*'Score Dashboard'!$B$2*_coefficients_!H$12)/_coefficients_!H$8</f>
        <v>1.3222493889193254</v>
      </c>
      <c r="I51">
        <f>(1-_raw_predictions_!$M51*'Score Dashboard'!$B$2) * _raw_predictions_!I51/_coefficients_!L$2 * (_raw_predictions_!J51-_coefficients_!I$2)/_coefficients_!I$8</f>
        <v>3.0389788226071277E-2</v>
      </c>
      <c r="J51">
        <f>(1-_raw_predictions_!$M51*'Score Dashboard'!$B$2) * _raw_predictions_!K51/_coefficients_!M$2 * (_raw_predictions_!L51-_coefficients_!J$2)/_coefficients_!J$8</f>
        <v>-0.25298144892614621</v>
      </c>
      <c r="K51">
        <f t="shared" si="0"/>
        <v>-5.1507834936751875</v>
      </c>
    </row>
    <row r="52" spans="1:11">
      <c r="A52" t="str">
        <f>_raw_predictions_!A52</f>
        <v>Moses Brown</v>
      </c>
      <c r="B52">
        <f>(_raw_predictions_!B52*(1-_raw_predictions_!$M52*'Score Dashboard'!$B$2) + 'Score Dashboard'!$B$2*_raw_predictions_!$M52*_coefficients_!B$12- _coefficients_!B$2)/_coefficients_!B$8</f>
        <v>-1.6998280548370721</v>
      </c>
      <c r="C52">
        <f>(_raw_predictions_!C52*(1-_raw_predictions_!$M52*'Score Dashboard'!$B$2) + 'Score Dashboard'!$B$2*_raw_predictions_!$M52*_coefficients_!C$12- _coefficients_!C$2)/_coefficients_!C$8</f>
        <v>-0.87375519822380454</v>
      </c>
      <c r="D52">
        <f>(_raw_predictions_!D52*(1-_raw_predictions_!$M52*'Score Dashboard'!$B$2) + 'Score Dashboard'!$B$2*_raw_predictions_!$M52*_coefficients_!D$12- _coefficients_!D$2)/_coefficients_!D$8</f>
        <v>-1.2772100889578359</v>
      </c>
      <c r="E52">
        <f>(_raw_predictions_!E52*(1-_raw_predictions_!$M52*'Score Dashboard'!$B$2) + 'Score Dashboard'!$B$2*_raw_predictions_!$M52*_coefficients_!E$12- _coefficients_!E$2)/_coefficients_!E$8</f>
        <v>-1.6929357822907716</v>
      </c>
      <c r="F52">
        <f>(_raw_predictions_!F52*(1-_raw_predictions_!$M52*'Score Dashboard'!$B$2) + 'Score Dashboard'!$B$2*_raw_predictions_!$M52*_coefficients_!F$12- _coefficients_!F$2)/_coefficients_!F$8</f>
        <v>-0.36595591250432019</v>
      </c>
      <c r="G52">
        <f>(_raw_predictions_!G52*(1-_raw_predictions_!$M52*'Score Dashboard'!$B$2) + 'Score Dashboard'!$B$2*_raw_predictions_!$M52*_coefficients_!G$12- _coefficients_!G$2)/_coefficients_!G$8</f>
        <v>-1.2677843269599529</v>
      </c>
      <c r="H52">
        <f>(_coefficients_!H$2 - _raw_predictions_!H52*(1-_raw_predictions_!$M52*'Score Dashboard'!$B$2) - _raw_predictions_!$M52*'Score Dashboard'!$B$2*_coefficients_!H$12)/_coefficients_!H$8</f>
        <v>1.4450917066111675</v>
      </c>
      <c r="I52">
        <f>(1-_raw_predictions_!$M52*'Score Dashboard'!$B$2) * _raw_predictions_!I52/_coefficients_!L$2 * (_raw_predictions_!J52-_coefficients_!I$2)/_coefficients_!I$8</f>
        <v>-0.62492205108392007</v>
      </c>
      <c r="J52">
        <f>(1-_raw_predictions_!$M52*'Score Dashboard'!$B$2) * _raw_predictions_!K52/_coefficients_!M$2 * (_raw_predictions_!L52-_coefficients_!J$2)/_coefficients_!J$8</f>
        <v>0.16350167764753804</v>
      </c>
      <c r="K52">
        <f t="shared" si="0"/>
        <v>-6.1937980305989724</v>
      </c>
    </row>
    <row r="53" spans="1:11">
      <c r="A53" t="str">
        <f>_raw_predictions_!A53</f>
        <v>Moritz Wagner</v>
      </c>
      <c r="B53">
        <f>(_raw_predictions_!B53*(1-_raw_predictions_!$M53*'Score Dashboard'!$B$2) + 'Score Dashboard'!$B$2*_raw_predictions_!$M53*_coefficients_!B$12- _coefficients_!B$2)/_coefficients_!B$8</f>
        <v>-0.90080781879426131</v>
      </c>
      <c r="C53">
        <f>(_raw_predictions_!C53*(1-_raw_predictions_!$M53*'Score Dashboard'!$B$2) + 'Score Dashboard'!$B$2*_raw_predictions_!$M53*_coefficients_!C$12- _coefficients_!C$2)/_coefficients_!C$8</f>
        <v>-0.47736325000883867</v>
      </c>
      <c r="D53">
        <f>(_raw_predictions_!D53*(1-_raw_predictions_!$M53*'Score Dashboard'!$B$2) + 'Score Dashboard'!$B$2*_raw_predictions_!$M53*_coefficients_!D$12- _coefficients_!D$2)/_coefficients_!D$8</f>
        <v>-0.95635607536867928</v>
      </c>
      <c r="E53">
        <f>(_raw_predictions_!E53*(1-_raw_predictions_!$M53*'Score Dashboard'!$B$2) + 'Score Dashboard'!$B$2*_raw_predictions_!$M53*_coefficients_!E$12- _coefficients_!E$2)/_coefficients_!E$8</f>
        <v>-0.8892033619027272</v>
      </c>
      <c r="F53">
        <f>(_raw_predictions_!F53*(1-_raw_predictions_!$M53*'Score Dashboard'!$B$2) + 'Score Dashboard'!$B$2*_raw_predictions_!$M53*_coefficients_!F$12- _coefficients_!F$2)/_coefficients_!F$8</f>
        <v>-0.64198140679922366</v>
      </c>
      <c r="G53">
        <f>(_raw_predictions_!G53*(1-_raw_predictions_!$M53*'Score Dashboard'!$B$2) + 'Score Dashboard'!$B$2*_raw_predictions_!$M53*_coefficients_!G$12- _coefficients_!G$2)/_coefficients_!G$8</f>
        <v>-0.58172308666489159</v>
      </c>
      <c r="H53">
        <f>(_coefficients_!H$2 - _raw_predictions_!H53*(1-_raw_predictions_!$M53*'Score Dashboard'!$B$2) - _raw_predictions_!$M53*'Score Dashboard'!$B$2*_coefficients_!H$12)/_coefficients_!H$8</f>
        <v>0.87643028662651457</v>
      </c>
      <c r="I53">
        <f>(1-_raw_predictions_!$M53*'Score Dashboard'!$B$2) * _raw_predictions_!I53/_coefficients_!L$2 * (_raw_predictions_!J53-_coefficients_!I$2)/_coefficients_!I$8</f>
        <v>0.13506204839495914</v>
      </c>
      <c r="J53">
        <f>(1-_raw_predictions_!$M53*'Score Dashboard'!$B$2) * _raw_predictions_!K53/_coefficients_!M$2 * (_raw_predictions_!L53-_coefficients_!J$2)/_coefficients_!J$8</f>
        <v>4.640130682108503E-2</v>
      </c>
      <c r="K53">
        <f t="shared" si="0"/>
        <v>-3.3895413576960625</v>
      </c>
    </row>
    <row r="54" spans="1:11">
      <c r="A54" t="str">
        <f>_raw_predictions_!A54</f>
        <v>Montrezl Harrell</v>
      </c>
      <c r="B54">
        <f>(_raw_predictions_!B54*(1-_raw_predictions_!$M54*'Score Dashboard'!$B$2) + 'Score Dashboard'!$B$2*_raw_predictions_!$M54*_coefficients_!B$12- _coefficients_!B$2)/_coefficients_!B$8</f>
        <v>-1.5457411959558121</v>
      </c>
      <c r="C54">
        <f>(_raw_predictions_!C54*(1-_raw_predictions_!$M54*'Score Dashboard'!$B$2) + 'Score Dashboard'!$B$2*_raw_predictions_!$M54*_coefficients_!C$12- _coefficients_!C$2)/_coefficients_!C$8</f>
        <v>-0.93058747646805551</v>
      </c>
      <c r="D54">
        <f>(_raw_predictions_!D54*(1-_raw_predictions_!$M54*'Score Dashboard'!$B$2) + 'Score Dashboard'!$B$2*_raw_predictions_!$M54*_coefficients_!D$12- _coefficients_!D$2)/_coefficients_!D$8</f>
        <v>-1.2290431559179325</v>
      </c>
      <c r="E54">
        <f>(_raw_predictions_!E54*(1-_raw_predictions_!$M54*'Score Dashboard'!$B$2) + 'Score Dashboard'!$B$2*_raw_predictions_!$M54*_coefficients_!E$12- _coefficients_!E$2)/_coefficients_!E$8</f>
        <v>-1.5992980606158542</v>
      </c>
      <c r="F54">
        <f>(_raw_predictions_!F54*(1-_raw_predictions_!$M54*'Score Dashboard'!$B$2) + 'Score Dashboard'!$B$2*_raw_predictions_!$M54*_coefficients_!F$12- _coefficients_!F$2)/_coefficients_!F$8</f>
        <v>-0.40053544626997306</v>
      </c>
      <c r="G54">
        <f>(_raw_predictions_!G54*(1-_raw_predictions_!$M54*'Score Dashboard'!$B$2) + 'Score Dashboard'!$B$2*_raw_predictions_!$M54*_coefficients_!G$12- _coefficients_!G$2)/_coefficients_!G$8</f>
        <v>-1.3069632879515043</v>
      </c>
      <c r="H54">
        <f>(_coefficients_!H$2 - _raw_predictions_!H54*(1-_raw_predictions_!$M54*'Score Dashboard'!$B$2) - _raw_predictions_!$M54*'Score Dashboard'!$B$2*_coefficients_!H$12)/_coefficients_!H$8</f>
        <v>1.4707586584431487</v>
      </c>
      <c r="I54">
        <f>(1-_raw_predictions_!$M54*'Score Dashboard'!$B$2) * _raw_predictions_!I54/_coefficients_!L$2 * (_raw_predictions_!J54-_coefficients_!I$2)/_coefficients_!I$8</f>
        <v>-0.31533349245467351</v>
      </c>
      <c r="J54">
        <f>(1-_raw_predictions_!$M54*'Score Dashboard'!$B$2) * _raw_predictions_!K54/_coefficients_!M$2 * (_raw_predictions_!L54-_coefficients_!J$2)/_coefficients_!J$8</f>
        <v>0.55137101772576369</v>
      </c>
      <c r="K54">
        <f t="shared" si="0"/>
        <v>-5.3053724394648931</v>
      </c>
    </row>
    <row r="55" spans="1:11">
      <c r="A55" t="str">
        <f>_raw_predictions_!A55</f>
        <v>Monte Morris</v>
      </c>
      <c r="B55">
        <f>(_raw_predictions_!B55*(1-_raw_predictions_!$M55*'Score Dashboard'!$B$2) + 'Score Dashboard'!$B$2*_raw_predictions_!$M55*_coefficients_!B$12- _coefficients_!B$2)/_coefficients_!B$8</f>
        <v>-0.86669614783185422</v>
      </c>
      <c r="C55">
        <f>(_raw_predictions_!C55*(1-_raw_predictions_!$M55*'Score Dashboard'!$B$2) + 'Score Dashboard'!$B$2*_raw_predictions_!$M55*_coefficients_!C$12- _coefficients_!C$2)/_coefficients_!C$8</f>
        <v>-0.93973884677169595</v>
      </c>
      <c r="D55">
        <f>(_raw_predictions_!D55*(1-_raw_predictions_!$M55*'Score Dashboard'!$B$2) + 'Score Dashboard'!$B$2*_raw_predictions_!$M55*_coefficients_!D$12- _coefficients_!D$2)/_coefficients_!D$8</f>
        <v>0.43504733610462265</v>
      </c>
      <c r="E55">
        <f>(_raw_predictions_!E55*(1-_raw_predictions_!$M55*'Score Dashboard'!$B$2) + 'Score Dashboard'!$B$2*_raw_predictions_!$M55*_coefficients_!E$12- _coefficients_!E$2)/_coefficients_!E$8</f>
        <v>-0.6521018913619655</v>
      </c>
      <c r="F55">
        <f>(_raw_predictions_!F55*(1-_raw_predictions_!$M55*'Score Dashboard'!$B$2) + 'Score Dashboard'!$B$2*_raw_predictions_!$M55*_coefficients_!F$12- _coefficients_!F$2)/_coefficients_!F$8</f>
        <v>-0.79543068275567941</v>
      </c>
      <c r="G55">
        <f>(_raw_predictions_!G55*(1-_raw_predictions_!$M55*'Score Dashboard'!$B$2) + 'Score Dashboard'!$B$2*_raw_predictions_!$M55*_coefficients_!G$12- _coefficients_!G$2)/_coefficients_!G$8</f>
        <v>-0.30105716413634764</v>
      </c>
      <c r="H55">
        <f>(_coefficients_!H$2 - _raw_predictions_!H55*(1-_raw_predictions_!$M55*'Score Dashboard'!$B$2) - _raw_predictions_!$M55*'Score Dashboard'!$B$2*_coefficients_!H$12)/_coefficients_!H$8</f>
        <v>1.0958083669700587</v>
      </c>
      <c r="I55">
        <f>(1-_raw_predictions_!$M55*'Score Dashboard'!$B$2) * _raw_predictions_!I55/_coefficients_!L$2 * (_raw_predictions_!J55-_coefficients_!I$2)/_coefficients_!I$8</f>
        <v>0.18358508720919012</v>
      </c>
      <c r="J55">
        <f>(1-_raw_predictions_!$M55*'Score Dashboard'!$B$2) * _raw_predictions_!K55/_coefficients_!M$2 * (_raw_predictions_!L55-_coefficients_!J$2)/_coefficients_!J$8</f>
        <v>-0.15076419562041338</v>
      </c>
      <c r="K55">
        <f t="shared" si="0"/>
        <v>-1.9913481381940847</v>
      </c>
    </row>
    <row r="56" spans="1:11">
      <c r="A56" t="str">
        <f>_raw_predictions_!A56</f>
        <v>Mo Bamba</v>
      </c>
      <c r="B56">
        <f>(_raw_predictions_!B56*(1-_raw_predictions_!$M56*'Score Dashboard'!$B$2) + 'Score Dashboard'!$B$2*_raw_predictions_!$M56*_coefficients_!B$12- _coefficients_!B$2)/_coefficients_!B$8</f>
        <v>-1.4447993613496448</v>
      </c>
      <c r="C56">
        <f>(_raw_predictions_!C56*(1-_raw_predictions_!$M56*'Score Dashboard'!$B$2) + 'Score Dashboard'!$B$2*_raw_predictions_!$M56*_coefficients_!C$12- _coefficients_!C$2)/_coefficients_!C$8</f>
        <v>-0.42106672987813765</v>
      </c>
      <c r="D56">
        <f>(_raw_predictions_!D56*(1-_raw_predictions_!$M56*'Score Dashboard'!$B$2) + 'Score Dashboard'!$B$2*_raw_predictions_!$M56*_coefficients_!D$12- _coefficients_!D$2)/_coefficients_!D$8</f>
        <v>-1.1676694881915957</v>
      </c>
      <c r="E56">
        <f>(_raw_predictions_!E56*(1-_raw_predictions_!$M56*'Score Dashboard'!$B$2) + 'Score Dashboard'!$B$2*_raw_predictions_!$M56*_coefficients_!E$12- _coefficients_!E$2)/_coefficients_!E$8</f>
        <v>-1.7619866262951478</v>
      </c>
      <c r="F56">
        <f>(_raw_predictions_!F56*(1-_raw_predictions_!$M56*'Score Dashboard'!$B$2) + 'Score Dashboard'!$B$2*_raw_predictions_!$M56*_coefficients_!F$12- _coefficients_!F$2)/_coefficients_!F$8</f>
        <v>0.39901388647290897</v>
      </c>
      <c r="G56">
        <f>(_raw_predictions_!G56*(1-_raw_predictions_!$M56*'Score Dashboard'!$B$2) + 'Score Dashboard'!$B$2*_raw_predictions_!$M56*_coefficients_!G$12- _coefficients_!G$2)/_coefficients_!G$8</f>
        <v>-0.52661240449499236</v>
      </c>
      <c r="H56">
        <f>(_coefficients_!H$2 - _raw_predictions_!H56*(1-_raw_predictions_!$M56*'Score Dashboard'!$B$2) - _raw_predictions_!$M56*'Score Dashboard'!$B$2*_coefficients_!H$12)/_coefficients_!H$8</f>
        <v>1.3088440207480119</v>
      </c>
      <c r="I56">
        <f>(1-_raw_predictions_!$M56*'Score Dashboard'!$B$2) * _raw_predictions_!I56/_coefficients_!L$2 * (_raw_predictions_!J56-_coefficients_!I$2)/_coefficients_!I$8</f>
        <v>-0.12659117383336976</v>
      </c>
      <c r="J56">
        <f>(1-_raw_predictions_!$M56*'Score Dashboard'!$B$2) * _raw_predictions_!K56/_coefficients_!M$2 * (_raw_predictions_!L56-_coefficients_!J$2)/_coefficients_!J$8</f>
        <v>-1.0598662429466856E-3</v>
      </c>
      <c r="K56">
        <f t="shared" si="0"/>
        <v>-3.7419277430649132</v>
      </c>
    </row>
    <row r="57" spans="1:11">
      <c r="A57" t="str">
        <f>_raw_predictions_!A57</f>
        <v>Mitchell Robinson</v>
      </c>
      <c r="B57">
        <f>(_raw_predictions_!B57*(1-_raw_predictions_!$M57*'Score Dashboard'!$B$2) + 'Score Dashboard'!$B$2*_raw_predictions_!$M57*_coefficients_!B$12- _coefficients_!B$2)/_coefficients_!B$8</f>
        <v>-1.2986070307985311</v>
      </c>
      <c r="C57">
        <f>(_raw_predictions_!C57*(1-_raw_predictions_!$M57*'Score Dashboard'!$B$2) + 'Score Dashboard'!$B$2*_raw_predictions_!$M57*_coefficients_!C$12- _coefficients_!C$2)/_coefficients_!C$8</f>
        <v>1.5505960754966179</v>
      </c>
      <c r="D57">
        <f>(_raw_predictions_!D57*(1-_raw_predictions_!$M57*'Score Dashboard'!$B$2) + 'Score Dashboard'!$B$2*_raw_predictions_!$M57*_coefficients_!D$12- _coefficients_!D$2)/_coefficients_!D$8</f>
        <v>-1.2066874420765106</v>
      </c>
      <c r="E57">
        <f>(_raw_predictions_!E57*(1-_raw_predictions_!$M57*'Score Dashboard'!$B$2) + 'Score Dashboard'!$B$2*_raw_predictions_!$M57*_coefficients_!E$12- _coefficients_!E$2)/_coefficients_!E$8</f>
        <v>-4.6733370954980757E-2</v>
      </c>
      <c r="F57">
        <f>(_raw_predictions_!F57*(1-_raw_predictions_!$M57*'Score Dashboard'!$B$2) + 'Score Dashboard'!$B$2*_raw_predictions_!$M57*_coefficients_!F$12- _coefficients_!F$2)/_coefficients_!F$8</f>
        <v>2.077762098646359</v>
      </c>
      <c r="G57">
        <f>(_raw_predictions_!G57*(1-_raw_predictions_!$M57*'Score Dashboard'!$B$2) + 'Score Dashboard'!$B$2*_raw_predictions_!$M57*_coefficients_!G$12- _coefficients_!G$2)/_coefficients_!G$8</f>
        <v>-1.468255652295912</v>
      </c>
      <c r="H57">
        <f>(_coefficients_!H$2 - _raw_predictions_!H57*(1-_raw_predictions_!$M57*'Score Dashboard'!$B$2) - _raw_predictions_!$M57*'Score Dashboard'!$B$2*_coefficients_!H$12)/_coefficients_!H$8</f>
        <v>1.1657142794519222</v>
      </c>
      <c r="I57">
        <f>(1-_raw_predictions_!$M57*'Score Dashboard'!$B$2) * _raw_predictions_!I57/_coefficients_!L$2 * (_raw_predictions_!J57-_coefficients_!I$2)/_coefficients_!I$8</f>
        <v>-1.8539350965636181</v>
      </c>
      <c r="J57">
        <f>(1-_raw_predictions_!$M57*'Score Dashboard'!$B$2) * _raw_predictions_!K57/_coefficients_!M$2 * (_raw_predictions_!L57-_coefficients_!J$2)/_coefficients_!J$8</f>
        <v>1.17732854556005</v>
      </c>
      <c r="K57">
        <f t="shared" si="0"/>
        <v>9.7182406465396332E-2</v>
      </c>
    </row>
    <row r="58" spans="1:11">
      <c r="A58" t="str">
        <f>_raw_predictions_!A58</f>
        <v>Miles McBride</v>
      </c>
      <c r="B58">
        <f>(_raw_predictions_!B58*(1-_raw_predictions_!$M58*'Score Dashboard'!$B$2) + 'Score Dashboard'!$B$2*_raw_predictions_!$M58*_coefficients_!B$12- _coefficients_!B$2)/_coefficients_!B$8</f>
        <v>-1.5662811230855236</v>
      </c>
      <c r="C58">
        <f>(_raw_predictions_!C58*(1-_raw_predictions_!$M58*'Score Dashboard'!$B$2) + 'Score Dashboard'!$B$2*_raw_predictions_!$M58*_coefficients_!C$12- _coefficients_!C$2)/_coefficients_!C$8</f>
        <v>-1.4713850115681242</v>
      </c>
      <c r="D58">
        <f>(_raw_predictions_!D58*(1-_raw_predictions_!$M58*'Score Dashboard'!$B$2) + 'Score Dashboard'!$B$2*_raw_predictions_!$M58*_coefficients_!D$12- _coefficients_!D$2)/_coefficients_!D$8</f>
        <v>-0.80973397994264917</v>
      </c>
      <c r="E58">
        <f>(_raw_predictions_!E58*(1-_raw_predictions_!$M58*'Score Dashboard'!$B$2) + 'Score Dashboard'!$B$2*_raw_predictions_!$M58*_coefficients_!E$12- _coefficients_!E$2)/_coefficients_!E$8</f>
        <v>-0.9013193103595516</v>
      </c>
      <c r="F58">
        <f>(_raw_predictions_!F58*(1-_raw_predictions_!$M58*'Score Dashboard'!$B$2) + 'Score Dashboard'!$B$2*_raw_predictions_!$M58*_coefficients_!F$12- _coefficients_!F$2)/_coefficients_!F$8</f>
        <v>-0.86804622951164712</v>
      </c>
      <c r="G58">
        <f>(_raw_predictions_!G58*(1-_raw_predictions_!$M58*'Score Dashboard'!$B$2) + 'Score Dashboard'!$B$2*_raw_predictions_!$M58*_coefficients_!G$12- _coefficients_!G$2)/_coefficients_!G$8</f>
        <v>-0.46544171957505287</v>
      </c>
      <c r="H58">
        <f>(_coefficients_!H$2 - _raw_predictions_!H58*(1-_raw_predictions_!$M58*'Score Dashboard'!$B$2) - _raw_predictions_!$M58*'Score Dashboard'!$B$2*_coefficients_!H$12)/_coefficients_!H$8</f>
        <v>1.3173357059726902</v>
      </c>
      <c r="I58">
        <f>(1-_raw_predictions_!$M58*'Score Dashboard'!$B$2) * _raw_predictions_!I58/_coefficients_!L$2 * (_raw_predictions_!J58-_coefficients_!I$2)/_coefficients_!I$8</f>
        <v>-0.12105641447953479</v>
      </c>
      <c r="J58">
        <f>(1-_raw_predictions_!$M58*'Score Dashboard'!$B$2) * _raw_predictions_!K58/_coefficients_!M$2 * (_raw_predictions_!L58-_coefficients_!J$2)/_coefficients_!J$8</f>
        <v>-0.33278802491928489</v>
      </c>
      <c r="K58">
        <f t="shared" si="0"/>
        <v>-5.218716107468679</v>
      </c>
    </row>
    <row r="59" spans="1:11">
      <c r="A59" t="str">
        <f>_raw_predictions_!A59</f>
        <v>Mike Muscala</v>
      </c>
      <c r="B59">
        <f>(_raw_predictions_!B59*(1-_raw_predictions_!$M59*'Score Dashboard'!$B$2) + 'Score Dashboard'!$B$2*_raw_predictions_!$M59*_coefficients_!B$12- _coefficients_!B$2)/_coefficients_!B$8</f>
        <v>-1.5865870361452723</v>
      </c>
      <c r="C59">
        <f>(_raw_predictions_!C59*(1-_raw_predictions_!$M59*'Score Dashboard'!$B$2) + 'Score Dashboard'!$B$2*_raw_predictions_!$M59*_coefficients_!C$12- _coefficients_!C$2)/_coefficients_!C$8</f>
        <v>-1.1571400803824559</v>
      </c>
      <c r="D59">
        <f>(_raw_predictions_!D59*(1-_raw_predictions_!$M59*'Score Dashboard'!$B$2) + 'Score Dashboard'!$B$2*_raw_predictions_!$M59*_coefficients_!D$12- _coefficients_!D$2)/_coefficients_!D$8</f>
        <v>-1.2366141817777896</v>
      </c>
      <c r="E59">
        <f>(_raw_predictions_!E59*(1-_raw_predictions_!$M59*'Score Dashboard'!$B$2) + 'Score Dashboard'!$B$2*_raw_predictions_!$M59*_coefficients_!E$12- _coefficients_!E$2)/_coefficients_!E$8</f>
        <v>-1.8553905506140305</v>
      </c>
      <c r="F59">
        <f>(_raw_predictions_!F59*(1-_raw_predictions_!$M59*'Score Dashboard'!$B$2) + 'Score Dashboard'!$B$2*_raw_predictions_!$M59*_coefficients_!F$12- _coefficients_!F$2)/_coefficients_!F$8</f>
        <v>-0.54783089481520675</v>
      </c>
      <c r="G59">
        <f>(_raw_predictions_!G59*(1-_raw_predictions_!$M59*'Score Dashboard'!$B$2) + 'Score Dashboard'!$B$2*_raw_predictions_!$M59*_coefficients_!G$12- _coefficients_!G$2)/_coefficients_!G$8</f>
        <v>-0.498677404885701</v>
      </c>
      <c r="H59">
        <f>(_coefficients_!H$2 - _raw_predictions_!H59*(1-_raw_predictions_!$M59*'Score Dashboard'!$B$2) - _raw_predictions_!$M59*'Score Dashboard'!$B$2*_coefficients_!H$12)/_coefficients_!H$8</f>
        <v>1.6801312068841323</v>
      </c>
      <c r="I59">
        <f>(1-_raw_predictions_!$M59*'Score Dashboard'!$B$2) * _raw_predictions_!I59/_coefficients_!L$2 * (_raw_predictions_!J59-_coefficients_!I$2)/_coefficients_!I$8</f>
        <v>-2.9842541987301397E-2</v>
      </c>
      <c r="J59">
        <f>(1-_raw_predictions_!$M59*'Score Dashboard'!$B$2) * _raw_predictions_!K59/_coefficients_!M$2 * (_raw_predictions_!L59-_coefficients_!J$2)/_coefficients_!J$8</f>
        <v>-0.15999986754479883</v>
      </c>
      <c r="K59">
        <f t="shared" si="0"/>
        <v>-5.3919513512684238</v>
      </c>
    </row>
    <row r="60" spans="1:11">
      <c r="A60" t="str">
        <f>_raw_predictions_!A60</f>
        <v>Luka Garza</v>
      </c>
      <c r="B60">
        <f>(_raw_predictions_!B60*(1-_raw_predictions_!$M60*'Score Dashboard'!$B$2) + 'Score Dashboard'!$B$2*_raw_predictions_!$M60*_coefficients_!B$12- _coefficients_!B$2)/_coefficients_!B$8</f>
        <v>-1.6220482283923265</v>
      </c>
      <c r="C60">
        <f>(_raw_predictions_!C60*(1-_raw_predictions_!$M60*'Score Dashboard'!$B$2) + 'Score Dashboard'!$B$2*_raw_predictions_!$M60*_coefficients_!C$12- _coefficients_!C$2)/_coefficients_!C$8</f>
        <v>-1.1868831892585578</v>
      </c>
      <c r="D60">
        <f>(_raw_predictions_!D60*(1-_raw_predictions_!$M60*'Score Dashboard'!$B$2) + 'Score Dashboard'!$B$2*_raw_predictions_!$M60*_coefficients_!D$12- _coefficients_!D$2)/_coefficients_!D$8</f>
        <v>-1.2833644574854528</v>
      </c>
      <c r="E60">
        <f>(_raw_predictions_!E60*(1-_raw_predictions_!$M60*'Score Dashboard'!$B$2) + 'Score Dashboard'!$B$2*_raw_predictions_!$M60*_coefficients_!E$12- _coefficients_!E$2)/_coefficients_!E$8</f>
        <v>-1.9001620263653904</v>
      </c>
      <c r="F60">
        <f>(_raw_predictions_!F60*(1-_raw_predictions_!$M60*'Score Dashboard'!$B$2) + 'Score Dashboard'!$B$2*_raw_predictions_!$M60*_coefficients_!F$12- _coefficients_!F$2)/_coefficients_!F$8</f>
        <v>-0.72028240638555252</v>
      </c>
      <c r="G60">
        <f>(_raw_predictions_!G60*(1-_raw_predictions_!$M60*'Score Dashboard'!$B$2) + 'Score Dashboard'!$B$2*_raw_predictions_!$M60*_coefficients_!G$12- _coefficients_!G$2)/_coefficients_!G$8</f>
        <v>-0.98228322520456701</v>
      </c>
      <c r="H60">
        <f>(_coefficients_!H$2 - _raw_predictions_!H60*(1-_raw_predictions_!$M60*'Score Dashboard'!$B$2) - _raw_predictions_!$M60*'Score Dashboard'!$B$2*_coefficients_!H$12)/_coefficients_!H$8</f>
        <v>1.4993553569696183</v>
      </c>
      <c r="I60">
        <f>(1-_raw_predictions_!$M60*'Score Dashboard'!$B$2) * _raw_predictions_!I60/_coefficients_!L$2 * (_raw_predictions_!J60-_coefficients_!I$2)/_coefficients_!I$8</f>
        <v>-8.706273209580713E-2</v>
      </c>
      <c r="J60">
        <f>(1-_raw_predictions_!$M60*'Score Dashboard'!$B$2) * _raw_predictions_!K60/_coefficients_!M$2 * (_raw_predictions_!L60-_coefficients_!J$2)/_coefficients_!J$8</f>
        <v>8.7074298118219706E-2</v>
      </c>
      <c r="K60">
        <f t="shared" si="0"/>
        <v>-6.1956566100998174</v>
      </c>
    </row>
    <row r="61" spans="1:11">
      <c r="A61" t="str">
        <f>_raw_predictions_!A61</f>
        <v>Keon Ellis</v>
      </c>
      <c r="B61">
        <f>(_raw_predictions_!B61*(1-_raw_predictions_!$M61*'Score Dashboard'!$B$2) + 'Score Dashboard'!$B$2*_raw_predictions_!$M61*_coefficients_!B$12- _coefficients_!B$2)/_coefficients_!B$8</f>
        <v>-1.5569434912609392</v>
      </c>
      <c r="C61">
        <f>(_raw_predictions_!C61*(1-_raw_predictions_!$M61*'Score Dashboard'!$B$2) + 'Score Dashboard'!$B$2*_raw_predictions_!$M61*_coefficients_!C$12- _coefficients_!C$2)/_coefficients_!C$8</f>
        <v>-1.3044085542935477</v>
      </c>
      <c r="D61">
        <f>(_raw_predictions_!D61*(1-_raw_predictions_!$M61*'Score Dashboard'!$B$2) + 'Score Dashboard'!$B$2*_raw_predictions_!$M61*_coefficients_!D$12- _coefficients_!D$2)/_coefficients_!D$8</f>
        <v>-1.0469987961827849</v>
      </c>
      <c r="E61">
        <f>(_raw_predictions_!E61*(1-_raw_predictions_!$M61*'Score Dashboard'!$B$2) + 'Score Dashboard'!$B$2*_raw_predictions_!$M61*_coefficients_!E$12- _coefficients_!E$2)/_coefficients_!E$8</f>
        <v>-1.3348869616329999</v>
      </c>
      <c r="F61">
        <f>(_raw_predictions_!F61*(1-_raw_predictions_!$M61*'Score Dashboard'!$B$2) + 'Score Dashboard'!$B$2*_raw_predictions_!$M61*_coefficients_!F$12- _coefficients_!F$2)/_coefficients_!F$8</f>
        <v>-0.78455990479227655</v>
      </c>
      <c r="G61">
        <f>(_raw_predictions_!G61*(1-_raw_predictions_!$M61*'Score Dashboard'!$B$2) + 'Score Dashboard'!$B$2*_raw_predictions_!$M61*_coefficients_!G$12- _coefficients_!G$2)/_coefficients_!G$8</f>
        <v>-0.8324252249826255</v>
      </c>
      <c r="H61">
        <f>(_coefficients_!H$2 - _raw_predictions_!H61*(1-_raw_predictions_!$M61*'Score Dashboard'!$B$2) - _raw_predictions_!$M61*'Score Dashboard'!$B$2*_coefficients_!H$12)/_coefficients_!H$8</f>
        <v>1.3989227685972465</v>
      </c>
      <c r="I61">
        <f>(1-_raw_predictions_!$M61*'Score Dashboard'!$B$2) * _raw_predictions_!I61/_coefficients_!L$2 * (_raw_predictions_!J61-_coefficients_!I$2)/_coefficients_!I$8</f>
        <v>-5.7942511675061703E-2</v>
      </c>
      <c r="J61">
        <f>(1-_raw_predictions_!$M61*'Score Dashboard'!$B$2) * _raw_predictions_!K61/_coefficients_!M$2 * (_raw_predictions_!L61-_coefficients_!J$2)/_coefficients_!J$8</f>
        <v>-0.11465424236222611</v>
      </c>
      <c r="K61">
        <f t="shared" si="0"/>
        <v>-5.633896918585215</v>
      </c>
    </row>
    <row r="62" spans="1:11">
      <c r="A62" t="str">
        <f>_raw_predictions_!A62</f>
        <v>Luguentz Dort</v>
      </c>
      <c r="B62">
        <f>(_raw_predictions_!B62*(1-_raw_predictions_!$M62*'Score Dashboard'!$B$2) + 'Score Dashboard'!$B$2*_raw_predictions_!$M62*_coefficients_!B$12- _coefficients_!B$2)/_coefficients_!B$8</f>
        <v>-0.13511598348329557</v>
      </c>
      <c r="C62">
        <f>(_raw_predictions_!C62*(1-_raw_predictions_!$M62*'Score Dashboard'!$B$2) + 'Score Dashboard'!$B$2*_raw_predictions_!$M62*_coefficients_!C$12- _coefficients_!C$2)/_coefficients_!C$8</f>
        <v>-0.40503706550607199</v>
      </c>
      <c r="D62">
        <f>(_raw_predictions_!D62*(1-_raw_predictions_!$M62*'Score Dashboard'!$B$2) + 'Score Dashboard'!$B$2*_raw_predictions_!$M62*_coefficients_!D$12- _coefficients_!D$2)/_coefficients_!D$8</f>
        <v>-0.68455692749105068</v>
      </c>
      <c r="E62">
        <f>(_raw_predictions_!E62*(1-_raw_predictions_!$M62*'Score Dashboard'!$B$2) + 'Score Dashboard'!$B$2*_raw_predictions_!$M62*_coefficients_!E$12- _coefficients_!E$2)/_coefficients_!E$8</f>
        <v>0.258837356771486</v>
      </c>
      <c r="F62">
        <f>(_raw_predictions_!F62*(1-_raw_predictions_!$M62*'Score Dashboard'!$B$2) + 'Score Dashboard'!$B$2*_raw_predictions_!$M62*_coefficients_!F$12- _coefficients_!F$2)/_coefficients_!F$8</f>
        <v>-0.60537711952222673</v>
      </c>
      <c r="G62">
        <f>(_raw_predictions_!G62*(1-_raw_predictions_!$M62*'Score Dashboard'!$B$2) + 'Score Dashboard'!$B$2*_raw_predictions_!$M62*_coefficients_!G$12- _coefficients_!G$2)/_coefficients_!G$8</f>
        <v>0.58088233284872082</v>
      </c>
      <c r="H62">
        <f>(_coefficients_!H$2 - _raw_predictions_!H62*(1-_raw_predictions_!$M62*'Score Dashboard'!$B$2) - _raw_predictions_!$M62*'Score Dashboard'!$B$2*_coefficients_!H$12)/_coefficients_!H$8</f>
        <v>0.53087408791916668</v>
      </c>
      <c r="I62">
        <f>(1-_raw_predictions_!$M62*'Score Dashboard'!$B$2) * _raw_predictions_!I62/_coefficients_!L$2 * (_raw_predictions_!J62-_coefficients_!I$2)/_coefficients_!I$8</f>
        <v>8.4991347916593685E-2</v>
      </c>
      <c r="J62">
        <f>(1-_raw_predictions_!$M62*'Score Dashboard'!$B$2) * _raw_predictions_!K62/_coefficients_!M$2 * (_raw_predictions_!L62-_coefficients_!J$2)/_coefficients_!J$8</f>
        <v>-1.3102338302846233</v>
      </c>
      <c r="K62">
        <f t="shared" si="0"/>
        <v>-1.6847358008313009</v>
      </c>
    </row>
    <row r="63" spans="1:11">
      <c r="A63" t="str">
        <f>_raw_predictions_!A63</f>
        <v>Kentavious Caldwell-Pope</v>
      </c>
      <c r="B63">
        <f>(_raw_predictions_!B63*(1-_raw_predictions_!$M63*'Score Dashboard'!$B$2) + 'Score Dashboard'!$B$2*_raw_predictions_!$M63*_coefficients_!B$12- _coefficients_!B$2)/_coefficients_!B$8</f>
        <v>-0.88957454669000047</v>
      </c>
      <c r="C63">
        <f>(_raw_predictions_!C63*(1-_raw_predictions_!$M63*'Score Dashboard'!$B$2) + 'Score Dashboard'!$B$2*_raw_predictions_!$M63*_coefficients_!C$12- _coefficients_!C$2)/_coefficients_!C$8</f>
        <v>-1.0127018986092036</v>
      </c>
      <c r="D63">
        <f>(_raw_predictions_!D63*(1-_raw_predictions_!$M63*'Score Dashboard'!$B$2) + 'Score Dashboard'!$B$2*_raw_predictions_!$M63*_coefficients_!D$12- _coefficients_!D$2)/_coefficients_!D$8</f>
        <v>-0.53894794027601056</v>
      </c>
      <c r="E63">
        <f>(_raw_predictions_!E63*(1-_raw_predictions_!$M63*'Score Dashboard'!$B$2) + 'Score Dashboard'!$B$2*_raw_predictions_!$M63*_coefficients_!E$12- _coefficients_!E$2)/_coefficients_!E$8</f>
        <v>0.88556456843410725</v>
      </c>
      <c r="F63">
        <f>(_raw_predictions_!F63*(1-_raw_predictions_!$M63*'Score Dashboard'!$B$2) + 'Score Dashboard'!$B$2*_raw_predictions_!$M63*_coefficients_!F$12- _coefficients_!F$2)/_coefficients_!F$8</f>
        <v>-0.38672287301494074</v>
      </c>
      <c r="G63">
        <f>(_raw_predictions_!G63*(1-_raw_predictions_!$M63*'Score Dashboard'!$B$2) + 'Score Dashboard'!$B$2*_raw_predictions_!$M63*_coefficients_!G$12- _coefficients_!G$2)/_coefficients_!G$8</f>
        <v>0.23264052914673508</v>
      </c>
      <c r="H63">
        <f>(_coefficients_!H$2 - _raw_predictions_!H63*(1-_raw_predictions_!$M63*'Score Dashboard'!$B$2) - _raw_predictions_!$M63*'Score Dashboard'!$B$2*_coefficients_!H$12)/_coefficients_!H$8</f>
        <v>0.89047256756660709</v>
      </c>
      <c r="I63">
        <f>(1-_raw_predictions_!$M63*'Score Dashboard'!$B$2) * _raw_predictions_!I63/_coefficients_!L$2 * (_raw_predictions_!J63-_coefficients_!I$2)/_coefficients_!I$8</f>
        <v>0.10289991994233796</v>
      </c>
      <c r="J63">
        <f>(1-_raw_predictions_!$M63*'Score Dashboard'!$B$2) * _raw_predictions_!K63/_coefficients_!M$2 * (_raw_predictions_!L63-_coefficients_!J$2)/_coefficients_!J$8</f>
        <v>-0.46645654443082069</v>
      </c>
      <c r="K63">
        <f t="shared" si="0"/>
        <v>-1.1828262179311886</v>
      </c>
    </row>
    <row r="64" spans="1:11">
      <c r="A64" t="str">
        <f>_raw_predictions_!A64</f>
        <v>Kenrich Williams</v>
      </c>
      <c r="B64">
        <f>(_raw_predictions_!B64*(1-_raw_predictions_!$M64*'Score Dashboard'!$B$2) + 'Score Dashboard'!$B$2*_raw_predictions_!$M64*_coefficients_!B$12- _coefficients_!B$2)/_coefficients_!B$8</f>
        <v>-1.403566129105468</v>
      </c>
      <c r="C64">
        <f>(_raw_predictions_!C64*(1-_raw_predictions_!$M64*'Score Dashboard'!$B$2) + 'Score Dashboard'!$B$2*_raw_predictions_!$M64*_coefficients_!C$12- _coefficients_!C$2)/_coefficients_!C$8</f>
        <v>-0.56788574823720506</v>
      </c>
      <c r="D64">
        <f>(_raw_predictions_!D64*(1-_raw_predictions_!$M64*'Score Dashboard'!$B$2) + 'Score Dashboard'!$B$2*_raw_predictions_!$M64*_coefficients_!D$12- _coefficients_!D$2)/_coefficients_!D$8</f>
        <v>-0.82500690088992956</v>
      </c>
      <c r="E64">
        <f>(_raw_predictions_!E64*(1-_raw_predictions_!$M64*'Score Dashboard'!$B$2) + 'Score Dashboard'!$B$2*_raw_predictions_!$M64*_coefficients_!E$12- _coefficients_!E$2)/_coefficients_!E$8</f>
        <v>-0.53654800470555375</v>
      </c>
      <c r="F64">
        <f>(_raw_predictions_!F64*(1-_raw_predictions_!$M64*'Score Dashboard'!$B$2) + 'Score Dashboard'!$B$2*_raw_predictions_!$M64*_coefficients_!F$12- _coefficients_!F$2)/_coefficients_!F$8</f>
        <v>-0.69362168999897889</v>
      </c>
      <c r="G64">
        <f>(_raw_predictions_!G64*(1-_raw_predictions_!$M64*'Score Dashboard'!$B$2) + 'Score Dashboard'!$B$2*_raw_predictions_!$M64*_coefficients_!G$12- _coefficients_!G$2)/_coefficients_!G$8</f>
        <v>-0.76238532244701407</v>
      </c>
      <c r="H64">
        <f>(_coefficients_!H$2 - _raw_predictions_!H64*(1-_raw_predictions_!$M64*'Score Dashboard'!$B$2) - _raw_predictions_!$M64*'Score Dashboard'!$B$2*_coefficients_!H$12)/_coefficients_!H$8</f>
        <v>1.4674658619353831</v>
      </c>
      <c r="I64">
        <f>(1-_raw_predictions_!$M64*'Score Dashboard'!$B$2) * _raw_predictions_!I64/_coefficients_!L$2 * (_raw_predictions_!J64-_coefficients_!I$2)/_coefficients_!I$8</f>
        <v>-0.4528864478085507</v>
      </c>
      <c r="J64">
        <f>(1-_raw_predictions_!$M64*'Score Dashboard'!$B$2) * _raw_predictions_!K64/_coefficients_!M$2 * (_raw_predictions_!L64-_coefficients_!J$2)/_coefficients_!J$8</f>
        <v>-4.0387474529054265E-2</v>
      </c>
      <c r="K64">
        <f t="shared" si="0"/>
        <v>-3.8148218557863709</v>
      </c>
    </row>
    <row r="65" spans="1:11">
      <c r="A65" t="str">
        <f>_raw_predictions_!A65</f>
        <v>Kenneth Lofton Jr.</v>
      </c>
      <c r="B65">
        <f>(_raw_predictions_!B65*(1-_raw_predictions_!$M65*'Score Dashboard'!$B$2) + 'Score Dashboard'!$B$2*_raw_predictions_!$M65*_coefficients_!B$12- _coefficients_!B$2)/_coefficients_!B$8</f>
        <v>-1.5395733975789943</v>
      </c>
      <c r="C65">
        <f>(_raw_predictions_!C65*(1-_raw_predictions_!$M65*'Score Dashboard'!$B$2) + 'Score Dashboard'!$B$2*_raw_predictions_!$M65*_coefficients_!C$12- _coefficients_!C$2)/_coefficients_!C$8</f>
        <v>-1.0432236674007391</v>
      </c>
      <c r="D65">
        <f>(_raw_predictions_!D65*(1-_raw_predictions_!$M65*'Score Dashboard'!$B$2) + 'Score Dashboard'!$B$2*_raw_predictions_!$M65*_coefficients_!D$12- _coefficients_!D$2)/_coefficients_!D$8</f>
        <v>-1.1350783644819045</v>
      </c>
      <c r="E65">
        <f>(_raw_predictions_!E65*(1-_raw_predictions_!$M65*'Score Dashboard'!$B$2) + 'Score Dashboard'!$B$2*_raw_predictions_!$M65*_coefficients_!E$12- _coefficients_!E$2)/_coefficients_!E$8</f>
        <v>-1.6179186662402363</v>
      </c>
      <c r="F65">
        <f>(_raw_predictions_!F65*(1-_raw_predictions_!$M65*'Score Dashboard'!$B$2) + 'Score Dashboard'!$B$2*_raw_predictions_!$M65*_coefficients_!F$12- _coefficients_!F$2)/_coefficients_!F$8</f>
        <v>-0.71580558371873204</v>
      </c>
      <c r="G65">
        <f>(_raw_predictions_!G65*(1-_raw_predictions_!$M65*'Score Dashboard'!$B$2) + 'Score Dashboard'!$B$2*_raw_predictions_!$M65*_coefficients_!G$12- _coefficients_!G$2)/_coefficients_!G$8</f>
        <v>-0.97534358286863454</v>
      </c>
      <c r="H65">
        <f>(_coefficients_!H$2 - _raw_predictions_!H65*(1-_raw_predictions_!$M65*'Score Dashboard'!$B$2) - _raw_predictions_!$M65*'Score Dashboard'!$B$2*_coefficients_!H$12)/_coefficients_!H$8</f>
        <v>1.3574038604243956</v>
      </c>
      <c r="I65">
        <f>(1-_raw_predictions_!$M65*'Score Dashboard'!$B$2) * _raw_predictions_!I65/_coefficients_!L$2 * (_raw_predictions_!J65-_coefficients_!I$2)/_coefficients_!I$8</f>
        <v>-0.16277237756899562</v>
      </c>
      <c r="J65">
        <f>(1-_raw_predictions_!$M65*'Score Dashboard'!$B$2) * _raw_predictions_!K65/_coefficients_!M$2 * (_raw_predictions_!L65-_coefficients_!J$2)/_coefficients_!J$8</f>
        <v>1.1293355306027989E-2</v>
      </c>
      <c r="K65">
        <f t="shared" si="0"/>
        <v>-5.8210184241278133</v>
      </c>
    </row>
    <row r="66" spans="1:11">
      <c r="A66" t="str">
        <f>_raw_predictions_!A66</f>
        <v>Kennedy Chandler</v>
      </c>
      <c r="B66">
        <f>(_raw_predictions_!B66*(1-_raw_predictions_!$M66*'Score Dashboard'!$B$2) + 'Score Dashboard'!$B$2*_raw_predictions_!$M66*_coefficients_!B$12- _coefficients_!B$2)/_coefficients_!B$8</f>
        <v>-1.7002502316121422</v>
      </c>
      <c r="C66">
        <f>(_raw_predictions_!C66*(1-_raw_predictions_!$M66*'Score Dashboard'!$B$2) + 'Score Dashboard'!$B$2*_raw_predictions_!$M66*_coefficients_!C$12- _coefficients_!C$2)/_coefficients_!C$8</f>
        <v>-1.3234520644788372</v>
      </c>
      <c r="D66">
        <f>(_raw_predictions_!D66*(1-_raw_predictions_!$M66*'Score Dashboard'!$B$2) + 'Score Dashboard'!$B$2*_raw_predictions_!$M66*_coefficients_!D$12- _coefficients_!D$2)/_coefficients_!D$8</f>
        <v>-0.75225150900725857</v>
      </c>
      <c r="E66">
        <f>(_raw_predictions_!E66*(1-_raw_predictions_!$M66*'Score Dashboard'!$B$2) + 'Score Dashboard'!$B$2*_raw_predictions_!$M66*_coefficients_!E$12- _coefficients_!E$2)/_coefficients_!E$8</f>
        <v>-1.1763602642768913</v>
      </c>
      <c r="F66">
        <f>(_raw_predictions_!F66*(1-_raw_predictions_!$M66*'Score Dashboard'!$B$2) + 'Score Dashboard'!$B$2*_raw_predictions_!$M66*_coefficients_!F$12- _coefficients_!F$2)/_coefficients_!F$8</f>
        <v>-0.83695486433927457</v>
      </c>
      <c r="G66">
        <f>(_raw_predictions_!G66*(1-_raw_predictions_!$M66*'Score Dashboard'!$B$2) + 'Score Dashboard'!$B$2*_raw_predictions_!$M66*_coefficients_!G$12- _coefficients_!G$2)/_coefficients_!G$8</f>
        <v>-1.1382540887376313</v>
      </c>
      <c r="H66">
        <f>(_coefficients_!H$2 - _raw_predictions_!H66*(1-_raw_predictions_!$M66*'Score Dashboard'!$B$2) - _raw_predictions_!$M66*'Score Dashboard'!$B$2*_coefficients_!H$12)/_coefficients_!H$8</f>
        <v>1.2604426287139092</v>
      </c>
      <c r="I66">
        <f>(1-_raw_predictions_!$M66*'Score Dashboard'!$B$2) * _raw_predictions_!I66/_coefficients_!L$2 * (_raw_predictions_!J66-_coefficients_!I$2)/_coefficients_!I$8</f>
        <v>-0.19704733936538504</v>
      </c>
      <c r="J66">
        <f>(1-_raw_predictions_!$M66*'Score Dashboard'!$B$2) * _raw_predictions_!K66/_coefficients_!M$2 * (_raw_predictions_!L66-_coefficients_!J$2)/_coefficients_!J$8</f>
        <v>-0.21091107927518404</v>
      </c>
      <c r="K66">
        <f t="shared" si="0"/>
        <v>-6.0750388123786943</v>
      </c>
    </row>
    <row r="67" spans="1:11">
      <c r="A67" t="str">
        <f>_raw_predictions_!A67</f>
        <v>Kendrick Nunn</v>
      </c>
      <c r="B67">
        <f>(_raw_predictions_!B67*(1-_raw_predictions_!$M67*'Score Dashboard'!$B$2) + 'Score Dashboard'!$B$2*_raw_predictions_!$M67*_coefficients_!B$12- _coefficients_!B$2)/_coefficients_!B$8</f>
        <v>-1.2440932992263565</v>
      </c>
      <c r="C67">
        <f>(_raw_predictions_!C67*(1-_raw_predictions_!$M67*'Score Dashboard'!$B$2) + 'Score Dashboard'!$B$2*_raw_predictions_!$M67*_coefficients_!C$12- _coefficients_!C$2)/_coefficients_!C$8</f>
        <v>-1.4222234053532252</v>
      </c>
      <c r="D67">
        <f>(_raw_predictions_!D67*(1-_raw_predictions_!$M67*'Score Dashboard'!$B$2) + 'Score Dashboard'!$B$2*_raw_predictions_!$M67*_coefficients_!D$12- _coefficients_!D$2)/_coefficients_!D$8</f>
        <v>-0.79437615568072217</v>
      </c>
      <c r="E67">
        <f>(_raw_predictions_!E67*(1-_raw_predictions_!$M67*'Score Dashboard'!$B$2) + 'Score Dashboard'!$B$2*_raw_predictions_!$M67*_coefficients_!E$12- _coefficients_!E$2)/_coefficients_!E$8</f>
        <v>-1.3295667730564069</v>
      </c>
      <c r="F67">
        <f>(_raw_predictions_!F67*(1-_raw_predictions_!$M67*'Score Dashboard'!$B$2) + 'Score Dashboard'!$B$2*_raw_predictions_!$M67*_coefficients_!F$12- _coefficients_!F$2)/_coefficients_!F$8</f>
        <v>-0.92206017287713438</v>
      </c>
      <c r="G67">
        <f>(_raw_predictions_!G67*(1-_raw_predictions_!$M67*'Score Dashboard'!$B$2) + 'Score Dashboard'!$B$2*_raw_predictions_!$M67*_coefficients_!G$12- _coefficients_!G$2)/_coefficients_!G$8</f>
        <v>-0.20769691869872184</v>
      </c>
      <c r="H67">
        <f>(_coefficients_!H$2 - _raw_predictions_!H67*(1-_raw_predictions_!$M67*'Score Dashboard'!$B$2) - _raw_predictions_!$M67*'Score Dashboard'!$B$2*_coefficients_!H$12)/_coefficients_!H$8</f>
        <v>1.0454435709597392</v>
      </c>
      <c r="I67">
        <f>(1-_raw_predictions_!$M67*'Score Dashboard'!$B$2) * _raw_predictions_!I67/_coefficients_!L$2 * (_raw_predictions_!J67-_coefficients_!I$2)/_coefficients_!I$8</f>
        <v>3.2913085765678828E-2</v>
      </c>
      <c r="J67">
        <f>(1-_raw_predictions_!$M67*'Score Dashboard'!$B$2) * _raw_predictions_!K67/_coefficients_!M$2 * (_raw_predictions_!L67-_coefficients_!J$2)/_coefficients_!J$8</f>
        <v>-0.34168431171999808</v>
      </c>
      <c r="K67">
        <f t="shared" ref="K67:K130" si="1">SUM(B67:J67)</f>
        <v>-5.1833443798871466</v>
      </c>
    </row>
    <row r="68" spans="1:11">
      <c r="A68" t="str">
        <f>_raw_predictions_!A68</f>
        <v>Kendall Brown</v>
      </c>
      <c r="B68">
        <f>(_raw_predictions_!B68*(1-_raw_predictions_!$M68*'Score Dashboard'!$B$2) + 'Score Dashboard'!$B$2*_raw_predictions_!$M68*_coefficients_!B$12- _coefficients_!B$2)/_coefficients_!B$8</f>
        <v>-1.6493133057117682</v>
      </c>
      <c r="C68">
        <f>(_raw_predictions_!C68*(1-_raw_predictions_!$M68*'Score Dashboard'!$B$2) + 'Score Dashboard'!$B$2*_raw_predictions_!$M68*_coefficients_!C$12- _coefficients_!C$2)/_coefficients_!C$8</f>
        <v>-1.2807686037556436</v>
      </c>
      <c r="D68">
        <f>(_raw_predictions_!D68*(1-_raw_predictions_!$M68*'Score Dashboard'!$B$2) + 'Score Dashboard'!$B$2*_raw_predictions_!$M68*_coefficients_!D$12- _coefficients_!D$2)/_coefficients_!D$8</f>
        <v>-1.0399105246062503</v>
      </c>
      <c r="E68">
        <f>(_raw_predictions_!E68*(1-_raw_predictions_!$M68*'Score Dashboard'!$B$2) + 'Score Dashboard'!$B$2*_raw_predictions_!$M68*_coefficients_!E$12- _coefficients_!E$2)/_coefficients_!E$8</f>
        <v>-0.91673912122449708</v>
      </c>
      <c r="F68">
        <f>(_raw_predictions_!F68*(1-_raw_predictions_!$M68*'Score Dashboard'!$B$2) + 'Score Dashboard'!$B$2*_raw_predictions_!$M68*_coefficients_!F$12- _coefficients_!F$2)/_coefficients_!F$8</f>
        <v>-0.82570938886395329</v>
      </c>
      <c r="G68">
        <f>(_raw_predictions_!G68*(1-_raw_predictions_!$M68*'Score Dashboard'!$B$2) + 'Score Dashboard'!$B$2*_raw_predictions_!$M68*_coefficients_!G$12- _coefficients_!G$2)/_coefficients_!G$8</f>
        <v>-1.0063095953569001</v>
      </c>
      <c r="H68">
        <f>(_coefficients_!H$2 - _raw_predictions_!H68*(1-_raw_predictions_!$M68*'Score Dashboard'!$B$2) - _raw_predictions_!$M68*'Score Dashboard'!$B$2*_coefficients_!H$12)/_coefficients_!H$8</f>
        <v>1.3779930571306358</v>
      </c>
      <c r="I68">
        <f>(1-_raw_predictions_!$M68*'Score Dashboard'!$B$2) * _raw_predictions_!I68/_coefficients_!L$2 * (_raw_predictions_!J68-_coefficients_!I$2)/_coefficients_!I$8</f>
        <v>-0.19227145927048178</v>
      </c>
      <c r="J68">
        <f>(1-_raw_predictions_!$M68*'Score Dashboard'!$B$2) * _raw_predictions_!K68/_coefficients_!M$2 * (_raw_predictions_!L68-_coefficients_!J$2)/_coefficients_!J$8</f>
        <v>-1.2346629887421674E-2</v>
      </c>
      <c r="K68">
        <f t="shared" si="1"/>
        <v>-5.5453755715462796</v>
      </c>
    </row>
    <row r="69" spans="1:11">
      <c r="A69" t="str">
        <f>_raw_predictions_!A69</f>
        <v>Kelly Oubre Jr.</v>
      </c>
      <c r="B69">
        <f>(_raw_predictions_!B69*(1-_raw_predictions_!$M69*'Score Dashboard'!$B$2) + 'Score Dashboard'!$B$2*_raw_predictions_!$M69*_coefficients_!B$12- _coefficients_!B$2)/_coefficients_!B$8</f>
        <v>0.36713200399026885</v>
      </c>
      <c r="C69">
        <f>(_raw_predictions_!C69*(1-_raw_predictions_!$M69*'Score Dashboard'!$B$2) + 'Score Dashboard'!$B$2*_raw_predictions_!$M69*_coefficients_!C$12- _coefficients_!C$2)/_coefficients_!C$8</f>
        <v>-0.28630740657716031</v>
      </c>
      <c r="D69">
        <f>(_raw_predictions_!D69*(1-_raw_predictions_!$M69*'Score Dashboard'!$B$2) + 'Score Dashboard'!$B$2*_raw_predictions_!$M69*_coefficients_!D$12- _coefficients_!D$2)/_coefficients_!D$8</f>
        <v>-1.0468160579930494</v>
      </c>
      <c r="E69">
        <f>(_raw_predictions_!E69*(1-_raw_predictions_!$M69*'Score Dashboard'!$B$2) + 'Score Dashboard'!$B$2*_raw_predictions_!$M69*_coefficients_!E$12- _coefficients_!E$2)/_coefficients_!E$8</f>
        <v>0.73852149733489059</v>
      </c>
      <c r="F69">
        <f>(_raw_predictions_!F69*(1-_raw_predictions_!$M69*'Score Dashboard'!$B$2) + 'Score Dashboard'!$B$2*_raw_predictions_!$M69*_coefficients_!F$12- _coefficients_!F$2)/_coefficients_!F$8</f>
        <v>-0.47539630844598385</v>
      </c>
      <c r="G69">
        <f>(_raw_predictions_!G69*(1-_raw_predictions_!$M69*'Score Dashboard'!$B$2) + 'Score Dashboard'!$B$2*_raw_predictions_!$M69*_coefficients_!G$12- _coefficients_!G$2)/_coefficients_!G$8</f>
        <v>0.51933246096556107</v>
      </c>
      <c r="H69">
        <f>(_coefficients_!H$2 - _raw_predictions_!H69*(1-_raw_predictions_!$M69*'Score Dashboard'!$B$2) - _raw_predictions_!$M69*'Score Dashboard'!$B$2*_coefficients_!H$12)/_coefficients_!H$8</f>
        <v>0.5345277501643444</v>
      </c>
      <c r="I69">
        <f>(1-_raw_predictions_!$M69*'Score Dashboard'!$B$2) * _raw_predictions_!I69/_coefficients_!L$2 * (_raw_predictions_!J69-_coefficients_!I$2)/_coefficients_!I$8</f>
        <v>-0.45938670156081496</v>
      </c>
      <c r="J69">
        <f>(1-_raw_predictions_!$M69*'Score Dashboard'!$B$2) * _raw_predictions_!K69/_coefficients_!M$2 * (_raw_predictions_!L69-_coefficients_!J$2)/_coefficients_!J$8</f>
        <v>-0.80054619848099939</v>
      </c>
      <c r="K69">
        <f t="shared" si="1"/>
        <v>-0.90893896060294299</v>
      </c>
    </row>
    <row r="70" spans="1:11">
      <c r="A70" t="str">
        <f>_raw_predictions_!A70</f>
        <v>Kelly Olynyk</v>
      </c>
      <c r="B70">
        <f>(_raw_predictions_!B70*(1-_raw_predictions_!$M70*'Score Dashboard'!$B$2) + 'Score Dashboard'!$B$2*_raw_predictions_!$M70*_coefficients_!B$12- _coefficients_!B$2)/_coefficients_!B$8</f>
        <v>-0.68475485067732422</v>
      </c>
      <c r="C70">
        <f>(_raw_predictions_!C70*(1-_raw_predictions_!$M70*'Score Dashboard'!$B$2) + 'Score Dashboard'!$B$2*_raw_predictions_!$M70*_coefficients_!C$12- _coefficients_!C$2)/_coefficients_!C$8</f>
        <v>0.19805734476232151</v>
      </c>
      <c r="D70">
        <f>(_raw_predictions_!D70*(1-_raw_predictions_!$M70*'Score Dashboard'!$B$2) + 'Score Dashboard'!$B$2*_raw_predictions_!$M70*_coefficients_!D$12- _coefficients_!D$2)/_coefficients_!D$8</f>
        <v>-7.4341618513190488E-2</v>
      </c>
      <c r="E70">
        <f>(_raw_predictions_!E70*(1-_raw_predictions_!$M70*'Score Dashboard'!$B$2) + 'Score Dashboard'!$B$2*_raw_predictions_!$M70*_coefficients_!E$12- _coefficients_!E$2)/_coefficients_!E$8</f>
        <v>-0.45854193549076466</v>
      </c>
      <c r="F70">
        <f>(_raw_predictions_!F70*(1-_raw_predictions_!$M70*'Score Dashboard'!$B$2) + 'Score Dashboard'!$B$2*_raw_predictions_!$M70*_coefficients_!F$12- _coefficients_!F$2)/_coefficients_!F$8</f>
        <v>-0.33924423719590052</v>
      </c>
      <c r="G70">
        <f>(_raw_predictions_!G70*(1-_raw_predictions_!$M70*'Score Dashboard'!$B$2) + 'Score Dashboard'!$B$2*_raw_predictions_!$M70*_coefficients_!G$12- _coefficients_!G$2)/_coefficients_!G$8</f>
        <v>-0.12167120929011417</v>
      </c>
      <c r="H70">
        <f>(_coefficients_!H$2 - _raw_predictions_!H70*(1-_raw_predictions_!$M70*'Score Dashboard'!$B$2) - _raw_predictions_!$M70*'Score Dashboard'!$B$2*_coefficients_!H$12)/_coefficients_!H$8</f>
        <v>-0.48825803064354417</v>
      </c>
      <c r="I70">
        <f>(1-_raw_predictions_!$M70*'Score Dashboard'!$B$2) * _raw_predictions_!I70/_coefficients_!L$2 * (_raw_predictions_!J70-_coefficients_!I$2)/_coefficients_!I$8</f>
        <v>0.19556810423876075</v>
      </c>
      <c r="J70">
        <f>(1-_raw_predictions_!$M70*'Score Dashboard'!$B$2) * _raw_predictions_!K70/_coefficients_!M$2 * (_raw_predictions_!L70-_coefficients_!J$2)/_coefficients_!J$8</f>
        <v>-3.7630503147795771E-2</v>
      </c>
      <c r="K70">
        <f t="shared" si="1"/>
        <v>-1.8108169359575519</v>
      </c>
    </row>
    <row r="71" spans="1:11">
      <c r="A71" t="str">
        <f>_raw_predictions_!A71</f>
        <v>Keldon Johnson</v>
      </c>
      <c r="B71">
        <f>(_raw_predictions_!B71*(1-_raw_predictions_!$M71*'Score Dashboard'!$B$2) + 'Score Dashboard'!$B$2*_raw_predictions_!$M71*_coefficients_!B$12- _coefficients_!B$2)/_coefficients_!B$8</f>
        <v>0.53934174345685548</v>
      </c>
      <c r="C71">
        <f>(_raw_predictions_!C71*(1-_raw_predictions_!$M71*'Score Dashboard'!$B$2) + 'Score Dashboard'!$B$2*_raw_predictions_!$M71*_coefficients_!C$12- _coefficients_!C$2)/_coefficients_!C$8</f>
        <v>-0.30974885206597597</v>
      </c>
      <c r="D71">
        <f>(_raw_predictions_!D71*(1-_raw_predictions_!$M71*'Score Dashboard'!$B$2) + 'Score Dashboard'!$B$2*_raw_predictions_!$M71*_coefficients_!D$12- _coefficients_!D$2)/_coefficients_!D$8</f>
        <v>-0.42364109723854998</v>
      </c>
      <c r="E71">
        <f>(_raw_predictions_!E71*(1-_raw_predictions_!$M71*'Score Dashboard'!$B$2) + 'Score Dashboard'!$B$2*_raw_predictions_!$M71*_coefficients_!E$12- _coefficients_!E$2)/_coefficients_!E$8</f>
        <v>-0.55874983354898444</v>
      </c>
      <c r="F71">
        <f>(_raw_predictions_!F71*(1-_raw_predictions_!$M71*'Score Dashboard'!$B$2) + 'Score Dashboard'!$B$2*_raw_predictions_!$M71*_coefficients_!F$12- _coefficients_!F$2)/_coefficients_!F$8</f>
        <v>-0.76532916634152959</v>
      </c>
      <c r="G71">
        <f>(_raw_predictions_!G71*(1-_raw_predictions_!$M71*'Score Dashboard'!$B$2) + 'Score Dashboard'!$B$2*_raw_predictions_!$M71*_coefficients_!G$12- _coefficients_!G$2)/_coefficients_!G$8</f>
        <v>0.35685894616418035</v>
      </c>
      <c r="H71">
        <f>(_coefficients_!H$2 - _raw_predictions_!H71*(1-_raw_predictions_!$M71*'Score Dashboard'!$B$2) - _raw_predictions_!$M71*'Score Dashboard'!$B$2*_coefficients_!H$12)/_coefficients_!H$8</f>
        <v>-0.14589932823207286</v>
      </c>
      <c r="I71">
        <f>(1-_raw_predictions_!$M71*'Score Dashboard'!$B$2) * _raw_predictions_!I71/_coefficients_!L$2 * (_raw_predictions_!J71-_coefficients_!I$2)/_coefficients_!I$8</f>
        <v>-0.53238802615905612</v>
      </c>
      <c r="J71">
        <f>(1-_raw_predictions_!$M71*'Score Dashboard'!$B$2) * _raw_predictions_!K71/_coefficients_!M$2 * (_raw_predictions_!L71-_coefficients_!J$2)/_coefficients_!J$8</f>
        <v>-0.74483818680900749</v>
      </c>
      <c r="K71">
        <f t="shared" si="1"/>
        <v>-2.5843938007741407</v>
      </c>
    </row>
    <row r="72" spans="1:11">
      <c r="A72" t="str">
        <f>_raw_predictions_!A72</f>
        <v>Keita Bates-Diop</v>
      </c>
      <c r="B72">
        <f>(_raw_predictions_!B72*(1-_raw_predictions_!$M72*'Score Dashboard'!$B$2) + 'Score Dashboard'!$B$2*_raw_predictions_!$M72*_coefficients_!B$12- _coefficients_!B$2)/_coefficients_!B$8</f>
        <v>-1.160442147943622</v>
      </c>
      <c r="C72">
        <f>(_raw_predictions_!C72*(1-_raw_predictions_!$M72*'Score Dashboard'!$B$2) + 'Score Dashboard'!$B$2*_raw_predictions_!$M72*_coefficients_!C$12- _coefficients_!C$2)/_coefficients_!C$8</f>
        <v>-0.78837382113032017</v>
      </c>
      <c r="D72">
        <f>(_raw_predictions_!D72*(1-_raw_predictions_!$M72*'Score Dashboard'!$B$2) + 'Score Dashboard'!$B$2*_raw_predictions_!$M72*_coefficients_!D$12- _coefficients_!D$2)/_coefficients_!D$8</f>
        <v>-1.0351016091596981</v>
      </c>
      <c r="E72">
        <f>(_raw_predictions_!E72*(1-_raw_predictions_!$M72*'Score Dashboard'!$B$2) + 'Score Dashboard'!$B$2*_raw_predictions_!$M72*_coefficients_!E$12- _coefficients_!E$2)/_coefficients_!E$8</f>
        <v>-0.80720606134632811</v>
      </c>
      <c r="F72">
        <f>(_raw_predictions_!F72*(1-_raw_predictions_!$M72*'Score Dashboard'!$B$2) + 'Score Dashboard'!$B$2*_raw_predictions_!$M72*_coefficients_!F$12- _coefficients_!F$2)/_coefficients_!F$8</f>
        <v>-0.65334186691155238</v>
      </c>
      <c r="G72">
        <f>(_raw_predictions_!G72*(1-_raw_predictions_!$M72*'Score Dashboard'!$B$2) + 'Score Dashboard'!$B$2*_raw_predictions_!$M72*_coefficients_!G$12- _coefficients_!G$2)/_coefficients_!G$8</f>
        <v>-0.66216375471121258</v>
      </c>
      <c r="H72">
        <f>(_coefficients_!H$2 - _raw_predictions_!H72*(1-_raw_predictions_!$M72*'Score Dashboard'!$B$2) - _raw_predictions_!$M72*'Score Dashboard'!$B$2*_coefficients_!H$12)/_coefficients_!H$8</f>
        <v>1.279095296670854</v>
      </c>
      <c r="I72">
        <f>(1-_raw_predictions_!$M72*'Score Dashboard'!$B$2) * _raw_predictions_!I72/_coefficients_!L$2 * (_raw_predictions_!J72-_coefficients_!I$2)/_coefficients_!I$8</f>
        <v>-0.1811886824847399</v>
      </c>
      <c r="J72">
        <f>(1-_raw_predictions_!$M72*'Score Dashboard'!$B$2) * _raw_predictions_!K72/_coefficients_!M$2 * (_raw_predictions_!L72-_coefficients_!J$2)/_coefficients_!J$8</f>
        <v>-7.8535127326148424E-2</v>
      </c>
      <c r="K72">
        <f t="shared" si="1"/>
        <v>-4.0872577743427669</v>
      </c>
    </row>
    <row r="73" spans="1:11">
      <c r="A73" t="str">
        <f>_raw_predictions_!A73</f>
        <v>Keegan Murray</v>
      </c>
      <c r="B73">
        <f>(_raw_predictions_!B73*(1-_raw_predictions_!$M73*'Score Dashboard'!$B$2) + 'Score Dashboard'!$B$2*_raw_predictions_!$M73*_coefficients_!B$12- _coefficients_!B$2)/_coefficients_!B$8</f>
        <v>-0.21525477505779156</v>
      </c>
      <c r="C73">
        <f>(_raw_predictions_!C73*(1-_raw_predictions_!$M73*'Score Dashboard'!$B$2) + 'Score Dashboard'!$B$2*_raw_predictions_!$M73*_coefficients_!C$12- _coefficients_!C$2)/_coefficients_!C$8</f>
        <v>-7.4596749540836269E-2</v>
      </c>
      <c r="D73">
        <f>(_raw_predictions_!D73*(1-_raw_predictions_!$M73*'Score Dashboard'!$B$2) + 'Score Dashboard'!$B$2*_raw_predictions_!$M73*_coefficients_!D$12- _coefficients_!D$2)/_coefficients_!D$8</f>
        <v>-0.86694392141776477</v>
      </c>
      <c r="E73">
        <f>(_raw_predictions_!E73*(1-_raw_predictions_!$M73*'Score Dashboard'!$B$2) + 'Score Dashboard'!$B$2*_raw_predictions_!$M73*_coefficients_!E$12- _coefficients_!E$2)/_coefficients_!E$8</f>
        <v>6.5049278214984727E-2</v>
      </c>
      <c r="F73">
        <f>(_raw_predictions_!F73*(1-_raw_predictions_!$M73*'Score Dashboard'!$B$2) + 'Score Dashboard'!$B$2*_raw_predictions_!$M73*_coefficients_!F$12- _coefficients_!F$2)/_coefficients_!F$8</f>
        <v>4.3640543061498954E-3</v>
      </c>
      <c r="G73">
        <f>(_raw_predictions_!G73*(1-_raw_predictions_!$M73*'Score Dashboard'!$B$2) + 'Score Dashboard'!$B$2*_raw_predictions_!$M73*_coefficients_!G$12- _coefficients_!G$2)/_coefficients_!G$8</f>
        <v>0.92560094691149275</v>
      </c>
      <c r="H73">
        <f>(_coefficients_!H$2 - _raw_predictions_!H73*(1-_raw_predictions_!$M73*'Score Dashboard'!$B$2) - _raw_predictions_!$M73*'Score Dashboard'!$B$2*_coefficients_!H$12)/_coefficients_!H$8</f>
        <v>0.86427047948775582</v>
      </c>
      <c r="I73">
        <f>(1-_raw_predictions_!$M73*'Score Dashboard'!$B$2) * _raw_predictions_!I73/_coefficients_!L$2 * (_raw_predictions_!J73-_coefficients_!I$2)/_coefficients_!I$8</f>
        <v>4.1363798043038545E-2</v>
      </c>
      <c r="J73">
        <f>(1-_raw_predictions_!$M73*'Score Dashboard'!$B$2) * _raw_predictions_!K73/_coefficients_!M$2 * (_raw_predictions_!L73-_coefficients_!J$2)/_coefficients_!J$8</f>
        <v>-0.86382008036671742</v>
      </c>
      <c r="K73">
        <f t="shared" si="1"/>
        <v>-0.11996696941968821</v>
      </c>
    </row>
    <row r="74" spans="1:11">
      <c r="A74" t="str">
        <f>_raw_predictions_!A74</f>
        <v>Kawhi Leonard</v>
      </c>
      <c r="B74">
        <f>(_raw_predictions_!B74*(1-_raw_predictions_!$M74*'Score Dashboard'!$B$2) + 'Score Dashboard'!$B$2*_raw_predictions_!$M74*_coefficients_!B$12- _coefficients_!B$2)/_coefficients_!B$8</f>
        <v>0.69312324148575399</v>
      </c>
      <c r="C74">
        <f>(_raw_predictions_!C74*(1-_raw_predictions_!$M74*'Score Dashboard'!$B$2) + 'Score Dashboard'!$B$2*_raw_predictions_!$M74*_coefficients_!C$12- _coefficients_!C$2)/_coefficients_!C$8</f>
        <v>-7.6143082276889318E-2</v>
      </c>
      <c r="D74">
        <f>(_raw_predictions_!D74*(1-_raw_predictions_!$M74*'Score Dashboard'!$B$2) + 'Score Dashboard'!$B$2*_raw_predictions_!$M74*_coefficients_!D$12- _coefficients_!D$2)/_coefficients_!D$8</f>
        <v>-6.5738419219510555E-2</v>
      </c>
      <c r="E74">
        <f>(_raw_predictions_!E74*(1-_raw_predictions_!$M74*'Score Dashboard'!$B$2) + 'Score Dashboard'!$B$2*_raw_predictions_!$M74*_coefficients_!E$12- _coefficients_!E$2)/_coefficients_!E$8</f>
        <v>0.8104739698972363</v>
      </c>
      <c r="F74">
        <f>(_raw_predictions_!F74*(1-_raw_predictions_!$M74*'Score Dashboard'!$B$2) + 'Score Dashboard'!$B$2*_raw_predictions_!$M74*_coefficients_!F$12- _coefficients_!F$2)/_coefficients_!F$8</f>
        <v>-0.41221910310287674</v>
      </c>
      <c r="G74">
        <f>(_raw_predictions_!G74*(1-_raw_predictions_!$M74*'Score Dashboard'!$B$2) + 'Score Dashboard'!$B$2*_raw_predictions_!$M74*_coefficients_!G$12- _coefficients_!G$2)/_coefficients_!G$8</f>
        <v>7.2069508103763974E-2</v>
      </c>
      <c r="H74">
        <f>(_coefficients_!H$2 - _raw_predictions_!H74*(1-_raw_predictions_!$M74*'Score Dashboard'!$B$2) - _raw_predictions_!$M74*'Score Dashboard'!$B$2*_coefficients_!H$12)/_coefficients_!H$8</f>
        <v>0.15445852350925218</v>
      </c>
      <c r="I74">
        <f>(1-_raw_predictions_!$M74*'Score Dashboard'!$B$2) * _raw_predictions_!I74/_coefficients_!L$2 * (_raw_predictions_!J74-_coefficients_!I$2)/_coefficients_!I$8</f>
        <v>1.1581044152778028</v>
      </c>
      <c r="J74">
        <f>(1-_raw_predictions_!$M74*'Score Dashboard'!$B$2) * _raw_predictions_!K74/_coefficients_!M$2 * (_raw_predictions_!L74-_coefficients_!J$2)/_coefficients_!J$8</f>
        <v>0.30038666508244261</v>
      </c>
      <c r="K74">
        <f t="shared" si="1"/>
        <v>2.6345157187569748</v>
      </c>
    </row>
    <row r="75" spans="1:11">
      <c r="A75" t="str">
        <f>_raw_predictions_!A75</f>
        <v>Karl-Anthony Towns</v>
      </c>
      <c r="B75">
        <f>(_raw_predictions_!B75*(1-_raw_predictions_!$M75*'Score Dashboard'!$B$2) + 'Score Dashboard'!$B$2*_raw_predictions_!$M75*_coefficients_!B$12- _coefficients_!B$2)/_coefficients_!B$8</f>
        <v>1.160743492053532</v>
      </c>
      <c r="C75">
        <f>(_raw_predictions_!C75*(1-_raw_predictions_!$M75*'Score Dashboard'!$B$2) + 'Score Dashboard'!$B$2*_raw_predictions_!$M75*_coefficients_!C$12- _coefficients_!C$2)/_coefficients_!C$8</f>
        <v>1.0600244234347036</v>
      </c>
      <c r="D75">
        <f>(_raw_predictions_!D75*(1-_raw_predictions_!$M75*'Score Dashboard'!$B$2) + 'Score Dashboard'!$B$2*_raw_predictions_!$M75*_coefficients_!D$12- _coefficients_!D$2)/_coefficients_!D$8</f>
        <v>0.50868543444799441</v>
      </c>
      <c r="E75">
        <f>(_raw_predictions_!E75*(1-_raw_predictions_!$M75*'Score Dashboard'!$B$2) + 'Score Dashboard'!$B$2*_raw_predictions_!$M75*_coefficients_!E$12- _coefficients_!E$2)/_coefficients_!E$8</f>
        <v>-0.58873400397447007</v>
      </c>
      <c r="F75">
        <f>(_raw_predictions_!F75*(1-_raw_predictions_!$M75*'Score Dashboard'!$B$2) + 'Score Dashboard'!$B$2*_raw_predictions_!$M75*_coefficients_!F$12- _coefficients_!F$2)/_coefficients_!F$8</f>
        <v>0.210413187694592</v>
      </c>
      <c r="G75">
        <f>(_raw_predictions_!G75*(1-_raw_predictions_!$M75*'Score Dashboard'!$B$2) + 'Score Dashboard'!$B$2*_raw_predictions_!$M75*_coefficients_!G$12- _coefficients_!G$2)/_coefficients_!G$8</f>
        <v>0.36126671247080727</v>
      </c>
      <c r="H75">
        <f>(_coefficients_!H$2 - _raw_predictions_!H75*(1-_raw_predictions_!$M75*'Score Dashboard'!$B$2) - _raw_predictions_!$M75*'Score Dashboard'!$B$2*_coefficients_!H$12)/_coefficients_!H$8</f>
        <v>-1.5645579685509705</v>
      </c>
      <c r="I75">
        <f>(1-_raw_predictions_!$M75*'Score Dashboard'!$B$2) * _raw_predictions_!I75/_coefficients_!L$2 * (_raw_predictions_!J75-_coefficients_!I$2)/_coefficients_!I$8</f>
        <v>0.65870323110903617</v>
      </c>
      <c r="J75">
        <f>(1-_raw_predictions_!$M75*'Score Dashboard'!$B$2) * _raw_predictions_!K75/_coefficients_!M$2 * (_raw_predictions_!L75-_coefficients_!J$2)/_coefficients_!J$8</f>
        <v>0.34877481295958829</v>
      </c>
      <c r="K75">
        <f t="shared" si="1"/>
        <v>2.155319321644813</v>
      </c>
    </row>
    <row r="76" spans="1:11">
      <c r="A76" t="str">
        <f>_raw_predictions_!A76</f>
        <v>Kenyon Martin Jr.</v>
      </c>
      <c r="B76">
        <f>(_raw_predictions_!B76*(1-_raw_predictions_!$M76*'Score Dashboard'!$B$2) + 'Score Dashboard'!$B$2*_raw_predictions_!$M76*_coefficients_!B$12- _coefficients_!B$2)/_coefficients_!B$8</f>
        <v>-0.14699400130019022</v>
      </c>
      <c r="C76">
        <f>(_raw_predictions_!C76*(1-_raw_predictions_!$M76*'Score Dashboard'!$B$2) + 'Score Dashboard'!$B$2*_raw_predictions_!$M76*_coefficients_!C$12- _coefficients_!C$2)/_coefficients_!C$8</f>
        <v>7.47068608494975E-2</v>
      </c>
      <c r="D76">
        <f>(_raw_predictions_!D76*(1-_raw_predictions_!$M76*'Score Dashboard'!$B$2) + 'Score Dashboard'!$B$2*_raw_predictions_!$M76*_coefficients_!D$12- _coefficients_!D$2)/_coefficients_!D$8</f>
        <v>-0.88225806019325259</v>
      </c>
      <c r="E76">
        <f>(_raw_predictions_!E76*(1-_raw_predictions_!$M76*'Score Dashboard'!$B$2) + 'Score Dashboard'!$B$2*_raw_predictions_!$M76*_coefficients_!E$12- _coefficients_!E$2)/_coefficients_!E$8</f>
        <v>-0.87930960289249738</v>
      </c>
      <c r="F76">
        <f>(_raw_predictions_!F76*(1-_raw_predictions_!$M76*'Score Dashboard'!$B$2) + 'Score Dashboard'!$B$2*_raw_predictions_!$M76*_coefficients_!F$12- _coefficients_!F$2)/_coefficients_!F$8</f>
        <v>-0.30338037100354504</v>
      </c>
      <c r="G76">
        <f>(_raw_predictions_!G76*(1-_raw_predictions_!$M76*'Score Dashboard'!$B$2) + 'Score Dashboard'!$B$2*_raw_predictions_!$M76*_coefficients_!G$12- _coefficients_!G$2)/_coefficients_!G$8</f>
        <v>-0.58904228521437818</v>
      </c>
      <c r="H76">
        <f>(_coefficients_!H$2 - _raw_predictions_!H76*(1-_raw_predictions_!$M76*'Score Dashboard'!$B$2) - _raw_predictions_!$M76*'Score Dashboard'!$B$2*_coefficients_!H$12)/_coefficients_!H$8</f>
        <v>0.53855862085002826</v>
      </c>
      <c r="I76">
        <f>(1-_raw_predictions_!$M76*'Score Dashboard'!$B$2) * _raw_predictions_!I76/_coefficients_!L$2 * (_raw_predictions_!J76-_coefficients_!I$2)/_coefficients_!I$8</f>
        <v>-0.74298076431468363</v>
      </c>
      <c r="J76">
        <f>(1-_raw_predictions_!$M76*'Score Dashboard'!$B$2) * _raw_predictions_!K76/_coefficients_!M$2 * (_raw_predictions_!L76-_coefficients_!J$2)/_coefficients_!J$8</f>
        <v>0.71466910378948056</v>
      </c>
      <c r="K76">
        <f t="shared" si="1"/>
        <v>-2.2160304994295403</v>
      </c>
    </row>
    <row r="77" spans="1:11">
      <c r="A77" t="str">
        <f>_raw_predictions_!A77</f>
        <v>Kai Jones</v>
      </c>
      <c r="B77">
        <f>(_raw_predictions_!B77*(1-_raw_predictions_!$M77*'Score Dashboard'!$B$2) + 'Score Dashboard'!$B$2*_raw_predictions_!$M77*_coefficients_!B$12- _coefficients_!B$2)/_coefficients_!B$8</f>
        <v>-1.5320658291201663</v>
      </c>
      <c r="C77">
        <f>(_raw_predictions_!C77*(1-_raw_predictions_!$M77*'Score Dashboard'!$B$2) + 'Score Dashboard'!$B$2*_raw_predictions_!$M77*_coefficients_!C$12- _coefficients_!C$2)/_coefficients_!C$8</f>
        <v>-0.82715636823430128</v>
      </c>
      <c r="D77">
        <f>(_raw_predictions_!D77*(1-_raw_predictions_!$M77*'Score Dashboard'!$B$2) + 'Score Dashboard'!$B$2*_raw_predictions_!$M77*_coefficients_!D$12- _coefficients_!D$2)/_coefficients_!D$8</f>
        <v>-1.2892767672421084</v>
      </c>
      <c r="E77">
        <f>(_raw_predictions_!E77*(1-_raw_predictions_!$M77*'Score Dashboard'!$B$2) + 'Score Dashboard'!$B$2*_raw_predictions_!$M77*_coefficients_!E$12- _coefficients_!E$2)/_coefficients_!E$8</f>
        <v>-1.5337510345783065</v>
      </c>
      <c r="F77">
        <f>(_raw_predictions_!F77*(1-_raw_predictions_!$M77*'Score Dashboard'!$B$2) + 'Score Dashboard'!$B$2*_raw_predictions_!$M77*_coefficients_!F$12- _coefficients_!F$2)/_coefficients_!F$8</f>
        <v>-9.9974813114888747E-2</v>
      </c>
      <c r="G77">
        <f>(_raw_predictions_!G77*(1-_raw_predictions_!$M77*'Score Dashboard'!$B$2) + 'Score Dashboard'!$B$2*_raw_predictions_!$M77*_coefficients_!G$12- _coefficients_!G$2)/_coefficients_!G$8</f>
        <v>-1.217081720846104</v>
      </c>
      <c r="H77">
        <f>(_coefficients_!H$2 - _raw_predictions_!H77*(1-_raw_predictions_!$M77*'Score Dashboard'!$B$2) - _raw_predictions_!$M77*'Score Dashboard'!$B$2*_coefficients_!H$12)/_coefficients_!H$8</f>
        <v>1.3572492805804366</v>
      </c>
      <c r="I77">
        <f>(1-_raw_predictions_!$M77*'Score Dashboard'!$B$2) * _raw_predictions_!I77/_coefficients_!L$2 * (_raw_predictions_!J77-_coefficients_!I$2)/_coefficients_!I$8</f>
        <v>-0.16984453244367723</v>
      </c>
      <c r="J77">
        <f>(1-_raw_predictions_!$M77*'Score Dashboard'!$B$2) * _raw_predictions_!K77/_coefficients_!M$2 * (_raw_predictions_!L77-_coefficients_!J$2)/_coefficients_!J$8</f>
        <v>0.24996920829780586</v>
      </c>
      <c r="K77">
        <f t="shared" si="1"/>
        <v>-5.0619325767013095</v>
      </c>
    </row>
    <row r="78" spans="1:11">
      <c r="A78" t="str">
        <f>_raw_predictions_!A78</f>
        <v>Jusuf Nurkic</v>
      </c>
      <c r="B78">
        <f>(_raw_predictions_!B78*(1-_raw_predictions_!$M78*'Score Dashboard'!$B$2) + 'Score Dashboard'!$B$2*_raw_predictions_!$M78*_coefficients_!B$12- _coefficients_!B$2)/_coefficients_!B$8</f>
        <v>-0.70049979145727492</v>
      </c>
      <c r="C78">
        <f>(_raw_predictions_!C78*(1-_raw_predictions_!$M78*'Score Dashboard'!$B$2) + 'Score Dashboard'!$B$2*_raw_predictions_!$M78*_coefficients_!C$12- _coefficients_!C$2)/_coefficients_!C$8</f>
        <v>1.0003775390691063</v>
      </c>
      <c r="D78">
        <f>(_raw_predictions_!D78*(1-_raw_predictions_!$M78*'Score Dashboard'!$B$2) + 'Score Dashboard'!$B$2*_raw_predictions_!$M78*_coefficients_!D$12- _coefficients_!D$2)/_coefficients_!D$8</f>
        <v>-0.54056239388267613</v>
      </c>
      <c r="E78">
        <f>(_raw_predictions_!E78*(1-_raw_predictions_!$M78*'Score Dashboard'!$B$2) + 'Score Dashboard'!$B$2*_raw_predictions_!$M78*_coefficients_!E$12- _coefficients_!E$2)/_coefficients_!E$8</f>
        <v>-0.46606236817548863</v>
      </c>
      <c r="F78">
        <f>(_raw_predictions_!F78*(1-_raw_predictions_!$M78*'Score Dashboard'!$B$2) + 'Score Dashboard'!$B$2*_raw_predictions_!$M78*_coefficients_!F$12- _coefficients_!F$2)/_coefficients_!F$8</f>
        <v>-9.6048170035502936E-2</v>
      </c>
      <c r="G78">
        <f>(_raw_predictions_!G78*(1-_raw_predictions_!$M78*'Score Dashboard'!$B$2) + 'Score Dashboard'!$B$2*_raw_predictions_!$M78*_coefficients_!G$12- _coefficients_!G$2)/_coefficients_!G$8</f>
        <v>-0.86160245905687138</v>
      </c>
      <c r="H78">
        <f>(_coefficients_!H$2 - _raw_predictions_!H78*(1-_raw_predictions_!$M78*'Score Dashboard'!$B$2) - _raw_predictions_!$M78*'Score Dashboard'!$B$2*_coefficients_!H$12)/_coefficients_!H$8</f>
        <v>-0.21944642119006005</v>
      </c>
      <c r="I78">
        <f>(1-_raw_predictions_!$M78*'Score Dashboard'!$B$2) * _raw_predictions_!I78/_coefficients_!L$2 * (_raw_predictions_!J78-_coefficients_!I$2)/_coefficients_!I$8</f>
        <v>-0.68464691094504848</v>
      </c>
      <c r="J78">
        <f>(1-_raw_predictions_!$M78*'Score Dashboard'!$B$2) * _raw_predictions_!K78/_coefficients_!M$2 * (_raw_predictions_!L78-_coefficients_!J$2)/_coefficients_!J$8</f>
        <v>0.38216764093806438</v>
      </c>
      <c r="K78">
        <f t="shared" si="1"/>
        <v>-2.1863233347357518</v>
      </c>
    </row>
    <row r="79" spans="1:11">
      <c r="A79" t="str">
        <f>_raw_predictions_!A79</f>
        <v>Justise Winslow</v>
      </c>
      <c r="B79">
        <f>(_raw_predictions_!B79*(1-_raw_predictions_!$M79*'Score Dashboard'!$B$2) + 'Score Dashboard'!$B$2*_raw_predictions_!$M79*_coefficients_!B$12- _coefficients_!B$2)/_coefficients_!B$8</f>
        <v>-1.2976002035164234</v>
      </c>
      <c r="C79">
        <f>(_raw_predictions_!C79*(1-_raw_predictions_!$M79*'Score Dashboard'!$B$2) + 'Score Dashboard'!$B$2*_raw_predictions_!$M79*_coefficients_!C$12- _coefficients_!C$2)/_coefficients_!C$8</f>
        <v>-0.60104795835631697</v>
      </c>
      <c r="D79">
        <f>(_raw_predictions_!D79*(1-_raw_predictions_!$M79*'Score Dashboard'!$B$2) + 'Score Dashboard'!$B$2*_raw_predictions_!$M79*_coefficients_!D$12- _coefficients_!D$2)/_coefficients_!D$8</f>
        <v>-0.34445327022507516</v>
      </c>
      <c r="E79">
        <f>(_raw_predictions_!E79*(1-_raw_predictions_!$M79*'Score Dashboard'!$B$2) + 'Score Dashboard'!$B$2*_raw_predictions_!$M79*_coefficients_!E$12- _coefficients_!E$2)/_coefficients_!E$8</f>
        <v>-0.411247876368524</v>
      </c>
      <c r="F79">
        <f>(_raw_predictions_!F79*(1-_raw_predictions_!$M79*'Score Dashboard'!$B$2) + 'Score Dashboard'!$B$2*_raw_predictions_!$M79*_coefficients_!F$12- _coefficients_!F$2)/_coefficients_!F$8</f>
        <v>-0.45984967201544796</v>
      </c>
      <c r="G79">
        <f>(_raw_predictions_!G79*(1-_raw_predictions_!$M79*'Score Dashboard'!$B$2) + 'Score Dashboard'!$B$2*_raw_predictions_!$M79*_coefficients_!G$12- _coefficients_!G$2)/_coefficients_!G$8</f>
        <v>-0.72802773720914393</v>
      </c>
      <c r="H79">
        <f>(_coefficients_!H$2 - _raw_predictions_!H79*(1-_raw_predictions_!$M79*'Score Dashboard'!$B$2) - _raw_predictions_!$M79*'Score Dashboard'!$B$2*_coefficients_!H$12)/_coefficients_!H$8</f>
        <v>0.7333087602154561</v>
      </c>
      <c r="I79">
        <f>(1-_raw_predictions_!$M79*'Score Dashboard'!$B$2) * _raw_predictions_!I79/_coefficients_!L$2 * (_raw_predictions_!J79-_coefficients_!I$2)/_coefficients_!I$8</f>
        <v>-0.18585852182040047</v>
      </c>
      <c r="J79">
        <f>(1-_raw_predictions_!$M79*'Score Dashboard'!$B$2) * _raw_predictions_!K79/_coefficients_!M$2 * (_raw_predictions_!L79-_coefficients_!J$2)/_coefficients_!J$8</f>
        <v>-0.23239910150332144</v>
      </c>
      <c r="K79">
        <f t="shared" si="1"/>
        <v>-3.5271755807991969</v>
      </c>
    </row>
    <row r="80" spans="1:11">
      <c r="A80" t="str">
        <f>_raw_predictions_!A80</f>
        <v>Justin Jackson</v>
      </c>
      <c r="B80">
        <f>(_raw_predictions_!B80*(1-_raw_predictions_!$M80*'Score Dashboard'!$B$2) + 'Score Dashboard'!$B$2*_raw_predictions_!$M80*_coefficients_!B$12- _coefficients_!B$2)/_coefficients_!B$8</f>
        <v>-1.7408224029370956</v>
      </c>
      <c r="C80">
        <f>(_raw_predictions_!C80*(1-_raw_predictions_!$M80*'Score Dashboard'!$B$2) + 'Score Dashboard'!$B$2*_raw_predictions_!$M80*_coefficients_!C$12- _coefficients_!C$2)/_coefficients_!C$8</f>
        <v>-1.2547285775349786</v>
      </c>
      <c r="D80">
        <f>(_raw_predictions_!D80*(1-_raw_predictions_!$M80*'Score Dashboard'!$B$2) + 'Score Dashboard'!$B$2*_raw_predictions_!$M80*_coefficients_!D$12- _coefficients_!D$2)/_coefficients_!D$8</f>
        <v>-1.2001011795296406</v>
      </c>
      <c r="E80">
        <f>(_raw_predictions_!E80*(1-_raw_predictions_!$M80*'Score Dashboard'!$B$2) + 'Score Dashboard'!$B$2*_raw_predictions_!$M80*_coefficients_!E$12- _coefficients_!E$2)/_coefficients_!E$8</f>
        <v>-1.6350622198788056</v>
      </c>
      <c r="F80">
        <f>(_raw_predictions_!F80*(1-_raw_predictions_!$M80*'Score Dashboard'!$B$2) + 'Score Dashboard'!$B$2*_raw_predictions_!$M80*_coefficients_!F$12- _coefficients_!F$2)/_coefficients_!F$8</f>
        <v>-0.72296129785696761</v>
      </c>
      <c r="G80">
        <f>(_raw_predictions_!G80*(1-_raw_predictions_!$M80*'Score Dashboard'!$B$2) + 'Score Dashboard'!$B$2*_raw_predictions_!$M80*_coefficients_!G$12- _coefficients_!G$2)/_coefficients_!G$8</f>
        <v>-0.9182226189168049</v>
      </c>
      <c r="H80">
        <f>(_coefficients_!H$2 - _raw_predictions_!H80*(1-_raw_predictions_!$M80*'Score Dashboard'!$B$2) - _raw_predictions_!$M80*'Score Dashboard'!$B$2*_coefficients_!H$12)/_coefficients_!H$8</f>
        <v>1.5843993439015904</v>
      </c>
      <c r="I80">
        <f>(1-_raw_predictions_!$M80*'Score Dashboard'!$B$2) * _raw_predictions_!I80/_coefficients_!L$2 * (_raw_predictions_!J80-_coefficients_!I$2)/_coefficients_!I$8</f>
        <v>-3.1126045824988312E-2</v>
      </c>
      <c r="J80">
        <f>(1-_raw_predictions_!$M80*'Score Dashboard'!$B$2) * _raw_predictions_!K80/_coefficients_!M$2 * (_raw_predictions_!L80-_coefficients_!J$2)/_coefficients_!J$8</f>
        <v>-0.12871939222147558</v>
      </c>
      <c r="K80">
        <f t="shared" si="1"/>
        <v>-6.0473443907991662</v>
      </c>
    </row>
    <row r="81" spans="1:11">
      <c r="A81" t="str">
        <f>_raw_predictions_!A81</f>
        <v>Justin Holiday</v>
      </c>
      <c r="B81">
        <f>(_raw_predictions_!B81*(1-_raw_predictions_!$M81*'Score Dashboard'!$B$2) + 'Score Dashboard'!$B$2*_raw_predictions_!$M81*_coefficients_!B$12- _coefficients_!B$2)/_coefficients_!B$8</f>
        <v>-1.806731907322193</v>
      </c>
      <c r="C81">
        <f>(_raw_predictions_!C81*(1-_raw_predictions_!$M81*'Score Dashboard'!$B$2) + 'Score Dashboard'!$B$2*_raw_predictions_!$M81*_coefficients_!C$12- _coefficients_!C$2)/_coefficients_!C$8</f>
        <v>-1.4351070359748002</v>
      </c>
      <c r="D81">
        <f>(_raw_predictions_!D81*(1-_raw_predictions_!$M81*'Score Dashboard'!$B$2) + 'Score Dashboard'!$B$2*_raw_predictions_!$M81*_coefficients_!D$12- _coefficients_!D$2)/_coefficients_!D$8</f>
        <v>-1.1454902834345326</v>
      </c>
      <c r="E81">
        <f>(_raw_predictions_!E81*(1-_raw_predictions_!$M81*'Score Dashboard'!$B$2) + 'Score Dashboard'!$B$2*_raw_predictions_!$M81*_coefficients_!E$12- _coefficients_!E$2)/_coefficients_!E$8</f>
        <v>-1.2692389053338839</v>
      </c>
      <c r="F81">
        <f>(_raw_predictions_!F81*(1-_raw_predictions_!$M81*'Score Dashboard'!$B$2) + 'Score Dashboard'!$B$2*_raw_predictions_!$M81*_coefficients_!F$12- _coefficients_!F$2)/_coefficients_!F$8</f>
        <v>-0.62163999719375906</v>
      </c>
      <c r="G81">
        <f>(_raw_predictions_!G81*(1-_raw_predictions_!$M81*'Score Dashboard'!$B$2) + 'Score Dashboard'!$B$2*_raw_predictions_!$M81*_coefficients_!G$12- _coefficients_!G$2)/_coefficients_!G$8</f>
        <v>-0.70951465767312838</v>
      </c>
      <c r="H81">
        <f>(_coefficients_!H$2 - _raw_predictions_!H81*(1-_raw_predictions_!$M81*'Score Dashboard'!$B$2) - _raw_predictions_!$M81*'Score Dashboard'!$B$2*_coefficients_!H$12)/_coefficients_!H$8</f>
        <v>1.53356112483813</v>
      </c>
      <c r="I81">
        <f>(1-_raw_predictions_!$M81*'Score Dashboard'!$B$2) * _raw_predictions_!I81/_coefficients_!L$2 * (_raw_predictions_!J81-_coefficients_!I$2)/_coefficients_!I$8</f>
        <v>-2.352187962773282E-2</v>
      </c>
      <c r="J81">
        <f>(1-_raw_predictions_!$M81*'Score Dashboard'!$B$2) * _raw_predictions_!K81/_coefficients_!M$2 * (_raw_predictions_!L81-_coefficients_!J$2)/_coefficients_!J$8</f>
        <v>-0.3174955747525155</v>
      </c>
      <c r="K81">
        <f t="shared" si="1"/>
        <v>-5.795179116474416</v>
      </c>
    </row>
    <row r="82" spans="1:11">
      <c r="A82" t="str">
        <f>_raw_predictions_!A82</f>
        <v>Justin Champagnie</v>
      </c>
      <c r="B82">
        <f>(_raw_predictions_!B82*(1-_raw_predictions_!$M82*'Score Dashboard'!$B$2) + 'Score Dashboard'!$B$2*_raw_predictions_!$M82*_coefficients_!B$12- _coefficients_!B$2)/_coefficients_!B$8</f>
        <v>-1.5591862167494857</v>
      </c>
      <c r="C82">
        <f>(_raw_predictions_!C82*(1-_raw_predictions_!$M82*'Score Dashboard'!$B$2) + 'Score Dashboard'!$B$2*_raw_predictions_!$M82*_coefficients_!C$12- _coefficients_!C$2)/_coefficients_!C$8</f>
        <v>-1.2647331804595361</v>
      </c>
      <c r="D82">
        <f>(_raw_predictions_!D82*(1-_raw_predictions_!$M82*'Score Dashboard'!$B$2) + 'Score Dashboard'!$B$2*_raw_predictions_!$M82*_coefficients_!D$12- _coefficients_!D$2)/_coefficients_!D$8</f>
        <v>-1.1014299059233292</v>
      </c>
      <c r="E82">
        <f>(_raw_predictions_!E82*(1-_raw_predictions_!$M82*'Score Dashboard'!$B$2) + 'Score Dashboard'!$B$2*_raw_predictions_!$M82*_coefficients_!E$12- _coefficients_!E$2)/_coefficients_!E$8</f>
        <v>-1.3500457954256966</v>
      </c>
      <c r="F82">
        <f>(_raw_predictions_!F82*(1-_raw_predictions_!$M82*'Score Dashboard'!$B$2) + 'Score Dashboard'!$B$2*_raw_predictions_!$M82*_coefficients_!F$12- _coefficients_!F$2)/_coefficients_!F$8</f>
        <v>-0.72052457261559733</v>
      </c>
      <c r="G82">
        <f>(_raw_predictions_!G82*(1-_raw_predictions_!$M82*'Score Dashboard'!$B$2) + 'Score Dashboard'!$B$2*_raw_predictions_!$M82*_coefficients_!G$12- _coefficients_!G$2)/_coefficients_!G$8</f>
        <v>-0.92248118702013704</v>
      </c>
      <c r="H82">
        <f>(_coefficients_!H$2 - _raw_predictions_!H82*(1-_raw_predictions_!$M82*'Score Dashboard'!$B$2) - _raw_predictions_!$M82*'Score Dashboard'!$B$2*_coefficients_!H$12)/_coefficients_!H$8</f>
        <v>1.527109227651559</v>
      </c>
      <c r="I82">
        <f>(1-_raw_predictions_!$M82*'Score Dashboard'!$B$2) * _raw_predictions_!I82/_coefficients_!L$2 * (_raw_predictions_!J82-_coefficients_!I$2)/_coefficients_!I$8</f>
        <v>-3.8589875661507997E-2</v>
      </c>
      <c r="J82">
        <f>(1-_raw_predictions_!$M82*'Score Dashboard'!$B$2) * _raw_predictions_!K82/_coefficients_!M$2 * (_raw_predictions_!L82-_coefficients_!J$2)/_coefficients_!J$8</f>
        <v>-0.12256469622964825</v>
      </c>
      <c r="K82">
        <f t="shared" si="1"/>
        <v>-5.5524462024333792</v>
      </c>
    </row>
    <row r="83" spans="1:11">
      <c r="A83" t="str">
        <f>_raw_predictions_!A83</f>
        <v>Julius Randle</v>
      </c>
      <c r="B83">
        <f>(_raw_predictions_!B83*(1-_raw_predictions_!$M83*'Score Dashboard'!$B$2) + 'Score Dashboard'!$B$2*_raw_predictions_!$M83*_coefficients_!B$12- _coefficients_!B$2)/_coefficients_!B$8</f>
        <v>1.3662752416638471</v>
      </c>
      <c r="C83">
        <f>(_raw_predictions_!C83*(1-_raw_predictions_!$M83*'Score Dashboard'!$B$2) + 'Score Dashboard'!$B$2*_raw_predictions_!$M83*_coefficients_!C$12- _coefficients_!C$2)/_coefficients_!C$8</f>
        <v>1.8816027743185388</v>
      </c>
      <c r="D83">
        <f>(_raw_predictions_!D83*(1-_raw_predictions_!$M83*'Score Dashboard'!$B$2) + 'Score Dashboard'!$B$2*_raw_predictions_!$M83*_coefficients_!D$12- _coefficients_!D$2)/_coefficients_!D$8</f>
        <v>0.20409957861596634</v>
      </c>
      <c r="E83">
        <f>(_raw_predictions_!E83*(1-_raw_predictions_!$M83*'Score Dashboard'!$B$2) + 'Score Dashboard'!$B$2*_raw_predictions_!$M83*_coefficients_!E$12- _coefficients_!E$2)/_coefficients_!E$8</f>
        <v>-0.58265010786649463</v>
      </c>
      <c r="F83">
        <f>(_raw_predictions_!F83*(1-_raw_predictions_!$M83*'Score Dashboard'!$B$2) + 'Score Dashboard'!$B$2*_raw_predictions_!$M83*_coefficients_!F$12- _coefficients_!F$2)/_coefficients_!F$8</f>
        <v>-0.54194860732896244</v>
      </c>
      <c r="G83">
        <f>(_raw_predictions_!G83*(1-_raw_predictions_!$M83*'Score Dashboard'!$B$2) + 'Score Dashboard'!$B$2*_raw_predictions_!$M83*_coefficients_!G$12- _coefficients_!G$2)/_coefficients_!G$8</f>
        <v>0.72028377253668652</v>
      </c>
      <c r="H83">
        <f>(_coefficients_!H$2 - _raw_predictions_!H83*(1-_raw_predictions_!$M83*'Score Dashboard'!$B$2) - _raw_predictions_!$M83*'Score Dashboard'!$B$2*_coefficients_!H$12)/_coefficients_!H$8</f>
        <v>-1.606512654756324</v>
      </c>
      <c r="I83">
        <f>(1-_raw_predictions_!$M83*'Score Dashboard'!$B$2) * _raw_predictions_!I83/_coefficients_!L$2 * (_raw_predictions_!J83-_coefficients_!I$2)/_coefficients_!I$8</f>
        <v>-0.73686264060381046</v>
      </c>
      <c r="J83">
        <f>(1-_raw_predictions_!$M83*'Score Dashboard'!$B$2) * _raw_predictions_!K83/_coefficients_!M$2 * (_raw_predictions_!L83-_coefficients_!J$2)/_coefficients_!J$8</f>
        <v>-0.90022084584446982</v>
      </c>
      <c r="K83">
        <f t="shared" si="1"/>
        <v>-0.19593348926502208</v>
      </c>
    </row>
    <row r="84" spans="1:11">
      <c r="A84" t="str">
        <f>_raw_predictions_!A84</f>
        <v>Julian Champagnie</v>
      </c>
      <c r="B84">
        <f>(_raw_predictions_!B84*(1-_raw_predictions_!$M84*'Score Dashboard'!$B$2) + 'Score Dashboard'!$B$2*_raw_predictions_!$M84*_coefficients_!B$12- _coefficients_!B$2)/_coefficients_!B$8</f>
        <v>-1.0380078101229129</v>
      </c>
      <c r="C84">
        <f>(_raw_predictions_!C84*(1-_raw_predictions_!$M84*'Score Dashboard'!$B$2) + 'Score Dashboard'!$B$2*_raw_predictions_!$M84*_coefficients_!C$12- _coefficients_!C$2)/_coefficients_!C$8</f>
        <v>-0.87487283794280102</v>
      </c>
      <c r="D84">
        <f>(_raw_predictions_!D84*(1-_raw_predictions_!$M84*'Score Dashboard'!$B$2) + 'Score Dashboard'!$B$2*_raw_predictions_!$M84*_coefficients_!D$12- _coefficients_!D$2)/_coefficients_!D$8</f>
        <v>-1.0820684931617339</v>
      </c>
      <c r="E84">
        <f>(_raw_predictions_!E84*(1-_raw_predictions_!$M84*'Score Dashboard'!$B$2) + 'Score Dashboard'!$B$2*_raw_predictions_!$M84*_coefficients_!E$12- _coefficients_!E$2)/_coefficients_!E$8</f>
        <v>-1.3849582731444059</v>
      </c>
      <c r="F84">
        <f>(_raw_predictions_!F84*(1-_raw_predictions_!$M84*'Score Dashboard'!$B$2) + 'Score Dashboard'!$B$2*_raw_predictions_!$M84*_coefficients_!F$12- _coefficients_!F$2)/_coefficients_!F$8</f>
        <v>-0.62000630947351854</v>
      </c>
      <c r="G84">
        <f>(_raw_predictions_!G84*(1-_raw_predictions_!$M84*'Score Dashboard'!$B$2) + 'Score Dashboard'!$B$2*_raw_predictions_!$M84*_coefficients_!G$12- _coefficients_!G$2)/_coefficients_!G$8</f>
        <v>-4.3493699226110297E-3</v>
      </c>
      <c r="H84">
        <f>(_coefficients_!H$2 - _raw_predictions_!H84*(1-_raw_predictions_!$M84*'Score Dashboard'!$B$2) - _raw_predictions_!$M84*'Score Dashboard'!$B$2*_coefficients_!H$12)/_coefficients_!H$8</f>
        <v>1.326685273648436</v>
      </c>
      <c r="I84">
        <f>(1-_raw_predictions_!$M84*'Score Dashboard'!$B$2) * _raw_predictions_!I84/_coefficients_!L$2 * (_raw_predictions_!J84-_coefficients_!I$2)/_coefficients_!I$8</f>
        <v>-6.5813344826394365E-2</v>
      </c>
      <c r="J84">
        <f>(1-_raw_predictions_!$M84*'Score Dashboard'!$B$2) * _raw_predictions_!K84/_coefficients_!M$2 * (_raw_predictions_!L84-_coefficients_!J$2)/_coefficients_!J$8</f>
        <v>-0.3171721563268457</v>
      </c>
      <c r="K84">
        <f t="shared" si="1"/>
        <v>-4.0605633212727881</v>
      </c>
    </row>
    <row r="85" spans="1:11">
      <c r="A85" t="str">
        <f>_raw_predictions_!A85</f>
        <v>Juancho Hernangomez</v>
      </c>
      <c r="B85">
        <f>(_raw_predictions_!B85*(1-_raw_predictions_!$M85*'Score Dashboard'!$B$2) + 'Score Dashboard'!$B$2*_raw_predictions_!$M85*_coefficients_!B$12- _coefficients_!B$2)/_coefficients_!B$8</f>
        <v>-1.6783397007443372</v>
      </c>
      <c r="C85">
        <f>(_raw_predictions_!C85*(1-_raw_predictions_!$M85*'Score Dashboard'!$B$2) + 'Score Dashboard'!$B$2*_raw_predictions_!$M85*_coefficients_!C$12- _coefficients_!C$2)/_coefficients_!C$8</f>
        <v>-1.0144494021064883</v>
      </c>
      <c r="D85">
        <f>(_raw_predictions_!D85*(1-_raw_predictions_!$M85*'Score Dashboard'!$B$2) + 'Score Dashboard'!$B$2*_raw_predictions_!$M85*_coefficients_!D$12- _coefficients_!D$2)/_coefficients_!D$8</f>
        <v>-1.1792950774758968</v>
      </c>
      <c r="E85">
        <f>(_raw_predictions_!E85*(1-_raw_predictions_!$M85*'Score Dashboard'!$B$2) + 'Score Dashboard'!$B$2*_raw_predictions_!$M85*_coefficients_!E$12- _coefficients_!E$2)/_coefficients_!E$8</f>
        <v>-1.5002751196185868</v>
      </c>
      <c r="F85">
        <f>(_raw_predictions_!F85*(1-_raw_predictions_!$M85*'Score Dashboard'!$B$2) + 'Score Dashboard'!$B$2*_raw_predictions_!$M85*_coefficients_!F$12- _coefficients_!F$2)/_coefficients_!F$8</f>
        <v>-0.78016630349956873</v>
      </c>
      <c r="G85">
        <f>(_raw_predictions_!G85*(1-_raw_predictions_!$M85*'Score Dashboard'!$B$2) + 'Score Dashboard'!$B$2*_raw_predictions_!$M85*_coefficients_!G$12- _coefficients_!G$2)/_coefficients_!G$8</f>
        <v>-0.85394738354855371</v>
      </c>
      <c r="H85">
        <f>(_coefficients_!H$2 - _raw_predictions_!H85*(1-_raw_predictions_!$M85*'Score Dashboard'!$B$2) - _raw_predictions_!$M85*'Score Dashboard'!$B$2*_coefficients_!H$12)/_coefficients_!H$8</f>
        <v>1.5031540904825931</v>
      </c>
      <c r="I85">
        <f>(1-_raw_predictions_!$M85*'Score Dashboard'!$B$2) * _raw_predictions_!I85/_coefficients_!L$2 * (_raw_predictions_!J85-_coefficients_!I$2)/_coefficients_!I$8</f>
        <v>-0.10321577567579464</v>
      </c>
      <c r="J85">
        <f>(1-_raw_predictions_!$M85*'Score Dashboard'!$B$2) * _raw_predictions_!K85/_coefficients_!M$2 * (_raw_predictions_!L85-_coefficients_!J$2)/_coefficients_!J$8</f>
        <v>-9.1050782351080273E-2</v>
      </c>
      <c r="K85">
        <f t="shared" si="1"/>
        <v>-5.6975854545377125</v>
      </c>
    </row>
    <row r="86" spans="1:11">
      <c r="A86" t="str">
        <f>_raw_predictions_!A86</f>
        <v>Juan Toscano-Anderson</v>
      </c>
      <c r="B86">
        <f>(_raw_predictions_!B86*(1-_raw_predictions_!$M86*'Score Dashboard'!$B$2) + 'Score Dashboard'!$B$2*_raw_predictions_!$M86*_coefficients_!B$12- _coefficients_!B$2)/_coefficients_!B$8</f>
        <v>-1.7319103661468154</v>
      </c>
      <c r="C86">
        <f>(_raw_predictions_!C86*(1-_raw_predictions_!$M86*'Score Dashboard'!$B$2) + 'Score Dashboard'!$B$2*_raw_predictions_!$M86*_coefficients_!C$12- _coefficients_!C$2)/_coefficients_!C$8</f>
        <v>-1.2051067641726945</v>
      </c>
      <c r="D86">
        <f>(_raw_predictions_!D86*(1-_raw_predictions_!$M86*'Score Dashboard'!$B$2) + 'Score Dashboard'!$B$2*_raw_predictions_!$M86*_coefficients_!D$12- _coefficients_!D$2)/_coefficients_!D$8</f>
        <v>-1.0234789926573158</v>
      </c>
      <c r="E86">
        <f>(_raw_predictions_!E86*(1-_raw_predictions_!$M86*'Score Dashboard'!$B$2) + 'Score Dashboard'!$B$2*_raw_predictions_!$M86*_coefficients_!E$12- _coefficients_!E$2)/_coefficients_!E$8</f>
        <v>-1.2499910415311419</v>
      </c>
      <c r="F86">
        <f>(_raw_predictions_!F86*(1-_raw_predictions_!$M86*'Score Dashboard'!$B$2) + 'Score Dashboard'!$B$2*_raw_predictions_!$M86*_coefficients_!F$12- _coefficients_!F$2)/_coefficients_!F$8</f>
        <v>-0.75684987598411246</v>
      </c>
      <c r="G86">
        <f>(_raw_predictions_!G86*(1-_raw_predictions_!$M86*'Score Dashboard'!$B$2) + 'Score Dashboard'!$B$2*_raw_predictions_!$M86*_coefficients_!G$12- _coefficients_!G$2)/_coefficients_!G$8</f>
        <v>-1.0701816559510036</v>
      </c>
      <c r="H86">
        <f>(_coefficients_!H$2 - _raw_predictions_!H86*(1-_raw_predictions_!$M86*'Score Dashboard'!$B$2) - _raw_predictions_!$M86*'Score Dashboard'!$B$2*_coefficients_!H$12)/_coefficients_!H$8</f>
        <v>1.4667387317042375</v>
      </c>
      <c r="I86">
        <f>(1-_raw_predictions_!$M86*'Score Dashboard'!$B$2) * _raw_predictions_!I86/_coefficients_!L$2 * (_raw_predictions_!J86-_coefficients_!I$2)/_coefficients_!I$8</f>
        <v>-0.12494180700992645</v>
      </c>
      <c r="J86">
        <f>(1-_raw_predictions_!$M86*'Score Dashboard'!$B$2) * _raw_predictions_!K86/_coefficients_!M$2 * (_raw_predictions_!L86-_coefficients_!J$2)/_coefficients_!J$8</f>
        <v>-9.3171087170632966E-2</v>
      </c>
      <c r="K86">
        <f t="shared" si="1"/>
        <v>-5.7888928589194064</v>
      </c>
    </row>
    <row r="87" spans="1:11">
      <c r="A87" t="str">
        <f>_raw_predictions_!A87</f>
        <v>Jrue Holiday</v>
      </c>
      <c r="B87">
        <f>(_raw_predictions_!B87*(1-_raw_predictions_!$M87*'Score Dashboard'!$B$2) + 'Score Dashboard'!$B$2*_raw_predictions_!$M87*_coefficients_!B$12- _coefficients_!B$2)/_coefficients_!B$8</f>
        <v>0.20622170690844474</v>
      </c>
      <c r="C87">
        <f>(_raw_predictions_!C87*(1-_raw_predictions_!$M87*'Score Dashboard'!$B$2) + 'Score Dashboard'!$B$2*_raw_predictions_!$M87*_coefficients_!C$12- _coefficients_!C$2)/_coefficients_!C$8</f>
        <v>-0.41896562217419175</v>
      </c>
      <c r="D87">
        <f>(_raw_predictions_!D87*(1-_raw_predictions_!$M87*'Score Dashboard'!$B$2) + 'Score Dashboard'!$B$2*_raw_predictions_!$M87*_coefficients_!D$12- _coefficients_!D$2)/_coefficients_!D$8</f>
        <v>1.4366916749753749</v>
      </c>
      <c r="E87">
        <f>(_raw_predictions_!E87*(1-_raw_predictions_!$M87*'Score Dashboard'!$B$2) + 'Score Dashboard'!$B$2*_raw_predictions_!$M87*_coefficients_!E$12- _coefficients_!E$2)/_coefficients_!E$8</f>
        <v>0.79196742866210712</v>
      </c>
      <c r="F87">
        <f>(_raw_predictions_!F87*(1-_raw_predictions_!$M87*'Score Dashboard'!$B$2) + 'Score Dashboard'!$B$2*_raw_predictions_!$M87*_coefficients_!F$12- _coefficients_!F$2)/_coefficients_!F$8</f>
        <v>-0.47392828567141354</v>
      </c>
      <c r="G87">
        <f>(_raw_predictions_!G87*(1-_raw_predictions_!$M87*'Score Dashboard'!$B$2) + 'Score Dashboard'!$B$2*_raw_predictions_!$M87*_coefficients_!G$12- _coefficients_!G$2)/_coefficients_!G$8</f>
        <v>0.43900581155695062</v>
      </c>
      <c r="H87">
        <f>(_coefficients_!H$2 - _raw_predictions_!H87*(1-_raw_predictions_!$M87*'Score Dashboard'!$B$2) - _raw_predictions_!$M87*'Score Dashboard'!$B$2*_coefficients_!H$12)/_coefficients_!H$8</f>
        <v>-0.89809387672334995</v>
      </c>
      <c r="I87">
        <f>(1-_raw_predictions_!$M87*'Score Dashboard'!$B$2) * _raw_predictions_!I87/_coefficients_!L$2 * (_raw_predictions_!J87-_coefficients_!I$2)/_coefficients_!I$8</f>
        <v>3.363297812889246E-2</v>
      </c>
      <c r="J87">
        <f>(1-_raw_predictions_!$M87*'Score Dashboard'!$B$2) * _raw_predictions_!K87/_coefficients_!M$2 * (_raw_predictions_!L87-_coefficients_!J$2)/_coefficients_!J$8</f>
        <v>-0.2378943692533822</v>
      </c>
      <c r="K87">
        <f t="shared" si="1"/>
        <v>0.8786374464094322</v>
      </c>
    </row>
    <row r="88" spans="1:11">
      <c r="A88" t="str">
        <f>_raw_predictions_!A88</f>
        <v>Joshua Primo</v>
      </c>
      <c r="B88">
        <f>(_raw_predictions_!B88*(1-_raw_predictions_!$M88*'Score Dashboard'!$B$2) + 'Score Dashboard'!$B$2*_raw_predictions_!$M88*_coefficients_!B$12- _coefficients_!B$2)/_coefficients_!B$8</f>
        <v>-1.4103872038603613</v>
      </c>
      <c r="C88">
        <f>(_raw_predictions_!C88*(1-_raw_predictions_!$M88*'Score Dashboard'!$B$2) + 'Score Dashboard'!$B$2*_raw_predictions_!$M88*_coefficients_!C$12- _coefficients_!C$2)/_coefficients_!C$8</f>
        <v>-1.1057238985686855</v>
      </c>
      <c r="D88">
        <f>(_raw_predictions_!D88*(1-_raw_predictions_!$M88*'Score Dashboard'!$B$2) + 'Score Dashboard'!$B$2*_raw_predictions_!$M88*_coefficients_!D$12- _coefficients_!D$2)/_coefficients_!D$8</f>
        <v>-0.32122849012354338</v>
      </c>
      <c r="E88">
        <f>(_raw_predictions_!E88*(1-_raw_predictions_!$M88*'Score Dashboard'!$B$2) + 'Score Dashboard'!$B$2*_raw_predictions_!$M88*_coefficients_!E$12- _coefficients_!E$2)/_coefficients_!E$8</f>
        <v>-1.4938465020539862</v>
      </c>
      <c r="F88">
        <f>(_raw_predictions_!F88*(1-_raw_predictions_!$M88*'Score Dashboard'!$B$2) + 'Score Dashboard'!$B$2*_raw_predictions_!$M88*_coefficients_!F$12- _coefficients_!F$2)/_coefficients_!F$8</f>
        <v>-0.61675152086087581</v>
      </c>
      <c r="G88">
        <f>(_raw_predictions_!G88*(1-_raw_predictions_!$M88*'Score Dashboard'!$B$2) + 'Score Dashboard'!$B$2*_raw_predictions_!$M88*_coefficients_!G$12- _coefficients_!G$2)/_coefficients_!G$8</f>
        <v>-0.67246572017923012</v>
      </c>
      <c r="H88">
        <f>(_coefficients_!H$2 - _raw_predictions_!H88*(1-_raw_predictions_!$M88*'Score Dashboard'!$B$2) - _raw_predictions_!$M88*'Score Dashboard'!$B$2*_coefficients_!H$12)/_coefficients_!H$8</f>
        <v>0.59876497120916083</v>
      </c>
      <c r="I88">
        <f>(1-_raw_predictions_!$M88*'Score Dashboard'!$B$2) * _raw_predictions_!I88/_coefficients_!L$2 * (_raw_predictions_!J88-_coefficients_!I$2)/_coefficients_!I$8</f>
        <v>-0.16584883711662335</v>
      </c>
      <c r="J88">
        <f>(1-_raw_predictions_!$M88*'Score Dashboard'!$B$2) * _raw_predictions_!K88/_coefficients_!M$2 * (_raw_predictions_!L88-_coefficients_!J$2)/_coefficients_!J$8</f>
        <v>-0.20377566903816968</v>
      </c>
      <c r="K88">
        <f t="shared" si="1"/>
        <v>-5.3912628705923149</v>
      </c>
    </row>
    <row r="89" spans="1:11">
      <c r="A89" t="str">
        <f>_raw_predictions_!A89</f>
        <v>Josh Richardson</v>
      </c>
      <c r="B89">
        <f>(_raw_predictions_!B89*(1-_raw_predictions_!$M89*'Score Dashboard'!$B$2) + 'Score Dashboard'!$B$2*_raw_predictions_!$M89*_coefficients_!B$12- _coefficients_!B$2)/_coefficients_!B$8</f>
        <v>-1.1334814039875476</v>
      </c>
      <c r="C89">
        <f>(_raw_predictions_!C89*(1-_raw_predictions_!$M89*'Score Dashboard'!$B$2) + 'Score Dashboard'!$B$2*_raw_predictions_!$M89*_coefficients_!C$12- _coefficients_!C$2)/_coefficients_!C$8</f>
        <v>-1.1511868525404558</v>
      </c>
      <c r="D89">
        <f>(_raw_predictions_!D89*(1-_raw_predictions_!$M89*'Score Dashboard'!$B$2) + 'Score Dashboard'!$B$2*_raw_predictions_!$M89*_coefficients_!D$12- _coefficients_!D$2)/_coefficients_!D$8</f>
        <v>-0.5916124894445447</v>
      </c>
      <c r="E89">
        <f>(_raw_predictions_!E89*(1-_raw_predictions_!$M89*'Score Dashboard'!$B$2) + 'Score Dashboard'!$B$2*_raw_predictions_!$M89*_coefficients_!E$12- _coefficients_!E$2)/_coefficients_!E$8</f>
        <v>-0.27687014486571065</v>
      </c>
      <c r="F89">
        <f>(_raw_predictions_!F89*(1-_raw_predictions_!$M89*'Score Dashboard'!$B$2) + 'Score Dashboard'!$B$2*_raw_predictions_!$M89*_coefficients_!F$12- _coefficients_!F$2)/_coefficients_!F$8</f>
        <v>-0.62368557674249192</v>
      </c>
      <c r="G89">
        <f>(_raw_predictions_!G89*(1-_raw_predictions_!$M89*'Score Dashboard'!$B$2) + 'Score Dashboard'!$B$2*_raw_predictions_!$M89*_coefficients_!G$12- _coefficients_!G$2)/_coefficients_!G$8</f>
        <v>-0.13519037180931179</v>
      </c>
      <c r="H89">
        <f>(_coefficients_!H$2 - _raw_predictions_!H89*(1-_raw_predictions_!$M89*'Score Dashboard'!$B$2) - _raw_predictions_!$M89*'Score Dashboard'!$B$2*_coefficients_!H$12)/_coefficients_!H$8</f>
        <v>0.83685192829854649</v>
      </c>
      <c r="I89">
        <f>(1-_raw_predictions_!$M89*'Score Dashboard'!$B$2) * _raw_predictions_!I89/_coefficients_!L$2 * (_raw_predictions_!J89-_coefficients_!I$2)/_coefficients_!I$8</f>
        <v>0.14542187931383579</v>
      </c>
      <c r="J89">
        <f>(1-_raw_predictions_!$M89*'Score Dashboard'!$B$2) * _raw_predictions_!K89/_coefficients_!M$2 * (_raw_predictions_!L89-_coefficients_!J$2)/_coefficients_!J$8</f>
        <v>-0.51394930858899734</v>
      </c>
      <c r="K89">
        <f t="shared" si="1"/>
        <v>-3.443702340366678</v>
      </c>
    </row>
    <row r="90" spans="1:11">
      <c r="A90" t="str">
        <f>_raw_predictions_!A90</f>
        <v>Josh Okogie</v>
      </c>
      <c r="B90">
        <f>(_raw_predictions_!B90*(1-_raw_predictions_!$M90*'Score Dashboard'!$B$2) + 'Score Dashboard'!$B$2*_raw_predictions_!$M90*_coefficients_!B$12- _coefficients_!B$2)/_coefficients_!B$8</f>
        <v>-1.2207086391393516</v>
      </c>
      <c r="C90">
        <f>(_raw_predictions_!C90*(1-_raw_predictions_!$M90*'Score Dashboard'!$B$2) + 'Score Dashboard'!$B$2*_raw_predictions_!$M90*_coefficients_!C$12- _coefficients_!C$2)/_coefficients_!C$8</f>
        <v>-0.76634552863201266</v>
      </c>
      <c r="D90">
        <f>(_raw_predictions_!D90*(1-_raw_predictions_!$M90*'Score Dashboard'!$B$2) + 'Score Dashboard'!$B$2*_raw_predictions_!$M90*_coefficients_!D$12- _coefficients_!D$2)/_coefficients_!D$8</f>
        <v>-0.95286905641374209</v>
      </c>
      <c r="E90">
        <f>(_raw_predictions_!E90*(1-_raw_predictions_!$M90*'Score Dashboard'!$B$2) + 'Score Dashboard'!$B$2*_raw_predictions_!$M90*_coefficients_!E$12- _coefficients_!E$2)/_coefficients_!E$8</f>
        <v>-0.4136692787415352</v>
      </c>
      <c r="F90">
        <f>(_raw_predictions_!F90*(1-_raw_predictions_!$M90*'Score Dashboard'!$B$2) + 'Score Dashboard'!$B$2*_raw_predictions_!$M90*_coefficients_!F$12- _coefficients_!F$2)/_coefficients_!F$8</f>
        <v>-0.4031137368842988</v>
      </c>
      <c r="G90">
        <f>(_raw_predictions_!G90*(1-_raw_predictions_!$M90*'Score Dashboard'!$B$2) + 'Score Dashboard'!$B$2*_raw_predictions_!$M90*_coefficients_!G$12- _coefficients_!G$2)/_coefficients_!G$8</f>
        <v>-0.54266834869810077</v>
      </c>
      <c r="H90">
        <f>(_coefficients_!H$2 - _raw_predictions_!H90*(1-_raw_predictions_!$M90*'Score Dashboard'!$B$2) - _raw_predictions_!$M90*'Score Dashboard'!$B$2*_coefficients_!H$12)/_coefficients_!H$8</f>
        <v>1.2074495250943407</v>
      </c>
      <c r="I90">
        <f>(1-_raw_predictions_!$M90*'Score Dashboard'!$B$2) * _raw_predictions_!I90/_coefficients_!L$2 * (_raw_predictions_!J90-_coefficients_!I$2)/_coefficients_!I$8</f>
        <v>-0.27267278858876748</v>
      </c>
      <c r="J90">
        <f>(1-_raw_predictions_!$M90*'Score Dashboard'!$B$2) * _raw_predictions_!K90/_coefficients_!M$2 * (_raw_predictions_!L90-_coefficients_!J$2)/_coefficients_!J$8</f>
        <v>-0.63789296634230863</v>
      </c>
      <c r="K90">
        <f t="shared" si="1"/>
        <v>-4.0024908183457759</v>
      </c>
    </row>
    <row r="91" spans="1:11">
      <c r="A91" t="str">
        <f>_raw_predictions_!A91</f>
        <v>KZ Okpala</v>
      </c>
      <c r="B91">
        <f>(_raw_predictions_!B91*(1-_raw_predictions_!$M91*'Score Dashboard'!$B$2) + 'Score Dashboard'!$B$2*_raw_predictions_!$M91*_coefficients_!B$12- _coefficients_!B$2)/_coefficients_!B$8</f>
        <v>-1.6516801340540928</v>
      </c>
      <c r="C91">
        <f>(_raw_predictions_!C91*(1-_raw_predictions_!$M91*'Score Dashboard'!$B$2) + 'Score Dashboard'!$B$2*_raw_predictions_!$M91*_coefficients_!C$12- _coefficients_!C$2)/_coefficients_!C$8</f>
        <v>-1.0948915531754848</v>
      </c>
      <c r="D91">
        <f>(_raw_predictions_!D91*(1-_raw_predictions_!$M91*'Score Dashboard'!$B$2) + 'Score Dashboard'!$B$2*_raw_predictions_!$M91*_coefficients_!D$12- _coefficients_!D$2)/_coefficients_!D$8</f>
        <v>-1.1239703098601315</v>
      </c>
      <c r="E91">
        <f>(_raw_predictions_!E91*(1-_raw_predictions_!$M91*'Score Dashboard'!$B$2) + 'Score Dashboard'!$B$2*_raw_predictions_!$M91*_coefficients_!E$12- _coefficients_!E$2)/_coefficients_!E$8</f>
        <v>-1.4168682316613466</v>
      </c>
      <c r="F91">
        <f>(_raw_predictions_!F91*(1-_raw_predictions_!$M91*'Score Dashboard'!$B$2) + 'Score Dashboard'!$B$2*_raw_predictions_!$M91*_coefficients_!F$12- _coefficients_!F$2)/_coefficients_!F$8</f>
        <v>-0.57523129756890923</v>
      </c>
      <c r="G91">
        <f>(_raw_predictions_!G91*(1-_raw_predictions_!$M91*'Score Dashboard'!$B$2) + 'Score Dashboard'!$B$2*_raw_predictions_!$M91*_coefficients_!G$12- _coefficients_!G$2)/_coefficients_!G$8</f>
        <v>-0.86520463430410444</v>
      </c>
      <c r="H91">
        <f>(_coefficients_!H$2 - _raw_predictions_!H91*(1-_raw_predictions_!$M91*'Score Dashboard'!$B$2) - _raw_predictions_!$M91*'Score Dashboard'!$B$2*_coefficients_!H$12)/_coefficients_!H$8</f>
        <v>1.439109072637563</v>
      </c>
      <c r="I91">
        <f>(1-_raw_predictions_!$M91*'Score Dashboard'!$B$2) * _raw_predictions_!I91/_coefficients_!L$2 * (_raw_predictions_!J91-_coefficients_!I$2)/_coefficients_!I$8</f>
        <v>-5.8468349199477937E-2</v>
      </c>
      <c r="J91">
        <f>(1-_raw_predictions_!$M91*'Score Dashboard'!$B$2) * _raw_predictions_!K91/_coefficients_!M$2 * (_raw_predictions_!L91-_coefficients_!J$2)/_coefficients_!J$8</f>
        <v>-4.6096449253921291E-2</v>
      </c>
      <c r="K91">
        <f t="shared" si="1"/>
        <v>-5.3933018864399056</v>
      </c>
    </row>
    <row r="92" spans="1:11">
      <c r="A92" t="str">
        <f>_raw_predictions_!A92</f>
        <v>Luka Doncic</v>
      </c>
      <c r="B92">
        <f>(_raw_predictions_!B92*(1-_raw_predictions_!$M92*'Score Dashboard'!$B$2) + 'Score Dashboard'!$B$2*_raw_predictions_!$M92*_coefficients_!B$12- _coefficients_!B$2)/_coefficients_!B$8</f>
        <v>2.2374082261108303</v>
      </c>
      <c r="C92">
        <f>(_raw_predictions_!C92*(1-_raw_predictions_!$M92*'Score Dashboard'!$B$2) + 'Score Dashboard'!$B$2*_raw_predictions_!$M92*_coefficients_!C$12- _coefficients_!C$2)/_coefficients_!C$8</f>
        <v>0.73748232143531101</v>
      </c>
      <c r="D92">
        <f>(_raw_predictions_!D92*(1-_raw_predictions_!$M92*'Score Dashboard'!$B$2) + 'Score Dashboard'!$B$2*_raw_predictions_!$M92*_coefficients_!D$12- _coefficients_!D$2)/_coefficients_!D$8</f>
        <v>1.9206772057973611</v>
      </c>
      <c r="E92">
        <f>(_raw_predictions_!E92*(1-_raw_predictions_!$M92*'Score Dashboard'!$B$2) + 'Score Dashboard'!$B$2*_raw_predictions_!$M92*_coefficients_!E$12- _coefficients_!E$2)/_coefficients_!E$8</f>
        <v>0.83860525105469885</v>
      </c>
      <c r="F92">
        <f>(_raw_predictions_!F92*(1-_raw_predictions_!$M92*'Score Dashboard'!$B$2) + 'Score Dashboard'!$B$2*_raw_predictions_!$M92*_coefficients_!F$12- _coefficients_!F$2)/_coefficients_!F$8</f>
        <v>-0.26760888116241299</v>
      </c>
      <c r="G92">
        <f>(_raw_predictions_!G92*(1-_raw_predictions_!$M92*'Score Dashboard'!$B$2) + 'Score Dashboard'!$B$2*_raw_predictions_!$M92*_coefficients_!G$12- _coefficients_!G$2)/_coefficients_!G$8</f>
        <v>1.3419930485546949</v>
      </c>
      <c r="H92">
        <f>(_coefficients_!H$2 - _raw_predictions_!H92*(1-_raw_predictions_!$M92*'Score Dashboard'!$B$2) - _raw_predictions_!$M92*'Score Dashboard'!$B$2*_coefficients_!H$12)/_coefficients_!H$8</f>
        <v>-2.2789263570658944</v>
      </c>
      <c r="I92">
        <f>(1-_raw_predictions_!$M92*'Score Dashboard'!$B$2) * _raw_predictions_!I92/_coefficients_!L$2 * (_raw_predictions_!J92-_coefficients_!I$2)/_coefficients_!I$8</f>
        <v>-1.6011579916924892</v>
      </c>
      <c r="J92">
        <f>(1-_raw_predictions_!$M92*'Score Dashboard'!$B$2) * _raw_predictions_!K92/_coefficients_!M$2 * (_raw_predictions_!L92-_coefficients_!J$2)/_coefficients_!J$8</f>
        <v>-0.16389149154751609</v>
      </c>
      <c r="K92">
        <f t="shared" si="1"/>
        <v>2.7645813314845831</v>
      </c>
    </row>
    <row r="93" spans="1:11">
      <c r="A93" t="str">
        <f>_raw_predictions_!A93</f>
        <v>Keon Johnson</v>
      </c>
      <c r="B93">
        <f>(_raw_predictions_!B93*(1-_raw_predictions_!$M93*'Score Dashboard'!$B$2) + 'Score Dashboard'!$B$2*_raw_predictions_!$M93*_coefficients_!B$12- _coefficients_!B$2)/_coefficients_!B$8</f>
        <v>-1.4811455265015014</v>
      </c>
      <c r="C93">
        <f>(_raw_predictions_!C93*(1-_raw_predictions_!$M93*'Score Dashboard'!$B$2) + 'Score Dashboard'!$B$2*_raw_predictions_!$M93*_coefficients_!C$12- _coefficients_!C$2)/_coefficients_!C$8</f>
        <v>-1.3451756180181784</v>
      </c>
      <c r="D93">
        <f>(_raw_predictions_!D93*(1-_raw_predictions_!$M93*'Score Dashboard'!$B$2) + 'Score Dashboard'!$B$2*_raw_predictions_!$M93*_coefficients_!D$12- _coefficients_!D$2)/_coefficients_!D$8</f>
        <v>-0.90623506717997471</v>
      </c>
      <c r="E93">
        <f>(_raw_predictions_!E93*(1-_raw_predictions_!$M93*'Score Dashboard'!$B$2) + 'Score Dashboard'!$B$2*_raw_predictions_!$M93*_coefficients_!E$12- _coefficients_!E$2)/_coefficients_!E$8</f>
        <v>-1.0113224743276048</v>
      </c>
      <c r="F93">
        <f>(_raw_predictions_!F93*(1-_raw_predictions_!$M93*'Score Dashboard'!$B$2) + 'Score Dashboard'!$B$2*_raw_predictions_!$M93*_coefficients_!F$12- _coefficients_!F$2)/_coefficients_!F$8</f>
        <v>-0.78538578742369713</v>
      </c>
      <c r="G93">
        <f>(_raw_predictions_!G93*(1-_raw_predictions_!$M93*'Score Dashboard'!$B$2) + 'Score Dashboard'!$B$2*_raw_predictions_!$M93*_coefficients_!G$12- _coefficients_!G$2)/_coefficients_!G$8</f>
        <v>-0.53320480253928948</v>
      </c>
      <c r="H93">
        <f>(_coefficients_!H$2 - _raw_predictions_!H93*(1-_raw_predictions_!$M93*'Score Dashboard'!$B$2) - _raw_predictions_!$M93*'Score Dashboard'!$B$2*_coefficients_!H$12)/_coefficients_!H$8</f>
        <v>1.0583575183215164</v>
      </c>
      <c r="I93">
        <f>(1-_raw_predictions_!$M93*'Score Dashboard'!$B$2) * _raw_predictions_!I93/_coefficients_!L$2 * (_raw_predictions_!J93-_coefficients_!I$2)/_coefficients_!I$8</f>
        <v>-0.10918505636807629</v>
      </c>
      <c r="J93">
        <f>(1-_raw_predictions_!$M93*'Score Dashboard'!$B$2) * _raw_predictions_!K93/_coefficients_!M$2 * (_raw_predictions_!L93-_coefficients_!J$2)/_coefficients_!J$8</f>
        <v>-0.30971381206679094</v>
      </c>
      <c r="K93">
        <f t="shared" si="1"/>
        <v>-5.4230106261035971</v>
      </c>
    </row>
    <row r="94" spans="1:11">
      <c r="A94" t="str">
        <f>_raw_predictions_!A94</f>
        <v>Kevin Durant</v>
      </c>
      <c r="B94">
        <f>(_raw_predictions_!B94*(1-_raw_predictions_!$M94*'Score Dashboard'!$B$2) + 'Score Dashboard'!$B$2*_raw_predictions_!$M94*_coefficients_!B$12- _coefficients_!B$2)/_coefficients_!B$8</f>
        <v>1.7365878261368977</v>
      </c>
      <c r="C94">
        <f>(_raw_predictions_!C94*(1-_raw_predictions_!$M94*'Score Dashboard'!$B$2) + 'Score Dashboard'!$B$2*_raw_predictions_!$M94*_coefficients_!C$12- _coefficients_!C$2)/_coefficients_!C$8</f>
        <v>0.33042330229469796</v>
      </c>
      <c r="D94">
        <f>(_raw_predictions_!D94*(1-_raw_predictions_!$M94*'Score Dashboard'!$B$2) + 'Score Dashboard'!$B$2*_raw_predictions_!$M94*_coefficients_!D$12- _coefficients_!D$2)/_coefficients_!D$8</f>
        <v>0.68899403231333389</v>
      </c>
      <c r="E94">
        <f>(_raw_predictions_!E94*(1-_raw_predictions_!$M94*'Score Dashboard'!$B$2) + 'Score Dashboard'!$B$2*_raw_predictions_!$M94*_coefficients_!E$12- _coefficients_!E$2)/_coefficients_!E$8</f>
        <v>-0.58676582081753559</v>
      </c>
      <c r="F94">
        <f>(_raw_predictions_!F94*(1-_raw_predictions_!$M94*'Score Dashboard'!$B$2) + 'Score Dashboard'!$B$2*_raw_predictions_!$M94*_coefficients_!F$12- _coefficients_!F$2)/_coefficients_!F$8</f>
        <v>1.3589699594050597</v>
      </c>
      <c r="G94">
        <f>(_raw_predictions_!G94*(1-_raw_predictions_!$M94*'Score Dashboard'!$B$2) + 'Score Dashboard'!$B$2*_raw_predictions_!$M94*_coefficients_!G$12- _coefficients_!G$2)/_coefficients_!G$8</f>
        <v>0.39109777952579988</v>
      </c>
      <c r="H94">
        <f>(_coefficients_!H$2 - _raw_predictions_!H94*(1-_raw_predictions_!$M94*'Score Dashboard'!$B$2) - _raw_predictions_!$M94*'Score Dashboard'!$B$2*_coefficients_!H$12)/_coefficients_!H$8</f>
        <v>-1.5852820839071702</v>
      </c>
      <c r="I94">
        <f>(1-_raw_predictions_!$M94*'Score Dashboard'!$B$2) * _raw_predictions_!I94/_coefficients_!L$2 * (_raw_predictions_!J94-_coefficients_!I$2)/_coefficients_!I$8</f>
        <v>1.28046259769243</v>
      </c>
      <c r="J94">
        <f>(1-_raw_predictions_!$M94*'Score Dashboard'!$B$2) * _raw_predictions_!K94/_coefficients_!M$2 * (_raw_predictions_!L94-_coefficients_!J$2)/_coefficients_!J$8</f>
        <v>1.2023081697521529</v>
      </c>
      <c r="K94">
        <f t="shared" si="1"/>
        <v>4.8167957623956656</v>
      </c>
    </row>
    <row r="95" spans="1:11">
      <c r="A95" t="str">
        <f>_raw_predictions_!A95</f>
        <v>Lonnie Walker IV</v>
      </c>
      <c r="B95">
        <f>(_raw_predictions_!B95*(1-_raw_predictions_!$M95*'Score Dashboard'!$B$2) + 'Score Dashboard'!$B$2*_raw_predictions_!$M95*_coefficients_!B$12- _coefficients_!B$2)/_coefficients_!B$8</f>
        <v>-0.82813554461119299</v>
      </c>
      <c r="C95">
        <f>(_raw_predictions_!C95*(1-_raw_predictions_!$M95*'Score Dashboard'!$B$2) + 'Score Dashboard'!$B$2*_raw_predictions_!$M95*_coefficients_!C$12- _coefficients_!C$2)/_coefficients_!C$8</f>
        <v>-1.3030257059791728</v>
      </c>
      <c r="D95">
        <f>(_raw_predictions_!D95*(1-_raw_predictions_!$M95*'Score Dashboard'!$B$2) + 'Score Dashboard'!$B$2*_raw_predictions_!$M95*_coefficients_!D$12- _coefficients_!D$2)/_coefficients_!D$8</f>
        <v>-1.0240062825876814</v>
      </c>
      <c r="E95">
        <f>(_raw_predictions_!E95*(1-_raw_predictions_!$M95*'Score Dashboard'!$B$2) + 'Score Dashboard'!$B$2*_raw_predictions_!$M95*_coefficients_!E$12- _coefficients_!E$2)/_coefficients_!E$8</f>
        <v>-1.0971453985034068</v>
      </c>
      <c r="F95">
        <f>(_raw_predictions_!F95*(1-_raw_predictions_!$M95*'Score Dashboard'!$B$2) + 'Score Dashboard'!$B$2*_raw_predictions_!$M95*_coefficients_!F$12- _coefficients_!F$2)/_coefficients_!F$8</f>
        <v>-0.66399163237795389</v>
      </c>
      <c r="G95">
        <f>(_raw_predictions_!G95*(1-_raw_predictions_!$M95*'Score Dashboard'!$B$2) + 'Score Dashboard'!$B$2*_raw_predictions_!$M95*_coefficients_!G$12- _coefficients_!G$2)/_coefficients_!G$8</f>
        <v>-9.9717434121114903E-2</v>
      </c>
      <c r="H95">
        <f>(_coefficients_!H$2 - _raw_predictions_!H95*(1-_raw_predictions_!$M95*'Score Dashboard'!$B$2) - _raw_predictions_!$M95*'Score Dashboard'!$B$2*_coefficients_!H$12)/_coefficients_!H$8</f>
        <v>1.1427983670147361</v>
      </c>
      <c r="I95">
        <f>(1-_raw_predictions_!$M95*'Score Dashboard'!$B$2) * _raw_predictions_!I95/_coefficients_!L$2 * (_raw_predictions_!J95-_coefficients_!I$2)/_coefficients_!I$8</f>
        <v>0.16099192620834138</v>
      </c>
      <c r="J95">
        <f>(1-_raw_predictions_!$M95*'Score Dashboard'!$B$2) * _raw_predictions_!K95/_coefficients_!M$2 * (_raw_predictions_!L95-_coefficients_!J$2)/_coefficients_!J$8</f>
        <v>-0.60530876811007905</v>
      </c>
      <c r="K95">
        <f t="shared" si="1"/>
        <v>-4.317540473067524</v>
      </c>
    </row>
    <row r="96" spans="1:11">
      <c r="A96" t="str">
        <f>_raw_predictions_!A96</f>
        <v>Lindy Waters III</v>
      </c>
      <c r="B96">
        <f>(_raw_predictions_!B96*(1-_raw_predictions_!$M96*'Score Dashboard'!$B$2) + 'Score Dashboard'!$B$2*_raw_predictions_!$M96*_coefficients_!B$12- _coefficients_!B$2)/_coefficients_!B$8</f>
        <v>-1.588690346107025</v>
      </c>
      <c r="C96">
        <f>(_raw_predictions_!C96*(1-_raw_predictions_!$M96*'Score Dashboard'!$B$2) + 'Score Dashboard'!$B$2*_raw_predictions_!$M96*_coefficients_!C$12- _coefficients_!C$2)/_coefficients_!C$8</f>
        <v>-1.2236334064721406</v>
      </c>
      <c r="D96">
        <f>(_raw_predictions_!D96*(1-_raw_predictions_!$M96*'Score Dashboard'!$B$2) + 'Score Dashboard'!$B$2*_raw_predictions_!$M96*_coefficients_!D$12- _coefficients_!D$2)/_coefficients_!D$8</f>
        <v>-1.147397341923609</v>
      </c>
      <c r="E96">
        <f>(_raw_predictions_!E96*(1-_raw_predictions_!$M96*'Score Dashboard'!$B$2) + 'Score Dashboard'!$B$2*_raw_predictions_!$M96*_coefficients_!E$12- _coefficients_!E$2)/_coefficients_!E$8</f>
        <v>-1.2368827288945836</v>
      </c>
      <c r="F96">
        <f>(_raw_predictions_!F96*(1-_raw_predictions_!$M96*'Score Dashboard'!$B$2) + 'Score Dashboard'!$B$2*_raw_predictions_!$M96*_coefficients_!F$12- _coefficients_!F$2)/_coefficients_!F$8</f>
        <v>-0.70846394298949911</v>
      </c>
      <c r="G96">
        <f>(_raw_predictions_!G96*(1-_raw_predictions_!$M96*'Score Dashboard'!$B$2) + 'Score Dashboard'!$B$2*_raw_predictions_!$M96*_coefficients_!G$12- _coefficients_!G$2)/_coefficients_!G$8</f>
        <v>-0.25113944324508186</v>
      </c>
      <c r="H96">
        <f>(_coefficients_!H$2 - _raw_predictions_!H96*(1-_raw_predictions_!$M96*'Score Dashboard'!$B$2) - _raw_predictions_!$M96*'Score Dashboard'!$B$2*_coefficients_!H$12)/_coefficients_!H$8</f>
        <v>1.5699709562745936</v>
      </c>
      <c r="I96">
        <f>(1-_raw_predictions_!$M96*'Score Dashboard'!$B$2) * _raw_predictions_!I96/_coefficients_!L$2 * (_raw_predictions_!J96-_coefficients_!I$2)/_coefficients_!I$8</f>
        <v>1.0330718746134223E-2</v>
      </c>
      <c r="J96">
        <f>(1-_raw_predictions_!$M96*'Score Dashboard'!$B$2) * _raw_predictions_!K96/_coefficients_!M$2 * (_raw_predictions_!L96-_coefficients_!J$2)/_coefficients_!J$8</f>
        <v>-0.36337711700036007</v>
      </c>
      <c r="K96">
        <f t="shared" si="1"/>
        <v>-4.9392826516115713</v>
      </c>
    </row>
    <row r="97" spans="1:11">
      <c r="A97" t="str">
        <f>_raw_predictions_!A97</f>
        <v>Leandro Bolmaro</v>
      </c>
      <c r="B97">
        <f>(_raw_predictions_!B97*(1-_raw_predictions_!$M97*'Score Dashboard'!$B$2) + 'Score Dashboard'!$B$2*_raw_predictions_!$M97*_coefficients_!B$12- _coefficients_!B$2)/_coefficients_!B$8</f>
        <v>-1.6194847196569466</v>
      </c>
      <c r="C97">
        <f>(_raw_predictions_!C97*(1-_raw_predictions_!$M97*'Score Dashboard'!$B$2) + 'Score Dashboard'!$B$2*_raw_predictions_!$M97*_coefficients_!C$12- _coefficients_!C$2)/_coefficients_!C$8</f>
        <v>-1.3637707501561545</v>
      </c>
      <c r="D97">
        <f>(_raw_predictions_!D97*(1-_raw_predictions_!$M97*'Score Dashboard'!$B$2) + 'Score Dashboard'!$B$2*_raw_predictions_!$M97*_coefficients_!D$12- _coefficients_!D$2)/_coefficients_!D$8</f>
        <v>-1.1200890362598623</v>
      </c>
      <c r="E97">
        <f>(_raw_predictions_!E97*(1-_raw_predictions_!$M97*'Score Dashboard'!$B$2) + 'Score Dashboard'!$B$2*_raw_predictions_!$M97*_coefficients_!E$12- _coefficients_!E$2)/_coefficients_!E$8</f>
        <v>-1.4134624574788026</v>
      </c>
      <c r="F97">
        <f>(_raw_predictions_!F97*(1-_raw_predictions_!$M97*'Score Dashboard'!$B$2) + 'Score Dashboard'!$B$2*_raw_predictions_!$M97*_coefficients_!F$12- _coefficients_!F$2)/_coefficients_!F$8</f>
        <v>-0.81026315947765259</v>
      </c>
      <c r="G97">
        <f>(_raw_predictions_!G97*(1-_raw_predictions_!$M97*'Score Dashboard'!$B$2) + 'Score Dashboard'!$B$2*_raw_predictions_!$M97*_coefficients_!G$12- _coefficients_!G$2)/_coefficients_!G$8</f>
        <v>-1.0097088820014257</v>
      </c>
      <c r="H97">
        <f>(_coefficients_!H$2 - _raw_predictions_!H97*(1-_raw_predictions_!$M97*'Score Dashboard'!$B$2) - _raw_predictions_!$M97*'Score Dashboard'!$B$2*_coefficients_!H$12)/_coefficients_!H$8</f>
        <v>1.3549571687519124</v>
      </c>
      <c r="I97">
        <f>(1-_raw_predictions_!$M97*'Score Dashboard'!$B$2) * _raw_predictions_!I97/_coefficients_!L$2 * (_raw_predictions_!J97-_coefficients_!I$2)/_coefficients_!I$8</f>
        <v>-4.3043929352821746E-2</v>
      </c>
      <c r="J97">
        <f>(1-_raw_predictions_!$M97*'Score Dashboard'!$B$2) * _raw_predictions_!K97/_coefficients_!M$2 * (_raw_predictions_!L97-_coefficients_!J$2)/_coefficients_!J$8</f>
        <v>-0.15744570725127296</v>
      </c>
      <c r="K97">
        <f t="shared" si="1"/>
        <v>-6.1823114728830246</v>
      </c>
    </row>
    <row r="98" spans="1:11">
      <c r="A98" t="str">
        <f>_raw_predictions_!A98</f>
        <v>LeBron James</v>
      </c>
      <c r="B98">
        <f>(_raw_predictions_!B98*(1-_raw_predictions_!$M98*'Score Dashboard'!$B$2) + 'Score Dashboard'!$B$2*_raw_predictions_!$M98*_coefficients_!B$12- _coefficients_!B$2)/_coefficients_!B$8</f>
        <v>1.2441319856082556</v>
      </c>
      <c r="C98">
        <f>(_raw_predictions_!C98*(1-_raw_predictions_!$M98*'Score Dashboard'!$B$2) + 'Score Dashboard'!$B$2*_raw_predictions_!$M98*_coefficients_!C$12- _coefficients_!C$2)/_coefficients_!C$8</f>
        <v>0.60090753691596055</v>
      </c>
      <c r="D98">
        <f>(_raw_predictions_!D98*(1-_raw_predictions_!$M98*'Score Dashboard'!$B$2) + 'Score Dashboard'!$B$2*_raw_predictions_!$M98*_coefficients_!D$12- _coefficients_!D$2)/_coefficients_!D$8</f>
        <v>0.88924513257409965</v>
      </c>
      <c r="E98">
        <f>(_raw_predictions_!E98*(1-_raw_predictions_!$M98*'Score Dashboard'!$B$2) + 'Score Dashboard'!$B$2*_raw_predictions_!$M98*_coefficients_!E$12- _coefficients_!E$2)/_coefficients_!E$8</f>
        <v>-0.28958327910411225</v>
      </c>
      <c r="F98">
        <f>(_raw_predictions_!F98*(1-_raw_predictions_!$M98*'Score Dashboard'!$B$2) + 'Score Dashboard'!$B$2*_raw_predictions_!$M98*_coefficients_!F$12- _coefficients_!F$2)/_coefficients_!F$8</f>
        <v>-0.1746697934679047</v>
      </c>
      <c r="G98">
        <f>(_raw_predictions_!G98*(1-_raw_predictions_!$M98*'Score Dashboard'!$B$2) + 'Score Dashboard'!$B$2*_raw_predictions_!$M98*_coefficients_!G$12- _coefficients_!G$2)/_coefficients_!G$8</f>
        <v>0.29766296343010629</v>
      </c>
      <c r="H98">
        <f>(_coefficients_!H$2 - _raw_predictions_!H98*(1-_raw_predictions_!$M98*'Score Dashboard'!$B$2) - _raw_predictions_!$M98*'Score Dashboard'!$B$2*_coefficients_!H$12)/_coefficients_!H$8</f>
        <v>-1.131019453294859</v>
      </c>
      <c r="I98">
        <f>(1-_raw_predictions_!$M98*'Score Dashboard'!$B$2) * _raw_predictions_!I98/_coefficients_!L$2 * (_raw_predictions_!J98-_coefficients_!I$2)/_coefficients_!I$8</f>
        <v>-0.61877054129999831</v>
      </c>
      <c r="J98">
        <f>(1-_raw_predictions_!$M98*'Score Dashboard'!$B$2) * _raw_predictions_!K98/_coefficients_!M$2 * (_raw_predictions_!L98-_coefficients_!J$2)/_coefficients_!J$8</f>
        <v>0.2843418906320086</v>
      </c>
      <c r="K98">
        <f t="shared" si="1"/>
        <v>1.1022464419935563</v>
      </c>
    </row>
    <row r="99" spans="1:11">
      <c r="A99" t="str">
        <f>_raw_predictions_!A99</f>
        <v>Lauri Markkanen</v>
      </c>
      <c r="B99">
        <f>(_raw_predictions_!B99*(1-_raw_predictions_!$M99*'Score Dashboard'!$B$2) + 'Score Dashboard'!$B$2*_raw_predictions_!$M99*_coefficients_!B$12- _coefficients_!B$2)/_coefficients_!B$8</f>
        <v>0.90473819336068584</v>
      </c>
      <c r="C99">
        <f>(_raw_predictions_!C99*(1-_raw_predictions_!$M99*'Score Dashboard'!$B$2) + 'Score Dashboard'!$B$2*_raw_predictions_!$M99*_coefficients_!C$12- _coefficients_!C$2)/_coefficients_!C$8</f>
        <v>0.55122537598834653</v>
      </c>
      <c r="D99">
        <f>(_raw_predictions_!D99*(1-_raw_predictions_!$M99*'Score Dashboard'!$B$2) + 'Score Dashboard'!$B$2*_raw_predictions_!$M99*_coefficients_!D$12- _coefficients_!D$2)/_coefficients_!D$8</f>
        <v>-0.67060031244966112</v>
      </c>
      <c r="E99">
        <f>(_raw_predictions_!E99*(1-_raw_predictions_!$M99*'Score Dashboard'!$B$2) + 'Score Dashboard'!$B$2*_raw_predictions_!$M99*_coefficients_!E$12- _coefficients_!E$2)/_coefficients_!E$8</f>
        <v>-0.68784374655922098</v>
      </c>
      <c r="F99">
        <f>(_raw_predictions_!F99*(1-_raw_predictions_!$M99*'Score Dashboard'!$B$2) + 'Score Dashboard'!$B$2*_raw_predictions_!$M99*_coefficients_!F$12- _coefficients_!F$2)/_coefficients_!F$8</f>
        <v>-0.22580325638047777</v>
      </c>
      <c r="G99">
        <f>(_raw_predictions_!G99*(1-_raw_predictions_!$M99*'Score Dashboard'!$B$2) + 'Score Dashboard'!$B$2*_raw_predictions_!$M99*_coefficients_!G$12- _coefficients_!G$2)/_coefficients_!G$8</f>
        <v>0.97915369438509436</v>
      </c>
      <c r="H99">
        <f>(_coefficients_!H$2 - _raw_predictions_!H99*(1-_raw_predictions_!$M99*'Score Dashboard'!$B$2) - _raw_predictions_!$M99*'Score Dashboard'!$B$2*_coefficients_!H$12)/_coefficients_!H$8</f>
        <v>9.3705261470019882E-2</v>
      </c>
      <c r="I99">
        <f>(1-_raw_predictions_!$M99*'Score Dashboard'!$B$2) * _raw_predictions_!I99/_coefficients_!L$2 * (_raw_predictions_!J99-_coefficients_!I$2)/_coefficients_!I$8</f>
        <v>0.78253673449809524</v>
      </c>
      <c r="J99">
        <f>(1-_raw_predictions_!$M99*'Score Dashboard'!$B$2) * _raw_predictions_!K99/_coefficients_!M$2 * (_raw_predictions_!L99-_coefficients_!J$2)/_coefficients_!J$8</f>
        <v>-0.13484927001181049</v>
      </c>
      <c r="K99">
        <f t="shared" si="1"/>
        <v>1.5922626743010717</v>
      </c>
    </row>
    <row r="100" spans="1:11">
      <c r="A100" t="str">
        <f>_raw_predictions_!A100</f>
        <v>Larry Nance Jr.</v>
      </c>
      <c r="B100">
        <f>(_raw_predictions_!B100*(1-_raw_predictions_!$M100*'Score Dashboard'!$B$2) + 'Score Dashboard'!$B$2*_raw_predictions_!$M100*_coefficients_!B$12- _coefficients_!B$2)/_coefficients_!B$8</f>
        <v>-1.4544893124063152</v>
      </c>
      <c r="C100">
        <f>(_raw_predictions_!C100*(1-_raw_predictions_!$M100*'Score Dashboard'!$B$2) + 'Score Dashboard'!$B$2*_raw_predictions_!$M100*_coefficients_!C$12- _coefficients_!C$2)/_coefficients_!C$8</f>
        <v>-0.15979981296472912</v>
      </c>
      <c r="D100">
        <f>(_raw_predictions_!D100*(1-_raw_predictions_!$M100*'Score Dashboard'!$B$2) + 'Score Dashboard'!$B$2*_raw_predictions_!$M100*_coefficients_!D$12- _coefficients_!D$2)/_coefficients_!D$8</f>
        <v>-0.86919085348227654</v>
      </c>
      <c r="E100">
        <f>(_raw_predictions_!E100*(1-_raw_predictions_!$M100*'Score Dashboard'!$B$2) + 'Score Dashboard'!$B$2*_raw_predictions_!$M100*_coefficients_!E$12- _coefficients_!E$2)/_coefficients_!E$8</f>
        <v>-0.15371362146368964</v>
      </c>
      <c r="F100">
        <f>(_raw_predictions_!F100*(1-_raw_predictions_!$M100*'Score Dashboard'!$B$2) + 'Score Dashboard'!$B$2*_raw_predictions_!$M100*_coefficients_!F$12- _coefficients_!F$2)/_coefficients_!F$8</f>
        <v>-0.36184312421896447</v>
      </c>
      <c r="G100">
        <f>(_raw_predictions_!G100*(1-_raw_predictions_!$M100*'Score Dashboard'!$B$2) + 'Score Dashboard'!$B$2*_raw_predictions_!$M100*_coefficients_!G$12- _coefficients_!G$2)/_coefficients_!G$8</f>
        <v>-1.1609766534058428</v>
      </c>
      <c r="H100">
        <f>(_coefficients_!H$2 - _raw_predictions_!H100*(1-_raw_predictions_!$M100*'Score Dashboard'!$B$2) - _raw_predictions_!$M100*'Score Dashboard'!$B$2*_coefficients_!H$12)/_coefficients_!H$8</f>
        <v>1.411664426645951</v>
      </c>
      <c r="I100">
        <f>(1-_raw_predictions_!$M100*'Score Dashboard'!$B$2) * _raw_predictions_!I100/_coefficients_!L$2 * (_raw_predictions_!J100-_coefficients_!I$2)/_coefficients_!I$8</f>
        <v>-0.25653983854105927</v>
      </c>
      <c r="J100">
        <f>(1-_raw_predictions_!$M100*'Score Dashboard'!$B$2) * _raw_predictions_!K100/_coefficients_!M$2 * (_raw_predictions_!L100-_coefficients_!J$2)/_coefficients_!J$8</f>
        <v>0.33442150413357957</v>
      </c>
      <c r="K100">
        <f t="shared" si="1"/>
        <v>-2.6704672857033462</v>
      </c>
    </row>
    <row r="101" spans="1:11">
      <c r="A101" t="str">
        <f>_raw_predictions_!A101</f>
        <v>Landry Shamet</v>
      </c>
      <c r="B101">
        <f>(_raw_predictions_!B101*(1-_raw_predictions_!$M101*'Score Dashboard'!$B$2) + 'Score Dashboard'!$B$2*_raw_predictions_!$M101*_coefficients_!B$12- _coefficients_!B$2)/_coefficients_!B$8</f>
        <v>-1.2073001926037941</v>
      </c>
      <c r="C101">
        <f>(_raw_predictions_!C101*(1-_raw_predictions_!$M101*'Score Dashboard'!$B$2) + 'Score Dashboard'!$B$2*_raw_predictions_!$M101*_coefficients_!C$12- _coefficients_!C$2)/_coefficients_!C$8</f>
        <v>-1.370079278794841</v>
      </c>
      <c r="D101">
        <f>(_raw_predictions_!D101*(1-_raw_predictions_!$M101*'Score Dashboard'!$B$2) + 'Score Dashboard'!$B$2*_raw_predictions_!$M101*_coefficients_!D$12- _coefficients_!D$2)/_coefficients_!D$8</f>
        <v>-0.68952632641321199</v>
      </c>
      <c r="E101">
        <f>(_raw_predictions_!E101*(1-_raw_predictions_!$M101*'Score Dashboard'!$B$2) + 'Score Dashboard'!$B$2*_raw_predictions_!$M101*_coefficients_!E$12- _coefficients_!E$2)/_coefficients_!E$8</f>
        <v>-0.83927930938928053</v>
      </c>
      <c r="F101">
        <f>(_raw_predictions_!F101*(1-_raw_predictions_!$M101*'Score Dashboard'!$B$2) + 'Score Dashboard'!$B$2*_raw_predictions_!$M101*_coefficients_!F$12- _coefficients_!F$2)/_coefficients_!F$8</f>
        <v>-0.87865046648138556</v>
      </c>
      <c r="G101">
        <f>(_raw_predictions_!G101*(1-_raw_predictions_!$M101*'Score Dashboard'!$B$2) + 'Score Dashboard'!$B$2*_raw_predictions_!$M101*_coefficients_!G$12- _coefficients_!G$2)/_coefficients_!G$8</f>
        <v>0.11294467466459673</v>
      </c>
      <c r="H101">
        <f>(_coefficients_!H$2 - _raw_predictions_!H101*(1-_raw_predictions_!$M101*'Score Dashboard'!$B$2) - _raw_predictions_!$M101*'Score Dashboard'!$B$2*_coefficients_!H$12)/_coefficients_!H$8</f>
        <v>1.2867918454432468</v>
      </c>
      <c r="I101">
        <f>(1-_raw_predictions_!$M101*'Score Dashboard'!$B$2) * _raw_predictions_!I101/_coefficients_!L$2 * (_raw_predictions_!J101-_coefficients_!I$2)/_coefficients_!I$8</f>
        <v>3.1505593802575907E-2</v>
      </c>
      <c r="J101">
        <f>(1-_raw_predictions_!$M101*'Score Dashboard'!$B$2) * _raw_predictions_!K101/_coefficients_!M$2 * (_raw_predictions_!L101-_coefficients_!J$2)/_coefficients_!J$8</f>
        <v>-0.6096969417807383</v>
      </c>
      <c r="K101">
        <f t="shared" si="1"/>
        <v>-4.1632904015528318</v>
      </c>
    </row>
    <row r="102" spans="1:11">
      <c r="A102" t="str">
        <f>_raw_predictions_!A102</f>
        <v>Lamar Stevens</v>
      </c>
      <c r="B102">
        <f>(_raw_predictions_!B102*(1-_raw_predictions_!$M102*'Score Dashboard'!$B$2) + 'Score Dashboard'!$B$2*_raw_predictions_!$M102*_coefficients_!B$12- _coefficients_!B$2)/_coefficients_!B$8</f>
        <v>-1.603112500343018</v>
      </c>
      <c r="C102">
        <f>(_raw_predictions_!C102*(1-_raw_predictions_!$M102*'Score Dashboard'!$B$2) + 'Score Dashboard'!$B$2*_raw_predictions_!$M102*_coefficients_!C$12- _coefficients_!C$2)/_coefficients_!C$8</f>
        <v>-0.76362246238302778</v>
      </c>
      <c r="D102">
        <f>(_raw_predictions_!D102*(1-_raw_predictions_!$M102*'Score Dashboard'!$B$2) + 'Score Dashboard'!$B$2*_raw_predictions_!$M102*_coefficients_!D$12- _coefficients_!D$2)/_coefficients_!D$8</f>
        <v>-1.2902993038794817</v>
      </c>
      <c r="E102">
        <f>(_raw_predictions_!E102*(1-_raw_predictions_!$M102*'Score Dashboard'!$B$2) + 'Score Dashboard'!$B$2*_raw_predictions_!$M102*_coefficients_!E$12- _coefficients_!E$2)/_coefficients_!E$8</f>
        <v>-1.3822823304942338</v>
      </c>
      <c r="F102">
        <f>(_raw_predictions_!F102*(1-_raw_predictions_!$M102*'Score Dashboard'!$B$2) + 'Score Dashboard'!$B$2*_raw_predictions_!$M102*_coefficients_!F$12- _coefficients_!F$2)/_coefficients_!F$8</f>
        <v>-0.58213630310131625</v>
      </c>
      <c r="G102">
        <f>(_raw_predictions_!G102*(1-_raw_predictions_!$M102*'Score Dashboard'!$B$2) + 'Score Dashboard'!$B$2*_raw_predictions_!$M102*_coefficients_!G$12- _coefficients_!G$2)/_coefficients_!G$8</f>
        <v>-0.92676490566243441</v>
      </c>
      <c r="H102">
        <f>(_coefficients_!H$2 - _raw_predictions_!H102*(1-_raw_predictions_!$M102*'Score Dashboard'!$B$2) - _raw_predictions_!$M102*'Score Dashboard'!$B$2*_coefficients_!H$12)/_coefficients_!H$8</f>
        <v>1.5706387306184533</v>
      </c>
      <c r="I102">
        <f>(1-_raw_predictions_!$M102*'Score Dashboard'!$B$2) * _raw_predictions_!I102/_coefficients_!L$2 * (_raw_predictions_!J102-_coefficients_!I$2)/_coefficients_!I$8</f>
        <v>-0.16862941139045939</v>
      </c>
      <c r="J102">
        <f>(1-_raw_predictions_!$M102*'Score Dashboard'!$B$2) * _raw_predictions_!K102/_coefficients_!M$2 * (_raw_predictions_!L102-_coefficients_!J$2)/_coefficients_!J$8</f>
        <v>-0.17635433829914898</v>
      </c>
      <c r="K102">
        <f t="shared" si="1"/>
        <v>-5.3225628249346668</v>
      </c>
    </row>
    <row r="103" spans="1:11">
      <c r="A103" t="str">
        <f>_raw_predictions_!A103</f>
        <v>LaMelo Ball</v>
      </c>
      <c r="B103">
        <f>(_raw_predictions_!B103*(1-_raw_predictions_!$M103*'Score Dashboard'!$B$2) + 'Score Dashboard'!$B$2*_raw_predictions_!$M103*_coefficients_!B$12- _coefficients_!B$2)/_coefficients_!B$8</f>
        <v>0.75393428532201978</v>
      </c>
      <c r="C103">
        <f>(_raw_predictions_!C103*(1-_raw_predictions_!$M103*'Score Dashboard'!$B$2) + 'Score Dashboard'!$B$2*_raw_predictions_!$M103*_coefficients_!C$12- _coefficients_!C$2)/_coefficients_!C$8</f>
        <v>9.45279674840762E-2</v>
      </c>
      <c r="D103">
        <f>(_raw_predictions_!D103*(1-_raw_predictions_!$M103*'Score Dashboard'!$B$2) + 'Score Dashboard'!$B$2*_raw_predictions_!$M103*_coefficients_!D$12- _coefficients_!D$2)/_coefficients_!D$8</f>
        <v>1.6580049459525537</v>
      </c>
      <c r="E103">
        <f>(_raw_predictions_!E103*(1-_raw_predictions_!$M103*'Score Dashboard'!$B$2) + 'Score Dashboard'!$B$2*_raw_predictions_!$M103*_coefficients_!E$12- _coefficients_!E$2)/_coefficients_!E$8</f>
        <v>1.0007274746970818</v>
      </c>
      <c r="F103">
        <f>(_raw_predictions_!F103*(1-_raw_predictions_!$M103*'Score Dashboard'!$B$2) + 'Score Dashboard'!$B$2*_raw_predictions_!$M103*_coefficients_!F$12- _coefficients_!F$2)/_coefficients_!F$8</f>
        <v>-0.56743735122866823</v>
      </c>
      <c r="G103">
        <f>(_raw_predictions_!G103*(1-_raw_predictions_!$M103*'Score Dashboard'!$B$2) + 'Score Dashboard'!$B$2*_raw_predictions_!$M103*_coefficients_!G$12- _coefficients_!G$2)/_coefficients_!G$8</f>
        <v>1.5148359130851112</v>
      </c>
      <c r="H103">
        <f>(_coefficients_!H$2 - _raw_predictions_!H103*(1-_raw_predictions_!$M103*'Score Dashboard'!$B$2) - _raw_predictions_!$M103*'Score Dashboard'!$B$2*_coefficients_!H$12)/_coefficients_!H$8</f>
        <v>-1.3681091448168636</v>
      </c>
      <c r="I103">
        <f>(1-_raw_predictions_!$M103*'Score Dashboard'!$B$2) * _raw_predictions_!I103/_coefficients_!L$2 * (_raw_predictions_!J103-_coefficients_!I$2)/_coefficients_!I$8</f>
        <v>0.4069585605895244</v>
      </c>
      <c r="J103">
        <f>(1-_raw_predictions_!$M103*'Score Dashboard'!$B$2) * _raw_predictions_!K103/_coefficients_!M$2 * (_raw_predictions_!L103-_coefficients_!J$2)/_coefficients_!J$8</f>
        <v>-1.2247368469293032</v>
      </c>
      <c r="K103">
        <f t="shared" si="1"/>
        <v>2.2687058041555317</v>
      </c>
    </row>
    <row r="104" spans="1:11">
      <c r="A104" t="str">
        <f>_raw_predictions_!A104</f>
        <v>Kyrie Irving</v>
      </c>
      <c r="B104">
        <f>(_raw_predictions_!B104*(1-_raw_predictions_!$M104*'Score Dashboard'!$B$2) + 'Score Dashboard'!$B$2*_raw_predictions_!$M104*_coefficients_!B$12- _coefficients_!B$2)/_coefficients_!B$8</f>
        <v>0.86199970038240836</v>
      </c>
      <c r="C104">
        <f>(_raw_predictions_!C104*(1-_raw_predictions_!$M104*'Score Dashboard'!$B$2) + 'Score Dashboard'!$B$2*_raw_predictions_!$M104*_coefficients_!C$12- _coefficients_!C$2)/_coefficients_!C$8</f>
        <v>-0.62008636717336996</v>
      </c>
      <c r="D104">
        <f>(_raw_predictions_!D104*(1-_raw_predictions_!$M104*'Score Dashboard'!$B$2) + 'Score Dashboard'!$B$2*_raw_predictions_!$M104*_coefficients_!D$12- _coefficients_!D$2)/_coefficients_!D$8</f>
        <v>0.49395788175322836</v>
      </c>
      <c r="E104">
        <f>(_raw_predictions_!E104*(1-_raw_predictions_!$M104*'Score Dashboard'!$B$2) + 'Score Dashboard'!$B$2*_raw_predictions_!$M104*_coefficients_!E$12- _coefficients_!E$2)/_coefficients_!E$8</f>
        <v>3.6133126802680993E-2</v>
      </c>
      <c r="F104">
        <f>(_raw_predictions_!F104*(1-_raw_predictions_!$M104*'Score Dashboard'!$B$2) + 'Score Dashboard'!$B$2*_raw_predictions_!$M104*_coefficients_!F$12- _coefficients_!F$2)/_coefficients_!F$8</f>
        <v>-5.6016633361205215E-2</v>
      </c>
      <c r="G104">
        <f>(_raw_predictions_!G104*(1-_raw_predictions_!$M104*'Score Dashboard'!$B$2) + 'Score Dashboard'!$B$2*_raw_predictions_!$M104*_coefficients_!G$12- _coefficients_!G$2)/_coefficients_!G$8</f>
        <v>1.1478517138041238</v>
      </c>
      <c r="H104">
        <f>(_coefficients_!H$2 - _raw_predictions_!H104*(1-_raw_predictions_!$M104*'Score Dashboard'!$B$2) - _raw_predictions_!$M104*'Score Dashboard'!$B$2*_coefficients_!H$12)/_coefficients_!H$8</f>
        <v>-0.14291702764325168</v>
      </c>
      <c r="I104">
        <f>(1-_raw_predictions_!$M104*'Score Dashboard'!$B$2) * _raw_predictions_!I104/_coefficients_!L$2 * (_raw_predictions_!J104-_coefficients_!I$2)/_coefficients_!I$8</f>
        <v>0.83970377146926634</v>
      </c>
      <c r="J104">
        <f>(1-_raw_predictions_!$M104*'Score Dashboard'!$B$2) * _raw_predictions_!K104/_coefficients_!M$2 * (_raw_predictions_!L104-_coefficients_!J$2)/_coefficients_!J$8</f>
        <v>-0.17116691914332582</v>
      </c>
      <c r="K104">
        <f t="shared" si="1"/>
        <v>2.3894592468905551</v>
      </c>
    </row>
    <row r="105" spans="1:11">
      <c r="A105" t="str">
        <f>_raw_predictions_!A105</f>
        <v>Kyle Lowry</v>
      </c>
      <c r="B105">
        <f>(_raw_predictions_!B105*(1-_raw_predictions_!$M105*'Score Dashboard'!$B$2) + 'Score Dashboard'!$B$2*_raw_predictions_!$M105*_coefficients_!B$12- _coefficients_!B$2)/_coefficients_!B$8</f>
        <v>-1.192177407701638</v>
      </c>
      <c r="C105">
        <f>(_raw_predictions_!C105*(1-_raw_predictions_!$M105*'Score Dashboard'!$B$2) + 'Score Dashboard'!$B$2*_raw_predictions_!$M105*_coefficients_!C$12- _coefficients_!C$2)/_coefficients_!C$8</f>
        <v>-0.84287343549052074</v>
      </c>
      <c r="D105">
        <f>(_raw_predictions_!D105*(1-_raw_predictions_!$M105*'Score Dashboard'!$B$2) + 'Score Dashboard'!$B$2*_raw_predictions_!$M105*_coefficients_!D$12- _coefficients_!D$2)/_coefficients_!D$8</f>
        <v>7.7059882543253716E-2</v>
      </c>
      <c r="E105">
        <f>(_raw_predictions_!E105*(1-_raw_predictions_!$M105*'Score Dashboard'!$B$2) + 'Score Dashboard'!$B$2*_raw_predictions_!$M105*_coefficients_!E$12- _coefficients_!E$2)/_coefficients_!E$8</f>
        <v>-0.16489562072410935</v>
      </c>
      <c r="F105">
        <f>(_raw_predictions_!F105*(1-_raw_predictions_!$M105*'Score Dashboard'!$B$2) + 'Score Dashboard'!$B$2*_raw_predictions_!$M105*_coefficients_!F$12- _coefficients_!F$2)/_coefficients_!F$8</f>
        <v>-0.59030021804619648</v>
      </c>
      <c r="G105">
        <f>(_raw_predictions_!G105*(1-_raw_predictions_!$M105*'Score Dashboard'!$B$2) + 'Score Dashboard'!$B$2*_raw_predictions_!$M105*_coefficients_!G$12- _coefficients_!G$2)/_coefficients_!G$8</f>
        <v>6.8744107367574261E-2</v>
      </c>
      <c r="H105">
        <f>(_coefficients_!H$2 - _raw_predictions_!H105*(1-_raw_predictions_!$M105*'Score Dashboard'!$B$2) - _raw_predictions_!$M105*'Score Dashboard'!$B$2*_coefficients_!H$12)/_coefficients_!H$8</f>
        <v>0.60723290903353599</v>
      </c>
      <c r="I105">
        <f>(1-_raw_predictions_!$M105*'Score Dashboard'!$B$2) * _raw_predictions_!I105/_coefficients_!L$2 * (_raw_predictions_!J105-_coefficients_!I$2)/_coefficients_!I$8</f>
        <v>0.23918673363250353</v>
      </c>
      <c r="J105">
        <f>(1-_raw_predictions_!$M105*'Score Dashboard'!$B$2) * _raw_predictions_!K105/_coefficients_!M$2 * (_raw_predictions_!L105-_coefficients_!J$2)/_coefficients_!J$8</f>
        <v>-0.60778497664329045</v>
      </c>
      <c r="K105">
        <f t="shared" si="1"/>
        <v>-2.4058080260288879</v>
      </c>
    </row>
    <row r="106" spans="1:11">
      <c r="A106" t="str">
        <f>_raw_predictions_!A106</f>
        <v>Kessler Edwards</v>
      </c>
      <c r="B106">
        <f>(_raw_predictions_!B106*(1-_raw_predictions_!$M106*'Score Dashboard'!$B$2) + 'Score Dashboard'!$B$2*_raw_predictions_!$M106*_coefficients_!B$12- _coefficients_!B$2)/_coefficients_!B$8</f>
        <v>-1.6205612979614221</v>
      </c>
      <c r="C106">
        <f>(_raw_predictions_!C106*(1-_raw_predictions_!$M106*'Score Dashboard'!$B$2) + 'Score Dashboard'!$B$2*_raw_predictions_!$M106*_coefficients_!C$12- _coefficients_!C$2)/_coefficients_!C$8</f>
        <v>-1.1834865397879006</v>
      </c>
      <c r="D106">
        <f>(_raw_predictions_!D106*(1-_raw_predictions_!$M106*'Score Dashboard'!$B$2) + 'Score Dashboard'!$B$2*_raw_predictions_!$M106*_coefficients_!D$12- _coefficients_!D$2)/_coefficients_!D$8</f>
        <v>-1.1498922352529926</v>
      </c>
      <c r="E106">
        <f>(_raw_predictions_!E106*(1-_raw_predictions_!$M106*'Score Dashboard'!$B$2) + 'Score Dashboard'!$B$2*_raw_predictions_!$M106*_coefficients_!E$12- _coefficients_!E$2)/_coefficients_!E$8</f>
        <v>-1.1594367590480812</v>
      </c>
      <c r="F106">
        <f>(_raw_predictions_!F106*(1-_raw_predictions_!$M106*'Score Dashboard'!$B$2) + 'Score Dashboard'!$B$2*_raw_predictions_!$M106*_coefficients_!F$12- _coefficients_!F$2)/_coefficients_!F$8</f>
        <v>-0.69865910167975875</v>
      </c>
      <c r="G106">
        <f>(_raw_predictions_!G106*(1-_raw_predictions_!$M106*'Score Dashboard'!$B$2) + 'Score Dashboard'!$B$2*_raw_predictions_!$M106*_coefficients_!G$12- _coefficients_!G$2)/_coefficients_!G$8</f>
        <v>-0.83177105543851704</v>
      </c>
      <c r="H106">
        <f>(_coefficients_!H$2 - _raw_predictions_!H106*(1-_raw_predictions_!$M106*'Score Dashboard'!$B$2) - _raw_predictions_!$M106*'Score Dashboard'!$B$2*_coefficients_!H$12)/_coefficients_!H$8</f>
        <v>1.4646300635345915</v>
      </c>
      <c r="I106">
        <f>(1-_raw_predictions_!$M106*'Score Dashboard'!$B$2) * _raw_predictions_!I106/_coefficients_!L$2 * (_raw_predictions_!J106-_coefficients_!I$2)/_coefficients_!I$8</f>
        <v>-4.257784417864191E-2</v>
      </c>
      <c r="J106">
        <f>(1-_raw_predictions_!$M106*'Score Dashboard'!$B$2) * _raw_predictions_!K106/_coefficients_!M$2 * (_raw_predictions_!L106-_coefficients_!J$2)/_coefficients_!J$8</f>
        <v>-0.22201331717389741</v>
      </c>
      <c r="K106">
        <f t="shared" si="1"/>
        <v>-5.443768086986621</v>
      </c>
    </row>
    <row r="107" spans="1:11">
      <c r="A107" t="str">
        <f>_raw_predictions_!A107</f>
        <v>Kyle Kuzma</v>
      </c>
      <c r="B107">
        <f>(_raw_predictions_!B107*(1-_raw_predictions_!$M107*'Score Dashboard'!$B$2) + 'Score Dashboard'!$B$2*_raw_predictions_!$M107*_coefficients_!B$12- _coefficients_!B$2)/_coefficients_!B$8</f>
        <v>0.58466270637292306</v>
      </c>
      <c r="C107">
        <f>(_raw_predictions_!C107*(1-_raw_predictions_!$M107*'Score Dashboard'!$B$2) + 'Score Dashboard'!$B$2*_raw_predictions_!$M107*_coefficients_!C$12- _coefficients_!C$2)/_coefficients_!C$8</f>
        <v>0.6052296456684122</v>
      </c>
      <c r="D107">
        <f>(_raw_predictions_!D107*(1-_raw_predictions_!$M107*'Score Dashboard'!$B$2) + 'Score Dashboard'!$B$2*_raw_predictions_!$M107*_coefficients_!D$12- _coefficients_!D$2)/_coefficients_!D$8</f>
        <v>0.10744049843522456</v>
      </c>
      <c r="E107">
        <f>(_raw_predictions_!E107*(1-_raw_predictions_!$M107*'Score Dashboard'!$B$2) + 'Score Dashboard'!$B$2*_raw_predictions_!$M107*_coefficients_!E$12- _coefficients_!E$2)/_coefficients_!E$8</f>
        <v>-0.94519605727207523</v>
      </c>
      <c r="F107">
        <f>(_raw_predictions_!F107*(1-_raw_predictions_!$M107*'Score Dashboard'!$B$2) + 'Score Dashboard'!$B$2*_raw_predictions_!$M107*_coefficients_!F$12- _coefficients_!F$2)/_coefficients_!F$8</f>
        <v>-0.13909627445189868</v>
      </c>
      <c r="G107">
        <f>(_raw_predictions_!G107*(1-_raw_predictions_!$M107*'Score Dashboard'!$B$2) + 'Score Dashboard'!$B$2*_raw_predictions_!$M107*_coefficients_!G$12- _coefficients_!G$2)/_coefficients_!G$8</f>
        <v>0.70843977179972162</v>
      </c>
      <c r="H107">
        <f>(_coefficients_!H$2 - _raw_predictions_!H107*(1-_raw_predictions_!$M107*'Score Dashboard'!$B$2) - _raw_predictions_!$M107*'Score Dashboard'!$B$2*_coefficients_!H$12)/_coefficients_!H$8</f>
        <v>-1.1632306956872585</v>
      </c>
      <c r="I107">
        <f>(1-_raw_predictions_!$M107*'Score Dashboard'!$B$2) * _raw_predictions_!I107/_coefficients_!L$2 * (_raw_predictions_!J107-_coefficients_!I$2)/_coefficients_!I$8</f>
        <v>-0.40750999668038146</v>
      </c>
      <c r="J107">
        <f>(1-_raw_predictions_!$M107*'Score Dashboard'!$B$2) * _raw_predictions_!K107/_coefficients_!M$2 * (_raw_predictions_!L107-_coefficients_!J$2)/_coefficients_!J$8</f>
        <v>-0.788781014685766</v>
      </c>
      <c r="K107">
        <f t="shared" si="1"/>
        <v>-1.4380414165010984</v>
      </c>
    </row>
    <row r="108" spans="1:11">
      <c r="A108" t="str">
        <f>_raw_predictions_!A108</f>
        <v>Kristaps Porzingis</v>
      </c>
      <c r="B108">
        <f>(_raw_predictions_!B108*(1-_raw_predictions_!$M108*'Score Dashboard'!$B$2) + 'Score Dashboard'!$B$2*_raw_predictions_!$M108*_coefficients_!B$12- _coefficients_!B$2)/_coefficients_!B$8</f>
        <v>0.73620769092591176</v>
      </c>
      <c r="C108">
        <f>(_raw_predictions_!C108*(1-_raw_predictions_!$M108*'Score Dashboard'!$B$2) + 'Score Dashboard'!$B$2*_raw_predictions_!$M108*_coefficients_!C$12- _coefficients_!C$2)/_coefficients_!C$8</f>
        <v>0.68865690422843528</v>
      </c>
      <c r="D108">
        <f>(_raw_predictions_!D108*(1-_raw_predictions_!$M108*'Score Dashboard'!$B$2) + 'Score Dashboard'!$B$2*_raw_predictions_!$M108*_coefficients_!D$12- _coefficients_!D$2)/_coefficients_!D$8</f>
        <v>-0.49175605971080721</v>
      </c>
      <c r="E108">
        <f>(_raw_predictions_!E108*(1-_raw_predictions_!$M108*'Score Dashboard'!$B$2) + 'Score Dashboard'!$B$2*_raw_predictions_!$M108*_coefficients_!E$12- _coefficients_!E$2)/_coefficients_!E$8</f>
        <v>-0.55118483369418636</v>
      </c>
      <c r="F108">
        <f>(_raw_predictions_!F108*(1-_raw_predictions_!$M108*'Score Dashboard'!$B$2) + 'Score Dashboard'!$B$2*_raw_predictions_!$M108*_coefficients_!F$12- _coefficients_!F$2)/_coefficients_!F$8</f>
        <v>1.2988571351084857</v>
      </c>
      <c r="G108">
        <f>(_raw_predictions_!G108*(1-_raw_predictions_!$M108*'Score Dashboard'!$B$2) + 'Score Dashboard'!$B$2*_raw_predictions_!$M108*_coefficients_!G$12- _coefficients_!G$2)/_coefficients_!G$8</f>
        <v>0.4314171066144224</v>
      </c>
      <c r="H108">
        <f>(_coefficients_!H$2 - _raw_predictions_!H108*(1-_raw_predictions_!$M108*'Score Dashboard'!$B$2) - _raw_predictions_!$M108*'Score Dashboard'!$B$2*_coefficients_!H$12)/_coefficients_!H$8</f>
        <v>-0.10542701585201954</v>
      </c>
      <c r="I108">
        <f>(1-_raw_predictions_!$M108*'Score Dashboard'!$B$2) * _raw_predictions_!I108/_coefficients_!L$2 * (_raw_predictions_!J108-_coefficients_!I$2)/_coefficients_!I$8</f>
        <v>0.79547958172419875</v>
      </c>
      <c r="J108">
        <f>(1-_raw_predictions_!$M108*'Score Dashboard'!$B$2) * _raw_predictions_!K108/_coefficients_!M$2 * (_raw_predictions_!L108-_coefficients_!J$2)/_coefficients_!J$8</f>
        <v>-0.36379451418038816</v>
      </c>
      <c r="K108">
        <f t="shared" si="1"/>
        <v>2.4384559951640528</v>
      </c>
    </row>
    <row r="109" spans="1:11">
      <c r="A109" t="str">
        <f>_raw_predictions_!A109</f>
        <v>Klay Thompson</v>
      </c>
      <c r="B109">
        <f>(_raw_predictions_!B109*(1-_raw_predictions_!$M109*'Score Dashboard'!$B$2) + 'Score Dashboard'!$B$2*_raw_predictions_!$M109*_coefficients_!B$12- _coefficients_!B$2)/_coefficients_!B$8</f>
        <v>0.19935320185057034</v>
      </c>
      <c r="C109">
        <f>(_raw_predictions_!C109*(1-_raw_predictions_!$M109*'Score Dashboard'!$B$2) + 'Score Dashboard'!$B$2*_raw_predictions_!$M109*_coefficients_!C$12- _coefficients_!C$2)/_coefficients_!C$8</f>
        <v>-0.8389190939483735</v>
      </c>
      <c r="D109">
        <f>(_raw_predictions_!D109*(1-_raw_predictions_!$M109*'Score Dashboard'!$B$2) + 'Score Dashboard'!$B$2*_raw_predictions_!$M109*_coefficients_!D$12- _coefficients_!D$2)/_coefficients_!D$8</f>
        <v>-0.69328507568484199</v>
      </c>
      <c r="E109">
        <f>(_raw_predictions_!E109*(1-_raw_predictions_!$M109*'Score Dashboard'!$B$2) + 'Score Dashboard'!$B$2*_raw_predictions_!$M109*_coefficients_!E$12- _coefficients_!E$2)/_coefficients_!E$8</f>
        <v>-0.87771033693879252</v>
      </c>
      <c r="F109">
        <f>(_raw_predictions_!F109*(1-_raw_predictions_!$M109*'Score Dashboard'!$B$2) + 'Score Dashboard'!$B$2*_raw_predictions_!$M109*_coefficients_!F$12- _coefficients_!F$2)/_coefficients_!F$8</f>
        <v>-0.5017731014166823</v>
      </c>
      <c r="G109">
        <f>(_raw_predictions_!G109*(1-_raw_predictions_!$M109*'Score Dashboard'!$B$2) + 'Score Dashboard'!$B$2*_raw_predictions_!$M109*_coefficients_!G$12- _coefficients_!G$2)/_coefficients_!G$8</f>
        <v>1.6241364061900876</v>
      </c>
      <c r="H109">
        <f>(_coefficients_!H$2 - _raw_predictions_!H109*(1-_raw_predictions_!$M109*'Score Dashboard'!$B$2) - _raw_predictions_!$M109*'Score Dashboard'!$B$2*_coefficients_!H$12)/_coefficients_!H$8</f>
        <v>0.40627913352608597</v>
      </c>
      <c r="I109">
        <f>(1-_raw_predictions_!$M109*'Score Dashboard'!$B$2) * _raw_predictions_!I109/_coefficients_!L$2 * (_raw_predictions_!J109-_coefficients_!I$2)/_coefficients_!I$8</f>
        <v>0.18905477591086869</v>
      </c>
      <c r="J109">
        <f>(1-_raw_predictions_!$M109*'Score Dashboard'!$B$2) * _raw_predictions_!K109/_coefficients_!M$2 * (_raw_predictions_!L109-_coefficients_!J$2)/_coefficients_!J$8</f>
        <v>-1.0749176906288029</v>
      </c>
      <c r="K109">
        <f t="shared" si="1"/>
        <v>-1.5677817811398804</v>
      </c>
    </row>
    <row r="110" spans="1:11">
      <c r="A110" t="str">
        <f>_raw_predictions_!A110</f>
        <v>Killian Hayes</v>
      </c>
      <c r="B110">
        <f>(_raw_predictions_!B110*(1-_raw_predictions_!$M110*'Score Dashboard'!$B$2) + 'Score Dashboard'!$B$2*_raw_predictions_!$M110*_coefficients_!B$12- _coefficients_!B$2)/_coefficients_!B$8</f>
        <v>-0.92179078540717485</v>
      </c>
      <c r="C110">
        <f>(_raw_predictions_!C110*(1-_raw_predictions_!$M110*'Score Dashboard'!$B$2) + 'Score Dashboard'!$B$2*_raw_predictions_!$M110*_coefficients_!C$12- _coefficients_!C$2)/_coefficients_!C$8</f>
        <v>-1.0036664615229025</v>
      </c>
      <c r="D110">
        <f>(_raw_predictions_!D110*(1-_raw_predictions_!$M110*'Score Dashboard'!$B$2) + 'Score Dashboard'!$B$2*_raw_predictions_!$M110*_coefficients_!D$12- _coefficients_!D$2)/_coefficients_!D$8</f>
        <v>0.92879253542169848</v>
      </c>
      <c r="E110">
        <f>(_raw_predictions_!E110*(1-_raw_predictions_!$M110*'Score Dashboard'!$B$2) + 'Score Dashboard'!$B$2*_raw_predictions_!$M110*_coefficients_!E$12- _coefficients_!E$2)/_coefficients_!E$8</f>
        <v>0.60406588321772459</v>
      </c>
      <c r="F110">
        <f>(_raw_predictions_!F110*(1-_raw_predictions_!$M110*'Score Dashboard'!$B$2) + 'Score Dashboard'!$B$2*_raw_predictions_!$M110*_coefficients_!F$12- _coefficients_!F$2)/_coefficients_!F$8</f>
        <v>-0.46108232502669444</v>
      </c>
      <c r="G110">
        <f>(_raw_predictions_!G110*(1-_raw_predictions_!$M110*'Score Dashboard'!$B$2) + 'Score Dashboard'!$B$2*_raw_predictions_!$M110*_coefficients_!G$12- _coefficients_!G$2)/_coefficients_!G$8</f>
        <v>-0.4163316132484608</v>
      </c>
      <c r="H110">
        <f>(_coefficients_!H$2 - _raw_predictions_!H110*(1-_raw_predictions_!$M110*'Score Dashboard'!$B$2) - _raw_predictions_!$M110*'Score Dashboard'!$B$2*_coefficients_!H$12)/_coefficients_!H$8</f>
        <v>-0.11151351190285297</v>
      </c>
      <c r="I110">
        <f>(1-_raw_predictions_!$M110*'Score Dashboard'!$B$2) * _raw_predictions_!I110/_coefficients_!L$2 * (_raw_predictions_!J110-_coefficients_!I$2)/_coefficients_!I$8</f>
        <v>-7.0794109583166486E-3</v>
      </c>
      <c r="J110">
        <f>(1-_raw_predictions_!$M110*'Score Dashboard'!$B$2) * _raw_predictions_!K110/_coefficients_!M$2 * (_raw_predictions_!L110-_coefficients_!J$2)/_coefficients_!J$8</f>
        <v>-0.93349390979501246</v>
      </c>
      <c r="K110">
        <f t="shared" si="1"/>
        <v>-2.3220995992219917</v>
      </c>
    </row>
    <row r="111" spans="1:11">
      <c r="A111" t="str">
        <f>_raw_predictions_!A111</f>
        <v>Khem Birch</v>
      </c>
      <c r="B111">
        <f>(_raw_predictions_!B111*(1-_raw_predictions_!$M111*'Score Dashboard'!$B$2) + 'Score Dashboard'!$B$2*_raw_predictions_!$M111*_coefficients_!B$12- _coefficients_!B$2)/_coefficients_!B$8</f>
        <v>-1.6882559321781623</v>
      </c>
      <c r="C111">
        <f>(_raw_predictions_!C111*(1-_raw_predictions_!$M111*'Score Dashboard'!$B$2) + 'Score Dashboard'!$B$2*_raw_predictions_!$M111*_coefficients_!C$12- _coefficients_!C$2)/_coefficients_!C$8</f>
        <v>-1.0825351843860584</v>
      </c>
      <c r="D111">
        <f>(_raw_predictions_!D111*(1-_raw_predictions_!$M111*'Score Dashboard'!$B$2) + 'Score Dashboard'!$B$2*_raw_predictions_!$M111*_coefficients_!D$12- _coefficients_!D$2)/_coefficients_!D$8</f>
        <v>-1.1784494274225978</v>
      </c>
      <c r="E111">
        <f>(_raw_predictions_!E111*(1-_raw_predictions_!$M111*'Score Dashboard'!$B$2) + 'Score Dashboard'!$B$2*_raw_predictions_!$M111*_coefficients_!E$12- _coefficients_!E$2)/_coefficients_!E$8</f>
        <v>-1.4668847297522822</v>
      </c>
      <c r="F111">
        <f>(_raw_predictions_!F111*(1-_raw_predictions_!$M111*'Score Dashboard'!$B$2) + 'Score Dashboard'!$B$2*_raw_predictions_!$M111*_coefficients_!F$12- _coefficients_!F$2)/_coefficients_!F$8</f>
        <v>-0.62338275211193694</v>
      </c>
      <c r="G111">
        <f>(_raw_predictions_!G111*(1-_raw_predictions_!$M111*'Score Dashboard'!$B$2) + 'Score Dashboard'!$B$2*_raw_predictions_!$M111*_coefficients_!G$12- _coefficients_!G$2)/_coefficients_!G$8</f>
        <v>-1.1188223955600451</v>
      </c>
      <c r="H111">
        <f>(_coefficients_!H$2 - _raw_predictions_!H111*(1-_raw_predictions_!$M111*'Score Dashboard'!$B$2) - _raw_predictions_!$M111*'Score Dashboard'!$B$2*_coefficients_!H$12)/_coefficients_!H$8</f>
        <v>1.4708602082277438</v>
      </c>
      <c r="I111">
        <f>(1-_raw_predictions_!$M111*'Score Dashboard'!$B$2) * _raw_predictions_!I111/_coefficients_!L$2 * (_raw_predictions_!J111-_coefficients_!I$2)/_coefficients_!I$8</f>
        <v>-5.7515302068286721E-2</v>
      </c>
      <c r="J111">
        <f>(1-_raw_predictions_!$M111*'Score Dashboard'!$B$2) * _raw_predictions_!K111/_coefficients_!M$2 * (_raw_predictions_!L111-_coefficients_!J$2)/_coefficients_!J$8</f>
        <v>4.1216660006039678E-2</v>
      </c>
      <c r="K111">
        <f t="shared" si="1"/>
        <v>-5.7037688552455856</v>
      </c>
    </row>
    <row r="112" spans="1:11">
      <c r="A112" t="str">
        <f>_raw_predictions_!A112</f>
        <v>Kevon Looney</v>
      </c>
      <c r="B112">
        <f>(_raw_predictions_!B112*(1-_raw_predictions_!$M112*'Score Dashboard'!$B$2) + 'Score Dashboard'!$B$2*_raw_predictions_!$M112*_coefficients_!B$12- _coefficients_!B$2)/_coefficients_!B$8</f>
        <v>-1.2474651178754128</v>
      </c>
      <c r="C112">
        <f>(_raw_predictions_!C112*(1-_raw_predictions_!$M112*'Score Dashboard'!$B$2) + 'Score Dashboard'!$B$2*_raw_predictions_!$M112*_coefficients_!C$12- _coefficients_!C$2)/_coefficients_!C$8</f>
        <v>1.259563160658232</v>
      </c>
      <c r="D112">
        <f>(_raw_predictions_!D112*(1-_raw_predictions_!$M112*'Score Dashboard'!$B$2) + 'Score Dashboard'!$B$2*_raw_predictions_!$M112*_coefficients_!D$12- _coefficients_!D$2)/_coefficients_!D$8</f>
        <v>-0.41472547115694292</v>
      </c>
      <c r="E112">
        <f>(_raw_predictions_!E112*(1-_raw_predictions_!$M112*'Score Dashboard'!$B$2) + 'Score Dashboard'!$B$2*_raw_predictions_!$M112*_coefficients_!E$12- _coefficients_!E$2)/_coefficients_!E$8</f>
        <v>-0.78025600938076123</v>
      </c>
      <c r="F112">
        <f>(_raw_predictions_!F112*(1-_raw_predictions_!$M112*'Score Dashboard'!$B$2) + 'Score Dashboard'!$B$2*_raw_predictions_!$M112*_coefficients_!F$12- _coefficients_!F$2)/_coefficients_!F$8</f>
        <v>0.1233021669549816</v>
      </c>
      <c r="G112">
        <f>(_raw_predictions_!G112*(1-_raw_predictions_!$M112*'Score Dashboard'!$B$2) + 'Score Dashboard'!$B$2*_raw_predictions_!$M112*_coefficients_!G$12- _coefficients_!G$2)/_coefficients_!G$8</f>
        <v>-1.4630817909855718</v>
      </c>
      <c r="H112">
        <f>(_coefficients_!H$2 - _raw_predictions_!H112*(1-_raw_predictions_!$M112*'Score Dashboard'!$B$2) - _raw_predictions_!$M112*'Score Dashboard'!$B$2*_coefficients_!H$12)/_coefficients_!H$8</f>
        <v>1.0486820939969614</v>
      </c>
      <c r="I112">
        <f>(1-_raw_predictions_!$M112*'Score Dashboard'!$B$2) * _raw_predictions_!I112/_coefficients_!L$2 * (_raw_predictions_!J112-_coefficients_!I$2)/_coefficients_!I$8</f>
        <v>-1.1005165674550039</v>
      </c>
      <c r="J112">
        <f>(1-_raw_predictions_!$M112*'Score Dashboard'!$B$2) * _raw_predictions_!K112/_coefficients_!M$2 * (_raw_predictions_!L112-_coefficients_!J$2)/_coefficients_!J$8</f>
        <v>0.56383566691972364</v>
      </c>
      <c r="K112">
        <f t="shared" si="1"/>
        <v>-2.010661868323794</v>
      </c>
    </row>
    <row r="113" spans="1:11">
      <c r="A113" t="str">
        <f>_raw_predictions_!A113</f>
        <v>Kevon Harris</v>
      </c>
      <c r="B113">
        <f>(_raw_predictions_!B113*(1-_raw_predictions_!$M113*'Score Dashboard'!$B$2) + 'Score Dashboard'!$B$2*_raw_predictions_!$M113*_coefficients_!B$12- _coefficients_!B$2)/_coefficients_!B$8</f>
        <v>-1.5478009810338602</v>
      </c>
      <c r="C113">
        <f>(_raw_predictions_!C113*(1-_raw_predictions_!$M113*'Score Dashboard'!$B$2) + 'Score Dashboard'!$B$2*_raw_predictions_!$M113*_coefficients_!C$12- _coefficients_!C$2)/_coefficients_!C$8</f>
        <v>-1.1445114645809096</v>
      </c>
      <c r="D113">
        <f>(_raw_predictions_!D113*(1-_raw_predictions_!$M113*'Score Dashboard'!$B$2) + 'Score Dashboard'!$B$2*_raw_predictions_!$M113*_coefficients_!D$12- _coefficients_!D$2)/_coefficients_!D$8</f>
        <v>-1.1412122874912678</v>
      </c>
      <c r="E113">
        <f>(_raw_predictions_!E113*(1-_raw_predictions_!$M113*'Score Dashboard'!$B$2) + 'Score Dashboard'!$B$2*_raw_predictions_!$M113*_coefficients_!E$12- _coefficients_!E$2)/_coefficients_!E$8</f>
        <v>-1.2040964560937439</v>
      </c>
      <c r="F113">
        <f>(_raw_predictions_!F113*(1-_raw_predictions_!$M113*'Score Dashboard'!$B$2) + 'Score Dashboard'!$B$2*_raw_predictions_!$M113*_coefficients_!F$12- _coefficients_!F$2)/_coefficients_!F$8</f>
        <v>-0.76753603479586074</v>
      </c>
      <c r="G113">
        <f>(_raw_predictions_!G113*(1-_raw_predictions_!$M113*'Score Dashboard'!$B$2) + 'Score Dashboard'!$B$2*_raw_predictions_!$M113*_coefficients_!G$12- _coefficients_!G$2)/_coefficients_!G$8</f>
        <v>-0.7881914659848257</v>
      </c>
      <c r="H113">
        <f>(_coefficients_!H$2 - _raw_predictions_!H113*(1-_raw_predictions_!$M113*'Score Dashboard'!$B$2) - _raw_predictions_!$M113*'Score Dashboard'!$B$2*_coefficients_!H$12)/_coefficients_!H$8</f>
        <v>1.3084494548543324</v>
      </c>
      <c r="I113">
        <f>(1-_raw_predictions_!$M113*'Score Dashboard'!$B$2) * _raw_predictions_!I113/_coefficients_!L$2 * (_raw_predictions_!J113-_coefficients_!I$2)/_coefficients_!I$8</f>
        <v>-3.3286944239986099E-2</v>
      </c>
      <c r="J113">
        <f>(1-_raw_predictions_!$M113*'Score Dashboard'!$B$2) * _raw_predictions_!K113/_coefficients_!M$2 * (_raw_predictions_!L113-_coefficients_!J$2)/_coefficients_!J$8</f>
        <v>-0.17635838604176288</v>
      </c>
      <c r="K113">
        <f t="shared" si="1"/>
        <v>-5.4945445654078844</v>
      </c>
    </row>
    <row r="114" spans="1:11">
      <c r="A114" t="str">
        <f>_raw_predictions_!A114</f>
        <v>Kevin Porter Jr.</v>
      </c>
      <c r="B114">
        <f>(_raw_predictions_!B114*(1-_raw_predictions_!$M114*'Score Dashboard'!$B$2) + 'Score Dashboard'!$B$2*_raw_predictions_!$M114*_coefficients_!B$12- _coefficients_!B$2)/_coefficients_!B$8</f>
        <v>0.67954600111141095</v>
      </c>
      <c r="C114">
        <f>(_raw_predictions_!C114*(1-_raw_predictions_!$M114*'Score Dashboard'!$B$2) + 'Score Dashboard'!$B$2*_raw_predictions_!$M114*_coefficients_!C$12- _coefficients_!C$2)/_coefficients_!C$8</f>
        <v>-7.9876067896977654E-2</v>
      </c>
      <c r="D114">
        <f>(_raw_predictions_!D114*(1-_raw_predictions_!$M114*'Score Dashboard'!$B$2) + 'Score Dashboard'!$B$2*_raw_predictions_!$M114*_coefficients_!D$12- _coefficients_!D$2)/_coefficients_!D$8</f>
        <v>1.102874131885401</v>
      </c>
      <c r="E114">
        <f>(_raw_predictions_!E114*(1-_raw_predictions_!$M114*'Score Dashboard'!$B$2) + 'Score Dashboard'!$B$2*_raw_predictions_!$M114*_coefficients_!E$12- _coefficients_!E$2)/_coefficients_!E$8</f>
        <v>1.1694168755914953</v>
      </c>
      <c r="F114">
        <f>(_raw_predictions_!F114*(1-_raw_predictions_!$M114*'Score Dashboard'!$B$2) + 'Score Dashboard'!$B$2*_raw_predictions_!$M114*_coefficients_!F$12- _coefficients_!F$2)/_coefficients_!F$8</f>
        <v>-0.57577594622223049</v>
      </c>
      <c r="G114">
        <f>(_raw_predictions_!G114*(1-_raw_predictions_!$M114*'Score Dashboard'!$B$2) + 'Score Dashboard'!$B$2*_raw_predictions_!$M114*_coefficients_!G$12- _coefficients_!G$2)/_coefficients_!G$8</f>
        <v>0.80462032691785379</v>
      </c>
      <c r="H114">
        <f>(_coefficients_!H$2 - _raw_predictions_!H114*(1-_raw_predictions_!$M114*'Score Dashboard'!$B$2) - _raw_predictions_!$M114*'Score Dashboard'!$B$2*_coefficients_!H$12)/_coefficients_!H$8</f>
        <v>-1.614119105101623</v>
      </c>
      <c r="I114">
        <f>(1-_raw_predictions_!$M114*'Score Dashboard'!$B$2) * _raw_predictions_!I114/_coefficients_!L$2 * (_raw_predictions_!J114-_coefficients_!I$2)/_coefficients_!I$8</f>
        <v>-0.33163665543678422</v>
      </c>
      <c r="J114">
        <f>(1-_raw_predictions_!$M114*'Score Dashboard'!$B$2) * _raw_predictions_!K114/_coefficients_!M$2 * (_raw_predictions_!L114-_coefficients_!J$2)/_coefficients_!J$8</f>
        <v>-0.77046162070896185</v>
      </c>
      <c r="K114">
        <f t="shared" si="1"/>
        <v>0.38458794013958375</v>
      </c>
    </row>
    <row r="115" spans="1:11">
      <c r="A115" t="str">
        <f>_raw_predictions_!A115</f>
        <v>Kevin Love</v>
      </c>
      <c r="B115">
        <f>(_raw_predictions_!B115*(1-_raw_predictions_!$M115*'Score Dashboard'!$B$2) + 'Score Dashboard'!$B$2*_raw_predictions_!$M115*_coefficients_!B$12- _coefficients_!B$2)/_coefficients_!B$8</f>
        <v>-1.3564288850209336</v>
      </c>
      <c r="C115">
        <f>(_raw_predictions_!C115*(1-_raw_predictions_!$M115*'Score Dashboard'!$B$2) + 'Score Dashboard'!$B$2*_raw_predictions_!$M115*_coefficients_!C$12- _coefficients_!C$2)/_coefficients_!C$8</f>
        <v>-0.27750725003184568</v>
      </c>
      <c r="D115">
        <f>(_raw_predictions_!D115*(1-_raw_predictions_!$M115*'Score Dashboard'!$B$2) + 'Score Dashboard'!$B$2*_raw_predictions_!$M115*_coefficients_!D$12- _coefficients_!D$2)/_coefficients_!D$8</f>
        <v>-0.91040270152114078</v>
      </c>
      <c r="E115">
        <f>(_raw_predictions_!E115*(1-_raw_predictions_!$M115*'Score Dashboard'!$B$2) + 'Score Dashboard'!$B$2*_raw_predictions_!$M115*_coefficients_!E$12- _coefficients_!E$2)/_coefficients_!E$8</f>
        <v>-1.7940403723932037</v>
      </c>
      <c r="F115">
        <f>(_raw_predictions_!F115*(1-_raw_predictions_!$M115*'Score Dashboard'!$B$2) + 'Score Dashboard'!$B$2*_raw_predictions_!$M115*_coefficients_!F$12- _coefficients_!F$2)/_coefficients_!F$8</f>
        <v>-0.81057076820884844</v>
      </c>
      <c r="G115">
        <f>(_raw_predictions_!G115*(1-_raw_predictions_!$M115*'Score Dashboard'!$B$2) + 'Score Dashboard'!$B$2*_raw_predictions_!$M115*_coefficients_!G$12- _coefficients_!G$2)/_coefficients_!G$8</f>
        <v>-0.16266058330538921</v>
      </c>
      <c r="H115">
        <f>(_coefficients_!H$2 - _raw_predictions_!H115*(1-_raw_predictions_!$M115*'Score Dashboard'!$B$2) - _raw_predictions_!$M115*'Score Dashboard'!$B$2*_coefficients_!H$12)/_coefficients_!H$8</f>
        <v>0.98439245326932656</v>
      </c>
      <c r="I115">
        <f>(1-_raw_predictions_!$M115*'Score Dashboard'!$B$2) * _raw_predictions_!I115/_coefficients_!L$2 * (_raw_predictions_!J115-_coefficients_!I$2)/_coefficients_!I$8</f>
        <v>0.11252821729872611</v>
      </c>
      <c r="J115">
        <f>(1-_raw_predictions_!$M115*'Score Dashboard'!$B$2) * _raw_predictions_!K115/_coefficients_!M$2 * (_raw_predictions_!L115-_coefficients_!J$2)/_coefficients_!J$8</f>
        <v>-0.402034303390362</v>
      </c>
      <c r="K115">
        <f t="shared" si="1"/>
        <v>-4.6167241933036722</v>
      </c>
    </row>
    <row r="116" spans="1:11">
      <c r="A116" t="str">
        <f>_raw_predictions_!A116</f>
        <v>Kevin Huerter</v>
      </c>
      <c r="B116">
        <f>(_raw_predictions_!B116*(1-_raw_predictions_!$M116*'Score Dashboard'!$B$2) + 'Score Dashboard'!$B$2*_raw_predictions_!$M116*_coefficients_!B$12- _coefficients_!B$2)/_coefficients_!B$8</f>
        <v>7.4289349550907768E-4</v>
      </c>
      <c r="C116">
        <f>(_raw_predictions_!C116*(1-_raw_predictions_!$M116*'Score Dashboard'!$B$2) + 'Score Dashboard'!$B$2*_raw_predictions_!$M116*_coefficients_!C$12- _coefficients_!C$2)/_coefficients_!C$8</f>
        <v>-0.79131065859693905</v>
      </c>
      <c r="D116">
        <f>(_raw_predictions_!D116*(1-_raw_predictions_!$M116*'Score Dashboard'!$B$2) + 'Score Dashboard'!$B$2*_raw_predictions_!$M116*_coefficients_!D$12- _coefficients_!D$2)/_coefficients_!D$8</f>
        <v>-6.3337147785758732E-2</v>
      </c>
      <c r="E116">
        <f>(_raw_predictions_!E116*(1-_raw_predictions_!$M116*'Score Dashboard'!$B$2) + 'Score Dashboard'!$B$2*_raw_predictions_!$M116*_coefficients_!E$12- _coefficients_!E$2)/_coefficients_!E$8</f>
        <v>0.41848892473288285</v>
      </c>
      <c r="F116">
        <f>(_raw_predictions_!F116*(1-_raw_predictions_!$M116*'Score Dashboard'!$B$2) + 'Score Dashboard'!$B$2*_raw_predictions_!$M116*_coefficients_!F$12- _coefficients_!F$2)/_coefficients_!F$8</f>
        <v>-0.53020021440075316</v>
      </c>
      <c r="G116">
        <f>(_raw_predictions_!G116*(1-_raw_predictions_!$M116*'Score Dashboard'!$B$2) + 'Score Dashboard'!$B$2*_raw_predictions_!$M116*_coefficients_!G$12- _coefficients_!G$2)/_coefficients_!G$8</f>
        <v>1.0941241616733115</v>
      </c>
      <c r="H116">
        <f>(_coefficients_!H$2 - _raw_predictions_!H116*(1-_raw_predictions_!$M116*'Score Dashboard'!$B$2) - _raw_predictions_!$M116*'Score Dashboard'!$B$2*_coefficients_!H$12)/_coefficients_!H$8</f>
        <v>0.43228206368050676</v>
      </c>
      <c r="I116">
        <f>(1-_raw_predictions_!$M116*'Score Dashboard'!$B$2) * _raw_predictions_!I116/_coefficients_!L$2 * (_raw_predictions_!J116-_coefficients_!I$2)/_coefficients_!I$8</f>
        <v>-0.14747972980950888</v>
      </c>
      <c r="J116">
        <f>(1-_raw_predictions_!$M116*'Score Dashboard'!$B$2) * _raw_predictions_!K116/_coefficients_!M$2 * (_raw_predictions_!L116-_coefficients_!J$2)/_coefficients_!J$8</f>
        <v>-0.71546998172063414</v>
      </c>
      <c r="K116">
        <f t="shared" si="1"/>
        <v>-0.30215968873138377</v>
      </c>
    </row>
    <row r="117" spans="1:11">
      <c r="A117" t="str">
        <f>_raw_predictions_!A117</f>
        <v>Kyle Anderson</v>
      </c>
      <c r="B117">
        <f>(_raw_predictions_!B117*(1-_raw_predictions_!$M117*'Score Dashboard'!$B$2) + 'Score Dashboard'!$B$2*_raw_predictions_!$M117*_coefficients_!B$12- _coefficients_!B$2)/_coefficients_!B$8</f>
        <v>-1.1880602909599578</v>
      </c>
      <c r="C117">
        <f>(_raw_predictions_!C117*(1-_raw_predictions_!$M117*'Score Dashboard'!$B$2) + 'Score Dashboard'!$B$2*_raw_predictions_!$M117*_coefficients_!C$12- _coefficients_!C$2)/_coefficients_!C$8</f>
        <v>-0.22450740376900954</v>
      </c>
      <c r="D117">
        <f>(_raw_predictions_!D117*(1-_raw_predictions_!$M117*'Score Dashboard'!$B$2) + 'Score Dashboard'!$B$2*_raw_predictions_!$M117*_coefficients_!D$12- _coefficients_!D$2)/_coefficients_!D$8</f>
        <v>0.22661872816749992</v>
      </c>
      <c r="E117">
        <f>(_raw_predictions_!E117*(1-_raw_predictions_!$M117*'Score Dashboard'!$B$2) + 'Score Dashboard'!$B$2*_raw_predictions_!$M117*_coefficients_!E$12- _coefficients_!E$2)/_coefficients_!E$8</f>
        <v>0.29201895674435785</v>
      </c>
      <c r="F117">
        <f>(_raw_predictions_!F117*(1-_raw_predictions_!$M117*'Score Dashboard'!$B$2) + 'Score Dashboard'!$B$2*_raw_predictions_!$M117*_coefficients_!F$12- _coefficients_!F$2)/_coefficients_!F$8</f>
        <v>0.18252106752805639</v>
      </c>
      <c r="G117">
        <f>(_raw_predictions_!G117*(1-_raw_predictions_!$M117*'Score Dashboard'!$B$2) + 'Score Dashboard'!$B$2*_raw_predictions_!$M117*_coefficients_!G$12- _coefficients_!G$2)/_coefficients_!G$8</f>
        <v>-0.79552764803436238</v>
      </c>
      <c r="H117">
        <f>(_coefficients_!H$2 - _raw_predictions_!H117*(1-_raw_predictions_!$M117*'Score Dashboard'!$B$2) - _raw_predictions_!$M117*'Score Dashboard'!$B$2*_coefficients_!H$12)/_coefficients_!H$8</f>
        <v>0.58209748786196758</v>
      </c>
      <c r="I117">
        <f>(1-_raw_predictions_!$M117*'Score Dashboard'!$B$2) * _raw_predictions_!I117/_coefficients_!L$2 * (_raw_predictions_!J117-_coefficients_!I$2)/_coefficients_!I$8</f>
        <v>-0.49525932671765194</v>
      </c>
      <c r="J117">
        <f>(1-_raw_predictions_!$M117*'Score Dashboard'!$B$2) * _raw_predictions_!K117/_coefficients_!M$2 * (_raw_predictions_!L117-_coefficients_!J$2)/_coefficients_!J$8</f>
        <v>2.3664741815846943E-3</v>
      </c>
      <c r="K117">
        <f t="shared" si="1"/>
        <v>-1.4177319549975151</v>
      </c>
    </row>
    <row r="118" spans="1:11">
      <c r="A118" t="str">
        <f>_raw_predictions_!A118</f>
        <v>Onyeka Okongwu</v>
      </c>
      <c r="B118">
        <f>(_raw_predictions_!B118*(1-_raw_predictions_!$M118*'Score Dashboard'!$B$2) + 'Score Dashboard'!$B$2*_raw_predictions_!$M118*_coefficients_!B$12- _coefficients_!B$2)/_coefficients_!B$8</f>
        <v>-0.79216715537947202</v>
      </c>
      <c r="C118">
        <f>(_raw_predictions_!C118*(1-_raw_predictions_!$M118*'Score Dashboard'!$B$2) + 'Score Dashboard'!$B$2*_raw_predictions_!$M118*_coefficients_!C$12- _coefficients_!C$2)/_coefficients_!C$8</f>
        <v>1.0491775877853806</v>
      </c>
      <c r="D118">
        <f>(_raw_predictions_!D118*(1-_raw_predictions_!$M118*'Score Dashboard'!$B$2) + 'Score Dashboard'!$B$2*_raw_predictions_!$M118*_coefficients_!D$12- _coefficients_!D$2)/_coefficients_!D$8</f>
        <v>-1.0712571817059906</v>
      </c>
      <c r="E118">
        <f>(_raw_predictions_!E118*(1-_raw_predictions_!$M118*'Score Dashboard'!$B$2) + 'Score Dashboard'!$B$2*_raw_predictions_!$M118*_coefficients_!E$12- _coefficients_!E$2)/_coefficients_!E$8</f>
        <v>-0.24114483261784855</v>
      </c>
      <c r="F118">
        <f>(_raw_predictions_!F118*(1-_raw_predictions_!$M118*'Score Dashboard'!$B$2) + 'Score Dashboard'!$B$2*_raw_predictions_!$M118*_coefficients_!F$12- _coefficients_!F$2)/_coefficients_!F$8</f>
        <v>1.218343741614931</v>
      </c>
      <c r="G118">
        <f>(_raw_predictions_!G118*(1-_raw_predictions_!$M118*'Score Dashboard'!$B$2) + 'Score Dashboard'!$B$2*_raw_predictions_!$M118*_coefficients_!G$12- _coefficients_!G$2)/_coefficients_!G$8</f>
        <v>-1.3678988836261787</v>
      </c>
      <c r="H118">
        <f>(_coefficients_!H$2 - _raw_predictions_!H118*(1-_raw_predictions_!$M118*'Score Dashboard'!$B$2) - _raw_predictions_!$M118*'Score Dashboard'!$B$2*_coefficients_!H$12)/_coefficients_!H$8</f>
        <v>0.69636432391397285</v>
      </c>
      <c r="I118">
        <f>(1-_raw_predictions_!$M118*'Score Dashboard'!$B$2) * _raw_predictions_!I118/_coefficients_!L$2 * (_raw_predictions_!J118-_coefficients_!I$2)/_coefficients_!I$8</f>
        <v>-0.52076402319299508</v>
      </c>
      <c r="J118">
        <f>(1-_raw_predictions_!$M118*'Score Dashboard'!$B$2) * _raw_predictions_!K118/_coefficients_!M$2 * (_raw_predictions_!L118-_coefficients_!J$2)/_coefficients_!J$8</f>
        <v>1.3626064300573595</v>
      </c>
      <c r="K118">
        <f t="shared" si="1"/>
        <v>0.33326000684915913</v>
      </c>
    </row>
    <row r="119" spans="1:11">
      <c r="A119" t="str">
        <f>_raw_predictions_!A119</f>
        <v>Terry Rozier</v>
      </c>
      <c r="B119">
        <f>(_raw_predictions_!B119*(1-_raw_predictions_!$M119*'Score Dashboard'!$B$2) + 'Score Dashboard'!$B$2*_raw_predictions_!$M119*_coefficients_!B$12- _coefficients_!B$2)/_coefficients_!B$8</f>
        <v>0.46942083120188116</v>
      </c>
      <c r="C119">
        <f>(_raw_predictions_!C119*(1-_raw_predictions_!$M119*'Score Dashboard'!$B$2) + 'Score Dashboard'!$B$2*_raw_predictions_!$M119*_coefficients_!C$12- _coefficients_!C$2)/_coefficients_!C$8</f>
        <v>-0.65240962086436682</v>
      </c>
      <c r="D119">
        <f>(_raw_predictions_!D119*(1-_raw_predictions_!$M119*'Score Dashboard'!$B$2) + 'Score Dashboard'!$B$2*_raw_predictions_!$M119*_coefficients_!D$12- _coefficients_!D$2)/_coefficients_!D$8</f>
        <v>0.51972625552837604</v>
      </c>
      <c r="E119">
        <f>(_raw_predictions_!E119*(1-_raw_predictions_!$M119*'Score Dashboard'!$B$2) + 'Score Dashboard'!$B$2*_raw_predictions_!$M119*_coefficients_!E$12- _coefficients_!E$2)/_coefficients_!E$8</f>
        <v>0.62097700575656978</v>
      </c>
      <c r="F119">
        <f>(_raw_predictions_!F119*(1-_raw_predictions_!$M119*'Score Dashboard'!$B$2) + 'Score Dashboard'!$B$2*_raw_predictions_!$M119*_coefficients_!F$12- _coefficients_!F$2)/_coefficients_!F$8</f>
        <v>-0.66913310984298313</v>
      </c>
      <c r="G119">
        <f>(_raw_predictions_!G119*(1-_raw_predictions_!$M119*'Score Dashboard'!$B$2) + 'Score Dashboard'!$B$2*_raw_predictions_!$M119*_coefficients_!G$12- _coefficients_!G$2)/_coefficients_!G$8</f>
        <v>0.96375818585354944</v>
      </c>
      <c r="H119">
        <f>(_coefficients_!H$2 - _raw_predictions_!H119*(1-_raw_predictions_!$M119*'Score Dashboard'!$B$2) - _raw_predictions_!$M119*'Score Dashboard'!$B$2*_coefficients_!H$12)/_coefficients_!H$8</f>
        <v>-0.18095238876932238</v>
      </c>
      <c r="I119">
        <f>(1-_raw_predictions_!$M119*'Score Dashboard'!$B$2) * _raw_predictions_!I119/_coefficients_!L$2 * (_raw_predictions_!J119-_coefficients_!I$2)/_coefficients_!I$8</f>
        <v>0.2119666333564092</v>
      </c>
      <c r="J119">
        <f>(1-_raw_predictions_!$M119*'Score Dashboard'!$B$2) * _raw_predictions_!K119/_coefficients_!M$2 * (_raw_predictions_!L119-_coefficients_!J$2)/_coefficients_!J$8</f>
        <v>-1.2094570992107936</v>
      </c>
      <c r="K119">
        <f t="shared" si="1"/>
        <v>7.3896693009319891E-2</v>
      </c>
    </row>
    <row r="120" spans="1:11">
      <c r="A120" t="str">
        <f>_raw_predictions_!A120</f>
        <v>Oshae Brissett</v>
      </c>
      <c r="B120">
        <f>(_raw_predictions_!B120*(1-_raw_predictions_!$M120*'Score Dashboard'!$B$2) + 'Score Dashboard'!$B$2*_raw_predictions_!$M120*_coefficients_!B$12- _coefficients_!B$2)/_coefficients_!B$8</f>
        <v>-1.4408082166619014</v>
      </c>
      <c r="C120">
        <f>(_raw_predictions_!C120*(1-_raw_predictions_!$M120*'Score Dashboard'!$B$2) + 'Score Dashboard'!$B$2*_raw_predictions_!$M120*_coefficients_!C$12- _coefficients_!C$2)/_coefficients_!C$8</f>
        <v>-0.91054616594550553</v>
      </c>
      <c r="D120">
        <f>(_raw_predictions_!D120*(1-_raw_predictions_!$M120*'Score Dashboard'!$B$2) + 'Score Dashboard'!$B$2*_raw_predictions_!$M120*_coefficients_!D$12- _coefficients_!D$2)/_coefficients_!D$8</f>
        <v>-1.2211244260512832</v>
      </c>
      <c r="E120">
        <f>(_raw_predictions_!E120*(1-_raw_predictions_!$M120*'Score Dashboard'!$B$2) + 'Score Dashboard'!$B$2*_raw_predictions_!$M120*_coefficients_!E$12- _coefficients_!E$2)/_coefficients_!E$8</f>
        <v>-1.2063397076208757</v>
      </c>
      <c r="F120">
        <f>(_raw_predictions_!F120*(1-_raw_predictions_!$M120*'Score Dashboard'!$B$2) + 'Score Dashboard'!$B$2*_raw_predictions_!$M120*_coefficients_!F$12- _coefficients_!F$2)/_coefficients_!F$8</f>
        <v>-0.72356593057716201</v>
      </c>
      <c r="G120">
        <f>(_raw_predictions_!G120*(1-_raw_predictions_!$M120*'Score Dashboard'!$B$2) + 'Score Dashboard'!$B$2*_raw_predictions_!$M120*_coefficients_!G$12- _coefficients_!G$2)/_coefficients_!G$8</f>
        <v>-0.70712174892542301</v>
      </c>
      <c r="H120">
        <f>(_coefficients_!H$2 - _raw_predictions_!H120*(1-_raw_predictions_!$M120*'Score Dashboard'!$B$2) - _raw_predictions_!$M120*'Score Dashboard'!$B$2*_coefficients_!H$12)/_coefficients_!H$8</f>
        <v>1.4416296746244619</v>
      </c>
      <c r="I120">
        <f>(1-_raw_predictions_!$M120*'Score Dashboard'!$B$2) * _raw_predictions_!I120/_coefficients_!L$2 * (_raw_predictions_!J120-_coefficients_!I$2)/_coefficients_!I$8</f>
        <v>-0.12186695443296754</v>
      </c>
      <c r="J120">
        <f>(1-_raw_predictions_!$M120*'Score Dashboard'!$B$2) * _raw_predictions_!K120/_coefficients_!M$2 * (_raw_predictions_!L120-_coefficients_!J$2)/_coefficients_!J$8</f>
        <v>-0.35496674711612364</v>
      </c>
      <c r="K120">
        <f t="shared" si="1"/>
        <v>-5.2447102227067797</v>
      </c>
    </row>
    <row r="121" spans="1:11">
      <c r="A121" t="str">
        <f>_raw_predictions_!A121</f>
        <v>Tyler Herro</v>
      </c>
      <c r="B121">
        <f>(_raw_predictions_!B121*(1-_raw_predictions_!$M121*'Score Dashboard'!$B$2) + 'Score Dashboard'!$B$2*_raw_predictions_!$M121*_coefficients_!B$12- _coefficients_!B$2)/_coefficients_!B$8</f>
        <v>0.70510502585629664</v>
      </c>
      <c r="C121">
        <f>(_raw_predictions_!C121*(1-_raw_predictions_!$M121*'Score Dashboard'!$B$2) + 'Score Dashboard'!$B$2*_raw_predictions_!$M121*_coefficients_!C$12- _coefficients_!C$2)/_coefficients_!C$8</f>
        <v>-0.12539853023405667</v>
      </c>
      <c r="D121">
        <f>(_raw_predictions_!D121*(1-_raw_predictions_!$M121*'Score Dashboard'!$B$2) + 'Score Dashboard'!$B$2*_raw_predictions_!$M121*_coefficients_!D$12- _coefficients_!D$2)/_coefficients_!D$8</f>
        <v>0.48399829418194468</v>
      </c>
      <c r="E121">
        <f>(_raw_predictions_!E121*(1-_raw_predictions_!$M121*'Score Dashboard'!$B$2) + 'Score Dashboard'!$B$2*_raw_predictions_!$M121*_coefficients_!E$12- _coefficients_!E$2)/_coefficients_!E$8</f>
        <v>-0.39648449826758647</v>
      </c>
      <c r="F121">
        <f>(_raw_predictions_!F121*(1-_raw_predictions_!$M121*'Score Dashboard'!$B$2) + 'Score Dashboard'!$B$2*_raw_predictions_!$M121*_coefficients_!F$12- _coefficients_!F$2)/_coefficients_!F$8</f>
        <v>-0.66168728258884402</v>
      </c>
      <c r="G121">
        <f>(_raw_predictions_!G121*(1-_raw_predictions_!$M121*'Score Dashboard'!$B$2) + 'Score Dashboard'!$B$2*_raw_predictions_!$M121*_coefficients_!G$12- _coefficients_!G$2)/_coefficients_!G$8</f>
        <v>1.1549455895727687</v>
      </c>
      <c r="H121">
        <f>(_coefficients_!H$2 - _raw_predictions_!H121*(1-_raw_predictions_!$M121*'Score Dashboard'!$B$2) - _raw_predictions_!$M121*'Score Dashboard'!$B$2*_coefficients_!H$12)/_coefficients_!H$8</f>
        <v>-0.94987346413679841</v>
      </c>
      <c r="I121">
        <f>(1-_raw_predictions_!$M121*'Score Dashboard'!$B$2) * _raw_predictions_!I121/_coefficients_!L$2 * (_raw_predictions_!J121-_coefficients_!I$2)/_coefficients_!I$8</f>
        <v>0.45223643280392317</v>
      </c>
      <c r="J121">
        <f>(1-_raw_predictions_!$M121*'Score Dashboard'!$B$2) * _raw_predictions_!K121/_coefficients_!M$2 * (_raw_predictions_!L121-_coefficients_!J$2)/_coefficients_!J$8</f>
        <v>-0.77861788294855327</v>
      </c>
      <c r="K121">
        <f t="shared" si="1"/>
        <v>-0.11577631576090575</v>
      </c>
    </row>
    <row r="122" spans="1:11">
      <c r="A122" t="str">
        <f>_raw_predictions_!A122</f>
        <v>Tyler Dorsey</v>
      </c>
      <c r="B122">
        <f>(_raw_predictions_!B122*(1-_raw_predictions_!$M122*'Score Dashboard'!$B$2) + 'Score Dashboard'!$B$2*_raw_predictions_!$M122*_coefficients_!B$12- _coefficients_!B$2)/_coefficients_!B$8</f>
        <v>-1.716888043684871</v>
      </c>
      <c r="C122">
        <f>(_raw_predictions_!C122*(1-_raw_predictions_!$M122*'Score Dashboard'!$B$2) + 'Score Dashboard'!$B$2*_raw_predictions_!$M122*_coefficients_!C$12- _coefficients_!C$2)/_coefficients_!C$8</f>
        <v>-1.4682223994482919</v>
      </c>
      <c r="D122">
        <f>(_raw_predictions_!D122*(1-_raw_predictions_!$M122*'Score Dashboard'!$B$2) + 'Score Dashboard'!$B$2*_raw_predictions_!$M122*_coefficients_!D$12- _coefficients_!D$2)/_coefficients_!D$8</f>
        <v>-1.1452692067311308</v>
      </c>
      <c r="E122">
        <f>(_raw_predictions_!E122*(1-_raw_predictions_!$M122*'Score Dashboard'!$B$2) + 'Score Dashboard'!$B$2*_raw_predictions_!$M122*_coefficients_!E$12- _coefficients_!E$2)/_coefficients_!E$8</f>
        <v>-1.5396917942607853</v>
      </c>
      <c r="F122">
        <f>(_raw_predictions_!F122*(1-_raw_predictions_!$M122*'Score Dashboard'!$B$2) + 'Score Dashboard'!$B$2*_raw_predictions_!$M122*_coefficients_!F$12- _coefficients_!F$2)/_coefficients_!F$8</f>
        <v>-0.89762917648563934</v>
      </c>
      <c r="G122">
        <f>(_raw_predictions_!G122*(1-_raw_predictions_!$M122*'Score Dashboard'!$B$2) + 'Score Dashboard'!$B$2*_raw_predictions_!$M122*_coefficients_!G$12- _coefficients_!G$2)/_coefficients_!G$8</f>
        <v>-0.8972731289109338</v>
      </c>
      <c r="H122">
        <f>(_coefficients_!H$2 - _raw_predictions_!H122*(1-_raw_predictions_!$M122*'Score Dashboard'!$B$2) - _raw_predictions_!$M122*'Score Dashboard'!$B$2*_coefficients_!H$12)/_coefficients_!H$8</f>
        <v>1.6053992390677971</v>
      </c>
      <c r="I122">
        <f>(1-_raw_predictions_!$M122*'Score Dashboard'!$B$2) * _raw_predictions_!I122/_coefficients_!L$2 * (_raw_predictions_!J122-_coefficients_!I$2)/_coefficients_!I$8</f>
        <v>-8.5421340727897699E-2</v>
      </c>
      <c r="J122">
        <f>(1-_raw_predictions_!$M122*'Score Dashboard'!$B$2) * _raw_predictions_!K122/_coefficients_!M$2 * (_raw_predictions_!L122-_coefficients_!J$2)/_coefficients_!J$8</f>
        <v>-5.0532487807555211E-2</v>
      </c>
      <c r="K122">
        <f t="shared" si="1"/>
        <v>-6.1955283389893081</v>
      </c>
    </row>
    <row r="123" spans="1:11">
      <c r="A123" t="str">
        <f>_raw_predictions_!A123</f>
        <v>TyTy Washington Jr.</v>
      </c>
      <c r="B123">
        <f>(_raw_predictions_!B123*(1-_raw_predictions_!$M123*'Score Dashboard'!$B$2) + 'Score Dashboard'!$B$2*_raw_predictions_!$M123*_coefficients_!B$12- _coefficients_!B$2)/_coefficients_!B$8</f>
        <v>-1.5654735230262411</v>
      </c>
      <c r="C123">
        <f>(_raw_predictions_!C123*(1-_raw_predictions_!$M123*'Score Dashboard'!$B$2) + 'Score Dashboard'!$B$2*_raw_predictions_!$M123*_coefficients_!C$12- _coefficients_!C$2)/_coefficients_!C$8</f>
        <v>-1.4641157651764407</v>
      </c>
      <c r="D123">
        <f>(_raw_predictions_!D123*(1-_raw_predictions_!$M123*'Score Dashboard'!$B$2) + 'Score Dashboard'!$B$2*_raw_predictions_!$M123*_coefficients_!D$12- _coefficients_!D$2)/_coefficients_!D$8</f>
        <v>-0.80464359154983556</v>
      </c>
      <c r="E123">
        <f>(_raw_predictions_!E123*(1-_raw_predictions_!$M123*'Score Dashboard'!$B$2) + 'Score Dashboard'!$B$2*_raw_predictions_!$M123*_coefficients_!E$12- _coefficients_!E$2)/_coefficients_!E$8</f>
        <v>-1.1570536132949516</v>
      </c>
      <c r="F123">
        <f>(_raw_predictions_!F123*(1-_raw_predictions_!$M123*'Score Dashboard'!$B$2) + 'Score Dashboard'!$B$2*_raw_predictions_!$M123*_coefficients_!F$12- _coefficients_!F$2)/_coefficients_!F$8</f>
        <v>-0.91190567062250982</v>
      </c>
      <c r="G123">
        <f>(_raw_predictions_!G123*(1-_raw_predictions_!$M123*'Score Dashboard'!$B$2) + 'Score Dashboard'!$B$2*_raw_predictions_!$M123*_coefficients_!G$12- _coefficients_!G$2)/_coefficients_!G$8</f>
        <v>-0.82291553015425301</v>
      </c>
      <c r="H123">
        <f>(_coefficients_!H$2 - _raw_predictions_!H123*(1-_raw_predictions_!$M123*'Score Dashboard'!$B$2) - _raw_predictions_!$M123*'Score Dashboard'!$B$2*_coefficients_!H$12)/_coefficients_!H$8</f>
        <v>1.2438893762650742</v>
      </c>
      <c r="I123">
        <f>(1-_raw_predictions_!$M123*'Score Dashboard'!$B$2) * _raw_predictions_!I123/_coefficients_!L$2 * (_raw_predictions_!J123-_coefficients_!I$2)/_coefficients_!I$8</f>
        <v>-4.5838192170516677E-2</v>
      </c>
      <c r="J123">
        <f>(1-_raw_predictions_!$M123*'Score Dashboard'!$B$2) * _raw_predictions_!K123/_coefficients_!M$2 * (_raw_predictions_!L123-_coefficients_!J$2)/_coefficients_!J$8</f>
        <v>-0.3555425077729637</v>
      </c>
      <c r="K123">
        <f t="shared" si="1"/>
        <v>-5.8835990175026369</v>
      </c>
    </row>
    <row r="124" spans="1:11">
      <c r="A124" t="str">
        <f>_raw_predictions_!A124</f>
        <v>Ty Jerome</v>
      </c>
      <c r="B124">
        <f>(_raw_predictions_!B124*(1-_raw_predictions_!$M124*'Score Dashboard'!$B$2) + 'Score Dashboard'!$B$2*_raw_predictions_!$M124*_coefficients_!B$12- _coefficients_!B$2)/_coefficients_!B$8</f>
        <v>-1.2790072057805573</v>
      </c>
      <c r="C124">
        <f>(_raw_predictions_!C124*(1-_raw_predictions_!$M124*'Score Dashboard'!$B$2) + 'Score Dashboard'!$B$2*_raw_predictions_!$M124*_coefficients_!C$12- _coefficients_!C$2)/_coefficients_!C$8</f>
        <v>-1.3144165729929322</v>
      </c>
      <c r="D124">
        <f>(_raw_predictions_!D124*(1-_raw_predictions_!$M124*'Score Dashboard'!$B$2) + 'Score Dashboard'!$B$2*_raw_predictions_!$M124*_coefficients_!D$12- _coefficients_!D$2)/_coefficients_!D$8</f>
        <v>-0.45589428961521183</v>
      </c>
      <c r="E124">
        <f>(_raw_predictions_!E124*(1-_raw_predictions_!$M124*'Score Dashboard'!$B$2) + 'Score Dashboard'!$B$2*_raw_predictions_!$M124*_coefficients_!E$12- _coefficients_!E$2)/_coefficients_!E$8</f>
        <v>-0.9299871348170291</v>
      </c>
      <c r="F124">
        <f>(_raw_predictions_!F124*(1-_raw_predictions_!$M124*'Score Dashboard'!$B$2) + 'Score Dashboard'!$B$2*_raw_predictions_!$M124*_coefficients_!F$12- _coefficients_!F$2)/_coefficients_!F$8</f>
        <v>-0.85336107768337799</v>
      </c>
      <c r="G124">
        <f>(_raw_predictions_!G124*(1-_raw_predictions_!$M124*'Score Dashboard'!$B$2) + 'Score Dashboard'!$B$2*_raw_predictions_!$M124*_coefficients_!G$12- _coefficients_!G$2)/_coefficients_!G$8</f>
        <v>-0.52988921302358838</v>
      </c>
      <c r="H124">
        <f>(_coefficients_!H$2 - _raw_predictions_!H124*(1-_raw_predictions_!$M124*'Score Dashboard'!$B$2) - _raw_predictions_!$M124*'Score Dashboard'!$B$2*_coefficients_!H$12)/_coefficients_!H$8</f>
        <v>1.243540702827324</v>
      </c>
      <c r="I124">
        <f>(1-_raw_predictions_!$M124*'Score Dashboard'!$B$2) * _raw_predictions_!I124/_coefficients_!L$2 * (_raw_predictions_!J124-_coefficients_!I$2)/_coefficients_!I$8</f>
        <v>9.2431281119136399E-2</v>
      </c>
      <c r="J124">
        <f>(1-_raw_predictions_!$M124*'Score Dashboard'!$B$2) * _raw_predictions_!K124/_coefficients_!M$2 * (_raw_predictions_!L124-_coefficients_!J$2)/_coefficients_!J$8</f>
        <v>-0.26753783503762651</v>
      </c>
      <c r="K124">
        <f t="shared" si="1"/>
        <v>-4.2941213450038642</v>
      </c>
    </row>
    <row r="125" spans="1:11">
      <c r="A125" t="str">
        <f>_raw_predictions_!A125</f>
        <v>Troy Brown Jr.</v>
      </c>
      <c r="B125">
        <f>(_raw_predictions_!B125*(1-_raw_predictions_!$M125*'Score Dashboard'!$B$2) + 'Score Dashboard'!$B$2*_raw_predictions_!$M125*_coefficients_!B$12- _coefficients_!B$2)/_coefficients_!B$8</f>
        <v>-1.4075939087852078</v>
      </c>
      <c r="C125">
        <f>(_raw_predictions_!C125*(1-_raw_predictions_!$M125*'Score Dashboard'!$B$2) + 'Score Dashboard'!$B$2*_raw_predictions_!$M125*_coefficients_!C$12- _coefficients_!C$2)/_coefficients_!C$8</f>
        <v>-0.77970019645888111</v>
      </c>
      <c r="D125">
        <f>(_raw_predictions_!D125*(1-_raw_predictions_!$M125*'Score Dashboard'!$B$2) + 'Score Dashboard'!$B$2*_raw_predictions_!$M125*_coefficients_!D$12- _coefficients_!D$2)/_coefficients_!D$8</f>
        <v>-1.0028391019542287</v>
      </c>
      <c r="E125">
        <f>(_raw_predictions_!E125*(1-_raw_predictions_!$M125*'Score Dashboard'!$B$2) + 'Score Dashboard'!$B$2*_raw_predictions_!$M125*_coefficients_!E$12- _coefficients_!E$2)/_coefficients_!E$8</f>
        <v>-0.45606755713121916</v>
      </c>
      <c r="F125">
        <f>(_raw_predictions_!F125*(1-_raw_predictions_!$M125*'Score Dashboard'!$B$2) + 'Score Dashboard'!$B$2*_raw_predictions_!$M125*_coefficients_!F$12- _coefficients_!F$2)/_coefficients_!F$8</f>
        <v>-0.78757978602001832</v>
      </c>
      <c r="G125">
        <f>(_raw_predictions_!G125*(1-_raw_predictions_!$M125*'Score Dashboard'!$B$2) + 'Score Dashboard'!$B$2*_raw_predictions_!$M125*_coefficients_!G$12- _coefficients_!G$2)/_coefficients_!G$8</f>
        <v>-0.20575193441821071</v>
      </c>
      <c r="H125">
        <f>(_coefficients_!H$2 - _raw_predictions_!H125*(1-_raw_predictions_!$M125*'Score Dashboard'!$B$2) - _raw_predictions_!$M125*'Score Dashboard'!$B$2*_coefficients_!H$12)/_coefficients_!H$8</f>
        <v>1.4145885838265448</v>
      </c>
      <c r="I125">
        <f>(1-_raw_predictions_!$M125*'Score Dashboard'!$B$2) * _raw_predictions_!I125/_coefficients_!L$2 * (_raw_predictions_!J125-_coefficients_!I$2)/_coefficients_!I$8</f>
        <v>-4.2564644975343104E-2</v>
      </c>
      <c r="J125">
        <f>(1-_raw_predictions_!$M125*'Score Dashboard'!$B$2) * _raw_predictions_!K125/_coefficients_!M$2 * (_raw_predictions_!L125-_coefficients_!J$2)/_coefficients_!J$8</f>
        <v>-0.4089663032985052</v>
      </c>
      <c r="K125">
        <f t="shared" si="1"/>
        <v>-3.6764748492150692</v>
      </c>
    </row>
    <row r="126" spans="1:11">
      <c r="A126" t="str">
        <f>_raw_predictions_!A126</f>
        <v>Trey Murphy III</v>
      </c>
      <c r="B126">
        <f>(_raw_predictions_!B126*(1-_raw_predictions_!$M126*'Score Dashboard'!$B$2) + 'Score Dashboard'!$B$2*_raw_predictions_!$M126*_coefficients_!B$12- _coefficients_!B$2)/_coefficients_!B$8</f>
        <v>4.30306250008217E-2</v>
      </c>
      <c r="C126">
        <f>(_raw_predictions_!C126*(1-_raw_predictions_!$M126*'Score Dashboard'!$B$2) + 'Score Dashboard'!$B$2*_raw_predictions_!$M126*_coefficients_!C$12- _coefficients_!C$2)/_coefficients_!C$8</f>
        <v>-0.69671475461114207</v>
      </c>
      <c r="D126">
        <f>(_raw_predictions_!D126*(1-_raw_predictions_!$M126*'Score Dashboard'!$B$2) + 'Score Dashboard'!$B$2*_raw_predictions_!$M126*_coefficients_!D$12- _coefficients_!D$2)/_coefficients_!D$8</f>
        <v>-0.828671345649584</v>
      </c>
      <c r="E126">
        <f>(_raw_predictions_!E126*(1-_raw_predictions_!$M126*'Score Dashboard'!$B$2) + 'Score Dashboard'!$B$2*_raw_predictions_!$M126*_coefficients_!E$12- _coefficients_!E$2)/_coefficients_!E$8</f>
        <v>0.56114824542937691</v>
      </c>
      <c r="F126">
        <f>(_raw_predictions_!F126*(1-_raw_predictions_!$M126*'Score Dashboard'!$B$2) + 'Score Dashboard'!$B$2*_raw_predictions_!$M126*_coefficients_!F$12- _coefficients_!F$2)/_coefficients_!F$8</f>
        <v>-0.13350174621312566</v>
      </c>
      <c r="G126">
        <f>(_raw_predictions_!G126*(1-_raw_predictions_!$M126*'Score Dashboard'!$B$2) + 'Score Dashboard'!$B$2*_raw_predictions_!$M126*_coefficients_!G$12- _coefficients_!G$2)/_coefficients_!G$8</f>
        <v>0.90557904623933627</v>
      </c>
      <c r="H126">
        <f>(_coefficients_!H$2 - _raw_predictions_!H126*(1-_raw_predictions_!$M126*'Score Dashboard'!$B$2) - _raw_predictions_!$M126*'Score Dashboard'!$B$2*_coefficients_!H$12)/_coefficients_!H$8</f>
        <v>1.0096192748122144</v>
      </c>
      <c r="I126">
        <f>(1-_raw_predictions_!$M126*'Score Dashboard'!$B$2) * _raw_predictions_!I126/_coefficients_!L$2 * (_raw_predictions_!J126-_coefficients_!I$2)/_coefficients_!I$8</f>
        <v>0.44460327824082302</v>
      </c>
      <c r="J126">
        <f>(1-_raw_predictions_!$M126*'Score Dashboard'!$B$2) * _raw_predictions_!K126/_coefficients_!M$2 * (_raw_predictions_!L126-_coefficients_!J$2)/_coefficients_!J$8</f>
        <v>-0.6543468059917128</v>
      </c>
      <c r="K126">
        <f t="shared" si="1"/>
        <v>0.65074581725700753</v>
      </c>
    </row>
    <row r="127" spans="1:11">
      <c r="A127" t="str">
        <f>_raw_predictions_!A127</f>
        <v>Trey Lyles</v>
      </c>
      <c r="B127">
        <f>(_raw_predictions_!B127*(1-_raw_predictions_!$M127*'Score Dashboard'!$B$2) + 'Score Dashboard'!$B$2*_raw_predictions_!$M127*_coefficients_!B$12- _coefficients_!B$2)/_coefficients_!B$8</f>
        <v>-1.4073566751672302</v>
      </c>
      <c r="C127">
        <f>(_raw_predictions_!C127*(1-_raw_predictions_!$M127*'Score Dashboard'!$B$2) + 'Score Dashboard'!$B$2*_raw_predictions_!$M127*_coefficients_!C$12- _coefficients_!C$2)/_coefficients_!C$8</f>
        <v>-0.53014568958993535</v>
      </c>
      <c r="D127">
        <f>(_raw_predictions_!D127*(1-_raw_predictions_!$M127*'Score Dashboard'!$B$2) + 'Score Dashboard'!$B$2*_raw_predictions_!$M127*_coefficients_!D$12- _coefficients_!D$2)/_coefficients_!D$8</f>
        <v>-1.2050267887525026</v>
      </c>
      <c r="E127">
        <f>(_raw_predictions_!E127*(1-_raw_predictions_!$M127*'Score Dashboard'!$B$2) + 'Score Dashboard'!$B$2*_raw_predictions_!$M127*_coefficients_!E$12- _coefficients_!E$2)/_coefficients_!E$8</f>
        <v>-1.5402200871974907</v>
      </c>
      <c r="F127">
        <f>(_raw_predictions_!F127*(1-_raw_predictions_!$M127*'Score Dashboard'!$B$2) + 'Score Dashboard'!$B$2*_raw_predictions_!$M127*_coefficients_!F$12- _coefficients_!F$2)/_coefficients_!F$8</f>
        <v>-0.49417740436851537</v>
      </c>
      <c r="G127">
        <f>(_raw_predictions_!G127*(1-_raw_predictions_!$M127*'Score Dashboard'!$B$2) + 'Score Dashboard'!$B$2*_raw_predictions_!$M127*_coefficients_!G$12- _coefficients_!G$2)/_coefficients_!G$8</f>
        <v>-0.32929567618029765</v>
      </c>
      <c r="H127">
        <f>(_coefficients_!H$2 - _raw_predictions_!H127*(1-_raw_predictions_!$M127*'Score Dashboard'!$B$2) - _raw_predictions_!$M127*'Score Dashboard'!$B$2*_coefficients_!H$12)/_coefficients_!H$8</f>
        <v>1.2182150781851844</v>
      </c>
      <c r="I127">
        <f>(1-_raw_predictions_!$M127*'Score Dashboard'!$B$2) * _raw_predictions_!I127/_coefficients_!L$2 * (_raw_predictions_!J127-_coefficients_!I$2)/_coefficients_!I$8</f>
        <v>2.8754610695268364E-2</v>
      </c>
      <c r="J127">
        <f>(1-_raw_predictions_!$M127*'Score Dashboard'!$B$2) * _raw_predictions_!K127/_coefficients_!M$2 * (_raw_predictions_!L127-_coefficients_!J$2)/_coefficients_!J$8</f>
        <v>-0.25973660969669848</v>
      </c>
      <c r="K127">
        <f t="shared" si="1"/>
        <v>-4.5189892420722169</v>
      </c>
    </row>
    <row r="128" spans="1:11">
      <c r="A128" t="str">
        <f>_raw_predictions_!A128</f>
        <v>Trevor Keels</v>
      </c>
      <c r="B128">
        <f>(_raw_predictions_!B128*(1-_raw_predictions_!$M128*'Score Dashboard'!$B$2) + 'Score Dashboard'!$B$2*_raw_predictions_!$M128*_coefficients_!B$12- _coefficients_!B$2)/_coefficients_!B$8</f>
        <v>-1.5948603792439178</v>
      </c>
      <c r="C128">
        <f>(_raw_predictions_!C128*(1-_raw_predictions_!$M128*'Score Dashboard'!$B$2) + 'Score Dashboard'!$B$2*_raw_predictions_!$M128*_coefficients_!C$12- _coefficients_!C$2)/_coefficients_!C$8</f>
        <v>-1.2346863014165552</v>
      </c>
      <c r="D128">
        <f>(_raw_predictions_!D128*(1-_raw_predictions_!$M128*'Score Dashboard'!$B$2) + 'Score Dashboard'!$B$2*_raw_predictions_!$M128*_coefficients_!D$12- _coefficients_!D$2)/_coefficients_!D$8</f>
        <v>-1.1095709438102608</v>
      </c>
      <c r="E128">
        <f>(_raw_predictions_!E128*(1-_raw_predictions_!$M128*'Score Dashboard'!$B$2) + 'Score Dashboard'!$B$2*_raw_predictions_!$M128*_coefficients_!E$12- _coefficients_!E$2)/_coefficients_!E$8</f>
        <v>-1.4656784464065473</v>
      </c>
      <c r="F128">
        <f>(_raw_predictions_!F128*(1-_raw_predictions_!$M128*'Score Dashboard'!$B$2) + 'Score Dashboard'!$B$2*_raw_predictions_!$M128*_coefficients_!F$12- _coefficients_!F$2)/_coefficients_!F$8</f>
        <v>-0.79284680390609774</v>
      </c>
      <c r="G128">
        <f>(_raw_predictions_!G128*(1-_raw_predictions_!$M128*'Score Dashboard'!$B$2) + 'Score Dashboard'!$B$2*_raw_predictions_!$M128*_coefficients_!G$12- _coefficients_!G$2)/_coefficients_!G$8</f>
        <v>-0.85568748390140326</v>
      </c>
      <c r="H128">
        <f>(_coefficients_!H$2 - _raw_predictions_!H128*(1-_raw_predictions_!$M128*'Score Dashboard'!$B$2) - _raw_predictions_!$M128*'Score Dashboard'!$B$2*_coefficients_!H$12)/_coefficients_!H$8</f>
        <v>1.3927429979282802</v>
      </c>
      <c r="I128">
        <f>(1-_raw_predictions_!$M128*'Score Dashboard'!$B$2) * _raw_predictions_!I128/_coefficients_!L$2 * (_raw_predictions_!J128-_coefficients_!I$2)/_coefficients_!I$8</f>
        <v>-8.754992648466968E-2</v>
      </c>
      <c r="J128">
        <f>(1-_raw_predictions_!$M128*'Score Dashboard'!$B$2) * _raw_predictions_!K128/_coefficients_!M$2 * (_raw_predictions_!L128-_coefficients_!J$2)/_coefficients_!J$8</f>
        <v>-0.16555016664598435</v>
      </c>
      <c r="K128">
        <f t="shared" si="1"/>
        <v>-5.9136874538871558</v>
      </c>
    </row>
    <row r="129" spans="1:11">
      <c r="A129" t="str">
        <f>_raw_predictions_!A129</f>
        <v>Trevor Hudgins</v>
      </c>
      <c r="B129">
        <f>(_raw_predictions_!B129*(1-_raw_predictions_!$M129*'Score Dashboard'!$B$2) + 'Score Dashboard'!$B$2*_raw_predictions_!$M129*_coefficients_!B$12- _coefficients_!B$2)/_coefficients_!B$8</f>
        <v>-1.5141244807227854</v>
      </c>
      <c r="C129">
        <f>(_raw_predictions_!C129*(1-_raw_predictions_!$M129*'Score Dashboard'!$B$2) + 'Score Dashboard'!$B$2*_raw_predictions_!$M129*_coefficients_!C$12- _coefficients_!C$2)/_coefficients_!C$8</f>
        <v>-1.283376750164259</v>
      </c>
      <c r="D129">
        <f>(_raw_predictions_!D129*(1-_raw_predictions_!$M129*'Score Dashboard'!$B$2) + 'Score Dashboard'!$B$2*_raw_predictions_!$M129*_coefficients_!D$12- _coefficients_!D$2)/_coefficients_!D$8</f>
        <v>-0.87107138251037064</v>
      </c>
      <c r="E129">
        <f>(_raw_predictions_!E129*(1-_raw_predictions_!$M129*'Score Dashboard'!$B$2) + 'Score Dashboard'!$B$2*_raw_predictions_!$M129*_coefficients_!E$12- _coefficients_!E$2)/_coefficients_!E$8</f>
        <v>-1.3530169748642251</v>
      </c>
      <c r="F129">
        <f>(_raw_predictions_!F129*(1-_raw_predictions_!$M129*'Score Dashboard'!$B$2) + 'Score Dashboard'!$B$2*_raw_predictions_!$M129*_coefficients_!F$12- _coefficients_!F$2)/_coefficients_!F$8</f>
        <v>-0.79186404268723565</v>
      </c>
      <c r="G129">
        <f>(_raw_predictions_!G129*(1-_raw_predictions_!$M129*'Score Dashboard'!$B$2) + 'Score Dashboard'!$B$2*_raw_predictions_!$M129*_coefficients_!G$12- _coefficients_!G$2)/_coefficients_!G$8</f>
        <v>-0.80595664899450892</v>
      </c>
      <c r="H129">
        <f>(_coefficients_!H$2 - _raw_predictions_!H129*(1-_raw_predictions_!$M129*'Score Dashboard'!$B$2) - _raw_predictions_!$M129*'Score Dashboard'!$B$2*_coefficients_!H$12)/_coefficients_!H$8</f>
        <v>1.1546617719828582</v>
      </c>
      <c r="I129">
        <f>(1-_raw_predictions_!$M129*'Score Dashboard'!$B$2) * _raw_predictions_!I129/_coefficients_!L$2 * (_raw_predictions_!J129-_coefficients_!I$2)/_coefficients_!I$8</f>
        <v>-6.7319848956002024E-3</v>
      </c>
      <c r="J129">
        <f>(1-_raw_predictions_!$M129*'Score Dashboard'!$B$2) * _raw_predictions_!K129/_coefficients_!M$2 * (_raw_predictions_!L129-_coefficients_!J$2)/_coefficients_!J$8</f>
        <v>-0.13476635043708937</v>
      </c>
      <c r="K129">
        <f t="shared" si="1"/>
        <v>-5.6062468432932153</v>
      </c>
    </row>
    <row r="130" spans="1:11">
      <c r="A130" t="str">
        <f>_raw_predictions_!A130</f>
        <v>Trent Forrest</v>
      </c>
      <c r="B130">
        <f>(_raw_predictions_!B130*(1-_raw_predictions_!$M130*'Score Dashboard'!$B$2) + 'Score Dashboard'!$B$2*_raw_predictions_!$M130*_coefficients_!B$12- _coefficients_!B$2)/_coefficients_!B$8</f>
        <v>-1.6673655611012659</v>
      </c>
      <c r="C130">
        <f>(_raw_predictions_!C130*(1-_raw_predictions_!$M130*'Score Dashboard'!$B$2) + 'Score Dashboard'!$B$2*_raw_predictions_!$M130*_coefficients_!C$12- _coefficients_!C$2)/_coefficients_!C$8</f>
        <v>-1.3059219645016849</v>
      </c>
      <c r="D130">
        <f>(_raw_predictions_!D130*(1-_raw_predictions_!$M130*'Score Dashboard'!$B$2) + 'Score Dashboard'!$B$2*_raw_predictions_!$M130*_coefficients_!D$12- _coefficients_!D$2)/_coefficients_!D$8</f>
        <v>-0.83865861916246154</v>
      </c>
      <c r="E130">
        <f>(_raw_predictions_!E130*(1-_raw_predictions_!$M130*'Score Dashboard'!$B$2) + 'Score Dashboard'!$B$2*_raw_predictions_!$M130*_coefficients_!E$12- _coefficients_!E$2)/_coefficients_!E$8</f>
        <v>-1.4005589168611727</v>
      </c>
      <c r="F130">
        <f>(_raw_predictions_!F130*(1-_raw_predictions_!$M130*'Score Dashboard'!$B$2) + 'Score Dashboard'!$B$2*_raw_predictions_!$M130*_coefficients_!F$12- _coefficients_!F$2)/_coefficients_!F$8</f>
        <v>-0.85723426154699411</v>
      </c>
      <c r="G130">
        <f>(_raw_predictions_!G130*(1-_raw_predictions_!$M130*'Score Dashboard'!$B$2) + 'Score Dashboard'!$B$2*_raw_predictions_!$M130*_coefficients_!G$12- _coefficients_!G$2)/_coefficients_!G$8</f>
        <v>-1.0996904232231535</v>
      </c>
      <c r="H130">
        <f>(_coefficients_!H$2 - _raw_predictions_!H130*(1-_raw_predictions_!$M130*'Score Dashboard'!$B$2) - _raw_predictions_!$M130*'Score Dashboard'!$B$2*_coefficients_!H$12)/_coefficients_!H$8</f>
        <v>1.2506785144112451</v>
      </c>
      <c r="I130">
        <f>(1-_raw_predictions_!$M130*'Score Dashboard'!$B$2) * _raw_predictions_!I130/_coefficients_!L$2 * (_raw_predictions_!J130-_coefficients_!I$2)/_coefficients_!I$8</f>
        <v>-4.6749232255491532E-2</v>
      </c>
      <c r="J130">
        <f>(1-_raw_predictions_!$M130*'Score Dashboard'!$B$2) * _raw_predictions_!K130/_coefficients_!M$2 * (_raw_predictions_!L130-_coefficients_!J$2)/_coefficients_!J$8</f>
        <v>-0.13176901178996012</v>
      </c>
      <c r="K130">
        <f t="shared" si="1"/>
        <v>-6.0972694760309389</v>
      </c>
    </row>
    <row r="131" spans="1:11">
      <c r="A131" t="str">
        <f>_raw_predictions_!A131</f>
        <v>Trendon Watford</v>
      </c>
      <c r="B131">
        <f>(_raw_predictions_!B131*(1-_raw_predictions_!$M131*'Score Dashboard'!$B$2) + 'Score Dashboard'!$B$2*_raw_predictions_!$M131*_coefficients_!B$12- _coefficients_!B$2)/_coefficients_!B$8</f>
        <v>-1.2473329819332755</v>
      </c>
      <c r="C131">
        <f>(_raw_predictions_!C131*(1-_raw_predictions_!$M131*'Score Dashboard'!$B$2) + 'Score Dashboard'!$B$2*_raw_predictions_!$M131*_coefficients_!C$12- _coefficients_!C$2)/_coefficients_!C$8</f>
        <v>-0.71004340957890799</v>
      </c>
      <c r="D131">
        <f>(_raw_predictions_!D131*(1-_raw_predictions_!$M131*'Score Dashboard'!$B$2) + 'Score Dashboard'!$B$2*_raw_predictions_!$M131*_coefficients_!D$12- _coefficients_!D$2)/_coefficients_!D$8</f>
        <v>-0.76020177746133566</v>
      </c>
      <c r="E131">
        <f>(_raw_predictions_!E131*(1-_raw_predictions_!$M131*'Score Dashboard'!$B$2) + 'Score Dashboard'!$B$2*_raw_predictions_!$M131*_coefficients_!E$12- _coefficients_!E$2)/_coefficients_!E$8</f>
        <v>-1.1684712008943094</v>
      </c>
      <c r="F131">
        <f>(_raw_predictions_!F131*(1-_raw_predictions_!$M131*'Score Dashboard'!$B$2) + 'Score Dashboard'!$B$2*_raw_predictions_!$M131*_coefficients_!F$12- _coefficients_!F$2)/_coefficients_!F$8</f>
        <v>-0.60100531484289099</v>
      </c>
      <c r="G131">
        <f>(_raw_predictions_!G131*(1-_raw_predictions_!$M131*'Score Dashboard'!$B$2) + 'Score Dashboard'!$B$2*_raw_predictions_!$M131*_coefficients_!G$12- _coefficients_!G$2)/_coefficients_!G$8</f>
        <v>-1.0541394403520201</v>
      </c>
      <c r="H131">
        <f>(_coefficients_!H$2 - _raw_predictions_!H131*(1-_raw_predictions_!$M131*'Score Dashboard'!$B$2) - _raw_predictions_!$M131*'Score Dashboard'!$B$2*_coefficients_!H$12)/_coefficients_!H$8</f>
        <v>0.91185751051299824</v>
      </c>
      <c r="I131">
        <f>(1-_raw_predictions_!$M131*'Score Dashboard'!$B$2) * _raw_predictions_!I131/_coefficients_!L$2 * (_raw_predictions_!J131-_coefficients_!I$2)/_coefficients_!I$8</f>
        <v>-0.31016193412064963</v>
      </c>
      <c r="J131">
        <f>(1-_raw_predictions_!$M131*'Score Dashboard'!$B$2) * _raw_predictions_!K131/_coefficients_!M$2 * (_raw_predictions_!L131-_coefficients_!J$2)/_coefficients_!J$8</f>
        <v>0.19057030263809988</v>
      </c>
      <c r="K131">
        <f t="shared" ref="K131:K194" si="2">SUM(B131:J131)</f>
        <v>-4.7489282460322917</v>
      </c>
    </row>
    <row r="132" spans="1:11">
      <c r="A132" t="str">
        <f>_raw_predictions_!A132</f>
        <v>Tre Mann</v>
      </c>
      <c r="B132">
        <f>(_raw_predictions_!B132*(1-_raw_predictions_!$M132*'Score Dashboard'!$B$2) + 'Score Dashboard'!$B$2*_raw_predictions_!$M132*_coefficients_!B$12- _coefficients_!B$2)/_coefficients_!B$8</f>
        <v>-1.1308070441300864</v>
      </c>
      <c r="C132">
        <f>(_raw_predictions_!C132*(1-_raw_predictions_!$M132*'Score Dashboard'!$B$2) + 'Score Dashboard'!$B$2*_raw_predictions_!$M132*_coefficients_!C$12- _coefficients_!C$2)/_coefficients_!C$8</f>
        <v>-1.2251270061178861</v>
      </c>
      <c r="D132">
        <f>(_raw_predictions_!D132*(1-_raw_predictions_!$M132*'Score Dashboard'!$B$2) + 'Score Dashboard'!$B$2*_raw_predictions_!$M132*_coefficients_!D$12- _coefficients_!D$2)/_coefficients_!D$8</f>
        <v>-0.58015146787361016</v>
      </c>
      <c r="E132">
        <f>(_raw_predictions_!E132*(1-_raw_predictions_!$M132*'Score Dashboard'!$B$2) + 'Score Dashboard'!$B$2*_raw_predictions_!$M132*_coefficients_!E$12- _coefficients_!E$2)/_coefficients_!E$8</f>
        <v>-0.65471473589642293</v>
      </c>
      <c r="F132">
        <f>(_raw_predictions_!F132*(1-_raw_predictions_!$M132*'Score Dashboard'!$B$2) + 'Score Dashboard'!$B$2*_raw_predictions_!$M132*_coefficients_!F$12- _coefficients_!F$2)/_coefficients_!F$8</f>
        <v>-0.83815322292255545</v>
      </c>
      <c r="G132">
        <f>(_raw_predictions_!G132*(1-_raw_predictions_!$M132*'Score Dashboard'!$B$2) + 'Score Dashboard'!$B$2*_raw_predictions_!$M132*_coefficients_!G$12- _coefficients_!G$2)/_coefficients_!G$8</f>
        <v>-0.37573532375539531</v>
      </c>
      <c r="H132">
        <f>(_coefficients_!H$2 - _raw_predictions_!H132*(1-_raw_predictions_!$M132*'Score Dashboard'!$B$2) - _raw_predictions_!$M132*'Score Dashboard'!$B$2*_coefficients_!H$12)/_coefficients_!H$8</f>
        <v>0.86082501045707016</v>
      </c>
      <c r="I132">
        <f>(1-_raw_predictions_!$M132*'Score Dashboard'!$B$2) * _raw_predictions_!I132/_coefficients_!L$2 * (_raw_predictions_!J132-_coefficients_!I$2)/_coefficients_!I$8</f>
        <v>-2.688390869296856E-3</v>
      </c>
      <c r="J132">
        <f>(1-_raw_predictions_!$M132*'Score Dashboard'!$B$2) * _raw_predictions_!K132/_coefficients_!M$2 * (_raw_predictions_!L132-_coefficients_!J$2)/_coefficients_!J$8</f>
        <v>-0.73949688246133782</v>
      </c>
      <c r="K132">
        <f t="shared" si="2"/>
        <v>-4.6860490635695209</v>
      </c>
    </row>
    <row r="133" spans="1:11">
      <c r="A133" t="str">
        <f>_raw_predictions_!A133</f>
        <v>Tre Jones</v>
      </c>
      <c r="B133">
        <f>(_raw_predictions_!B133*(1-_raw_predictions_!$M133*'Score Dashboard'!$B$2) + 'Score Dashboard'!$B$2*_raw_predictions_!$M133*_coefficients_!B$12- _coefficients_!B$2)/_coefficients_!B$8</f>
        <v>-0.44089151633834395</v>
      </c>
      <c r="C133">
        <f>(_raw_predictions_!C133*(1-_raw_predictions_!$M133*'Score Dashboard'!$B$2) + 'Score Dashboard'!$B$2*_raw_predictions_!$M133*_coefficients_!C$12- _coefficients_!C$2)/_coefficients_!C$8</f>
        <v>-0.78596990647144305</v>
      </c>
      <c r="D133">
        <f>(_raw_predictions_!D133*(1-_raw_predictions_!$M133*'Score Dashboard'!$B$2) + 'Score Dashboard'!$B$2*_raw_predictions_!$M133*_coefficients_!D$12- _coefficients_!D$2)/_coefficients_!D$8</f>
        <v>1.0435990356549865</v>
      </c>
      <c r="E133">
        <f>(_raw_predictions_!E133*(1-_raw_predictions_!$M133*'Score Dashboard'!$B$2) + 'Score Dashboard'!$B$2*_raw_predictions_!$M133*_coefficients_!E$12- _coefficients_!E$2)/_coefficients_!E$8</f>
        <v>0.76145167625634647</v>
      </c>
      <c r="F133">
        <f>(_raw_predictions_!F133*(1-_raw_predictions_!$M133*'Score Dashboard'!$B$2) + 'Score Dashboard'!$B$2*_raw_predictions_!$M133*_coefficients_!F$12- _coefficients_!F$2)/_coefficients_!F$8</f>
        <v>-0.92559276098129772</v>
      </c>
      <c r="G133">
        <f>(_raw_predictions_!G133*(1-_raw_predictions_!$M133*'Score Dashboard'!$B$2) + 'Score Dashboard'!$B$2*_raw_predictions_!$M133*_coefficients_!G$12- _coefficients_!G$2)/_coefficients_!G$8</f>
        <v>-0.73284167591953386</v>
      </c>
      <c r="H133">
        <f>(_coefficients_!H$2 - _raw_predictions_!H133*(1-_raw_predictions_!$M133*'Score Dashboard'!$B$2) - _raw_predictions_!$M133*'Score Dashboard'!$B$2*_coefficients_!H$12)/_coefficients_!H$8</f>
        <v>0.17212514521811187</v>
      </c>
      <c r="I133">
        <f>(1-_raw_predictions_!$M133*'Score Dashboard'!$B$2) * _raw_predictions_!I133/_coefficients_!L$2 * (_raw_predictions_!J133-_coefficients_!I$2)/_coefficients_!I$8</f>
        <v>0.24417099221101177</v>
      </c>
      <c r="J133">
        <f>(1-_raw_predictions_!$M133*'Score Dashboard'!$B$2) * _raw_predictions_!K133/_coefficients_!M$2 * (_raw_predictions_!L133-_coefficients_!J$2)/_coefficients_!J$8</f>
        <v>-0.55115884907029111</v>
      </c>
      <c r="K133">
        <f t="shared" si="2"/>
        <v>-1.2151078594404532</v>
      </c>
    </row>
    <row r="134" spans="1:11">
      <c r="A134" t="str">
        <f>_raw_predictions_!A134</f>
        <v>Trae Young</v>
      </c>
      <c r="B134">
        <f>(_raw_predictions_!B134*(1-_raw_predictions_!$M134*'Score Dashboard'!$B$2) + 'Score Dashboard'!$B$2*_raw_predictions_!$M134*_coefficients_!B$12- _coefficients_!B$2)/_coefficients_!B$8</f>
        <v>1.8754503945352305</v>
      </c>
      <c r="C134">
        <f>(_raw_predictions_!C134*(1-_raw_predictions_!$M134*'Score Dashboard'!$B$2) + 'Score Dashboard'!$B$2*_raw_predictions_!$M134*_coefficients_!C$12- _coefficients_!C$2)/_coefficients_!C$8</f>
        <v>-0.82298087753892357</v>
      </c>
      <c r="D134">
        <f>(_raw_predictions_!D134*(1-_raw_predictions_!$M134*'Score Dashboard'!$B$2) + 'Score Dashboard'!$B$2*_raw_predictions_!$M134*_coefficients_!D$12- _coefficients_!D$2)/_coefficients_!D$8</f>
        <v>2.9018711733599662</v>
      </c>
      <c r="E134">
        <f>(_raw_predictions_!E134*(1-_raw_predictions_!$M134*'Score Dashboard'!$B$2) + 'Score Dashboard'!$B$2*_raw_predictions_!$M134*_coefficients_!E$12- _coefficients_!E$2)/_coefficients_!E$8</f>
        <v>0.40340500926152845</v>
      </c>
      <c r="F134">
        <f>(_raw_predictions_!F134*(1-_raw_predictions_!$M134*'Score Dashboard'!$B$2) + 'Score Dashboard'!$B$2*_raw_predictions_!$M134*_coefficients_!F$12- _coefficients_!F$2)/_coefficients_!F$8</f>
        <v>-0.92637100472893819</v>
      </c>
      <c r="G134">
        <f>(_raw_predictions_!G134*(1-_raw_predictions_!$M134*'Score Dashboard'!$B$2) + 'Score Dashboard'!$B$2*_raw_predictions_!$M134*_coefficients_!G$12- _coefficients_!G$2)/_coefficients_!G$8</f>
        <v>0.55948319831088678</v>
      </c>
      <c r="H134">
        <f>(_coefficients_!H$2 - _raw_predictions_!H134*(1-_raw_predictions_!$M134*'Score Dashboard'!$B$2) - _raw_predictions_!$M134*'Score Dashboard'!$B$2*_coefficients_!H$12)/_coefficients_!H$8</f>
        <v>-2.8877050045500745</v>
      </c>
      <c r="I134">
        <f>(1-_raw_predictions_!$M134*'Score Dashboard'!$B$2) * _raw_predictions_!I134/_coefficients_!L$2 * (_raw_predictions_!J134-_coefficients_!I$2)/_coefficients_!I$8</f>
        <v>2.551139043928135</v>
      </c>
      <c r="J134">
        <f>(1-_raw_predictions_!$M134*'Score Dashboard'!$B$2) * _raw_predictions_!K134/_coefficients_!M$2 * (_raw_predictions_!L134-_coefficients_!J$2)/_coefficients_!J$8</f>
        <v>-1.266146413842306</v>
      </c>
      <c r="K134">
        <f t="shared" si="2"/>
        <v>2.3881455187355041</v>
      </c>
    </row>
    <row r="135" spans="1:11">
      <c r="A135" t="str">
        <f>_raw_predictions_!A135</f>
        <v>Torrey Craig</v>
      </c>
      <c r="B135">
        <f>(_raw_predictions_!B135*(1-_raw_predictions_!$M135*'Score Dashboard'!$B$2) + 'Score Dashboard'!$B$2*_raw_predictions_!$M135*_coefficients_!B$12- _coefficients_!B$2)/_coefficients_!B$8</f>
        <v>-1.381333095565876</v>
      </c>
      <c r="C135">
        <f>(_raw_predictions_!C135*(1-_raw_predictions_!$M135*'Score Dashboard'!$B$2) + 'Score Dashboard'!$B$2*_raw_predictions_!$M135*_coefficients_!C$12- _coefficients_!C$2)/_coefficients_!C$8</f>
        <v>-0.46109927644429594</v>
      </c>
      <c r="D135">
        <f>(_raw_predictions_!D135*(1-_raw_predictions_!$M135*'Score Dashboard'!$B$2) + 'Score Dashboard'!$B$2*_raw_predictions_!$M135*_coefficients_!D$12- _coefficients_!D$2)/_coefficients_!D$8</f>
        <v>-0.98874932575490682</v>
      </c>
      <c r="E135">
        <f>(_raw_predictions_!E135*(1-_raw_predictions_!$M135*'Score Dashboard'!$B$2) + 'Score Dashboard'!$B$2*_raw_predictions_!$M135*_coefficients_!E$12- _coefficients_!E$2)/_coefficients_!E$8</f>
        <v>-0.83158369611400418</v>
      </c>
      <c r="F135">
        <f>(_raw_predictions_!F135*(1-_raw_predictions_!$M135*'Score Dashboard'!$B$2) + 'Score Dashboard'!$B$2*_raw_predictions_!$M135*_coefficients_!F$12- _coefficients_!F$2)/_coefficients_!F$8</f>
        <v>-3.4406652480312598E-2</v>
      </c>
      <c r="G135">
        <f>(_raw_predictions_!G135*(1-_raw_predictions_!$M135*'Score Dashboard'!$B$2) + 'Score Dashboard'!$B$2*_raw_predictions_!$M135*_coefficients_!G$12- _coefficients_!G$2)/_coefficients_!G$8</f>
        <v>-0.17947704374095588</v>
      </c>
      <c r="H135">
        <f>(_coefficients_!H$2 - _raw_predictions_!H135*(1-_raw_predictions_!$M135*'Score Dashboard'!$B$2) - _raw_predictions_!$M135*'Score Dashboard'!$B$2*_coefficients_!H$12)/_coefficients_!H$8</f>
        <v>1.2248354549896514</v>
      </c>
      <c r="I135">
        <f>(1-_raw_predictions_!$M135*'Score Dashboard'!$B$2) * _raw_predictions_!I135/_coefficients_!L$2 * (_raw_predictions_!J135-_coefficients_!I$2)/_coefficients_!I$8</f>
        <v>-8.2994463775605237E-2</v>
      </c>
      <c r="J135">
        <f>(1-_raw_predictions_!$M135*'Score Dashboard'!$B$2) * _raw_predictions_!K135/_coefficients_!M$2 * (_raw_predictions_!L135-_coefficients_!J$2)/_coefficients_!J$8</f>
        <v>-0.3853805076756559</v>
      </c>
      <c r="K135">
        <f t="shared" si="2"/>
        <v>-3.1201886065619617</v>
      </c>
    </row>
    <row r="136" spans="1:11">
      <c r="A136" t="str">
        <f>_raw_predictions_!A136</f>
        <v>Tony Bradley</v>
      </c>
      <c r="B136">
        <f>(_raw_predictions_!B136*(1-_raw_predictions_!$M136*'Score Dashboard'!$B$2) + 'Score Dashboard'!$B$2*_raw_predictions_!$M136*_coefficients_!B$12- _coefficients_!B$2)/_coefficients_!B$8</f>
        <v>-1.6541444806979178</v>
      </c>
      <c r="C136">
        <f>(_raw_predictions_!C136*(1-_raw_predictions_!$M136*'Score Dashboard'!$B$2) + 'Score Dashboard'!$B$2*_raw_predictions_!$M136*_coefficients_!C$12- _coefficients_!C$2)/_coefficients_!C$8</f>
        <v>-1.1700105314209097</v>
      </c>
      <c r="D136">
        <f>(_raw_predictions_!D136*(1-_raw_predictions_!$M136*'Score Dashboard'!$B$2) + 'Score Dashboard'!$B$2*_raw_predictions_!$M136*_coefficients_!D$12- _coefficients_!D$2)/_coefficients_!D$8</f>
        <v>-1.1401902891668705</v>
      </c>
      <c r="E136">
        <f>(_raw_predictions_!E136*(1-_raw_predictions_!$M136*'Score Dashboard'!$B$2) + 'Score Dashboard'!$B$2*_raw_predictions_!$M136*_coefficients_!E$12- _coefficients_!E$2)/_coefficients_!E$8</f>
        <v>-1.6730033846907268</v>
      </c>
      <c r="F136">
        <f>(_raw_predictions_!F136*(1-_raw_predictions_!$M136*'Score Dashboard'!$B$2) + 'Score Dashboard'!$B$2*_raw_predictions_!$M136*_coefficients_!F$12- _coefficients_!F$2)/_coefficients_!F$8</f>
        <v>-0.58976581087941748</v>
      </c>
      <c r="G136">
        <f>(_raw_predictions_!G136*(1-_raw_predictions_!$M136*'Score Dashboard'!$B$2) + 'Score Dashboard'!$B$2*_raw_predictions_!$M136*_coefficients_!G$12- _coefficients_!G$2)/_coefficients_!G$8</f>
        <v>-1.0149953452599509</v>
      </c>
      <c r="H136">
        <f>(_coefficients_!H$2 - _raw_predictions_!H136*(1-_raw_predictions_!$M136*'Score Dashboard'!$B$2) - _raw_predictions_!$M136*'Score Dashboard'!$B$2*_coefficients_!H$12)/_coefficients_!H$8</f>
        <v>1.4291608046557605</v>
      </c>
      <c r="I136">
        <f>(1-_raw_predictions_!$M136*'Score Dashboard'!$B$2) * _raw_predictions_!I136/_coefficients_!L$2 * (_raw_predictions_!J136-_coefficients_!I$2)/_coefficients_!I$8</f>
        <v>-5.6680152966266342E-2</v>
      </c>
      <c r="J136">
        <f>(1-_raw_predictions_!$M136*'Score Dashboard'!$B$2) * _raw_predictions_!K136/_coefficients_!M$2 * (_raw_predictions_!L136-_coefficients_!J$2)/_coefficients_!J$8</f>
        <v>5.7545080035454978E-2</v>
      </c>
      <c r="K136">
        <f t="shared" si="2"/>
        <v>-5.8120841103908454</v>
      </c>
    </row>
    <row r="137" spans="1:11">
      <c r="A137" t="str">
        <f>_raw_predictions_!A137</f>
        <v>Tobias Harris</v>
      </c>
      <c r="B137">
        <f>(_raw_predictions_!B137*(1-_raw_predictions_!$M137*'Score Dashboard'!$B$2) + 'Score Dashboard'!$B$2*_raw_predictions_!$M137*_coefficients_!B$12- _coefficients_!B$2)/_coefficients_!B$8</f>
        <v>-0.14567923829584925</v>
      </c>
      <c r="C137">
        <f>(_raw_predictions_!C137*(1-_raw_predictions_!$M137*'Score Dashboard'!$B$2) + 'Score Dashboard'!$B$2*_raw_predictions_!$M137*_coefficients_!C$12- _coefficients_!C$2)/_coefficients_!C$8</f>
        <v>9.2608687892482791E-2</v>
      </c>
      <c r="D137">
        <f>(_raw_predictions_!D137*(1-_raw_predictions_!$M137*'Score Dashboard'!$B$2) + 'Score Dashboard'!$B$2*_raw_predictions_!$M137*_coefficients_!D$12- _coefficients_!D$2)/_coefficients_!D$8</f>
        <v>-0.41939078578762318</v>
      </c>
      <c r="E137">
        <f>(_raw_predictions_!E137*(1-_raw_predictions_!$M137*'Score Dashboard'!$B$2) + 'Score Dashboard'!$B$2*_raw_predictions_!$M137*_coefficients_!E$12- _coefficients_!E$2)/_coefficients_!E$8</f>
        <v>-0.35511032769414758</v>
      </c>
      <c r="F137">
        <f>(_raw_predictions_!F137*(1-_raw_predictions_!$M137*'Score Dashboard'!$B$2) + 'Score Dashboard'!$B$2*_raw_predictions_!$M137*_coefficients_!F$12- _coefficients_!F$2)/_coefficients_!F$8</f>
        <v>-0.21348523558323654</v>
      </c>
      <c r="G137">
        <f>(_raw_predictions_!G137*(1-_raw_predictions_!$M137*'Score Dashboard'!$B$2) + 'Score Dashboard'!$B$2*_raw_predictions_!$M137*_coefficients_!G$12- _coefficients_!G$2)/_coefficients_!G$8</f>
        <v>0.12452925654713565</v>
      </c>
      <c r="H137">
        <f>(_coefficients_!H$2 - _raw_predictions_!H137*(1-_raw_predictions_!$M137*'Score Dashboard'!$B$2) - _raw_predictions_!$M137*'Score Dashboard'!$B$2*_coefficients_!H$12)/_coefficients_!H$8</f>
        <v>0.47935543572256045</v>
      </c>
      <c r="I137">
        <f>(1-_raw_predictions_!$M137*'Score Dashboard'!$B$2) * _raw_predictions_!I137/_coefficients_!L$2 * (_raw_predictions_!J137-_coefficients_!I$2)/_coefficients_!I$8</f>
        <v>0.33277084779625737</v>
      </c>
      <c r="J137">
        <f>(1-_raw_predictions_!$M137*'Score Dashboard'!$B$2) * _raw_predictions_!K137/_coefficients_!M$2 * (_raw_predictions_!L137-_coefficients_!J$2)/_coefficients_!J$8</f>
        <v>-6.5806537551208882E-2</v>
      </c>
      <c r="K137">
        <f t="shared" si="2"/>
        <v>-0.17020789695362917</v>
      </c>
    </row>
    <row r="138" spans="1:11">
      <c r="A138" t="str">
        <f>_raw_predictions_!A138</f>
        <v>Tim Hardaway Jr.</v>
      </c>
      <c r="B138">
        <f>(_raw_predictions_!B138*(1-_raw_predictions_!$M138*'Score Dashboard'!$B$2) + 'Score Dashboard'!$B$2*_raw_predictions_!$M138*_coefficients_!B$12- _coefficients_!B$2)/_coefficients_!B$8</f>
        <v>-0.45938336693179321</v>
      </c>
      <c r="C138">
        <f>(_raw_predictions_!C138*(1-_raw_predictions_!$M138*'Score Dashboard'!$B$2) + 'Score Dashboard'!$B$2*_raw_predictions_!$M138*_coefficients_!C$12- _coefficients_!C$2)/_coefficients_!C$8</f>
        <v>-0.91326342134687166</v>
      </c>
      <c r="D138">
        <f>(_raw_predictions_!D138*(1-_raw_predictions_!$M138*'Score Dashboard'!$B$2) + 'Score Dashboard'!$B$2*_raw_predictions_!$M138*_coefficients_!D$12- _coefficients_!D$2)/_coefficients_!D$8</f>
        <v>-0.85710911188105698</v>
      </c>
      <c r="E138">
        <f>(_raw_predictions_!E138*(1-_raw_predictions_!$M138*'Score Dashboard'!$B$2) + 'Score Dashboard'!$B$2*_raw_predictions_!$M138*_coefficients_!E$12- _coefficients_!E$2)/_coefficients_!E$8</f>
        <v>-0.73907888253630727</v>
      </c>
      <c r="F138">
        <f>(_raw_predictions_!F138*(1-_raw_predictions_!$M138*'Score Dashboard'!$B$2) + 'Score Dashboard'!$B$2*_raw_predictions_!$M138*_coefficients_!F$12- _coefficients_!F$2)/_coefficients_!F$8</f>
        <v>-0.87173675072982104</v>
      </c>
      <c r="G138">
        <f>(_raw_predictions_!G138*(1-_raw_predictions_!$M138*'Score Dashboard'!$B$2) + 'Score Dashboard'!$B$2*_raw_predictions_!$M138*_coefficients_!G$12- _coefficients_!G$2)/_coefficients_!G$8</f>
        <v>1.0056102064698569</v>
      </c>
      <c r="H138">
        <f>(_coefficients_!H$2 - _raw_predictions_!H138*(1-_raw_predictions_!$M138*'Score Dashboard'!$B$2) - _raw_predictions_!$M138*'Score Dashboard'!$B$2*_coefficients_!H$12)/_coefficients_!H$8</f>
        <v>1.2740484457757815</v>
      </c>
      <c r="I138">
        <f>(1-_raw_predictions_!$M138*'Score Dashboard'!$B$2) * _raw_predictions_!I138/_coefficients_!L$2 * (_raw_predictions_!J138-_coefficients_!I$2)/_coefficients_!I$8</f>
        <v>-8.6049923552018806E-2</v>
      </c>
      <c r="J138">
        <f>(1-_raw_predictions_!$M138*'Score Dashboard'!$B$2) * _raw_predictions_!K138/_coefficients_!M$2 * (_raw_predictions_!L138-_coefficients_!J$2)/_coefficients_!J$8</f>
        <v>-1.2794187911714006</v>
      </c>
      <c r="K138">
        <f t="shared" si="2"/>
        <v>-2.9263815959036306</v>
      </c>
    </row>
    <row r="139" spans="1:11">
      <c r="A139" t="str">
        <f>_raw_predictions_!A139</f>
        <v>Thomas Bryant</v>
      </c>
      <c r="B139">
        <f>(_raw_predictions_!B139*(1-_raw_predictions_!$M139*'Score Dashboard'!$B$2) + 'Score Dashboard'!$B$2*_raw_predictions_!$M139*_coefficients_!B$12- _coefficients_!B$2)/_coefficients_!B$8</f>
        <v>-1.110302203100864</v>
      </c>
      <c r="C139">
        <f>(_raw_predictions_!C139*(1-_raw_predictions_!$M139*'Score Dashboard'!$B$2) + 'Score Dashboard'!$B$2*_raw_predictions_!$M139*_coefficients_!C$12- _coefficients_!C$2)/_coefficients_!C$8</f>
        <v>-1.9582196176567892E-2</v>
      </c>
      <c r="D139">
        <f>(_raw_predictions_!D139*(1-_raw_predictions_!$M139*'Score Dashboard'!$B$2) + 'Score Dashboard'!$B$2*_raw_predictions_!$M139*_coefficients_!D$12- _coefficients_!D$2)/_coefficients_!D$8</f>
        <v>-1.2774398340768562</v>
      </c>
      <c r="E139">
        <f>(_raw_predictions_!E139*(1-_raw_predictions_!$M139*'Score Dashboard'!$B$2) + 'Score Dashboard'!$B$2*_raw_predictions_!$M139*_coefficients_!E$12- _coefficients_!E$2)/_coefficients_!E$8</f>
        <v>-1.5693822225875171</v>
      </c>
      <c r="F139">
        <f>(_raw_predictions_!F139*(1-_raw_predictions_!$M139*'Score Dashboard'!$B$2) + 'Score Dashboard'!$B$2*_raw_predictions_!$M139*_coefficients_!F$12- _coefficients_!F$2)/_coefficients_!F$8</f>
        <v>-0.23745313646325741</v>
      </c>
      <c r="G139">
        <f>(_raw_predictions_!G139*(1-_raw_predictions_!$M139*'Score Dashboard'!$B$2) + 'Score Dashboard'!$B$2*_raw_predictions_!$M139*_coefficients_!G$12- _coefficients_!G$2)/_coefficients_!G$8</f>
        <v>-0.9609089836496042</v>
      </c>
      <c r="H139">
        <f>(_coefficients_!H$2 - _raw_predictions_!H139*(1-_raw_predictions_!$M139*'Score Dashboard'!$B$2) - _raw_predictions_!$M139*'Score Dashboard'!$B$2*_coefficients_!H$12)/_coefficients_!H$8</f>
        <v>1.254192611381107</v>
      </c>
      <c r="I139">
        <f>(1-_raw_predictions_!$M139*'Score Dashboard'!$B$2) * _raw_predictions_!I139/_coefficients_!L$2 * (_raw_predictions_!J139-_coefficients_!I$2)/_coefficients_!I$8</f>
        <v>-0.30841754274192656</v>
      </c>
      <c r="J139">
        <f>(1-_raw_predictions_!$M139*'Score Dashboard'!$B$2) * _raw_predictions_!K139/_coefficients_!M$2 * (_raw_predictions_!L139-_coefficients_!J$2)/_coefficients_!J$8</f>
        <v>0.87205793967552092</v>
      </c>
      <c r="K139">
        <f t="shared" si="2"/>
        <v>-3.357235567739965</v>
      </c>
    </row>
    <row r="140" spans="1:11">
      <c r="A140" t="str">
        <f>_raw_predictions_!A140</f>
        <v>Theo Pinson</v>
      </c>
      <c r="B140">
        <f>(_raw_predictions_!B140*(1-_raw_predictions_!$M140*'Score Dashboard'!$B$2) + 'Score Dashboard'!$B$2*_raw_predictions_!$M140*_coefficients_!B$12- _coefficients_!B$2)/_coefficients_!B$8</f>
        <v>-1.459041101902572</v>
      </c>
      <c r="C140">
        <f>(_raw_predictions_!C140*(1-_raw_predictions_!$M140*'Score Dashboard'!$B$2) + 'Score Dashboard'!$B$2*_raw_predictions_!$M140*_coefficients_!C$12- _coefficients_!C$2)/_coefficients_!C$8</f>
        <v>-1.2109985023517409</v>
      </c>
      <c r="D140">
        <f>(_raw_predictions_!D140*(1-_raw_predictions_!$M140*'Score Dashboard'!$B$2) + 'Score Dashboard'!$B$2*_raw_predictions_!$M140*_coefficients_!D$12- _coefficients_!D$2)/_coefficients_!D$8</f>
        <v>-1.012058472530001</v>
      </c>
      <c r="E140">
        <f>(_raw_predictions_!E140*(1-_raw_predictions_!$M140*'Score Dashboard'!$B$2) + 'Score Dashboard'!$B$2*_raw_predictions_!$M140*_coefficients_!E$12- _coefficients_!E$2)/_coefficients_!E$8</f>
        <v>-1.3315072106582644</v>
      </c>
      <c r="F140">
        <f>(_raw_predictions_!F140*(1-_raw_predictions_!$M140*'Score Dashboard'!$B$2) + 'Score Dashboard'!$B$2*_raw_predictions_!$M140*_coefficients_!F$12- _coefficients_!F$2)/_coefficients_!F$8</f>
        <v>-0.77157381913857515</v>
      </c>
      <c r="G140">
        <f>(_raw_predictions_!G140*(1-_raw_predictions_!$M140*'Score Dashboard'!$B$2) + 'Score Dashboard'!$B$2*_raw_predictions_!$M140*_coefficients_!G$12- _coefficients_!G$2)/_coefficients_!G$8</f>
        <v>-0.63642302006682239</v>
      </c>
      <c r="H140">
        <f>(_coefficients_!H$2 - _raw_predictions_!H140*(1-_raw_predictions_!$M140*'Score Dashboard'!$B$2) - _raw_predictions_!$M140*'Score Dashboard'!$B$2*_coefficients_!H$12)/_coefficients_!H$8</f>
        <v>1.428426367379876</v>
      </c>
      <c r="I140">
        <f>(1-_raw_predictions_!$M140*'Score Dashboard'!$B$2) * _raw_predictions_!I140/_coefficients_!L$2 * (_raw_predictions_!J140-_coefficients_!I$2)/_coefficients_!I$8</f>
        <v>1.0789539420449546E-2</v>
      </c>
      <c r="J140">
        <f>(1-_raw_predictions_!$M140*'Score Dashboard'!$B$2) * _raw_predictions_!K140/_coefficients_!M$2 * (_raw_predictions_!L140-_coefficients_!J$2)/_coefficients_!J$8</f>
        <v>-0.16946735894157985</v>
      </c>
      <c r="K140">
        <f t="shared" si="2"/>
        <v>-5.1518535787892299</v>
      </c>
    </row>
    <row r="141" spans="1:11">
      <c r="A141" t="str">
        <f>_raw_predictions_!A141</f>
        <v>Theo Maledon</v>
      </c>
      <c r="B141">
        <f>(_raw_predictions_!B141*(1-_raw_predictions_!$M141*'Score Dashboard'!$B$2) + 'Score Dashboard'!$B$2*_raw_predictions_!$M141*_coefficients_!B$12- _coefficients_!B$2)/_coefficients_!B$8</f>
        <v>-1.2529157977268666</v>
      </c>
      <c r="C141">
        <f>(_raw_predictions_!C141*(1-_raw_predictions_!$M141*'Score Dashboard'!$B$2) + 'Score Dashboard'!$B$2*_raw_predictions_!$M141*_coefficients_!C$12- _coefficients_!C$2)/_coefficients_!C$8</f>
        <v>-1.0275199294829436</v>
      </c>
      <c r="D141">
        <f>(_raw_predictions_!D141*(1-_raw_predictions_!$M141*'Score Dashboard'!$B$2) + 'Score Dashboard'!$B$2*_raw_predictions_!$M141*_coefficients_!D$12- _coefficients_!D$2)/_coefficients_!D$8</f>
        <v>-0.19920453847518682</v>
      </c>
      <c r="E141">
        <f>(_raw_predictions_!E141*(1-_raw_predictions_!$M141*'Score Dashboard'!$B$2) + 'Score Dashboard'!$B$2*_raw_predictions_!$M141*_coefficients_!E$12- _coefficients_!E$2)/_coefficients_!E$8</f>
        <v>-0.41306782155375865</v>
      </c>
      <c r="F141">
        <f>(_raw_predictions_!F141*(1-_raw_predictions_!$M141*'Score Dashboard'!$B$2) + 'Score Dashboard'!$B$2*_raw_predictions_!$M141*_coefficients_!F$12- _coefficients_!F$2)/_coefficients_!F$8</f>
        <v>-0.69354774242578066</v>
      </c>
      <c r="G141">
        <f>(_raw_predictions_!G141*(1-_raw_predictions_!$M141*'Score Dashboard'!$B$2) + 'Score Dashboard'!$B$2*_raw_predictions_!$M141*_coefficients_!G$12- _coefficients_!G$2)/_coefficients_!G$8</f>
        <v>-0.65740170721640934</v>
      </c>
      <c r="H141">
        <f>(_coefficients_!H$2 - _raw_predictions_!H141*(1-_raw_predictions_!$M141*'Score Dashboard'!$B$2) - _raw_predictions_!$M141*'Score Dashboard'!$B$2*_coefficients_!H$12)/_coefficients_!H$8</f>
        <v>0.57393528598670263</v>
      </c>
      <c r="I141">
        <f>(1-_raw_predictions_!$M141*'Score Dashboard'!$B$2) * _raw_predictions_!I141/_coefficients_!L$2 * (_raw_predictions_!J141-_coefficients_!I$2)/_coefficients_!I$8</f>
        <v>-0.15027939382492772</v>
      </c>
      <c r="J141">
        <f>(1-_raw_predictions_!$M141*'Score Dashboard'!$B$2) * _raw_predictions_!K141/_coefficients_!M$2 * (_raw_predictions_!L141-_coefficients_!J$2)/_coefficients_!J$8</f>
        <v>-0.47874656573140645</v>
      </c>
      <c r="K141">
        <f t="shared" si="2"/>
        <v>-4.2987482104505776</v>
      </c>
    </row>
    <row r="142" spans="1:11">
      <c r="A142" t="str">
        <f>_raw_predictions_!A142</f>
        <v>Thanasis Antetokounmpo</v>
      </c>
      <c r="B142">
        <f>(_raw_predictions_!B142*(1-_raw_predictions_!$M142*'Score Dashboard'!$B$2) + 'Score Dashboard'!$B$2*_raw_predictions_!$M142*_coefficients_!B$12- _coefficients_!B$2)/_coefficients_!B$8</f>
        <v>-1.6435041273129938</v>
      </c>
      <c r="C142">
        <f>(_raw_predictions_!C142*(1-_raw_predictions_!$M142*'Score Dashboard'!$B$2) + 'Score Dashboard'!$B$2*_raw_predictions_!$M142*_coefficients_!C$12- _coefficients_!C$2)/_coefficients_!C$8</f>
        <v>-1.241770110478196</v>
      </c>
      <c r="D142">
        <f>(_raw_predictions_!D142*(1-_raw_predictions_!$M142*'Score Dashboard'!$B$2) + 'Score Dashboard'!$B$2*_raw_predictions_!$M142*_coefficients_!D$12- _coefficients_!D$2)/_coefficients_!D$8</f>
        <v>-1.0996274986897536</v>
      </c>
      <c r="E142">
        <f>(_raw_predictions_!E142*(1-_raw_predictions_!$M142*'Score Dashboard'!$B$2) + 'Score Dashboard'!$B$2*_raw_predictions_!$M142*_coefficients_!E$12- _coefficients_!E$2)/_coefficients_!E$8</f>
        <v>-1.5054322146704724</v>
      </c>
      <c r="F142">
        <f>(_raw_predictions_!F142*(1-_raw_predictions_!$M142*'Score Dashboard'!$B$2) + 'Score Dashboard'!$B$2*_raw_predictions_!$M142*_coefficients_!F$12- _coefficients_!F$2)/_coefficients_!F$8</f>
        <v>-0.77819056713230483</v>
      </c>
      <c r="G142">
        <f>(_raw_predictions_!G142*(1-_raw_predictions_!$M142*'Score Dashboard'!$B$2) + 'Score Dashboard'!$B$2*_raw_predictions_!$M142*_coefficients_!G$12- _coefficients_!G$2)/_coefficients_!G$8</f>
        <v>-1.0262997568986165</v>
      </c>
      <c r="H142">
        <f>(_coefficients_!H$2 - _raw_predictions_!H142*(1-_raw_predictions_!$M142*'Score Dashboard'!$B$2) - _raw_predictions_!$M142*'Score Dashboard'!$B$2*_coefficients_!H$12)/_coefficients_!H$8</f>
        <v>1.3670574268379361</v>
      </c>
      <c r="I142">
        <f>(1-_raw_predictions_!$M142*'Score Dashboard'!$B$2) * _raw_predictions_!I142/_coefficients_!L$2 * (_raw_predictions_!J142-_coefficients_!I$2)/_coefficients_!I$8</f>
        <v>-6.8334539516223813E-2</v>
      </c>
      <c r="J142">
        <f>(1-_raw_predictions_!$M142*'Score Dashboard'!$B$2) * _raw_predictions_!K142/_coefficients_!M$2 * (_raw_predictions_!L142-_coefficients_!J$2)/_coefficients_!J$8</f>
        <v>-3.5580608580464766E-2</v>
      </c>
      <c r="K142">
        <f t="shared" si="2"/>
        <v>-6.0316819964410895</v>
      </c>
    </row>
    <row r="143" spans="1:11">
      <c r="A143" t="str">
        <f>_raw_predictions_!A143</f>
        <v>Thaddeus Young</v>
      </c>
      <c r="B143">
        <f>(_raw_predictions_!B143*(1-_raw_predictions_!$M143*'Score Dashboard'!$B$2) + 'Score Dashboard'!$B$2*_raw_predictions_!$M143*_coefficients_!B$12- _coefficients_!B$2)/_coefficients_!B$8</f>
        <v>-1.7143235400030379</v>
      </c>
      <c r="C143">
        <f>(_raw_predictions_!C143*(1-_raw_predictions_!$M143*'Score Dashboard'!$B$2) + 'Score Dashboard'!$B$2*_raw_predictions_!$M143*_coefficients_!C$12- _coefficients_!C$2)/_coefficients_!C$8</f>
        <v>-1.0601622739260979</v>
      </c>
      <c r="D143">
        <f>(_raw_predictions_!D143*(1-_raw_predictions_!$M143*'Score Dashboard'!$B$2) + 'Score Dashboard'!$B$2*_raw_predictions_!$M143*_coefficients_!D$12- _coefficients_!D$2)/_coefficients_!D$8</f>
        <v>-1.0150570278731452</v>
      </c>
      <c r="E143">
        <f>(_raw_predictions_!E143*(1-_raw_predictions_!$M143*'Score Dashboard'!$B$2) + 'Score Dashboard'!$B$2*_raw_predictions_!$M143*_coefficients_!E$12- _coefficients_!E$2)/_coefficients_!E$8</f>
        <v>-0.52161522696238505</v>
      </c>
      <c r="F143">
        <f>(_raw_predictions_!F143*(1-_raw_predictions_!$M143*'Score Dashboard'!$B$2) + 'Score Dashboard'!$B$2*_raw_predictions_!$M143*_coefficients_!F$12- _coefficients_!F$2)/_coefficients_!F$8</f>
        <v>-0.81068797455618447</v>
      </c>
      <c r="G143">
        <f>(_raw_predictions_!G143*(1-_raw_predictions_!$M143*'Score Dashboard'!$B$2) + 'Score Dashboard'!$B$2*_raw_predictions_!$M143*_coefficients_!G$12- _coefficients_!G$2)/_coefficients_!G$8</f>
        <v>-1.1108988835469018</v>
      </c>
      <c r="H143">
        <f>(_coefficients_!H$2 - _raw_predictions_!H143*(1-_raw_predictions_!$M143*'Score Dashboard'!$B$2) - _raw_predictions_!$M143*'Score Dashboard'!$B$2*_coefficients_!H$12)/_coefficients_!H$8</f>
        <v>1.2845592004600168</v>
      </c>
      <c r="I143">
        <f>(1-_raw_predictions_!$M143*'Score Dashboard'!$B$2) * _raw_predictions_!I143/_coefficients_!L$2 * (_raw_predictions_!J143-_coefficients_!I$2)/_coefficients_!I$8</f>
        <v>-0.19921778673890217</v>
      </c>
      <c r="J143">
        <f>(1-_raw_predictions_!$M143*'Score Dashboard'!$B$2) * _raw_predictions_!K143/_coefficients_!M$2 * (_raw_predictions_!L143-_coefficients_!J$2)/_coefficients_!J$8</f>
        <v>4.0076690773597004E-2</v>
      </c>
      <c r="K143">
        <f t="shared" si="2"/>
        <v>-5.1073268223730413</v>
      </c>
    </row>
    <row r="144" spans="1:11">
      <c r="A144" t="str">
        <f>_raw_predictions_!A144</f>
        <v>Terry Taylor</v>
      </c>
      <c r="B144">
        <f>(_raw_predictions_!B144*(1-_raw_predictions_!$M144*'Score Dashboard'!$B$2) + 'Score Dashboard'!$B$2*_raw_predictions_!$M144*_coefficients_!B$12- _coefficients_!B$2)/_coefficients_!B$8</f>
        <v>-1.5955831405680423</v>
      </c>
      <c r="C144">
        <f>(_raw_predictions_!C144*(1-_raw_predictions_!$M144*'Score Dashboard'!$B$2) + 'Score Dashboard'!$B$2*_raw_predictions_!$M144*_coefficients_!C$12- _coefficients_!C$2)/_coefficients_!C$8</f>
        <v>-1.0842852700432775</v>
      </c>
      <c r="D144">
        <f>(_raw_predictions_!D144*(1-_raw_predictions_!$M144*'Score Dashboard'!$B$2) + 'Score Dashboard'!$B$2*_raw_predictions_!$M144*_coefficients_!D$12- _coefficients_!D$2)/_coefficients_!D$8</f>
        <v>-1.1304405388971928</v>
      </c>
      <c r="E144">
        <f>(_raw_predictions_!E144*(1-_raw_predictions_!$M144*'Score Dashboard'!$B$2) + 'Score Dashboard'!$B$2*_raw_predictions_!$M144*_coefficients_!E$12- _coefficients_!E$2)/_coefficients_!E$8</f>
        <v>-1.5762275632594669</v>
      </c>
      <c r="F144">
        <f>(_raw_predictions_!F144*(1-_raw_predictions_!$M144*'Score Dashboard'!$B$2) + 'Score Dashboard'!$B$2*_raw_predictions_!$M144*_coefficients_!F$12- _coefficients_!F$2)/_coefficients_!F$8</f>
        <v>-0.71182927144946007</v>
      </c>
      <c r="G144">
        <f>(_raw_predictions_!G144*(1-_raw_predictions_!$M144*'Score Dashboard'!$B$2) + 'Score Dashboard'!$B$2*_raw_predictions_!$M144*_coefficients_!G$12- _coefficients_!G$2)/_coefficients_!G$8</f>
        <v>-0.97551125945235151</v>
      </c>
      <c r="H144">
        <f>(_coefficients_!H$2 - _raw_predictions_!H144*(1-_raw_predictions_!$M144*'Score Dashboard'!$B$2) - _raw_predictions_!$M144*'Score Dashboard'!$B$2*_coefficients_!H$12)/_coefficients_!H$8</f>
        <v>1.3869612952158172</v>
      </c>
      <c r="I144">
        <f>(1-_raw_predictions_!$M144*'Score Dashboard'!$B$2) * _raw_predictions_!I144/_coefficients_!L$2 * (_raw_predictions_!J144-_coefficients_!I$2)/_coefficients_!I$8</f>
        <v>-0.1165547945298228</v>
      </c>
      <c r="J144">
        <f>(1-_raw_predictions_!$M144*'Score Dashboard'!$B$2) * _raw_predictions_!K144/_coefficients_!M$2 * (_raw_predictions_!L144-_coefficients_!J$2)/_coefficients_!J$8</f>
        <v>7.1392549036939382E-2</v>
      </c>
      <c r="K144">
        <f t="shared" si="2"/>
        <v>-5.7320779939468567</v>
      </c>
    </row>
    <row r="145" spans="1:11">
      <c r="A145" t="str">
        <f>_raw_predictions_!A145</f>
        <v>Terrence Ross</v>
      </c>
      <c r="B145">
        <f>(_raw_predictions_!B145*(1-_raw_predictions_!$M145*'Score Dashboard'!$B$2) + 'Score Dashboard'!$B$2*_raw_predictions_!$M145*_coefficients_!B$12- _coefficients_!B$2)/_coefficients_!B$8</f>
        <v>-1.3506755419941281</v>
      </c>
      <c r="C145">
        <f>(_raw_predictions_!C145*(1-_raw_predictions_!$M145*'Score Dashboard'!$B$2) + 'Score Dashboard'!$B$2*_raw_predictions_!$M145*_coefficients_!C$12- _coefficients_!C$2)/_coefficients_!C$8</f>
        <v>-1.2318627248505445</v>
      </c>
      <c r="D145">
        <f>(_raw_predictions_!D145*(1-_raw_predictions_!$M145*'Score Dashboard'!$B$2) + 'Score Dashboard'!$B$2*_raw_predictions_!$M145*_coefficients_!D$12- _coefficients_!D$2)/_coefficients_!D$8</f>
        <v>-0.98049702390594973</v>
      </c>
      <c r="E145">
        <f>(_raw_predictions_!E145*(1-_raw_predictions_!$M145*'Score Dashboard'!$B$2) + 'Score Dashboard'!$B$2*_raw_predictions_!$M145*_coefficients_!E$12- _coefficients_!E$2)/_coefficients_!E$8</f>
        <v>-1.1321840054893468</v>
      </c>
      <c r="F145">
        <f>(_raw_predictions_!F145*(1-_raw_predictions_!$M145*'Score Dashboard'!$B$2) + 'Score Dashboard'!$B$2*_raw_predictions_!$M145*_coefficients_!F$12- _coefficients_!F$2)/_coefficients_!F$8</f>
        <v>-0.82485529536139524</v>
      </c>
      <c r="G145">
        <f>(_raw_predictions_!G145*(1-_raw_predictions_!$M145*'Score Dashboard'!$B$2) + 'Score Dashboard'!$B$2*_raw_predictions_!$M145*_coefficients_!G$12- _coefficients_!G$2)/_coefficients_!G$8</f>
        <v>-0.18792005810941631</v>
      </c>
      <c r="H145">
        <f>(_coefficients_!H$2 - _raw_predictions_!H145*(1-_raw_predictions_!$M145*'Score Dashboard'!$B$2) - _raw_predictions_!$M145*'Score Dashboard'!$B$2*_coefficients_!H$12)/_coefficients_!H$8</f>
        <v>1.3256878753556518</v>
      </c>
      <c r="I145">
        <f>(1-_raw_predictions_!$M145*'Score Dashboard'!$B$2) * _raw_predictions_!I145/_coefficients_!L$2 * (_raw_predictions_!J145-_coefficients_!I$2)/_coefficients_!I$8</f>
        <v>5.1259264496470516E-2</v>
      </c>
      <c r="J145">
        <f>(1-_raw_predictions_!$M145*'Score Dashboard'!$B$2) * _raw_predictions_!K145/_coefficients_!M$2 * (_raw_predictions_!L145-_coefficients_!J$2)/_coefficients_!J$8</f>
        <v>-0.48209165566669077</v>
      </c>
      <c r="K145">
        <f t="shared" si="2"/>
        <v>-4.8131391655253495</v>
      </c>
    </row>
    <row r="146" spans="1:11">
      <c r="A146" t="str">
        <f>_raw_predictions_!A146</f>
        <v>Terence Davis</v>
      </c>
      <c r="B146">
        <f>(_raw_predictions_!B146*(1-_raw_predictions_!$M146*'Score Dashboard'!$B$2) + 'Score Dashboard'!$B$2*_raw_predictions_!$M146*_coefficients_!B$12- _coefficients_!B$2)/_coefficients_!B$8</f>
        <v>-1.3952020922510429</v>
      </c>
      <c r="C146">
        <f>(_raw_predictions_!C146*(1-_raw_predictions_!$M146*'Score Dashboard'!$B$2) + 'Score Dashboard'!$B$2*_raw_predictions_!$M146*_coefficients_!C$12- _coefficients_!C$2)/_coefficients_!C$8</f>
        <v>-1.2329498438470632</v>
      </c>
      <c r="D146">
        <f>(_raw_predictions_!D146*(1-_raw_predictions_!$M146*'Score Dashboard'!$B$2) + 'Score Dashboard'!$B$2*_raw_predictions_!$M146*_coefficients_!D$12- _coefficients_!D$2)/_coefficients_!D$8</f>
        <v>-1.0838106959611074</v>
      </c>
      <c r="E146">
        <f>(_raw_predictions_!E146*(1-_raw_predictions_!$M146*'Score Dashboard'!$B$2) + 'Score Dashboard'!$B$2*_raw_predictions_!$M146*_coefficients_!E$12- _coefficients_!E$2)/_coefficients_!E$8</f>
        <v>-0.92252656201946304</v>
      </c>
      <c r="F146">
        <f>(_raw_predictions_!F146*(1-_raw_predictions_!$M146*'Score Dashboard'!$B$2) + 'Score Dashboard'!$B$2*_raw_predictions_!$M146*_coefficients_!F$12- _coefficients_!F$2)/_coefficients_!F$8</f>
        <v>-0.7849903865390091</v>
      </c>
      <c r="G146">
        <f>(_raw_predictions_!G146*(1-_raw_predictions_!$M146*'Score Dashboard'!$B$2) + 'Score Dashboard'!$B$2*_raw_predictions_!$M146*_coefficients_!G$12- _coefficients_!G$2)/_coefficients_!G$8</f>
        <v>-0.25562358338688446</v>
      </c>
      <c r="H146">
        <f>(_coefficients_!H$2 - _raw_predictions_!H146*(1-_raw_predictions_!$M146*'Score Dashboard'!$B$2) - _raw_predictions_!$M146*'Score Dashboard'!$B$2*_coefficients_!H$12)/_coefficients_!H$8</f>
        <v>1.2991108326752978</v>
      </c>
      <c r="I146">
        <f>(1-_raw_predictions_!$M146*'Score Dashboard'!$B$2) * _raw_predictions_!I146/_coefficients_!L$2 * (_raw_predictions_!J146-_coefficients_!I$2)/_coefficients_!I$8</f>
        <v>5.3052783070269326E-3</v>
      </c>
      <c r="J146">
        <f>(1-_raw_predictions_!$M146*'Score Dashboard'!$B$2) * _raw_predictions_!K146/_coefficients_!M$2 * (_raw_predictions_!L146-_coefficients_!J$2)/_coefficients_!J$8</f>
        <v>-0.41440410404393313</v>
      </c>
      <c r="K146">
        <f t="shared" si="2"/>
        <v>-4.7850911570661792</v>
      </c>
    </row>
    <row r="147" spans="1:11">
      <c r="A147" t="str">
        <f>_raw_predictions_!A147</f>
        <v>Terance Mann</v>
      </c>
      <c r="B147">
        <f>(_raw_predictions_!B147*(1-_raw_predictions_!$M147*'Score Dashboard'!$B$2) + 'Score Dashboard'!$B$2*_raw_predictions_!$M147*_coefficients_!B$12- _coefficients_!B$2)/_coefficients_!B$8</f>
        <v>-0.88902231601545401</v>
      </c>
      <c r="C147">
        <f>(_raw_predictions_!C147*(1-_raw_predictions_!$M147*'Score Dashboard'!$B$2) + 'Score Dashboard'!$B$2*_raw_predictions_!$M147*_coefficients_!C$12- _coefficients_!C$2)/_coefficients_!C$8</f>
        <v>-0.69793152198592401</v>
      </c>
      <c r="D147">
        <f>(_raw_predictions_!D147*(1-_raw_predictions_!$M147*'Score Dashboard'!$B$2) + 'Score Dashboard'!$B$2*_raw_predictions_!$M147*_coefficients_!D$12- _coefficients_!D$2)/_coefficients_!D$8</f>
        <v>-0.47994235213717323</v>
      </c>
      <c r="E147">
        <f>(_raw_predictions_!E147*(1-_raw_predictions_!$M147*'Score Dashboard'!$B$2) + 'Score Dashboard'!$B$2*_raw_predictions_!$M147*_coefficients_!E$12- _coefficients_!E$2)/_coefficients_!E$8</f>
        <v>-0.92396301531600333</v>
      </c>
      <c r="F147">
        <f>(_raw_predictions_!F147*(1-_raw_predictions_!$M147*'Score Dashboard'!$B$2) + 'Score Dashboard'!$B$2*_raw_predictions_!$M147*_coefficients_!F$12- _coefficients_!F$2)/_coefficients_!F$8</f>
        <v>-0.67079992819486045</v>
      </c>
      <c r="G147">
        <f>(_raw_predictions_!G147*(1-_raw_predictions_!$M147*'Score Dashboard'!$B$2) + 'Score Dashboard'!$B$2*_raw_predictions_!$M147*_coefficients_!G$12- _coefficients_!G$2)/_coefficients_!G$8</f>
        <v>-0.40512410273864907</v>
      </c>
      <c r="H147">
        <f>(_coefficients_!H$2 - _raw_predictions_!H147*(1-_raw_predictions_!$M147*'Score Dashboard'!$B$2) - _raw_predictions_!$M147*'Score Dashboard'!$B$2*_coefficients_!H$12)/_coefficients_!H$8</f>
        <v>0.77875113339202684</v>
      </c>
      <c r="I147">
        <f>(1-_raw_predictions_!$M147*'Score Dashboard'!$B$2) * _raw_predictions_!I147/_coefficients_!L$2 * (_raw_predictions_!J147-_coefficients_!I$2)/_coefficients_!I$8</f>
        <v>-3.0001874608855325E-2</v>
      </c>
      <c r="J147">
        <f>(1-_raw_predictions_!$M147*'Score Dashboard'!$B$2) * _raw_predictions_!K147/_coefficients_!M$2 * (_raw_predictions_!L147-_coefficients_!J$2)/_coefficients_!J$8</f>
        <v>-1.4226264862462271E-2</v>
      </c>
      <c r="K147">
        <f t="shared" si="2"/>
        <v>-3.3322602424673549</v>
      </c>
    </row>
    <row r="148" spans="1:11">
      <c r="A148" t="str">
        <f>_raw_predictions_!A148</f>
        <v>Taurean Prince</v>
      </c>
      <c r="B148">
        <f>(_raw_predictions_!B148*(1-_raw_predictions_!$M148*'Score Dashboard'!$B$2) + 'Score Dashboard'!$B$2*_raw_predictions_!$M148*_coefficients_!B$12- _coefficients_!B$2)/_coefficients_!B$8</f>
        <v>-1.1189544539768805</v>
      </c>
      <c r="C148">
        <f>(_raw_predictions_!C148*(1-_raw_predictions_!$M148*'Score Dashboard'!$B$2) + 'Score Dashboard'!$B$2*_raw_predictions_!$M148*_coefficients_!C$12- _coefficients_!C$2)/_coefficients_!C$8</f>
        <v>-1.0421715315510036</v>
      </c>
      <c r="D148">
        <f>(_raw_predictions_!D148*(1-_raw_predictions_!$M148*'Score Dashboard'!$B$2) + 'Score Dashboard'!$B$2*_raw_predictions_!$M148*_coefficients_!D$12- _coefficients_!D$2)/_coefficients_!D$8</f>
        <v>-0.94095656618799872</v>
      </c>
      <c r="E148">
        <f>(_raw_predictions_!E148*(1-_raw_predictions_!$M148*'Score Dashboard'!$B$2) + 'Score Dashboard'!$B$2*_raw_predictions_!$M148*_coefficients_!E$12- _coefficients_!E$2)/_coefficients_!E$8</f>
        <v>-0.91116207628226642</v>
      </c>
      <c r="F148">
        <f>(_raw_predictions_!F148*(1-_raw_predictions_!$M148*'Score Dashboard'!$B$2) + 'Score Dashboard'!$B$2*_raw_predictions_!$M148*_coefficients_!F$12- _coefficients_!F$2)/_coefficients_!F$8</f>
        <v>-0.59147105265143218</v>
      </c>
      <c r="G148">
        <f>(_raw_predictions_!G148*(1-_raw_predictions_!$M148*'Score Dashboard'!$B$2) + 'Score Dashboard'!$B$2*_raw_predictions_!$M148*_coefficients_!G$12- _coefficients_!G$2)/_coefficients_!G$8</f>
        <v>-0.19118370797347137</v>
      </c>
      <c r="H148">
        <f>(_coefficients_!H$2 - _raw_predictions_!H148*(1-_raw_predictions_!$M148*'Score Dashboard'!$B$2) - _raw_predictions_!$M148*'Score Dashboard'!$B$2*_coefficients_!H$12)/_coefficients_!H$8</f>
        <v>0.87247097744542845</v>
      </c>
      <c r="I148">
        <f>(1-_raw_predictions_!$M148*'Score Dashboard'!$B$2) * _raw_predictions_!I148/_coefficients_!L$2 * (_raw_predictions_!J148-_coefficients_!I$2)/_coefficients_!I$8</f>
        <v>-3.3934321119906512E-2</v>
      </c>
      <c r="J148">
        <f>(1-_raw_predictions_!$M148*'Score Dashboard'!$B$2) * _raw_predictions_!K148/_coefficients_!M$2 * (_raw_predictions_!L148-_coefficients_!J$2)/_coefficients_!J$8</f>
        <v>-0.37808547063626935</v>
      </c>
      <c r="K148">
        <f t="shared" si="2"/>
        <v>-4.3354482029338008</v>
      </c>
    </row>
    <row r="149" spans="1:11">
      <c r="A149" t="str">
        <f>_raw_predictions_!A149</f>
        <v>Tyrese Haliburton</v>
      </c>
      <c r="B149">
        <f>(_raw_predictions_!B149*(1-_raw_predictions_!$M149*'Score Dashboard'!$B$2) + 'Score Dashboard'!$B$2*_raw_predictions_!$M149*_coefficients_!B$12- _coefficients_!B$2)/_coefficients_!B$8</f>
        <v>0.81480178670218095</v>
      </c>
      <c r="C149">
        <f>(_raw_predictions_!C149*(1-_raw_predictions_!$M149*'Score Dashboard'!$B$2) + 'Score Dashboard'!$B$2*_raw_predictions_!$M149*_coefficients_!C$12- _coefficients_!C$2)/_coefficients_!C$8</f>
        <v>-0.69091180699232235</v>
      </c>
      <c r="D149">
        <f>(_raw_predictions_!D149*(1-_raw_predictions_!$M149*'Score Dashboard'!$B$2) + 'Score Dashboard'!$B$2*_raw_predictions_!$M149*_coefficients_!D$12- _coefficients_!D$2)/_coefficients_!D$8</f>
        <v>2.5352749508675716</v>
      </c>
      <c r="E149">
        <f>(_raw_predictions_!E149*(1-_raw_predictions_!$M149*'Score Dashboard'!$B$2) + 'Score Dashboard'!$B$2*_raw_predictions_!$M149*_coefficients_!E$12- _coefficients_!E$2)/_coefficients_!E$8</f>
        <v>2.1320252738991408</v>
      </c>
      <c r="F149">
        <f>(_raw_predictions_!F149*(1-_raw_predictions_!$M149*'Score Dashboard'!$B$2) + 'Score Dashboard'!$B$2*_raw_predictions_!$M149*_coefficients_!F$12- _coefficients_!F$2)/_coefficients_!F$8</f>
        <v>-0.30750301140313352</v>
      </c>
      <c r="G149">
        <f>(_raw_predictions_!G149*(1-_raw_predictions_!$M149*'Score Dashboard'!$B$2) + 'Score Dashboard'!$B$2*_raw_predictions_!$M149*_coefficients_!G$12- _coefficients_!G$2)/_coefficients_!G$8</f>
        <v>1.2817862681534826</v>
      </c>
      <c r="H149">
        <f>(_coefficients_!H$2 - _raw_predictions_!H149*(1-_raw_predictions_!$M149*'Score Dashboard'!$B$2) - _raw_predictions_!$M149*'Score Dashboard'!$B$2*_coefficients_!H$12)/_coefficients_!H$8</f>
        <v>-0.94184632062646367</v>
      </c>
      <c r="I149">
        <f>(1-_raw_predictions_!$M149*'Score Dashboard'!$B$2) * _raw_predictions_!I149/_coefficients_!L$2 * (_raw_predictions_!J149-_coefficients_!I$2)/_coefficients_!I$8</f>
        <v>0.67507128088645729</v>
      </c>
      <c r="J149">
        <f>(1-_raw_predictions_!$M149*'Score Dashboard'!$B$2) * _raw_predictions_!K149/_coefficients_!M$2 * (_raw_predictions_!L149-_coefficients_!J$2)/_coefficients_!J$8</f>
        <v>-0.18992074730705324</v>
      </c>
      <c r="K149">
        <f t="shared" si="2"/>
        <v>5.3087776741798605</v>
      </c>
    </row>
    <row r="150" spans="1:11">
      <c r="A150" t="str">
        <f>_raw_predictions_!A150</f>
        <v>Tyrese Martin</v>
      </c>
      <c r="B150">
        <f>(_raw_predictions_!B150*(1-_raw_predictions_!$M150*'Score Dashboard'!$B$2) + 'Score Dashboard'!$B$2*_raw_predictions_!$M150*_coefficients_!B$12- _coefficients_!B$2)/_coefficients_!B$8</f>
        <v>-1.6337081694531113</v>
      </c>
      <c r="C150">
        <f>(_raw_predictions_!C150*(1-_raw_predictions_!$M150*'Score Dashboard'!$B$2) + 'Score Dashboard'!$B$2*_raw_predictions_!$M150*_coefficients_!C$12- _coefficients_!C$2)/_coefficients_!C$8</f>
        <v>-1.3641866296448633</v>
      </c>
      <c r="D150">
        <f>(_raw_predictions_!D150*(1-_raw_predictions_!$M150*'Score Dashboard'!$B$2) + 'Score Dashboard'!$B$2*_raw_predictions_!$M150*_coefficients_!D$12- _coefficients_!D$2)/_coefficients_!D$8</f>
        <v>-1.1189851224600356</v>
      </c>
      <c r="E150">
        <f>(_raw_predictions_!E150*(1-_raw_predictions_!$M150*'Score Dashboard'!$B$2) + 'Score Dashboard'!$B$2*_raw_predictions_!$M150*_coefficients_!E$12- _coefficients_!E$2)/_coefficients_!E$8</f>
        <v>-1.6270906132863845</v>
      </c>
      <c r="F150">
        <f>(_raw_predictions_!F150*(1-_raw_predictions_!$M150*'Score Dashboard'!$B$2) + 'Score Dashboard'!$B$2*_raw_predictions_!$M150*_coefficients_!F$12- _coefficients_!F$2)/_coefficients_!F$8</f>
        <v>-0.81390671544533</v>
      </c>
      <c r="G150">
        <f>(_raw_predictions_!G150*(1-_raw_predictions_!$M150*'Score Dashboard'!$B$2) + 'Score Dashboard'!$B$2*_raw_predictions_!$M150*_coefficients_!G$12- _coefficients_!G$2)/_coefficients_!G$8</f>
        <v>-0.94048714715722803</v>
      </c>
      <c r="H150">
        <f>(_coefficients_!H$2 - _raw_predictions_!H150*(1-_raw_predictions_!$M150*'Score Dashboard'!$B$2) - _raw_predictions_!$M150*'Score Dashboard'!$B$2*_coefficients_!H$12)/_coefficients_!H$8</f>
        <v>1.5630450726469043</v>
      </c>
      <c r="I150">
        <f>(1-_raw_predictions_!$M150*'Score Dashboard'!$B$2) * _raw_predictions_!I150/_coefficients_!L$2 * (_raw_predictions_!J150-_coefficients_!I$2)/_coefficients_!I$8</f>
        <v>-9.392381123014255E-3</v>
      </c>
      <c r="J150">
        <f>(1-_raw_predictions_!$M150*'Score Dashboard'!$B$2) * _raw_predictions_!K150/_coefficients_!M$2 * (_raw_predictions_!L150-_coefficients_!J$2)/_coefficients_!J$8</f>
        <v>-0.10379956673370185</v>
      </c>
      <c r="K150">
        <f t="shared" si="2"/>
        <v>-6.0485112726567642</v>
      </c>
    </row>
    <row r="151" spans="1:11">
      <c r="A151" t="str">
        <f>_raw_predictions_!A151</f>
        <v>Tyrese Maxey</v>
      </c>
      <c r="B151">
        <f>(_raw_predictions_!B151*(1-_raw_predictions_!$M151*'Score Dashboard'!$B$2) + 'Score Dashboard'!$B$2*_raw_predictions_!$M151*_coefficients_!B$12- _coefficients_!B$2)/_coefficients_!B$8</f>
        <v>0.75942500632804666</v>
      </c>
      <c r="C151">
        <f>(_raw_predictions_!C151*(1-_raw_predictions_!$M151*'Score Dashboard'!$B$2) + 'Score Dashboard'!$B$2*_raw_predictions_!$M151*_coefficients_!C$12- _coefficients_!C$2)/_coefficients_!C$8</f>
        <v>-0.90619932611814136</v>
      </c>
      <c r="D151">
        <f>(_raw_predictions_!D151*(1-_raw_predictions_!$M151*'Score Dashboard'!$B$2) + 'Score Dashboard'!$B$2*_raw_predictions_!$M151*_coefficients_!D$12- _coefficients_!D$2)/_coefficients_!D$8</f>
        <v>0.17371910584533784</v>
      </c>
      <c r="E151">
        <f>(_raw_predictions_!E151*(1-_raw_predictions_!$M151*'Score Dashboard'!$B$2) + 'Score Dashboard'!$B$2*_raw_predictions_!$M151*_coefficients_!E$12- _coefficients_!E$2)/_coefficients_!E$8</f>
        <v>8.3759830175433508E-2</v>
      </c>
      <c r="F151">
        <f>(_raw_predictions_!F151*(1-_raw_predictions_!$M151*'Score Dashboard'!$B$2) + 'Score Dashboard'!$B$2*_raw_predictions_!$M151*_coefficients_!F$12- _coefficients_!F$2)/_coefficients_!F$8</f>
        <v>-0.80738310567483051</v>
      </c>
      <c r="G151">
        <f>(_raw_predictions_!G151*(1-_raw_predictions_!$M151*'Score Dashboard'!$B$2) + 'Score Dashboard'!$B$2*_raw_predictions_!$M151*_coefficients_!G$12- _coefficients_!G$2)/_coefficients_!G$8</f>
        <v>0.96220448870774411</v>
      </c>
      <c r="H151">
        <f>(_coefficients_!H$2 - _raw_predictions_!H151*(1-_raw_predictions_!$M151*'Score Dashboard'!$B$2) - _raw_predictions_!$M151*'Score Dashboard'!$B$2*_coefficients_!H$12)/_coefficients_!H$8</f>
        <v>0.13249207956179232</v>
      </c>
      <c r="I151">
        <f>(1-_raw_predictions_!$M151*'Score Dashboard'!$B$2) * _raw_predictions_!I151/_coefficients_!L$2 * (_raw_predictions_!J151-_coefficients_!I$2)/_coefficients_!I$8</f>
        <v>0.66722441974773994</v>
      </c>
      <c r="J151">
        <f>(1-_raw_predictions_!$M151*'Score Dashboard'!$B$2) * _raw_predictions_!K151/_coefficients_!M$2 * (_raw_predictions_!L151-_coefficients_!J$2)/_coefficients_!J$8</f>
        <v>-0.57912372239525012</v>
      </c>
      <c r="K151">
        <f t="shared" si="2"/>
        <v>0.48611877617787225</v>
      </c>
    </row>
    <row r="152" spans="1:11">
      <c r="A152" t="str">
        <f>_raw_predictions_!A152</f>
        <v>Tyus Jones</v>
      </c>
      <c r="B152">
        <f>(_raw_predictions_!B152*(1-_raw_predictions_!$M152*'Score Dashboard'!$B$2) + 'Score Dashboard'!$B$2*_raw_predictions_!$M152*_coefficients_!B$12- _coefficients_!B$2)/_coefficients_!B$8</f>
        <v>-0.87930509417646541</v>
      </c>
      <c r="C152">
        <f>(_raw_predictions_!C152*(1-_raw_predictions_!$M152*'Score Dashboard'!$B$2) + 'Score Dashboard'!$B$2*_raw_predictions_!$M152*_coefficients_!C$12- _coefficients_!C$2)/_coefficients_!C$8</f>
        <v>-1.1599256462267642</v>
      </c>
      <c r="D152">
        <f>(_raw_predictions_!D152*(1-_raw_predictions_!$M152*'Score Dashboard'!$B$2) + 'Score Dashboard'!$B$2*_raw_predictions_!$M152*_coefficients_!D$12- _coefficients_!D$2)/_coefficients_!D$8</f>
        <v>0.71435997253194583</v>
      </c>
      <c r="E152">
        <f>(_raw_predictions_!E152*(1-_raw_predictions_!$M152*'Score Dashboard'!$B$2) + 'Score Dashboard'!$B$2*_raw_predictions_!$M152*_coefficients_!E$12- _coefficients_!E$2)/_coefficients_!E$8</f>
        <v>9.1365488584574786E-2</v>
      </c>
      <c r="F152">
        <f>(_raw_predictions_!F152*(1-_raw_predictions_!$M152*'Score Dashboard'!$B$2) + 'Score Dashboard'!$B$2*_raw_predictions_!$M152*_coefficients_!F$12- _coefficients_!F$2)/_coefficients_!F$8</f>
        <v>-0.98542394298237124</v>
      </c>
      <c r="G152">
        <f>(_raw_predictions_!G152*(1-_raw_predictions_!$M152*'Score Dashboard'!$B$2) + 'Score Dashboard'!$B$2*_raw_predictions_!$M152*_coefficients_!G$12- _coefficients_!G$2)/_coefficients_!G$8</f>
        <v>-3.7567075288527249E-2</v>
      </c>
      <c r="H152">
        <f>(_coefficients_!H$2 - _raw_predictions_!H152*(1-_raw_predictions_!$M152*'Score Dashboard'!$B$2) - _raw_predictions_!$M152*'Score Dashboard'!$B$2*_coefficients_!H$12)/_coefficients_!H$8</f>
        <v>0.82277056242706681</v>
      </c>
      <c r="I152">
        <f>(1-_raw_predictions_!$M152*'Score Dashboard'!$B$2) * _raw_predictions_!I152/_coefficients_!L$2 * (_raw_predictions_!J152-_coefficients_!I$2)/_coefficients_!I$8</f>
        <v>0.13557929139224531</v>
      </c>
      <c r="J152">
        <f>(1-_raw_predictions_!$M152*'Score Dashboard'!$B$2) * _raw_predictions_!K152/_coefficients_!M$2 * (_raw_predictions_!L152-_coefficients_!J$2)/_coefficients_!J$8</f>
        <v>-0.60174056742755255</v>
      </c>
      <c r="K152">
        <f t="shared" si="2"/>
        <v>-1.8998870111658479</v>
      </c>
    </row>
    <row r="153" spans="1:11">
      <c r="A153" t="str">
        <f>_raw_predictions_!A153</f>
        <v>Josh Minott</v>
      </c>
      <c r="B153">
        <f>(_raw_predictions_!B153*(1-_raw_predictions_!$M153*'Score Dashboard'!$B$2) + 'Score Dashboard'!$B$2*_raw_predictions_!$M153*_coefficients_!B$12- _coefficients_!B$2)/_coefficients_!B$8</f>
        <v>-1.6903355652079304</v>
      </c>
      <c r="C153">
        <f>(_raw_predictions_!C153*(1-_raw_predictions_!$M153*'Score Dashboard'!$B$2) + 'Score Dashboard'!$B$2*_raw_predictions_!$M153*_coefficients_!C$12- _coefficients_!C$2)/_coefficients_!C$8</f>
        <v>-1.1222862231607973</v>
      </c>
      <c r="D153">
        <f>(_raw_predictions_!D153*(1-_raw_predictions_!$M153*'Score Dashboard'!$B$2) + 'Score Dashboard'!$B$2*_raw_predictions_!$M153*_coefficients_!D$12- _coefficients_!D$2)/_coefficients_!D$8</f>
        <v>-1.2230780478729586</v>
      </c>
      <c r="E153">
        <f>(_raw_predictions_!E153*(1-_raw_predictions_!$M153*'Score Dashboard'!$B$2) + 'Score Dashboard'!$B$2*_raw_predictions_!$M153*_coefficients_!E$12- _coefficients_!E$2)/_coefficients_!E$8</f>
        <v>-1.3087433568727966</v>
      </c>
      <c r="F153">
        <f>(_raw_predictions_!F153*(1-_raw_predictions_!$M153*'Score Dashboard'!$B$2) + 'Score Dashboard'!$B$2*_raw_predictions_!$M153*_coefficients_!F$12- _coefficients_!F$2)/_coefficients_!F$8</f>
        <v>-0.57935965447551174</v>
      </c>
      <c r="G153">
        <f>(_raw_predictions_!G153*(1-_raw_predictions_!$M153*'Score Dashboard'!$B$2) + 'Score Dashboard'!$B$2*_raw_predictions_!$M153*_coefficients_!G$12- _coefficients_!G$2)/_coefficients_!G$8</f>
        <v>-1.1199751676091989</v>
      </c>
      <c r="H153">
        <f>(_coefficients_!H$2 - _raw_predictions_!H153*(1-_raw_predictions_!$M153*'Score Dashboard'!$B$2) - _raw_predictions_!$M153*'Score Dashboard'!$B$2*_coefficients_!H$12)/_coefficients_!H$8</f>
        <v>1.4883929167939249</v>
      </c>
      <c r="I153">
        <f>(1-_raw_predictions_!$M153*'Score Dashboard'!$B$2) * _raw_predictions_!I153/_coefficients_!L$2 * (_raw_predictions_!J153-_coefficients_!I$2)/_coefficients_!I$8</f>
        <v>-0.14737747999701389</v>
      </c>
      <c r="J153">
        <f>(1-_raw_predictions_!$M153*'Score Dashboard'!$B$2) * _raw_predictions_!K153/_coefficients_!M$2 * (_raw_predictions_!L153-_coefficients_!J$2)/_coefficients_!J$8</f>
        <v>-4.4099226224566627E-2</v>
      </c>
      <c r="K153">
        <f t="shared" si="2"/>
        <v>-5.7468618046268496</v>
      </c>
    </row>
    <row r="154" spans="1:11">
      <c r="A154" t="str">
        <f>_raw_predictions_!A154</f>
        <v>Zion Williamson</v>
      </c>
      <c r="B154">
        <f>(_raw_predictions_!B154*(1-_raw_predictions_!$M154*'Score Dashboard'!$B$2) + 'Score Dashboard'!$B$2*_raw_predictions_!$M154*_coefficients_!B$12- _coefficients_!B$2)/_coefficients_!B$8</f>
        <v>1.145616991637123</v>
      </c>
      <c r="C154">
        <f>(_raw_predictions_!C154*(1-_raw_predictions_!$M154*'Score Dashboard'!$B$2) + 'Score Dashboard'!$B$2*_raw_predictions_!$M154*_coefficients_!C$12- _coefficients_!C$2)/_coefficients_!C$8</f>
        <v>0.29653518257097411</v>
      </c>
      <c r="D154">
        <f>(_raw_predictions_!D154*(1-_raw_predictions_!$M154*'Score Dashboard'!$B$2) + 'Score Dashboard'!$B$2*_raw_predictions_!$M154*_coefficients_!D$12- _coefficients_!D$2)/_coefficients_!D$8</f>
        <v>0.1768023470187309</v>
      </c>
      <c r="E154">
        <f>(_raw_predictions_!E154*(1-_raw_predictions_!$M154*'Score Dashboard'!$B$2) + 'Score Dashboard'!$B$2*_raw_predictions_!$M154*_coefficients_!E$12- _coefficients_!E$2)/_coefficients_!E$8</f>
        <v>0.21073216778195142</v>
      </c>
      <c r="F154">
        <f>(_raw_predictions_!F154*(1-_raw_predictions_!$M154*'Score Dashboard'!$B$2) + 'Score Dashboard'!$B$2*_raw_predictions_!$M154*_coefficients_!F$12- _coefficients_!F$2)/_coefficients_!F$8</f>
        <v>-0.16933214649550343</v>
      </c>
      <c r="G154">
        <f>(_raw_predictions_!G154*(1-_raw_predictions_!$M154*'Score Dashboard'!$B$2) + 'Score Dashboard'!$B$2*_raw_predictions_!$M154*_coefficients_!G$12- _coefficients_!G$2)/_coefficients_!G$8</f>
        <v>-1.1201284608167659</v>
      </c>
      <c r="H154">
        <f>(_coefficients_!H$2 - _raw_predictions_!H154*(1-_raw_predictions_!$M154*'Score Dashboard'!$B$2) - _raw_predictions_!$M154*'Score Dashboard'!$B$2*_coefficients_!H$12)/_coefficients_!H$8</f>
        <v>-1.2741253779703889</v>
      </c>
      <c r="I154">
        <f>(1-_raw_predictions_!$M154*'Score Dashboard'!$B$2) * _raw_predictions_!I154/_coefficients_!L$2 * (_raw_predictions_!J154-_coefficients_!I$2)/_coefficients_!I$8</f>
        <v>-1.047176674105224</v>
      </c>
      <c r="J154">
        <f>(1-_raw_predictions_!$M154*'Score Dashboard'!$B$2) * _raw_predictions_!K154/_coefficients_!M$2 * (_raw_predictions_!L154-_coefficients_!J$2)/_coefficients_!J$8</f>
        <v>1.4545172852371253</v>
      </c>
      <c r="K154">
        <f t="shared" si="2"/>
        <v>-0.3265586851419775</v>
      </c>
    </row>
    <row r="155" spans="1:11">
      <c r="A155" t="str">
        <f>_raw_predictions_!A155</f>
        <v>Zeke Nnaji</v>
      </c>
      <c r="B155">
        <f>(_raw_predictions_!B155*(1-_raw_predictions_!$M155*'Score Dashboard'!$B$2) + 'Score Dashboard'!$B$2*_raw_predictions_!$M155*_coefficients_!B$12- _coefficients_!B$2)/_coefficients_!B$8</f>
        <v>-1.563393795497642</v>
      </c>
      <c r="C155">
        <f>(_raw_predictions_!C155*(1-_raw_predictions_!$M155*'Score Dashboard'!$B$2) + 'Score Dashboard'!$B$2*_raw_predictions_!$M155*_coefficients_!C$12- _coefficients_!C$2)/_coefficients_!C$8</f>
        <v>-0.78780847787692976</v>
      </c>
      <c r="D155">
        <f>(_raw_predictions_!D155*(1-_raw_predictions_!$M155*'Score Dashboard'!$B$2) + 'Score Dashboard'!$B$2*_raw_predictions_!$M155*_coefficients_!D$12- _coefficients_!D$2)/_coefficients_!D$8</f>
        <v>-1.372399551071855</v>
      </c>
      <c r="E155">
        <f>(_raw_predictions_!E155*(1-_raw_predictions_!$M155*'Score Dashboard'!$B$2) + 'Score Dashboard'!$B$2*_raw_predictions_!$M155*_coefficients_!E$12- _coefficients_!E$2)/_coefficients_!E$8</f>
        <v>-1.6133802016135685</v>
      </c>
      <c r="F155">
        <f>(_raw_predictions_!F155*(1-_raw_predictions_!$M155*'Score Dashboard'!$B$2) + 'Score Dashboard'!$B$2*_raw_predictions_!$M155*_coefficients_!F$12- _coefficients_!F$2)/_coefficients_!F$8</f>
        <v>-0.3519655062007675</v>
      </c>
      <c r="G155">
        <f>(_raw_predictions_!G155*(1-_raw_predictions_!$M155*'Score Dashboard'!$B$2) + 'Score Dashboard'!$B$2*_raw_predictions_!$M155*_coefficients_!G$12- _coefficients_!G$2)/_coefficients_!G$8</f>
        <v>-1.1090784788200208</v>
      </c>
      <c r="H155">
        <f>(_coefficients_!H$2 - _raw_predictions_!H155*(1-_raw_predictions_!$M155*'Score Dashboard'!$B$2) - _raw_predictions_!$M155*'Score Dashboard'!$B$2*_coefficients_!H$12)/_coefficients_!H$8</f>
        <v>1.3228196160362624</v>
      </c>
      <c r="I155">
        <f>(1-_raw_predictions_!$M155*'Score Dashboard'!$B$2) * _raw_predictions_!I155/_coefficients_!L$2 * (_raw_predictions_!J155-_coefficients_!I$2)/_coefficients_!I$8</f>
        <v>-0.40927822942020353</v>
      </c>
      <c r="J155">
        <f>(1-_raw_predictions_!$M155*'Score Dashboard'!$B$2) * _raw_predictions_!K155/_coefficients_!M$2 * (_raw_predictions_!L155-_coefficients_!J$2)/_coefficients_!J$8</f>
        <v>0.30707702927552316</v>
      </c>
      <c r="K155">
        <f t="shared" si="2"/>
        <v>-5.5774075951892002</v>
      </c>
    </row>
    <row r="156" spans="1:11">
      <c r="A156" t="str">
        <f>_raw_predictions_!A156</f>
        <v>Zach LaVine</v>
      </c>
      <c r="B156">
        <f>(_raw_predictions_!B156*(1-_raw_predictions_!$M156*'Score Dashboard'!$B$2) + 'Score Dashboard'!$B$2*_raw_predictions_!$M156*_coefficients_!B$12- _coefficients_!B$2)/_coefficients_!B$8</f>
        <v>1.670609581851066</v>
      </c>
      <c r="C156">
        <f>(_raw_predictions_!C156*(1-_raw_predictions_!$M156*'Score Dashboard'!$B$2) + 'Score Dashboard'!$B$2*_raw_predictions_!$M156*_coefficients_!C$12- _coefficients_!C$2)/_coefficients_!C$8</f>
        <v>-0.41284585591011458</v>
      </c>
      <c r="D156">
        <f>(_raw_predictions_!D156*(1-_raw_predictions_!$M156*'Score Dashboard'!$B$2) + 'Score Dashboard'!$B$2*_raw_predictions_!$M156*_coefficients_!D$12- _coefficients_!D$2)/_coefficients_!D$8</f>
        <v>0.35043705363241412</v>
      </c>
      <c r="E156">
        <f>(_raw_predictions_!E156*(1-_raw_predictions_!$M156*'Score Dashboard'!$B$2) + 'Score Dashboard'!$B$2*_raw_predictions_!$M156*_coefficients_!E$12- _coefficients_!E$2)/_coefficients_!E$8</f>
        <v>-5.3810258584057087E-3</v>
      </c>
      <c r="F156">
        <f>(_raw_predictions_!F156*(1-_raw_predictions_!$M156*'Score Dashboard'!$B$2) + 'Score Dashboard'!$B$2*_raw_predictions_!$M156*_coefficients_!F$12- _coefficients_!F$2)/_coefficients_!F$8</f>
        <v>-0.67025052690886633</v>
      </c>
      <c r="G156">
        <f>(_raw_predictions_!G156*(1-_raw_predictions_!$M156*'Score Dashboard'!$B$2) + 'Score Dashboard'!$B$2*_raw_predictions_!$M156*_coefficients_!G$12- _coefficients_!G$2)/_coefficients_!G$8</f>
        <v>1.1191021090585174</v>
      </c>
      <c r="H156">
        <f>(_coefficients_!H$2 - _raw_predictions_!H156*(1-_raw_predictions_!$M156*'Score Dashboard'!$B$2) - _raw_predictions_!$M156*'Score Dashboard'!$B$2*_coefficients_!H$12)/_coefficients_!H$8</f>
        <v>-1.0424283140910744</v>
      </c>
      <c r="I156">
        <f>(1-_raw_predictions_!$M156*'Score Dashboard'!$B$2) * _raw_predictions_!I156/_coefficients_!L$2 * (_raw_predictions_!J156-_coefficients_!I$2)/_coefficients_!I$8</f>
        <v>0.63937137729376436</v>
      </c>
      <c r="J156">
        <f>(1-_raw_predictions_!$M156*'Score Dashboard'!$B$2) * _raw_predictions_!K156/_coefficients_!M$2 * (_raw_predictions_!L156-_coefficients_!J$2)/_coefficients_!J$8</f>
        <v>-0.24125510753839458</v>
      </c>
      <c r="K156">
        <f t="shared" si="2"/>
        <v>1.4073592915289064</v>
      </c>
    </row>
    <row r="157" spans="1:11">
      <c r="A157" t="str">
        <f>_raw_predictions_!A157</f>
        <v>Zach Collins</v>
      </c>
      <c r="B157">
        <f>(_raw_predictions_!B157*(1-_raw_predictions_!$M157*'Score Dashboard'!$B$2) + 'Score Dashboard'!$B$2*_raw_predictions_!$M157*_coefficients_!B$12- _coefficients_!B$2)/_coefficients_!B$8</f>
        <v>-0.68590409369736272</v>
      </c>
      <c r="C157">
        <f>(_raw_predictions_!C157*(1-_raw_predictions_!$M157*'Score Dashboard'!$B$2) + 'Score Dashboard'!$B$2*_raw_predictions_!$M157*_coefficients_!C$12- _coefficients_!C$2)/_coefficients_!C$8</f>
        <v>0.15738735770390866</v>
      </c>
      <c r="D157">
        <f>(_raw_predictions_!D157*(1-_raw_predictions_!$M157*'Score Dashboard'!$B$2) + 'Score Dashboard'!$B$2*_raw_predictions_!$M157*_coefficients_!D$12- _coefficients_!D$2)/_coefficients_!D$8</f>
        <v>-0.53236638500651079</v>
      </c>
      <c r="E157">
        <f>(_raw_predictions_!E157*(1-_raw_predictions_!$M157*'Score Dashboard'!$B$2) + 'Score Dashboard'!$B$2*_raw_predictions_!$M157*_coefficients_!E$12- _coefficients_!E$2)/_coefficients_!E$8</f>
        <v>-0.88391865188754837</v>
      </c>
      <c r="F157">
        <f>(_raw_predictions_!F157*(1-_raw_predictions_!$M157*'Score Dashboard'!$B$2) + 'Score Dashboard'!$B$2*_raw_predictions_!$M157*_coefficients_!F$12- _coefficients_!F$2)/_coefficients_!F$8</f>
        <v>0.27645198511099783</v>
      </c>
      <c r="G157">
        <f>(_raw_predictions_!G157*(1-_raw_predictions_!$M157*'Score Dashboard'!$B$2) + 'Score Dashboard'!$B$2*_raw_predictions_!$M157*_coefficients_!G$12- _coefficients_!G$2)/_coefficients_!G$8</f>
        <v>-0.57409811072162065</v>
      </c>
      <c r="H157">
        <f>(_coefficients_!H$2 - _raw_predictions_!H157*(1-_raw_predictions_!$M157*'Score Dashboard'!$B$2) - _raw_predictions_!$M157*'Score Dashboard'!$B$2*_coefficients_!H$12)/_coefficients_!H$8</f>
        <v>4.4659182199772163E-2</v>
      </c>
      <c r="I157">
        <f>(1-_raw_predictions_!$M157*'Score Dashboard'!$B$2) * _raw_predictions_!I157/_coefficients_!L$2 * (_raw_predictions_!J157-_coefficients_!I$2)/_coefficients_!I$8</f>
        <v>-0.17028726598652102</v>
      </c>
      <c r="J157">
        <f>(1-_raw_predictions_!$M157*'Score Dashboard'!$B$2) * _raw_predictions_!K157/_coefficients_!M$2 * (_raw_predictions_!L157-_coefficients_!J$2)/_coefficients_!J$8</f>
        <v>0.14779326003802437</v>
      </c>
      <c r="K157">
        <f t="shared" si="2"/>
        <v>-2.2202827222468602</v>
      </c>
    </row>
    <row r="158" spans="1:11">
      <c r="A158" t="str">
        <f>_raw_predictions_!A158</f>
        <v>Yuta Watanabe</v>
      </c>
      <c r="B158">
        <f>(_raw_predictions_!B158*(1-_raw_predictions_!$M158*'Score Dashboard'!$B$2) + 'Score Dashboard'!$B$2*_raw_predictions_!$M158*_coefficients_!B$12- _coefficients_!B$2)/_coefficients_!B$8</f>
        <v>-1.5552947655834206</v>
      </c>
      <c r="C158">
        <f>(_raw_predictions_!C158*(1-_raw_predictions_!$M158*'Score Dashboard'!$B$2) + 'Score Dashboard'!$B$2*_raw_predictions_!$M158*_coefficients_!C$12- _coefficients_!C$2)/_coefficients_!C$8</f>
        <v>-1.2535959694792134</v>
      </c>
      <c r="D158">
        <f>(_raw_predictions_!D158*(1-_raw_predictions_!$M158*'Score Dashboard'!$B$2) + 'Score Dashboard'!$B$2*_raw_predictions_!$M158*_coefficients_!D$12- _coefficients_!D$2)/_coefficients_!D$8</f>
        <v>-1.1679678284155359</v>
      </c>
      <c r="E158">
        <f>(_raw_predictions_!E158*(1-_raw_predictions_!$M158*'Score Dashboard'!$B$2) + 'Score Dashboard'!$B$2*_raw_predictions_!$M158*_coefficients_!E$12- _coefficients_!E$2)/_coefficients_!E$8</f>
        <v>-1.2119800191854684</v>
      </c>
      <c r="F158">
        <f>(_raw_predictions_!F158*(1-_raw_predictions_!$M158*'Score Dashboard'!$B$2) + 'Score Dashboard'!$B$2*_raw_predictions_!$M158*_coefficients_!F$12- _coefficients_!F$2)/_coefficients_!F$8</f>
        <v>-0.68829478698157964</v>
      </c>
      <c r="G158">
        <f>(_raw_predictions_!G158*(1-_raw_predictions_!$M158*'Score Dashboard'!$B$2) + 'Score Dashboard'!$B$2*_raw_predictions_!$M158*_coefficients_!G$12- _coefficients_!G$2)/_coefficients_!G$8</f>
        <v>-0.61386276996877465</v>
      </c>
      <c r="H158">
        <f>(_coefficients_!H$2 - _raw_predictions_!H158*(1-_raw_predictions_!$M158*'Score Dashboard'!$B$2) - _raw_predictions_!$M158*'Score Dashboard'!$B$2*_coefficients_!H$12)/_coefficients_!H$8</f>
        <v>1.5240804435405506</v>
      </c>
      <c r="I158">
        <f>(1-_raw_predictions_!$M158*'Score Dashboard'!$B$2) * _raw_predictions_!I158/_coefficients_!L$2 * (_raw_predictions_!J158-_coefficients_!I$2)/_coefficients_!I$8</f>
        <v>-6.0653937595516592E-2</v>
      </c>
      <c r="J158">
        <f>(1-_raw_predictions_!$M158*'Score Dashboard'!$B$2) * _raw_predictions_!K158/_coefficients_!M$2 * (_raw_predictions_!L158-_coefficients_!J$2)/_coefficients_!J$8</f>
        <v>-0.23786568553998552</v>
      </c>
      <c r="K158">
        <f t="shared" si="2"/>
        <v>-5.2654353192089438</v>
      </c>
    </row>
    <row r="159" spans="1:11">
      <c r="A159" t="str">
        <f>_raw_predictions_!A159</f>
        <v>Xavier Tillman</v>
      </c>
      <c r="B159">
        <f>(_raw_predictions_!B159*(1-_raw_predictions_!$M159*'Score Dashboard'!$B$2) + 'Score Dashboard'!$B$2*_raw_predictions_!$M159*_coefficients_!B$12- _coefficients_!B$2)/_coefficients_!B$8</f>
        <v>-1.4224648823821862</v>
      </c>
      <c r="C159">
        <f>(_raw_predictions_!C159*(1-_raw_predictions_!$M159*'Score Dashboard'!$B$2) + 'Score Dashboard'!$B$2*_raw_predictions_!$M159*_coefficients_!C$12- _coefficients_!C$2)/_coefficients_!C$8</f>
        <v>-0.39797375551683539</v>
      </c>
      <c r="D159">
        <f>(_raw_predictions_!D159*(1-_raw_predictions_!$M159*'Score Dashboard'!$B$2) + 'Score Dashboard'!$B$2*_raw_predictions_!$M159*_coefficients_!D$12- _coefficients_!D$2)/_coefficients_!D$8</f>
        <v>-1.0092442709186673</v>
      </c>
      <c r="E159">
        <f>(_raw_predictions_!E159*(1-_raw_predictions_!$M159*'Score Dashboard'!$B$2) + 'Score Dashboard'!$B$2*_raw_predictions_!$M159*_coefficients_!E$12- _coefficients_!E$2)/_coefficients_!E$8</f>
        <v>-3.9452080564873017E-2</v>
      </c>
      <c r="F159">
        <f>(_raw_predictions_!F159*(1-_raw_predictions_!$M159*'Score Dashboard'!$B$2) + 'Score Dashboard'!$B$2*_raw_predictions_!$M159*_coefficients_!F$12- _coefficients_!F$2)/_coefficients_!F$8</f>
        <v>-0.41072296197831792</v>
      </c>
      <c r="G159">
        <f>(_raw_predictions_!G159*(1-_raw_predictions_!$M159*'Score Dashboard'!$B$2) + 'Score Dashboard'!$B$2*_raw_predictions_!$M159*_coefficients_!G$12- _coefficients_!G$2)/_coefficients_!G$8</f>
        <v>-1.2888857662237332</v>
      </c>
      <c r="H159">
        <f>(_coefficients_!H$2 - _raw_predictions_!H159*(1-_raw_predictions_!$M159*'Score Dashboard'!$B$2) - _raw_predictions_!$M159*'Score Dashboard'!$B$2*_coefficients_!H$12)/_coefficients_!H$8</f>
        <v>1.3221483093747297</v>
      </c>
      <c r="I159">
        <f>(1-_raw_predictions_!$M159*'Score Dashboard'!$B$2) * _raw_predictions_!I159/_coefficients_!L$2 * (_raw_predictions_!J159-_coefficients_!I$2)/_coefficients_!I$8</f>
        <v>-0.60992436493943392</v>
      </c>
      <c r="J159">
        <f>(1-_raw_predictions_!$M159*'Score Dashboard'!$B$2) * _raw_predictions_!K159/_coefficients_!M$2 * (_raw_predictions_!L159-_coefficients_!J$2)/_coefficients_!J$8</f>
        <v>0.44011637759456335</v>
      </c>
      <c r="K159">
        <f t="shared" si="2"/>
        <v>-3.4164033955547533</v>
      </c>
    </row>
    <row r="160" spans="1:11">
      <c r="A160" t="str">
        <f>_raw_predictions_!A160</f>
        <v>Tari Eason</v>
      </c>
      <c r="B160">
        <f>(_raw_predictions_!B160*(1-_raw_predictions_!$M160*'Score Dashboard'!$B$2) + 'Score Dashboard'!$B$2*_raw_predictions_!$M160*_coefficients_!B$12- _coefficients_!B$2)/_coefficients_!B$8</f>
        <v>-0.68776862686442219</v>
      </c>
      <c r="C160">
        <f>(_raw_predictions_!C160*(1-_raw_predictions_!$M160*'Score Dashboard'!$B$2) + 'Score Dashboard'!$B$2*_raw_predictions_!$M160*_coefficients_!C$12- _coefficients_!C$2)/_coefficients_!C$8</f>
        <v>0.2706549100850954</v>
      </c>
      <c r="D160">
        <f>(_raw_predictions_!D160*(1-_raw_predictions_!$M160*'Score Dashboard'!$B$2) + 'Score Dashboard'!$B$2*_raw_predictions_!$M160*_coefficients_!D$12- _coefficients_!D$2)/_coefficients_!D$8</f>
        <v>-0.9629438372309822</v>
      </c>
      <c r="E160">
        <f>(_raw_predictions_!E160*(1-_raw_predictions_!$M160*'Score Dashboard'!$B$2) + 'Score Dashboard'!$B$2*_raw_predictions_!$M160*_coefficients_!E$12- _coefficients_!E$2)/_coefficients_!E$8</f>
        <v>0.83598536582935767</v>
      </c>
      <c r="F160">
        <f>(_raw_predictions_!F160*(1-_raw_predictions_!$M160*'Score Dashboard'!$B$2) + 'Score Dashboard'!$B$2*_raw_predictions_!$M160*_coefficients_!F$12- _coefficients_!F$2)/_coefficients_!F$8</f>
        <v>5.7720478810069441E-2</v>
      </c>
      <c r="G160">
        <f>(_raw_predictions_!G160*(1-_raw_predictions_!$M160*'Score Dashboard'!$B$2) + 'Score Dashboard'!$B$2*_raw_predictions_!$M160*_coefficients_!G$12- _coefficients_!G$2)/_coefficients_!G$8</f>
        <v>-0.57841492390350102</v>
      </c>
      <c r="H160">
        <f>(_coefficients_!H$2 - _raw_predictions_!H160*(1-_raw_predictions_!$M160*'Score Dashboard'!$B$2) - _raw_predictions_!$M160*'Score Dashboard'!$B$2*_coefficients_!H$12)/_coefficients_!H$8</f>
        <v>0.51380177296971452</v>
      </c>
      <c r="I160">
        <f>(1-_raw_predictions_!$M160*'Score Dashboard'!$B$2) * _raw_predictions_!I160/_coefficients_!L$2 * (_raw_predictions_!J160-_coefficients_!I$2)/_coefficients_!I$8</f>
        <v>-0.27725268258932645</v>
      </c>
      <c r="J160">
        <f>(1-_raw_predictions_!$M160*'Score Dashboard'!$B$2) * _raw_predictions_!K160/_coefficients_!M$2 * (_raw_predictions_!L160-_coefficients_!J$2)/_coefficients_!J$8</f>
        <v>-0.46747457178447932</v>
      </c>
      <c r="K160">
        <f t="shared" si="2"/>
        <v>-1.2956921146784743</v>
      </c>
    </row>
    <row r="161" spans="1:11">
      <c r="A161" t="str">
        <f>_raw_predictions_!A161</f>
        <v>Will Barton</v>
      </c>
      <c r="B161">
        <f>(_raw_predictions_!B161*(1-_raw_predictions_!$M161*'Score Dashboard'!$B$2) + 'Score Dashboard'!$B$2*_raw_predictions_!$M161*_coefficients_!B$12- _coefficients_!B$2)/_coefficients_!B$8</f>
        <v>-1.3437734616801358</v>
      </c>
      <c r="C161">
        <f>(_raw_predictions_!C161*(1-_raw_predictions_!$M161*'Score Dashboard'!$B$2) + 'Score Dashboard'!$B$2*_raw_predictions_!$M161*_coefficients_!C$12- _coefficients_!C$2)/_coefficients_!C$8</f>
        <v>-1.2269490207114162</v>
      </c>
      <c r="D161">
        <f>(_raw_predictions_!D161*(1-_raw_predictions_!$M161*'Score Dashboard'!$B$2) + 'Score Dashboard'!$B$2*_raw_predictions_!$M161*_coefficients_!D$12- _coefficients_!D$2)/_coefficients_!D$8</f>
        <v>-0.7699464045803146</v>
      </c>
      <c r="E161">
        <f>(_raw_predictions_!E161*(1-_raw_predictions_!$M161*'Score Dashboard'!$B$2) + 'Score Dashboard'!$B$2*_raw_predictions_!$M161*_coefficients_!E$12- _coefficients_!E$2)/_coefficients_!E$8</f>
        <v>-0.99296563232170565</v>
      </c>
      <c r="F161">
        <f>(_raw_predictions_!F161*(1-_raw_predictions_!$M161*'Score Dashboard'!$B$2) + 'Score Dashboard'!$B$2*_raw_predictions_!$M161*_coefficients_!F$12- _coefficients_!F$2)/_coefficients_!F$8</f>
        <v>-0.74685358843883543</v>
      </c>
      <c r="G161">
        <f>(_raw_predictions_!G161*(1-_raw_predictions_!$M161*'Score Dashboard'!$B$2) + 'Score Dashboard'!$B$2*_raw_predictions_!$M161*_coefficients_!G$12- _coefficients_!G$2)/_coefficients_!G$8</f>
        <v>-0.29782939762625954</v>
      </c>
      <c r="H161">
        <f>(_coefficients_!H$2 - _raw_predictions_!H161*(1-_raw_predictions_!$M161*'Score Dashboard'!$B$2) - _raw_predictions_!$M161*'Score Dashboard'!$B$2*_coefficients_!H$12)/_coefficients_!H$8</f>
        <v>1.1726067064390924</v>
      </c>
      <c r="I161">
        <f>(1-_raw_predictions_!$M161*'Score Dashboard'!$B$2) * _raw_predictions_!I161/_coefficients_!L$2 * (_raw_predictions_!J161-_coefficients_!I$2)/_coefficients_!I$8</f>
        <v>-8.1634637114708239E-2</v>
      </c>
      <c r="J161">
        <f>(1-_raw_predictions_!$M161*'Score Dashboard'!$B$2) * _raw_predictions_!K161/_coefficients_!M$2 * (_raw_predictions_!L161-_coefficients_!J$2)/_coefficients_!J$8</f>
        <v>-0.48666105868423487</v>
      </c>
      <c r="K161">
        <f t="shared" si="2"/>
        <v>-4.7740064947185177</v>
      </c>
    </row>
    <row r="162" spans="1:11">
      <c r="A162" t="str">
        <f>_raw_predictions_!A162</f>
        <v>Wesley Matthews</v>
      </c>
      <c r="B162">
        <f>(_raw_predictions_!B162*(1-_raw_predictions_!$M162*'Score Dashboard'!$B$2) + 'Score Dashboard'!$B$2*_raw_predictions_!$M162*_coefficients_!B$12- _coefficients_!B$2)/_coefficients_!B$8</f>
        <v>-1.7490678718538177</v>
      </c>
      <c r="C162">
        <f>(_raw_predictions_!C162*(1-_raw_predictions_!$M162*'Score Dashboard'!$B$2) + 'Score Dashboard'!$B$2*_raw_predictions_!$M162*_coefficients_!C$12- _coefficients_!C$2)/_coefficients_!C$8</f>
        <v>-1.3573223642855401</v>
      </c>
      <c r="D162">
        <f>(_raw_predictions_!D162*(1-_raw_predictions_!$M162*'Score Dashboard'!$B$2) + 'Score Dashboard'!$B$2*_raw_predictions_!$M162*_coefficients_!D$12- _coefficients_!D$2)/_coefficients_!D$8</f>
        <v>-1.1853999470709389</v>
      </c>
      <c r="E162">
        <f>(_raw_predictions_!E162*(1-_raw_predictions_!$M162*'Score Dashboard'!$B$2) + 'Score Dashboard'!$B$2*_raw_predictions_!$M162*_coefficients_!E$12- _coefficients_!E$2)/_coefficients_!E$8</f>
        <v>-1.476462748128484</v>
      </c>
      <c r="F162">
        <f>(_raw_predictions_!F162*(1-_raw_predictions_!$M162*'Score Dashboard'!$B$2) + 'Score Dashboard'!$B$2*_raw_predictions_!$M162*_coefficients_!F$12- _coefficients_!F$2)/_coefficients_!F$8</f>
        <v>-0.71400976086671741</v>
      </c>
      <c r="G162">
        <f>(_raw_predictions_!G162*(1-_raw_predictions_!$M162*'Score Dashboard'!$B$2) + 'Score Dashboard'!$B$2*_raw_predictions_!$M162*_coefficients_!G$12- _coefficients_!G$2)/_coefficients_!G$8</f>
        <v>-0.79208361649645553</v>
      </c>
      <c r="H162">
        <f>(_coefficients_!H$2 - _raw_predictions_!H162*(1-_raw_predictions_!$M162*'Score Dashboard'!$B$2) - _raw_predictions_!$M162*'Score Dashboard'!$B$2*_coefficients_!H$12)/_coefficients_!H$8</f>
        <v>1.6266433292014939</v>
      </c>
      <c r="I162">
        <f>(1-_raw_predictions_!$M162*'Score Dashboard'!$B$2) * _raw_predictions_!I162/_coefficients_!L$2 * (_raw_predictions_!J162-_coefficients_!I$2)/_coefficients_!I$8</f>
        <v>-4.256532525514771E-2</v>
      </c>
      <c r="J162">
        <f>(1-_raw_predictions_!$M162*'Score Dashboard'!$B$2) * _raw_predictions_!K162/_coefficients_!M$2 * (_raw_predictions_!L162-_coefficients_!J$2)/_coefficients_!J$8</f>
        <v>-0.20487506485073015</v>
      </c>
      <c r="K162">
        <f t="shared" si="2"/>
        <v>-5.8951433696063384</v>
      </c>
    </row>
    <row r="163" spans="1:11">
      <c r="A163" t="str">
        <f>_raw_predictions_!A163</f>
        <v>Wenyen Gabriel</v>
      </c>
      <c r="B163">
        <f>(_raw_predictions_!B163*(1-_raw_predictions_!$M163*'Score Dashboard'!$B$2) + 'Score Dashboard'!$B$2*_raw_predictions_!$M163*_coefficients_!B$12- _coefficients_!B$2)/_coefficients_!B$8</f>
        <v>-1.5375112848768135</v>
      </c>
      <c r="C163">
        <f>(_raw_predictions_!C163*(1-_raw_predictions_!$M163*'Score Dashboard'!$B$2) + 'Score Dashboard'!$B$2*_raw_predictions_!$M163*_coefficients_!C$12- _coefficients_!C$2)/_coefficients_!C$8</f>
        <v>-0.61893464130419062</v>
      </c>
      <c r="D163">
        <f>(_raw_predictions_!D163*(1-_raw_predictions_!$M163*'Score Dashboard'!$B$2) + 'Score Dashboard'!$B$2*_raw_predictions_!$M163*_coefficients_!D$12- _coefficients_!D$2)/_coefficients_!D$8</f>
        <v>-1.2331961630244552</v>
      </c>
      <c r="E163">
        <f>(_raw_predictions_!E163*(1-_raw_predictions_!$M163*'Score Dashboard'!$B$2) + 'Score Dashboard'!$B$2*_raw_predictions_!$M163*_coefficients_!E$12- _coefficients_!E$2)/_coefficients_!E$8</f>
        <v>-1.2727509591560193</v>
      </c>
      <c r="F163">
        <f>(_raw_predictions_!F163*(1-_raw_predictions_!$M163*'Score Dashboard'!$B$2) + 'Score Dashboard'!$B$2*_raw_predictions_!$M163*_coefficients_!F$12- _coefficients_!F$2)/_coefficients_!F$8</f>
        <v>-0.32931883384473132</v>
      </c>
      <c r="G163">
        <f>(_raw_predictions_!G163*(1-_raw_predictions_!$M163*'Score Dashboard'!$B$2) + 'Score Dashboard'!$B$2*_raw_predictions_!$M163*_coefficients_!G$12- _coefficients_!G$2)/_coefficients_!G$8</f>
        <v>-1.0931187049644888</v>
      </c>
      <c r="H163">
        <f>(_coefficients_!H$2 - _raw_predictions_!H163*(1-_raw_predictions_!$M163*'Score Dashboard'!$B$2) - _raw_predictions_!$M163*'Score Dashboard'!$B$2*_coefficients_!H$12)/_coefficients_!H$8</f>
        <v>1.3076933314562647</v>
      </c>
      <c r="I163">
        <f>(1-_raw_predictions_!$M163*'Score Dashboard'!$B$2) * _raw_predictions_!I163/_coefficients_!L$2 * (_raw_predictions_!J163-_coefficients_!I$2)/_coefficients_!I$8</f>
        <v>-0.44383113942711566</v>
      </c>
      <c r="J163">
        <f>(1-_raw_predictions_!$M163*'Score Dashboard'!$B$2) * _raw_predictions_!K163/_coefficients_!M$2 * (_raw_predictions_!L163-_coefficients_!J$2)/_coefficients_!J$8</f>
        <v>0.23178930717163912</v>
      </c>
      <c r="K163">
        <f t="shared" si="2"/>
        <v>-4.9891790879699105</v>
      </c>
    </row>
    <row r="164" spans="1:11">
      <c r="A164" t="str">
        <f>_raw_predictions_!A164</f>
        <v>Wendell Moore Jr.</v>
      </c>
      <c r="B164">
        <f>(_raw_predictions_!B164*(1-_raw_predictions_!$M164*'Score Dashboard'!$B$2) + 'Score Dashboard'!$B$2*_raw_predictions_!$M164*_coefficients_!B$12- _coefficients_!B$2)/_coefficients_!B$8</f>
        <v>-1.6128099922874115</v>
      </c>
      <c r="C164">
        <f>(_raw_predictions_!C164*(1-_raw_predictions_!$M164*'Score Dashboard'!$B$2) + 'Score Dashboard'!$B$2*_raw_predictions_!$M164*_coefficients_!C$12- _coefficients_!C$2)/_coefficients_!C$8</f>
        <v>-1.3033875054932655</v>
      </c>
      <c r="D164">
        <f>(_raw_predictions_!D164*(1-_raw_predictions_!$M164*'Score Dashboard'!$B$2) + 'Score Dashboard'!$B$2*_raw_predictions_!$M164*_coefficients_!D$12- _coefficients_!D$2)/_coefficients_!D$8</f>
        <v>-1.0800644048941002</v>
      </c>
      <c r="E164">
        <f>(_raw_predictions_!E164*(1-_raw_predictions_!$M164*'Score Dashboard'!$B$2) + 'Score Dashboard'!$B$2*_raw_predictions_!$M164*_coefficients_!E$12- _coefficients_!E$2)/_coefficients_!E$8</f>
        <v>-1.3718632483653013</v>
      </c>
      <c r="F164">
        <f>(_raw_predictions_!F164*(1-_raw_predictions_!$M164*'Score Dashboard'!$B$2) + 'Score Dashboard'!$B$2*_raw_predictions_!$M164*_coefficients_!F$12- _coefficients_!F$2)/_coefficients_!F$8</f>
        <v>-0.76357411802596409</v>
      </c>
      <c r="G164">
        <f>(_raw_predictions_!G164*(1-_raw_predictions_!$M164*'Score Dashboard'!$B$2) + 'Score Dashboard'!$B$2*_raw_predictions_!$M164*_coefficients_!G$12- _coefficients_!G$2)/_coefficients_!G$8</f>
        <v>-1.0596664046205122</v>
      </c>
      <c r="H164">
        <f>(_coefficients_!H$2 - _raw_predictions_!H164*(1-_raw_predictions_!$M164*'Score Dashboard'!$B$2) - _raw_predictions_!$M164*'Score Dashboard'!$B$2*_coefficients_!H$12)/_coefficients_!H$8</f>
        <v>1.3354423034005232</v>
      </c>
      <c r="I164">
        <f>(1-_raw_predictions_!$M164*'Score Dashboard'!$B$2) * _raw_predictions_!I164/_coefficients_!L$2 * (_raw_predictions_!J164-_coefficients_!I$2)/_coefficients_!I$8</f>
        <v>-5.9950550034408578E-2</v>
      </c>
      <c r="J164">
        <f>(1-_raw_predictions_!$M164*'Score Dashboard'!$B$2) * _raw_predictions_!K164/_coefficients_!M$2 * (_raw_predictions_!L164-_coefficients_!J$2)/_coefficients_!J$8</f>
        <v>-0.19823141252575999</v>
      </c>
      <c r="K164">
        <f t="shared" si="2"/>
        <v>-6.1141053328462007</v>
      </c>
    </row>
    <row r="165" spans="1:11">
      <c r="A165" t="str">
        <f>_raw_predictions_!A165</f>
        <v>Wendell Carter Jr.</v>
      </c>
      <c r="B165">
        <f>(_raw_predictions_!B165*(1-_raw_predictions_!$M165*'Score Dashboard'!$B$2) + 'Score Dashboard'!$B$2*_raw_predictions_!$M165*_coefficients_!B$12- _coefficients_!B$2)/_coefficients_!B$8</f>
        <v>-0.29109613011672641</v>
      </c>
      <c r="C165">
        <f>(_raw_predictions_!C165*(1-_raw_predictions_!$M165*'Score Dashboard'!$B$2) + 'Score Dashboard'!$B$2*_raw_predictions_!$M165*_coefficients_!C$12- _coefficients_!C$2)/_coefficients_!C$8</f>
        <v>1.0413359607259229</v>
      </c>
      <c r="D165">
        <f>(_raw_predictions_!D165*(1-_raw_predictions_!$M165*'Score Dashboard'!$B$2) + 'Score Dashboard'!$B$2*_raw_predictions_!$M165*_coefficients_!D$12- _coefficients_!D$2)/_coefficients_!D$8</f>
        <v>-0.62337896455123276</v>
      </c>
      <c r="E165">
        <f>(_raw_predictions_!E165*(1-_raw_predictions_!$M165*'Score Dashboard'!$B$2) + 'Score Dashboard'!$B$2*_raw_predictions_!$M165*_coefficients_!E$12- _coefficients_!E$2)/_coefficients_!E$8</f>
        <v>-1.0687206976045331</v>
      </c>
      <c r="F165">
        <f>(_raw_predictions_!F165*(1-_raw_predictions_!$M165*'Score Dashboard'!$B$2) + 'Score Dashboard'!$B$2*_raw_predictions_!$M165*_coefficients_!F$12- _coefficients_!F$2)/_coefficients_!F$8</f>
        <v>-0.24422553130490868</v>
      </c>
      <c r="G165">
        <f>(_raw_predictions_!G165*(1-_raw_predictions_!$M165*'Score Dashboard'!$B$2) + 'Score Dashboard'!$B$2*_raw_predictions_!$M165*_coefficients_!G$12- _coefficients_!G$2)/_coefficients_!G$8</f>
        <v>-0.35885156689686742</v>
      </c>
      <c r="H165">
        <f>(_coefficients_!H$2 - _raw_predictions_!H165*(1-_raw_predictions_!$M165*'Score Dashboard'!$B$2) - _raw_predictions_!$M165*'Score Dashboard'!$B$2*_coefficients_!H$12)/_coefficients_!H$8</f>
        <v>0.17442687816848124</v>
      </c>
      <c r="I165">
        <f>(1-_raw_predictions_!$M165*'Score Dashboard'!$B$2) * _raw_predictions_!I165/_coefficients_!L$2 * (_raw_predictions_!J165-_coefficients_!I$2)/_coefficients_!I$8</f>
        <v>-0.53557099366359784</v>
      </c>
      <c r="J165">
        <f>(1-_raw_predictions_!$M165*'Score Dashboard'!$B$2) * _raw_predictions_!K165/_coefficients_!M$2 * (_raw_predictions_!L165-_coefficients_!J$2)/_coefficients_!J$8</f>
        <v>0.31512352035011604</v>
      </c>
      <c r="K165">
        <f t="shared" si="2"/>
        <v>-1.5909575248933461</v>
      </c>
    </row>
    <row r="166" spans="1:11">
      <c r="A166" t="str">
        <f>_raw_predictions_!A166</f>
        <v>Walker Kessler</v>
      </c>
      <c r="B166">
        <f>(_raw_predictions_!B166*(1-_raw_predictions_!$M166*'Score Dashboard'!$B$2) + 'Score Dashboard'!$B$2*_raw_predictions_!$M166*_coefficients_!B$12- _coefficients_!B$2)/_coefficients_!B$8</f>
        <v>-0.68121110870205392</v>
      </c>
      <c r="C166">
        <f>(_raw_predictions_!C166*(1-_raw_predictions_!$M166*'Score Dashboard'!$B$2) + 'Score Dashboard'!$B$2*_raw_predictions_!$M166*_coefficients_!C$12- _coefficients_!C$2)/_coefficients_!C$8</f>
        <v>1.8396513705083066</v>
      </c>
      <c r="D166">
        <f>(_raw_predictions_!D166*(1-_raw_predictions_!$M166*'Score Dashboard'!$B$2) + 'Score Dashboard'!$B$2*_raw_predictions_!$M166*_coefficients_!D$12- _coefficients_!D$2)/_coefficients_!D$8</f>
        <v>-1.0962214089078302</v>
      </c>
      <c r="E166">
        <f>(_raw_predictions_!E166*(1-_raw_predictions_!$M166*'Score Dashboard'!$B$2) + 'Score Dashboard'!$B$2*_raw_predictions_!$M166*_coefficients_!E$12- _coefficients_!E$2)/_coefficients_!E$8</f>
        <v>-1.2041073937736098</v>
      </c>
      <c r="F166">
        <f>(_raw_predictions_!F166*(1-_raw_predictions_!$M166*'Score Dashboard'!$B$2) + 'Score Dashboard'!$B$2*_raw_predictions_!$M166*_coefficients_!F$12- _coefficients_!F$2)/_coefficients_!F$8</f>
        <v>3.0288319586182939</v>
      </c>
      <c r="G166">
        <f>(_raw_predictions_!G166*(1-_raw_predictions_!$M166*'Score Dashboard'!$B$2) + 'Score Dashboard'!$B$2*_raw_predictions_!$M166*_coefficients_!G$12- _coefficients_!G$2)/_coefficients_!G$8</f>
        <v>-1.4759803760592571</v>
      </c>
      <c r="H166">
        <f>(_coefficients_!H$2 - _raw_predictions_!H166*(1-_raw_predictions_!$M166*'Score Dashboard'!$B$2) - _raw_predictions_!$M166*'Score Dashboard'!$B$2*_coefficients_!H$12)/_coefficients_!H$8</f>
        <v>0.88557745722855064</v>
      </c>
      <c r="I166">
        <f>(1-_raw_predictions_!$M166*'Score Dashboard'!$B$2) * _raw_predictions_!I166/_coefficients_!L$2 * (_raw_predictions_!J166-_coefficients_!I$2)/_coefficients_!I$8</f>
        <v>-1.8995777466083805</v>
      </c>
      <c r="J166">
        <f>(1-_raw_predictions_!$M166*'Score Dashboard'!$B$2) * _raw_predictions_!K166/_coefficients_!M$2 * (_raw_predictions_!L166-_coefficients_!J$2)/_coefficients_!J$8</f>
        <v>1.5294329926595032</v>
      </c>
      <c r="K166">
        <f t="shared" si="2"/>
        <v>0.92639574496352295</v>
      </c>
    </row>
    <row r="167" spans="1:11">
      <c r="A167" t="str">
        <f>_raw_predictions_!A167</f>
        <v>Vlatko Cancar</v>
      </c>
      <c r="B167">
        <f>(_raw_predictions_!B167*(1-_raw_predictions_!$M167*'Score Dashboard'!$B$2) + 'Score Dashboard'!$B$2*_raw_predictions_!$M167*_coefficients_!B$12- _coefficients_!B$2)/_coefficients_!B$8</f>
        <v>-1.7995184246193754</v>
      </c>
      <c r="C167">
        <f>(_raw_predictions_!C167*(1-_raw_predictions_!$M167*'Score Dashboard'!$B$2) + 'Score Dashboard'!$B$2*_raw_predictions_!$M167*_coefficients_!C$12- _coefficients_!C$2)/_coefficients_!C$8</f>
        <v>-1.3409535834353352</v>
      </c>
      <c r="D167">
        <f>(_raw_predictions_!D167*(1-_raw_predictions_!$M167*'Score Dashboard'!$B$2) + 'Score Dashboard'!$B$2*_raw_predictions_!$M167*_coefficients_!D$12- _coefficients_!D$2)/_coefficients_!D$8</f>
        <v>-1.160429036737185</v>
      </c>
      <c r="E167">
        <f>(_raw_predictions_!E167*(1-_raw_predictions_!$M167*'Score Dashboard'!$B$2) + 'Score Dashboard'!$B$2*_raw_predictions_!$M167*_coefficients_!E$12- _coefficients_!E$2)/_coefficients_!E$8</f>
        <v>-1.8033205040489864</v>
      </c>
      <c r="F167">
        <f>(_raw_predictions_!F167*(1-_raw_predictions_!$M167*'Score Dashboard'!$B$2) + 'Score Dashboard'!$B$2*_raw_predictions_!$M167*_coefficients_!F$12- _coefficients_!F$2)/_coefficients_!F$8</f>
        <v>-0.869614443102384</v>
      </c>
      <c r="G167">
        <f>(_raw_predictions_!G167*(1-_raw_predictions_!$M167*'Score Dashboard'!$B$2) + 'Score Dashboard'!$B$2*_raw_predictions_!$M167*_coefficients_!G$12- _coefficients_!G$2)/_coefficients_!G$8</f>
        <v>-0.85238023263397233</v>
      </c>
      <c r="H167">
        <f>(_coefficients_!H$2 - _raw_predictions_!H167*(1-_raw_predictions_!$M167*'Score Dashboard'!$B$2) - _raw_predictions_!$M167*'Score Dashboard'!$B$2*_coefficients_!H$12)/_coefficients_!H$8</f>
        <v>1.5950526793808804</v>
      </c>
      <c r="I167">
        <f>(1-_raw_predictions_!$M167*'Score Dashboard'!$B$2) * _raw_predictions_!I167/_coefficients_!L$2 * (_raw_predictions_!J167-_coefficients_!I$2)/_coefficients_!I$8</f>
        <v>2.5726855961527562E-2</v>
      </c>
      <c r="J167">
        <f>(1-_raw_predictions_!$M167*'Score Dashboard'!$B$2) * _raw_predictions_!K167/_coefficients_!M$2 * (_raw_predictions_!L167-_coefficients_!J$2)/_coefficients_!J$8</f>
        <v>-9.857437038043379E-2</v>
      </c>
      <c r="K167">
        <f t="shared" si="2"/>
        <v>-6.3040110596152656</v>
      </c>
    </row>
    <row r="168" spans="1:11">
      <c r="A168" t="str">
        <f>_raw_predictions_!A168</f>
        <v>Vit Krejci</v>
      </c>
      <c r="B168">
        <f>(_raw_predictions_!B168*(1-_raw_predictions_!$M168*'Score Dashboard'!$B$2) + 'Score Dashboard'!$B$2*_raw_predictions_!$M168*_coefficients_!B$12- _coefficients_!B$2)/_coefficients_!B$8</f>
        <v>-1.6769485355657505</v>
      </c>
      <c r="C168">
        <f>(_raw_predictions_!C168*(1-_raw_predictions_!$M168*'Score Dashboard'!$B$2) + 'Score Dashboard'!$B$2*_raw_predictions_!$M168*_coefficients_!C$12- _coefficients_!C$2)/_coefficients_!C$8</f>
        <v>-1.3207917724355818</v>
      </c>
      <c r="D168">
        <f>(_raw_predictions_!D168*(1-_raw_predictions_!$M168*'Score Dashboard'!$B$2) + 'Score Dashboard'!$B$2*_raw_predictions_!$M168*_coefficients_!D$12- _coefficients_!D$2)/_coefficients_!D$8</f>
        <v>-0.88874065844020833</v>
      </c>
      <c r="E168">
        <f>(_raw_predictions_!E168*(1-_raw_predictions_!$M168*'Score Dashboard'!$B$2) + 'Score Dashboard'!$B$2*_raw_predictions_!$M168*_coefficients_!E$12- _coefficients_!E$2)/_coefficients_!E$8</f>
        <v>-1.24831451207766</v>
      </c>
      <c r="F168">
        <f>(_raw_predictions_!F168*(1-_raw_predictions_!$M168*'Score Dashboard'!$B$2) + 'Score Dashboard'!$B$2*_raw_predictions_!$M168*_coefficients_!F$12- _coefficients_!F$2)/_coefficients_!F$8</f>
        <v>-0.74498179632969652</v>
      </c>
      <c r="G168">
        <f>(_raw_predictions_!G168*(1-_raw_predictions_!$M168*'Score Dashboard'!$B$2) + 'Score Dashboard'!$B$2*_raw_predictions_!$M168*_coefficients_!G$12- _coefficients_!G$2)/_coefficients_!G$8</f>
        <v>-1.0066052675855368</v>
      </c>
      <c r="H168">
        <f>(_coefficients_!H$2 - _raw_predictions_!H168*(1-_raw_predictions_!$M168*'Score Dashboard'!$B$2) - _raw_predictions_!$M168*'Score Dashboard'!$B$2*_coefficients_!H$12)/_coefficients_!H$8</f>
        <v>1.3373538016564193</v>
      </c>
      <c r="I168">
        <f>(1-_raw_predictions_!$M168*'Score Dashboard'!$B$2) * _raw_predictions_!I168/_coefficients_!L$2 * (_raw_predictions_!J168-_coefficients_!I$2)/_coefficients_!I$8</f>
        <v>-4.5905414974778284E-2</v>
      </c>
      <c r="J168">
        <f>(1-_raw_predictions_!$M168*'Score Dashboard'!$B$2) * _raw_predictions_!K168/_coefficients_!M$2 * (_raw_predictions_!L168-_coefficients_!J$2)/_coefficients_!J$8</f>
        <v>-0.13463467993282635</v>
      </c>
      <c r="K168">
        <f t="shared" si="2"/>
        <v>-5.7295688356856198</v>
      </c>
    </row>
    <row r="169" spans="1:11">
      <c r="A169" t="str">
        <f>_raw_predictions_!A169</f>
        <v>Vince Williams Jr.</v>
      </c>
      <c r="B169">
        <f>(_raw_predictions_!B169*(1-_raw_predictions_!$M169*'Score Dashboard'!$B$2) + 'Score Dashboard'!$B$2*_raw_predictions_!$M169*_coefficients_!B$12- _coefficients_!B$2)/_coefficients_!B$8</f>
        <v>-1.6250054597760397</v>
      </c>
      <c r="C169">
        <f>(_raw_predictions_!C169*(1-_raw_predictions_!$M169*'Score Dashboard'!$B$2) + 'Score Dashboard'!$B$2*_raw_predictions_!$M169*_coefficients_!C$12- _coefficients_!C$2)/_coefficients_!C$8</f>
        <v>-1.4007680523418318</v>
      </c>
      <c r="D169">
        <f>(_raw_predictions_!D169*(1-_raw_predictions_!$M169*'Score Dashboard'!$B$2) + 'Score Dashboard'!$B$2*_raw_predictions_!$M169*_coefficients_!D$12- _coefficients_!D$2)/_coefficients_!D$8</f>
        <v>-1.1067208411643212</v>
      </c>
      <c r="E169">
        <f>(_raw_predictions_!E169*(1-_raw_predictions_!$M169*'Score Dashboard'!$B$2) + 'Score Dashboard'!$B$2*_raw_predictions_!$M169*_coefficients_!E$12- _coefficients_!E$2)/_coefficients_!E$8</f>
        <v>-1.3402334792877333</v>
      </c>
      <c r="F169">
        <f>(_raw_predictions_!F169*(1-_raw_predictions_!$M169*'Score Dashboard'!$B$2) + 'Score Dashboard'!$B$2*_raw_predictions_!$M169*_coefficients_!F$12- _coefficients_!F$2)/_coefficients_!F$8</f>
        <v>-0.80642144777767732</v>
      </c>
      <c r="G169">
        <f>(_raw_predictions_!G169*(1-_raw_predictions_!$M169*'Score Dashboard'!$B$2) + 'Score Dashboard'!$B$2*_raw_predictions_!$M169*_coefficients_!G$12- _coefficients_!G$2)/_coefficients_!G$8</f>
        <v>-0.87756623200178774</v>
      </c>
      <c r="H169">
        <f>(_coefficients_!H$2 - _raw_predictions_!H169*(1-_raw_predictions_!$M169*'Score Dashboard'!$B$2) - _raw_predictions_!$M169*'Score Dashboard'!$B$2*_coefficients_!H$12)/_coefficients_!H$8</f>
        <v>1.4265030208461691</v>
      </c>
      <c r="I169">
        <f>(1-_raw_predictions_!$M169*'Score Dashboard'!$B$2) * _raw_predictions_!I169/_coefficients_!L$2 * (_raw_predictions_!J169-_coefficients_!I$2)/_coefficients_!I$8</f>
        <v>-7.7822690169029552E-3</v>
      </c>
      <c r="J169">
        <f>(1-_raw_predictions_!$M169*'Score Dashboard'!$B$2) * _raw_predictions_!K169/_coefficients_!M$2 * (_raw_predictions_!L169-_coefficients_!J$2)/_coefficients_!J$8</f>
        <v>-0.13235475811590139</v>
      </c>
      <c r="K169">
        <f t="shared" si="2"/>
        <v>-5.8703495186360257</v>
      </c>
    </row>
    <row r="170" spans="1:11">
      <c r="A170" t="str">
        <f>_raw_predictions_!A170</f>
        <v>Vernon Carey Jr.</v>
      </c>
      <c r="B170">
        <f>(_raw_predictions_!B170*(1-_raw_predictions_!$M170*'Score Dashboard'!$B$2) + 'Score Dashboard'!$B$2*_raw_predictions_!$M170*_coefficients_!B$12- _coefficients_!B$2)/_coefficients_!B$8</f>
        <v>-1.6765269760234685</v>
      </c>
      <c r="C170">
        <f>(_raw_predictions_!C170*(1-_raw_predictions_!$M170*'Score Dashboard'!$B$2) + 'Score Dashboard'!$B$2*_raw_predictions_!$M170*_coefficients_!C$12- _coefficients_!C$2)/_coefficients_!C$8</f>
        <v>-1.1103541426437959</v>
      </c>
      <c r="D170">
        <f>(_raw_predictions_!D170*(1-_raw_predictions_!$M170*'Score Dashboard'!$B$2) + 'Score Dashboard'!$B$2*_raw_predictions_!$M170*_coefficients_!D$12- _coefficients_!D$2)/_coefficients_!D$8</f>
        <v>-1.1744395816856312</v>
      </c>
      <c r="E170">
        <f>(_raw_predictions_!E170*(1-_raw_predictions_!$M170*'Score Dashboard'!$B$2) + 'Score Dashboard'!$B$2*_raw_predictions_!$M170*_coefficients_!E$12- _coefficients_!E$2)/_coefficients_!E$8</f>
        <v>-1.5587799198909482</v>
      </c>
      <c r="F170">
        <f>(_raw_predictions_!F170*(1-_raw_predictions_!$M170*'Score Dashboard'!$B$2) + 'Score Dashboard'!$B$2*_raw_predictions_!$M170*_coefficients_!F$12- _coefficients_!F$2)/_coefficients_!F$8</f>
        <v>-0.43997914812037736</v>
      </c>
      <c r="G170">
        <f>(_raw_predictions_!G170*(1-_raw_predictions_!$M170*'Score Dashboard'!$B$2) + 'Score Dashboard'!$B$2*_raw_predictions_!$M170*_coefficients_!G$12- _coefficients_!G$2)/_coefficients_!G$8</f>
        <v>-1.1498428781127041</v>
      </c>
      <c r="H170">
        <f>(_coefficients_!H$2 - _raw_predictions_!H170*(1-_raw_predictions_!$M170*'Score Dashboard'!$B$2) - _raw_predictions_!$M170*'Score Dashboard'!$B$2*_coefficients_!H$12)/_coefficients_!H$8</f>
        <v>1.4951339150286187</v>
      </c>
      <c r="I170">
        <f>(1-_raw_predictions_!$M170*'Score Dashboard'!$B$2) * _raw_predictions_!I170/_coefficients_!L$2 * (_raw_predictions_!J170-_coefficients_!I$2)/_coefficients_!I$8</f>
        <v>-0.17403929738594723</v>
      </c>
      <c r="J170">
        <f>(1-_raw_predictions_!$M170*'Score Dashboard'!$B$2) * _raw_predictions_!K170/_coefficients_!M$2 * (_raw_predictions_!L170-_coefficients_!J$2)/_coefficients_!J$8</f>
        <v>3.1393532925887105E-2</v>
      </c>
      <c r="K170">
        <f t="shared" si="2"/>
        <v>-5.7574344959083676</v>
      </c>
    </row>
    <row r="171" spans="1:11">
      <c r="A171" t="str">
        <f>_raw_predictions_!A171</f>
        <v>Usman Garuba</v>
      </c>
      <c r="B171">
        <f>(_raw_predictions_!B171*(1-_raw_predictions_!$M171*'Score Dashboard'!$B$2) + 'Score Dashboard'!$B$2*_raw_predictions_!$M171*_coefficients_!B$12- _coefficients_!B$2)/_coefficients_!B$8</f>
        <v>-1.6482793435324801</v>
      </c>
      <c r="C171">
        <f>(_raw_predictions_!C171*(1-_raw_predictions_!$M171*'Score Dashboard'!$B$2) + 'Score Dashboard'!$B$2*_raw_predictions_!$M171*_coefficients_!C$12- _coefficients_!C$2)/_coefficients_!C$8</f>
        <v>-0.5752923512195115</v>
      </c>
      <c r="D171">
        <f>(_raw_predictions_!D171*(1-_raw_predictions_!$M171*'Score Dashboard'!$B$2) + 'Score Dashboard'!$B$2*_raw_predictions_!$M171*_coefficients_!D$12- _coefficients_!D$2)/_coefficients_!D$8</f>
        <v>-1.1691420141114486</v>
      </c>
      <c r="E171">
        <f>(_raw_predictions_!E171*(1-_raw_predictions_!$M171*'Score Dashboard'!$B$2) + 'Score Dashboard'!$B$2*_raw_predictions_!$M171*_coefficients_!E$12- _coefficients_!E$2)/_coefficients_!E$8</f>
        <v>-0.81983914494904941</v>
      </c>
      <c r="F171">
        <f>(_raw_predictions_!F171*(1-_raw_predictions_!$M171*'Score Dashboard'!$B$2) + 'Score Dashboard'!$B$2*_raw_predictions_!$M171*_coefficients_!F$12- _coefficients_!F$2)/_coefficients_!F$8</f>
        <v>-0.26711273215465475</v>
      </c>
      <c r="G171">
        <f>(_raw_predictions_!G171*(1-_raw_predictions_!$M171*'Score Dashboard'!$B$2) + 'Score Dashboard'!$B$2*_raw_predictions_!$M171*_coefficients_!G$12- _coefficients_!G$2)/_coefficients_!G$8</f>
        <v>-1.0012125475338824</v>
      </c>
      <c r="H171">
        <f>(_coefficients_!H$2 - _raw_predictions_!H171*(1-_raw_predictions_!$M171*'Score Dashboard'!$B$2) - _raw_predictions_!$M171*'Score Dashboard'!$B$2*_coefficients_!H$12)/_coefficients_!H$8</f>
        <v>1.3034171988896202</v>
      </c>
      <c r="I171">
        <f>(1-_raw_predictions_!$M171*'Score Dashboard'!$B$2) * _raw_predictions_!I171/_coefficients_!L$2 * (_raw_predictions_!J171-_coefficients_!I$2)/_coefficients_!I$8</f>
        <v>-0.36728568055134453</v>
      </c>
      <c r="J171">
        <f>(1-_raw_predictions_!$M171*'Score Dashboard'!$B$2) * _raw_predictions_!K171/_coefficients_!M$2 * (_raw_predictions_!L171-_coefficients_!J$2)/_coefficients_!J$8</f>
        <v>3.3320314849844393E-2</v>
      </c>
      <c r="K171">
        <f t="shared" si="2"/>
        <v>-4.511426300312908</v>
      </c>
    </row>
    <row r="172" spans="1:11">
      <c r="A172" t="str">
        <f>_raw_predictions_!A172</f>
        <v>Udonis Haslem</v>
      </c>
      <c r="B172">
        <f>(_raw_predictions_!B172*(1-_raw_predictions_!$M172*'Score Dashboard'!$B$2) + 'Score Dashboard'!$B$2*_raw_predictions_!$M172*_coefficients_!B$12- _coefficients_!B$2)/_coefficients_!B$8</f>
        <v>-1.5914447070805979</v>
      </c>
      <c r="C172">
        <f>(_raw_predictions_!C172*(1-_raw_predictions_!$M172*'Score Dashboard'!$B$2) + 'Score Dashboard'!$B$2*_raw_predictions_!$M172*_coefficients_!C$12- _coefficients_!C$2)/_coefficients_!C$8</f>
        <v>-1.3095175534522787</v>
      </c>
      <c r="D172">
        <f>(_raw_predictions_!D172*(1-_raw_predictions_!$M172*'Score Dashboard'!$B$2) + 'Score Dashboard'!$B$2*_raw_predictions_!$M172*_coefficients_!D$12- _coefficients_!D$2)/_coefficients_!D$8</f>
        <v>-1.1488218486139332</v>
      </c>
      <c r="E172">
        <f>(_raw_predictions_!E172*(1-_raw_predictions_!$M172*'Score Dashboard'!$B$2) + 'Score Dashboard'!$B$2*_raw_predictions_!$M172*_coefficients_!E$12- _coefficients_!E$2)/_coefficients_!E$8</f>
        <v>-1.6471984610861221</v>
      </c>
      <c r="F172">
        <f>(_raw_predictions_!F172*(1-_raw_predictions_!$M172*'Score Dashboard'!$B$2) + 'Score Dashboard'!$B$2*_raw_predictions_!$M172*_coefficients_!F$12- _coefficients_!F$2)/_coefficients_!F$8</f>
        <v>-0.64880410165287739</v>
      </c>
      <c r="G172">
        <f>(_raw_predictions_!G172*(1-_raw_predictions_!$M172*'Score Dashboard'!$B$2) + 'Score Dashboard'!$B$2*_raw_predictions_!$M172*_coefficients_!G$12- _coefficients_!G$2)/_coefficients_!G$8</f>
        <v>-0.93432766924531629</v>
      </c>
      <c r="H172">
        <f>(_coefficients_!H$2 - _raw_predictions_!H172*(1-_raw_predictions_!$M172*'Score Dashboard'!$B$2) - _raw_predictions_!$M172*'Score Dashboard'!$B$2*_coefficients_!H$12)/_coefficients_!H$8</f>
        <v>1.5182967201579529</v>
      </c>
      <c r="I172">
        <f>(1-_raw_predictions_!$M172*'Score Dashboard'!$B$2) * _raw_predictions_!I172/_coefficients_!L$2 * (_raw_predictions_!J172-_coefficients_!I$2)/_coefficients_!I$8</f>
        <v>-1.0023376865432237E-2</v>
      </c>
      <c r="J172">
        <f>(1-_raw_predictions_!$M172*'Score Dashboard'!$B$2) * _raw_predictions_!K172/_coefficients_!M$2 * (_raw_predictions_!L172-_coefficients_!J$2)/_coefficients_!J$8</f>
        <v>-6.3452898416153203E-2</v>
      </c>
      <c r="K172">
        <f t="shared" si="2"/>
        <v>-5.8352938962547576</v>
      </c>
    </row>
    <row r="173" spans="1:11">
      <c r="A173" t="str">
        <f>_raw_predictions_!A173</f>
        <v>Udoka Azubuike</v>
      </c>
      <c r="B173">
        <f>(_raw_predictions_!B173*(1-_raw_predictions_!$M173*'Score Dashboard'!$B$2) + 'Score Dashboard'!$B$2*_raw_predictions_!$M173*_coefficients_!B$12- _coefficients_!B$2)/_coefficients_!B$8</f>
        <v>-1.691321187100256</v>
      </c>
      <c r="C173">
        <f>(_raw_predictions_!C173*(1-_raw_predictions_!$M173*'Score Dashboard'!$B$2) + 'Score Dashboard'!$B$2*_raw_predictions_!$M173*_coefficients_!C$12- _coefficients_!C$2)/_coefficients_!C$8</f>
        <v>-0.8558443399763882</v>
      </c>
      <c r="D173">
        <f>(_raw_predictions_!D173*(1-_raw_predictions_!$M173*'Score Dashboard'!$B$2) + 'Score Dashboard'!$B$2*_raw_predictions_!$M173*_coefficients_!D$12- _coefficients_!D$2)/_coefficients_!D$8</f>
        <v>-1.292866227901118</v>
      </c>
      <c r="E173">
        <f>(_raw_predictions_!E173*(1-_raw_predictions_!$M173*'Score Dashboard'!$B$2) + 'Score Dashboard'!$B$2*_raw_predictions_!$M173*_coefficients_!E$12- _coefficients_!E$2)/_coefficients_!E$8</f>
        <v>-1.7801064127083823</v>
      </c>
      <c r="F173">
        <f>(_raw_predictions_!F173*(1-_raw_predictions_!$M173*'Score Dashboard'!$B$2) + 'Score Dashboard'!$B$2*_raw_predictions_!$M173*_coefficients_!F$12- _coefficients_!F$2)/_coefficients_!F$8</f>
        <v>-0.37265264493699324</v>
      </c>
      <c r="G173">
        <f>(_raw_predictions_!G173*(1-_raw_predictions_!$M173*'Score Dashboard'!$B$2) + 'Score Dashboard'!$B$2*_raw_predictions_!$M173*_coefficients_!G$12- _coefficients_!G$2)/_coefficients_!G$8</f>
        <v>-1.3136991005407777</v>
      </c>
      <c r="H173">
        <f>(_coefficients_!H$2 - _raw_predictions_!H173*(1-_raw_predictions_!$M173*'Score Dashboard'!$B$2) - _raw_predictions_!$M173*'Score Dashboard'!$B$2*_coefficients_!H$12)/_coefficients_!H$8</f>
        <v>1.3872638057454691</v>
      </c>
      <c r="I173">
        <f>(1-_raw_predictions_!$M173*'Score Dashboard'!$B$2) * _raw_predictions_!I173/_coefficients_!L$2 * (_raw_predictions_!J173-_coefficients_!I$2)/_coefficients_!I$8</f>
        <v>-0.5298393203738303</v>
      </c>
      <c r="J173">
        <f>(1-_raw_predictions_!$M173*'Score Dashboard'!$B$2) * _raw_predictions_!K173/_coefficients_!M$2 * (_raw_predictions_!L173-_coefficients_!J$2)/_coefficients_!J$8</f>
        <v>0.49078918079195127</v>
      </c>
      <c r="K173">
        <f t="shared" si="2"/>
        <v>-5.9582762470003248</v>
      </c>
    </row>
    <row r="174" spans="1:11">
      <c r="A174" t="str">
        <f>_raw_predictions_!A174</f>
        <v>Willy Hernangomez</v>
      </c>
      <c r="B174">
        <f>(_raw_predictions_!B174*(1-_raw_predictions_!$M174*'Score Dashboard'!$B$2) + 'Score Dashboard'!$B$2*_raw_predictions_!$M174*_coefficients_!B$12- _coefficients_!B$2)/_coefficients_!B$8</f>
        <v>-1.5943649499427883</v>
      </c>
      <c r="C174">
        <f>(_raw_predictions_!C174*(1-_raw_predictions_!$M174*'Score Dashboard'!$B$2) + 'Score Dashboard'!$B$2*_raw_predictions_!$M174*_coefficients_!C$12- _coefficients_!C$2)/_coefficients_!C$8</f>
        <v>-0.90928925682774475</v>
      </c>
      <c r="D174">
        <f>(_raw_predictions_!D174*(1-_raw_predictions_!$M174*'Score Dashboard'!$B$2) + 'Score Dashboard'!$B$2*_raw_predictions_!$M174*_coefficients_!D$12- _coefficients_!D$2)/_coefficients_!D$8</f>
        <v>-1.2651143832528604</v>
      </c>
      <c r="E174">
        <f>(_raw_predictions_!E174*(1-_raw_predictions_!$M174*'Score Dashboard'!$B$2) + 'Score Dashboard'!$B$2*_raw_predictions_!$M174*_coefficients_!E$12- _coefficients_!E$2)/_coefficients_!E$8</f>
        <v>-1.651578631024774</v>
      </c>
      <c r="F174">
        <f>(_raw_predictions_!F174*(1-_raw_predictions_!$M174*'Score Dashboard'!$B$2) + 'Score Dashboard'!$B$2*_raw_predictions_!$M174*_coefficients_!F$12- _coefficients_!F$2)/_coefficients_!F$8</f>
        <v>-0.71961975784332055</v>
      </c>
      <c r="G174">
        <f>(_raw_predictions_!G174*(1-_raw_predictions_!$M174*'Score Dashboard'!$B$2) + 'Score Dashboard'!$B$2*_raw_predictions_!$M174*_coefficients_!G$12- _coefficients_!G$2)/_coefficients_!G$8</f>
        <v>-1.2845661321986777</v>
      </c>
      <c r="H174">
        <f>(_coefficients_!H$2 - _raw_predictions_!H174*(1-_raw_predictions_!$M174*'Score Dashboard'!$B$2) - _raw_predictions_!$M174*'Score Dashboard'!$B$2*_coefficients_!H$12)/_coefficients_!H$8</f>
        <v>1.229566793961379</v>
      </c>
      <c r="I174">
        <f>(1-_raw_predictions_!$M174*'Score Dashboard'!$B$2) * _raw_predictions_!I174/_coefficients_!L$2 * (_raw_predictions_!J174-_coefficients_!I$2)/_coefficients_!I$8</f>
        <v>-0.23591050856845217</v>
      </c>
      <c r="J174">
        <f>(1-_raw_predictions_!$M174*'Score Dashboard'!$B$2) * _raw_predictions_!K174/_coefficients_!M$2 * (_raw_predictions_!L174-_coefficients_!J$2)/_coefficients_!J$8</f>
        <v>0.12243800519658317</v>
      </c>
      <c r="K174">
        <f t="shared" si="2"/>
        <v>-6.3084388205006547</v>
      </c>
    </row>
    <row r="175" spans="1:11">
      <c r="A175" t="str">
        <f>_raw_predictions_!A175</f>
        <v>Talen Horton-Tucker</v>
      </c>
      <c r="B175">
        <f>(_raw_predictions_!B175*(1-_raw_predictions_!$M175*'Score Dashboard'!$B$2) + 'Score Dashboard'!$B$2*_raw_predictions_!$M175*_coefficients_!B$12- _coefficients_!B$2)/_coefficients_!B$8</f>
        <v>-0.7878502253988604</v>
      </c>
      <c r="C175">
        <f>(_raw_predictions_!C175*(1-_raw_predictions_!$M175*'Score Dashboard'!$B$2) + 'Score Dashboard'!$B$2*_raw_predictions_!$M175*_coefficients_!C$12- _coefficients_!C$2)/_coefficients_!C$8</f>
        <v>-0.89595433505820299</v>
      </c>
      <c r="D175">
        <f>(_raw_predictions_!D175*(1-_raw_predictions_!$M175*'Score Dashboard'!$B$2) + 'Score Dashboard'!$B$2*_raw_predictions_!$M175*_coefficients_!D$12- _coefficients_!D$2)/_coefficients_!D$8</f>
        <v>2.3201151526242282E-2</v>
      </c>
      <c r="E175">
        <f>(_raw_predictions_!E175*(1-_raw_predictions_!$M175*'Score Dashboard'!$B$2) + 'Score Dashboard'!$B$2*_raw_predictions_!$M175*_coefficients_!E$12- _coefficients_!E$2)/_coefficients_!E$8</f>
        <v>-0.45089992743402602</v>
      </c>
      <c r="F175">
        <f>(_raw_predictions_!F175*(1-_raw_predictions_!$M175*'Score Dashboard'!$B$2) + 'Score Dashboard'!$B$2*_raw_predictions_!$M175*_coefficients_!F$12- _coefficients_!F$2)/_coefficients_!F$8</f>
        <v>-0.4321355244681328</v>
      </c>
      <c r="G175">
        <f>(_raw_predictions_!G175*(1-_raw_predictions_!$M175*'Score Dashboard'!$B$2) + 'Score Dashboard'!$B$2*_raw_predictions_!$M175*_coefficients_!G$12- _coefficients_!G$2)/_coefficients_!G$8</f>
        <v>-0.54567349270436682</v>
      </c>
      <c r="H175">
        <f>(_coefficients_!H$2 - _raw_predictions_!H175*(1-_raw_predictions_!$M175*'Score Dashboard'!$B$2) - _raw_predictions_!$M175*'Score Dashboard'!$B$2*_coefficients_!H$12)/_coefficients_!H$8</f>
        <v>-8.2741955020181557E-2</v>
      </c>
      <c r="I175">
        <f>(1-_raw_predictions_!$M175*'Score Dashboard'!$B$2) * _raw_predictions_!I175/_coefficients_!L$2 * (_raw_predictions_!J175-_coefficients_!I$2)/_coefficients_!I$8</f>
        <v>-0.17145532294404053</v>
      </c>
      <c r="J175">
        <f>(1-_raw_predictions_!$M175*'Score Dashboard'!$B$2) * _raw_predictions_!K175/_coefficients_!M$2 * (_raw_predictions_!L175-_coefficients_!J$2)/_coefficients_!J$8</f>
        <v>-0.69887220484268342</v>
      </c>
      <c r="K175">
        <f t="shared" si="2"/>
        <v>-4.0423818363442514</v>
      </c>
    </row>
    <row r="176" spans="1:11">
      <c r="A176" t="str">
        <f>_raw_predictions_!A176</f>
        <v>Taj Gibson</v>
      </c>
      <c r="B176">
        <f>(_raw_predictions_!B176*(1-_raw_predictions_!$M176*'Score Dashboard'!$B$2) + 'Score Dashboard'!$B$2*_raw_predictions_!$M176*_coefficients_!B$12- _coefficients_!B$2)/_coefficients_!B$8</f>
        <v>-1.8954227605339544</v>
      </c>
      <c r="C176">
        <f>(_raw_predictions_!C176*(1-_raw_predictions_!$M176*'Score Dashboard'!$B$2) + 'Score Dashboard'!$B$2*_raw_predictions_!$M176*_coefficients_!C$12- _coefficients_!C$2)/_coefficients_!C$8</f>
        <v>-1.2519615328970939</v>
      </c>
      <c r="D176">
        <f>(_raw_predictions_!D176*(1-_raw_predictions_!$M176*'Score Dashboard'!$B$2) + 'Score Dashboard'!$B$2*_raw_predictions_!$M176*_coefficients_!D$12- _coefficients_!D$2)/_coefficients_!D$8</f>
        <v>-1.2767539068404392</v>
      </c>
      <c r="E176">
        <f>(_raw_predictions_!E176*(1-_raw_predictions_!$M176*'Score Dashboard'!$B$2) + 'Score Dashboard'!$B$2*_raw_predictions_!$M176*_coefficients_!E$12- _coefficients_!E$2)/_coefficients_!E$8</f>
        <v>-1.7740734079775005</v>
      </c>
      <c r="F176">
        <f>(_raw_predictions_!F176*(1-_raw_predictions_!$M176*'Score Dashboard'!$B$2) + 'Score Dashboard'!$B$2*_raw_predictions_!$M176*_coefficients_!F$12- _coefficients_!F$2)/_coefficients_!F$8</f>
        <v>-0.64584193246220334</v>
      </c>
      <c r="G176">
        <f>(_raw_predictions_!G176*(1-_raw_predictions_!$M176*'Score Dashboard'!$B$2) + 'Score Dashboard'!$B$2*_raw_predictions_!$M176*_coefficients_!G$12- _coefficients_!G$2)/_coefficients_!G$8</f>
        <v>-1.1436043682409374</v>
      </c>
      <c r="H176">
        <f>(_coefficients_!H$2 - _raw_predictions_!H176*(1-_raw_predictions_!$M176*'Score Dashboard'!$B$2) - _raw_predictions_!$M176*'Score Dashboard'!$B$2*_coefficients_!H$12)/_coefficients_!H$8</f>
        <v>1.5810268258670095</v>
      </c>
      <c r="I176">
        <f>(1-_raw_predictions_!$M176*'Score Dashboard'!$B$2) * _raw_predictions_!I176/_coefficients_!L$2 * (_raw_predictions_!J176-_coefficients_!I$2)/_coefficients_!I$8</f>
        <v>-7.4618809358968349E-2</v>
      </c>
      <c r="J176">
        <f>(1-_raw_predictions_!$M176*'Score Dashboard'!$B$2) * _raw_predictions_!K176/_coefficients_!M$2 * (_raw_predictions_!L176-_coefficients_!J$2)/_coefficients_!J$8</f>
        <v>5.3190829253429411E-2</v>
      </c>
      <c r="K176">
        <f t="shared" si="2"/>
        <v>-6.4280590631906573</v>
      </c>
    </row>
    <row r="177" spans="1:11">
      <c r="A177" t="str">
        <f>_raw_predictions_!A177</f>
        <v>Robin Lopez</v>
      </c>
      <c r="B177">
        <f>(_raw_predictions_!B177*(1-_raw_predictions_!$M177*'Score Dashboard'!$B$2) + 'Score Dashboard'!$B$2*_raw_predictions_!$M177*_coefficients_!B$12- _coefficients_!B$2)/_coefficients_!B$8</f>
        <v>-1.785864450026202</v>
      </c>
      <c r="C177">
        <f>(_raw_predictions_!C177*(1-_raw_predictions_!$M177*'Score Dashboard'!$B$2) + 'Score Dashboard'!$B$2*_raw_predictions_!$M177*_coefficients_!C$12- _coefficients_!C$2)/_coefficients_!C$8</f>
        <v>-1.3345853328818924</v>
      </c>
      <c r="D177">
        <f>(_raw_predictions_!D177*(1-_raw_predictions_!$M177*'Score Dashboard'!$B$2) + 'Score Dashboard'!$B$2*_raw_predictions_!$M177*_coefficients_!D$12- _coefficients_!D$2)/_coefficients_!D$8</f>
        <v>-1.2017191301950494</v>
      </c>
      <c r="E177">
        <f>(_raw_predictions_!E177*(1-_raw_predictions_!$M177*'Score Dashboard'!$B$2) + 'Score Dashboard'!$B$2*_raw_predictions_!$M177*_coefficients_!E$12- _coefficients_!E$2)/_coefficients_!E$8</f>
        <v>-1.7997128219892968</v>
      </c>
      <c r="F177">
        <f>(_raw_predictions_!F177*(1-_raw_predictions_!$M177*'Score Dashboard'!$B$2) + 'Score Dashboard'!$B$2*_raw_predictions_!$M177*_coefficients_!F$12- _coefficients_!F$2)/_coefficients_!F$8</f>
        <v>-0.69171197928135408</v>
      </c>
      <c r="G177">
        <f>(_raw_predictions_!G177*(1-_raw_predictions_!$M177*'Score Dashboard'!$B$2) + 'Score Dashboard'!$B$2*_raw_predictions_!$M177*_coefficients_!G$12- _coefficients_!G$2)/_coefficients_!G$8</f>
        <v>-1.116954091258435</v>
      </c>
      <c r="H177">
        <f>(_coefficients_!H$2 - _raw_predictions_!H177*(1-_raw_predictions_!$M177*'Score Dashboard'!$B$2) - _raw_predictions_!$M177*'Score Dashboard'!$B$2*_coefficients_!H$12)/_coefficients_!H$8</f>
        <v>1.40225470820117</v>
      </c>
      <c r="I177">
        <f>(1-_raw_predictions_!$M177*'Score Dashboard'!$B$2) * _raw_predictions_!I177/_coefficients_!L$2 * (_raw_predictions_!J177-_coefficients_!I$2)/_coefficients_!I$8</f>
        <v>-7.0792953092540897E-2</v>
      </c>
      <c r="J177">
        <f>(1-_raw_predictions_!$M177*'Score Dashboard'!$B$2) * _raw_predictions_!K177/_coefficients_!M$2 * (_raw_predictions_!L177-_coefficients_!J$2)/_coefficients_!J$8</f>
        <v>8.6705933786356826E-2</v>
      </c>
      <c r="K177">
        <f t="shared" si="2"/>
        <v>-6.5123801167372442</v>
      </c>
    </row>
    <row r="178" spans="1:11">
      <c r="A178" t="str">
        <f>_raw_predictions_!A178</f>
        <v>Robert Covington</v>
      </c>
      <c r="B178">
        <f>(_raw_predictions_!B178*(1-_raw_predictions_!$M178*'Score Dashboard'!$B$2) + 'Score Dashboard'!$B$2*_raw_predictions_!$M178*_coefficients_!B$12- _coefficients_!B$2)/_coefficients_!B$8</f>
        <v>-1.6427762128429877</v>
      </c>
      <c r="C178">
        <f>(_raw_predictions_!C178*(1-_raw_predictions_!$M178*'Score Dashboard'!$B$2) + 'Score Dashboard'!$B$2*_raw_predictions_!$M178*_coefficients_!C$12- _coefficients_!C$2)/_coefficients_!C$8</f>
        <v>-1.0911125470316885</v>
      </c>
      <c r="D178">
        <f>(_raw_predictions_!D178*(1-_raw_predictions_!$M178*'Score Dashboard'!$B$2) + 'Score Dashboard'!$B$2*_raw_predictions_!$M178*_coefficients_!D$12- _coefficients_!D$2)/_coefficients_!D$8</f>
        <v>-1.1859873743551512</v>
      </c>
      <c r="E178">
        <f>(_raw_predictions_!E178*(1-_raw_predictions_!$M178*'Score Dashboard'!$B$2) + 'Score Dashboard'!$B$2*_raw_predictions_!$M178*_coefficients_!E$12- _coefficients_!E$2)/_coefficients_!E$8</f>
        <v>-0.78640759367368784</v>
      </c>
      <c r="F178">
        <f>(_raw_predictions_!F178*(1-_raw_predictions_!$M178*'Score Dashboard'!$B$2) + 'Score Dashboard'!$B$2*_raw_predictions_!$M178*_coefficients_!F$12- _coefficients_!F$2)/_coefficients_!F$8</f>
        <v>-0.31100542062088027</v>
      </c>
      <c r="G178">
        <f>(_raw_predictions_!G178*(1-_raw_predictions_!$M178*'Score Dashboard'!$B$2) + 'Score Dashboard'!$B$2*_raw_predictions_!$M178*_coefficients_!G$12- _coefficients_!G$2)/_coefficients_!G$8</f>
        <v>-0.63919806915677102</v>
      </c>
      <c r="H178">
        <f>(_coefficients_!H$2 - _raw_predictions_!H178*(1-_raw_predictions_!$M178*'Score Dashboard'!$B$2) - _raw_predictions_!$M178*'Score Dashboard'!$B$2*_coefficients_!H$12)/_coefficients_!H$8</f>
        <v>1.5380330113496732</v>
      </c>
      <c r="I178">
        <f>(1-_raw_predictions_!$M178*'Score Dashboard'!$B$2) * _raw_predictions_!I178/_coefficients_!L$2 * (_raw_predictions_!J178-_coefficients_!I$2)/_coefficients_!I$8</f>
        <v>-2.9985991643363675E-2</v>
      </c>
      <c r="J178">
        <f>(1-_raw_predictions_!$M178*'Score Dashboard'!$B$2) * _raw_predictions_!K178/_coefficients_!M$2 * (_raw_predictions_!L178-_coefficients_!J$2)/_coefficients_!J$8</f>
        <v>-0.25476645667962522</v>
      </c>
      <c r="K178">
        <f t="shared" si="2"/>
        <v>-4.4032066546544826</v>
      </c>
    </row>
    <row r="179" spans="1:11">
      <c r="A179" t="str">
        <f>_raw_predictions_!A179</f>
        <v>Richaun Holmes</v>
      </c>
      <c r="B179">
        <f>(_raw_predictions_!B179*(1-_raw_predictions_!$M179*'Score Dashboard'!$B$2) + 'Score Dashboard'!$B$2*_raw_predictions_!$M179*_coefficients_!B$12- _coefficients_!B$2)/_coefficients_!B$8</f>
        <v>-1.7048576318036766</v>
      </c>
      <c r="C179">
        <f>(_raw_predictions_!C179*(1-_raw_predictions_!$M179*'Score Dashboard'!$B$2) + 'Score Dashboard'!$B$2*_raw_predictions_!$M179*_coefficients_!C$12- _coefficients_!C$2)/_coefficients_!C$8</f>
        <v>-0.93252642390490381</v>
      </c>
      <c r="D179">
        <f>(_raw_predictions_!D179*(1-_raw_predictions_!$M179*'Score Dashboard'!$B$2) + 'Score Dashboard'!$B$2*_raw_predictions_!$M179*_coefficients_!D$12- _coefficients_!D$2)/_coefficients_!D$8</f>
        <v>-1.258434663793276</v>
      </c>
      <c r="E179">
        <f>(_raw_predictions_!E179*(1-_raw_predictions_!$M179*'Score Dashboard'!$B$2) + 'Score Dashboard'!$B$2*_raw_predictions_!$M179*_coefficients_!E$12- _coefficients_!E$2)/_coefficients_!E$8</f>
        <v>-1.8484143060207661</v>
      </c>
      <c r="F179">
        <f>(_raw_predictions_!F179*(1-_raw_predictions_!$M179*'Score Dashboard'!$B$2) + 'Score Dashboard'!$B$2*_raw_predictions_!$M179*_coefficients_!F$12- _coefficients_!F$2)/_coefficients_!F$8</f>
        <v>-0.54785876733832495</v>
      </c>
      <c r="G179">
        <f>(_raw_predictions_!G179*(1-_raw_predictions_!$M179*'Score Dashboard'!$B$2) + 'Score Dashboard'!$B$2*_raw_predictions_!$M179*_coefficients_!G$12- _coefficients_!G$2)/_coefficients_!G$8</f>
        <v>-1.0660551829088096</v>
      </c>
      <c r="H179">
        <f>(_coefficients_!H$2 - _raw_predictions_!H179*(1-_raw_predictions_!$M179*'Score Dashboard'!$B$2) - _raw_predictions_!$M179*'Score Dashboard'!$B$2*_coefficients_!H$12)/_coefficients_!H$8</f>
        <v>1.5670854635252331</v>
      </c>
      <c r="I179">
        <f>(1-_raw_predictions_!$M179*'Score Dashboard'!$B$2) * _raw_predictions_!I179/_coefficients_!L$2 * (_raw_predictions_!J179-_coefficients_!I$2)/_coefficients_!I$8</f>
        <v>-0.10928844141685365</v>
      </c>
      <c r="J179">
        <f>(1-_raw_predictions_!$M179*'Score Dashboard'!$B$2) * _raw_predictions_!K179/_coefficients_!M$2 * (_raw_predictions_!L179-_coefficients_!J$2)/_coefficients_!J$8</f>
        <v>0.25850266281303652</v>
      </c>
      <c r="K179">
        <f t="shared" si="2"/>
        <v>-5.6418472908483412</v>
      </c>
    </row>
    <row r="180" spans="1:11">
      <c r="A180" t="str">
        <f>_raw_predictions_!A180</f>
        <v>Reggie Jackson</v>
      </c>
      <c r="B180">
        <f>(_raw_predictions_!B180*(1-_raw_predictions_!$M180*'Score Dashboard'!$B$2) + 'Score Dashboard'!$B$2*_raw_predictions_!$M180*_coefficients_!B$12- _coefficients_!B$2)/_coefficients_!B$8</f>
        <v>-0.93166675453923842</v>
      </c>
      <c r="C180">
        <f>(_raw_predictions_!C180*(1-_raw_predictions_!$M180*'Score Dashboard'!$B$2) + 'Score Dashboard'!$B$2*_raw_predictions_!$M180*_coefficients_!C$12- _coefficients_!C$2)/_coefficients_!C$8</f>
        <v>-1.268854733564498</v>
      </c>
      <c r="D180">
        <f>(_raw_predictions_!D180*(1-_raw_predictions_!$M180*'Score Dashboard'!$B$2) + 'Score Dashboard'!$B$2*_raw_predictions_!$M180*_coefficients_!D$12- _coefficients_!D$2)/_coefficients_!D$8</f>
        <v>-0.20189719277562088</v>
      </c>
      <c r="E180">
        <f>(_raw_predictions_!E180*(1-_raw_predictions_!$M180*'Score Dashboard'!$B$2) + 'Score Dashboard'!$B$2*_raw_predictions_!$M180*_coefficients_!E$12- _coefficients_!E$2)/_coefficients_!E$8</f>
        <v>-1.0582488870572144</v>
      </c>
      <c r="F180">
        <f>(_raw_predictions_!F180*(1-_raw_predictions_!$M180*'Score Dashboard'!$B$2) + 'Score Dashboard'!$B$2*_raw_predictions_!$M180*_coefficients_!F$12- _coefficients_!F$2)/_coefficients_!F$8</f>
        <v>-0.98830445853999627</v>
      </c>
      <c r="G180">
        <f>(_raw_predictions_!G180*(1-_raw_predictions_!$M180*'Score Dashboard'!$B$2) + 'Score Dashboard'!$B$2*_raw_predictions_!$M180*_coefficients_!G$12- _coefficients_!G$2)/_coefficients_!G$8</f>
        <v>5.1699341608944377E-2</v>
      </c>
      <c r="H180">
        <f>(_coefficients_!H$2 - _raw_predictions_!H180*(1-_raw_predictions_!$M180*'Score Dashboard'!$B$2) - _raw_predictions_!$M180*'Score Dashboard'!$B$2*_coefficients_!H$12)/_coefficients_!H$8</f>
        <v>0.30415314736680604</v>
      </c>
      <c r="I180">
        <f>(1-_raw_predictions_!$M180*'Score Dashboard'!$B$2) * _raw_predictions_!I180/_coefficients_!L$2 * (_raw_predictions_!J180-_coefficients_!I$2)/_coefficients_!I$8</f>
        <v>8.0045355534929127E-2</v>
      </c>
      <c r="J180">
        <f>(1-_raw_predictions_!$M180*'Score Dashboard'!$B$2) * _raw_predictions_!K180/_coefficients_!M$2 * (_raw_predictions_!L180-_coefficients_!J$2)/_coefficients_!J$8</f>
        <v>-0.85510117608627656</v>
      </c>
      <c r="K180">
        <f t="shared" si="2"/>
        <v>-4.8681753580521656</v>
      </c>
    </row>
    <row r="181" spans="1:11">
      <c r="A181" t="str">
        <f>_raw_predictions_!A181</f>
        <v>Reggie Bullock</v>
      </c>
      <c r="B181">
        <f>(_raw_predictions_!B181*(1-_raw_predictions_!$M181*'Score Dashboard'!$B$2) + 'Score Dashboard'!$B$2*_raw_predictions_!$M181*_coefficients_!B$12- _coefficients_!B$2)/_coefficients_!B$8</f>
        <v>-1.4356207723470522</v>
      </c>
      <c r="C181">
        <f>(_raw_predictions_!C181*(1-_raw_predictions_!$M181*'Score Dashboard'!$B$2) + 'Score Dashboard'!$B$2*_raw_predictions_!$M181*_coefficients_!C$12- _coefficients_!C$2)/_coefficients_!C$8</f>
        <v>-0.94700330032119306</v>
      </c>
      <c r="D181">
        <f>(_raw_predictions_!D181*(1-_raw_predictions_!$M181*'Score Dashboard'!$B$2) + 'Score Dashboard'!$B$2*_raw_predictions_!$M181*_coefficients_!D$12- _coefficients_!D$2)/_coefficients_!D$8</f>
        <v>-1.0181245423481813</v>
      </c>
      <c r="E181">
        <f>(_raw_predictions_!E181*(1-_raw_predictions_!$M181*'Score Dashboard'!$B$2) + 'Score Dashboard'!$B$2*_raw_predictions_!$M181*_coefficients_!E$12- _coefficients_!E$2)/_coefficients_!E$8</f>
        <v>-0.88477476759081031</v>
      </c>
      <c r="F181">
        <f>(_raw_predictions_!F181*(1-_raw_predictions_!$M181*'Score Dashboard'!$B$2) + 'Score Dashboard'!$B$2*_raw_predictions_!$M181*_coefficients_!F$12- _coefficients_!F$2)/_coefficients_!F$8</f>
        <v>-0.86250161866524666</v>
      </c>
      <c r="G181">
        <f>(_raw_predictions_!G181*(1-_raw_predictions_!$M181*'Score Dashboard'!$B$2) + 'Score Dashboard'!$B$2*_raw_predictions_!$M181*_coefficients_!G$12- _coefficients_!G$2)/_coefficients_!G$8</f>
        <v>-3.2993534749339554E-2</v>
      </c>
      <c r="H181">
        <f>(_coefficients_!H$2 - _raw_predictions_!H181*(1-_raw_predictions_!$M181*'Score Dashboard'!$B$2) - _raw_predictions_!$M181*'Score Dashboard'!$B$2*_coefficients_!H$12)/_coefficients_!H$8</f>
        <v>1.5807590951413382</v>
      </c>
      <c r="I181">
        <f>(1-_raw_predictions_!$M181*'Score Dashboard'!$B$2) * _raw_predictions_!I181/_coefficients_!L$2 * (_raw_predictions_!J181-_coefficients_!I$2)/_coefficients_!I$8</f>
        <v>1.0095542803270983E-2</v>
      </c>
      <c r="J181">
        <f>(1-_raw_predictions_!$M181*'Score Dashboard'!$B$2) * _raw_predictions_!K181/_coefficients_!M$2 * (_raw_predictions_!L181-_coefficients_!J$2)/_coefficients_!J$8</f>
        <v>-0.48126973604679446</v>
      </c>
      <c r="K181">
        <f t="shared" si="2"/>
        <v>-4.0714336341240092</v>
      </c>
    </row>
    <row r="182" spans="1:11">
      <c r="A182" t="str">
        <f>_raw_predictions_!A182</f>
        <v>Raul Neto</v>
      </c>
      <c r="B182">
        <f>(_raw_predictions_!B182*(1-_raw_predictions_!$M182*'Score Dashboard'!$B$2) + 'Score Dashboard'!$B$2*_raw_predictions_!$M182*_coefficients_!B$12- _coefficients_!B$2)/_coefficients_!B$8</f>
        <v>-1.8049052399657608</v>
      </c>
      <c r="C182">
        <f>(_raw_predictions_!C182*(1-_raw_predictions_!$M182*'Score Dashboard'!$B$2) + 'Score Dashboard'!$B$2*_raw_predictions_!$M182*_coefficients_!C$12- _coefficients_!C$2)/_coefficients_!C$8</f>
        <v>-1.4802955705280711</v>
      </c>
      <c r="D182">
        <f>(_raw_predictions_!D182*(1-_raw_predictions_!$M182*'Score Dashboard'!$B$2) + 'Score Dashboard'!$B$2*_raw_predictions_!$M182*_coefficients_!D$12- _coefficients_!D$2)/_coefficients_!D$8</f>
        <v>-0.71326414363257673</v>
      </c>
      <c r="E182">
        <f>(_raw_predictions_!E182*(1-_raw_predictions_!$M182*'Score Dashboard'!$B$2) + 'Score Dashboard'!$B$2*_raw_predictions_!$M182*_coefficients_!E$12- _coefficients_!E$2)/_coefficients_!E$8</f>
        <v>-1.233075062823878</v>
      </c>
      <c r="F182">
        <f>(_raw_predictions_!F182*(1-_raw_predictions_!$M182*'Score Dashboard'!$B$2) + 'Score Dashboard'!$B$2*_raw_predictions_!$M182*_coefficients_!F$12- _coefficients_!F$2)/_coefficients_!F$8</f>
        <v>-0.98825724864651765</v>
      </c>
      <c r="G182">
        <f>(_raw_predictions_!G182*(1-_raw_predictions_!$M182*'Score Dashboard'!$B$2) + 'Score Dashboard'!$B$2*_raw_predictions_!$M182*_coefficients_!G$12- _coefficients_!G$2)/_coefficients_!G$8</f>
        <v>-1.0336795095001641</v>
      </c>
      <c r="H182">
        <f>(_coefficients_!H$2 - _raw_predictions_!H182*(1-_raw_predictions_!$M182*'Score Dashboard'!$B$2) - _raw_predictions_!$M182*'Score Dashboard'!$B$2*_coefficients_!H$12)/_coefficients_!H$8</f>
        <v>1.4074521519941932</v>
      </c>
      <c r="I182">
        <f>(1-_raw_predictions_!$M182*'Score Dashboard'!$B$2) * _raw_predictions_!I182/_coefficients_!L$2 * (_raw_predictions_!J182-_coefficients_!I$2)/_coefficients_!I$8</f>
        <v>-2.9925788281393296E-2</v>
      </c>
      <c r="J182">
        <f>(1-_raw_predictions_!$M182*'Score Dashboard'!$B$2) * _raw_predictions_!K182/_coefficients_!M$2 * (_raw_predictions_!L182-_coefficients_!J$2)/_coefficients_!J$8</f>
        <v>-3.6113746647938342E-3</v>
      </c>
      <c r="K182">
        <f t="shared" si="2"/>
        <v>-5.8795617860489617</v>
      </c>
    </row>
    <row r="183" spans="1:11">
      <c r="A183" t="str">
        <f>_raw_predictions_!A183</f>
        <v>RJ Barrett</v>
      </c>
      <c r="B183">
        <f>(_raw_predictions_!B183*(1-_raw_predictions_!$M183*'Score Dashboard'!$B$2) + 'Score Dashboard'!$B$2*_raw_predictions_!$M183*_coefficients_!B$12- _coefficients_!B$2)/_coefficients_!B$8</f>
        <v>0.73345196719691808</v>
      </c>
      <c r="C183">
        <f>(_raw_predictions_!C183*(1-_raw_predictions_!$M183*'Score Dashboard'!$B$2) + 'Score Dashboard'!$B$2*_raw_predictions_!$M183*_coefficients_!C$12- _coefficients_!C$2)/_coefficients_!C$8</f>
        <v>3.6961393526555961E-2</v>
      </c>
      <c r="D183">
        <f>(_raw_predictions_!D183*(1-_raw_predictions_!$M183*'Score Dashboard'!$B$2) + 'Score Dashboard'!$B$2*_raw_predictions_!$M183*_coefficients_!D$12- _coefficients_!D$2)/_coefficients_!D$8</f>
        <v>-0.20678623019926962</v>
      </c>
      <c r="E183">
        <f>(_raw_predictions_!E183*(1-_raw_predictions_!$M183*'Score Dashboard'!$B$2) + 'Score Dashboard'!$B$2*_raw_predictions_!$M183*_coefficients_!E$12- _coefficients_!E$2)/_coefficients_!E$8</f>
        <v>-0.78648612223354986</v>
      </c>
      <c r="F183">
        <f>(_raw_predictions_!F183*(1-_raw_predictions_!$M183*'Score Dashboard'!$B$2) + 'Score Dashboard'!$B$2*_raw_predictions_!$M183*_coefficients_!F$12- _coefficients_!F$2)/_coefficients_!F$8</f>
        <v>-0.62974228171720026</v>
      </c>
      <c r="G183">
        <f>(_raw_predictions_!G183*(1-_raw_predictions_!$M183*'Score Dashboard'!$B$2) + 'Score Dashboard'!$B$2*_raw_predictions_!$M183*_coefficients_!G$12- _coefficients_!G$2)/_coefficients_!G$8</f>
        <v>0.26387662080412111</v>
      </c>
      <c r="H183">
        <f>(_coefficients_!H$2 - _raw_predictions_!H183*(1-_raw_predictions_!$M183*'Score Dashboard'!$B$2) - _raw_predictions_!$M183*'Score Dashboard'!$B$2*_coefficients_!H$12)/_coefficients_!H$8</f>
        <v>-0.69146352400461664</v>
      </c>
      <c r="I183">
        <f>(1-_raw_predictions_!$M183*'Score Dashboard'!$B$2) * _raw_predictions_!I183/_coefficients_!L$2 * (_raw_predictions_!J183-_coefficients_!I$2)/_coefficients_!I$8</f>
        <v>-1.0740801815222352</v>
      </c>
      <c r="J183">
        <f>(1-_raw_predictions_!$M183*'Score Dashboard'!$B$2) * _raw_predictions_!K183/_coefficients_!M$2 * (_raw_predictions_!L183-_coefficients_!J$2)/_coefficients_!J$8</f>
        <v>-0.89017307714990568</v>
      </c>
      <c r="K183">
        <f t="shared" si="2"/>
        <v>-3.2444414352991826</v>
      </c>
    </row>
    <row r="184" spans="1:11">
      <c r="A184" t="str">
        <f>_raw_predictions_!A184</f>
        <v>R.J. Hampton</v>
      </c>
      <c r="B184">
        <f>(_raw_predictions_!B184*(1-_raw_predictions_!$M184*'Score Dashboard'!$B$2) + 'Score Dashboard'!$B$2*_raw_predictions_!$M184*_coefficients_!B$12- _coefficients_!B$2)/_coefficients_!B$8</f>
        <v>-1.3893637883019254</v>
      </c>
      <c r="C184">
        <f>(_raw_predictions_!C184*(1-_raw_predictions_!$M184*'Score Dashboard'!$B$2) + 'Score Dashboard'!$B$2*_raw_predictions_!$M184*_coefficients_!C$12- _coefficients_!C$2)/_coefficients_!C$8</f>
        <v>-1.2424368594335922</v>
      </c>
      <c r="D184">
        <f>(_raw_predictions_!D184*(1-_raw_predictions_!$M184*'Score Dashboard'!$B$2) + 'Score Dashboard'!$B$2*_raw_predictions_!$M184*_coefficients_!D$12- _coefficients_!D$2)/_coefficients_!D$8</f>
        <v>-0.72896831398934503</v>
      </c>
      <c r="E184">
        <f>(_raw_predictions_!E184*(1-_raw_predictions_!$M184*'Score Dashboard'!$B$2) + 'Score Dashboard'!$B$2*_raw_predictions_!$M184*_coefficients_!E$12- _coefficients_!E$2)/_coefficients_!E$8</f>
        <v>-0.89259645300665491</v>
      </c>
      <c r="F184">
        <f>(_raw_predictions_!F184*(1-_raw_predictions_!$M184*'Score Dashboard'!$B$2) + 'Score Dashboard'!$B$2*_raw_predictions_!$M184*_coefficients_!F$12- _coefficients_!F$2)/_coefficients_!F$8</f>
        <v>-0.79792565191097076</v>
      </c>
      <c r="G184">
        <f>(_raw_predictions_!G184*(1-_raw_predictions_!$M184*'Score Dashboard'!$B$2) + 'Score Dashboard'!$B$2*_raw_predictions_!$M184*_coefficients_!G$12- _coefficients_!G$2)/_coefficients_!G$8</f>
        <v>-0.63485815769918241</v>
      </c>
      <c r="H184">
        <f>(_coefficients_!H$2 - _raw_predictions_!H184*(1-_raw_predictions_!$M184*'Score Dashboard'!$B$2) - _raw_predictions_!$M184*'Score Dashboard'!$B$2*_coefficients_!H$12)/_coefficients_!H$8</f>
        <v>0.84779158619564476</v>
      </c>
      <c r="I184">
        <f>(1-_raw_predictions_!$M184*'Score Dashboard'!$B$2) * _raw_predictions_!I184/_coefficients_!L$2 * (_raw_predictions_!J184-_coefficients_!I$2)/_coefficients_!I$8</f>
        <v>-0.16036912218741431</v>
      </c>
      <c r="J184">
        <f>(1-_raw_predictions_!$M184*'Score Dashboard'!$B$2) * _raw_predictions_!K184/_coefficients_!M$2 * (_raw_predictions_!L184-_coefficients_!J$2)/_coefficients_!J$8</f>
        <v>-0.37045727438619497</v>
      </c>
      <c r="K184">
        <f t="shared" si="2"/>
        <v>-5.369184034719634</v>
      </c>
    </row>
    <row r="185" spans="1:11">
      <c r="A185" t="str">
        <f>_raw_predictions_!A185</f>
        <v>Quentin Grimes</v>
      </c>
      <c r="B185">
        <f>(_raw_predictions_!B185*(1-_raw_predictions_!$M185*'Score Dashboard'!$B$2) + 'Score Dashboard'!$B$2*_raw_predictions_!$M185*_coefficients_!B$12- _coefficients_!B$2)/_coefficients_!B$8</f>
        <v>-0.49401618657864033</v>
      </c>
      <c r="C185">
        <f>(_raw_predictions_!C185*(1-_raw_predictions_!$M185*'Score Dashboard'!$B$2) + 'Score Dashboard'!$B$2*_raw_predictions_!$M185*_coefficients_!C$12- _coefficients_!C$2)/_coefficients_!C$8</f>
        <v>-0.73475263353298126</v>
      </c>
      <c r="D185">
        <f>(_raw_predictions_!D185*(1-_raw_predictions_!$M185*'Score Dashboard'!$B$2) + 'Score Dashboard'!$B$2*_raw_predictions_!$M185*_coefficients_!D$12- _coefficients_!D$2)/_coefficients_!D$8</f>
        <v>-0.50950795989654518</v>
      </c>
      <c r="E185">
        <f>(_raw_predictions_!E185*(1-_raw_predictions_!$M185*'Score Dashboard'!$B$2) + 'Score Dashboard'!$B$2*_raw_predictions_!$M185*_coefficients_!E$12- _coefficients_!E$2)/_coefficients_!E$8</f>
        <v>-0.16947865555671188</v>
      </c>
      <c r="F185">
        <f>(_raw_predictions_!F185*(1-_raw_predictions_!$M185*'Score Dashboard'!$B$2) + 'Score Dashboard'!$B$2*_raw_predictions_!$M185*_coefficients_!F$12- _coefficients_!F$2)/_coefficients_!F$8</f>
        <v>-0.47266339655353057</v>
      </c>
      <c r="G185">
        <f>(_raw_predictions_!G185*(1-_raw_predictions_!$M185*'Score Dashboard'!$B$2) + 'Score Dashboard'!$B$2*_raw_predictions_!$M185*_coefficients_!G$12- _coefficients_!G$2)/_coefficients_!G$8</f>
        <v>0.49411643973916269</v>
      </c>
      <c r="H185">
        <f>(_coefficients_!H$2 - _raw_predictions_!H185*(1-_raw_predictions_!$M185*'Score Dashboard'!$B$2) - _raw_predictions_!$M185*'Score Dashboard'!$B$2*_coefficients_!H$12)/_coefficients_!H$8</f>
        <v>0.67870694195254333</v>
      </c>
      <c r="I185">
        <f>(1-_raw_predictions_!$M185*'Score Dashboard'!$B$2) * _raw_predictions_!I185/_coefficients_!L$2 * (_raw_predictions_!J185-_coefficients_!I$2)/_coefficients_!I$8</f>
        <v>3.3272606124912917E-2</v>
      </c>
      <c r="J185">
        <f>(1-_raw_predictions_!$M185*'Score Dashboard'!$B$2) * _raw_predictions_!K185/_coefficients_!M$2 * (_raw_predictions_!L185-_coefficients_!J$2)/_coefficients_!J$8</f>
        <v>-0.56411423997050592</v>
      </c>
      <c r="K185">
        <f t="shared" si="2"/>
        <v>-1.7384370842722965</v>
      </c>
    </row>
    <row r="186" spans="1:11">
      <c r="A186" t="str">
        <f>_raw_predictions_!A186</f>
        <v>Precious Achiuwa</v>
      </c>
      <c r="B186">
        <f>(_raw_predictions_!B186*(1-_raw_predictions_!$M186*'Score Dashboard'!$B$2) + 'Score Dashboard'!$B$2*_raw_predictions_!$M186*_coefficients_!B$12- _coefficients_!B$2)/_coefficients_!B$8</f>
        <v>-0.90848991364937859</v>
      </c>
      <c r="C186">
        <f>(_raw_predictions_!C186*(1-_raw_predictions_!$M186*'Score Dashboard'!$B$2) + 'Score Dashboard'!$B$2*_raw_predictions_!$M186*_coefficients_!C$12- _coefficients_!C$2)/_coefficients_!C$8</f>
        <v>0.14353887671120991</v>
      </c>
      <c r="D186">
        <f>(_raw_predictions_!D186*(1-_raw_predictions_!$M186*'Score Dashboard'!$B$2) + 'Score Dashboard'!$B$2*_raw_predictions_!$M186*_coefficients_!D$12- _coefficients_!D$2)/_coefficients_!D$8</f>
        <v>-1.1223982157375887</v>
      </c>
      <c r="E186">
        <f>(_raw_predictions_!E186*(1-_raw_predictions_!$M186*'Score Dashboard'!$B$2) + 'Score Dashboard'!$B$2*_raw_predictions_!$M186*_coefficients_!E$12- _coefficients_!E$2)/_coefficients_!E$8</f>
        <v>-0.9771126637418488</v>
      </c>
      <c r="F186">
        <f>(_raw_predictions_!F186*(1-_raw_predictions_!$M186*'Score Dashboard'!$B$2) + 'Score Dashboard'!$B$2*_raw_predictions_!$M186*_coefficients_!F$12- _coefficients_!F$2)/_coefficients_!F$8</f>
        <v>-8.9840751390882656E-2</v>
      </c>
      <c r="G186">
        <f>(_raw_predictions_!G186*(1-_raw_predictions_!$M186*'Score Dashboard'!$B$2) + 'Score Dashboard'!$B$2*_raw_predictions_!$M186*_coefficients_!G$12- _coefficients_!G$2)/_coefficients_!G$8</f>
        <v>-0.86318443158420288</v>
      </c>
      <c r="H186">
        <f>(_coefficients_!H$2 - _raw_predictions_!H186*(1-_raw_predictions_!$M186*'Score Dashboard'!$B$2) - _raw_predictions_!$M186*'Score Dashboard'!$B$2*_coefficients_!H$12)/_coefficients_!H$8</f>
        <v>0.89570523705470673</v>
      </c>
      <c r="I186">
        <f>(1-_raw_predictions_!$M186*'Score Dashboard'!$B$2) * _raw_predictions_!I186/_coefficients_!L$2 * (_raw_predictions_!J186-_coefficients_!I$2)/_coefficients_!I$8</f>
        <v>-0.56275587049652331</v>
      </c>
      <c r="J186">
        <f>(1-_raw_predictions_!$M186*'Score Dashboard'!$B$2) * _raw_predictions_!K186/_coefficients_!M$2 * (_raw_predictions_!L186-_coefficients_!J$2)/_coefficients_!J$8</f>
        <v>0.11559092252876907</v>
      </c>
      <c r="K186">
        <f t="shared" si="2"/>
        <v>-3.3689468103057396</v>
      </c>
    </row>
    <row r="187" spans="1:11">
      <c r="A187" t="str">
        <f>_raw_predictions_!A187</f>
        <v>Rodney McGruder</v>
      </c>
      <c r="B187">
        <f>(_raw_predictions_!B187*(1-_raw_predictions_!$M187*'Score Dashboard'!$B$2) + 'Score Dashboard'!$B$2*_raw_predictions_!$M187*_coefficients_!B$12- _coefficients_!B$2)/_coefficients_!B$8</f>
        <v>-1.6842133018324821</v>
      </c>
      <c r="C187">
        <f>(_raw_predictions_!C187*(1-_raw_predictions_!$M187*'Score Dashboard'!$B$2) + 'Score Dashboard'!$B$2*_raw_predictions_!$M187*_coefficients_!C$12- _coefficients_!C$2)/_coefficients_!C$8</f>
        <v>-1.4100718216526469</v>
      </c>
      <c r="D187">
        <f>(_raw_predictions_!D187*(1-_raw_predictions_!$M187*'Score Dashboard'!$B$2) + 'Score Dashboard'!$B$2*_raw_predictions_!$M187*_coefficients_!D$12- _coefficients_!D$2)/_coefficients_!D$8</f>
        <v>-1.1540159386802598</v>
      </c>
      <c r="E187">
        <f>(_raw_predictions_!E187*(1-_raw_predictions_!$M187*'Score Dashboard'!$B$2) + 'Score Dashboard'!$B$2*_raw_predictions_!$M187*_coefficients_!E$12- _coefficients_!E$2)/_coefficients_!E$8</f>
        <v>-1.5129315212319077</v>
      </c>
      <c r="F187">
        <f>(_raw_predictions_!F187*(1-_raw_predictions_!$M187*'Score Dashboard'!$B$2) + 'Score Dashboard'!$B$2*_raw_predictions_!$M187*_coefficients_!F$12- _coefficients_!F$2)/_coefficients_!F$8</f>
        <v>-0.95143364400921659</v>
      </c>
      <c r="G187">
        <f>(_raw_predictions_!G187*(1-_raw_predictions_!$M187*'Score Dashboard'!$B$2) + 'Score Dashboard'!$B$2*_raw_predictions_!$M187*_coefficients_!G$12- _coefficients_!G$2)/_coefficients_!G$8</f>
        <v>-0.60567406594091666</v>
      </c>
      <c r="H187">
        <f>(_coefficients_!H$2 - _raw_predictions_!H187*(1-_raw_predictions_!$M187*'Score Dashboard'!$B$2) - _raw_predictions_!$M187*'Score Dashboard'!$B$2*_coefficients_!H$12)/_coefficients_!H$8</f>
        <v>1.5781627217415333</v>
      </c>
      <c r="I187">
        <f>(1-_raw_predictions_!$M187*'Score Dashboard'!$B$2) * _raw_predictions_!I187/_coefficients_!L$2 * (_raw_predictions_!J187-_coefficients_!I$2)/_coefficients_!I$8</f>
        <v>-4.3240953072959512E-2</v>
      </c>
      <c r="J187">
        <f>(1-_raw_predictions_!$M187*'Score Dashboard'!$B$2) * _raw_predictions_!K187/_coefficients_!M$2 * (_raw_predictions_!L187-_coefficients_!J$2)/_coefficients_!J$8</f>
        <v>-0.19798085552271769</v>
      </c>
      <c r="K187">
        <f t="shared" si="2"/>
        <v>-5.981399380201573</v>
      </c>
    </row>
    <row r="188" spans="1:11">
      <c r="A188" t="str">
        <f>_raw_predictions_!A188</f>
        <v>Peyton Watson</v>
      </c>
      <c r="B188">
        <f>(_raw_predictions_!B188*(1-_raw_predictions_!$M188*'Score Dashboard'!$B$2) + 'Score Dashboard'!$B$2*_raw_predictions_!$M188*_coefficients_!B$12- _coefficients_!B$2)/_coefficients_!B$8</f>
        <v>-1.5556190520903952</v>
      </c>
      <c r="C188">
        <f>(_raw_predictions_!C188*(1-_raw_predictions_!$M188*'Score Dashboard'!$B$2) + 'Score Dashboard'!$B$2*_raw_predictions_!$M188*_coefficients_!C$12- _coefficients_!C$2)/_coefficients_!C$8</f>
        <v>-1.1451839215001562</v>
      </c>
      <c r="D188">
        <f>(_raw_predictions_!D188*(1-_raw_predictions_!$M188*'Score Dashboard'!$B$2) + 'Score Dashboard'!$B$2*_raw_predictions_!$M188*_coefficients_!D$12- _coefficients_!D$2)/_coefficients_!D$8</f>
        <v>-1.1440704920170788</v>
      </c>
      <c r="E188">
        <f>(_raw_predictions_!E188*(1-_raw_predictions_!$M188*'Score Dashboard'!$B$2) + 'Score Dashboard'!$B$2*_raw_predictions_!$M188*_coefficients_!E$12- _coefficients_!E$2)/_coefficients_!E$8</f>
        <v>-1.499203941354005</v>
      </c>
      <c r="F188">
        <f>(_raw_predictions_!F188*(1-_raw_predictions_!$M188*'Score Dashboard'!$B$2) + 'Score Dashboard'!$B$2*_raw_predictions_!$M188*_coefficients_!F$12- _coefficients_!F$2)/_coefficients_!F$8</f>
        <v>-0.41463227937990732</v>
      </c>
      <c r="G188">
        <f>(_raw_predictions_!G188*(1-_raw_predictions_!$M188*'Score Dashboard'!$B$2) + 'Score Dashboard'!$B$2*_raw_predictions_!$M188*_coefficients_!G$12- _coefficients_!G$2)/_coefficients_!G$8</f>
        <v>-0.93810675953463851</v>
      </c>
      <c r="H188">
        <f>(_coefficients_!H$2 - _raw_predictions_!H188*(1-_raw_predictions_!$M188*'Score Dashboard'!$B$2) - _raw_predictions_!$M188*'Score Dashboard'!$B$2*_coefficients_!H$12)/_coefficients_!H$8</f>
        <v>1.3635064581450778</v>
      </c>
      <c r="I188">
        <f>(1-_raw_predictions_!$M188*'Score Dashboard'!$B$2) * _raw_predictions_!I188/_coefficients_!L$2 * (_raw_predictions_!J188-_coefficients_!I$2)/_coefficients_!I$8</f>
        <v>-0.1381408147608614</v>
      </c>
      <c r="J188">
        <f>(1-_raw_predictions_!$M188*'Score Dashboard'!$B$2) * _raw_predictions_!K188/_coefficients_!M$2 * (_raw_predictions_!L188-_coefficients_!J$2)/_coefficients_!J$8</f>
        <v>-4.0843353510470928E-2</v>
      </c>
      <c r="K188">
        <f t="shared" si="2"/>
        <v>-5.5122941560024366</v>
      </c>
    </row>
    <row r="189" spans="1:11">
      <c r="A189" t="str">
        <f>_raw_predictions_!A189</f>
        <v>Paul Reed</v>
      </c>
      <c r="B189">
        <f>(_raw_predictions_!B189*(1-_raw_predictions_!$M189*'Score Dashboard'!$B$2) + 'Score Dashboard'!$B$2*_raw_predictions_!$M189*_coefficients_!B$12- _coefficients_!B$2)/_coefficients_!B$8</f>
        <v>-1.7440493727963406</v>
      </c>
      <c r="C189">
        <f>(_raw_predictions_!C189*(1-_raw_predictions_!$M189*'Score Dashboard'!$B$2) + 'Score Dashboard'!$B$2*_raw_predictions_!$M189*_coefficients_!C$12- _coefficients_!C$2)/_coefficients_!C$8</f>
        <v>-0.56055620269124595</v>
      </c>
      <c r="D189">
        <f>(_raw_predictions_!D189*(1-_raw_predictions_!$M189*'Score Dashboard'!$B$2) + 'Score Dashboard'!$B$2*_raw_predictions_!$M189*_coefficients_!D$12- _coefficients_!D$2)/_coefficients_!D$8</f>
        <v>-1.3647134844365838</v>
      </c>
      <c r="E189">
        <f>(_raw_predictions_!E189*(1-_raw_predictions_!$M189*'Score Dashboard'!$B$2) + 'Score Dashboard'!$B$2*_raw_predictions_!$M189*_coefficients_!E$12- _coefficients_!E$2)/_coefficients_!E$8</f>
        <v>-0.7640683734703827</v>
      </c>
      <c r="F189">
        <f>(_raw_predictions_!F189*(1-_raw_predictions_!$M189*'Score Dashboard'!$B$2) + 'Score Dashboard'!$B$2*_raw_predictions_!$M189*_coefficients_!F$12- _coefficients_!F$2)/_coefficients_!F$8</f>
        <v>7.0629455814281719E-2</v>
      </c>
      <c r="G189">
        <f>(_raw_predictions_!G189*(1-_raw_predictions_!$M189*'Score Dashboard'!$B$2) + 'Score Dashboard'!$B$2*_raw_predictions_!$M189*_coefficients_!G$12- _coefficients_!G$2)/_coefficients_!G$8</f>
        <v>-1.4127035913571635</v>
      </c>
      <c r="H189">
        <f>(_coefficients_!H$2 - _raw_predictions_!H189*(1-_raw_predictions_!$M189*'Score Dashboard'!$B$2) - _raw_predictions_!$M189*'Score Dashboard'!$B$2*_coefficients_!H$12)/_coefficients_!H$8</f>
        <v>1.3470148987780037</v>
      </c>
      <c r="I189">
        <f>(1-_raw_predictions_!$M189*'Score Dashboard'!$B$2) * _raw_predictions_!I189/_coefficients_!L$2 * (_raw_predictions_!J189-_coefficients_!I$2)/_coefficients_!I$8</f>
        <v>-0.36462389681193902</v>
      </c>
      <c r="J189">
        <f>(1-_raw_predictions_!$M189*'Score Dashboard'!$B$2) * _raw_predictions_!K189/_coefficients_!M$2 * (_raw_predictions_!L189-_coefficients_!J$2)/_coefficients_!J$8</f>
        <v>0.43219104149155957</v>
      </c>
      <c r="K189">
        <f t="shared" si="2"/>
        <v>-4.3608795254798105</v>
      </c>
    </row>
    <row r="190" spans="1:11">
      <c r="A190" t="str">
        <f>_raw_predictions_!A190</f>
        <v>Paul George</v>
      </c>
      <c r="B190">
        <f>(_raw_predictions_!B190*(1-_raw_predictions_!$M190*'Score Dashboard'!$B$2) + 'Score Dashboard'!$B$2*_raw_predictions_!$M190*_coefficients_!B$12- _coefficients_!B$2)/_coefficients_!B$8</f>
        <v>0.84283429610840577</v>
      </c>
      <c r="C190">
        <f>(_raw_predictions_!C190*(1-_raw_predictions_!$M190*'Score Dashboard'!$B$2) + 'Score Dashboard'!$B$2*_raw_predictions_!$M190*_coefficients_!C$12- _coefficients_!C$2)/_coefficients_!C$8</f>
        <v>-2.1072178097878403E-3</v>
      </c>
      <c r="D190">
        <f>(_raw_predictions_!D190*(1-_raw_predictions_!$M190*'Score Dashboard'!$B$2) + 'Score Dashboard'!$B$2*_raw_predictions_!$M190*_coefficients_!D$12- _coefficients_!D$2)/_coefficients_!D$8</f>
        <v>0.46849219788484608</v>
      </c>
      <c r="E190">
        <f>(_raw_predictions_!E190*(1-_raw_predictions_!$M190*'Score Dashboard'!$B$2) + 'Score Dashboard'!$B$2*_raw_predictions_!$M190*_coefficients_!E$12- _coefficients_!E$2)/_coefficients_!E$8</f>
        <v>1.0503632710777082</v>
      </c>
      <c r="F190">
        <f>(_raw_predictions_!F190*(1-_raw_predictions_!$M190*'Score Dashboard'!$B$2) + 'Score Dashboard'!$B$2*_raw_predictions_!$M190*_coefficients_!F$12- _coefficients_!F$2)/_coefficients_!F$8</f>
        <v>-0.55871774256821816</v>
      </c>
      <c r="G190">
        <f>(_raw_predictions_!G190*(1-_raw_predictions_!$M190*'Score Dashboard'!$B$2) + 'Score Dashboard'!$B$2*_raw_predictions_!$M190*_coefficients_!G$12- _coefficients_!G$2)/_coefficients_!G$8</f>
        <v>1.107681667756107</v>
      </c>
      <c r="H190">
        <f>(_coefficients_!H$2 - _raw_predictions_!H190*(1-_raw_predictions_!$M190*'Score Dashboard'!$B$2) - _raw_predictions_!$M190*'Score Dashboard'!$B$2*_coefficients_!H$12)/_coefficients_!H$8</f>
        <v>-1.2169883233430185</v>
      </c>
      <c r="I190">
        <f>(1-_raw_predictions_!$M190*'Score Dashboard'!$B$2) * _raw_predictions_!I190/_coefficients_!L$2 * (_raw_predictions_!J190-_coefficients_!I$2)/_coefficients_!I$8</f>
        <v>0.70289863031776567</v>
      </c>
      <c r="J190">
        <f>(1-_raw_predictions_!$M190*'Score Dashboard'!$B$2) * _raw_predictions_!K190/_coefficients_!M$2 * (_raw_predictions_!L190-_coefficients_!J$2)/_coefficients_!J$8</f>
        <v>-0.8471323075015772</v>
      </c>
      <c r="K190">
        <f t="shared" si="2"/>
        <v>1.5473244719222303</v>
      </c>
    </row>
    <row r="191" spans="1:11">
      <c r="A191" t="str">
        <f>_raw_predictions_!A191</f>
        <v>Patty Mills</v>
      </c>
      <c r="B191">
        <f>(_raw_predictions_!B191*(1-_raw_predictions_!$M191*'Score Dashboard'!$B$2) + 'Score Dashboard'!$B$2*_raw_predictions_!$M191*_coefficients_!B$12- _coefficients_!B$2)/_coefficients_!B$8</f>
        <v>-1.6866843420674658</v>
      </c>
      <c r="C191">
        <f>(_raw_predictions_!C191*(1-_raw_predictions_!$M191*'Score Dashboard'!$B$2) + 'Score Dashboard'!$B$2*_raw_predictions_!$M191*_coefficients_!C$12- _coefficients_!C$2)/_coefficients_!C$8</f>
        <v>-1.5910631313549182</v>
      </c>
      <c r="D191">
        <f>(_raw_predictions_!D191*(1-_raw_predictions_!$M191*'Score Dashboard'!$B$2) + 'Score Dashboard'!$B$2*_raw_predictions_!$M191*_coefficients_!D$12- _coefficients_!D$2)/_coefficients_!D$8</f>
        <v>-0.93178579416074714</v>
      </c>
      <c r="E191">
        <f>(_raw_predictions_!E191*(1-_raw_predictions_!$M191*'Score Dashboard'!$B$2) + 'Score Dashboard'!$B$2*_raw_predictions_!$M191*_coefficients_!E$12- _coefficients_!E$2)/_coefficients_!E$8</f>
        <v>-1.6166724666679591</v>
      </c>
      <c r="F191">
        <f>(_raw_predictions_!F191*(1-_raw_predictions_!$M191*'Score Dashboard'!$B$2) + 'Score Dashboard'!$B$2*_raw_predictions_!$M191*_coefficients_!F$12- _coefficients_!F$2)/_coefficients_!F$8</f>
        <v>-0.99292110690181179</v>
      </c>
      <c r="G191">
        <f>(_raw_predictions_!G191*(1-_raw_predictions_!$M191*'Score Dashboard'!$B$2) + 'Score Dashboard'!$B$2*_raw_predictions_!$M191*_coefficients_!G$12- _coefficients_!G$2)/_coefficients_!G$8</f>
        <v>-0.50691285220185267</v>
      </c>
      <c r="H191">
        <f>(_coefficients_!H$2 - _raw_predictions_!H191*(1-_raw_predictions_!$M191*'Score Dashboard'!$B$2) - _raw_predictions_!$M191*'Score Dashboard'!$B$2*_coefficients_!H$12)/_coefficients_!H$8</f>
        <v>1.414681823575481</v>
      </c>
      <c r="I191">
        <f>(1-_raw_predictions_!$M191*'Score Dashboard'!$B$2) * _raw_predictions_!I191/_coefficients_!L$2 * (_raw_predictions_!J191-_coefficients_!I$2)/_coefficients_!I$8</f>
        <v>3.7698723622310207E-2</v>
      </c>
      <c r="J191">
        <f>(1-_raw_predictions_!$M191*'Score Dashboard'!$B$2) * _raw_predictions_!K191/_coefficients_!M$2 * (_raw_predictions_!L191-_coefficients_!J$2)/_coefficients_!J$8</f>
        <v>-0.35654381157784648</v>
      </c>
      <c r="K191">
        <f t="shared" si="2"/>
        <v>-6.230202957734809</v>
      </c>
    </row>
    <row r="192" spans="1:11">
      <c r="A192" t="str">
        <f>_raw_predictions_!A192</f>
        <v>Patrick Williams</v>
      </c>
      <c r="B192">
        <f>(_raw_predictions_!B192*(1-_raw_predictions_!$M192*'Score Dashboard'!$B$2) + 'Score Dashboard'!$B$2*_raw_predictions_!$M192*_coefficients_!B$12- _coefficients_!B$2)/_coefficients_!B$8</f>
        <v>-0.58645858467385392</v>
      </c>
      <c r="C192">
        <f>(_raw_predictions_!C192*(1-_raw_predictions_!$M192*'Score Dashboard'!$B$2) + 'Score Dashboard'!$B$2*_raw_predictions_!$M192*_coefficients_!C$12- _coefficients_!C$2)/_coefficients_!C$8</f>
        <v>-0.31032874607470917</v>
      </c>
      <c r="D192">
        <f>(_raw_predictions_!D192*(1-_raw_predictions_!$M192*'Score Dashboard'!$B$2) + 'Score Dashboard'!$B$2*_raw_predictions_!$M192*_coefficients_!D$12- _coefficients_!D$2)/_coefficients_!D$8</f>
        <v>-0.94135354241979052</v>
      </c>
      <c r="E192">
        <f>(_raw_predictions_!E192*(1-_raw_predictions_!$M192*'Score Dashboard'!$B$2) + 'Score Dashboard'!$B$2*_raw_predictions_!$M192*_coefficients_!E$12- _coefficients_!E$2)/_coefficients_!E$8</f>
        <v>9.5607375206940265E-2</v>
      </c>
      <c r="F192">
        <f>(_raw_predictions_!F192*(1-_raw_predictions_!$M192*'Score Dashboard'!$B$2) + 'Score Dashboard'!$B$2*_raw_predictions_!$M192*_coefficients_!F$12- _coefficients_!F$2)/_coefficients_!F$8</f>
        <v>0.31777313196503459</v>
      </c>
      <c r="G192">
        <f>(_raw_predictions_!G192*(1-_raw_predictions_!$M192*'Score Dashboard'!$B$2) + 'Score Dashboard'!$B$2*_raw_predictions_!$M192*_coefficients_!G$12- _coefficients_!G$2)/_coefficients_!G$8</f>
        <v>3.7662282920067479E-2</v>
      </c>
      <c r="H192">
        <f>(_coefficients_!H$2 - _raw_predictions_!H192*(1-_raw_predictions_!$M192*'Score Dashboard'!$B$2) - _raw_predictions_!$M192*'Score Dashboard'!$B$2*_coefficients_!H$12)/_coefficients_!H$8</f>
        <v>0.52833120164829839</v>
      </c>
      <c r="I192">
        <f>(1-_raw_predictions_!$M192*'Score Dashboard'!$B$2) * _raw_predictions_!I192/_coefficients_!L$2 * (_raw_predictions_!J192-_coefficients_!I$2)/_coefficients_!I$8</f>
        <v>9.3590364593453865E-2</v>
      </c>
      <c r="J192">
        <f>(1-_raw_predictions_!$M192*'Score Dashboard'!$B$2) * _raw_predictions_!K192/_coefficients_!M$2 * (_raw_predictions_!L192-_coefficients_!J$2)/_coefficients_!J$8</f>
        <v>-0.15951106538819315</v>
      </c>
      <c r="K192">
        <f t="shared" si="2"/>
        <v>-0.92468758222275249</v>
      </c>
    </row>
    <row r="193" spans="1:11">
      <c r="A193" t="str">
        <f>_raw_predictions_!A193</f>
        <v>Patrick Beverley</v>
      </c>
      <c r="B193">
        <f>(_raw_predictions_!B193*(1-_raw_predictions_!$M193*'Score Dashboard'!$B$2) + 'Score Dashboard'!$B$2*_raw_predictions_!$M193*_coefficients_!B$12- _coefficients_!B$2)/_coefficients_!B$8</f>
        <v>-1.6148495808894958</v>
      </c>
      <c r="C193">
        <f>(_raw_predictions_!C193*(1-_raw_predictions_!$M193*'Score Dashboard'!$B$2) + 'Score Dashboard'!$B$2*_raw_predictions_!$M193*_coefficients_!C$12- _coefficients_!C$2)/_coefficients_!C$8</f>
        <v>-0.94633630968599791</v>
      </c>
      <c r="D193">
        <f>(_raw_predictions_!D193*(1-_raw_predictions_!$M193*'Score Dashboard'!$B$2) + 'Score Dashboard'!$B$2*_raw_predictions_!$M193*_coefficients_!D$12- _coefficients_!D$2)/_coefficients_!D$8</f>
        <v>-0.54309424513289462</v>
      </c>
      <c r="E193">
        <f>(_raw_predictions_!E193*(1-_raw_predictions_!$M193*'Score Dashboard'!$B$2) + 'Score Dashboard'!$B$2*_raw_predictions_!$M193*_coefficients_!E$12- _coefficients_!E$2)/_coefficients_!E$8</f>
        <v>-0.31592579754720973</v>
      </c>
      <c r="F193">
        <f>(_raw_predictions_!F193*(1-_raw_predictions_!$M193*'Score Dashboard'!$B$2) + 'Score Dashboard'!$B$2*_raw_predictions_!$M193*_coefficients_!F$12- _coefficients_!F$2)/_coefficients_!F$8</f>
        <v>-0.17267568242607401</v>
      </c>
      <c r="G193">
        <f>(_raw_predictions_!G193*(1-_raw_predictions_!$M193*'Score Dashboard'!$B$2) + 'Score Dashboard'!$B$2*_raw_predictions_!$M193*_coefficients_!G$12- _coefficients_!G$2)/_coefficients_!G$8</f>
        <v>-0.55720168915158275</v>
      </c>
      <c r="H193">
        <f>(_coefficients_!H$2 - _raw_predictions_!H193*(1-_raw_predictions_!$M193*'Score Dashboard'!$B$2) - _raw_predictions_!$M193*'Score Dashboard'!$B$2*_coefficients_!H$12)/_coefficients_!H$8</f>
        <v>1.1881226142305152</v>
      </c>
      <c r="I193">
        <f>(1-_raw_predictions_!$M193*'Score Dashboard'!$B$2) * _raw_predictions_!I193/_coefficients_!L$2 * (_raw_predictions_!J193-_coefficients_!I$2)/_coefficients_!I$8</f>
        <v>-0.11746922589441386</v>
      </c>
      <c r="J193">
        <f>(1-_raw_predictions_!$M193*'Score Dashboard'!$B$2) * _raw_predictions_!K193/_coefficients_!M$2 * (_raw_predictions_!L193-_coefficients_!J$2)/_coefficients_!J$8</f>
        <v>-0.45856348588189599</v>
      </c>
      <c r="K193">
        <f t="shared" si="2"/>
        <v>-3.5379934023790494</v>
      </c>
    </row>
    <row r="194" spans="1:11">
      <c r="A194" t="str">
        <f>_raw_predictions_!A194</f>
        <v>Patrick Baldwin Jr.</v>
      </c>
      <c r="B194">
        <f>(_raw_predictions_!B194*(1-_raw_predictions_!$M194*'Score Dashboard'!$B$2) + 'Score Dashboard'!$B$2*_raw_predictions_!$M194*_coefficients_!B$12- _coefficients_!B$2)/_coefficients_!B$8</f>
        <v>-1.5198800463317403</v>
      </c>
      <c r="C194">
        <f>(_raw_predictions_!C194*(1-_raw_predictions_!$M194*'Score Dashboard'!$B$2) + 'Score Dashboard'!$B$2*_raw_predictions_!$M194*_coefficients_!C$12- _coefficients_!C$2)/_coefficients_!C$8</f>
        <v>-1.1056603036115298</v>
      </c>
      <c r="D194">
        <f>(_raw_predictions_!D194*(1-_raw_predictions_!$M194*'Score Dashboard'!$B$2) + 'Score Dashboard'!$B$2*_raw_predictions_!$M194*_coefficients_!D$12- _coefficients_!D$2)/_coefficients_!D$8</f>
        <v>-1.2037984596846627</v>
      </c>
      <c r="E194">
        <f>(_raw_predictions_!E194*(1-_raw_predictions_!$M194*'Score Dashboard'!$B$2) + 'Score Dashboard'!$B$2*_raw_predictions_!$M194*_coefficients_!E$12- _coefficients_!E$2)/_coefficients_!E$8</f>
        <v>-1.400684804562212</v>
      </c>
      <c r="F194">
        <f>(_raw_predictions_!F194*(1-_raw_predictions_!$M194*'Score Dashboard'!$B$2) + 'Score Dashboard'!$B$2*_raw_predictions_!$M194*_coefficients_!F$12- _coefficients_!F$2)/_coefficients_!F$8</f>
        <v>-0.64320077313060675</v>
      </c>
      <c r="G194">
        <f>(_raw_predictions_!G194*(1-_raw_predictions_!$M194*'Score Dashboard'!$B$2) + 'Score Dashboard'!$B$2*_raw_predictions_!$M194*_coefficients_!G$12- _coefficients_!G$2)/_coefficients_!G$8</f>
        <v>-0.52833264684477987</v>
      </c>
      <c r="H194">
        <f>(_coefficients_!H$2 - _raw_predictions_!H194*(1-_raw_predictions_!$M194*'Score Dashboard'!$B$2) - _raw_predictions_!$M194*'Score Dashboard'!$B$2*_coefficients_!H$12)/_coefficients_!H$8</f>
        <v>1.3791093669516012</v>
      </c>
      <c r="I194">
        <f>(1-_raw_predictions_!$M194*'Score Dashboard'!$B$2) * _raw_predictions_!I194/_coefficients_!L$2 * (_raw_predictions_!J194-_coefficients_!I$2)/_coefficients_!I$8</f>
        <v>-7.8991758644837151E-2</v>
      </c>
      <c r="J194">
        <f>(1-_raw_predictions_!$M194*'Score Dashboard'!$B$2) * _raw_predictions_!K194/_coefficients_!M$2 * (_raw_predictions_!L194-_coefficients_!J$2)/_coefficients_!J$8</f>
        <v>-0.30197220978603578</v>
      </c>
      <c r="K194">
        <f t="shared" si="2"/>
        <v>-5.4034116356448036</v>
      </c>
    </row>
    <row r="195" spans="1:11">
      <c r="A195" t="str">
        <f>_raw_predictions_!A195</f>
        <v>Pat Connaughton</v>
      </c>
      <c r="B195">
        <f>(_raw_predictions_!B195*(1-_raw_predictions_!$M195*'Score Dashboard'!$B$2) + 'Score Dashboard'!$B$2*_raw_predictions_!$M195*_coefficients_!B$12- _coefficients_!B$2)/_coefficients_!B$8</f>
        <v>-1.3458290779562976</v>
      </c>
      <c r="C195">
        <f>(_raw_predictions_!C195*(1-_raw_predictions_!$M195*'Score Dashboard'!$B$2) + 'Score Dashboard'!$B$2*_raw_predictions_!$M195*_coefficients_!C$12- _coefficients_!C$2)/_coefficients_!C$8</f>
        <v>-0.58103199952301632</v>
      </c>
      <c r="D195">
        <f>(_raw_predictions_!D195*(1-_raw_predictions_!$M195*'Score Dashboard'!$B$2) + 'Score Dashboard'!$B$2*_raw_predictions_!$M195*_coefficients_!D$12- _coefficients_!D$2)/_coefficients_!D$8</f>
        <v>-1.0157431698106885</v>
      </c>
      <c r="E195">
        <f>(_raw_predictions_!E195*(1-_raw_predictions_!$M195*'Score Dashboard'!$B$2) + 'Score Dashboard'!$B$2*_raw_predictions_!$M195*_coefficients_!E$12- _coefficients_!E$2)/_coefficients_!E$8</f>
        <v>-0.74693295564809403</v>
      </c>
      <c r="F195">
        <f>(_raw_predictions_!F195*(1-_raw_predictions_!$M195*'Score Dashboard'!$B$2) + 'Score Dashboard'!$B$2*_raw_predictions_!$M195*_coefficients_!F$12- _coefficients_!F$2)/_coefficients_!F$8</f>
        <v>-0.79168211861429072</v>
      </c>
      <c r="G195">
        <f>(_raw_predictions_!G195*(1-_raw_predictions_!$M195*'Score Dashboard'!$B$2) + 'Score Dashboard'!$B$2*_raw_predictions_!$M195*_coefficients_!G$12- _coefficients_!G$2)/_coefficients_!G$8</f>
        <v>0.11067124643849927</v>
      </c>
      <c r="H195">
        <f>(_coefficients_!H$2 - _raw_predictions_!H195*(1-_raw_predictions_!$M195*'Score Dashboard'!$B$2) - _raw_predictions_!$M195*'Score Dashboard'!$B$2*_coefficients_!H$12)/_coefficients_!H$8</f>
        <v>1.5174980600626722</v>
      </c>
      <c r="I195">
        <f>(1-_raw_predictions_!$M195*'Score Dashboard'!$B$2) * _raw_predictions_!I195/_coefficients_!L$2 * (_raw_predictions_!J195-_coefficients_!I$2)/_coefficients_!I$8</f>
        <v>-1.6730838982844623E-2</v>
      </c>
      <c r="J195">
        <f>(1-_raw_predictions_!$M195*'Score Dashboard'!$B$2) * _raw_predictions_!K195/_coefficients_!M$2 * (_raw_predictions_!L195-_coefficients_!J$2)/_coefficients_!J$8</f>
        <v>-0.49893023122489499</v>
      </c>
      <c r="K195">
        <f t="shared" ref="K195:K258" si="3">SUM(B195:J195)</f>
        <v>-3.3687110852589552</v>
      </c>
    </row>
    <row r="196" spans="1:11">
      <c r="A196" t="str">
        <f>_raw_predictions_!A196</f>
        <v>Pascal Siakam</v>
      </c>
      <c r="B196">
        <f>(_raw_predictions_!B196*(1-_raw_predictions_!$M196*'Score Dashboard'!$B$2) + 'Score Dashboard'!$B$2*_raw_predictions_!$M196*_coefficients_!B$12- _coefficients_!B$2)/_coefficients_!B$8</f>
        <v>1.4499420385459323</v>
      </c>
      <c r="C196">
        <f>(_raw_predictions_!C196*(1-_raw_predictions_!$M196*'Score Dashboard'!$B$2) + 'Score Dashboard'!$B$2*_raw_predictions_!$M196*_coefficients_!C$12- _coefficients_!C$2)/_coefficients_!C$8</f>
        <v>0.98098963116764692</v>
      </c>
      <c r="D196">
        <f>(_raw_predictions_!D196*(1-_raw_predictions_!$M196*'Score Dashboard'!$B$2) + 'Score Dashboard'!$B$2*_raw_predictions_!$M196*_coefficients_!D$12- _coefficients_!D$2)/_coefficients_!D$8</f>
        <v>1.034352587128003</v>
      </c>
      <c r="E196">
        <f>(_raw_predictions_!E196*(1-_raw_predictions_!$M196*'Score Dashboard'!$B$2) + 'Score Dashboard'!$B$2*_raw_predictions_!$M196*_coefficients_!E$12- _coefficients_!E$2)/_coefficients_!E$8</f>
        <v>0.22489197215638693</v>
      </c>
      <c r="F196">
        <f>(_raw_predictions_!F196*(1-_raw_predictions_!$M196*'Score Dashboard'!$B$2) + 'Score Dashboard'!$B$2*_raw_predictions_!$M196*_coefficients_!F$12- _coefficients_!F$2)/_coefficients_!F$8</f>
        <v>-0.10139316167099315</v>
      </c>
      <c r="G196">
        <f>(_raw_predictions_!G196*(1-_raw_predictions_!$M196*'Score Dashboard'!$B$2) + 'Score Dashboard'!$B$2*_raw_predictions_!$M196*_coefficients_!G$12- _coefficients_!G$2)/_coefficients_!G$8</f>
        <v>-3.1533204145492655E-2</v>
      </c>
      <c r="H196">
        <f>(_coefficients_!H$2 - _raw_predictions_!H196*(1-_raw_predictions_!$M196*'Score Dashboard'!$B$2) - _raw_predictions_!$M196*'Score Dashboard'!$B$2*_coefficients_!H$12)/_coefficients_!H$8</f>
        <v>-0.97671647097460645</v>
      </c>
      <c r="I196">
        <f>(1-_raw_predictions_!$M196*'Score Dashboard'!$B$2) * _raw_predictions_!I196/_coefficients_!L$2 * (_raw_predictions_!J196-_coefficients_!I$2)/_coefficients_!I$8</f>
        <v>-0.75213228026906698</v>
      </c>
      <c r="J196">
        <f>(1-_raw_predictions_!$M196*'Score Dashboard'!$B$2) * _raw_predictions_!K196/_coefficients_!M$2 * (_raw_predictions_!L196-_coefficients_!J$2)/_coefficients_!J$8</f>
        <v>-0.20371773256966255</v>
      </c>
      <c r="K196">
        <f t="shared" si="3"/>
        <v>1.624683379368147</v>
      </c>
    </row>
    <row r="197" spans="1:11">
      <c r="A197" t="str">
        <f>_raw_predictions_!A197</f>
        <v>Paolo Banchero</v>
      </c>
      <c r="B197">
        <f>(_raw_predictions_!B197*(1-_raw_predictions_!$M197*'Score Dashboard'!$B$2) + 'Score Dashboard'!$B$2*_raw_predictions_!$M197*_coefficients_!B$12- _coefficients_!B$2)/_coefficients_!B$8</f>
        <v>1.251162759971904</v>
      </c>
      <c r="C197">
        <f>(_raw_predictions_!C197*(1-_raw_predictions_!$M197*'Score Dashboard'!$B$2) + 'Score Dashboard'!$B$2*_raw_predictions_!$M197*_coefficients_!C$12- _coefficients_!C$2)/_coefficients_!C$8</f>
        <v>0.93868135354134841</v>
      </c>
      <c r="D197">
        <f>(_raw_predictions_!D197*(1-_raw_predictions_!$M197*'Score Dashboard'!$B$2) + 'Score Dashboard'!$B$2*_raw_predictions_!$M197*_coefficients_!D$12- _coefficients_!D$2)/_coefficients_!D$8</f>
        <v>0.21175254852257946</v>
      </c>
      <c r="E197">
        <f>(_raw_predictions_!E197*(1-_raw_predictions_!$M197*'Score Dashboard'!$B$2) + 'Score Dashboard'!$B$2*_raw_predictions_!$M197*_coefficients_!E$12- _coefficients_!E$2)/_coefficients_!E$8</f>
        <v>3.2610421017012961E-2</v>
      </c>
      <c r="F197">
        <f>(_raw_predictions_!F197*(1-_raw_predictions_!$M197*'Score Dashboard'!$B$2) + 'Score Dashboard'!$B$2*_raw_predictions_!$M197*_coefficients_!F$12- _coefficients_!F$2)/_coefficients_!F$8</f>
        <v>4.1514038724141415E-3</v>
      </c>
      <c r="G197">
        <f>(_raw_predictions_!G197*(1-_raw_predictions_!$M197*'Score Dashboard'!$B$2) + 'Score Dashboard'!$B$2*_raw_predictions_!$M197*_coefficients_!G$12- _coefficients_!G$2)/_coefficients_!G$8</f>
        <v>-0.28009804538670247</v>
      </c>
      <c r="H197">
        <f>(_coefficients_!H$2 - _raw_predictions_!H197*(1-_raw_predictions_!$M197*'Score Dashboard'!$B$2) - _raw_predictions_!$M197*'Score Dashboard'!$B$2*_coefficients_!H$12)/_coefficients_!H$8</f>
        <v>-1.3522575704386526</v>
      </c>
      <c r="I197">
        <f>(1-_raw_predictions_!$M197*'Score Dashboard'!$B$2) * _raw_predictions_!I197/_coefficients_!L$2 * (_raw_predictions_!J197-_coefficients_!I$2)/_coefficients_!I$8</f>
        <v>-1.261987942667071</v>
      </c>
      <c r="J197">
        <f>(1-_raw_predictions_!$M197*'Score Dashboard'!$B$2) * _raw_predictions_!K197/_coefficients_!M$2 * (_raw_predictions_!L197-_coefficients_!J$2)/_coefficients_!J$8</f>
        <v>-0.941370942494688</v>
      </c>
      <c r="K197">
        <f t="shared" si="3"/>
        <v>-1.3973560140618555</v>
      </c>
    </row>
    <row r="198" spans="1:11">
      <c r="A198" t="str">
        <f>_raw_predictions_!A198</f>
        <v>P.J. Washington</v>
      </c>
      <c r="B198">
        <f>(_raw_predictions_!B198*(1-_raw_predictions_!$M198*'Score Dashboard'!$B$2) + 'Score Dashboard'!$B$2*_raw_predictions_!$M198*_coefficients_!B$12- _coefficients_!B$2)/_coefficients_!B$8</f>
        <v>-3.9450898817009278E-2</v>
      </c>
      <c r="C198">
        <f>(_raw_predictions_!C198*(1-_raw_predictions_!$M198*'Score Dashboard'!$B$2) + 'Score Dashboard'!$B$2*_raw_predictions_!$M198*_coefficients_!C$12- _coefficients_!C$2)/_coefficients_!C$8</f>
        <v>-0.15193678979637137</v>
      </c>
      <c r="D198">
        <f>(_raw_predictions_!D198*(1-_raw_predictions_!$M198*'Score Dashboard'!$B$2) + 'Score Dashboard'!$B$2*_raw_predictions_!$M198*_coefficients_!D$12- _coefficients_!D$2)/_coefficients_!D$8</f>
        <v>-0.48611219181451198</v>
      </c>
      <c r="E198">
        <f>(_raw_predictions_!E198*(1-_raw_predictions_!$M198*'Score Dashboard'!$B$2) + 'Score Dashboard'!$B$2*_raw_predictions_!$M198*_coefficients_!E$12- _coefficients_!E$2)/_coefficients_!E$8</f>
        <v>0.14550631270817257</v>
      </c>
      <c r="F198">
        <f>(_raw_predictions_!F198*(1-_raw_predictions_!$M198*'Score Dashboard'!$B$2) + 'Score Dashboard'!$B$2*_raw_predictions_!$M198*_coefficients_!F$12- _coefficients_!F$2)/_coefficients_!F$8</f>
        <v>0.65573611570812385</v>
      </c>
      <c r="G198">
        <f>(_raw_predictions_!G198*(1-_raw_predictions_!$M198*'Score Dashboard'!$B$2) + 'Score Dashboard'!$B$2*_raw_predictions_!$M198*_coefficients_!G$12- _coefficients_!G$2)/_coefficients_!G$8</f>
        <v>0.39527182755378137</v>
      </c>
      <c r="H198">
        <f>(_coefficients_!H$2 - _raw_predictions_!H198*(1-_raw_predictions_!$M198*'Score Dashboard'!$B$2) - _raw_predictions_!$M198*'Score Dashboard'!$B$2*_coefficients_!H$12)/_coefficients_!H$8</f>
        <v>0.23012758194863209</v>
      </c>
      <c r="I198">
        <f>(1-_raw_predictions_!$M198*'Score Dashboard'!$B$2) * _raw_predictions_!I198/_coefficients_!L$2 * (_raw_predictions_!J198-_coefficients_!I$2)/_coefficients_!I$8</f>
        <v>-0.46560316717894784</v>
      </c>
      <c r="J198">
        <f>(1-_raw_predictions_!$M198*'Score Dashboard'!$B$2) * _raw_predictions_!K198/_coefficients_!M$2 * (_raw_predictions_!L198-_coefficients_!J$2)/_coefficients_!J$8</f>
        <v>-0.65576647099769358</v>
      </c>
      <c r="K198">
        <f t="shared" si="3"/>
        <v>-0.37222768068582407</v>
      </c>
    </row>
    <row r="199" spans="1:11">
      <c r="A199" t="str">
        <f>_raw_predictions_!A199</f>
        <v>P.J. Tucker</v>
      </c>
      <c r="B199">
        <f>(_raw_predictions_!B199*(1-_raw_predictions_!$M199*'Score Dashboard'!$B$2) + 'Score Dashboard'!$B$2*_raw_predictions_!$M199*_coefficients_!B$12- _coefficients_!B$2)/_coefficients_!B$8</f>
        <v>-1.8760089932444037</v>
      </c>
      <c r="C199">
        <f>(_raw_predictions_!C199*(1-_raw_predictions_!$M199*'Score Dashboard'!$B$2) + 'Score Dashboard'!$B$2*_raw_predictions_!$M199*_coefficients_!C$12- _coefficients_!C$2)/_coefficients_!C$8</f>
        <v>-0.79262231256038174</v>
      </c>
      <c r="D199">
        <f>(_raw_predictions_!D199*(1-_raw_predictions_!$M199*'Score Dashboard'!$B$2) + 'Score Dashboard'!$B$2*_raw_predictions_!$M199*_coefficients_!D$12- _coefficients_!D$2)/_coefficients_!D$8</f>
        <v>-1.2615307109289049</v>
      </c>
      <c r="E199">
        <f>(_raw_predictions_!E199*(1-_raw_predictions_!$M199*'Score Dashboard'!$B$2) + 'Score Dashboard'!$B$2*_raw_predictions_!$M199*_coefficients_!E$12- _coefficients_!E$2)/_coefficients_!E$8</f>
        <v>-0.91034850246494425</v>
      </c>
      <c r="F199">
        <f>(_raw_predictions_!F199*(1-_raw_predictions_!$M199*'Score Dashboard'!$B$2) + 'Score Dashboard'!$B$2*_raw_predictions_!$M199*_coefficients_!F$12- _coefficients_!F$2)/_coefficients_!F$8</f>
        <v>-0.7946702478451444</v>
      </c>
      <c r="G199">
        <f>(_raw_predictions_!G199*(1-_raw_predictions_!$M199*'Score Dashboard'!$B$2) + 'Score Dashboard'!$B$2*_raw_predictions_!$M199*_coefficients_!G$12- _coefficients_!G$2)/_coefficients_!G$8</f>
        <v>-0.7710342774699146</v>
      </c>
      <c r="H199">
        <f>(_coefficients_!H$2 - _raw_predictions_!H199*(1-_raw_predictions_!$M199*'Score Dashboard'!$B$2) - _raw_predictions_!$M199*'Score Dashboard'!$B$2*_coefficients_!H$12)/_coefficients_!H$8</f>
        <v>1.6138641690840316</v>
      </c>
      <c r="I199">
        <f>(1-_raw_predictions_!$M199*'Score Dashboard'!$B$2) * _raw_predictions_!I199/_coefficients_!L$2 * (_raw_predictions_!J199-_coefficients_!I$2)/_coefficients_!I$8</f>
        <v>-3.4127660654094318E-2</v>
      </c>
      <c r="J199">
        <f>(1-_raw_predictions_!$M199*'Score Dashboard'!$B$2) * _raw_predictions_!K199/_coefficients_!M$2 * (_raw_predictions_!L199-_coefficients_!J$2)/_coefficients_!J$8</f>
        <v>-0.23702458421353956</v>
      </c>
      <c r="K199">
        <f t="shared" si="3"/>
        <v>-5.0635031202972955</v>
      </c>
    </row>
    <row r="200" spans="1:11">
      <c r="A200" t="str">
        <f>_raw_predictions_!A200</f>
        <v>Ousmane Dieng</v>
      </c>
      <c r="B200">
        <f>(_raw_predictions_!B200*(1-_raw_predictions_!$M200*'Score Dashboard'!$B$2) + 'Score Dashboard'!$B$2*_raw_predictions_!$M200*_coefficients_!B$12- _coefficients_!B$2)/_coefficients_!B$8</f>
        <v>-1.3867600541022038</v>
      </c>
      <c r="C200">
        <f>(_raw_predictions_!C200*(1-_raw_predictions_!$M200*'Score Dashboard'!$B$2) + 'Score Dashboard'!$B$2*_raw_predictions_!$M200*_coefficients_!C$12- _coefficients_!C$2)/_coefficients_!C$8</f>
        <v>-0.98532126564163058</v>
      </c>
      <c r="D200">
        <f>(_raw_predictions_!D200*(1-_raw_predictions_!$M200*'Score Dashboard'!$B$2) + 'Score Dashboard'!$B$2*_raw_predictions_!$M200*_coefficients_!D$12- _coefficients_!D$2)/_coefficients_!D$8</f>
        <v>-0.96975392341752775</v>
      </c>
      <c r="E200">
        <f>(_raw_predictions_!E200*(1-_raw_predictions_!$M200*'Score Dashboard'!$B$2) + 'Score Dashboard'!$B$2*_raw_predictions_!$M200*_coefficients_!E$12- _coefficients_!E$2)/_coefficients_!E$8</f>
        <v>-1.1549898774757279</v>
      </c>
      <c r="F200">
        <f>(_raw_predictions_!F200*(1-_raw_predictions_!$M200*'Score Dashboard'!$B$2) + 'Score Dashboard'!$B$2*_raw_predictions_!$M200*_coefficients_!F$12- _coefficients_!F$2)/_coefficients_!F$8</f>
        <v>-0.64325962695689598</v>
      </c>
      <c r="G200">
        <f>(_raw_predictions_!G200*(1-_raw_predictions_!$M200*'Score Dashboard'!$B$2) + 'Score Dashboard'!$B$2*_raw_predictions_!$M200*_coefficients_!G$12- _coefficients_!G$2)/_coefficients_!G$8</f>
        <v>-0.71204822486377162</v>
      </c>
      <c r="H200">
        <f>(_coefficients_!H$2 - _raw_predictions_!H200*(1-_raw_predictions_!$M200*'Score Dashboard'!$B$2) - _raw_predictions_!$M200*'Score Dashboard'!$B$2*_coefficients_!H$12)/_coefficients_!H$8</f>
        <v>1.2029943538092893</v>
      </c>
      <c r="I200">
        <f>(1-_raw_predictions_!$M200*'Score Dashboard'!$B$2) * _raw_predictions_!I200/_coefficients_!L$2 * (_raw_predictions_!J200-_coefficients_!I$2)/_coefficients_!I$8</f>
        <v>-0.22522692886014309</v>
      </c>
      <c r="J200">
        <f>(1-_raw_predictions_!$M200*'Score Dashboard'!$B$2) * _raw_predictions_!K200/_coefficients_!M$2 * (_raw_predictions_!L200-_coefficients_!J$2)/_coefficients_!J$8</f>
        <v>-0.35534099742806785</v>
      </c>
      <c r="K200">
        <f t="shared" si="3"/>
        <v>-5.2297065449366791</v>
      </c>
    </row>
    <row r="201" spans="1:11">
      <c r="A201" t="str">
        <f>_raw_predictions_!A201</f>
        <v>Otto Porter Jr.</v>
      </c>
      <c r="B201">
        <f>(_raw_predictions_!B201*(1-_raw_predictions_!$M201*'Score Dashboard'!$B$2) + 'Score Dashboard'!$B$2*_raw_predictions_!$M201*_coefficients_!B$12- _coefficients_!B$2)/_coefficients_!B$8</f>
        <v>-1.604077258575682</v>
      </c>
      <c r="C201">
        <f>(_raw_predictions_!C201*(1-_raw_predictions_!$M201*'Score Dashboard'!$B$2) + 'Score Dashboard'!$B$2*_raw_predictions_!$M201*_coefficients_!C$12- _coefficients_!C$2)/_coefficients_!C$8</f>
        <v>-1.0546966848253008</v>
      </c>
      <c r="D201">
        <f>(_raw_predictions_!D201*(1-_raw_predictions_!$M201*'Score Dashboard'!$B$2) + 'Score Dashboard'!$B$2*_raw_predictions_!$M201*_coefficients_!D$12- _coefficients_!D$2)/_coefficients_!D$8</f>
        <v>-1.0229763510941174</v>
      </c>
      <c r="E201">
        <f>(_raw_predictions_!E201*(1-_raw_predictions_!$M201*'Score Dashboard'!$B$2) + 'Score Dashboard'!$B$2*_raw_predictions_!$M201*_coefficients_!E$12- _coefficients_!E$2)/_coefficients_!E$8</f>
        <v>-0.37349053247608077</v>
      </c>
      <c r="F201">
        <f>(_raw_predictions_!F201*(1-_raw_predictions_!$M201*'Score Dashboard'!$B$2) + 'Score Dashboard'!$B$2*_raw_predictions_!$M201*_coefficients_!F$12- _coefficients_!F$2)/_coefficients_!F$8</f>
        <v>-0.7533151167886184</v>
      </c>
      <c r="G201">
        <f>(_raw_predictions_!G201*(1-_raw_predictions_!$M201*'Score Dashboard'!$B$2) + 'Score Dashboard'!$B$2*_raw_predictions_!$M201*_coefficients_!G$12- _coefficients_!G$2)/_coefficients_!G$8</f>
        <v>-0.56797997831603153</v>
      </c>
      <c r="H201">
        <f>(_coefficients_!H$2 - _raw_predictions_!H201*(1-_raw_predictions_!$M201*'Score Dashboard'!$B$2) - _raw_predictions_!$M201*'Score Dashboard'!$B$2*_coefficients_!H$12)/_coefficients_!H$8</f>
        <v>1.5354714150109796</v>
      </c>
      <c r="I201">
        <f>(1-_raw_predictions_!$M201*'Score Dashboard'!$B$2) * _raw_predictions_!I201/_coefficients_!L$2 * (_raw_predictions_!J201-_coefficients_!I$2)/_coefficients_!I$8</f>
        <v>1.5959431753618494E-2</v>
      </c>
      <c r="J201">
        <f>(1-_raw_predictions_!$M201*'Score Dashboard'!$B$2) * _raw_predictions_!K201/_coefficients_!M$2 * (_raw_predictions_!L201-_coefficients_!J$2)/_coefficients_!J$8</f>
        <v>-0.11041249071375775</v>
      </c>
      <c r="K201">
        <f t="shared" si="3"/>
        <v>-3.9355175660249908</v>
      </c>
    </row>
    <row r="202" spans="1:11">
      <c r="A202" t="str">
        <f>_raw_predictions_!A202</f>
        <v>Payton Pritchard</v>
      </c>
      <c r="B202">
        <f>(_raw_predictions_!B202*(1-_raw_predictions_!$M202*'Score Dashboard'!$B$2) + 'Score Dashboard'!$B$2*_raw_predictions_!$M202*_coefficients_!B$12- _coefficients_!B$2)/_coefficients_!B$8</f>
        <v>-1.5032533147486911</v>
      </c>
      <c r="C202">
        <f>(_raw_predictions_!C202*(1-_raw_predictions_!$M202*'Score Dashboard'!$B$2) + 'Score Dashboard'!$B$2*_raw_predictions_!$M202*_coefficients_!C$12- _coefficients_!C$2)/_coefficients_!C$8</f>
        <v>-1.4384529391431826</v>
      </c>
      <c r="D202">
        <f>(_raw_predictions_!D202*(1-_raw_predictions_!$M202*'Score Dashboard'!$B$2) + 'Score Dashboard'!$B$2*_raw_predictions_!$M202*_coefficients_!D$12- _coefficients_!D$2)/_coefficients_!D$8</f>
        <v>-0.83518651418663581</v>
      </c>
      <c r="E202">
        <f>(_raw_predictions_!E202*(1-_raw_predictions_!$M202*'Score Dashboard'!$B$2) + 'Score Dashboard'!$B$2*_raw_predictions_!$M202*_coefficients_!E$12- _coefficients_!E$2)/_coefficients_!E$8</f>
        <v>-1.5349261437181176</v>
      </c>
      <c r="F202">
        <f>(_raw_predictions_!F202*(1-_raw_predictions_!$M202*'Score Dashboard'!$B$2) + 'Score Dashboard'!$B$2*_raw_predictions_!$M202*_coefficients_!F$12- _coefficients_!F$2)/_coefficients_!F$8</f>
        <v>-1.0257062780903521</v>
      </c>
      <c r="G202">
        <f>(_raw_predictions_!G202*(1-_raw_predictions_!$M202*'Score Dashboard'!$B$2) + 'Score Dashboard'!$B$2*_raw_predictions_!$M202*_coefficients_!G$12- _coefficients_!G$2)/_coefficients_!G$8</f>
        <v>-0.46689051966332129</v>
      </c>
      <c r="H202">
        <f>(_coefficients_!H$2 - _raw_predictions_!H202*(1-_raw_predictions_!$M202*'Score Dashboard'!$B$2) - _raw_predictions_!$M202*'Score Dashboard'!$B$2*_coefficients_!H$12)/_coefficients_!H$8</f>
        <v>1.3396441794990421</v>
      </c>
      <c r="I202">
        <f>(1-_raw_predictions_!$M202*'Score Dashboard'!$B$2) * _raw_predictions_!I202/_coefficients_!L$2 * (_raw_predictions_!J202-_coefficients_!I$2)/_coefficients_!I$8</f>
        <v>2.2453114564792695E-2</v>
      </c>
      <c r="J202">
        <f>(1-_raw_predictions_!$M202*'Score Dashboard'!$B$2) * _raw_predictions_!K202/_coefficients_!M$2 * (_raw_predictions_!L202-_coefficients_!J$2)/_coefficients_!J$8</f>
        <v>-0.48063998309070127</v>
      </c>
      <c r="K202">
        <f t="shared" si="3"/>
        <v>-5.9229583985771672</v>
      </c>
    </row>
    <row r="203" spans="1:11">
      <c r="A203" t="str">
        <f>_raw_predictions_!A203</f>
        <v>Orlando Robinson</v>
      </c>
      <c r="B203">
        <f>(_raw_predictions_!B203*(1-_raw_predictions_!$M203*'Score Dashboard'!$B$2) + 'Score Dashboard'!$B$2*_raw_predictions_!$M203*_coefficients_!B$12- _coefficients_!B$2)/_coefficients_!B$8</f>
        <v>-1.7087222837520502</v>
      </c>
      <c r="C203">
        <f>(_raw_predictions_!C203*(1-_raw_predictions_!$M203*'Score Dashboard'!$B$2) + 'Score Dashboard'!$B$2*_raw_predictions_!$M203*_coefficients_!C$12- _coefficients_!C$2)/_coefficients_!C$8</f>
        <v>-0.77157551547540515</v>
      </c>
      <c r="D203">
        <f>(_raw_predictions_!D203*(1-_raw_predictions_!$M203*'Score Dashboard'!$B$2) + 'Score Dashboard'!$B$2*_raw_predictions_!$M203*_coefficients_!D$12- _coefficients_!D$2)/_coefficients_!D$8</f>
        <v>-1.1308433145759302</v>
      </c>
      <c r="E203">
        <f>(_raw_predictions_!E203*(1-_raw_predictions_!$M203*'Score Dashboard'!$B$2) + 'Score Dashboard'!$B$2*_raw_predictions_!$M203*_coefficients_!E$12- _coefficients_!E$2)/_coefficients_!E$8</f>
        <v>-1.4522633050120681</v>
      </c>
      <c r="F203">
        <f>(_raw_predictions_!F203*(1-_raw_predictions_!$M203*'Score Dashboard'!$B$2) + 'Score Dashboard'!$B$2*_raw_predictions_!$M203*_coefficients_!F$12- _coefficients_!F$2)/_coefficients_!F$8</f>
        <v>-0.40123190378822587</v>
      </c>
      <c r="G203">
        <f>(_raw_predictions_!G203*(1-_raw_predictions_!$M203*'Score Dashboard'!$B$2) + 'Score Dashboard'!$B$2*_raw_predictions_!$M203*_coefficients_!G$12- _coefficients_!G$2)/_coefficients_!G$8</f>
        <v>-1.2851894787902165</v>
      </c>
      <c r="H203">
        <f>(_coefficients_!H$2 - _raw_predictions_!H203*(1-_raw_predictions_!$M203*'Score Dashboard'!$B$2) - _raw_predictions_!$M203*'Score Dashboard'!$B$2*_coefficients_!H$12)/_coefficients_!H$8</f>
        <v>1.3612112835153056</v>
      </c>
      <c r="I203">
        <f>(1-_raw_predictions_!$M203*'Score Dashboard'!$B$2) * _raw_predictions_!I203/_coefficients_!L$2 * (_raw_predictions_!J203-_coefficients_!I$2)/_coefficients_!I$8</f>
        <v>-0.20908993151585309</v>
      </c>
      <c r="J203">
        <f>(1-_raw_predictions_!$M203*'Score Dashboard'!$B$2) * _raw_predictions_!K203/_coefficients_!M$2 * (_raw_predictions_!L203-_coefficients_!J$2)/_coefficients_!J$8</f>
        <v>8.4705288947079668E-2</v>
      </c>
      <c r="K203">
        <f t="shared" si="3"/>
        <v>-5.5129991604473636</v>
      </c>
    </row>
    <row r="204" spans="1:11">
      <c r="A204" t="str">
        <f>_raw_predictions_!A204</f>
        <v>Romeo Langford</v>
      </c>
      <c r="B204">
        <f>(_raw_predictions_!B204*(1-_raw_predictions_!$M204*'Score Dashboard'!$B$2) + 'Score Dashboard'!$B$2*_raw_predictions_!$M204*_coefficients_!B$12- _coefficients_!B$2)/_coefficients_!B$8</f>
        <v>-1.4181259078427746</v>
      </c>
      <c r="C204">
        <f>(_raw_predictions_!C204*(1-_raw_predictions_!$M204*'Score Dashboard'!$B$2) + 'Score Dashboard'!$B$2*_raw_predictions_!$M204*_coefficients_!C$12- _coefficients_!C$2)/_coefficients_!C$8</f>
        <v>-1.0482406352309472</v>
      </c>
      <c r="D204">
        <f>(_raw_predictions_!D204*(1-_raw_predictions_!$M204*'Score Dashboard'!$B$2) + 'Score Dashboard'!$B$2*_raw_predictions_!$M204*_coefficients_!D$12- _coefficients_!D$2)/_coefficients_!D$8</f>
        <v>-1.0745332210630312</v>
      </c>
      <c r="E204">
        <f>(_raw_predictions_!E204*(1-_raw_predictions_!$M204*'Score Dashboard'!$B$2) + 'Score Dashboard'!$B$2*_raw_predictions_!$M204*_coefficients_!E$12- _coefficients_!E$2)/_coefficients_!E$8</f>
        <v>-1.2856934899386172</v>
      </c>
      <c r="F204">
        <f>(_raw_predictions_!F204*(1-_raw_predictions_!$M204*'Score Dashboard'!$B$2) + 'Score Dashboard'!$B$2*_raw_predictions_!$M204*_coefficients_!F$12- _coefficients_!F$2)/_coefficients_!F$8</f>
        <v>-0.57983286995423489</v>
      </c>
      <c r="G204">
        <f>(_raw_predictions_!G204*(1-_raw_predictions_!$M204*'Score Dashboard'!$B$2) + 'Score Dashboard'!$B$2*_raw_predictions_!$M204*_coefficients_!G$12- _coefficients_!G$2)/_coefficients_!G$8</f>
        <v>-0.85223738862743059</v>
      </c>
      <c r="H204">
        <f>(_coefficients_!H$2 - _raw_predictions_!H204*(1-_raw_predictions_!$M204*'Score Dashboard'!$B$2) - _raw_predictions_!$M204*'Score Dashboard'!$B$2*_coefficients_!H$12)/_coefficients_!H$8</f>
        <v>1.3122512624107525</v>
      </c>
      <c r="I204">
        <f>(1-_raw_predictions_!$M204*'Score Dashboard'!$B$2) * _raw_predictions_!I204/_coefficients_!L$2 * (_raw_predictions_!J204-_coefficients_!I$2)/_coefficients_!I$8</f>
        <v>-0.18715071468611325</v>
      </c>
      <c r="J204">
        <f>(1-_raw_predictions_!$M204*'Score Dashboard'!$B$2) * _raw_predictions_!K204/_coefficients_!M$2 * (_raw_predictions_!L204-_coefficients_!J$2)/_coefficients_!J$8</f>
        <v>-0.2532267724537714</v>
      </c>
      <c r="K204">
        <f t="shared" si="3"/>
        <v>-5.3867897373861675</v>
      </c>
    </row>
    <row r="205" spans="1:11">
      <c r="A205" t="str">
        <f>_raw_predictions_!A205</f>
        <v>Royce O'Neale</v>
      </c>
      <c r="B205">
        <f>(_raw_predictions_!B205*(1-_raw_predictions_!$M205*'Score Dashboard'!$B$2) + 'Score Dashboard'!$B$2*_raw_predictions_!$M205*_coefficients_!B$12- _coefficients_!B$2)/_coefficients_!B$8</f>
        <v>-1.1319640924963199</v>
      </c>
      <c r="C205">
        <f>(_raw_predictions_!C205*(1-_raw_predictions_!$M205*'Score Dashboard'!$B$2) + 'Score Dashboard'!$B$2*_raw_predictions_!$M205*_coefficients_!C$12- _coefficients_!C$2)/_coefficients_!C$8</f>
        <v>-0.24424167965347646</v>
      </c>
      <c r="D205">
        <f>(_raw_predictions_!D205*(1-_raw_predictions_!$M205*'Score Dashboard'!$B$2) + 'Score Dashboard'!$B$2*_raw_predictions_!$M205*_coefficients_!D$12- _coefficients_!D$2)/_coefficients_!D$8</f>
        <v>-0.15229001090433</v>
      </c>
      <c r="E205">
        <f>(_raw_predictions_!E205*(1-_raw_predictions_!$M205*'Score Dashboard'!$B$2) + 'Score Dashboard'!$B$2*_raw_predictions_!$M205*_coefficients_!E$12- _coefficients_!E$2)/_coefficients_!E$8</f>
        <v>-7.3501984310968424E-2</v>
      </c>
      <c r="F205">
        <f>(_raw_predictions_!F205*(1-_raw_predictions_!$M205*'Score Dashboard'!$B$2) + 'Score Dashboard'!$B$2*_raw_predictions_!$M205*_coefficients_!F$12- _coefficients_!F$2)/_coefficients_!F$8</f>
        <v>-0.13508313398535127</v>
      </c>
      <c r="G205">
        <f>(_raw_predictions_!G205*(1-_raw_predictions_!$M205*'Score Dashboard'!$B$2) + 'Score Dashboard'!$B$2*_raw_predictions_!$M205*_coefficients_!G$12- _coefficients_!G$2)/_coefficients_!G$8</f>
        <v>0.25745629759907152</v>
      </c>
      <c r="H205">
        <f>(_coefficients_!H$2 - _raw_predictions_!H205*(1-_raw_predictions_!$M205*'Score Dashboard'!$B$2) - _raw_predictions_!$M205*'Score Dashboard'!$B$2*_coefficients_!H$12)/_coefficients_!H$8</f>
        <v>0.58011342400965482</v>
      </c>
      <c r="I205">
        <f>(1-_raw_predictions_!$M205*'Score Dashboard'!$B$2) * _raw_predictions_!I205/_coefficients_!L$2 * (_raw_predictions_!J205-_coefficients_!I$2)/_coefficients_!I$8</f>
        <v>-2.5480630907487697E-2</v>
      </c>
      <c r="J205">
        <f>(1-_raw_predictions_!$M205*'Score Dashboard'!$B$2) * _raw_predictions_!K205/_coefficients_!M$2 * (_raw_predictions_!L205-_coefficients_!J$2)/_coefficients_!J$8</f>
        <v>-0.72205663841946977</v>
      </c>
      <c r="K205">
        <f t="shared" si="3"/>
        <v>-1.6470484490686772</v>
      </c>
    </row>
    <row r="206" spans="1:11">
      <c r="A206" t="str">
        <f>_raw_predictions_!A206</f>
        <v>T.J. McConnell</v>
      </c>
      <c r="B206">
        <f>(_raw_predictions_!B206*(1-_raw_predictions_!$M206*'Score Dashboard'!$B$2) + 'Score Dashboard'!$B$2*_raw_predictions_!$M206*_coefficients_!B$12- _coefficients_!B$2)/_coefficients_!B$8</f>
        <v>-1.1963261721396374</v>
      </c>
      <c r="C206">
        <f>(_raw_predictions_!C206*(1-_raw_predictions_!$M206*'Score Dashboard'!$B$2) + 'Score Dashboard'!$B$2*_raw_predictions_!$M206*_coefficients_!C$12- _coefficients_!C$2)/_coefficients_!C$8</f>
        <v>-1.0173123274616303</v>
      </c>
      <c r="D206">
        <f>(_raw_predictions_!D206*(1-_raw_predictions_!$M206*'Score Dashboard'!$B$2) + 'Score Dashboard'!$B$2*_raw_predictions_!$M206*_coefficients_!D$12- _coefficients_!D$2)/_coefficients_!D$8</f>
        <v>0.91627698508265742</v>
      </c>
      <c r="E206">
        <f>(_raw_predictions_!E206*(1-_raw_predictions_!$M206*'Score Dashboard'!$B$2) + 'Score Dashboard'!$B$2*_raw_predictions_!$M206*_coefficients_!E$12- _coefficients_!E$2)/_coefficients_!E$8</f>
        <v>0.67563871729086722</v>
      </c>
      <c r="F206">
        <f>(_raw_predictions_!F206*(1-_raw_predictions_!$M206*'Score Dashboard'!$B$2) + 'Score Dashboard'!$B$2*_raw_predictions_!$M206*_coefficients_!F$12- _coefficients_!F$2)/_coefficients_!F$8</f>
        <v>-0.82407342189395671</v>
      </c>
      <c r="G206">
        <f>(_raw_predictions_!G206*(1-_raw_predictions_!$M206*'Score Dashboard'!$B$2) + 'Score Dashboard'!$B$2*_raw_predictions_!$M206*_coefficients_!G$12- _coefficients_!G$2)/_coefficients_!G$8</f>
        <v>-1.0703159403444944</v>
      </c>
      <c r="H206">
        <f>(_coefficients_!H$2 - _raw_predictions_!H206*(1-_raw_predictions_!$M206*'Score Dashboard'!$B$2) - _raw_predictions_!$M206*'Score Dashboard'!$B$2*_coefficients_!H$12)/_coefficients_!H$8</f>
        <v>0.18282305440695179</v>
      </c>
      <c r="I206">
        <f>(1-_raw_predictions_!$M206*'Score Dashboard'!$B$2) * _raw_predictions_!I206/_coefficients_!L$2 * (_raw_predictions_!J206-_coefficients_!I$2)/_coefficients_!I$8</f>
        <v>5.515128934605934E-2</v>
      </c>
      <c r="J206">
        <f>(1-_raw_predictions_!$M206*'Score Dashboard'!$B$2) * _raw_predictions_!K206/_coefficients_!M$2 * (_raw_predictions_!L206-_coefficients_!J$2)/_coefficients_!J$8</f>
        <v>0.10807403535717899</v>
      </c>
      <c r="K206">
        <f t="shared" si="3"/>
        <v>-2.1700637803560032</v>
      </c>
    </row>
    <row r="207" spans="1:11">
      <c r="A207" t="str">
        <f>_raw_predictions_!A207</f>
        <v>Svi Mykhailiuk</v>
      </c>
      <c r="B207">
        <f>(_raw_predictions_!B207*(1-_raw_predictions_!$M207*'Score Dashboard'!$B$2) + 'Score Dashboard'!$B$2*_raw_predictions_!$M207*_coefficients_!B$12- _coefficients_!B$2)/_coefficients_!B$8</f>
        <v>-1.4890465477808976</v>
      </c>
      <c r="C207">
        <f>(_raw_predictions_!C207*(1-_raw_predictions_!$M207*'Score Dashboard'!$B$2) + 'Score Dashboard'!$B$2*_raw_predictions_!$M207*_coefficients_!C$12- _coefficients_!C$2)/_coefficients_!C$8</f>
        <v>-1.2933504231330646</v>
      </c>
      <c r="D207">
        <f>(_raw_predictions_!D207*(1-_raw_predictions_!$M207*'Score Dashboard'!$B$2) + 'Score Dashboard'!$B$2*_raw_predictions_!$M207*_coefficients_!D$12- _coefficients_!D$2)/_coefficients_!D$8</f>
        <v>-1.0042221542671035</v>
      </c>
      <c r="E207">
        <f>(_raw_predictions_!E207*(1-_raw_predictions_!$M207*'Score Dashboard'!$B$2) + 'Score Dashboard'!$B$2*_raw_predictions_!$M207*_coefficients_!E$12- _coefficients_!E$2)/_coefficients_!E$8</f>
        <v>-1.0550568857511842</v>
      </c>
      <c r="F207">
        <f>(_raw_predictions_!F207*(1-_raw_predictions_!$M207*'Score Dashboard'!$B$2) + 'Score Dashboard'!$B$2*_raw_predictions_!$M207*_coefficients_!F$12- _coefficients_!F$2)/_coefficients_!F$8</f>
        <v>-0.83435361027238963</v>
      </c>
      <c r="G207">
        <f>(_raw_predictions_!G207*(1-_raw_predictions_!$M207*'Score Dashboard'!$B$2) + 'Score Dashboard'!$B$2*_raw_predictions_!$M207*_coefficients_!G$12- _coefficients_!G$2)/_coefficients_!G$8</f>
        <v>-0.52517091146319372</v>
      </c>
      <c r="H207">
        <f>(_coefficients_!H$2 - _raw_predictions_!H207*(1-_raw_predictions_!$M207*'Score Dashboard'!$B$2) - _raw_predictions_!$M207*'Score Dashboard'!$B$2*_coefficients_!H$12)/_coefficients_!H$8</f>
        <v>1.3555619979860756</v>
      </c>
      <c r="I207">
        <f>(1-_raw_predictions_!$M207*'Score Dashboard'!$B$2) * _raw_predictions_!I207/_coefficients_!L$2 * (_raw_predictions_!J207-_coefficients_!I$2)/_coefficients_!I$8</f>
        <v>3.6581279357529939E-3</v>
      </c>
      <c r="J207">
        <f>(1-_raw_predictions_!$M207*'Score Dashboard'!$B$2) * _raw_predictions_!K207/_coefficients_!M$2 * (_raw_predictions_!L207-_coefficients_!J$2)/_coefficients_!J$8</f>
        <v>-0.33274299886371195</v>
      </c>
      <c r="K207">
        <f t="shared" si="3"/>
        <v>-5.1747234056097167</v>
      </c>
    </row>
    <row r="208" spans="1:11">
      <c r="A208" t="str">
        <f>_raw_predictions_!A208</f>
        <v>Steven Adams</v>
      </c>
      <c r="B208">
        <f>(_raw_predictions_!B208*(1-_raw_predictions_!$M208*'Score Dashboard'!$B$2) + 'Score Dashboard'!$B$2*_raw_predictions_!$M208*_coefficients_!B$12- _coefficients_!B$2)/_coefficients_!B$8</f>
        <v>-1.2840506094454984</v>
      </c>
      <c r="C208">
        <f>(_raw_predictions_!C208*(1-_raw_predictions_!$M208*'Score Dashboard'!$B$2) + 'Score Dashboard'!$B$2*_raw_predictions_!$M208*_coefficients_!C$12- _coefficients_!C$2)/_coefficients_!C$8</f>
        <v>1.9738571458110055</v>
      </c>
      <c r="D208">
        <f>(_raw_predictions_!D208*(1-_raw_predictions_!$M208*'Score Dashboard'!$B$2) + 'Score Dashboard'!$B$2*_raw_predictions_!$M208*_coefficients_!D$12- _coefficients_!D$2)/_coefficients_!D$8</f>
        <v>-0.56011446077553517</v>
      </c>
      <c r="E208">
        <f>(_raw_predictions_!E208*(1-_raw_predictions_!$M208*'Score Dashboard'!$B$2) + 'Score Dashboard'!$B$2*_raw_predictions_!$M208*_coefficients_!E$12- _coefficients_!E$2)/_coefficients_!E$8</f>
        <v>-8.9225540824094549E-2</v>
      </c>
      <c r="F208">
        <f>(_raw_predictions_!F208*(1-_raw_predictions_!$M208*'Score Dashboard'!$B$2) + 'Score Dashboard'!$B$2*_raw_predictions_!$M208*_coefficients_!F$12- _coefficients_!F$2)/_coefficients_!F$8</f>
        <v>0.6143957380844165</v>
      </c>
      <c r="G208">
        <f>(_raw_predictions_!G208*(1-_raw_predictions_!$M208*'Score Dashboard'!$B$2) + 'Score Dashboard'!$B$2*_raw_predictions_!$M208*_coefficients_!G$12- _coefficients_!G$2)/_coefficients_!G$8</f>
        <v>-1.4829323173052666</v>
      </c>
      <c r="H208">
        <f>(_coefficients_!H$2 - _raw_predictions_!H208*(1-_raw_predictions_!$M208*'Score Dashboard'!$B$2) - _raw_predictions_!$M208*'Score Dashboard'!$B$2*_coefficients_!H$12)/_coefficients_!H$8</f>
        <v>0.11311944992380625</v>
      </c>
      <c r="I208">
        <f>(1-_raw_predictions_!$M208*'Score Dashboard'!$B$2) * _raw_predictions_!I208/_coefficients_!L$2 * (_raw_predictions_!J208-_coefficients_!I$2)/_coefficients_!I$8</f>
        <v>-2.357203016396662</v>
      </c>
      <c r="J208">
        <f>(1-_raw_predictions_!$M208*'Score Dashboard'!$B$2) * _raw_predictions_!K208/_coefficients_!M$2 * (_raw_predictions_!L208-_coefficients_!J$2)/_coefficients_!J$8</f>
        <v>0.74054474834257078</v>
      </c>
      <c r="K208">
        <f t="shared" si="3"/>
        <v>-2.3316088625852576</v>
      </c>
    </row>
    <row r="209" spans="1:11">
      <c r="A209" t="str">
        <f>_raw_predictions_!A209</f>
        <v>Stephen Curry</v>
      </c>
      <c r="B209">
        <f>(_raw_predictions_!B209*(1-_raw_predictions_!$M209*'Score Dashboard'!$B$2) + 'Score Dashboard'!$B$2*_raw_predictions_!$M209*_coefficients_!B$12- _coefficients_!B$2)/_coefficients_!B$8</f>
        <v>1.6463595046102542</v>
      </c>
      <c r="C209">
        <f>(_raw_predictions_!C209*(1-_raw_predictions_!$M209*'Score Dashboard'!$B$2) + 'Score Dashboard'!$B$2*_raw_predictions_!$M209*_coefficients_!C$12- _coefficients_!C$2)/_coefficients_!C$8</f>
        <v>-4.7276681363955179E-2</v>
      </c>
      <c r="D209">
        <f>(_raw_predictions_!D209*(1-_raw_predictions_!$M209*'Score Dashboard'!$B$2) + 'Score Dashboard'!$B$2*_raw_predictions_!$M209*_coefficients_!D$12- _coefficients_!D$2)/_coefficients_!D$8</f>
        <v>1.1691570658242678</v>
      </c>
      <c r="E209">
        <f>(_raw_predictions_!E209*(1-_raw_predictions_!$M209*'Score Dashboard'!$B$2) + 'Score Dashboard'!$B$2*_raw_predictions_!$M209*_coefficients_!E$12- _coefficients_!E$2)/_coefficients_!E$8</f>
        <v>-0.30695846608045302</v>
      </c>
      <c r="F209">
        <f>(_raw_predictions_!F209*(1-_raw_predictions_!$M209*'Score Dashboard'!$B$2) + 'Score Dashboard'!$B$2*_raw_predictions_!$M209*_coefficients_!F$12- _coefficients_!F$2)/_coefficients_!F$8</f>
        <v>-0.60103038333704661</v>
      </c>
      <c r="G209">
        <f>(_raw_predictions_!G209*(1-_raw_predictions_!$M209*'Score Dashboard'!$B$2) + 'Score Dashboard'!$B$2*_raw_predictions_!$M209*_coefficients_!G$12- _coefficients_!G$2)/_coefficients_!G$8</f>
        <v>2.5156636790058973</v>
      </c>
      <c r="H209">
        <f>(_coefficients_!H$2 - _raw_predictions_!H209*(1-_raw_predictions_!$M209*'Score Dashboard'!$B$2) - _raw_predictions_!$M209*'Score Dashboard'!$B$2*_coefficients_!H$12)/_coefficients_!H$8</f>
        <v>-1.6851879561364511</v>
      </c>
      <c r="I209">
        <f>(1-_raw_predictions_!$M209*'Score Dashboard'!$B$2) * _raw_predictions_!I209/_coefficients_!L$2 * (_raw_predictions_!J209-_coefficients_!I$2)/_coefficients_!I$8</f>
        <v>1.1880099442474763</v>
      </c>
      <c r="J209">
        <f>(1-_raw_predictions_!$M209*'Score Dashboard'!$B$2) * _raw_predictions_!K209/_coefficients_!M$2 * (_raw_predictions_!L209-_coefficients_!J$2)/_coefficients_!J$8</f>
        <v>-0.41810860037815262</v>
      </c>
      <c r="K209">
        <f t="shared" si="3"/>
        <v>3.4606281063918369</v>
      </c>
    </row>
    <row r="210" spans="1:11">
      <c r="A210" t="str">
        <f>_raw_predictions_!A210</f>
        <v>Spencer Dinwiddie</v>
      </c>
      <c r="B210">
        <f>(_raw_predictions_!B210*(1-_raw_predictions_!$M210*'Score Dashboard'!$B$2) + 'Score Dashboard'!$B$2*_raw_predictions_!$M210*_coefficients_!B$12- _coefficients_!B$2)/_coefficients_!B$8</f>
        <v>8.2607602221134585E-2</v>
      </c>
      <c r="C210">
        <f>(_raw_predictions_!C210*(1-_raw_predictions_!$M210*'Score Dashboard'!$B$2) + 'Score Dashboard'!$B$2*_raw_predictions_!$M210*_coefficients_!C$12- _coefficients_!C$2)/_coefficients_!C$8</f>
        <v>-0.91225211591320754</v>
      </c>
      <c r="D210">
        <f>(_raw_predictions_!D210*(1-_raw_predictions_!$M210*'Score Dashboard'!$B$2) + 'Score Dashboard'!$B$2*_raw_predictions_!$M210*_coefficients_!D$12- _coefficients_!D$2)/_coefficients_!D$8</f>
        <v>1.0782980540059115</v>
      </c>
      <c r="E210">
        <f>(_raw_predictions_!E210*(1-_raw_predictions_!$M210*'Score Dashboard'!$B$2) + 'Score Dashboard'!$B$2*_raw_predictions_!$M210*_coefficients_!E$12- _coefficients_!E$2)/_coefficients_!E$8</f>
        <v>-0.39801036674353529</v>
      </c>
      <c r="F210">
        <f>(_raw_predictions_!F210*(1-_raw_predictions_!$M210*'Score Dashboard'!$B$2) + 'Score Dashboard'!$B$2*_raw_predictions_!$M210*_coefficients_!F$12- _coefficients_!F$2)/_coefficients_!F$8</f>
        <v>-0.599338402896194</v>
      </c>
      <c r="G210">
        <f>(_raw_predictions_!G210*(1-_raw_predictions_!$M210*'Score Dashboard'!$B$2) + 'Score Dashboard'!$B$2*_raw_predictions_!$M210*_coefficients_!G$12- _coefficients_!G$2)/_coefficients_!G$8</f>
        <v>0.546779587573199</v>
      </c>
      <c r="H210">
        <f>(_coefficients_!H$2 - _raw_predictions_!H210*(1-_raw_predictions_!$M210*'Score Dashboard'!$B$2) - _raw_predictions_!$M210*'Score Dashboard'!$B$2*_coefficients_!H$12)/_coefficients_!H$8</f>
        <v>-2.4213645800750722E-2</v>
      </c>
      <c r="I210">
        <f>(1-_raw_predictions_!$M210*'Score Dashboard'!$B$2) * _raw_predictions_!I210/_coefficients_!L$2 * (_raw_predictions_!J210-_coefficients_!I$2)/_coefficients_!I$8</f>
        <v>4.2816919145437695E-3</v>
      </c>
      <c r="J210">
        <f>(1-_raw_predictions_!$M210*'Score Dashboard'!$B$2) * _raw_predictions_!K210/_coefficients_!M$2 * (_raw_predictions_!L210-_coefficients_!J$2)/_coefficients_!J$8</f>
        <v>-1.2521751654778057</v>
      </c>
      <c r="K210">
        <f t="shared" si="3"/>
        <v>-1.4740227611167045</v>
      </c>
    </row>
    <row r="211" spans="1:11">
      <c r="A211" t="str">
        <f>_raw_predictions_!A211</f>
        <v>Simone Fontecchio</v>
      </c>
      <c r="B211">
        <f>(_raw_predictions_!B211*(1-_raw_predictions_!$M211*'Score Dashboard'!$B$2) + 'Score Dashboard'!$B$2*_raw_predictions_!$M211*_coefficients_!B$12- _coefficients_!B$2)/_coefficients_!B$8</f>
        <v>-1.5439069955416698</v>
      </c>
      <c r="C211">
        <f>(_raw_predictions_!C211*(1-_raw_predictions_!$M211*'Score Dashboard'!$B$2) + 'Score Dashboard'!$B$2*_raw_predictions_!$M211*_coefficients_!C$12- _coefficients_!C$2)/_coefficients_!C$8</f>
        <v>-1.4040009689845796</v>
      </c>
      <c r="D211">
        <f>(_raw_predictions_!D211*(1-_raw_predictions_!$M211*'Score Dashboard'!$B$2) + 'Score Dashboard'!$B$2*_raw_predictions_!$M211*_coefficients_!D$12- _coefficients_!D$2)/_coefficients_!D$8</f>
        <v>-1.214451169626666</v>
      </c>
      <c r="E211">
        <f>(_raw_predictions_!E211*(1-_raw_predictions_!$M211*'Score Dashboard'!$B$2) + 'Score Dashboard'!$B$2*_raw_predictions_!$M211*_coefficients_!E$12- _coefficients_!E$2)/_coefficients_!E$8</f>
        <v>-1.509555465846812</v>
      </c>
      <c r="F211">
        <f>(_raw_predictions_!F211*(1-_raw_predictions_!$M211*'Score Dashboard'!$B$2) + 'Score Dashboard'!$B$2*_raw_predictions_!$M211*_coefficients_!F$12- _coefficients_!F$2)/_coefficients_!F$8</f>
        <v>-0.84663497507187513</v>
      </c>
      <c r="G211">
        <f>(_raw_predictions_!G211*(1-_raw_predictions_!$M211*'Score Dashboard'!$B$2) + 'Score Dashboard'!$B$2*_raw_predictions_!$M211*_coefficients_!G$12- _coefficients_!G$2)/_coefficients_!G$8</f>
        <v>-0.49856246328996756</v>
      </c>
      <c r="H211">
        <f>(_coefficients_!H$2 - _raw_predictions_!H211*(1-_raw_predictions_!$M211*'Score Dashboard'!$B$2) - _raw_predictions_!$M211*'Score Dashboard'!$B$2*_coefficients_!H$12)/_coefficients_!H$8</f>
        <v>1.4719628673391842</v>
      </c>
      <c r="I211">
        <f>(1-_raw_predictions_!$M211*'Score Dashboard'!$B$2) * _raw_predictions_!I211/_coefficients_!L$2 * (_raw_predictions_!J211-_coefficients_!I$2)/_coefficients_!I$8</f>
        <v>-4.2992300706342582E-3</v>
      </c>
      <c r="J211">
        <f>(1-_raw_predictions_!$M211*'Score Dashboard'!$B$2) * _raw_predictions_!K211/_coefficients_!M$2 * (_raw_predictions_!L211-_coefficients_!J$2)/_coefficients_!J$8</f>
        <v>-0.37335436394999172</v>
      </c>
      <c r="K211">
        <f t="shared" si="3"/>
        <v>-5.9228027650430128</v>
      </c>
    </row>
    <row r="212" spans="1:11">
      <c r="A212" t="str">
        <f>_raw_predictions_!A212</f>
        <v>Shake Milton</v>
      </c>
      <c r="B212">
        <f>(_raw_predictions_!B212*(1-_raw_predictions_!$M212*'Score Dashboard'!$B$2) + 'Score Dashboard'!$B$2*_raw_predictions_!$M212*_coefficients_!B$12- _coefficients_!B$2)/_coefficients_!B$8</f>
        <v>-1.0391746031044966</v>
      </c>
      <c r="C212">
        <f>(_raw_predictions_!C212*(1-_raw_predictions_!$M212*'Score Dashboard'!$B$2) + 'Score Dashboard'!$B$2*_raw_predictions_!$M212*_coefficients_!C$12- _coefficients_!C$2)/_coefficients_!C$8</f>
        <v>-1.108853805958296</v>
      </c>
      <c r="D212">
        <f>(_raw_predictions_!D212*(1-_raw_predictions_!$M212*'Score Dashboard'!$B$2) + 'Score Dashboard'!$B$2*_raw_predictions_!$M212*_coefficients_!D$12- _coefficients_!D$2)/_coefficients_!D$8</f>
        <v>-0.13249884663818648</v>
      </c>
      <c r="E212">
        <f>(_raw_predictions_!E212*(1-_raw_predictions_!$M212*'Score Dashboard'!$B$2) + 'Score Dashboard'!$B$2*_raw_predictions_!$M212*_coefficients_!E$12- _coefficients_!E$2)/_coefficients_!E$8</f>
        <v>-1.27808155738472</v>
      </c>
      <c r="F212">
        <f>(_raw_predictions_!F212*(1-_raw_predictions_!$M212*'Score Dashboard'!$B$2) + 'Score Dashboard'!$B$2*_raw_predictions_!$M212*_coefficients_!F$12- _coefficients_!F$2)/_coefficients_!F$8</f>
        <v>-0.78265056985740999</v>
      </c>
      <c r="G212">
        <f>(_raw_predictions_!G212*(1-_raw_predictions_!$M212*'Score Dashboard'!$B$2) + 'Score Dashboard'!$B$2*_raw_predictions_!$M212*_coefficients_!G$12- _coefficients_!G$2)/_coefficients_!G$8</f>
        <v>-0.54396382298334656</v>
      </c>
      <c r="H212">
        <f>(_coefficients_!H$2 - _raw_predictions_!H212*(1-_raw_predictions_!$M212*'Score Dashboard'!$B$2) - _raw_predictions_!$M212*'Score Dashboard'!$B$2*_coefficients_!H$12)/_coefficients_!H$8</f>
        <v>0.72242642521533951</v>
      </c>
      <c r="I212">
        <f>(1-_raw_predictions_!$M212*'Score Dashboard'!$B$2) * _raw_predictions_!I212/_coefficients_!L$2 * (_raw_predictions_!J212-_coefficients_!I$2)/_coefficients_!I$8</f>
        <v>9.9346804169456446E-2</v>
      </c>
      <c r="J212">
        <f>(1-_raw_predictions_!$M212*'Score Dashboard'!$B$2) * _raw_predictions_!K212/_coefficients_!M$2 * (_raw_predictions_!L212-_coefficients_!J$2)/_coefficients_!J$8</f>
        <v>-0.33640549621896826</v>
      </c>
      <c r="K212">
        <f t="shared" si="3"/>
        <v>-4.3998554727606285</v>
      </c>
    </row>
    <row r="213" spans="1:11">
      <c r="A213" t="str">
        <f>_raw_predictions_!A213</f>
        <v>Shai Gilgeous-Alexander</v>
      </c>
      <c r="B213">
        <f>(_raw_predictions_!B213*(1-_raw_predictions_!$M213*'Score Dashboard'!$B$2) + 'Score Dashboard'!$B$2*_raw_predictions_!$M213*_coefficients_!B$12- _coefficients_!B$2)/_coefficients_!B$8</f>
        <v>1.8576432517767465</v>
      </c>
      <c r="C213">
        <f>(_raw_predictions_!C213*(1-_raw_predictions_!$M213*'Score Dashboard'!$B$2) + 'Score Dashboard'!$B$2*_raw_predictions_!$M213*_coefficients_!C$12- _coefficients_!C$2)/_coefficients_!C$8</f>
        <v>-0.37515267042706357</v>
      </c>
      <c r="D213">
        <f>(_raw_predictions_!D213*(1-_raw_predictions_!$M213*'Score Dashboard'!$B$2) + 'Score Dashboard'!$B$2*_raw_predictions_!$M213*_coefficients_!D$12- _coefficients_!D$2)/_coefficients_!D$8</f>
        <v>0.69902067892296205</v>
      </c>
      <c r="E213">
        <f>(_raw_predictions_!E213*(1-_raw_predictions_!$M213*'Score Dashboard'!$B$2) + 'Score Dashboard'!$B$2*_raw_predictions_!$M213*_coefficients_!E$12- _coefficients_!E$2)/_coefficients_!E$8</f>
        <v>1.177633212017454</v>
      </c>
      <c r="F213">
        <f>(_raw_predictions_!F213*(1-_raw_predictions_!$M213*'Score Dashboard'!$B$2) + 'Score Dashboard'!$B$2*_raw_predictions_!$M213*_coefficients_!F$12- _coefficients_!F$2)/_coefficients_!F$8</f>
        <v>0.33144960710760513</v>
      </c>
      <c r="G213">
        <f>(_raw_predictions_!G213*(1-_raw_predictions_!$M213*'Score Dashboard'!$B$2) + 'Score Dashboard'!$B$2*_raw_predictions_!$M213*_coefficients_!G$12- _coefficients_!G$2)/_coefficients_!G$8</f>
        <v>-0.49782909195008385</v>
      </c>
      <c r="H213">
        <f>(_coefficients_!H$2 - _raw_predictions_!H213*(1-_raw_predictions_!$M213*'Score Dashboard'!$B$2) - _raw_predictions_!$M213*'Score Dashboard'!$B$2*_coefficients_!H$12)/_coefficients_!H$8</f>
        <v>-1.1659694922694497</v>
      </c>
      <c r="I213">
        <f>(1-_raw_predictions_!$M213*'Score Dashboard'!$B$2) * _raw_predictions_!I213/_coefficients_!L$2 * (_raw_predictions_!J213-_coefficients_!I$2)/_coefficients_!I$8</f>
        <v>0.95368177999729853</v>
      </c>
      <c r="J213">
        <f>(1-_raw_predictions_!$M213*'Score Dashboard'!$B$2) * _raw_predictions_!K213/_coefficients_!M$2 * (_raw_predictions_!L213-_coefficients_!J$2)/_coefficients_!J$8</f>
        <v>0.12655132379743012</v>
      </c>
      <c r="K213">
        <f t="shared" si="3"/>
        <v>3.107028598972899</v>
      </c>
    </row>
    <row r="214" spans="1:11">
      <c r="A214" t="str">
        <f>_raw_predictions_!A214</f>
        <v>Shaedon Sharpe</v>
      </c>
      <c r="B214">
        <f>(_raw_predictions_!B214*(1-_raw_predictions_!$M214*'Score Dashboard'!$B$2) + 'Score Dashboard'!$B$2*_raw_predictions_!$M214*_coefficients_!B$12- _coefficients_!B$2)/_coefficients_!B$8</f>
        <v>-0.52802540121281794</v>
      </c>
      <c r="C214">
        <f>(_raw_predictions_!C214*(1-_raw_predictions_!$M214*'Score Dashboard'!$B$2) + 'Score Dashboard'!$B$2*_raw_predictions_!$M214*_coefficients_!C$12- _coefficients_!C$2)/_coefficients_!C$8</f>
        <v>-0.75612789375282374</v>
      </c>
      <c r="D214">
        <f>(_raw_predictions_!D214*(1-_raw_predictions_!$M214*'Score Dashboard'!$B$2) + 'Score Dashboard'!$B$2*_raw_predictions_!$M214*_coefficients_!D$12- _coefficients_!D$2)/_coefficients_!D$8</f>
        <v>-0.82011022828496249</v>
      </c>
      <c r="E214">
        <f>(_raw_predictions_!E214*(1-_raw_predictions_!$M214*'Score Dashboard'!$B$2) + 'Score Dashboard'!$B$2*_raw_predictions_!$M214*_coefficients_!E$12- _coefficients_!E$2)/_coefficients_!E$8</f>
        <v>-0.56611447541901783</v>
      </c>
      <c r="F214">
        <f>(_raw_predictions_!F214*(1-_raw_predictions_!$M214*'Score Dashboard'!$B$2) + 'Score Dashboard'!$B$2*_raw_predictions_!$M214*_coefficients_!F$12- _coefficients_!F$2)/_coefficients_!F$8</f>
        <v>-0.51455642625193709</v>
      </c>
      <c r="G214">
        <f>(_raw_predictions_!G214*(1-_raw_predictions_!$M214*'Score Dashboard'!$B$2) + 'Score Dashboard'!$B$2*_raw_predictions_!$M214*_coefficients_!G$12- _coefficients_!G$2)/_coefficients_!G$8</f>
        <v>1.8911614373318165E-2</v>
      </c>
      <c r="H214">
        <f>(_coefficients_!H$2 - _raw_predictions_!H214*(1-_raw_predictions_!$M214*'Score Dashboard'!$B$2) - _raw_predictions_!$M214*'Score Dashboard'!$B$2*_coefficients_!H$12)/_coefficients_!H$8</f>
        <v>0.33075297131447989</v>
      </c>
      <c r="I214">
        <f>(1-_raw_predictions_!$M214*'Score Dashboard'!$B$2) * _raw_predictions_!I214/_coefficients_!L$2 * (_raw_predictions_!J214-_coefficients_!I$2)/_coefficients_!I$8</f>
        <v>-0.19306075618334673</v>
      </c>
      <c r="J214">
        <f>(1-_raw_predictions_!$M214*'Score Dashboard'!$B$2) * _raw_predictions_!K214/_coefficients_!M$2 * (_raw_predictions_!L214-_coefficients_!J$2)/_coefficients_!J$8</f>
        <v>-0.43418525636243183</v>
      </c>
      <c r="K214">
        <f t="shared" si="3"/>
        <v>-3.4625158517795396</v>
      </c>
    </row>
    <row r="215" spans="1:11">
      <c r="A215" t="str">
        <f>_raw_predictions_!A215</f>
        <v>Ron Harper Jr.</v>
      </c>
      <c r="B215">
        <f>(_raw_predictions_!B215*(1-_raw_predictions_!$M215*'Score Dashboard'!$B$2) + 'Score Dashboard'!$B$2*_raw_predictions_!$M215*_coefficients_!B$12- _coefficients_!B$2)/_coefficients_!B$8</f>
        <v>-1.6022092120255158</v>
      </c>
      <c r="C215">
        <f>(_raw_predictions_!C215*(1-_raw_predictions_!$M215*'Score Dashboard'!$B$2) + 'Score Dashboard'!$B$2*_raw_predictions_!$M215*_coefficients_!C$12- _coefficients_!C$2)/_coefficients_!C$8</f>
        <v>-1.2035632840488448</v>
      </c>
      <c r="D215">
        <f>(_raw_predictions_!D215*(1-_raw_predictions_!$M215*'Score Dashboard'!$B$2) + 'Score Dashboard'!$B$2*_raw_predictions_!$M215*_coefficients_!D$12- _coefficients_!D$2)/_coefficients_!D$8</f>
        <v>-1.1117956972563601</v>
      </c>
      <c r="E215">
        <f>(_raw_predictions_!E215*(1-_raw_predictions_!$M215*'Score Dashboard'!$B$2) + 'Score Dashboard'!$B$2*_raw_predictions_!$M215*_coefficients_!E$12- _coefficients_!E$2)/_coefficients_!E$8</f>
        <v>-1.563337468792543</v>
      </c>
      <c r="F215">
        <f>(_raw_predictions_!F215*(1-_raw_predictions_!$M215*'Score Dashboard'!$B$2) + 'Score Dashboard'!$B$2*_raw_predictions_!$M215*_coefficients_!F$12- _coefficients_!F$2)/_coefficients_!F$8</f>
        <v>-0.73315059802339522</v>
      </c>
      <c r="G215">
        <f>(_raw_predictions_!G215*(1-_raw_predictions_!$M215*'Score Dashboard'!$B$2) + 'Score Dashboard'!$B$2*_raw_predictions_!$M215*_coefficients_!G$12- _coefficients_!G$2)/_coefficients_!G$8</f>
        <v>-0.87760984788790253</v>
      </c>
      <c r="H215">
        <f>(_coefficients_!H$2 - _raw_predictions_!H215*(1-_raw_predictions_!$M215*'Score Dashboard'!$B$2) - _raw_predictions_!$M215*'Score Dashboard'!$B$2*_coefficients_!H$12)/_coefficients_!H$8</f>
        <v>1.4759373380779557</v>
      </c>
      <c r="I215">
        <f>(1-_raw_predictions_!$M215*'Score Dashboard'!$B$2) * _raw_predictions_!I215/_coefficients_!L$2 * (_raw_predictions_!J215-_coefficients_!I$2)/_coefficients_!I$8</f>
        <v>-6.2035052345603137E-2</v>
      </c>
      <c r="J215">
        <f>(1-_raw_predictions_!$M215*'Score Dashboard'!$B$2) * _raw_predictions_!K215/_coefficients_!M$2 * (_raw_predictions_!L215-_coefficients_!J$2)/_coefficients_!J$8</f>
        <v>-4.8094375400873829E-2</v>
      </c>
      <c r="K215">
        <f t="shared" si="3"/>
        <v>-5.7258581977030829</v>
      </c>
    </row>
    <row r="216" spans="1:11">
      <c r="A216" t="str">
        <f>_raw_predictions_!A216</f>
        <v>Seth Curry</v>
      </c>
      <c r="B216">
        <f>(_raw_predictions_!B216*(1-_raw_predictions_!$M216*'Score Dashboard'!$B$2) + 'Score Dashboard'!$B$2*_raw_predictions_!$M216*_coefficients_!B$12- _coefficients_!B$2)/_coefficients_!B$8</f>
        <v>-1.3009232676622391</v>
      </c>
      <c r="C216">
        <f>(_raw_predictions_!C216*(1-_raw_predictions_!$M216*'Score Dashboard'!$B$2) + 'Score Dashboard'!$B$2*_raw_predictions_!$M216*_coefficients_!C$12- _coefficients_!C$2)/_coefficients_!C$8</f>
        <v>-1.3675389093855401</v>
      </c>
      <c r="D216">
        <f>(_raw_predictions_!D216*(1-_raw_predictions_!$M216*'Score Dashboard'!$B$2) + 'Score Dashboard'!$B$2*_raw_predictions_!$M216*_coefficients_!D$12- _coefficients_!D$2)/_coefficients_!D$8</f>
        <v>-0.87590176822956722</v>
      </c>
      <c r="E216">
        <f>(_raw_predictions_!E216*(1-_raw_predictions_!$M216*'Score Dashboard'!$B$2) + 'Score Dashboard'!$B$2*_raw_predictions_!$M216*_coefficients_!E$12- _coefficients_!E$2)/_coefficients_!E$8</f>
        <v>-1.2498189305766285</v>
      </c>
      <c r="F216">
        <f>(_raw_predictions_!F216*(1-_raw_predictions_!$M216*'Score Dashboard'!$B$2) + 'Score Dashboard'!$B$2*_raw_predictions_!$M216*_coefficients_!F$12- _coefficients_!F$2)/_coefficients_!F$8</f>
        <v>-0.93524179100823857</v>
      </c>
      <c r="G216">
        <f>(_raw_predictions_!G216*(1-_raw_predictions_!$M216*'Score Dashboard'!$B$2) + 'Score Dashboard'!$B$2*_raw_predictions_!$M216*_coefficients_!G$12- _coefficients_!G$2)/_coefficients_!G$8</f>
        <v>-4.3153631383142273E-2</v>
      </c>
      <c r="H216">
        <f>(_coefficients_!H$2 - _raw_predictions_!H216*(1-_raw_predictions_!$M216*'Score Dashboard'!$B$2) - _raw_predictions_!$M216*'Score Dashboard'!$B$2*_coefficients_!H$12)/_coefficients_!H$8</f>
        <v>1.1865527499410713</v>
      </c>
      <c r="I216">
        <f>(1-_raw_predictions_!$M216*'Score Dashboard'!$B$2) * _raw_predictions_!I216/_coefficients_!L$2 * (_raw_predictions_!J216-_coefficients_!I$2)/_coefficients_!I$8</f>
        <v>0.18088290034217797</v>
      </c>
      <c r="J216">
        <f>(1-_raw_predictions_!$M216*'Score Dashboard'!$B$2) * _raw_predictions_!K216/_coefficients_!M$2 * (_raw_predictions_!L216-_coefficients_!J$2)/_coefficients_!J$8</f>
        <v>-0.20590507280946793</v>
      </c>
      <c r="K216">
        <f t="shared" si="3"/>
        <v>-4.611047720771575</v>
      </c>
    </row>
    <row r="217" spans="1:11">
      <c r="A217" t="str">
        <f>_raw_predictions_!A217</f>
        <v>Scotty Pippen Jr.</v>
      </c>
      <c r="B217">
        <f>(_raw_predictions_!B217*(1-_raw_predictions_!$M217*'Score Dashboard'!$B$2) + 'Score Dashboard'!$B$2*_raw_predictions_!$M217*_coefficients_!B$12- _coefficients_!B$2)/_coefficients_!B$8</f>
        <v>-1.5116467397236604</v>
      </c>
      <c r="C217">
        <f>(_raw_predictions_!C217*(1-_raw_predictions_!$M217*'Score Dashboard'!$B$2) + 'Score Dashboard'!$B$2*_raw_predictions_!$M217*_coefficients_!C$12- _coefficients_!C$2)/_coefficients_!C$8</f>
        <v>-1.2662160985776745</v>
      </c>
      <c r="D217">
        <f>(_raw_predictions_!D217*(1-_raw_predictions_!$M217*'Score Dashboard'!$B$2) + 'Score Dashboard'!$B$2*_raw_predictions_!$M217*_coefficients_!D$12- _coefficients_!D$2)/_coefficients_!D$8</f>
        <v>-0.88365944940979491</v>
      </c>
      <c r="E217">
        <f>(_raw_predictions_!E217*(1-_raw_predictions_!$M217*'Score Dashboard'!$B$2) + 'Score Dashboard'!$B$2*_raw_predictions_!$M217*_coefficients_!E$12- _coefficients_!E$2)/_coefficients_!E$8</f>
        <v>-1.2551960568405711</v>
      </c>
      <c r="F217">
        <f>(_raw_predictions_!F217*(1-_raw_predictions_!$M217*'Score Dashboard'!$B$2) + 'Score Dashboard'!$B$2*_raw_predictions_!$M217*_coefficients_!F$12- _coefficients_!F$2)/_coefficients_!F$8</f>
        <v>-0.7694654510946074</v>
      </c>
      <c r="G217">
        <f>(_raw_predictions_!G217*(1-_raw_predictions_!$M217*'Score Dashboard'!$B$2) + 'Score Dashboard'!$B$2*_raw_predictions_!$M217*_coefficients_!G$12- _coefficients_!G$2)/_coefficients_!G$8</f>
        <v>-0.89472302882867683</v>
      </c>
      <c r="H217">
        <f>(_coefficients_!H$2 - _raw_predictions_!H217*(1-_raw_predictions_!$M217*'Score Dashboard'!$B$2) - _raw_predictions_!$M217*'Score Dashboard'!$B$2*_coefficients_!H$12)/_coefficients_!H$8</f>
        <v>1.1987148009707482</v>
      </c>
      <c r="I217">
        <f>(1-_raw_predictions_!$M217*'Score Dashboard'!$B$2) * _raw_predictions_!I217/_coefficients_!L$2 * (_raw_predictions_!J217-_coefficients_!I$2)/_coefficients_!I$8</f>
        <v>-6.8096514450216139E-2</v>
      </c>
      <c r="J217">
        <f>(1-_raw_predictions_!$M217*'Score Dashboard'!$B$2) * _raw_predictions_!K217/_coefficients_!M$2 * (_raw_predictions_!L217-_coefficients_!J$2)/_coefficients_!J$8</f>
        <v>-8.9261294397922367E-2</v>
      </c>
      <c r="K217">
        <f t="shared" si="3"/>
        <v>-5.5395498323523755</v>
      </c>
    </row>
    <row r="218" spans="1:11">
      <c r="A218" t="str">
        <f>_raw_predictions_!A218</f>
        <v>Scottie Barnes</v>
      </c>
      <c r="B218">
        <f>(_raw_predictions_!B218*(1-_raw_predictions_!$M218*'Score Dashboard'!$B$2) + 'Score Dashboard'!$B$2*_raw_predictions_!$M218*_coefficients_!B$12- _coefficients_!B$2)/_coefficients_!B$8</f>
        <v>0.28796006446849465</v>
      </c>
      <c r="C218">
        <f>(_raw_predictions_!C218*(1-_raw_predictions_!$M218*'Score Dashboard'!$B$2) + 'Score Dashboard'!$B$2*_raw_predictions_!$M218*_coefficients_!C$12- _coefficients_!C$2)/_coefficients_!C$8</f>
        <v>0.54727621341836918</v>
      </c>
      <c r="D218">
        <f>(_raw_predictions_!D218*(1-_raw_predictions_!$M218*'Score Dashboard'!$B$2) + 'Score Dashboard'!$B$2*_raw_predictions_!$M218*_coefficients_!D$12- _coefficients_!D$2)/_coefficients_!D$8</f>
        <v>0.79356207500556553</v>
      </c>
      <c r="E218">
        <f>(_raw_predictions_!E218*(1-_raw_predictions_!$M218*'Score Dashboard'!$B$2) + 'Score Dashboard'!$B$2*_raw_predictions_!$M218*_coefficients_!E$12- _coefficients_!E$2)/_coefficients_!E$8</f>
        <v>0.6849642852388953</v>
      </c>
      <c r="F218">
        <f>(_raw_predictions_!F218*(1-_raw_predictions_!$M218*'Score Dashboard'!$B$2) + 'Score Dashboard'!$B$2*_raw_predictions_!$M218*_coefficients_!F$12- _coefficients_!F$2)/_coefficients_!F$8</f>
        <v>0.29421756663442827</v>
      </c>
      <c r="G218">
        <f>(_raw_predictions_!G218*(1-_raw_predictions_!$M218*'Score Dashboard'!$B$2) + 'Score Dashboard'!$B$2*_raw_predictions_!$M218*_coefficients_!G$12- _coefficients_!G$2)/_coefficients_!G$8</f>
        <v>-0.49354628208196288</v>
      </c>
      <c r="H218">
        <f>(_coefficients_!H$2 - _raw_predictions_!H218*(1-_raw_predictions_!$M218*'Score Dashboard'!$B$2) - _raw_predictions_!$M218*'Score Dashboard'!$B$2*_coefficients_!H$12)/_coefficients_!H$8</f>
        <v>-0.72547979039820254</v>
      </c>
      <c r="I218">
        <f>(1-_raw_predictions_!$M218*'Score Dashboard'!$B$2) * _raw_predictions_!I218/_coefficients_!L$2 * (_raw_predictions_!J218-_coefficients_!I$2)/_coefficients_!I$8</f>
        <v>-0.21194737454199483</v>
      </c>
      <c r="J218">
        <f>(1-_raw_predictions_!$M218*'Score Dashboard'!$B$2) * _raw_predictions_!K218/_coefficients_!M$2 * (_raw_predictions_!L218-_coefficients_!J$2)/_coefficients_!J$8</f>
        <v>-0.42376541907844012</v>
      </c>
      <c r="K218">
        <f t="shared" si="3"/>
        <v>0.75324133866515242</v>
      </c>
    </row>
    <row r="219" spans="1:11">
      <c r="A219" t="str">
        <f>_raw_predictions_!A219</f>
        <v>Santi Aldama</v>
      </c>
      <c r="B219">
        <f>(_raw_predictions_!B219*(1-_raw_predictions_!$M219*'Score Dashboard'!$B$2) + 'Score Dashboard'!$B$2*_raw_predictions_!$M219*_coefficients_!B$12- _coefficients_!B$2)/_coefficients_!B$8</f>
        <v>-0.79904432789374824</v>
      </c>
      <c r="C219">
        <f>(_raw_predictions_!C219*(1-_raw_predictions_!$M219*'Score Dashboard'!$B$2) + 'Score Dashboard'!$B$2*_raw_predictions_!$M219*_coefficients_!C$12- _coefficients_!C$2)/_coefficients_!C$8</f>
        <v>-0.25525274217214161</v>
      </c>
      <c r="D219">
        <f>(_raw_predictions_!D219*(1-_raw_predictions_!$M219*'Score Dashboard'!$B$2) + 'Score Dashboard'!$B$2*_raw_predictions_!$M219*_coefficients_!D$12- _coefficients_!D$2)/_coefficients_!D$8</f>
        <v>-0.98543768715501756</v>
      </c>
      <c r="E219">
        <f>(_raw_predictions_!E219*(1-_raw_predictions_!$M219*'Score Dashboard'!$B$2) + 'Score Dashboard'!$B$2*_raw_predictions_!$M219*_coefficients_!E$12- _coefficients_!E$2)/_coefficients_!E$8</f>
        <v>-0.72946179678718259</v>
      </c>
      <c r="F219">
        <f>(_raw_predictions_!F219*(1-_raw_predictions_!$M219*'Score Dashboard'!$B$2) + 'Score Dashboard'!$B$2*_raw_predictions_!$M219*_coefficients_!F$12- _coefficients_!F$2)/_coefficients_!F$8</f>
        <v>-0.14064840123548766</v>
      </c>
      <c r="G219">
        <f>(_raw_predictions_!G219*(1-_raw_predictions_!$M219*'Score Dashboard'!$B$2) + 'Score Dashboard'!$B$2*_raw_predictions_!$M219*_coefficients_!G$12- _coefficients_!G$2)/_coefficients_!G$8</f>
        <v>-0.22076757860421872</v>
      </c>
      <c r="H219">
        <f>(_coefficients_!H$2 - _raw_predictions_!H219*(1-_raw_predictions_!$M219*'Score Dashboard'!$B$2) - _raw_predictions_!$M219*'Score Dashboard'!$B$2*_coefficients_!H$12)/_coefficients_!H$8</f>
        <v>1.0867541635587366</v>
      </c>
      <c r="I219">
        <f>(1-_raw_predictions_!$M219*'Score Dashboard'!$B$2) * _raw_predictions_!I219/_coefficients_!L$2 * (_raw_predictions_!J219-_coefficients_!I$2)/_coefficients_!I$8</f>
        <v>-0.20960803849739618</v>
      </c>
      <c r="J219">
        <f>(1-_raw_predictions_!$M219*'Score Dashboard'!$B$2) * _raw_predictions_!K219/_coefficients_!M$2 * (_raw_predictions_!L219-_coefficients_!J$2)/_coefficients_!J$8</f>
        <v>-0.28749041357671434</v>
      </c>
      <c r="K219">
        <f t="shared" si="3"/>
        <v>-2.5409568223631704</v>
      </c>
    </row>
    <row r="220" spans="1:11">
      <c r="A220" t="str">
        <f>_raw_predictions_!A220</f>
        <v>Sandro Mamukelashvili</v>
      </c>
      <c r="B220">
        <f>(_raw_predictions_!B220*(1-_raw_predictions_!$M220*'Score Dashboard'!$B$2) + 'Score Dashboard'!$B$2*_raw_predictions_!$M220*_coefficients_!B$12- _coefficients_!B$2)/_coefficients_!B$8</f>
        <v>-1.6481599780057195</v>
      </c>
      <c r="C220">
        <f>(_raw_predictions_!C220*(1-_raw_predictions_!$M220*'Score Dashboard'!$B$2) + 'Score Dashboard'!$B$2*_raw_predictions_!$M220*_coefficients_!C$12- _coefficients_!C$2)/_coefficients_!C$8</f>
        <v>-0.93050642673007078</v>
      </c>
      <c r="D220">
        <f>(_raw_predictions_!D220*(1-_raw_predictions_!$M220*'Score Dashboard'!$B$2) + 'Score Dashboard'!$B$2*_raw_predictions_!$M220*_coefficients_!D$12- _coefficients_!D$2)/_coefficients_!D$8</f>
        <v>-1.1465895225711231</v>
      </c>
      <c r="E220">
        <f>(_raw_predictions_!E220*(1-_raw_predictions_!$M220*'Score Dashboard'!$B$2) + 'Score Dashboard'!$B$2*_raw_predictions_!$M220*_coefficients_!E$12- _coefficients_!E$2)/_coefficients_!E$8</f>
        <v>-1.8314845084065479</v>
      </c>
      <c r="F220">
        <f>(_raw_predictions_!F220*(1-_raw_predictions_!$M220*'Score Dashboard'!$B$2) + 'Score Dashboard'!$B$2*_raw_predictions_!$M220*_coefficients_!F$12- _coefficients_!F$2)/_coefficients_!F$8</f>
        <v>-0.62828707544622164</v>
      </c>
      <c r="G220">
        <f>(_raw_predictions_!G220*(1-_raw_predictions_!$M220*'Score Dashboard'!$B$2) + 'Score Dashboard'!$B$2*_raw_predictions_!$M220*_coefficients_!G$12- _coefficients_!G$2)/_coefficients_!G$8</f>
        <v>-1.0318115139184514</v>
      </c>
      <c r="H220">
        <f>(_coefficients_!H$2 - _raw_predictions_!H220*(1-_raw_predictions_!$M220*'Score Dashboard'!$B$2) - _raw_predictions_!$M220*'Score Dashboard'!$B$2*_coefficients_!H$12)/_coefficients_!H$8</f>
        <v>1.4826935807901092</v>
      </c>
      <c r="I220">
        <f>(1-_raw_predictions_!$M220*'Score Dashboard'!$B$2) * _raw_predictions_!I220/_coefficients_!L$2 * (_raw_predictions_!J220-_coefficients_!I$2)/_coefficients_!I$8</f>
        <v>-0.11829181339321979</v>
      </c>
      <c r="J220">
        <f>(1-_raw_predictions_!$M220*'Score Dashboard'!$B$2) * _raw_predictions_!K220/_coefficients_!M$2 * (_raw_predictions_!L220-_coefficients_!J$2)/_coefficients_!J$8</f>
        <v>-4.0842968782100732E-2</v>
      </c>
      <c r="K220">
        <f t="shared" si="3"/>
        <v>-5.8932802264633448</v>
      </c>
    </row>
    <row r="221" spans="1:11">
      <c r="A221" t="str">
        <f>_raw_predictions_!A221</f>
        <v>Sam Hauser</v>
      </c>
      <c r="B221">
        <f>(_raw_predictions_!B221*(1-_raw_predictions_!$M221*'Score Dashboard'!$B$2) + 'Score Dashboard'!$B$2*_raw_predictions_!$M221*_coefficients_!B$12- _coefficients_!B$2)/_coefficients_!B$8</f>
        <v>-1.3579082275958951</v>
      </c>
      <c r="C221">
        <f>(_raw_predictions_!C221*(1-_raw_predictions_!$M221*'Score Dashboard'!$B$2) + 'Score Dashboard'!$B$2*_raw_predictions_!$M221*_coefficients_!C$12- _coefficients_!C$2)/_coefficients_!C$8</f>
        <v>-1.0455143855946305</v>
      </c>
      <c r="D221">
        <f>(_raw_predictions_!D221*(1-_raw_predictions_!$M221*'Score Dashboard'!$B$2) + 'Score Dashboard'!$B$2*_raw_predictions_!$M221*_coefficients_!D$12- _coefficients_!D$2)/_coefficients_!D$8</f>
        <v>-1.1418352495655506</v>
      </c>
      <c r="E221">
        <f>(_raw_predictions_!E221*(1-_raw_predictions_!$M221*'Score Dashboard'!$B$2) + 'Score Dashboard'!$B$2*_raw_predictions_!$M221*_coefficients_!E$12- _coefficients_!E$2)/_coefficients_!E$8</f>
        <v>-1.3645481062606044</v>
      </c>
      <c r="F221">
        <f>(_raw_predictions_!F221*(1-_raw_predictions_!$M221*'Score Dashboard'!$B$2) + 'Score Dashboard'!$B$2*_raw_predictions_!$M221*_coefficients_!F$12- _coefficients_!F$2)/_coefficients_!F$8</f>
        <v>-0.66463806438070105</v>
      </c>
      <c r="G221">
        <f>(_raw_predictions_!G221*(1-_raw_predictions_!$M221*'Score Dashboard'!$B$2) + 'Score Dashboard'!$B$2*_raw_predictions_!$M221*_coefficients_!G$12- _coefficients_!G$2)/_coefficients_!G$8</f>
        <v>-2.592192416808271E-2</v>
      </c>
      <c r="H221">
        <f>(_coefficients_!H$2 - _raw_predictions_!H221*(1-_raw_predictions_!$M221*'Score Dashboard'!$B$2) - _raw_predictions_!$M221*'Score Dashboard'!$B$2*_coefficients_!H$12)/_coefficients_!H$8</f>
        <v>1.5937610592672942</v>
      </c>
      <c r="I221">
        <f>(1-_raw_predictions_!$M221*'Score Dashboard'!$B$2) * _raw_predictions_!I221/_coefficients_!L$2 * (_raw_predictions_!J221-_coefficients_!I$2)/_coefficients_!I$8</f>
        <v>-6.5037776098169672E-2</v>
      </c>
      <c r="J221">
        <f>(1-_raw_predictions_!$M221*'Score Dashboard'!$B$2) * _raw_predictions_!K221/_coefficients_!M$2 * (_raw_predictions_!L221-_coefficients_!J$2)/_coefficients_!J$8</f>
        <v>-0.30093522518975574</v>
      </c>
      <c r="K221">
        <f t="shared" si="3"/>
        <v>-4.372577899586096</v>
      </c>
    </row>
    <row r="222" spans="1:11">
      <c r="A222" t="str">
        <f>_raw_predictions_!A222</f>
        <v>Saddiq Bey</v>
      </c>
      <c r="B222">
        <f>(_raw_predictions_!B222*(1-_raw_predictions_!$M222*'Score Dashboard'!$B$2) + 'Score Dashboard'!$B$2*_raw_predictions_!$M222*_coefficients_!B$12- _coefficients_!B$2)/_coefficients_!B$8</f>
        <v>-9.0694852223520677E-3</v>
      </c>
      <c r="C222">
        <f>(_raw_predictions_!C222*(1-_raw_predictions_!$M222*'Score Dashboard'!$B$2) + 'Score Dashboard'!$B$2*_raw_predictions_!$M222*_coefficients_!C$12- _coefficients_!C$2)/_coefficients_!C$8</f>
        <v>-0.22803144281046731</v>
      </c>
      <c r="D222">
        <f>(_raw_predictions_!D222*(1-_raw_predictions_!$M222*'Score Dashboard'!$B$2) + 'Score Dashboard'!$B$2*_raw_predictions_!$M222*_coefficients_!D$12- _coefficients_!D$2)/_coefficients_!D$8</f>
        <v>-0.80311653539972827</v>
      </c>
      <c r="E222">
        <f>(_raw_predictions_!E222*(1-_raw_predictions_!$M222*'Score Dashboard'!$B$2) + 'Score Dashboard'!$B$2*_raw_predictions_!$M222*_coefficients_!E$12- _coefficients_!E$2)/_coefficients_!E$8</f>
        <v>0.18279169596317887</v>
      </c>
      <c r="F222">
        <f>(_raw_predictions_!F222*(1-_raw_predictions_!$M222*'Score Dashboard'!$B$2) + 'Score Dashboard'!$B$2*_raw_predictions_!$M222*_coefficients_!F$12- _coefficients_!F$2)/_coefficients_!F$8</f>
        <v>-0.82210720099907408</v>
      </c>
      <c r="G222">
        <f>(_raw_predictions_!G222*(1-_raw_predictions_!$M222*'Score Dashboard'!$B$2) + 'Score Dashboard'!$B$2*_raw_predictions_!$M222*_coefficients_!G$12- _coefficients_!G$2)/_coefficients_!G$8</f>
        <v>0.70671818497818728</v>
      </c>
      <c r="H222">
        <f>(_coefficients_!H$2 - _raw_predictions_!H222*(1-_raw_predictions_!$M222*'Score Dashboard'!$B$2) - _raw_predictions_!$M222*'Score Dashboard'!$B$2*_coefficients_!H$12)/_coefficients_!H$8</f>
        <v>0.75226216416707359</v>
      </c>
      <c r="I222">
        <f>(1-_raw_predictions_!$M222*'Score Dashboard'!$B$2) * _raw_predictions_!I222/_coefficients_!L$2 * (_raw_predictions_!J222-_coefficients_!I$2)/_coefficients_!I$8</f>
        <v>0.56057340624135044</v>
      </c>
      <c r="J222">
        <f>(1-_raw_predictions_!$M222*'Score Dashboard'!$B$2) * _raw_predictions_!K222/_coefficients_!M$2 * (_raw_predictions_!L222-_coefficients_!J$2)/_coefficients_!J$8</f>
        <v>-1.1210365435310277</v>
      </c>
      <c r="K222">
        <f t="shared" si="3"/>
        <v>-0.78101575661285916</v>
      </c>
    </row>
    <row r="223" spans="1:11">
      <c r="A223" t="str">
        <f>_raw_predictions_!A223</f>
        <v>Saben Lee</v>
      </c>
      <c r="B223">
        <f>(_raw_predictions_!B223*(1-_raw_predictions_!$M223*'Score Dashboard'!$B$2) + 'Score Dashboard'!$B$2*_raw_predictions_!$M223*_coefficients_!B$12- _coefficients_!B$2)/_coefficients_!B$8</f>
        <v>-1.4391271650121111</v>
      </c>
      <c r="C223">
        <f>(_raw_predictions_!C223*(1-_raw_predictions_!$M223*'Score Dashboard'!$B$2) + 'Score Dashboard'!$B$2*_raw_predictions_!$M223*_coefficients_!C$12- _coefficients_!C$2)/_coefficients_!C$8</f>
        <v>-1.3488701085548984</v>
      </c>
      <c r="D223">
        <f>(_raw_predictions_!D223*(1-_raw_predictions_!$M223*'Score Dashboard'!$B$2) + 'Score Dashboard'!$B$2*_raw_predictions_!$M223*_coefficients_!D$12- _coefficients_!D$2)/_coefficients_!D$8</f>
        <v>-0.57878406796947368</v>
      </c>
      <c r="E223">
        <f>(_raw_predictions_!E223*(1-_raw_predictions_!$M223*'Score Dashboard'!$B$2) + 'Score Dashboard'!$B$2*_raw_predictions_!$M223*_coefficients_!E$12- _coefficients_!E$2)/_coefficients_!E$8</f>
        <v>-0.73829893501328503</v>
      </c>
      <c r="F223">
        <f>(_raw_predictions_!F223*(1-_raw_predictions_!$M223*'Score Dashboard'!$B$2) + 'Score Dashboard'!$B$2*_raw_predictions_!$M223*_coefficients_!F$12- _coefficients_!F$2)/_coefficients_!F$8</f>
        <v>-0.90137008188885681</v>
      </c>
      <c r="G223">
        <f>(_raw_predictions_!G223*(1-_raw_predictions_!$M223*'Score Dashboard'!$B$2) + 'Score Dashboard'!$B$2*_raw_predictions_!$M223*_coefficients_!G$12- _coefficients_!G$2)/_coefficients_!G$8</f>
        <v>-0.91589649584166943</v>
      </c>
      <c r="H223">
        <f>(_coefficients_!H$2 - _raw_predictions_!H223*(1-_raw_predictions_!$M223*'Score Dashboard'!$B$2) - _raw_predictions_!$M223*'Score Dashboard'!$B$2*_coefficients_!H$12)/_coefficients_!H$8</f>
        <v>1.0991068207393939</v>
      </c>
      <c r="I223">
        <f>(1-_raw_predictions_!$M223*'Score Dashboard'!$B$2) * _raw_predictions_!I223/_coefficients_!L$2 * (_raw_predictions_!J223-_coefficients_!I$2)/_coefficients_!I$8</f>
        <v>-0.12291982865018736</v>
      </c>
      <c r="J223">
        <f>(1-_raw_predictions_!$M223*'Score Dashboard'!$B$2) * _raw_predictions_!K223/_coefficients_!M$2 * (_raw_predictions_!L223-_coefficients_!J$2)/_coefficients_!J$8</f>
        <v>-0.3731078692556366</v>
      </c>
      <c r="K223">
        <f t="shared" si="3"/>
        <v>-5.3192677314467245</v>
      </c>
    </row>
    <row r="224" spans="1:11">
      <c r="A224" t="str">
        <f>_raw_predictions_!A224</f>
        <v>Ryan Rollins</v>
      </c>
      <c r="B224">
        <f>(_raw_predictions_!B224*(1-_raw_predictions_!$M224*'Score Dashboard'!$B$2) + 'Score Dashboard'!$B$2*_raw_predictions_!$M224*_coefficients_!B$12- _coefficients_!B$2)/_coefficients_!B$8</f>
        <v>-1.6529489351540725</v>
      </c>
      <c r="C224">
        <f>(_raw_predictions_!C224*(1-_raw_predictions_!$M224*'Score Dashboard'!$B$2) + 'Score Dashboard'!$B$2*_raw_predictions_!$M224*_coefficients_!C$12- _coefficients_!C$2)/_coefficients_!C$8</f>
        <v>-1.3656013770031363</v>
      </c>
      <c r="D224">
        <f>(_raw_predictions_!D224*(1-_raw_predictions_!$M224*'Score Dashboard'!$B$2) + 'Score Dashboard'!$B$2*_raw_predictions_!$M224*_coefficients_!D$12- _coefficients_!D$2)/_coefficients_!D$8</f>
        <v>-0.92318988513680089</v>
      </c>
      <c r="E224">
        <f>(_raw_predictions_!E224*(1-_raw_predictions_!$M224*'Score Dashboard'!$B$2) + 'Score Dashboard'!$B$2*_raw_predictions_!$M224*_coefficients_!E$12- _coefficients_!E$2)/_coefficients_!E$8</f>
        <v>-1.3929144867596159</v>
      </c>
      <c r="F224">
        <f>(_raw_predictions_!F224*(1-_raw_predictions_!$M224*'Score Dashboard'!$B$2) + 'Score Dashboard'!$B$2*_raw_predictions_!$M224*_coefficients_!F$12- _coefficients_!F$2)/_coefficients_!F$8</f>
        <v>-0.86263631955311249</v>
      </c>
      <c r="G224">
        <f>(_raw_predictions_!G224*(1-_raw_predictions_!$M224*'Score Dashboard'!$B$2) + 'Score Dashboard'!$B$2*_raw_predictions_!$M224*_coefficients_!G$12- _coefficients_!G$2)/_coefficients_!G$8</f>
        <v>-0.97355351804649615</v>
      </c>
      <c r="H224">
        <f>(_coefficients_!H$2 - _raw_predictions_!H224*(1-_raw_predictions_!$M224*'Score Dashboard'!$B$2) - _raw_predictions_!$M224*'Score Dashboard'!$B$2*_coefficients_!H$12)/_coefficients_!H$8</f>
        <v>1.1441630312999311</v>
      </c>
      <c r="I224">
        <f>(1-_raw_predictions_!$M224*'Score Dashboard'!$B$2) * _raw_predictions_!I224/_coefficients_!L$2 * (_raw_predictions_!J224-_coefficients_!I$2)/_coefficients_!I$8</f>
        <v>-6.3976211498639066E-2</v>
      </c>
      <c r="J224">
        <f>(1-_raw_predictions_!$M224*'Score Dashboard'!$B$2) * _raw_predictions_!K224/_coefficients_!M$2 * (_raw_predictions_!L224-_coefficients_!J$2)/_coefficients_!J$8</f>
        <v>-0.15584573836236917</v>
      </c>
      <c r="K224">
        <f t="shared" si="3"/>
        <v>-6.2465034402143109</v>
      </c>
    </row>
    <row r="225" spans="1:11">
      <c r="A225" t="str">
        <f>_raw_predictions_!A225</f>
        <v>Ryan Arcidiacono</v>
      </c>
      <c r="B225">
        <f>(_raw_predictions_!B225*(1-_raw_predictions_!$M225*'Score Dashboard'!$B$2) + 'Score Dashboard'!$B$2*_raw_predictions_!$M225*_coefficients_!B$12- _coefficients_!B$2)/_coefficients_!B$8</f>
        <v>-1.5250143585317406</v>
      </c>
      <c r="C225">
        <f>(_raw_predictions_!C225*(1-_raw_predictions_!$M225*'Score Dashboard'!$B$2) + 'Score Dashboard'!$B$2*_raw_predictions_!$M225*_coefficients_!C$12- _coefficients_!C$2)/_coefficients_!C$8</f>
        <v>-1.2360395942669831</v>
      </c>
      <c r="D225">
        <f>(_raw_predictions_!D225*(1-_raw_predictions_!$M225*'Score Dashboard'!$B$2) + 'Score Dashboard'!$B$2*_raw_predictions_!$M225*_coefficients_!D$12- _coefficients_!D$2)/_coefficients_!D$8</f>
        <v>-0.82784302354061245</v>
      </c>
      <c r="E225">
        <f>(_raw_predictions_!E225*(1-_raw_predictions_!$M225*'Score Dashboard'!$B$2) + 'Score Dashboard'!$B$2*_raw_predictions_!$M225*_coefficients_!E$12- _coefficients_!E$2)/_coefficients_!E$8</f>
        <v>-1.3598534034673886</v>
      </c>
      <c r="F225">
        <f>(_raw_predictions_!F225*(1-_raw_predictions_!$M225*'Score Dashboard'!$B$2) + 'Score Dashboard'!$B$2*_raw_predictions_!$M225*_coefficients_!F$12- _coefficients_!F$2)/_coefficients_!F$8</f>
        <v>-0.76955467285658175</v>
      </c>
      <c r="G225">
        <f>(_raw_predictions_!G225*(1-_raw_predictions_!$M225*'Score Dashboard'!$B$2) + 'Score Dashboard'!$B$2*_raw_predictions_!$M225*_coefficients_!G$12- _coefficients_!G$2)/_coefficients_!G$8</f>
        <v>-0.7814145219099482</v>
      </c>
      <c r="H225">
        <f>(_coefficients_!H$2 - _raw_predictions_!H225*(1-_raw_predictions_!$M225*'Score Dashboard'!$B$2) - _raw_predictions_!$M225*'Score Dashboard'!$B$2*_coefficients_!H$12)/_coefficients_!H$8</f>
        <v>1.2264696284755443</v>
      </c>
      <c r="I225">
        <f>(1-_raw_predictions_!$M225*'Score Dashboard'!$B$2) * _raw_predictions_!I225/_coefficients_!L$2 * (_raw_predictions_!J225-_coefficients_!I$2)/_coefficients_!I$8</f>
        <v>-1.9804804145735315E-2</v>
      </c>
      <c r="J225">
        <f>(1-_raw_predictions_!$M225*'Score Dashboard'!$B$2) * _raw_predictions_!K225/_coefficients_!M$2 * (_raw_predictions_!L225-_coefficients_!J$2)/_coefficients_!J$8</f>
        <v>-8.5431230670178007E-2</v>
      </c>
      <c r="K225">
        <f t="shared" si="3"/>
        <v>-5.3784859809136236</v>
      </c>
    </row>
    <row r="226" spans="1:11">
      <c r="A226" t="str">
        <f>_raw_predictions_!A226</f>
        <v>Russell Westbrook</v>
      </c>
      <c r="B226">
        <f>(_raw_predictions_!B226*(1-_raw_predictions_!$M226*'Score Dashboard'!$B$2) + 'Score Dashboard'!$B$2*_raw_predictions_!$M226*_coefficients_!B$12- _coefficients_!B$2)/_coefficients_!B$8</f>
        <v>-0.2702423860421283</v>
      </c>
      <c r="C226">
        <f>(_raw_predictions_!C226*(1-_raw_predictions_!$M226*'Score Dashboard'!$B$2) + 'Score Dashboard'!$B$2*_raw_predictions_!$M226*_coefficients_!C$12- _coefficients_!C$2)/_coefficients_!C$8</f>
        <v>0.13884554212709554</v>
      </c>
      <c r="D226">
        <f>(_raw_predictions_!D226*(1-_raw_predictions_!$M226*'Score Dashboard'!$B$2) + 'Score Dashboard'!$B$2*_raw_predictions_!$M226*_coefficients_!D$12- _coefficients_!D$2)/_coefficients_!D$8</f>
        <v>1.6012240163356293</v>
      </c>
      <c r="E226">
        <f>(_raw_predictions_!E226*(1-_raw_predictions_!$M226*'Score Dashboard'!$B$2) + 'Score Dashboard'!$B$2*_raw_predictions_!$M226*_coefficients_!E$12- _coefficients_!E$2)/_coefficients_!E$8</f>
        <v>0.49078405999338504</v>
      </c>
      <c r="F226">
        <f>(_raw_predictions_!F226*(1-_raw_predictions_!$M226*'Score Dashboard'!$B$2) + 'Score Dashboard'!$B$2*_raw_predictions_!$M226*_coefficients_!F$12- _coefficients_!F$2)/_coefficients_!F$8</f>
        <v>-0.38661055264237904</v>
      </c>
      <c r="G226">
        <f>(_raw_predictions_!G226*(1-_raw_predictions_!$M226*'Score Dashboard'!$B$2) + 'Score Dashboard'!$B$2*_raw_predictions_!$M226*_coefficients_!G$12- _coefficients_!G$2)/_coefficients_!G$8</f>
        <v>-0.22683141395458589</v>
      </c>
      <c r="H226">
        <f>(_coefficients_!H$2 - _raw_predictions_!H226*(1-_raw_predictions_!$M226*'Score Dashboard'!$B$2) - _raw_predictions_!$M226*'Score Dashboard'!$B$2*_coefficients_!H$12)/_coefficients_!H$8</f>
        <v>-2.4163881466893549</v>
      </c>
      <c r="I226">
        <f>(1-_raw_predictions_!$M226*'Score Dashboard'!$B$2) * _raw_predictions_!I226/_coefficients_!L$2 * (_raw_predictions_!J226-_coefficients_!I$2)/_coefficients_!I$8</f>
        <v>-1.176358300775955</v>
      </c>
      <c r="J226">
        <f>(1-_raw_predictions_!$M226*'Score Dashboard'!$B$2) * _raw_predictions_!K226/_coefficients_!M$2 * (_raw_predictions_!L226-_coefficients_!J$2)/_coefficients_!J$8</f>
        <v>-0.84300105434209927</v>
      </c>
      <c r="K226">
        <f t="shared" si="3"/>
        <v>-3.0885782359903931</v>
      </c>
    </row>
    <row r="227" spans="1:11">
      <c r="A227" t="str">
        <f>_raw_predictions_!A227</f>
        <v>Rui Hachimura</v>
      </c>
      <c r="B227">
        <f>(_raw_predictions_!B227*(1-_raw_predictions_!$M227*'Score Dashboard'!$B$2) + 'Score Dashboard'!$B$2*_raw_predictions_!$M227*_coefficients_!B$12- _coefficients_!B$2)/_coefficients_!B$8</f>
        <v>-0.61237798582047254</v>
      </c>
      <c r="C227">
        <f>(_raw_predictions_!C227*(1-_raw_predictions_!$M227*'Score Dashboard'!$B$2) + 'Score Dashboard'!$B$2*_raw_predictions_!$M227*_coefficients_!C$12- _coefficients_!C$2)/_coefficients_!C$8</f>
        <v>-0.4373805361816393</v>
      </c>
      <c r="D227">
        <f>(_raw_predictions_!D227*(1-_raw_predictions_!$M227*'Score Dashboard'!$B$2) + 'Score Dashboard'!$B$2*_raw_predictions_!$M227*_coefficients_!D$12- _coefficients_!D$2)/_coefficients_!D$8</f>
        <v>-1.1108008131690468</v>
      </c>
      <c r="E227">
        <f>(_raw_predictions_!E227*(1-_raw_predictions_!$M227*'Score Dashboard'!$B$2) + 'Score Dashboard'!$B$2*_raw_predictions_!$M227*_coefficients_!E$12- _coefficients_!E$2)/_coefficients_!E$8</f>
        <v>-1.3058436117299714</v>
      </c>
      <c r="F227">
        <f>(_raw_predictions_!F227*(1-_raw_predictions_!$M227*'Score Dashboard'!$B$2) + 'Score Dashboard'!$B$2*_raw_predictions_!$M227*_coefficients_!F$12- _coefficients_!F$2)/_coefficients_!F$8</f>
        <v>-0.47616630367861057</v>
      </c>
      <c r="G227">
        <f>(_raw_predictions_!G227*(1-_raw_predictions_!$M227*'Score Dashboard'!$B$2) + 'Score Dashboard'!$B$2*_raw_predictions_!$M227*_coefficients_!G$12- _coefficients_!G$2)/_coefficients_!G$8</f>
        <v>-0.55974436399837557</v>
      </c>
      <c r="H227">
        <f>(_coefficients_!H$2 - _raw_predictions_!H227*(1-_raw_predictions_!$M227*'Score Dashboard'!$B$2) - _raw_predictions_!$M227*'Score Dashboard'!$B$2*_coefficients_!H$12)/_coefficients_!H$8</f>
        <v>1.1478699377410944</v>
      </c>
      <c r="I227">
        <f>(1-_raw_predictions_!$M227*'Score Dashboard'!$B$2) * _raw_predictions_!I227/_coefficients_!L$2 * (_raw_predictions_!J227-_coefficients_!I$2)/_coefficients_!I$8</f>
        <v>-0.17705560662081041</v>
      </c>
      <c r="J227">
        <f>(1-_raw_predictions_!$M227*'Score Dashboard'!$B$2) * _raw_predictions_!K227/_coefficients_!M$2 * (_raw_predictions_!L227-_coefficients_!J$2)/_coefficients_!J$8</f>
        <v>3.7928146429529026E-2</v>
      </c>
      <c r="K227">
        <f t="shared" si="3"/>
        <v>-3.4935711370283031</v>
      </c>
    </row>
    <row r="228" spans="1:11">
      <c r="A228" t="str">
        <f>_raw_predictions_!A228</f>
        <v>Rudy Gobert</v>
      </c>
      <c r="B228">
        <f>(_raw_predictions_!B228*(1-_raw_predictions_!$M228*'Score Dashboard'!$B$2) + 'Score Dashboard'!$B$2*_raw_predictions_!$M228*_coefficients_!B$12- _coefficients_!B$2)/_coefficients_!B$8</f>
        <v>-0.64432799485549419</v>
      </c>
      <c r="C228">
        <f>(_raw_predictions_!C228*(1-_raw_predictions_!$M228*'Score Dashboard'!$B$2) + 'Score Dashboard'!$B$2*_raw_predictions_!$M228*_coefficients_!C$12- _coefficients_!C$2)/_coefficients_!C$8</f>
        <v>2.0497377664551357</v>
      </c>
      <c r="D228">
        <f>(_raw_predictions_!D228*(1-_raw_predictions_!$M228*'Score Dashboard'!$B$2) + 'Score Dashboard'!$B$2*_raw_predictions_!$M228*_coefficients_!D$12- _coefficients_!D$2)/_coefficients_!D$8</f>
        <v>-1.0590400255226837</v>
      </c>
      <c r="E228">
        <f>(_raw_predictions_!E228*(1-_raw_predictions_!$M228*'Score Dashboard'!$B$2) + 'Score Dashboard'!$B$2*_raw_predictions_!$M228*_coefficients_!E$12- _coefficients_!E$2)/_coefficients_!E$8</f>
        <v>-0.8019960446771357</v>
      </c>
      <c r="F228">
        <f>(_raw_predictions_!F228*(1-_raw_predictions_!$M228*'Score Dashboard'!$B$2) + 'Score Dashboard'!$B$2*_raw_predictions_!$M228*_coefficients_!F$12- _coefficients_!F$2)/_coefficients_!F$8</f>
        <v>1.2565737709532956</v>
      </c>
      <c r="G228">
        <f>(_raw_predictions_!G228*(1-_raw_predictions_!$M228*'Score Dashboard'!$B$2) + 'Score Dashboard'!$B$2*_raw_predictions_!$M228*_coefficients_!G$12- _coefficients_!G$2)/_coefficients_!G$8</f>
        <v>-1.5055133073868876</v>
      </c>
      <c r="H228">
        <f>(_coefficients_!H$2 - _raw_predictions_!H228*(1-_raw_predictions_!$M228*'Score Dashboard'!$B$2) - _raw_predictions_!$M228*'Score Dashboard'!$B$2*_coefficients_!H$12)/_coefficients_!H$8</f>
        <v>0.14531374394258334</v>
      </c>
      <c r="I228">
        <f>(1-_raw_predictions_!$M228*'Score Dashboard'!$B$2) * _raw_predictions_!I228/_coefficients_!L$2 * (_raw_predictions_!J228-_coefficients_!I$2)/_coefficients_!I$8</f>
        <v>-1.6683932956451142</v>
      </c>
      <c r="J228">
        <f>(1-_raw_predictions_!$M228*'Score Dashboard'!$B$2) * _raw_predictions_!K228/_coefficients_!M$2 * (_raw_predictions_!L228-_coefficients_!J$2)/_coefficients_!J$8</f>
        <v>2.0181200202173062</v>
      </c>
      <c r="K228">
        <f t="shared" si="3"/>
        <v>-0.20952536651899445</v>
      </c>
    </row>
    <row r="229" spans="1:11">
      <c r="A229" t="str">
        <f>_raw_predictions_!A229</f>
        <v>Rudy Gay</v>
      </c>
      <c r="B229">
        <f>(_raw_predictions_!B229*(1-_raw_predictions_!$M229*'Score Dashboard'!$B$2) + 'Score Dashboard'!$B$2*_raw_predictions_!$M229*_coefficients_!B$12- _coefficients_!B$2)/_coefficients_!B$8</f>
        <v>-1.5876232000033617</v>
      </c>
      <c r="C229">
        <f>(_raw_predictions_!C229*(1-_raw_predictions_!$M229*'Score Dashboard'!$B$2) + 'Score Dashboard'!$B$2*_raw_predictions_!$M229*_coefficients_!C$12- _coefficients_!C$2)/_coefficients_!C$8</f>
        <v>-1.1059177065952528</v>
      </c>
      <c r="D229">
        <f>(_raw_predictions_!D229*(1-_raw_predictions_!$M229*'Score Dashboard'!$B$2) + 'Score Dashboard'!$B$2*_raw_predictions_!$M229*_coefficients_!D$12- _coefficients_!D$2)/_coefficients_!D$8</f>
        <v>-1.1172214265607436</v>
      </c>
      <c r="E229">
        <f>(_raw_predictions_!E229*(1-_raw_predictions_!$M229*'Score Dashboard'!$B$2) + 'Score Dashboard'!$B$2*_raw_predictions_!$M229*_coefficients_!E$12- _coefficients_!E$2)/_coefficients_!E$8</f>
        <v>-1.5343873686378287</v>
      </c>
      <c r="F229">
        <f>(_raw_predictions_!F229*(1-_raw_predictions_!$M229*'Score Dashboard'!$B$2) + 'Score Dashboard'!$B$2*_raw_predictions_!$M229*_coefficients_!F$12- _coefficients_!F$2)/_coefficients_!F$8</f>
        <v>-0.59911171224497373</v>
      </c>
      <c r="G229">
        <f>(_raw_predictions_!G229*(1-_raw_predictions_!$M229*'Score Dashboard'!$B$2) + 'Score Dashboard'!$B$2*_raw_predictions_!$M229*_coefficients_!G$12- _coefficients_!G$2)/_coefficients_!G$8</f>
        <v>-0.79612381168036428</v>
      </c>
      <c r="H229">
        <f>(_coefficients_!H$2 - _raw_predictions_!H229*(1-_raw_predictions_!$M229*'Score Dashboard'!$B$2) - _raw_predictions_!$M229*'Score Dashboard'!$B$2*_coefficients_!H$12)/_coefficients_!H$8</f>
        <v>1.4648503566911413</v>
      </c>
      <c r="I229">
        <f>(1-_raw_predictions_!$M229*'Score Dashboard'!$B$2) * _raw_predictions_!I229/_coefficients_!L$2 * (_raw_predictions_!J229-_coefficients_!I$2)/_coefficients_!I$8</f>
        <v>-4.7963394369135201E-2</v>
      </c>
      <c r="J229">
        <f>(1-_raw_predictions_!$M229*'Score Dashboard'!$B$2) * _raw_predictions_!K229/_coefficients_!M$2 * (_raw_predictions_!L229-_coefficients_!J$2)/_coefficients_!J$8</f>
        <v>-0.27428988932554477</v>
      </c>
      <c r="K229">
        <f t="shared" si="3"/>
        <v>-5.5977881527260642</v>
      </c>
    </row>
    <row r="230" spans="1:11">
      <c r="A230" t="str">
        <f>_raw_predictions_!A230</f>
        <v>Serge Ibaka</v>
      </c>
      <c r="B230">
        <f>(_raw_predictions_!B230*(1-_raw_predictions_!$M230*'Score Dashboard'!$B$2) + 'Score Dashboard'!$B$2*_raw_predictions_!$M230*_coefficients_!B$12- _coefficients_!B$2)/_coefficients_!B$8</f>
        <v>-1.5941442785380298</v>
      </c>
      <c r="C230">
        <f>(_raw_predictions_!C230*(1-_raw_predictions_!$M230*'Score Dashboard'!$B$2) + 'Score Dashboard'!$B$2*_raw_predictions_!$M230*_coefficients_!C$12- _coefficients_!C$2)/_coefficients_!C$8</f>
        <v>-1.1237513376933457</v>
      </c>
      <c r="D230">
        <f>(_raw_predictions_!D230*(1-_raw_predictions_!$M230*'Score Dashboard'!$B$2) + 'Score Dashboard'!$B$2*_raw_predictions_!$M230*_coefficients_!D$12- _coefficients_!D$2)/_coefficients_!D$8</f>
        <v>-1.1564820009800552</v>
      </c>
      <c r="E230">
        <f>(_raw_predictions_!E230*(1-_raw_predictions_!$M230*'Score Dashboard'!$B$2) + 'Score Dashboard'!$B$2*_raw_predictions_!$M230*_coefficients_!E$12- _coefficients_!E$2)/_coefficients_!E$8</f>
        <v>-1.7070274318525376</v>
      </c>
      <c r="F230">
        <f>(_raw_predictions_!F230*(1-_raw_predictions_!$M230*'Score Dashboard'!$B$2) + 'Score Dashboard'!$B$2*_raw_predictions_!$M230*_coefficients_!F$12- _coefficients_!F$2)/_coefficients_!F$8</f>
        <v>-0.43073024444263602</v>
      </c>
      <c r="G230">
        <f>(_raw_predictions_!G230*(1-_raw_predictions_!$M230*'Score Dashboard'!$B$2) + 'Score Dashboard'!$B$2*_raw_predictions_!$M230*_coefficients_!G$12- _coefficients_!G$2)/_coefficients_!G$8</f>
        <v>-0.88819834403129194</v>
      </c>
      <c r="H230">
        <f>(_coefficients_!H$2 - _raw_predictions_!H230*(1-_raw_predictions_!$M230*'Score Dashboard'!$B$2) - _raw_predictions_!$M230*'Score Dashboard'!$B$2*_coefficients_!H$12)/_coefficients_!H$8</f>
        <v>1.3832324574005677</v>
      </c>
      <c r="I230">
        <f>(1-_raw_predictions_!$M230*'Score Dashboard'!$B$2) * _raw_predictions_!I230/_coefficients_!L$2 * (_raw_predictions_!J230-_coefficients_!I$2)/_coefficients_!I$8</f>
        <v>-5.7032917125221447E-2</v>
      </c>
      <c r="J230">
        <f>(1-_raw_predictions_!$M230*'Score Dashboard'!$B$2) * _raw_predictions_!K230/_coefficients_!M$2 * (_raw_predictions_!L230-_coefficients_!J$2)/_coefficients_!J$8</f>
        <v>3.0139105078534977E-2</v>
      </c>
      <c r="K230">
        <f t="shared" si="3"/>
        <v>-5.5439949921840146</v>
      </c>
    </row>
    <row r="231" spans="1:11">
      <c r="A231" t="str">
        <f>_raw_predictions_!A231</f>
        <v>Josh Hart</v>
      </c>
      <c r="B231">
        <f>(_raw_predictions_!B231*(1-_raw_predictions_!$M231*'Score Dashboard'!$B$2) + 'Score Dashboard'!$B$2*_raw_predictions_!$M231*_coefficients_!B$12- _coefficients_!B$2)/_coefficients_!B$8</f>
        <v>-0.92626542092377384</v>
      </c>
      <c r="C231">
        <f>(_raw_predictions_!C231*(1-_raw_predictions_!$M231*'Score Dashboard'!$B$2) + 'Score Dashboard'!$B$2*_raw_predictions_!$M231*_coefficients_!C$12- _coefficients_!C$2)/_coefficients_!C$8</f>
        <v>0.42845938701210795</v>
      </c>
      <c r="D231">
        <f>(_raw_predictions_!D231*(1-_raw_predictions_!$M231*'Score Dashboard'!$B$2) + 'Score Dashboard'!$B$2*_raw_predictions_!$M231*_coefficients_!D$12- _coefficients_!D$2)/_coefficients_!D$8</f>
        <v>0.13472895893153111</v>
      </c>
      <c r="E231">
        <f>(_raw_predictions_!E231*(1-_raw_predictions_!$M231*'Score Dashboard'!$B$2) + 'Score Dashboard'!$B$2*_raw_predictions_!$M231*_coefficients_!E$12- _coefficients_!E$2)/_coefficients_!E$8</f>
        <v>0.39319724197427114</v>
      </c>
      <c r="F231">
        <f>(_raw_predictions_!F231*(1-_raw_predictions_!$M231*'Score Dashboard'!$B$2) + 'Score Dashboard'!$B$2*_raw_predictions_!$M231*_coefficients_!F$12- _coefficients_!F$2)/_coefficients_!F$8</f>
        <v>-0.64828685676816533</v>
      </c>
      <c r="G231">
        <f>(_raw_predictions_!G231*(1-_raw_predictions_!$M231*'Score Dashboard'!$B$2) + 'Score Dashboard'!$B$2*_raw_predictions_!$M231*_coefficients_!G$12- _coefficients_!G$2)/_coefficients_!G$8</f>
        <v>-0.53586769542849977</v>
      </c>
      <c r="H231">
        <f>(_coefficients_!H$2 - _raw_predictions_!H231*(1-_raw_predictions_!$M231*'Score Dashboard'!$B$2) - _raw_predictions_!$M231*'Score Dashboard'!$B$2*_coefficients_!H$12)/_coefficients_!H$8</f>
        <v>0.25542133918888976</v>
      </c>
      <c r="I231">
        <f>(1-_raw_predictions_!$M231*'Score Dashboard'!$B$2) * _raw_predictions_!I231/_coefficients_!L$2 * (_raw_predictions_!J231-_coefficients_!I$2)/_coefficients_!I$8</f>
        <v>-0.22779810081031146</v>
      </c>
      <c r="J231">
        <f>(1-_raw_predictions_!$M231*'Score Dashboard'!$B$2) * _raw_predictions_!K231/_coefficients_!M$2 * (_raw_predictions_!L231-_coefficients_!J$2)/_coefficients_!J$8</f>
        <v>1.1692870593921633E-2</v>
      </c>
      <c r="K231">
        <f t="shared" si="3"/>
        <v>-1.1147182762300287</v>
      </c>
    </row>
    <row r="232" spans="1:11">
      <c r="A232" t="str">
        <f>_raw_predictions_!A232</f>
        <v>Dennis Schroder</v>
      </c>
      <c r="B232">
        <f>(_raw_predictions_!B232*(1-_raw_predictions_!$M232*'Score Dashboard'!$B$2) + 'Score Dashboard'!$B$2*_raw_predictions_!$M232*_coefficients_!B$12- _coefficients_!B$2)/_coefficients_!B$8</f>
        <v>-0.68337253201735348</v>
      </c>
      <c r="C232">
        <f>(_raw_predictions_!C232*(1-_raw_predictions_!$M232*'Score Dashboard'!$B$2) + 'Score Dashboard'!$B$2*_raw_predictions_!$M232*_coefficients_!C$12- _coefficients_!C$2)/_coefficients_!C$8</f>
        <v>-1.1454286872048409</v>
      </c>
      <c r="D232">
        <f>(_raw_predictions_!D232*(1-_raw_predictions_!$M232*'Score Dashboard'!$B$2) + 'Score Dashboard'!$B$2*_raw_predictions_!$M232*_coefficients_!D$12- _coefficients_!D$2)/_coefficients_!D$8</f>
        <v>0.4521341817044382</v>
      </c>
      <c r="E232">
        <f>(_raw_predictions_!E232*(1-_raw_predictions_!$M232*'Score Dashboard'!$B$2) + 'Score Dashboard'!$B$2*_raw_predictions_!$M232*_coefficients_!E$12- _coefficients_!E$2)/_coefficients_!E$8</f>
        <v>-0.55714965590031507</v>
      </c>
      <c r="F232">
        <f>(_raw_predictions_!F232*(1-_raw_predictions_!$M232*'Score Dashboard'!$B$2) + 'Score Dashboard'!$B$2*_raw_predictions_!$M232*_coefficients_!F$12- _coefficients_!F$2)/_coefficients_!F$8</f>
        <v>-0.88127833556025947</v>
      </c>
      <c r="G232">
        <f>(_raw_predictions_!G232*(1-_raw_predictions_!$M232*'Score Dashboard'!$B$2) + 'Score Dashboard'!$B$2*_raw_predictions_!$M232*_coefficients_!G$12- _coefficients_!G$2)/_coefficients_!G$8</f>
        <v>-0.48300019865045984</v>
      </c>
      <c r="H232">
        <f>(_coefficients_!H$2 - _raw_predictions_!H232*(1-_raw_predictions_!$M232*'Score Dashboard'!$B$2) - _raw_predictions_!$M232*'Score Dashboard'!$B$2*_coefficients_!H$12)/_coefficients_!H$8</f>
        <v>8.5254029422747124E-2</v>
      </c>
      <c r="I232">
        <f>(1-_raw_predictions_!$M232*'Score Dashboard'!$B$2) * _raw_predictions_!I232/_coefficients_!L$2 * (_raw_predictions_!J232-_coefficients_!I$2)/_coefficients_!I$8</f>
        <v>0.36789516960873719</v>
      </c>
      <c r="J232">
        <f>(1-_raw_predictions_!$M232*'Score Dashboard'!$B$2) * _raw_predictions_!K232/_coefficients_!M$2 * (_raw_predictions_!L232-_coefficients_!J$2)/_coefficients_!J$8</f>
        <v>-0.71362228748246237</v>
      </c>
      <c r="K232">
        <f t="shared" si="3"/>
        <v>-3.5585683160797683</v>
      </c>
    </row>
    <row r="233" spans="1:11">
      <c r="A233" t="str">
        <f>_raw_predictions_!A233</f>
        <v>Josh Giddey</v>
      </c>
      <c r="B233">
        <f>(_raw_predictions_!B233*(1-_raw_predictions_!$M233*'Score Dashboard'!$B$2) + 'Score Dashboard'!$B$2*_raw_predictions_!$M233*_coefficients_!B$12- _coefficients_!B$2)/_coefficients_!B$8</f>
        <v>0.67352048061774494</v>
      </c>
      <c r="C233">
        <f>(_raw_predictions_!C233*(1-_raw_predictions_!$M233*'Score Dashboard'!$B$2) + 'Score Dashboard'!$B$2*_raw_predictions_!$M233*_coefficients_!C$12- _coefficients_!C$2)/_coefficients_!C$8</f>
        <v>0.76620043219825196</v>
      </c>
      <c r="D233">
        <f>(_raw_predictions_!D233*(1-_raw_predictions_!$M233*'Score Dashboard'!$B$2) + 'Score Dashboard'!$B$2*_raw_predictions_!$M233*_coefficients_!D$12- _coefficients_!D$2)/_coefficients_!D$8</f>
        <v>1.3653331389073615</v>
      </c>
      <c r="E233">
        <f>(_raw_predictions_!E233*(1-_raw_predictions_!$M233*'Score Dashboard'!$B$2) + 'Score Dashboard'!$B$2*_raw_predictions_!$M233*_coefficients_!E$12- _coefficients_!E$2)/_coefficients_!E$8</f>
        <v>-7.8484222693583128E-2</v>
      </c>
      <c r="F233">
        <f>(_raw_predictions_!F233*(1-_raw_predictions_!$M233*'Score Dashboard'!$B$2) + 'Score Dashboard'!$B$2*_raw_predictions_!$M233*_coefficients_!F$12- _coefficients_!F$2)/_coefficients_!F$8</f>
        <v>-0.40825696112000781</v>
      </c>
      <c r="G233">
        <f>(_raw_predictions_!G233*(1-_raw_predictions_!$M233*'Score Dashboard'!$B$2) + 'Score Dashboard'!$B$2*_raw_predictions_!$M233*_coefficients_!G$12- _coefficients_!G$2)/_coefficients_!G$8</f>
        <v>-0.32108080739655426</v>
      </c>
      <c r="H233">
        <f>(_coefficients_!H$2 - _raw_predictions_!H233*(1-_raw_predictions_!$M233*'Score Dashboard'!$B$2) - _raw_predictions_!$M233*'Score Dashboard'!$B$2*_coefficients_!H$12)/_coefficients_!H$8</f>
        <v>-1.6035196867858064</v>
      </c>
      <c r="I233">
        <f>(1-_raw_predictions_!$M233*'Score Dashboard'!$B$2) * _raw_predictions_!I233/_coefficients_!L$2 * (_raw_predictions_!J233-_coefficients_!I$2)/_coefficients_!I$8</f>
        <v>-0.5755729464948528</v>
      </c>
      <c r="J233">
        <f>(1-_raw_predictions_!$M233*'Score Dashboard'!$B$2) * _raw_predictions_!K233/_coefficients_!M$2 * (_raw_predictions_!L233-_coefficients_!J$2)/_coefficients_!J$8</f>
        <v>-0.45846159196252295</v>
      </c>
      <c r="K233">
        <f t="shared" si="3"/>
        <v>-0.64032216472996906</v>
      </c>
    </row>
    <row r="234" spans="1:11">
      <c r="A234" t="str">
        <f>_raw_predictions_!A234</f>
        <v>Dario Saric</v>
      </c>
      <c r="B234">
        <f>(_raw_predictions_!B234*(1-_raw_predictions_!$M234*'Score Dashboard'!$B$2) + 'Score Dashboard'!$B$2*_raw_predictions_!$M234*_coefficients_!B$12- _coefficients_!B$2)/_coefficients_!B$8</f>
        <v>-1.4196233265030429</v>
      </c>
      <c r="C234">
        <f>(_raw_predictions_!C234*(1-_raw_predictions_!$M234*'Score Dashboard'!$B$2) + 'Score Dashboard'!$B$2*_raw_predictions_!$M234*_coefficients_!C$12- _coefficients_!C$2)/_coefficients_!C$8</f>
        <v>-0.81572162062461884</v>
      </c>
      <c r="D234">
        <f>(_raw_predictions_!D234*(1-_raw_predictions_!$M234*'Score Dashboard'!$B$2) + 'Score Dashboard'!$B$2*_raw_predictions_!$M234*_coefficients_!D$12- _coefficients_!D$2)/_coefficients_!D$8</f>
        <v>-1.0406119765222746</v>
      </c>
      <c r="E234">
        <f>(_raw_predictions_!E234*(1-_raw_predictions_!$M234*'Score Dashboard'!$B$2) + 'Score Dashboard'!$B$2*_raw_predictions_!$M234*_coefficients_!E$12- _coefficients_!E$2)/_coefficients_!E$8</f>
        <v>-1.5053506039789466</v>
      </c>
      <c r="F234">
        <f>(_raw_predictions_!F234*(1-_raw_predictions_!$M234*'Score Dashboard'!$B$2) + 'Score Dashboard'!$B$2*_raw_predictions_!$M234*_coefficients_!F$12- _coefficients_!F$2)/_coefficients_!F$8</f>
        <v>-0.80510694679176842</v>
      </c>
      <c r="G234">
        <f>(_raw_predictions_!G234*(1-_raw_predictions_!$M234*'Score Dashboard'!$B$2) + 'Score Dashboard'!$B$2*_raw_predictions_!$M234*_coefficients_!G$12- _coefficients_!G$2)/_coefficients_!G$8</f>
        <v>-0.62442420131073018</v>
      </c>
      <c r="H234">
        <f>(_coefficients_!H$2 - _raw_predictions_!H234*(1-_raw_predictions_!$M234*'Score Dashboard'!$B$2) - _raw_predictions_!$M234*'Score Dashboard'!$B$2*_coefficients_!H$12)/_coefficients_!H$8</f>
        <v>1.1935761671885867</v>
      </c>
      <c r="I234">
        <f>(1-_raw_predictions_!$M234*'Score Dashboard'!$B$2) * _raw_predictions_!I234/_coefficients_!L$2 * (_raw_predictions_!J234-_coefficients_!I$2)/_coefficients_!I$8</f>
        <v>6.2615606270607763E-2</v>
      </c>
      <c r="J234">
        <f>(1-_raw_predictions_!$M234*'Score Dashboard'!$B$2) * _raw_predictions_!K234/_coefficients_!M$2 * (_raw_predictions_!L234-_coefficients_!J$2)/_coefficients_!J$8</f>
        <v>-0.16602741532610532</v>
      </c>
      <c r="K234">
        <f t="shared" si="3"/>
        <v>-5.1206743175982927</v>
      </c>
    </row>
    <row r="235" spans="1:11">
      <c r="A235" t="str">
        <f>_raw_predictions_!A235</f>
        <v>Danuel House Jr.</v>
      </c>
      <c r="B235">
        <f>(_raw_predictions_!B235*(1-_raw_predictions_!$M235*'Score Dashboard'!$B$2) + 'Score Dashboard'!$B$2*_raw_predictions_!$M235*_coefficients_!B$12- _coefficients_!B$2)/_coefficients_!B$8</f>
        <v>-1.6283393219088613</v>
      </c>
      <c r="C235">
        <f>(_raw_predictions_!C235*(1-_raw_predictions_!$M235*'Score Dashboard'!$B$2) + 'Score Dashboard'!$B$2*_raw_predictions_!$M235*_coefficients_!C$12- _coefficients_!C$2)/_coefficients_!C$8</f>
        <v>-1.1897112067311881</v>
      </c>
      <c r="D235">
        <f>(_raw_predictions_!D235*(1-_raw_predictions_!$M235*'Score Dashboard'!$B$2) + 'Score Dashboard'!$B$2*_raw_predictions_!$M235*_coefficients_!D$12- _coefficients_!D$2)/_coefficients_!D$8</f>
        <v>-1.1155648353244381</v>
      </c>
      <c r="E235">
        <f>(_raw_predictions_!E235*(1-_raw_predictions_!$M235*'Score Dashboard'!$B$2) + 'Score Dashboard'!$B$2*_raw_predictions_!$M235*_coefficients_!E$12- _coefficients_!E$2)/_coefficients_!E$8</f>
        <v>-1.3885644261390733</v>
      </c>
      <c r="F235">
        <f>(_raw_predictions_!F235*(1-_raw_predictions_!$M235*'Score Dashboard'!$B$2) + 'Score Dashboard'!$B$2*_raw_predictions_!$M235*_coefficients_!F$12- _coefficients_!F$2)/_coefficients_!F$8</f>
        <v>-0.73487793899804832</v>
      </c>
      <c r="G235">
        <f>(_raw_predictions_!G235*(1-_raw_predictions_!$M235*'Score Dashboard'!$B$2) + 'Score Dashboard'!$B$2*_raw_predictions_!$M235*_coefficients_!G$12- _coefficients_!G$2)/_coefficients_!G$8</f>
        <v>-0.81431065988802531</v>
      </c>
      <c r="H235">
        <f>(_coefficients_!H$2 - _raw_predictions_!H235*(1-_raw_predictions_!$M235*'Score Dashboard'!$B$2) - _raw_predictions_!$M235*'Score Dashboard'!$B$2*_coefficients_!H$12)/_coefficients_!H$8</f>
        <v>1.4467765760448548</v>
      </c>
      <c r="I235">
        <f>(1-_raw_predictions_!$M235*'Score Dashboard'!$B$2) * _raw_predictions_!I235/_coefficients_!L$2 * (_raw_predictions_!J235-_coefficients_!I$2)/_coefficients_!I$8</f>
        <v>-5.7348028615354096E-2</v>
      </c>
      <c r="J235">
        <f>(1-_raw_predictions_!$M235*'Score Dashboard'!$B$2) * _raw_predictions_!K235/_coefficients_!M$2 * (_raw_predictions_!L235-_coefficients_!J$2)/_coefficients_!J$8</f>
        <v>-0.13000043629135521</v>
      </c>
      <c r="K235">
        <f t="shared" si="3"/>
        <v>-5.6119402778514882</v>
      </c>
    </row>
    <row r="236" spans="1:11">
      <c r="A236" t="str">
        <f>_raw_predictions_!A236</f>
        <v>Daniel Gafford</v>
      </c>
      <c r="B236">
        <f>(_raw_predictions_!B236*(1-_raw_predictions_!$M236*'Score Dashboard'!$B$2) + 'Score Dashboard'!$B$2*_raw_predictions_!$M236*_coefficients_!B$12- _coefficients_!B$2)/_coefficients_!B$8</f>
        <v>-1.0009629477116253</v>
      </c>
      <c r="C236">
        <f>(_raw_predictions_!C236*(1-_raw_predictions_!$M236*'Score Dashboard'!$B$2) + 'Score Dashboard'!$B$2*_raw_predictions_!$M236*_coefficients_!C$12- _coefficients_!C$2)/_coefficients_!C$8</f>
        <v>0.11557868334803556</v>
      </c>
      <c r="D236">
        <f>(_raw_predictions_!D236*(1-_raw_predictions_!$M236*'Score Dashboard'!$B$2) + 'Score Dashboard'!$B$2*_raw_predictions_!$M236*_coefficients_!D$12- _coefficients_!D$2)/_coefficients_!D$8</f>
        <v>-1.1362009169250655</v>
      </c>
      <c r="E236">
        <f>(_raw_predictions_!E236*(1-_raw_predictions_!$M236*'Score Dashboard'!$B$2) + 'Score Dashboard'!$B$2*_raw_predictions_!$M236*_coefficients_!E$12- _coefficients_!E$2)/_coefficients_!E$8</f>
        <v>-1.2289343261504808</v>
      </c>
      <c r="F236">
        <f>(_raw_predictions_!F236*(1-_raw_predictions_!$M236*'Score Dashboard'!$B$2) + 'Score Dashboard'!$B$2*_raw_predictions_!$M236*_coefficients_!F$12- _coefficients_!F$2)/_coefficients_!F$8</f>
        <v>1.0461871367696713</v>
      </c>
      <c r="G236">
        <f>(_raw_predictions_!G236*(1-_raw_predictions_!$M236*'Score Dashboard'!$B$2) + 'Score Dashboard'!$B$2*_raw_predictions_!$M236*_coefficients_!G$12- _coefficients_!G$2)/_coefficients_!G$8</f>
        <v>-1.4741348232882932</v>
      </c>
      <c r="H236">
        <f>(_coefficients_!H$2 - _raw_predictions_!H236*(1-_raw_predictions_!$M236*'Score Dashboard'!$B$2) - _raw_predictions_!$M236*'Score Dashboard'!$B$2*_coefficients_!H$12)/_coefficients_!H$8</f>
        <v>0.87559423822122151</v>
      </c>
      <c r="I236">
        <f>(1-_raw_predictions_!$M236*'Score Dashboard'!$B$2) * _raw_predictions_!I236/_coefficients_!L$2 * (_raw_predictions_!J236-_coefficients_!I$2)/_coefficients_!I$8</f>
        <v>-1.1278005734378604</v>
      </c>
      <c r="J236">
        <f>(1-_raw_predictions_!$M236*'Score Dashboard'!$B$2) * _raw_predictions_!K236/_coefficients_!M$2 * (_raw_predictions_!L236-_coefficients_!J$2)/_coefficients_!J$8</f>
        <v>1.2982844753388032</v>
      </c>
      <c r="K236">
        <f t="shared" si="3"/>
        <v>-2.6323890538355936</v>
      </c>
    </row>
    <row r="237" spans="1:11">
      <c r="A237" t="str">
        <f>_raw_predictions_!A237</f>
        <v>Damion Lee</v>
      </c>
      <c r="B237">
        <f>(_raw_predictions_!B237*(1-_raw_predictions_!$M237*'Score Dashboard'!$B$2) + 'Score Dashboard'!$B$2*_raw_predictions_!$M237*_coefficients_!B$12- _coefficients_!B$2)/_coefficients_!B$8</f>
        <v>-1.3063952286061771</v>
      </c>
      <c r="C237">
        <f>(_raw_predictions_!C237*(1-_raw_predictions_!$M237*'Score Dashboard'!$B$2) + 'Score Dashboard'!$B$2*_raw_predictions_!$M237*_coefficients_!C$12- _coefficients_!C$2)/_coefficients_!C$8</f>
        <v>-1.0223088575968637</v>
      </c>
      <c r="D237">
        <f>(_raw_predictions_!D237*(1-_raw_predictions_!$M237*'Score Dashboard'!$B$2) + 'Score Dashboard'!$B$2*_raw_predictions_!$M237*_coefficients_!D$12- _coefficients_!D$2)/_coefficients_!D$8</f>
        <v>-1.0262287942577706</v>
      </c>
      <c r="E237">
        <f>(_raw_predictions_!E237*(1-_raw_predictions_!$M237*'Score Dashboard'!$B$2) + 'Score Dashboard'!$B$2*_raw_predictions_!$M237*_coefficients_!E$12- _coefficients_!E$2)/_coefficients_!E$8</f>
        <v>-1.2675445445650155</v>
      </c>
      <c r="F237">
        <f>(_raw_predictions_!F237*(1-_raw_predictions_!$M237*'Score Dashboard'!$B$2) + 'Score Dashboard'!$B$2*_raw_predictions_!$M237*_coefficients_!F$12- _coefficients_!F$2)/_coefficients_!F$8</f>
        <v>-0.93291296561664139</v>
      </c>
      <c r="G237">
        <f>(_raw_predictions_!G237*(1-_raw_predictions_!$M237*'Score Dashboard'!$B$2) + 'Score Dashboard'!$B$2*_raw_predictions_!$M237*_coefficients_!G$12- _coefficients_!G$2)/_coefficients_!G$8</f>
        <v>-0.16390873415590029</v>
      </c>
      <c r="H237">
        <f>(_coefficients_!H$2 - _raw_predictions_!H237*(1-_raw_predictions_!$M237*'Score Dashboard'!$B$2) - _raw_predictions_!$M237*'Score Dashboard'!$B$2*_coefficients_!H$12)/_coefficients_!H$8</f>
        <v>1.1686791620709356</v>
      </c>
      <c r="I237">
        <f>(1-_raw_predictions_!$M237*'Score Dashboard'!$B$2) * _raw_predictions_!I237/_coefficients_!L$2 * (_raw_predictions_!J237-_coefficients_!I$2)/_coefficients_!I$8</f>
        <v>0.14626429137790734</v>
      </c>
      <c r="J237">
        <f>(1-_raw_predictions_!$M237*'Score Dashboard'!$B$2) * _raw_predictions_!K237/_coefficients_!M$2 * (_raw_predictions_!L237-_coefficients_!J$2)/_coefficients_!J$8</f>
        <v>-0.28513311460897484</v>
      </c>
      <c r="K237">
        <f t="shared" si="3"/>
        <v>-4.6894887859585017</v>
      </c>
    </row>
    <row r="238" spans="1:11">
      <c r="A238" t="str">
        <f>_raw_predictions_!A238</f>
        <v>Damian Lillard</v>
      </c>
      <c r="B238">
        <f>(_raw_predictions_!B238*(1-_raw_predictions_!$M238*'Score Dashboard'!$B$2) + 'Score Dashboard'!$B$2*_raw_predictions_!$M238*_coefficients_!B$12- _coefficients_!B$2)/_coefficients_!B$8</f>
        <v>1.587538956426904</v>
      </c>
      <c r="C238">
        <f>(_raw_predictions_!C238*(1-_raw_predictions_!$M238*'Score Dashboard'!$B$2) + 'Score Dashboard'!$B$2*_raw_predictions_!$M238*_coefficients_!C$12- _coefficients_!C$2)/_coefficients_!C$8</f>
        <v>-0.55151065745965588</v>
      </c>
      <c r="D238">
        <f>(_raw_predictions_!D238*(1-_raw_predictions_!$M238*'Score Dashboard'!$B$2) + 'Score Dashboard'!$B$2*_raw_predictions_!$M238*_coefficients_!D$12- _coefficients_!D$2)/_coefficients_!D$8</f>
        <v>1.3378839783683629</v>
      </c>
      <c r="E238">
        <f>(_raw_predictions_!E238*(1-_raw_predictions_!$M238*'Score Dashboard'!$B$2) + 'Score Dashboard'!$B$2*_raw_predictions_!$M238*_coefficients_!E$12- _coefficients_!E$2)/_coefficients_!E$8</f>
        <v>-0.6470944858587111</v>
      </c>
      <c r="F238">
        <f>(_raw_predictions_!F238*(1-_raw_predictions_!$M238*'Score Dashboard'!$B$2) + 'Score Dashboard'!$B$2*_raw_predictions_!$M238*_coefficients_!F$12- _coefficients_!F$2)/_coefficients_!F$8</f>
        <v>-0.63337746956622709</v>
      </c>
      <c r="G238">
        <f>(_raw_predictions_!G238*(1-_raw_predictions_!$M238*'Score Dashboard'!$B$2) + 'Score Dashboard'!$B$2*_raw_predictions_!$M238*_coefficients_!G$12- _coefficients_!G$2)/_coefficients_!G$8</f>
        <v>2.1514986572119681</v>
      </c>
      <c r="H238">
        <f>(_coefficients_!H$2 - _raw_predictions_!H238*(1-_raw_predictions_!$M238*'Score Dashboard'!$B$2) - _raw_predictions_!$M238*'Score Dashboard'!$B$2*_coefficients_!H$12)/_coefficients_!H$8</f>
        <v>-1.6473908458829238</v>
      </c>
      <c r="I238">
        <f>(1-_raw_predictions_!$M238*'Score Dashboard'!$B$2) * _raw_predictions_!I238/_coefficients_!L$2 * (_raw_predictions_!J238-_coefficients_!I$2)/_coefficients_!I$8</f>
        <v>1.6670000542326262</v>
      </c>
      <c r="J238">
        <f>(1-_raw_predictions_!$M238*'Score Dashboard'!$B$2) * _raw_predictions_!K238/_coefficients_!M$2 * (_raw_predictions_!L238-_coefficients_!J$2)/_coefficients_!J$8</f>
        <v>-0.70795850518023951</v>
      </c>
      <c r="K238">
        <f t="shared" si="3"/>
        <v>2.5565896822921039</v>
      </c>
    </row>
    <row r="239" spans="1:11">
      <c r="A239" t="str">
        <f>_raw_predictions_!A239</f>
        <v>Damian Jones</v>
      </c>
      <c r="B239">
        <f>(_raw_predictions_!B239*(1-_raw_predictions_!$M239*'Score Dashboard'!$B$2) + 'Score Dashboard'!$B$2*_raw_predictions_!$M239*_coefficients_!B$12- _coefficients_!B$2)/_coefficients_!B$8</f>
        <v>-1.6853783205810826</v>
      </c>
      <c r="C239">
        <f>(_raw_predictions_!C239*(1-_raw_predictions_!$M239*'Score Dashboard'!$B$2) + 'Score Dashboard'!$B$2*_raw_predictions_!$M239*_coefficients_!C$12- _coefficients_!C$2)/_coefficients_!C$8</f>
        <v>-0.84086632536304595</v>
      </c>
      <c r="D239">
        <f>(_raw_predictions_!D239*(1-_raw_predictions_!$M239*'Score Dashboard'!$B$2) + 'Score Dashboard'!$B$2*_raw_predictions_!$M239*_coefficients_!D$12- _coefficients_!D$2)/_coefficients_!D$8</f>
        <v>-1.2404774639990697</v>
      </c>
      <c r="E239">
        <f>(_raw_predictions_!E239*(1-_raw_predictions_!$M239*'Score Dashboard'!$B$2) + 'Score Dashboard'!$B$2*_raw_predictions_!$M239*_coefficients_!E$12- _coefficients_!E$2)/_coefficients_!E$8</f>
        <v>-1.6735061821842152</v>
      </c>
      <c r="F239">
        <f>(_raw_predictions_!F239*(1-_raw_predictions_!$M239*'Score Dashboard'!$B$2) + 'Score Dashboard'!$B$2*_raw_predictions_!$M239*_coefficients_!F$12- _coefficients_!F$2)/_coefficients_!F$8</f>
        <v>-0.38546449042674641</v>
      </c>
      <c r="G239">
        <f>(_raw_predictions_!G239*(1-_raw_predictions_!$M239*'Score Dashboard'!$B$2) + 'Score Dashboard'!$B$2*_raw_predictions_!$M239*_coefficients_!G$12- _coefficients_!G$2)/_coefficients_!G$8</f>
        <v>-1.0382321983509366</v>
      </c>
      <c r="H239">
        <f>(_coefficients_!H$2 - _raw_predictions_!H239*(1-_raw_predictions_!$M239*'Score Dashboard'!$B$2) - _raw_predictions_!$M239*'Score Dashboard'!$B$2*_coefficients_!H$12)/_coefficients_!H$8</f>
        <v>1.4708477988655653</v>
      </c>
      <c r="I239">
        <f>(1-_raw_predictions_!$M239*'Score Dashboard'!$B$2) * _raw_predictions_!I239/_coefficients_!L$2 * (_raw_predictions_!J239-_coefficients_!I$2)/_coefficients_!I$8</f>
        <v>-0.15071376399533701</v>
      </c>
      <c r="J239">
        <f>(1-_raw_predictions_!$M239*'Score Dashboard'!$B$2) * _raw_predictions_!K239/_coefficients_!M$2 * (_raw_predictions_!L239-_coefficients_!J$2)/_coefficients_!J$8</f>
        <v>0.26065547083204538</v>
      </c>
      <c r="K239">
        <f t="shared" si="3"/>
        <v>-5.2831354752028217</v>
      </c>
    </row>
    <row r="240" spans="1:11">
      <c r="A240" t="str">
        <f>_raw_predictions_!A240</f>
        <v>Dalen Terry</v>
      </c>
      <c r="B240">
        <f>(_raw_predictions_!B240*(1-_raw_predictions_!$M240*'Score Dashboard'!$B$2) + 'Score Dashboard'!$B$2*_raw_predictions_!$M240*_coefficients_!B$12- _coefficients_!B$2)/_coefficients_!B$8</f>
        <v>-1.7059711798198192</v>
      </c>
      <c r="C240">
        <f>(_raw_predictions_!C240*(1-_raw_predictions_!$M240*'Score Dashboard'!$B$2) + 'Score Dashboard'!$B$2*_raw_predictions_!$M240*_coefficients_!C$12- _coefficients_!C$2)/_coefficients_!C$8</f>
        <v>-1.2529946314344473</v>
      </c>
      <c r="D240">
        <f>(_raw_predictions_!D240*(1-_raw_predictions_!$M240*'Score Dashboard'!$B$2) + 'Score Dashboard'!$B$2*_raw_predictions_!$M240*_coefficients_!D$12- _coefficients_!D$2)/_coefficients_!D$8</f>
        <v>-1.1654705322066412</v>
      </c>
      <c r="E240">
        <f>(_raw_predictions_!E240*(1-_raw_predictions_!$M240*'Score Dashboard'!$B$2) + 'Score Dashboard'!$B$2*_raw_predictions_!$M240*_coefficients_!E$12- _coefficients_!E$2)/_coefficients_!E$8</f>
        <v>-1.3086078180919238</v>
      </c>
      <c r="F240">
        <f>(_raw_predictions_!F240*(1-_raw_predictions_!$M240*'Score Dashboard'!$B$2) + 'Score Dashboard'!$B$2*_raw_predictions_!$M240*_coefficients_!F$12- _coefficients_!F$2)/_coefficients_!F$8</f>
        <v>-0.82938701779973323</v>
      </c>
      <c r="G240">
        <f>(_raw_predictions_!G240*(1-_raw_predictions_!$M240*'Score Dashboard'!$B$2) + 'Score Dashboard'!$B$2*_raw_predictions_!$M240*_coefficients_!G$12- _coefficients_!G$2)/_coefficients_!G$8</f>
        <v>-1.0137931798961815</v>
      </c>
      <c r="H240">
        <f>(_coefficients_!H$2 - _raw_predictions_!H240*(1-_raw_predictions_!$M240*'Score Dashboard'!$B$2) - _raw_predictions_!$M240*'Score Dashboard'!$B$2*_coefficients_!H$12)/_coefficients_!H$8</f>
        <v>1.4337603193580468</v>
      </c>
      <c r="I240">
        <f>(1-_raw_predictions_!$M240*'Score Dashboard'!$B$2) * _raw_predictions_!I240/_coefficients_!L$2 * (_raw_predictions_!J240-_coefficients_!I$2)/_coefficients_!I$8</f>
        <v>-0.21523707028714681</v>
      </c>
      <c r="J240">
        <f>(1-_raw_predictions_!$M240*'Score Dashboard'!$B$2) * _raw_predictions_!K240/_coefficients_!M$2 * (_raw_predictions_!L240-_coefficients_!J$2)/_coefficients_!J$8</f>
        <v>-0.18512653444867569</v>
      </c>
      <c r="K240">
        <f t="shared" si="3"/>
        <v>-6.2428276446265221</v>
      </c>
    </row>
    <row r="241" spans="1:11">
      <c r="A241" t="str">
        <f>_raw_predictions_!A241</f>
        <v>Dalano Banton</v>
      </c>
      <c r="B241">
        <f>(_raw_predictions_!B241*(1-_raw_predictions_!$M241*'Score Dashboard'!$B$2) + 'Score Dashboard'!$B$2*_raw_predictions_!$M241*_coefficients_!B$12- _coefficients_!B$2)/_coefficients_!B$8</f>
        <v>-1.5163937812711783</v>
      </c>
      <c r="C241">
        <f>(_raw_predictions_!C241*(1-_raw_predictions_!$M241*'Score Dashboard'!$B$2) + 'Score Dashboard'!$B$2*_raw_predictions_!$M241*_coefficients_!C$12- _coefficients_!C$2)/_coefficients_!C$8</f>
        <v>-1.2369994277488734</v>
      </c>
      <c r="D241">
        <f>(_raw_predictions_!D241*(1-_raw_predictions_!$M241*'Score Dashboard'!$B$2) + 'Score Dashboard'!$B$2*_raw_predictions_!$M241*_coefficients_!D$12- _coefficients_!D$2)/_coefficients_!D$8</f>
        <v>-0.81432904913206428</v>
      </c>
      <c r="E241">
        <f>(_raw_predictions_!E241*(1-_raw_predictions_!$M241*'Score Dashboard'!$B$2) + 'Score Dashboard'!$B$2*_raw_predictions_!$M241*_coefficients_!E$12- _coefficients_!E$2)/_coefficients_!E$8</f>
        <v>-1.112409878750948</v>
      </c>
      <c r="F241">
        <f>(_raw_predictions_!F241*(1-_raw_predictions_!$M241*'Score Dashboard'!$B$2) + 'Score Dashboard'!$B$2*_raw_predictions_!$M241*_coefficients_!F$12- _coefficients_!F$2)/_coefficients_!F$8</f>
        <v>-0.61488882544364831</v>
      </c>
      <c r="G241">
        <f>(_raw_predictions_!G241*(1-_raw_predictions_!$M241*'Score Dashboard'!$B$2) + 'Score Dashboard'!$B$2*_raw_predictions_!$M241*_coefficients_!G$12- _coefficients_!G$2)/_coefficients_!G$8</f>
        <v>-0.84659305876372726</v>
      </c>
      <c r="H241">
        <f>(_coefficients_!H$2 - _raw_predictions_!H241*(1-_raw_predictions_!$M241*'Score Dashboard'!$B$2) - _raw_predictions_!$M241*'Score Dashboard'!$B$2*_coefficients_!H$12)/_coefficients_!H$8</f>
        <v>1.1624447149334667</v>
      </c>
      <c r="I241">
        <f>(1-_raw_predictions_!$M241*'Score Dashboard'!$B$2) * _raw_predictions_!I241/_coefficients_!L$2 * (_raw_predictions_!J241-_coefficients_!I$2)/_coefficients_!I$8</f>
        <v>-9.4128689469050814E-2</v>
      </c>
      <c r="J241">
        <f>(1-_raw_predictions_!$M241*'Score Dashboard'!$B$2) * _raw_predictions_!K241/_coefficients_!M$2 * (_raw_predictions_!L241-_coefficients_!J$2)/_coefficients_!J$8</f>
        <v>-0.23096821726432357</v>
      </c>
      <c r="K241">
        <f t="shared" si="3"/>
        <v>-5.3042662129103482</v>
      </c>
    </row>
    <row r="242" spans="1:11">
      <c r="A242" t="str">
        <f>_raw_predictions_!A242</f>
        <v>Daishen Nix</v>
      </c>
      <c r="B242">
        <f>(_raw_predictions_!B242*(1-_raw_predictions_!$M242*'Score Dashboard'!$B$2) + 'Score Dashboard'!$B$2*_raw_predictions_!$M242*_coefficients_!B$12- _coefficients_!B$2)/_coefficients_!B$8</f>
        <v>-1.673464281170314</v>
      </c>
      <c r="C242">
        <f>(_raw_predictions_!C242*(1-_raw_predictions_!$M242*'Score Dashboard'!$B$2) + 'Score Dashboard'!$B$2*_raw_predictions_!$M242*_coefficients_!C$12- _coefficients_!C$2)/_coefficients_!C$8</f>
        <v>-1.3075103745957919</v>
      </c>
      <c r="D242">
        <f>(_raw_predictions_!D242*(1-_raw_predictions_!$M242*'Score Dashboard'!$B$2) + 'Score Dashboard'!$B$2*_raw_predictions_!$M242*_coefficients_!D$12- _coefficients_!D$2)/_coefficients_!D$8</f>
        <v>-0.67631305242272521</v>
      </c>
      <c r="E242">
        <f>(_raw_predictions_!E242*(1-_raw_predictions_!$M242*'Score Dashboard'!$B$2) + 'Score Dashboard'!$B$2*_raw_predictions_!$M242*_coefficients_!E$12- _coefficients_!E$2)/_coefficients_!E$8</f>
        <v>-0.97102608090260889</v>
      </c>
      <c r="F242">
        <f>(_raw_predictions_!F242*(1-_raw_predictions_!$M242*'Score Dashboard'!$B$2) + 'Score Dashboard'!$B$2*_raw_predictions_!$M242*_coefficients_!F$12- _coefficients_!F$2)/_coefficients_!F$8</f>
        <v>-0.82957404502076582</v>
      </c>
      <c r="G242">
        <f>(_raw_predictions_!G242*(1-_raw_predictions_!$M242*'Score Dashboard'!$B$2) + 'Score Dashboard'!$B$2*_raw_predictions_!$M242*_coefficients_!G$12- _coefficients_!G$2)/_coefficients_!G$8</f>
        <v>-0.74812512383254715</v>
      </c>
      <c r="H242">
        <f>(_coefficients_!H$2 - _raw_predictions_!H242*(1-_raw_predictions_!$M242*'Score Dashboard'!$B$2) - _raw_predictions_!$M242*'Score Dashboard'!$B$2*_coefficients_!H$12)/_coefficients_!H$8</f>
        <v>0.76098487979038709</v>
      </c>
      <c r="I242">
        <f>(1-_raw_predictions_!$M242*'Score Dashboard'!$B$2) * _raw_predictions_!I242/_coefficients_!L$2 * (_raw_predictions_!J242-_coefficients_!I$2)/_coefficients_!I$8</f>
        <v>-0.22507699286726501</v>
      </c>
      <c r="J242">
        <f>(1-_raw_predictions_!$M242*'Score Dashboard'!$B$2) * _raw_predictions_!K242/_coefficients_!M$2 * (_raw_predictions_!L242-_coefficients_!J$2)/_coefficients_!J$8</f>
        <v>-0.31695956483021542</v>
      </c>
      <c r="K242">
        <f t="shared" si="3"/>
        <v>-5.9870646358518469</v>
      </c>
    </row>
    <row r="243" spans="1:11">
      <c r="A243" t="str">
        <f>_raw_predictions_!A243</f>
        <v>D'Angelo Russell</v>
      </c>
      <c r="B243">
        <f>(_raw_predictions_!B243*(1-_raw_predictions_!$M243*'Score Dashboard'!$B$2) + 'Score Dashboard'!$B$2*_raw_predictions_!$M243*_coefficients_!B$12- _coefficients_!B$2)/_coefficients_!B$8</f>
        <v>0.38396683994400949</v>
      </c>
      <c r="C243">
        <f>(_raw_predictions_!C243*(1-_raw_predictions_!$M243*'Score Dashboard'!$B$2) + 'Score Dashboard'!$B$2*_raw_predictions_!$M243*_coefficients_!C$12- _coefficients_!C$2)/_coefficients_!C$8</f>
        <v>-0.86916945959200231</v>
      </c>
      <c r="D243">
        <f>(_raw_predictions_!D243*(1-_raw_predictions_!$M243*'Score Dashboard'!$B$2) + 'Score Dashboard'!$B$2*_raw_predictions_!$M243*_coefficients_!D$12- _coefficients_!D$2)/_coefficients_!D$8</f>
        <v>1.220402482738606</v>
      </c>
      <c r="E243">
        <f>(_raw_predictions_!E243*(1-_raw_predictions_!$M243*'Score Dashboard'!$B$2) + 'Score Dashboard'!$B$2*_raw_predictions_!$M243*_coefficients_!E$12- _coefficients_!E$2)/_coefficients_!E$8</f>
        <v>0.15665452802960869</v>
      </c>
      <c r="F243">
        <f>(_raw_predictions_!F243*(1-_raw_predictions_!$M243*'Score Dashboard'!$B$2) + 'Score Dashboard'!$B$2*_raw_predictions_!$M243*_coefficients_!F$12- _coefficients_!F$2)/_coefficients_!F$8</f>
        <v>-0.46962498393017904</v>
      </c>
      <c r="G243">
        <f>(_raw_predictions_!G243*(1-_raw_predictions_!$M243*'Score Dashboard'!$B$2) + 'Score Dashboard'!$B$2*_raw_predictions_!$M243*_coefficients_!G$12- _coefficients_!G$2)/_coefficients_!G$8</f>
        <v>1.084920710594024</v>
      </c>
      <c r="H243">
        <f>(_coefficients_!H$2 - _raw_predictions_!H243*(1-_raw_predictions_!$M243*'Score Dashboard'!$B$2) - _raw_predictions_!$M243*'Score Dashboard'!$B$2*_coefficients_!H$12)/_coefficients_!H$8</f>
        <v>-1.0984977945416128</v>
      </c>
      <c r="I243">
        <f>(1-_raw_predictions_!$M243*'Score Dashboard'!$B$2) * _raw_predictions_!I243/_coefficients_!L$2 * (_raw_predictions_!J243-_coefficients_!I$2)/_coefficients_!I$8</f>
        <v>0.12859672419434073</v>
      </c>
      <c r="J243">
        <f>(1-_raw_predictions_!$M243*'Score Dashboard'!$B$2) * _raw_predictions_!K243/_coefficients_!M$2 * (_raw_predictions_!L243-_coefficients_!J$2)/_coefficients_!J$8</f>
        <v>-0.74407747885064068</v>
      </c>
      <c r="K243">
        <f t="shared" si="3"/>
        <v>-0.20682843141384599</v>
      </c>
    </row>
    <row r="244" spans="1:11">
      <c r="A244" t="str">
        <f>_raw_predictions_!A244</f>
        <v>Cory Joseph</v>
      </c>
      <c r="B244">
        <f>(_raw_predictions_!B244*(1-_raw_predictions_!$M244*'Score Dashboard'!$B$2) + 'Score Dashboard'!$B$2*_raw_predictions_!$M244*_coefficients_!B$12- _coefficients_!B$2)/_coefficients_!B$8</f>
        <v>-1.4137965354780362</v>
      </c>
      <c r="C244">
        <f>(_raw_predictions_!C244*(1-_raw_predictions_!$M244*'Score Dashboard'!$B$2) + 'Score Dashboard'!$B$2*_raw_predictions_!$M244*_coefficients_!C$12- _coefficients_!C$2)/_coefficients_!C$8</f>
        <v>-1.3807880891092563</v>
      </c>
      <c r="D244">
        <f>(_raw_predictions_!D244*(1-_raw_predictions_!$M244*'Score Dashboard'!$B$2) + 'Score Dashboard'!$B$2*_raw_predictions_!$M244*_coefficients_!D$12- _coefficients_!D$2)/_coefficients_!D$8</f>
        <v>-0.33243863477903879</v>
      </c>
      <c r="E244">
        <f>(_raw_predictions_!E244*(1-_raw_predictions_!$M244*'Score Dashboard'!$B$2) + 'Score Dashboard'!$B$2*_raw_predictions_!$M244*_coefficients_!E$12- _coefficients_!E$2)/_coefficients_!E$8</f>
        <v>-0.96625456591473768</v>
      </c>
      <c r="F244">
        <f>(_raw_predictions_!F244*(1-_raw_predictions_!$M244*'Score Dashboard'!$B$2) + 'Score Dashboard'!$B$2*_raw_predictions_!$M244*_coefficients_!F$12- _coefficients_!F$2)/_coefficients_!F$8</f>
        <v>-0.82367145023123922</v>
      </c>
      <c r="G244">
        <f>(_raw_predictions_!G244*(1-_raw_predictions_!$M244*'Score Dashboard'!$B$2) + 'Score Dashboard'!$B$2*_raw_predictions_!$M244*_coefficients_!G$12- _coefficients_!G$2)/_coefficients_!G$8</f>
        <v>-0.57109128505869189</v>
      </c>
      <c r="H244">
        <f>(_coefficients_!H$2 - _raw_predictions_!H244*(1-_raw_predictions_!$M244*'Score Dashboard'!$B$2) - _raw_predictions_!$M244*'Score Dashboard'!$B$2*_coefficients_!H$12)/_coefficients_!H$8</f>
        <v>1.0624829966741174</v>
      </c>
      <c r="I244">
        <f>(1-_raw_predictions_!$M244*'Score Dashboard'!$B$2) * _raw_predictions_!I244/_coefficients_!L$2 * (_raw_predictions_!J244-_coefficients_!I$2)/_coefficients_!I$8</f>
        <v>-2.3667602007628564E-2</v>
      </c>
      <c r="J244">
        <f>(1-_raw_predictions_!$M244*'Score Dashboard'!$B$2) * _raw_predictions_!K244/_coefficients_!M$2 * (_raw_predictions_!L244-_coefficients_!J$2)/_coefficients_!J$8</f>
        <v>-0.352675119399668</v>
      </c>
      <c r="K244">
        <f t="shared" si="3"/>
        <v>-4.8019002853041783</v>
      </c>
    </row>
    <row r="245" spans="1:11">
      <c r="A245" t="str">
        <f>_raw_predictions_!A245</f>
        <v>Corey Kispert</v>
      </c>
      <c r="B245">
        <f>(_raw_predictions_!B245*(1-_raw_predictions_!$M245*'Score Dashboard'!$B$2) + 'Score Dashboard'!$B$2*_raw_predictions_!$M245*_coefficients_!B$12- _coefficients_!B$2)/_coefficients_!B$8</f>
        <v>-0.33865674702088755</v>
      </c>
      <c r="C245">
        <f>(_raw_predictions_!C245*(1-_raw_predictions_!$M245*'Score Dashboard'!$B$2) + 'Score Dashboard'!$B$2*_raw_predictions_!$M245*_coefficients_!C$12- _coefficients_!C$2)/_coefficients_!C$8</f>
        <v>-0.83187980121284943</v>
      </c>
      <c r="D245">
        <f>(_raw_predictions_!D245*(1-_raw_predictions_!$M245*'Score Dashboard'!$B$2) + 'Score Dashboard'!$B$2*_raw_predictions_!$M245*_coefficients_!D$12- _coefficients_!D$2)/_coefficients_!D$8</f>
        <v>-0.91091043935921923</v>
      </c>
      <c r="E245">
        <f>(_raw_predictions_!E245*(1-_raw_predictions_!$M245*'Score Dashboard'!$B$2) + 'Score Dashboard'!$B$2*_raw_predictions_!$M245*_coefficients_!E$12- _coefficients_!E$2)/_coefficients_!E$8</f>
        <v>-1.0232546735942236</v>
      </c>
      <c r="F245">
        <f>(_raw_predictions_!F245*(1-_raw_predictions_!$M245*'Score Dashboard'!$B$2) + 'Score Dashboard'!$B$2*_raw_predictions_!$M245*_coefficients_!F$12- _coefficients_!F$2)/_coefficients_!F$8</f>
        <v>-0.79880113356510751</v>
      </c>
      <c r="G245">
        <f>(_raw_predictions_!G245*(1-_raw_predictions_!$M245*'Score Dashboard'!$B$2) + 'Score Dashboard'!$B$2*_raw_predictions_!$M245*_coefficients_!G$12- _coefficients_!G$2)/_coefficients_!G$8</f>
        <v>0.568866476890175</v>
      </c>
      <c r="H245">
        <f>(_coefficients_!H$2 - _raw_predictions_!H245*(1-_raw_predictions_!$M245*'Score Dashboard'!$B$2) - _raw_predictions_!$M245*'Score Dashboard'!$B$2*_coefficients_!H$12)/_coefficients_!H$8</f>
        <v>1.0573334121102398</v>
      </c>
      <c r="I245">
        <f>(1-_raw_predictions_!$M245*'Score Dashboard'!$B$2) * _raw_predictions_!I245/_coefficients_!L$2 * (_raw_predictions_!J245-_coefficients_!I$2)/_coefficients_!I$8</f>
        <v>0.30012587045546157</v>
      </c>
      <c r="J245">
        <f>(1-_raw_predictions_!$M245*'Score Dashboard'!$B$2) * _raw_predictions_!K245/_coefficients_!M$2 * (_raw_predictions_!L245-_coefficients_!J$2)/_coefficients_!J$8</f>
        <v>-0.35493182094662418</v>
      </c>
      <c r="K245">
        <f t="shared" si="3"/>
        <v>-2.332108856243035</v>
      </c>
    </row>
    <row r="246" spans="1:11">
      <c r="A246" t="str">
        <f>_raw_predictions_!A246</f>
        <v>Collin Sexton</v>
      </c>
      <c r="B246">
        <f>(_raw_predictions_!B246*(1-_raw_predictions_!$M246*'Score Dashboard'!$B$2) + 'Score Dashboard'!$B$2*_raw_predictions_!$M246*_coefficients_!B$12- _coefficients_!B$2)/_coefficients_!B$8</f>
        <v>-0.1209732294700869</v>
      </c>
      <c r="C246">
        <f>(_raw_predictions_!C246*(1-_raw_predictions_!$M246*'Score Dashboard'!$B$2) + 'Score Dashboard'!$B$2*_raw_predictions_!$M246*_coefficients_!C$12- _coefficients_!C$2)/_coefficients_!C$8</f>
        <v>-1.0842499085126656</v>
      </c>
      <c r="D246">
        <f>(_raw_predictions_!D246*(1-_raw_predictions_!$M246*'Score Dashboard'!$B$2) + 'Score Dashboard'!$B$2*_raw_predictions_!$M246*_coefficients_!D$12- _coefficients_!D$2)/_coefficients_!D$8</f>
        <v>-0.4322534112363598</v>
      </c>
      <c r="E246">
        <f>(_raw_predictions_!E246*(1-_raw_predictions_!$M246*'Score Dashboard'!$B$2) + 'Score Dashboard'!$B$2*_raw_predictions_!$M246*_coefficients_!E$12- _coefficients_!E$2)/_coefficients_!E$8</f>
        <v>-0.54425091119100044</v>
      </c>
      <c r="F246">
        <f>(_raw_predictions_!F246*(1-_raw_predictions_!$M246*'Score Dashboard'!$B$2) + 'Score Dashboard'!$B$2*_raw_predictions_!$M246*_coefficients_!F$12- _coefficients_!F$2)/_coefficients_!F$8</f>
        <v>-0.87581084562919331</v>
      </c>
      <c r="G246">
        <f>(_raw_predictions_!G246*(1-_raw_predictions_!$M246*'Score Dashboard'!$B$2) + 'Score Dashboard'!$B$2*_raw_predictions_!$M246*_coefficients_!G$12- _coefficients_!G$2)/_coefficients_!G$8</f>
        <v>-0.35974370439220843</v>
      </c>
      <c r="H246">
        <f>(_coefficients_!H$2 - _raw_predictions_!H246*(1-_raw_predictions_!$M246*'Score Dashboard'!$B$2) - _raw_predictions_!$M246*'Score Dashboard'!$B$2*_coefficients_!H$12)/_coefficients_!H$8</f>
        <v>0.12089503500720268</v>
      </c>
      <c r="I246">
        <f>(1-_raw_predictions_!$M246*'Score Dashboard'!$B$2) * _raw_predictions_!I246/_coefficients_!L$2 * (_raw_predictions_!J246-_coefficients_!I$2)/_coefficients_!I$8</f>
        <v>-4.7517417796754335E-2</v>
      </c>
      <c r="J246">
        <f>(1-_raw_predictions_!$M246*'Score Dashboard'!$B$2) * _raw_predictions_!K246/_coefficients_!M$2 * (_raw_predictions_!L246-_coefficients_!J$2)/_coefficients_!J$8</f>
        <v>-0.22205218115446293</v>
      </c>
      <c r="K246">
        <f t="shared" si="3"/>
        <v>-3.5659565743755288</v>
      </c>
    </row>
    <row r="247" spans="1:11">
      <c r="A247" t="str">
        <f>_raw_predictions_!A247</f>
        <v>Cole Swider</v>
      </c>
      <c r="B247">
        <f>(_raw_predictions_!B247*(1-_raw_predictions_!$M247*'Score Dashboard'!$B$2) + 'Score Dashboard'!$B$2*_raw_predictions_!$M247*_coefficients_!B$12- _coefficients_!B$2)/_coefficients_!B$8</f>
        <v>-1.5481439650290243</v>
      </c>
      <c r="C247">
        <f>(_raw_predictions_!C247*(1-_raw_predictions_!$M247*'Score Dashboard'!$B$2) + 'Score Dashboard'!$B$2*_raw_predictions_!$M247*_coefficients_!C$12- _coefficients_!C$2)/_coefficients_!C$8</f>
        <v>-1.2085580364613024</v>
      </c>
      <c r="D247">
        <f>(_raw_predictions_!D247*(1-_raw_predictions_!$M247*'Score Dashboard'!$B$2) + 'Score Dashboard'!$B$2*_raw_predictions_!$M247*_coefficients_!D$12- _coefficients_!D$2)/_coefficients_!D$8</f>
        <v>-1.078588957627832</v>
      </c>
      <c r="E247">
        <f>(_raw_predictions_!E247*(1-_raw_predictions_!$M247*'Score Dashboard'!$B$2) + 'Score Dashboard'!$B$2*_raw_predictions_!$M247*_coefficients_!E$12- _coefficients_!E$2)/_coefficients_!E$8</f>
        <v>-1.4431895223452336</v>
      </c>
      <c r="F247">
        <f>(_raw_predictions_!F247*(1-_raw_predictions_!$M247*'Score Dashboard'!$B$2) + 'Score Dashboard'!$B$2*_raw_predictions_!$M247*_coefficients_!F$12- _coefficients_!F$2)/_coefficients_!F$8</f>
        <v>-0.68856780516610516</v>
      </c>
      <c r="G247">
        <f>(_raw_predictions_!G247*(1-_raw_predictions_!$M247*'Score Dashboard'!$B$2) + 'Score Dashboard'!$B$2*_raw_predictions_!$M247*_coefficients_!G$12- _coefficients_!G$2)/_coefficients_!G$8</f>
        <v>-0.79557110622804672</v>
      </c>
      <c r="H247">
        <f>(_coefficients_!H$2 - _raw_predictions_!H247*(1-_raw_predictions_!$M247*'Score Dashboard'!$B$2) - _raw_predictions_!$M247*'Score Dashboard'!$B$2*_coefficients_!H$12)/_coefficients_!H$8</f>
        <v>1.4406584751071208</v>
      </c>
      <c r="I247">
        <f>(1-_raw_predictions_!$M247*'Score Dashboard'!$B$2) * _raw_predictions_!I247/_coefficients_!L$2 * (_raw_predictions_!J247-_coefficients_!I$2)/_coefficients_!I$8</f>
        <v>-3.3639840437957716E-2</v>
      </c>
      <c r="J247">
        <f>(1-_raw_predictions_!$M247*'Score Dashboard'!$B$2) * _raw_predictions_!K247/_coefficients_!M$2 * (_raw_predictions_!L247-_coefficients_!J$2)/_coefficients_!J$8</f>
        <v>-0.12961930805588762</v>
      </c>
      <c r="K247">
        <f t="shared" si="3"/>
        <v>-5.4852200662442678</v>
      </c>
    </row>
    <row r="248" spans="1:11">
      <c r="A248" t="str">
        <f>_raw_predictions_!A248</f>
        <v>Cole Anthony</v>
      </c>
      <c r="B248">
        <f>(_raw_predictions_!B248*(1-_raw_predictions_!$M248*'Score Dashboard'!$B$2) + 'Score Dashboard'!$B$2*_raw_predictions_!$M248*_coefficients_!B$12- _coefficients_!B$2)/_coefficients_!B$8</f>
        <v>-0.22706008280019641</v>
      </c>
      <c r="C248">
        <f>(_raw_predictions_!C248*(1-_raw_predictions_!$M248*'Score Dashboard'!$B$2) + 'Score Dashboard'!$B$2*_raw_predictions_!$M248*_coefficients_!C$12- _coefficients_!C$2)/_coefficients_!C$8</f>
        <v>-8.3782803484405824E-2</v>
      </c>
      <c r="D248">
        <f>(_raw_predictions_!D248*(1-_raw_predictions_!$M248*'Score Dashboard'!$B$2) + 'Score Dashboard'!$B$2*_raw_predictions_!$M248*_coefficients_!D$12- _coefficients_!D$2)/_coefficients_!D$8</f>
        <v>0.33199935031994815</v>
      </c>
      <c r="E248">
        <f>(_raw_predictions_!E248*(1-_raw_predictions_!$M248*'Score Dashboard'!$B$2) + 'Score Dashboard'!$B$2*_raw_predictions_!$M248*_coefficients_!E$12- _coefficients_!E$2)/_coefficients_!E$8</f>
        <v>-0.48405251275666822</v>
      </c>
      <c r="F248">
        <f>(_raw_predictions_!F248*(1-_raw_predictions_!$M248*'Score Dashboard'!$B$2) + 'Score Dashboard'!$B$2*_raw_predictions_!$M248*_coefficients_!F$12- _coefficients_!F$2)/_coefficients_!F$8</f>
        <v>-0.3768792518098289</v>
      </c>
      <c r="G248">
        <f>(_raw_predictions_!G248*(1-_raw_predictions_!$M248*'Score Dashboard'!$B$2) + 'Score Dashboard'!$B$2*_raw_predictions_!$M248*_coefficients_!G$12- _coefficients_!G$2)/_coefficients_!G$8</f>
        <v>4.4136153429367671E-2</v>
      </c>
      <c r="H248">
        <f>(_coefficients_!H$2 - _raw_predictions_!H248*(1-_raw_predictions_!$M248*'Score Dashboard'!$B$2) - _raw_predictions_!$M248*'Score Dashboard'!$B$2*_coefficients_!H$12)/_coefficients_!H$8</f>
        <v>2.8993376061630927E-2</v>
      </c>
      <c r="I248">
        <f>(1-_raw_predictions_!$M248*'Score Dashboard'!$B$2) * _raw_predictions_!I248/_coefficients_!L$2 * (_raw_predictions_!J248-_coefficients_!I$2)/_coefficients_!I$8</f>
        <v>0.39582236575305724</v>
      </c>
      <c r="J248">
        <f>(1-_raw_predictions_!$M248*'Score Dashboard'!$B$2) * _raw_predictions_!K248/_coefficients_!M$2 * (_raw_predictions_!L248-_coefficients_!J$2)/_coefficients_!J$8</f>
        <v>-0.6017879095782378</v>
      </c>
      <c r="K248">
        <f t="shared" si="3"/>
        <v>-0.97261131486533325</v>
      </c>
    </row>
    <row r="249" spans="1:11">
      <c r="A249" t="str">
        <f>_raw_predictions_!A249</f>
        <v>Cody Martin</v>
      </c>
      <c r="B249">
        <f>(_raw_predictions_!B249*(1-_raw_predictions_!$M249*'Score Dashboard'!$B$2) + 'Score Dashboard'!$B$2*_raw_predictions_!$M249*_coefficients_!B$12- _coefficients_!B$2)/_coefficients_!B$8</f>
        <v>-1.4356686986378298</v>
      </c>
      <c r="C249">
        <f>(_raw_predictions_!C249*(1-_raw_predictions_!$M249*'Score Dashboard'!$B$2) + 'Score Dashboard'!$B$2*_raw_predictions_!$M249*_coefficients_!C$12- _coefficients_!C$2)/_coefficients_!C$8</f>
        <v>-0.80948965781597626</v>
      </c>
      <c r="D249">
        <f>(_raw_predictions_!D249*(1-_raw_predictions_!$M249*'Score Dashboard'!$B$2) + 'Score Dashboard'!$B$2*_raw_predictions_!$M249*_coefficients_!D$12- _coefficients_!D$2)/_coefficients_!D$8</f>
        <v>-0.74906090831666083</v>
      </c>
      <c r="E249">
        <f>(_raw_predictions_!E249*(1-_raw_predictions_!$M249*'Score Dashboard'!$B$2) + 'Score Dashboard'!$B$2*_raw_predictions_!$M249*_coefficients_!E$12- _coefficients_!E$2)/_coefficients_!E$8</f>
        <v>-0.57076460012329577</v>
      </c>
      <c r="F249">
        <f>(_raw_predictions_!F249*(1-_raw_predictions_!$M249*'Score Dashboard'!$B$2) + 'Score Dashboard'!$B$2*_raw_predictions_!$M249*_coefficients_!F$12- _coefficients_!F$2)/_coefficients_!F$8</f>
        <v>-0.72335285485765877</v>
      </c>
      <c r="G249">
        <f>(_raw_predictions_!G249*(1-_raw_predictions_!$M249*'Score Dashboard'!$B$2) + 'Score Dashboard'!$B$2*_raw_predictions_!$M249*_coefficients_!G$12- _coefficients_!G$2)/_coefficients_!G$8</f>
        <v>-0.86100778119343824</v>
      </c>
      <c r="H249">
        <f>(_coefficients_!H$2 - _raw_predictions_!H249*(1-_raw_predictions_!$M249*'Score Dashboard'!$B$2) - _raw_predictions_!$M249*'Score Dashboard'!$B$2*_coefficients_!H$12)/_coefficients_!H$8</f>
        <v>1.5937707058066932</v>
      </c>
      <c r="I249">
        <f>(1-_raw_predictions_!$M249*'Score Dashboard'!$B$2) * _raw_predictions_!I249/_coefficients_!L$2 * (_raw_predictions_!J249-_coefficients_!I$2)/_coefficients_!I$8</f>
        <v>-7.3106798494908198E-2</v>
      </c>
      <c r="J249">
        <f>(1-_raw_predictions_!$M249*'Score Dashboard'!$B$2) * _raw_predictions_!K249/_coefficients_!M$2 * (_raw_predictions_!L249-_coefficients_!J$2)/_coefficients_!J$8</f>
        <v>-0.21980715661299971</v>
      </c>
      <c r="K249">
        <f t="shared" si="3"/>
        <v>-3.8484877502460746</v>
      </c>
    </row>
    <row r="250" spans="1:11">
      <c r="A250" t="str">
        <f>_raw_predictions_!A250</f>
        <v>Coby White</v>
      </c>
      <c r="B250">
        <f>(_raw_predictions_!B250*(1-_raw_predictions_!$M250*'Score Dashboard'!$B$2) + 'Score Dashboard'!$B$2*_raw_predictions_!$M250*_coefficients_!B$12- _coefficients_!B$2)/_coefficients_!B$8</f>
        <v>-0.70362531959603269</v>
      </c>
      <c r="C250">
        <f>(_raw_predictions_!C250*(1-_raw_predictions_!$M250*'Score Dashboard'!$B$2) + 'Score Dashboard'!$B$2*_raw_predictions_!$M250*_coefficients_!C$12- _coefficients_!C$2)/_coefficients_!C$8</f>
        <v>-0.93721383143437476</v>
      </c>
      <c r="D250">
        <f>(_raw_predictions_!D250*(1-_raw_predictions_!$M250*'Score Dashboard'!$B$2) + 'Score Dashboard'!$B$2*_raw_predictions_!$M250*_coefficients_!D$12- _coefficients_!D$2)/_coefficients_!D$8</f>
        <v>-0.10302133861547415</v>
      </c>
      <c r="E250">
        <f>(_raw_predictions_!E250*(1-_raw_predictions_!$M250*'Score Dashboard'!$B$2) + 'Score Dashboard'!$B$2*_raw_predictions_!$M250*_coefficients_!E$12- _coefficients_!E$2)/_coefficients_!E$8</f>
        <v>-0.46413600940183147</v>
      </c>
      <c r="F250">
        <f>(_raw_predictions_!F250*(1-_raw_predictions_!$M250*'Score Dashboard'!$B$2) + 'Score Dashboard'!$B$2*_raw_predictions_!$M250*_coefficients_!F$12- _coefficients_!F$2)/_coefficients_!F$8</f>
        <v>-0.91168022756053069</v>
      </c>
      <c r="G250">
        <f>(_raw_predictions_!G250*(1-_raw_predictions_!$M250*'Score Dashboard'!$B$2) + 'Score Dashboard'!$B$2*_raw_predictions_!$M250*_coefficients_!G$12- _coefficients_!G$2)/_coefficients_!G$8</f>
        <v>0.50466599416302937</v>
      </c>
      <c r="H250">
        <f>(_coefficients_!H$2 - _raw_predictions_!H250*(1-_raw_predictions_!$M250*'Score Dashboard'!$B$2) - _raw_predictions_!$M250*'Score Dashboard'!$B$2*_coefficients_!H$12)/_coefficients_!H$8</f>
        <v>0.52421907429203396</v>
      </c>
      <c r="I250">
        <f>(1-_raw_predictions_!$M250*'Score Dashboard'!$B$2) * _raw_predictions_!I250/_coefficients_!L$2 * (_raw_predictions_!J250-_coefficients_!I$2)/_coefficients_!I$8</f>
        <v>0.2263545085477178</v>
      </c>
      <c r="J250">
        <f>(1-_raw_predictions_!$M250*'Score Dashboard'!$B$2) * _raw_predictions_!K250/_coefficients_!M$2 * (_raw_predictions_!L250-_coefficients_!J$2)/_coefficients_!J$8</f>
        <v>-0.48344408869639033</v>
      </c>
      <c r="K250">
        <f t="shared" si="3"/>
        <v>-2.347881238301853</v>
      </c>
    </row>
    <row r="251" spans="1:11">
      <c r="A251" t="str">
        <f>_raw_predictions_!A251</f>
        <v>Clint Capela</v>
      </c>
      <c r="B251">
        <f>(_raw_predictions_!B251*(1-_raw_predictions_!$M251*'Score Dashboard'!$B$2) + 'Score Dashboard'!$B$2*_raw_predictions_!$M251*_coefficients_!B$12- _coefficients_!B$2)/_coefficients_!B$8</f>
        <v>-0.79867054799000603</v>
      </c>
      <c r="C251">
        <f>(_raw_predictions_!C251*(1-_raw_predictions_!$M251*'Score Dashboard'!$B$2) + 'Score Dashboard'!$B$2*_raw_predictions_!$M251*_coefficients_!C$12- _coefficients_!C$2)/_coefficients_!C$8</f>
        <v>1.9718844825334196</v>
      </c>
      <c r="D251">
        <f>(_raw_predictions_!D251*(1-_raw_predictions_!$M251*'Score Dashboard'!$B$2) + 'Score Dashboard'!$B$2*_raw_predictions_!$M251*_coefficients_!D$12- _coefficients_!D$2)/_coefficients_!D$8</f>
        <v>-1.2186434051980772</v>
      </c>
      <c r="E251">
        <f>(_raw_predictions_!E251*(1-_raw_predictions_!$M251*'Score Dashboard'!$B$2) + 'Score Dashboard'!$B$2*_raw_predictions_!$M251*_coefficients_!E$12- _coefficients_!E$2)/_coefficients_!E$8</f>
        <v>-0.87888115653467036</v>
      </c>
      <c r="F251">
        <f>(_raw_predictions_!F251*(1-_raw_predictions_!$M251*'Score Dashboard'!$B$2) + 'Score Dashboard'!$B$2*_raw_predictions_!$M251*_coefficients_!F$12- _coefficients_!F$2)/_coefficients_!F$8</f>
        <v>0.83725113576301102</v>
      </c>
      <c r="G251">
        <f>(_raw_predictions_!G251*(1-_raw_predictions_!$M251*'Score Dashboard'!$B$2) + 'Score Dashboard'!$B$2*_raw_predictions_!$M251*_coefficients_!G$12- _coefficients_!G$2)/_coefficients_!G$8</f>
        <v>-1.4718869878248608</v>
      </c>
      <c r="H251">
        <f>(_coefficients_!H$2 - _raw_predictions_!H251*(1-_raw_predictions_!$M251*'Score Dashboard'!$B$2) - _raw_predictions_!$M251*'Score Dashboard'!$B$2*_coefficients_!H$12)/_coefficients_!H$8</f>
        <v>1.1844923766918904</v>
      </c>
      <c r="I251">
        <f>(1-_raw_predictions_!$M251*'Score Dashboard'!$B$2) * _raw_predictions_!I251/_coefficients_!L$2 * (_raw_predictions_!J251-_coefficients_!I$2)/_coefficients_!I$8</f>
        <v>-1.1859080472698778</v>
      </c>
      <c r="J251">
        <f>(1-_raw_predictions_!$M251*'Score Dashboard'!$B$2) * _raw_predictions_!K251/_coefficients_!M$2 * (_raw_predictions_!L251-_coefficients_!J$2)/_coefficients_!J$8</f>
        <v>1.7025612601877513</v>
      </c>
      <c r="K251">
        <f t="shared" si="3"/>
        <v>0.14219911035858024</v>
      </c>
    </row>
    <row r="252" spans="1:11">
      <c r="A252" t="str">
        <f>_raw_predictions_!A252</f>
        <v>Chuma Okeke</v>
      </c>
      <c r="B252">
        <f>(_raw_predictions_!B252*(1-_raw_predictions_!$M252*'Score Dashboard'!$B$2) + 'Score Dashboard'!$B$2*_raw_predictions_!$M252*_coefficients_!B$12- _coefficients_!B$2)/_coefficients_!B$8</f>
        <v>-1.5796349995345769</v>
      </c>
      <c r="C252">
        <f>(_raw_predictions_!C252*(1-_raw_predictions_!$M252*'Score Dashboard'!$B$2) + 'Score Dashboard'!$B$2*_raw_predictions_!$M252*_coefficients_!C$12- _coefficients_!C$2)/_coefficients_!C$8</f>
        <v>-0.74695458510481194</v>
      </c>
      <c r="D252">
        <f>(_raw_predictions_!D252*(1-_raw_predictions_!$M252*'Score Dashboard'!$B$2) + 'Score Dashboard'!$B$2*_raw_predictions_!$M252*_coefficients_!D$12- _coefficients_!D$2)/_coefficients_!D$8</f>
        <v>-1.0366946352360471</v>
      </c>
      <c r="E252">
        <f>(_raw_predictions_!E252*(1-_raw_predictions_!$M252*'Score Dashboard'!$B$2) + 'Score Dashboard'!$B$2*_raw_predictions_!$M252*_coefficients_!E$12- _coefficients_!E$2)/_coefficients_!E$8</f>
        <v>-0.90160076669831313</v>
      </c>
      <c r="F252">
        <f>(_raw_predictions_!F252*(1-_raw_predictions_!$M252*'Score Dashboard'!$B$2) + 'Score Dashboard'!$B$2*_raw_predictions_!$M252*_coefficients_!F$12- _coefficients_!F$2)/_coefficients_!F$8</f>
        <v>-0.5265444624174721</v>
      </c>
      <c r="G252">
        <f>(_raw_predictions_!G252*(1-_raw_predictions_!$M252*'Score Dashboard'!$B$2) + 'Score Dashboard'!$B$2*_raw_predictions_!$M252*_coefficients_!G$12- _coefficients_!G$2)/_coefficients_!G$8</f>
        <v>-0.56279837232998597</v>
      </c>
      <c r="H252">
        <f>(_coefficients_!H$2 - _raw_predictions_!H252*(1-_raw_predictions_!$M252*'Score Dashboard'!$B$2) - _raw_predictions_!$M252*'Score Dashboard'!$B$2*_coefficients_!H$12)/_coefficients_!H$8</f>
        <v>1.4506138924377288</v>
      </c>
      <c r="I252">
        <f>(1-_raw_predictions_!$M252*'Score Dashboard'!$B$2) * _raw_predictions_!I252/_coefficients_!L$2 * (_raw_predictions_!J252-_coefficients_!I$2)/_coefficients_!I$8</f>
        <v>-3.9047694323542007E-2</v>
      </c>
      <c r="J252">
        <f>(1-_raw_predictions_!$M252*'Score Dashboard'!$B$2) * _raw_predictions_!K252/_coefficients_!M$2 * (_raw_predictions_!L252-_coefficients_!J$2)/_coefficients_!J$8</f>
        <v>-0.28004877197027661</v>
      </c>
      <c r="K252">
        <f t="shared" si="3"/>
        <v>-4.2227103951772973</v>
      </c>
    </row>
    <row r="253" spans="1:11">
      <c r="A253" t="str">
        <f>_raw_predictions_!A253</f>
        <v>Christian Wood</v>
      </c>
      <c r="B253">
        <f>(_raw_predictions_!B253*(1-_raw_predictions_!$M253*'Score Dashboard'!$B$2) + 'Score Dashboard'!$B$2*_raw_predictions_!$M253*_coefficients_!B$12- _coefficients_!B$2)/_coefficients_!B$8</f>
        <v>-0.12420745801693522</v>
      </c>
      <c r="C253">
        <f>(_raw_predictions_!C253*(1-_raw_predictions_!$M253*'Score Dashboard'!$B$2) + 'Score Dashboard'!$B$2*_raw_predictions_!$M253*_coefficients_!C$12- _coefficients_!C$2)/_coefficients_!C$8</f>
        <v>0.6344932211815375</v>
      </c>
      <c r="D253">
        <f>(_raw_predictions_!D253*(1-_raw_predictions_!$M253*'Score Dashboard'!$B$2) + 'Score Dashboard'!$B$2*_raw_predictions_!$M253*_coefficients_!D$12- _coefficients_!D$2)/_coefficients_!D$8</f>
        <v>-0.78807122635100668</v>
      </c>
      <c r="E253">
        <f>(_raw_predictions_!E253*(1-_raw_predictions_!$M253*'Score Dashboard'!$B$2) + 'Score Dashboard'!$B$2*_raw_predictions_!$M253*_coefficients_!E$12- _coefficients_!E$2)/_coefficients_!E$8</f>
        <v>-1.1378396667027657</v>
      </c>
      <c r="F253">
        <f>(_raw_predictions_!F253*(1-_raw_predictions_!$M253*'Score Dashboard'!$B$2) + 'Score Dashboard'!$B$2*_raw_predictions_!$M253*_coefficients_!F$12- _coefficients_!F$2)/_coefficients_!F$8</f>
        <v>0.55859237193021893</v>
      </c>
      <c r="G253">
        <f>(_raw_predictions_!G253*(1-_raw_predictions_!$M253*'Score Dashboard'!$B$2) + 'Score Dashboard'!$B$2*_raw_predictions_!$M253*_coefficients_!G$12- _coefficients_!G$2)/_coefficients_!G$8</f>
        <v>3.1467980979740365E-2</v>
      </c>
      <c r="H253">
        <f>(_coefficients_!H$2 - _raw_predictions_!H253*(1-_raw_predictions_!$M253*'Score Dashboard'!$B$2) - _raw_predictions_!$M253*'Score Dashboard'!$B$2*_coefficients_!H$12)/_coefficients_!H$8</f>
        <v>0.31024490490475443</v>
      </c>
      <c r="I253">
        <f>(1-_raw_predictions_!$M253*'Score Dashboard'!$B$2) * _raw_predictions_!I253/_coefficients_!L$2 * (_raw_predictions_!J253-_coefficients_!I$2)/_coefficients_!I$8</f>
        <v>-0.64563565509469856</v>
      </c>
      <c r="J253">
        <f>(1-_raw_predictions_!$M253*'Score Dashboard'!$B$2) * _raw_predictions_!K253/_coefficients_!M$2 * (_raw_predictions_!L253-_coefficients_!J$2)/_coefficients_!J$8</f>
        <v>0.28287481791121671</v>
      </c>
      <c r="K253">
        <f t="shared" si="3"/>
        <v>-0.87808070925793824</v>
      </c>
    </row>
    <row r="254" spans="1:11">
      <c r="A254" t="str">
        <f>_raw_predictions_!A254</f>
        <v>Christian Koloko</v>
      </c>
      <c r="B254">
        <f>(_raw_predictions_!B254*(1-_raw_predictions_!$M254*'Score Dashboard'!$B$2) + 'Score Dashboard'!$B$2*_raw_predictions_!$M254*_coefficients_!B$12- _coefficients_!B$2)/_coefficients_!B$8</f>
        <v>-1.760480536334174</v>
      </c>
      <c r="C254">
        <f>(_raw_predictions_!C254*(1-_raw_predictions_!$M254*'Score Dashboard'!$B$2) + 'Score Dashboard'!$B$2*_raw_predictions_!$M254*_coefficients_!C$12- _coefficients_!C$2)/_coefficients_!C$8</f>
        <v>-0.84372790651992613</v>
      </c>
      <c r="D254">
        <f>(_raw_predictions_!D254*(1-_raw_predictions_!$M254*'Score Dashboard'!$B$2) + 'Score Dashboard'!$B$2*_raw_predictions_!$M254*_coefficients_!D$12- _coefficients_!D$2)/_coefficients_!D$8</f>
        <v>-1.2392184213658135</v>
      </c>
      <c r="E254">
        <f>(_raw_predictions_!E254*(1-_raw_predictions_!$M254*'Score Dashboard'!$B$2) + 'Score Dashboard'!$B$2*_raw_predictions_!$M254*_coefficients_!E$12- _coefficients_!E$2)/_coefficients_!E$8</f>
        <v>-1.4036749797208585</v>
      </c>
      <c r="F254">
        <f>(_raw_predictions_!F254*(1-_raw_predictions_!$M254*'Score Dashboard'!$B$2) + 'Score Dashboard'!$B$2*_raw_predictions_!$M254*_coefficients_!F$12- _coefficients_!F$2)/_coefficients_!F$8</f>
        <v>0.71728311558255642</v>
      </c>
      <c r="G254">
        <f>(_raw_predictions_!G254*(1-_raw_predictions_!$M254*'Score Dashboard'!$B$2) + 'Score Dashboard'!$B$2*_raw_predictions_!$M254*_coefficients_!G$12- _coefficients_!G$2)/_coefficients_!G$8</f>
        <v>-1.4276566749752884</v>
      </c>
      <c r="H254">
        <f>(_coefficients_!H$2 - _raw_predictions_!H254*(1-_raw_predictions_!$M254*'Score Dashboard'!$B$2) - _raw_predictions_!$M254*'Score Dashboard'!$B$2*_coefficients_!H$12)/_coefficients_!H$8</f>
        <v>1.521253237258104</v>
      </c>
      <c r="I254">
        <f>(1-_raw_predictions_!$M254*'Score Dashboard'!$B$2) * _raw_predictions_!I254/_coefficients_!L$2 * (_raw_predictions_!J254-_coefficients_!I$2)/_coefficients_!I$8</f>
        <v>-0.41308036285486432</v>
      </c>
      <c r="J254">
        <f>(1-_raw_predictions_!$M254*'Score Dashboard'!$B$2) * _raw_predictions_!K254/_coefficients_!M$2 * (_raw_predictions_!L254-_coefficients_!J$2)/_coefficients_!J$8</f>
        <v>6.6589988416155321E-2</v>
      </c>
      <c r="K254">
        <f t="shared" si="3"/>
        <v>-4.7827125405141082</v>
      </c>
    </row>
    <row r="255" spans="1:11">
      <c r="A255" t="str">
        <f>_raw_predictions_!A255</f>
        <v>Christian Braun</v>
      </c>
      <c r="B255">
        <f>(_raw_predictions_!B255*(1-_raw_predictions_!$M255*'Score Dashboard'!$B$2) + 'Score Dashboard'!$B$2*_raw_predictions_!$M255*_coefficients_!B$12- _coefficients_!B$2)/_coefficients_!B$8</f>
        <v>-1.3705559050895502</v>
      </c>
      <c r="C255">
        <f>(_raw_predictions_!C255*(1-_raw_predictions_!$M255*'Score Dashboard'!$B$2) + 'Score Dashboard'!$B$2*_raw_predictions_!$M255*_coefficients_!C$12- _coefficients_!C$2)/_coefficients_!C$8</f>
        <v>-0.99931553517822624</v>
      </c>
      <c r="D255">
        <f>(_raw_predictions_!D255*(1-_raw_predictions_!$M255*'Score Dashboard'!$B$2) + 'Score Dashboard'!$B$2*_raw_predictions_!$M255*_coefficients_!D$12- _coefficients_!D$2)/_coefficients_!D$8</f>
        <v>-1.032689144408439</v>
      </c>
      <c r="E255">
        <f>(_raw_predictions_!E255*(1-_raw_predictions_!$M255*'Score Dashboard'!$B$2) + 'Score Dashboard'!$B$2*_raw_predictions_!$M255*_coefficients_!E$12- _coefficients_!E$2)/_coefficients_!E$8</f>
        <v>-0.65948963484503953</v>
      </c>
      <c r="F255">
        <f>(_raw_predictions_!F255*(1-_raw_predictions_!$M255*'Score Dashboard'!$B$2) + 'Score Dashboard'!$B$2*_raw_predictions_!$M255*_coefficients_!F$12- _coefficients_!F$2)/_coefficients_!F$8</f>
        <v>-0.6744898984187051</v>
      </c>
      <c r="G255">
        <f>(_raw_predictions_!G255*(1-_raw_predictions_!$M255*'Score Dashboard'!$B$2) + 'Score Dashboard'!$B$2*_raw_predictions_!$M255*_coefficients_!G$12- _coefficients_!G$2)/_coefficients_!G$8</f>
        <v>-0.70222468832221041</v>
      </c>
      <c r="H255">
        <f>(_coefficients_!H$2 - _raw_predictions_!H255*(1-_raw_predictions_!$M255*'Score Dashboard'!$B$2) - _raw_predictions_!$M255*'Score Dashboard'!$B$2*_coefficients_!H$12)/_coefficients_!H$8</f>
        <v>1.2150734869663185</v>
      </c>
      <c r="I255">
        <f>(1-_raw_predictions_!$M255*'Score Dashboard'!$B$2) * _raw_predictions_!I255/_coefficients_!L$2 * (_raw_predictions_!J255-_coefficients_!I$2)/_coefficients_!I$8</f>
        <v>-0.40930386678891184</v>
      </c>
      <c r="J255">
        <f>(1-_raw_predictions_!$M255*'Score Dashboard'!$B$2) * _raw_predictions_!K255/_coefficients_!M$2 * (_raw_predictions_!L255-_coefficients_!J$2)/_coefficients_!J$8</f>
        <v>-9.6045461566787699E-2</v>
      </c>
      <c r="K255">
        <f t="shared" si="3"/>
        <v>-4.7290406476515514</v>
      </c>
    </row>
    <row r="256" spans="1:11">
      <c r="A256" t="str">
        <f>_raw_predictions_!A256</f>
        <v>Chris Paul</v>
      </c>
      <c r="B256">
        <f>(_raw_predictions_!B256*(1-_raw_predictions_!$M256*'Score Dashboard'!$B$2) + 'Score Dashboard'!$B$2*_raw_predictions_!$M256*_coefficients_!B$12- _coefficients_!B$2)/_coefficients_!B$8</f>
        <v>-0.57628206844831631</v>
      </c>
      <c r="C256">
        <f>(_raw_predictions_!C256*(1-_raw_predictions_!$M256*'Score Dashboard'!$B$2) + 'Score Dashboard'!$B$2*_raw_predictions_!$M256*_coefficients_!C$12- _coefficients_!C$2)/_coefficients_!C$8</f>
        <v>-0.56241487950120284</v>
      </c>
      <c r="D256">
        <f>(_raw_predictions_!D256*(1-_raw_predictions_!$M256*'Score Dashboard'!$B$2) + 'Score Dashboard'!$B$2*_raw_predictions_!$M256*_coefficients_!D$12- _coefficients_!D$2)/_coefficients_!D$8</f>
        <v>1.9819883658320758</v>
      </c>
      <c r="E256">
        <f>(_raw_predictions_!E256*(1-_raw_predictions_!$M256*'Score Dashboard'!$B$2) + 'Score Dashboard'!$B$2*_raw_predictions_!$M256*_coefficients_!E$12- _coefficients_!E$2)/_coefficients_!E$8</f>
        <v>1.228163286576669</v>
      </c>
      <c r="F256">
        <f>(_raw_predictions_!F256*(1-_raw_predictions_!$M256*'Score Dashboard'!$B$2) + 'Score Dashboard'!$B$2*_raw_predictions_!$M256*_coefficients_!F$12- _coefficients_!F$2)/_coefficients_!F$8</f>
        <v>-0.5836604645486686</v>
      </c>
      <c r="G256">
        <f>(_raw_predictions_!G256*(1-_raw_predictions_!$M256*'Score Dashboard'!$B$2) + 'Score Dashboard'!$B$2*_raw_predictions_!$M256*_coefficients_!G$12- _coefficients_!G$2)/_coefficients_!G$8</f>
        <v>-0.16072896615219887</v>
      </c>
      <c r="H256">
        <f>(_coefficients_!H$2 - _raw_predictions_!H256*(1-_raw_predictions_!$M256*'Score Dashboard'!$B$2) - _raw_predictions_!$M256*'Score Dashboard'!$B$2*_coefficients_!H$12)/_coefficients_!H$8</f>
        <v>0.1579261718919244</v>
      </c>
      <c r="I256">
        <f>(1-_raw_predictions_!$M256*'Score Dashboard'!$B$2) * _raw_predictions_!I256/_coefficients_!L$2 * (_raw_predictions_!J256-_coefficients_!I$2)/_coefficients_!I$8</f>
        <v>0.28670400417648562</v>
      </c>
      <c r="J256">
        <f>(1-_raw_predictions_!$M256*'Score Dashboard'!$B$2) * _raw_predictions_!K256/_coefficients_!M$2 * (_raw_predictions_!L256-_coefficients_!J$2)/_coefficients_!J$8</f>
        <v>-0.59630393309392127</v>
      </c>
      <c r="K256">
        <f t="shared" si="3"/>
        <v>1.1753915167328468</v>
      </c>
    </row>
    <row r="257" spans="1:11">
      <c r="A257" t="str">
        <f>_raw_predictions_!A257</f>
        <v>Chris Duarte</v>
      </c>
      <c r="B257">
        <f>(_raw_predictions_!B257*(1-_raw_predictions_!$M257*'Score Dashboard'!$B$2) + 'Score Dashboard'!$B$2*_raw_predictions_!$M257*_coefficients_!B$12- _coefficients_!B$2)/_coefficients_!B$8</f>
        <v>-1.2071842253600242</v>
      </c>
      <c r="C257">
        <f>(_raw_predictions_!C257*(1-_raw_predictions_!$M257*'Score Dashboard'!$B$2) + 'Score Dashboard'!$B$2*_raw_predictions_!$M257*_coefficients_!C$12- _coefficients_!C$2)/_coefficients_!C$8</f>
        <v>-1.1262350642061985</v>
      </c>
      <c r="D257">
        <f>(_raw_predictions_!D257*(1-_raw_predictions_!$M257*'Score Dashboard'!$B$2) + 'Score Dashboard'!$B$2*_raw_predictions_!$M257*_coefficients_!D$12- _coefficients_!D$2)/_coefficients_!D$8</f>
        <v>-0.9475179782271671</v>
      </c>
      <c r="E257">
        <f>(_raw_predictions_!E257*(1-_raw_predictions_!$M257*'Score Dashboard'!$B$2) + 'Score Dashboard'!$B$2*_raw_predictions_!$M257*_coefficients_!E$12- _coefficients_!E$2)/_coefficients_!E$8</f>
        <v>-1.0431855521465032</v>
      </c>
      <c r="F257">
        <f>(_raw_predictions_!F257*(1-_raw_predictions_!$M257*'Score Dashboard'!$B$2) + 'Score Dashboard'!$B$2*_raw_predictions_!$M257*_coefficients_!F$12- _coefficients_!F$2)/_coefficients_!F$8</f>
        <v>-0.74325514188515862</v>
      </c>
      <c r="G257">
        <f>(_raw_predictions_!G257*(1-_raw_predictions_!$M257*'Score Dashboard'!$B$2) + 'Score Dashboard'!$B$2*_raw_predictions_!$M257*_coefficients_!G$12- _coefficients_!G$2)/_coefficients_!G$8</f>
        <v>-0.33991422652149339</v>
      </c>
      <c r="H257">
        <f>(_coefficients_!H$2 - _raw_predictions_!H257*(1-_raw_predictions_!$M257*'Score Dashboard'!$B$2) - _raw_predictions_!$M257*'Score Dashboard'!$B$2*_coefficients_!H$12)/_coefficients_!H$8</f>
        <v>1.16681047692791</v>
      </c>
      <c r="I257">
        <f>(1-_raw_predictions_!$M257*'Score Dashboard'!$B$2) * _raw_predictions_!I257/_coefficients_!L$2 * (_raw_predictions_!J257-_coefficients_!I$2)/_coefficients_!I$8</f>
        <v>4.8191967881302644E-2</v>
      </c>
      <c r="J257">
        <f>(1-_raw_predictions_!$M257*'Score Dashboard'!$B$2) * _raw_predictions_!K257/_coefficients_!M$2 * (_raw_predictions_!L257-_coefficients_!J$2)/_coefficients_!J$8</f>
        <v>-0.49635313444001977</v>
      </c>
      <c r="K257">
        <f t="shared" si="3"/>
        <v>-4.6886428779773528</v>
      </c>
    </row>
    <row r="258" spans="1:11">
      <c r="A258" t="str">
        <f>_raw_predictions_!A258</f>
        <v>Chris Boucher</v>
      </c>
      <c r="B258">
        <f>(_raw_predictions_!B258*(1-_raw_predictions_!$M258*'Score Dashboard'!$B$2) + 'Score Dashboard'!$B$2*_raw_predictions_!$M258*_coefficients_!B$12- _coefficients_!B$2)/_coefficients_!B$8</f>
        <v>-1.0195455471319066</v>
      </c>
      <c r="C258">
        <f>(_raw_predictions_!C258*(1-_raw_predictions_!$M258*'Score Dashboard'!$B$2) + 'Score Dashboard'!$B$2*_raw_predictions_!$M258*_coefficients_!C$12- _coefficients_!C$2)/_coefficients_!C$8</f>
        <v>-3.3718703577015954E-4</v>
      </c>
      <c r="D258">
        <f>(_raw_predictions_!D258*(1-_raw_predictions_!$M258*'Score Dashboard'!$B$2) + 'Score Dashboard'!$B$2*_raw_predictions_!$M258*_coefficients_!D$12- _coefficients_!D$2)/_coefficients_!D$8</f>
        <v>-1.3658617085775957</v>
      </c>
      <c r="E258">
        <f>(_raw_predictions_!E258*(1-_raw_predictions_!$M258*'Score Dashboard'!$B$2) + 'Score Dashboard'!$B$2*_raw_predictions_!$M258*_coefficients_!E$12- _coefficients_!E$2)/_coefficients_!E$8</f>
        <v>-1.0577914104850972</v>
      </c>
      <c r="F258">
        <f>(_raw_predictions_!F258*(1-_raw_predictions_!$M258*'Score Dashboard'!$B$2) + 'Score Dashboard'!$B$2*_raw_predictions_!$M258*_coefficients_!F$12- _coefficients_!F$2)/_coefficients_!F$8</f>
        <v>0.38112377465186098</v>
      </c>
      <c r="G258">
        <f>(_raw_predictions_!G258*(1-_raw_predictions_!$M258*'Score Dashboard'!$B$2) + 'Score Dashboard'!$B$2*_raw_predictions_!$M258*_coefficients_!G$12- _coefficients_!G$2)/_coefficients_!G$8</f>
        <v>-0.56343098042378259</v>
      </c>
      <c r="H258">
        <f>(_coefficients_!H$2 - _raw_predictions_!H258*(1-_raw_predictions_!$M258*'Score Dashboard'!$B$2) - _raw_predictions_!$M258*'Score Dashboard'!$B$2*_coefficients_!H$12)/_coefficients_!H$8</f>
        <v>1.5052381982654648</v>
      </c>
      <c r="I258">
        <f>(1-_raw_predictions_!$M258*'Score Dashboard'!$B$2) * _raw_predictions_!I258/_coefficients_!L$2 * (_raw_predictions_!J258-_coefficients_!I$2)/_coefficients_!I$8</f>
        <v>-0.13367373708852867</v>
      </c>
      <c r="J258">
        <f>(1-_raw_predictions_!$M258*'Score Dashboard'!$B$2) * _raw_predictions_!K258/_coefficients_!M$2 * (_raw_predictions_!L258-_coefficients_!J$2)/_coefficients_!J$8</f>
        <v>-0.24871512028871773</v>
      </c>
      <c r="K258">
        <f t="shared" si="3"/>
        <v>-2.5029937181140731</v>
      </c>
    </row>
    <row r="259" spans="1:11">
      <c r="A259" t="str">
        <f>_raw_predictions_!A259</f>
        <v>Darius Bazley</v>
      </c>
      <c r="B259">
        <f>(_raw_predictions_!B259*(1-_raw_predictions_!$M259*'Score Dashboard'!$B$2) + 'Score Dashboard'!$B$2*_raw_predictions_!$M259*_coefficients_!B$12- _coefficients_!B$2)/_coefficients_!B$8</f>
        <v>-1.5000379640873074</v>
      </c>
      <c r="C259">
        <f>(_raw_predictions_!C259*(1-_raw_predictions_!$M259*'Score Dashboard'!$B$2) + 'Score Dashboard'!$B$2*_raw_predictions_!$M259*_coefficients_!C$12- _coefficients_!C$2)/_coefficients_!C$8</f>
        <v>-1.0211848943924577</v>
      </c>
      <c r="D259">
        <f>(_raw_predictions_!D259*(1-_raw_predictions_!$M259*'Score Dashboard'!$B$2) + 'Score Dashboard'!$B$2*_raw_predictions_!$M259*_coefficients_!D$12- _coefficients_!D$2)/_coefficients_!D$8</f>
        <v>-1.1556878286759831</v>
      </c>
      <c r="E259">
        <f>(_raw_predictions_!E259*(1-_raw_predictions_!$M259*'Score Dashboard'!$B$2) + 'Score Dashboard'!$B$2*_raw_predictions_!$M259*_coefficients_!E$12- _coefficients_!E$2)/_coefficients_!E$8</f>
        <v>-1.3016455701422658</v>
      </c>
      <c r="F259">
        <f>(_raw_predictions_!F259*(1-_raw_predictions_!$M259*'Score Dashboard'!$B$2) + 'Score Dashboard'!$B$2*_raw_predictions_!$M259*_coefficients_!F$12- _coefficients_!F$2)/_coefficients_!F$8</f>
        <v>0.20038345991985879</v>
      </c>
      <c r="G259">
        <f>(_raw_predictions_!G259*(1-_raw_predictions_!$M259*'Score Dashboard'!$B$2) + 'Score Dashboard'!$B$2*_raw_predictions_!$M259*_coefficients_!G$12- _coefficients_!G$2)/_coefficients_!G$8</f>
        <v>-0.87564254295187016</v>
      </c>
      <c r="H259">
        <f>(_coefficients_!H$2 - _raw_predictions_!H259*(1-_raw_predictions_!$M259*'Score Dashboard'!$B$2) - _raw_predictions_!$M259*'Score Dashboard'!$B$2*_coefficients_!H$12)/_coefficients_!H$8</f>
        <v>1.2828270824908476</v>
      </c>
      <c r="I259">
        <f>(1-_raw_predictions_!$M259*'Score Dashboard'!$B$2) * _raw_predictions_!I259/_coefficients_!L$2 * (_raw_predictions_!J259-_coefficients_!I$2)/_coefficients_!I$8</f>
        <v>-0.30669883765573369</v>
      </c>
      <c r="J259">
        <f>(1-_raw_predictions_!$M259*'Score Dashboard'!$B$2) * _raw_predictions_!K259/_coefficients_!M$2 * (_raw_predictions_!L259-_coefficients_!J$2)/_coefficients_!J$8</f>
        <v>-0.11390903871276918</v>
      </c>
      <c r="K259">
        <f t="shared" ref="K259:K322" si="4">SUM(B259:J259)</f>
        <v>-4.7915961342076816</v>
      </c>
    </row>
    <row r="260" spans="1:11">
      <c r="A260" t="str">
        <f>_raw_predictions_!A260</f>
        <v>Darius Garland</v>
      </c>
      <c r="B260">
        <f>(_raw_predictions_!B260*(1-_raw_predictions_!$M260*'Score Dashboard'!$B$2) + 'Score Dashboard'!$B$2*_raw_predictions_!$M260*_coefficients_!B$12- _coefficients_!B$2)/_coefficients_!B$8</f>
        <v>1.1215829469876433</v>
      </c>
      <c r="C260">
        <f>(_raw_predictions_!C260*(1-_raw_predictions_!$M260*'Score Dashboard'!$B$2) + 'Score Dashboard'!$B$2*_raw_predictions_!$M260*_coefficients_!C$12- _coefficients_!C$2)/_coefficients_!C$8</f>
        <v>-0.982992930680055</v>
      </c>
      <c r="D260">
        <f>(_raw_predictions_!D260*(1-_raw_predictions_!$M260*'Score Dashboard'!$B$2) + 'Score Dashboard'!$B$2*_raw_predictions_!$M260*_coefficients_!D$12- _coefficients_!D$2)/_coefficients_!D$8</f>
        <v>1.4935733297206297</v>
      </c>
      <c r="E260">
        <f>(_raw_predictions_!E260*(1-_raw_predictions_!$M260*'Score Dashboard'!$B$2) + 'Score Dashboard'!$B$2*_raw_predictions_!$M260*_coefficients_!E$12- _coefficients_!E$2)/_coefficients_!E$8</f>
        <v>0.74566999992559235</v>
      </c>
      <c r="F260">
        <f>(_raw_predictions_!F260*(1-_raw_predictions_!$M260*'Score Dashboard'!$B$2) + 'Score Dashboard'!$B$2*_raw_predictions_!$M260*_coefficients_!F$12- _coefficients_!F$2)/_coefficients_!F$8</f>
        <v>-0.90552052337152611</v>
      </c>
      <c r="G260">
        <f>(_raw_predictions_!G260*(1-_raw_predictions_!$M260*'Score Dashboard'!$B$2) + 'Score Dashboard'!$B$2*_raw_predictions_!$M260*_coefficients_!G$12- _coefficients_!G$2)/_coefficients_!G$8</f>
        <v>0.89206949121958634</v>
      </c>
      <c r="H260">
        <f>(_coefficients_!H$2 - _raw_predictions_!H260*(1-_raw_predictions_!$M260*'Score Dashboard'!$B$2) - _raw_predictions_!$M260*'Score Dashboard'!$B$2*_coefficients_!H$12)/_coefficients_!H$8</f>
        <v>-1.2775816294520828</v>
      </c>
      <c r="I260">
        <f>(1-_raw_predictions_!$M260*'Score Dashboard'!$B$2) * _raw_predictions_!I260/_coefficients_!L$2 * (_raw_predictions_!J260-_coefficients_!I$2)/_coefficients_!I$8</f>
        <v>1.0537578244112906</v>
      </c>
      <c r="J260">
        <f>(1-_raw_predictions_!$M260*'Score Dashboard'!$B$2) * _raw_predictions_!K260/_coefficients_!M$2 * (_raw_predictions_!L260-_coefficients_!J$2)/_coefficients_!J$8</f>
        <v>-0.69121437944429176</v>
      </c>
      <c r="K260">
        <f t="shared" si="4"/>
        <v>1.4493441293167868</v>
      </c>
    </row>
    <row r="261" spans="1:11">
      <c r="A261" t="str">
        <f>_raw_predictions_!A261</f>
        <v>David Duke Jr.</v>
      </c>
      <c r="B261">
        <f>(_raw_predictions_!B261*(1-_raw_predictions_!$M261*'Score Dashboard'!$B$2) + 'Score Dashboard'!$B$2*_raw_predictions_!$M261*_coefficients_!B$12- _coefficients_!B$2)/_coefficients_!B$8</f>
        <v>-1.5753602863403455</v>
      </c>
      <c r="C261">
        <f>(_raw_predictions_!C261*(1-_raw_predictions_!$M261*'Score Dashboard'!$B$2) + 'Score Dashboard'!$B$2*_raw_predictions_!$M261*_coefficients_!C$12- _coefficients_!C$2)/_coefficients_!C$8</f>
        <v>-1.2730815921454297</v>
      </c>
      <c r="D261">
        <f>(_raw_predictions_!D261*(1-_raw_predictions_!$M261*'Score Dashboard'!$B$2) + 'Score Dashboard'!$B$2*_raw_predictions_!$M261*_coefficients_!D$12- _coefficients_!D$2)/_coefficients_!D$8</f>
        <v>-1.0355820516632015</v>
      </c>
      <c r="E261">
        <f>(_raw_predictions_!E261*(1-_raw_predictions_!$M261*'Score Dashboard'!$B$2) + 'Score Dashboard'!$B$2*_raw_predictions_!$M261*_coefficients_!E$12- _coefficients_!E$2)/_coefficients_!E$8</f>
        <v>-1.2225247582509269</v>
      </c>
      <c r="F261">
        <f>(_raw_predictions_!F261*(1-_raw_predictions_!$M261*'Score Dashboard'!$B$2) + 'Score Dashboard'!$B$2*_raw_predictions_!$M261*_coefficients_!F$12- _coefficients_!F$2)/_coefficients_!F$8</f>
        <v>-0.79794100582908001</v>
      </c>
      <c r="G261">
        <f>(_raw_predictions_!G261*(1-_raw_predictions_!$M261*'Score Dashboard'!$B$2) + 'Score Dashboard'!$B$2*_raw_predictions_!$M261*_coefficients_!G$12- _coefficients_!G$2)/_coefficients_!G$8</f>
        <v>-1.0306468995270968</v>
      </c>
      <c r="H261">
        <f>(_coefficients_!H$2 - _raw_predictions_!H261*(1-_raw_predictions_!$M261*'Score Dashboard'!$B$2) - _raw_predictions_!$M261*'Score Dashboard'!$B$2*_coefficients_!H$12)/_coefficients_!H$8</f>
        <v>1.2291059615665105</v>
      </c>
      <c r="I261">
        <f>(1-_raw_predictions_!$M261*'Score Dashboard'!$B$2) * _raw_predictions_!I261/_coefficients_!L$2 * (_raw_predictions_!J261-_coefficients_!I$2)/_coefficients_!I$8</f>
        <v>-7.5134215130950491E-2</v>
      </c>
      <c r="J261">
        <f>(1-_raw_predictions_!$M261*'Score Dashboard'!$B$2) * _raw_predictions_!K261/_coefficients_!M$2 * (_raw_predictions_!L261-_coefficients_!J$2)/_coefficients_!J$8</f>
        <v>-0.11133625494490017</v>
      </c>
      <c r="K261">
        <f t="shared" si="4"/>
        <v>-5.8925011022654212</v>
      </c>
    </row>
    <row r="262" spans="1:11">
      <c r="A262" t="str">
        <f>_raw_predictions_!A262</f>
        <v>Dominick Barlow</v>
      </c>
      <c r="B262">
        <f>(_raw_predictions_!B262*(1-_raw_predictions_!$M262*'Score Dashboard'!$B$2) + 'Score Dashboard'!$B$2*_raw_predictions_!$M262*_coefficients_!B$12- _coefficients_!B$2)/_coefficients_!B$8</f>
        <v>-1.5860618369541015</v>
      </c>
      <c r="C262">
        <f>(_raw_predictions_!C262*(1-_raw_predictions_!$M262*'Score Dashboard'!$B$2) + 'Score Dashboard'!$B$2*_raw_predictions_!$M262*_coefficients_!C$12- _coefficients_!C$2)/_coefficients_!C$8</f>
        <v>-0.86411457678527881</v>
      </c>
      <c r="D262">
        <f>(_raw_predictions_!D262*(1-_raw_predictions_!$M262*'Score Dashboard'!$B$2) + 'Score Dashboard'!$B$2*_raw_predictions_!$M262*_coefficients_!D$12- _coefficients_!D$2)/_coefficients_!D$8</f>
        <v>-1.0751243664444692</v>
      </c>
      <c r="E262">
        <f>(_raw_predictions_!E262*(1-_raw_predictions_!$M262*'Score Dashboard'!$B$2) + 'Score Dashboard'!$B$2*_raw_predictions_!$M262*_coefficients_!E$12- _coefficients_!E$2)/_coefficients_!E$8</f>
        <v>-1.3234569774951828</v>
      </c>
      <c r="F262">
        <f>(_raw_predictions_!F262*(1-_raw_predictions_!$M262*'Score Dashboard'!$B$2) + 'Score Dashboard'!$B$2*_raw_predictions_!$M262*_coefficients_!F$12- _coefficients_!F$2)/_coefficients_!F$8</f>
        <v>-0.32813274007461646</v>
      </c>
      <c r="G262">
        <f>(_raw_predictions_!G262*(1-_raw_predictions_!$M262*'Score Dashboard'!$B$2) + 'Score Dashboard'!$B$2*_raw_predictions_!$M262*_coefficients_!G$12- _coefficients_!G$2)/_coefficients_!G$8</f>
        <v>-1.1662668234677136</v>
      </c>
      <c r="H262">
        <f>(_coefficients_!H$2 - _raw_predictions_!H262*(1-_raw_predictions_!$M262*'Score Dashboard'!$B$2) - _raw_predictions_!$M262*'Score Dashboard'!$B$2*_coefficients_!H$12)/_coefficients_!H$8</f>
        <v>1.3337744880425288</v>
      </c>
      <c r="I262">
        <f>(1-_raw_predictions_!$M262*'Score Dashboard'!$B$2) * _raw_predictions_!I262/_coefficients_!L$2 * (_raw_predictions_!J262-_coefficients_!I$2)/_coefficients_!I$8</f>
        <v>-0.25686276149947956</v>
      </c>
      <c r="J262">
        <f>(1-_raw_predictions_!$M262*'Score Dashboard'!$B$2) * _raw_predictions_!K262/_coefficients_!M$2 * (_raw_predictions_!L262-_coefficients_!J$2)/_coefficients_!J$8</f>
        <v>1.518264068260739E-2</v>
      </c>
      <c r="K262">
        <f t="shared" si="4"/>
        <v>-5.2510629539957057</v>
      </c>
    </row>
    <row r="263" spans="1:11">
      <c r="A263" t="str">
        <f>_raw_predictions_!A263</f>
        <v>Domantas Sabonis</v>
      </c>
      <c r="B263">
        <f>(_raw_predictions_!B263*(1-_raw_predictions_!$M263*'Score Dashboard'!$B$2) + 'Score Dashboard'!$B$2*_raw_predictions_!$M263*_coefficients_!B$12- _coefficients_!B$2)/_coefficients_!B$8</f>
        <v>0.69096002802945278</v>
      </c>
      <c r="C263">
        <f>(_raw_predictions_!C263*(1-_raw_predictions_!$M263*'Score Dashboard'!$B$2) + 'Score Dashboard'!$B$2*_raw_predictions_!$M263*_coefficients_!C$12- _coefficients_!C$2)/_coefficients_!C$8</f>
        <v>2.6622338613155176</v>
      </c>
      <c r="D263">
        <f>(_raw_predictions_!D263*(1-_raw_predictions_!$M263*'Score Dashboard'!$B$2) + 'Score Dashboard'!$B$2*_raw_predictions_!$M263*_coefficients_!D$12- _coefficients_!D$2)/_coefficients_!D$8</f>
        <v>1.5047509714044063</v>
      </c>
      <c r="E263">
        <f>(_raw_predictions_!E263*(1-_raw_predictions_!$M263*'Score Dashboard'!$B$2) + 'Score Dashboard'!$B$2*_raw_predictions_!$M263*_coefficients_!E$12- _coefficients_!E$2)/_coefficients_!E$8</f>
        <v>-9.1046543015447012E-2</v>
      </c>
      <c r="F263">
        <f>(_raw_predictions_!F263*(1-_raw_predictions_!$M263*'Score Dashboard'!$B$2) + 'Score Dashboard'!$B$2*_raw_predictions_!$M263*_coefficients_!F$12- _coefficients_!F$2)/_coefficients_!F$8</f>
        <v>-0.19990380780990927</v>
      </c>
      <c r="G263">
        <f>(_raw_predictions_!G263*(1-_raw_predictions_!$M263*'Score Dashboard'!$B$2) + 'Score Dashboard'!$B$2*_raw_predictions_!$M263*_coefficients_!G$12- _coefficients_!G$2)/_coefficients_!G$8</f>
        <v>-0.89150600501986188</v>
      </c>
      <c r="H263">
        <f>(_coefficients_!H$2 - _raw_predictions_!H263*(1-_raw_predictions_!$M263*'Score Dashboard'!$B$2) - _raw_predictions_!$M263*'Score Dashboard'!$B$2*_coefficients_!H$12)/_coefficients_!H$8</f>
        <v>-1.9072484043369933</v>
      </c>
      <c r="I263">
        <f>(1-_raw_predictions_!$M263*'Score Dashboard'!$B$2) * _raw_predictions_!I263/_coefficients_!L$2 * (_raw_predictions_!J263-_coefficients_!I$2)/_coefficients_!I$8</f>
        <v>-1.1657165531623763</v>
      </c>
      <c r="J263">
        <f>(1-_raw_predictions_!$M263*'Score Dashboard'!$B$2) * _raw_predictions_!K263/_coefficients_!M$2 * (_raw_predictions_!L263-_coefficients_!J$2)/_coefficients_!J$8</f>
        <v>1.460270558615937</v>
      </c>
      <c r="K263">
        <f t="shared" si="4"/>
        <v>2.0627941060207249</v>
      </c>
    </row>
    <row r="264" spans="1:11">
      <c r="A264" t="str">
        <f>_raw_predictions_!A264</f>
        <v>Dillon Brooks</v>
      </c>
      <c r="B264">
        <f>(_raw_predictions_!B264*(1-_raw_predictions_!$M264*'Score Dashboard'!$B$2) + 'Score Dashboard'!$B$2*_raw_predictions_!$M264*_coefficients_!B$12- _coefficients_!B$2)/_coefficients_!B$8</f>
        <v>-0.17490478194130255</v>
      </c>
      <c r="C264">
        <f>(_raw_predictions_!C264*(1-_raw_predictions_!$M264*'Score Dashboard'!$B$2) + 'Score Dashboard'!$B$2*_raw_predictions_!$M264*_coefficients_!C$12- _coefficients_!C$2)/_coefficients_!C$8</f>
        <v>-0.8503838817556566</v>
      </c>
      <c r="D264">
        <f>(_raw_predictions_!D264*(1-_raw_predictions_!$M264*'Score Dashboard'!$B$2) + 'Score Dashboard'!$B$2*_raw_predictions_!$M264*_coefficients_!D$12- _coefficients_!D$2)/_coefficients_!D$8</f>
        <v>-0.52848546607979152</v>
      </c>
      <c r="E264">
        <f>(_raw_predictions_!E264*(1-_raw_predictions_!$M264*'Score Dashboard'!$B$2) + 'Score Dashboard'!$B$2*_raw_predictions_!$M264*_coefficients_!E$12- _coefficients_!E$2)/_coefficients_!E$8</f>
        <v>-1.5925802759672303E-3</v>
      </c>
      <c r="F264">
        <f>(_raw_predictions_!F264*(1-_raw_predictions_!$M264*'Score Dashboard'!$B$2) + 'Score Dashboard'!$B$2*_raw_predictions_!$M264*_coefficients_!F$12- _coefficients_!F$2)/_coefficients_!F$8</f>
        <v>-0.73411614346265264</v>
      </c>
      <c r="G264">
        <f>(_raw_predictions_!G264*(1-_raw_predictions_!$M264*'Score Dashboard'!$B$2) + 'Score Dashboard'!$B$2*_raw_predictions_!$M264*_coefficients_!G$12- _coefficients_!G$2)/_coefficients_!G$8</f>
        <v>0.28817545599530814</v>
      </c>
      <c r="H264">
        <f>(_coefficients_!H$2 - _raw_predictions_!H264*(1-_raw_predictions_!$M264*'Score Dashboard'!$B$2) - _raw_predictions_!$M264*'Score Dashboard'!$B$2*_coefficients_!H$12)/_coefficients_!H$8</f>
        <v>0.40081497453160869</v>
      </c>
      <c r="I264">
        <f>(1-_raw_predictions_!$M264*'Score Dashboard'!$B$2) * _raw_predictions_!I264/_coefficients_!L$2 * (_raw_predictions_!J264-_coefficients_!I$2)/_coefficients_!I$8</f>
        <v>0.17593284917623969</v>
      </c>
      <c r="J264">
        <f>(1-_raw_predictions_!$M264*'Score Dashboard'!$B$2) * _raw_predictions_!K264/_coefficients_!M$2 * (_raw_predictions_!L264-_coefficients_!J$2)/_coefficients_!J$8</f>
        <v>-1.1851496540169308</v>
      </c>
      <c r="K264">
        <f t="shared" si="4"/>
        <v>-2.6097092278291454</v>
      </c>
    </row>
    <row r="265" spans="1:11">
      <c r="A265" t="str">
        <f>_raw_predictions_!A265</f>
        <v>Dewayne Dedmon</v>
      </c>
      <c r="B265">
        <f>(_raw_predictions_!B265*(1-_raw_predictions_!$M265*'Score Dashboard'!$B$2) + 'Score Dashboard'!$B$2*_raw_predictions_!$M265*_coefficients_!B$12- _coefficients_!B$2)/_coefficients_!B$8</f>
        <v>-1.7684515387282043</v>
      </c>
      <c r="C265">
        <f>(_raw_predictions_!C265*(1-_raw_predictions_!$M265*'Score Dashboard'!$B$2) + 'Score Dashboard'!$B$2*_raw_predictions_!$M265*_coefficients_!C$12- _coefficients_!C$2)/_coefficients_!C$8</f>
        <v>-0.99544961474125726</v>
      </c>
      <c r="D265">
        <f>(_raw_predictions_!D265*(1-_raw_predictions_!$M265*'Score Dashboard'!$B$2) + 'Score Dashboard'!$B$2*_raw_predictions_!$M265*_coefficients_!D$12- _coefficients_!D$2)/_coefficients_!D$8</f>
        <v>-1.2478067084619378</v>
      </c>
      <c r="E265">
        <f>(_raw_predictions_!E265*(1-_raw_predictions_!$M265*'Score Dashboard'!$B$2) + 'Score Dashboard'!$B$2*_raw_predictions_!$M265*_coefficients_!E$12- _coefficients_!E$2)/_coefficients_!E$8</f>
        <v>-1.7143391843235847</v>
      </c>
      <c r="F265">
        <f>(_raw_predictions_!F265*(1-_raw_predictions_!$M265*'Score Dashboard'!$B$2) + 'Score Dashboard'!$B$2*_raw_predictions_!$M265*_coefficients_!F$12- _coefficients_!F$2)/_coefficients_!F$8</f>
        <v>-0.46494785597727578</v>
      </c>
      <c r="G265">
        <f>(_raw_predictions_!G265*(1-_raw_predictions_!$M265*'Score Dashboard'!$B$2) + 'Score Dashboard'!$B$2*_raw_predictions_!$M265*_coefficients_!G$12- _coefficients_!G$2)/_coefficients_!G$8</f>
        <v>-1.1121114059871449</v>
      </c>
      <c r="H265">
        <f>(_coefficients_!H$2 - _raw_predictions_!H265*(1-_raw_predictions_!$M265*'Score Dashboard'!$B$2) - _raw_predictions_!$M265*'Score Dashboard'!$B$2*_coefficients_!H$12)/_coefficients_!H$8</f>
        <v>1.5081430476803512</v>
      </c>
      <c r="I265">
        <f>(1-_raw_predictions_!$M265*'Score Dashboard'!$B$2) * _raw_predictions_!I265/_coefficients_!L$2 * (_raw_predictions_!J265-_coefficients_!I$2)/_coefficients_!I$8</f>
        <v>-9.4082085222543105E-2</v>
      </c>
      <c r="J265">
        <f>(1-_raw_predictions_!$M265*'Score Dashboard'!$B$2) * _raw_predictions_!K265/_coefficients_!M$2 * (_raw_predictions_!L265-_coefficients_!J$2)/_coefficients_!J$8</f>
        <v>3.8502024667133199E-2</v>
      </c>
      <c r="K265">
        <f t="shared" si="4"/>
        <v>-5.850543321094464</v>
      </c>
    </row>
    <row r="266" spans="1:11">
      <c r="A266" t="str">
        <f>_raw_predictions_!A266</f>
        <v>Devonte' Graham</v>
      </c>
      <c r="B266">
        <f>(_raw_predictions_!B266*(1-_raw_predictions_!$M266*'Score Dashboard'!$B$2) + 'Score Dashboard'!$B$2*_raw_predictions_!$M266*_coefficients_!B$12- _coefficients_!B$2)/_coefficients_!B$8</f>
        <v>-1.1996514591975864</v>
      </c>
      <c r="C266">
        <f>(_raw_predictions_!C266*(1-_raw_predictions_!$M266*'Score Dashboard'!$B$2) + 'Score Dashboard'!$B$2*_raw_predictions_!$M266*_coefficients_!C$12- _coefficients_!C$2)/_coefficients_!C$8</f>
        <v>-1.3348266105571684</v>
      </c>
      <c r="D266">
        <f>(_raw_predictions_!D266*(1-_raw_predictions_!$M266*'Score Dashboard'!$B$2) + 'Score Dashboard'!$B$2*_raw_predictions_!$M266*_coefficients_!D$12- _coefficients_!D$2)/_coefficients_!D$8</f>
        <v>-0.3648487413397995</v>
      </c>
      <c r="E266">
        <f>(_raw_predictions_!E266*(1-_raw_predictions_!$M266*'Score Dashboard'!$B$2) + 'Score Dashboard'!$B$2*_raw_predictions_!$M266*_coefficients_!E$12- _coefficients_!E$2)/_coefficients_!E$8</f>
        <v>-0.7052843035244315</v>
      </c>
      <c r="F266">
        <f>(_raw_predictions_!F266*(1-_raw_predictions_!$M266*'Score Dashboard'!$B$2) + 'Score Dashboard'!$B$2*_raw_predictions_!$M266*_coefficients_!F$12- _coefficients_!F$2)/_coefficients_!F$8</f>
        <v>-0.82129000282835896</v>
      </c>
      <c r="G266">
        <f>(_raw_predictions_!G266*(1-_raw_predictions_!$M266*'Score Dashboard'!$B$2) + 'Score Dashboard'!$B$2*_raw_predictions_!$M266*_coefficients_!G$12- _coefficients_!G$2)/_coefficients_!G$8</f>
        <v>0.16373936345718149</v>
      </c>
      <c r="H266">
        <f>(_coefficients_!H$2 - _raw_predictions_!H266*(1-_raw_predictions_!$M266*'Score Dashboard'!$B$2) - _raw_predictions_!$M266*'Score Dashboard'!$B$2*_coefficients_!H$12)/_coefficients_!H$8</f>
        <v>1.0394835633344401</v>
      </c>
      <c r="I266">
        <f>(1-_raw_predictions_!$M266*'Score Dashboard'!$B$2) * _raw_predictions_!I266/_coefficients_!L$2 * (_raw_predictions_!J266-_coefficients_!I$2)/_coefficients_!I$8</f>
        <v>-3.9685491212359113E-2</v>
      </c>
      <c r="J266">
        <f>(1-_raw_predictions_!$M266*'Score Dashboard'!$B$2) * _raw_predictions_!K266/_coefficients_!M$2 * (_raw_predictions_!L266-_coefficients_!J$2)/_coefficients_!J$8</f>
        <v>-0.71687601457792816</v>
      </c>
      <c r="K266">
        <f t="shared" si="4"/>
        <v>-3.9792396964460108</v>
      </c>
    </row>
    <row r="267" spans="1:11">
      <c r="A267" t="str">
        <f>_raw_predictions_!A267</f>
        <v>Devon Dotson</v>
      </c>
      <c r="B267">
        <f>(_raw_predictions_!B267*(1-_raw_predictions_!$M267*'Score Dashboard'!$B$2) + 'Score Dashboard'!$B$2*_raw_predictions_!$M267*_coefficients_!B$12- _coefficients_!B$2)/_coefficients_!B$8</f>
        <v>-1.4798274476501292</v>
      </c>
      <c r="C267">
        <f>(_raw_predictions_!C267*(1-_raw_predictions_!$M267*'Score Dashboard'!$B$2) + 'Score Dashboard'!$B$2*_raw_predictions_!$M267*_coefficients_!C$12- _coefficients_!C$2)/_coefficients_!C$8</f>
        <v>-1.1819419108918316</v>
      </c>
      <c r="D267">
        <f>(_raw_predictions_!D267*(1-_raw_predictions_!$M267*'Score Dashboard'!$B$2) + 'Score Dashboard'!$B$2*_raw_predictions_!$M267*_coefficients_!D$12- _coefficients_!D$2)/_coefficients_!D$8</f>
        <v>-0.82592090782927963</v>
      </c>
      <c r="E267">
        <f>(_raw_predictions_!E267*(1-_raw_predictions_!$M267*'Score Dashboard'!$B$2) + 'Score Dashboard'!$B$2*_raw_predictions_!$M267*_coefficients_!E$12- _coefficients_!E$2)/_coefficients_!E$8</f>
        <v>-1.0248868823600326</v>
      </c>
      <c r="F267">
        <f>(_raw_predictions_!F267*(1-_raw_predictions_!$M267*'Score Dashboard'!$B$2) + 'Score Dashboard'!$B$2*_raw_predictions_!$M267*_coefficients_!F$12- _coefficients_!F$2)/_coefficients_!F$8</f>
        <v>-0.72900042753223093</v>
      </c>
      <c r="G267">
        <f>(_raw_predictions_!G267*(1-_raw_predictions_!$M267*'Score Dashboard'!$B$2) + 'Score Dashboard'!$B$2*_raw_predictions_!$M267*_coefficients_!G$12- _coefficients_!G$2)/_coefficients_!G$8</f>
        <v>-0.82933282116138496</v>
      </c>
      <c r="H267">
        <f>(_coefficients_!H$2 - _raw_predictions_!H267*(1-_raw_predictions_!$M267*'Score Dashboard'!$B$2) - _raw_predictions_!$M267*'Score Dashboard'!$B$2*_coefficients_!H$12)/_coefficients_!H$8</f>
        <v>1.1715692675386522</v>
      </c>
      <c r="I267">
        <f>(1-_raw_predictions_!$M267*'Score Dashboard'!$B$2) * _raw_predictions_!I267/_coefficients_!L$2 * (_raw_predictions_!J267-_coefficients_!I$2)/_coefficients_!I$8</f>
        <v>-3.4997203779810367E-2</v>
      </c>
      <c r="J267">
        <f>(1-_raw_predictions_!$M267*'Score Dashboard'!$B$2) * _raw_predictions_!K267/_coefficients_!M$2 * (_raw_predictions_!L267-_coefficients_!J$2)/_coefficients_!J$8</f>
        <v>-0.11684072492936562</v>
      </c>
      <c r="K267">
        <f t="shared" si="4"/>
        <v>-5.0511790585954124</v>
      </c>
    </row>
    <row r="268" spans="1:11">
      <c r="A268" t="str">
        <f>_raw_predictions_!A268</f>
        <v>Devin Vassell</v>
      </c>
      <c r="B268">
        <f>(_raw_predictions_!B268*(1-_raw_predictions_!$M268*'Score Dashboard'!$B$2) + 'Score Dashboard'!$B$2*_raw_predictions_!$M268*_coefficients_!B$12- _coefficients_!B$2)/_coefficients_!B$8</f>
        <v>3.3422626240542166E-2</v>
      </c>
      <c r="C268">
        <f>(_raw_predictions_!C268*(1-_raw_predictions_!$M268*'Score Dashboard'!$B$2) + 'Score Dashboard'!$B$2*_raw_predictions_!$M268*_coefficients_!C$12- _coefficients_!C$2)/_coefficients_!C$8</f>
        <v>-0.80504229961825002</v>
      </c>
      <c r="D268">
        <f>(_raw_predictions_!D268*(1-_raw_predictions_!$M268*'Score Dashboard'!$B$2) + 'Score Dashboard'!$B$2*_raw_predictions_!$M268*_coefficients_!D$12- _coefficients_!D$2)/_coefficients_!D$8</f>
        <v>-0.30982403235426753</v>
      </c>
      <c r="E268">
        <f>(_raw_predictions_!E268*(1-_raw_predictions_!$M268*'Score Dashboard'!$B$2) + 'Score Dashboard'!$B$2*_raw_predictions_!$M268*_coefficients_!E$12- _coefficients_!E$2)/_coefficients_!E$8</f>
        <v>0.23880539382119342</v>
      </c>
      <c r="F268">
        <f>(_raw_predictions_!F268*(1-_raw_predictions_!$M268*'Score Dashboard'!$B$2) + 'Score Dashboard'!$B$2*_raw_predictions_!$M268*_coefficients_!F$12- _coefficients_!F$2)/_coefficients_!F$8</f>
        <v>-0.38604703189752676</v>
      </c>
      <c r="G268">
        <f>(_raw_predictions_!G268*(1-_raw_predictions_!$M268*'Score Dashboard'!$B$2) + 'Score Dashboard'!$B$2*_raw_predictions_!$M268*_coefficients_!G$12- _coefficients_!G$2)/_coefficients_!G$8</f>
        <v>0.49687644035051021</v>
      </c>
      <c r="H268">
        <f>(_coefficients_!H$2 - _raw_predictions_!H268*(1-_raw_predictions_!$M268*'Score Dashboard'!$B$2) - _raw_predictions_!$M268*'Score Dashboard'!$B$2*_coefficients_!H$12)/_coefficients_!H$8</f>
        <v>0.50989648189185655</v>
      </c>
      <c r="I268">
        <f>(1-_raw_predictions_!$M268*'Score Dashboard'!$B$2) * _raw_predictions_!I268/_coefficients_!L$2 * (_raw_predictions_!J268-_coefficients_!I$2)/_coefficients_!I$8</f>
        <v>0.11223553181119091</v>
      </c>
      <c r="J268">
        <f>(1-_raw_predictions_!$M268*'Score Dashboard'!$B$2) * _raw_predictions_!K268/_coefficients_!M$2 * (_raw_predictions_!L268-_coefficients_!J$2)/_coefficients_!J$8</f>
        <v>-0.86850055274538362</v>
      </c>
      <c r="K268">
        <f t="shared" si="4"/>
        <v>-0.97817744250013494</v>
      </c>
    </row>
    <row r="269" spans="1:11">
      <c r="A269" t="str">
        <f>_raw_predictions_!A269</f>
        <v>Devin Booker</v>
      </c>
      <c r="B269">
        <f>(_raw_predictions_!B269*(1-_raw_predictions_!$M269*'Score Dashboard'!$B$2) + 'Score Dashboard'!$B$2*_raw_predictions_!$M269*_coefficients_!B$12- _coefficients_!B$2)/_coefficients_!B$8</f>
        <v>1.6697377294101803</v>
      </c>
      <c r="C269">
        <f>(_raw_predictions_!C269*(1-_raw_predictions_!$M269*'Score Dashboard'!$B$2) + 'Score Dashboard'!$B$2*_raw_predictions_!$M269*_coefficients_!C$12- _coefficients_!C$2)/_coefficients_!C$8</f>
        <v>-0.39631166525071176</v>
      </c>
      <c r="D269">
        <f>(_raw_predictions_!D269*(1-_raw_predictions_!$M269*'Score Dashboard'!$B$2) + 'Score Dashboard'!$B$2*_raw_predictions_!$M269*_coefficients_!D$12- _coefficients_!D$2)/_coefficients_!D$8</f>
        <v>0.68268556467290198</v>
      </c>
      <c r="E269">
        <f>(_raw_predictions_!E269*(1-_raw_predictions_!$M269*'Score Dashboard'!$B$2) + 'Score Dashboard'!$B$2*_raw_predictions_!$M269*_coefficients_!E$12- _coefficients_!E$2)/_coefficients_!E$8</f>
        <v>6.3845311262792082E-2</v>
      </c>
      <c r="F269">
        <f>(_raw_predictions_!F269*(1-_raw_predictions_!$M269*'Score Dashboard'!$B$2) + 'Score Dashboard'!$B$2*_raw_predictions_!$M269*_coefficients_!F$12- _coefficients_!F$2)/_coefficients_!F$8</f>
        <v>-0.57817408634178991</v>
      </c>
      <c r="G269">
        <f>(_raw_predictions_!G269*(1-_raw_predictions_!$M269*'Score Dashboard'!$B$2) + 'Score Dashboard'!$B$2*_raw_predictions_!$M269*_coefficients_!G$12- _coefficients_!G$2)/_coefficients_!G$8</f>
        <v>0.59037366970343208</v>
      </c>
      <c r="H269">
        <f>(_coefficients_!H$2 - _raw_predictions_!H269*(1-_raw_predictions_!$M269*'Score Dashboard'!$B$2) - _raw_predictions_!$M269*'Score Dashboard'!$B$2*_coefficients_!H$12)/_coefficients_!H$8</f>
        <v>-1.2329270415329672</v>
      </c>
      <c r="I269">
        <f>(1-_raw_predictions_!$M269*'Score Dashboard'!$B$2) * _raw_predictions_!I269/_coefficients_!L$2 * (_raw_predictions_!J269-_coefficients_!I$2)/_coefficients_!I$8</f>
        <v>1.2514685823344716</v>
      </c>
      <c r="J269">
        <f>(1-_raw_predictions_!$M269*'Score Dashboard'!$B$2) * _raw_predictions_!K269/_coefficients_!M$2 * (_raw_predictions_!L269-_coefficients_!J$2)/_coefficients_!J$8</f>
        <v>-0.11590869354780071</v>
      </c>
      <c r="K269">
        <f t="shared" si="4"/>
        <v>1.9347893707105084</v>
      </c>
    </row>
    <row r="270" spans="1:11">
      <c r="A270" t="str">
        <f>_raw_predictions_!A270</f>
        <v>Desmond Bane</v>
      </c>
      <c r="B270">
        <f>(_raw_predictions_!B270*(1-_raw_predictions_!$M270*'Score Dashboard'!$B$2) + 'Score Dashboard'!$B$2*_raw_predictions_!$M270*_coefficients_!B$12- _coefficients_!B$2)/_coefficients_!B$8</f>
        <v>0.79499916027104212</v>
      </c>
      <c r="C270">
        <f>(_raw_predictions_!C270*(1-_raw_predictions_!$M270*'Score Dashboard'!$B$2) + 'Score Dashboard'!$B$2*_raw_predictions_!$M270*_coefficients_!C$12- _coefficients_!C$2)/_coefficients_!C$8</f>
        <v>-0.25765416356953208</v>
      </c>
      <c r="D270">
        <f>(_raw_predictions_!D270*(1-_raw_predictions_!$M270*'Score Dashboard'!$B$2) + 'Score Dashboard'!$B$2*_raw_predictions_!$M270*_coefficients_!D$12- _coefficients_!D$2)/_coefficients_!D$8</f>
        <v>0.37675921045013366</v>
      </c>
      <c r="E270">
        <f>(_raw_predictions_!E270*(1-_raw_predictions_!$M270*'Score Dashboard'!$B$2) + 'Score Dashboard'!$B$2*_raw_predictions_!$M270*_coefficients_!E$12- _coefficients_!E$2)/_coefficients_!E$8</f>
        <v>0.58452316850963981</v>
      </c>
      <c r="F270">
        <f>(_raw_predictions_!F270*(1-_raw_predictions_!$M270*'Score Dashboard'!$B$2) + 'Score Dashboard'!$B$2*_raw_predictions_!$M270*_coefficients_!F$12- _coefficients_!F$2)/_coefficients_!F$8</f>
        <v>-0.48805032632065887</v>
      </c>
      <c r="G270">
        <f>(_raw_predictions_!G270*(1-_raw_predictions_!$M270*'Score Dashboard'!$B$2) + 'Score Dashboard'!$B$2*_raw_predictions_!$M270*_coefficients_!G$12- _coefficients_!G$2)/_coefficients_!G$8</f>
        <v>1.3748618822795888</v>
      </c>
      <c r="H270">
        <f>(_coefficients_!H$2 - _raw_predictions_!H270*(1-_raw_predictions_!$M270*'Score Dashboard'!$B$2) - _raw_predictions_!$M270*'Score Dashboard'!$B$2*_coefficients_!H$12)/_coefficients_!H$8</f>
        <v>-0.51654004131581399</v>
      </c>
      <c r="I270">
        <f>(1-_raw_predictions_!$M270*'Score Dashboard'!$B$2) * _raw_predictions_!I270/_coefficients_!L$2 * (_raw_predictions_!J270-_coefficients_!I$2)/_coefficients_!I$8</f>
        <v>0.53785302318546258</v>
      </c>
      <c r="J270">
        <f>(1-_raw_predictions_!$M270*'Score Dashboard'!$B$2) * _raw_predictions_!K270/_coefficients_!M$2 * (_raw_predictions_!L270-_coefficients_!J$2)/_coefficients_!J$8</f>
        <v>-0.41763473671895029</v>
      </c>
      <c r="K270">
        <f t="shared" si="4"/>
        <v>1.9891171767709119</v>
      </c>
    </row>
    <row r="271" spans="1:11">
      <c r="A271" t="str">
        <f>_raw_predictions_!A271</f>
        <v>Derrick White</v>
      </c>
      <c r="B271">
        <f>(_raw_predictions_!B271*(1-_raw_predictions_!$M271*'Score Dashboard'!$B$2) + 'Score Dashboard'!$B$2*_raw_predictions_!$M271*_coefficients_!B$12- _coefficients_!B$2)/_coefficients_!B$8</f>
        <v>-0.42559685478117082</v>
      </c>
      <c r="C271">
        <f>(_raw_predictions_!C271*(1-_raw_predictions_!$M271*'Score Dashboard'!$B$2) + 'Score Dashboard'!$B$2*_raw_predictions_!$M271*_coefficients_!C$12- _coefficients_!C$2)/_coefficients_!C$8</f>
        <v>-0.66535703972765947</v>
      </c>
      <c r="D271">
        <f>(_raw_predictions_!D271*(1-_raw_predictions_!$M271*'Score Dashboard'!$B$2) + 'Score Dashboard'!$B$2*_raw_predictions_!$M271*_coefficients_!D$12- _coefficients_!D$2)/_coefficients_!D$8</f>
        <v>0.26440923371331121</v>
      </c>
      <c r="E271">
        <f>(_raw_predictions_!E271*(1-_raw_predictions_!$M271*'Score Dashboard'!$B$2) + 'Score Dashboard'!$B$2*_raw_predictions_!$M271*_coefficients_!E$12- _coefficients_!E$2)/_coefficients_!E$8</f>
        <v>-0.25298143124444283</v>
      </c>
      <c r="F271">
        <f>(_raw_predictions_!F271*(1-_raw_predictions_!$M271*'Score Dashboard'!$B$2) + 'Score Dashboard'!$B$2*_raw_predictions_!$M271*_coefficients_!F$12- _coefficients_!F$2)/_coefficients_!F$8</f>
        <v>0.49517357654628263</v>
      </c>
      <c r="G271">
        <f>(_raw_predictions_!G271*(1-_raw_predictions_!$M271*'Score Dashboard'!$B$2) + 'Score Dashboard'!$B$2*_raw_predictions_!$M271*_coefficients_!G$12- _coefficients_!G$2)/_coefficients_!G$8</f>
        <v>0.43291316124820278</v>
      </c>
      <c r="H271">
        <f>(_coefficients_!H$2 - _raw_predictions_!H271*(1-_raw_predictions_!$M271*'Score Dashboard'!$B$2) - _raw_predictions_!$M271*'Score Dashboard'!$B$2*_coefficients_!H$12)/_coefficients_!H$8</f>
        <v>0.56515679195154556</v>
      </c>
      <c r="I271">
        <f>(1-_raw_predictions_!$M271*'Score Dashboard'!$B$2) * _raw_predictions_!I271/_coefficients_!L$2 * (_raw_predictions_!J271-_coefficients_!I$2)/_coefficients_!I$8</f>
        <v>0.36036046493247931</v>
      </c>
      <c r="J271">
        <f>(1-_raw_predictions_!$M271*'Score Dashboard'!$B$2) * _raw_predictions_!K271/_coefficients_!M$2 * (_raw_predictions_!L271-_coefficients_!J$2)/_coefficients_!J$8</f>
        <v>-0.63286517802798881</v>
      </c>
      <c r="K271">
        <f t="shared" si="4"/>
        <v>0.14121272461055956</v>
      </c>
    </row>
    <row r="272" spans="1:11">
      <c r="A272" t="str">
        <f>_raw_predictions_!A272</f>
        <v>Derrick Rose</v>
      </c>
      <c r="B272">
        <f>(_raw_predictions_!B272*(1-_raw_predictions_!$M272*'Score Dashboard'!$B$2) + 'Score Dashboard'!$B$2*_raw_predictions_!$M272*_coefficients_!B$12- _coefficients_!B$2)/_coefficients_!B$8</f>
        <v>-1.4374493772894041</v>
      </c>
      <c r="C272">
        <f>(_raw_predictions_!C272*(1-_raw_predictions_!$M272*'Score Dashboard'!$B$2) + 'Score Dashboard'!$B$2*_raw_predictions_!$M272*_coefficients_!C$12- _coefficients_!C$2)/_coefficients_!C$8</f>
        <v>-1.3534493294654006</v>
      </c>
      <c r="D272">
        <f>(_raw_predictions_!D272*(1-_raw_predictions_!$M272*'Score Dashboard'!$B$2) + 'Score Dashboard'!$B$2*_raw_predictions_!$M272*_coefficients_!D$12- _coefficients_!D$2)/_coefficients_!D$8</f>
        <v>-0.31563631941119691</v>
      </c>
      <c r="E272">
        <f>(_raw_predictions_!E272*(1-_raw_predictions_!$M272*'Score Dashboard'!$B$2) + 'Score Dashboard'!$B$2*_raw_predictions_!$M272*_coefficients_!E$12- _coefficients_!E$2)/_coefficients_!E$8</f>
        <v>-1.0451078882533176</v>
      </c>
      <c r="F272">
        <f>(_raw_predictions_!F272*(1-_raw_predictions_!$M272*'Score Dashboard'!$B$2) + 'Score Dashboard'!$B$2*_raw_predictions_!$M272*_coefficients_!F$12- _coefficients_!F$2)/_coefficients_!F$8</f>
        <v>-0.71841309672332987</v>
      </c>
      <c r="G272">
        <f>(_raw_predictions_!G272*(1-_raw_predictions_!$M272*'Score Dashboard'!$B$2) + 'Score Dashboard'!$B$2*_raw_predictions_!$M272*_coefficients_!G$12- _coefficients_!G$2)/_coefficients_!G$8</f>
        <v>-0.78910079925002397</v>
      </c>
      <c r="H272">
        <f>(_coefficients_!H$2 - _raw_predictions_!H272*(1-_raw_predictions_!$M272*'Score Dashboard'!$B$2) - _raw_predictions_!$M272*'Score Dashboard'!$B$2*_coefficients_!H$12)/_coefficients_!H$8</f>
        <v>0.7700228519843374</v>
      </c>
      <c r="I272">
        <f>(1-_raw_predictions_!$M272*'Score Dashboard'!$B$2) * _raw_predictions_!I272/_coefficients_!L$2 * (_raw_predictions_!J272-_coefficients_!I$2)/_coefficients_!I$8</f>
        <v>1.9267657455356729E-2</v>
      </c>
      <c r="J272">
        <f>(1-_raw_predictions_!$M272*'Score Dashboard'!$B$2) * _raw_predictions_!K272/_coefficients_!M$2 * (_raw_predictions_!L272-_coefficients_!J$2)/_coefficients_!J$8</f>
        <v>-0.21209933806054529</v>
      </c>
      <c r="K272">
        <f t="shared" si="4"/>
        <v>-5.0819656390135242</v>
      </c>
    </row>
    <row r="273" spans="1:11">
      <c r="A273" t="str">
        <f>_raw_predictions_!A273</f>
        <v>Derrick Jones Jr.</v>
      </c>
      <c r="B273">
        <f>(_raw_predictions_!B273*(1-_raw_predictions_!$M273*'Score Dashboard'!$B$2) + 'Score Dashboard'!$B$2*_raw_predictions_!$M273*_coefficients_!B$12- _coefficients_!B$2)/_coefficients_!B$8</f>
        <v>-1.6150959040427402</v>
      </c>
      <c r="C273">
        <f>(_raw_predictions_!C273*(1-_raw_predictions_!$M273*'Score Dashboard'!$B$2) + 'Score Dashboard'!$B$2*_raw_predictions_!$M273*_coefficients_!C$12- _coefficients_!C$2)/_coefficients_!C$8</f>
        <v>-0.93324724501026868</v>
      </c>
      <c r="D273">
        <f>(_raw_predictions_!D273*(1-_raw_predictions_!$M273*'Score Dashboard'!$B$2) + 'Score Dashboard'!$B$2*_raw_predictions_!$M273*_coefficients_!D$12- _coefficients_!D$2)/_coefficients_!D$8</f>
        <v>-1.2735927303453336</v>
      </c>
      <c r="E273">
        <f>(_raw_predictions_!E273*(1-_raw_predictions_!$M273*'Score Dashboard'!$B$2) + 'Score Dashboard'!$B$2*_raw_predictions_!$M273*_coefficients_!E$12- _coefficients_!E$2)/_coefficients_!E$8</f>
        <v>-1.1222344465669327</v>
      </c>
      <c r="F273">
        <f>(_raw_predictions_!F273*(1-_raw_predictions_!$M273*'Score Dashboard'!$B$2) + 'Score Dashboard'!$B$2*_raw_predictions_!$M273*_coefficients_!F$12- _coefficients_!F$2)/_coefficients_!F$8</f>
        <v>-0.20346850022084556</v>
      </c>
      <c r="G273">
        <f>(_raw_predictions_!G273*(1-_raw_predictions_!$M273*'Score Dashboard'!$B$2) + 'Score Dashboard'!$B$2*_raw_predictions_!$M273*_coefficients_!G$12- _coefficients_!G$2)/_coefficients_!G$8</f>
        <v>-0.98177850234863717</v>
      </c>
      <c r="H273">
        <f>(_coefficients_!H$2 - _raw_predictions_!H273*(1-_raw_predictions_!$M273*'Score Dashboard'!$B$2) - _raw_predictions_!$M273*'Score Dashboard'!$B$2*_coefficients_!H$12)/_coefficients_!H$8</f>
        <v>1.5318228178049071</v>
      </c>
      <c r="I273">
        <f>(1-_raw_predictions_!$M273*'Score Dashboard'!$B$2) * _raw_predictions_!I273/_coefficients_!L$2 * (_raw_predictions_!J273-_coefficients_!I$2)/_coefficients_!I$8</f>
        <v>-0.11019339517485204</v>
      </c>
      <c r="J273">
        <f>(1-_raw_predictions_!$M273*'Score Dashboard'!$B$2) * _raw_predictions_!K273/_coefficients_!M$2 * (_raw_predictions_!L273-_coefficients_!J$2)/_coefficients_!J$8</f>
        <v>1.7041385739825162E-2</v>
      </c>
      <c r="K273">
        <f t="shared" si="4"/>
        <v>-4.6907465201648764</v>
      </c>
    </row>
    <row r="274" spans="1:11">
      <c r="A274" t="str">
        <f>_raw_predictions_!A274</f>
        <v>Dereon Seabron</v>
      </c>
      <c r="B274">
        <f>(_raw_predictions_!B274*(1-_raw_predictions_!$M274*'Score Dashboard'!$B$2) + 'Score Dashboard'!$B$2*_raw_predictions_!$M274*_coefficients_!B$12- _coefficients_!B$2)/_coefficients_!B$8</f>
        <v>-1.5707260497907447</v>
      </c>
      <c r="C274">
        <f>(_raw_predictions_!C274*(1-_raw_predictions_!$M274*'Score Dashboard'!$B$2) + 'Score Dashboard'!$B$2*_raw_predictions_!$M274*_coefficients_!C$12- _coefficients_!C$2)/_coefficients_!C$8</f>
        <v>-1.2611568068222008</v>
      </c>
      <c r="D274">
        <f>(_raw_predictions_!D274*(1-_raw_predictions_!$M274*'Score Dashboard'!$B$2) + 'Score Dashboard'!$B$2*_raw_predictions_!$M274*_coefficients_!D$12- _coefficients_!D$2)/_coefficients_!D$8</f>
        <v>-1.0971746302657726</v>
      </c>
      <c r="E274">
        <f>(_raw_predictions_!E274*(1-_raw_predictions_!$M274*'Score Dashboard'!$B$2) + 'Score Dashboard'!$B$2*_raw_predictions_!$M274*_coefficients_!E$12- _coefficients_!E$2)/_coefficients_!E$8</f>
        <v>-1.4708300699325287</v>
      </c>
      <c r="F274">
        <f>(_raw_predictions_!F274*(1-_raw_predictions_!$M274*'Score Dashboard'!$B$2) + 'Score Dashboard'!$B$2*_raw_predictions_!$M274*_coefficients_!F$12- _coefficients_!F$2)/_coefficients_!F$8</f>
        <v>-0.78756736533311755</v>
      </c>
      <c r="G274">
        <f>(_raw_predictions_!G274*(1-_raw_predictions_!$M274*'Score Dashboard'!$B$2) + 'Score Dashboard'!$B$2*_raw_predictions_!$M274*_coefficients_!G$12- _coefficients_!G$2)/_coefficients_!G$8</f>
        <v>-0.90722464503369937</v>
      </c>
      <c r="H274">
        <f>(_coefficients_!H$2 - _raw_predictions_!H274*(1-_raw_predictions_!$M274*'Score Dashboard'!$B$2) - _raw_predictions_!$M274*'Score Dashboard'!$B$2*_coefficients_!H$12)/_coefficients_!H$8</f>
        <v>1.4440018583707639</v>
      </c>
      <c r="I274">
        <f>(1-_raw_predictions_!$M274*'Score Dashboard'!$B$2) * _raw_predictions_!I274/_coefficients_!L$2 * (_raw_predictions_!J274-_coefficients_!I$2)/_coefficients_!I$8</f>
        <v>-4.4133048759889722E-2</v>
      </c>
      <c r="J274">
        <f>(1-_raw_predictions_!$M274*'Score Dashboard'!$B$2) * _raw_predictions_!K274/_coefficients_!M$2 * (_raw_predictions_!L274-_coefficients_!J$2)/_coefficients_!J$8</f>
        <v>-0.1138405236013523</v>
      </c>
      <c r="K274">
        <f t="shared" si="4"/>
        <v>-5.808651281168542</v>
      </c>
    </row>
    <row r="275" spans="1:11">
      <c r="A275" t="str">
        <f>_raw_predictions_!A275</f>
        <v>Chimezie Metu</v>
      </c>
      <c r="B275">
        <f>(_raw_predictions_!B275*(1-_raw_predictions_!$M275*'Score Dashboard'!$B$2) + 'Score Dashboard'!$B$2*_raw_predictions_!$M275*_coefficients_!B$12- _coefficients_!B$2)/_coefficients_!B$8</f>
        <v>-1.6073535601196827</v>
      </c>
      <c r="C275">
        <f>(_raw_predictions_!C275*(1-_raw_predictions_!$M275*'Score Dashboard'!$B$2) + 'Score Dashboard'!$B$2*_raw_predictions_!$M275*_coefficients_!C$12- _coefficients_!C$2)/_coefficients_!C$8</f>
        <v>-0.88579765662764776</v>
      </c>
      <c r="D275">
        <f>(_raw_predictions_!D275*(1-_raw_predictions_!$M275*'Score Dashboard'!$B$2) + 'Score Dashboard'!$B$2*_raw_predictions_!$M275*_coefficients_!D$12- _coefficients_!D$2)/_coefficients_!D$8</f>
        <v>-1.2424145327733749</v>
      </c>
      <c r="E275">
        <f>(_raw_predictions_!E275*(1-_raw_predictions_!$M275*'Score Dashboard'!$B$2) + 'Score Dashboard'!$B$2*_raw_predictions_!$M275*_coefficients_!E$12- _coefficients_!E$2)/_coefficients_!E$8</f>
        <v>-1.5599613295192685</v>
      </c>
      <c r="F275">
        <f>(_raw_predictions_!F275*(1-_raw_predictions_!$M275*'Score Dashboard'!$B$2) + 'Score Dashboard'!$B$2*_raw_predictions_!$M275*_coefficients_!F$12- _coefficients_!F$2)/_coefficients_!F$8</f>
        <v>-0.5237697320804614</v>
      </c>
      <c r="G275">
        <f>(_raw_predictions_!G275*(1-_raw_predictions_!$M275*'Score Dashboard'!$B$2) + 'Score Dashboard'!$B$2*_raw_predictions_!$M275*_coefficients_!G$12- _coefficients_!G$2)/_coefficients_!G$8</f>
        <v>-1.1567062589696095</v>
      </c>
      <c r="H275">
        <f>(_coefficients_!H$2 - _raw_predictions_!H275*(1-_raw_predictions_!$M275*'Score Dashboard'!$B$2) - _raw_predictions_!$M275*'Score Dashboard'!$B$2*_coefficients_!H$12)/_coefficients_!H$8</f>
        <v>1.3647635940176897</v>
      </c>
      <c r="I275">
        <f>(1-_raw_predictions_!$M275*'Score Dashboard'!$B$2) * _raw_predictions_!I275/_coefficients_!L$2 * (_raw_predictions_!J275-_coefficients_!I$2)/_coefficients_!I$8</f>
        <v>-0.1954759866820788</v>
      </c>
      <c r="J275">
        <f>(1-_raw_predictions_!$M275*'Score Dashboard'!$B$2) * _raw_predictions_!K275/_coefficients_!M$2 * (_raw_predictions_!L275-_coefficients_!J$2)/_coefficients_!J$8</f>
        <v>0.29682476358290111</v>
      </c>
      <c r="K275">
        <f t="shared" si="4"/>
        <v>-5.5098906991715326</v>
      </c>
    </row>
    <row r="276" spans="1:11">
      <c r="A276" t="str">
        <f>_raw_predictions_!A276</f>
        <v>Dennis Smith Jr.</v>
      </c>
      <c r="B276">
        <f>(_raw_predictions_!B276*(1-_raw_predictions_!$M276*'Score Dashboard'!$B$2) + 'Score Dashboard'!$B$2*_raw_predictions_!$M276*_coefficients_!B$12- _coefficients_!B$2)/_coefficients_!B$8</f>
        <v>-1.0443490935613413</v>
      </c>
      <c r="C276">
        <f>(_raw_predictions_!C276*(1-_raw_predictions_!$M276*'Score Dashboard'!$B$2) + 'Score Dashboard'!$B$2*_raw_predictions_!$M276*_coefficients_!C$12- _coefficients_!C$2)/_coefficients_!C$8</f>
        <v>-0.92061782688393767</v>
      </c>
      <c r="D276">
        <f>(_raw_predictions_!D276*(1-_raw_predictions_!$M276*'Score Dashboard'!$B$2) + 'Score Dashboard'!$B$2*_raw_predictions_!$M276*_coefficients_!D$12- _coefficients_!D$2)/_coefficients_!D$8</f>
        <v>0.2620763443284338</v>
      </c>
      <c r="E276">
        <f>(_raw_predictions_!E276*(1-_raw_predictions_!$M276*'Score Dashboard'!$B$2) + 'Score Dashboard'!$B$2*_raw_predictions_!$M276*_coefficients_!E$12- _coefficients_!E$2)/_coefficients_!E$8</f>
        <v>0.75627117410865319</v>
      </c>
      <c r="F276">
        <f>(_raw_predictions_!F276*(1-_raw_predictions_!$M276*'Score Dashboard'!$B$2) + 'Score Dashboard'!$B$2*_raw_predictions_!$M276*_coefficients_!F$12- _coefficients_!F$2)/_coefficients_!F$8</f>
        <v>-0.36819913299315049</v>
      </c>
      <c r="G276">
        <f>(_raw_predictions_!G276*(1-_raw_predictions_!$M276*'Score Dashboard'!$B$2) + 'Score Dashboard'!$B$2*_raw_predictions_!$M276*_coefficients_!G$12- _coefficients_!G$2)/_coefficients_!G$8</f>
        <v>-0.76916395108729574</v>
      </c>
      <c r="H276">
        <f>(_coefficients_!H$2 - _raw_predictions_!H276*(1-_raw_predictions_!$M276*'Score Dashboard'!$B$2) - _raw_predictions_!$M276*'Score Dashboard'!$B$2*_coefficients_!H$12)/_coefficients_!H$8</f>
        <v>0.49445728231028535</v>
      </c>
      <c r="I276">
        <f>(1-_raw_predictions_!$M276*'Score Dashboard'!$B$2) * _raw_predictions_!I276/_coefficients_!L$2 * (_raw_predictions_!J276-_coefficients_!I$2)/_coefficients_!I$8</f>
        <v>-0.42960030125841664</v>
      </c>
      <c r="J276">
        <f>(1-_raw_predictions_!$M276*'Score Dashboard'!$B$2) * _raw_predictions_!K276/_coefficients_!M$2 * (_raw_predictions_!L276-_coefficients_!J$2)/_coefficients_!J$8</f>
        <v>-0.58099655134094996</v>
      </c>
      <c r="K276">
        <f t="shared" si="4"/>
        <v>-2.6001220563777196</v>
      </c>
    </row>
    <row r="277" spans="1:11">
      <c r="A277" t="str">
        <f>_raw_predictions_!A277</f>
        <v>Delon Wright</v>
      </c>
      <c r="B277">
        <f>(_raw_predictions_!B277*(1-_raw_predictions_!$M277*'Score Dashboard'!$B$2) + 'Score Dashboard'!$B$2*_raw_predictions_!$M277*_coefficients_!B$12- _coefficients_!B$2)/_coefficients_!B$8</f>
        <v>-1.4288634658416182</v>
      </c>
      <c r="C277">
        <f>(_raw_predictions_!C277*(1-_raw_predictions_!$M277*'Score Dashboard'!$B$2) + 'Score Dashboard'!$B$2*_raw_predictions_!$M277*_coefficients_!C$12- _coefficients_!C$2)/_coefficients_!C$8</f>
        <v>-0.84442308860937931</v>
      </c>
      <c r="D277">
        <f>(_raw_predictions_!D277*(1-_raw_predictions_!$M277*'Score Dashboard'!$B$2) + 'Score Dashboard'!$B$2*_raw_predictions_!$M277*_coefficients_!D$12- _coefficients_!D$2)/_coefficients_!D$8</f>
        <v>-5.5619179645589344E-2</v>
      </c>
      <c r="E277">
        <f>(_raw_predictions_!E277*(1-_raw_predictions_!$M277*'Score Dashboard'!$B$2) + 'Score Dashboard'!$B$2*_raw_predictions_!$M277*_coefficients_!E$12- _coefficients_!E$2)/_coefficients_!E$8</f>
        <v>1.5959371270895284</v>
      </c>
      <c r="F277">
        <f>(_raw_predictions_!F277*(1-_raw_predictions_!$M277*'Score Dashboard'!$B$2) + 'Score Dashboard'!$B$2*_raw_predictions_!$M277*_coefficients_!F$12- _coefficients_!F$2)/_coefficients_!F$8</f>
        <v>-0.53251940587719826</v>
      </c>
      <c r="G277">
        <f>(_raw_predictions_!G277*(1-_raw_predictions_!$M277*'Score Dashboard'!$B$2) + 'Score Dashboard'!$B$2*_raw_predictions_!$M277*_coefficients_!G$12- _coefficients_!G$2)/_coefficients_!G$8</f>
        <v>-0.70664932097588873</v>
      </c>
      <c r="H277">
        <f>(_coefficients_!H$2 - _raw_predictions_!H277*(1-_raw_predictions_!$M277*'Score Dashboard'!$B$2) - _raw_predictions_!$M277*'Score Dashboard'!$B$2*_coefficients_!H$12)/_coefficients_!H$8</f>
        <v>0.95635372358592974</v>
      </c>
      <c r="I277">
        <f>(1-_raw_predictions_!$M277*'Score Dashboard'!$B$2) * _raw_predictions_!I277/_coefficients_!L$2 * (_raw_predictions_!J277-_coefficients_!I$2)/_coefficients_!I$8</f>
        <v>6.5527966934762996E-2</v>
      </c>
      <c r="J277">
        <f>(1-_raw_predictions_!$M277*'Score Dashboard'!$B$2) * _raw_predictions_!K277/_coefficients_!M$2 * (_raw_predictions_!L277-_coefficients_!J$2)/_coefficients_!J$8</f>
        <v>-0.20993213403656524</v>
      </c>
      <c r="K277">
        <f t="shared" si="4"/>
        <v>-1.1601877773760176</v>
      </c>
    </row>
    <row r="278" spans="1:11">
      <c r="A278" t="str">
        <f>_raw_predictions_!A278</f>
        <v>Dejounte Murray</v>
      </c>
      <c r="B278">
        <f>(_raw_predictions_!B278*(1-_raw_predictions_!$M278*'Score Dashboard'!$B$2) + 'Score Dashboard'!$B$2*_raw_predictions_!$M278*_coefficients_!B$12- _coefficients_!B$2)/_coefficients_!B$8</f>
        <v>0.81083437237990164</v>
      </c>
      <c r="C278">
        <f>(_raw_predictions_!C278*(1-_raw_predictions_!$M278*'Score Dashboard'!$B$2) + 'Score Dashboard'!$B$2*_raw_predictions_!$M278*_coefficients_!C$12- _coefficients_!C$2)/_coefficients_!C$8</f>
        <v>9.6702651011100579E-2</v>
      </c>
      <c r="D278">
        <f>(_raw_predictions_!D278*(1-_raw_predictions_!$M278*'Score Dashboard'!$B$2) + 'Score Dashboard'!$B$2*_raw_predictions_!$M278*_coefficients_!D$12- _coefficients_!D$2)/_coefficients_!D$8</f>
        <v>1.2489110991071652</v>
      </c>
      <c r="E278">
        <f>(_raw_predictions_!E278*(1-_raw_predictions_!$M278*'Score Dashboard'!$B$2) + 'Score Dashboard'!$B$2*_raw_predictions_!$M278*_coefficients_!E$12- _coefficients_!E$2)/_coefficients_!E$8</f>
        <v>1.6026699760381422</v>
      </c>
      <c r="F278">
        <f>(_raw_predictions_!F278*(1-_raw_predictions_!$M278*'Score Dashboard'!$B$2) + 'Score Dashboard'!$B$2*_raw_predictions_!$M278*_coefficients_!F$12- _coefficients_!F$2)/_coefficients_!F$8</f>
        <v>-0.65199950500338522</v>
      </c>
      <c r="G278">
        <f>(_raw_predictions_!G278*(1-_raw_predictions_!$M278*'Score Dashboard'!$B$2) + 'Score Dashboard'!$B$2*_raw_predictions_!$M278*_coefficients_!G$12- _coefficients_!G$2)/_coefficients_!G$8</f>
        <v>0.23056918614284025</v>
      </c>
      <c r="H278">
        <f>(_coefficients_!H$2 - _raw_predictions_!H278*(1-_raw_predictions_!$M278*'Score Dashboard'!$B$2) - _raw_predictions_!$M278*'Score Dashboard'!$B$2*_coefficients_!H$12)/_coefficients_!H$8</f>
        <v>-0.56697461416992256</v>
      </c>
      <c r="I278">
        <f>(1-_raw_predictions_!$M278*'Score Dashboard'!$B$2) * _raw_predictions_!I278/_coefficients_!L$2 * (_raw_predictions_!J278-_coefficients_!I$2)/_coefficients_!I$8</f>
        <v>0.17794832477417755</v>
      </c>
      <c r="J278">
        <f>(1-_raw_predictions_!$M278*'Score Dashboard'!$B$2) * _raw_predictions_!K278/_coefficients_!M$2 * (_raw_predictions_!L278-_coefficients_!J$2)/_coefficients_!J$8</f>
        <v>-0.8047602535761621</v>
      </c>
      <c r="K278">
        <f t="shared" si="4"/>
        <v>2.1439012367038575</v>
      </c>
    </row>
    <row r="279" spans="1:11">
      <c r="A279" t="str">
        <f>_raw_predictions_!A279</f>
        <v>Deandre Ayton</v>
      </c>
      <c r="B279">
        <f>(_raw_predictions_!B279*(1-_raw_predictions_!$M279*'Score Dashboard'!$B$2) + 'Score Dashboard'!$B$2*_raw_predictions_!$M279*_coefficients_!B$12- _coefficients_!B$2)/_coefficients_!B$8</f>
        <v>0.10908353142559209</v>
      </c>
      <c r="C279">
        <f>(_raw_predictions_!C279*(1-_raw_predictions_!$M279*'Score Dashboard'!$B$2) + 'Score Dashboard'!$B$2*_raw_predictions_!$M279*_coefficients_!C$12- _coefficients_!C$2)/_coefficients_!C$8</f>
        <v>1.4893841604145874</v>
      </c>
      <c r="D279">
        <f>(_raw_predictions_!D279*(1-_raw_predictions_!$M279*'Score Dashboard'!$B$2) + 'Score Dashboard'!$B$2*_raw_predictions_!$M279*_coefficients_!D$12- _coefficients_!D$2)/_coefficients_!D$8</f>
        <v>-0.86353017055583692</v>
      </c>
      <c r="E279">
        <f>(_raw_predictions_!E279*(1-_raw_predictions_!$M279*'Score Dashboard'!$B$2) + 'Score Dashboard'!$B$2*_raw_predictions_!$M279*_coefficients_!E$12- _coefficients_!E$2)/_coefficients_!E$8</f>
        <v>-0.92591943299752433</v>
      </c>
      <c r="F279">
        <f>(_raw_predictions_!F279*(1-_raw_predictions_!$M279*'Score Dashboard'!$B$2) + 'Score Dashboard'!$B$2*_raw_predictions_!$M279*_coefficients_!F$12- _coefficients_!F$2)/_coefficients_!F$8</f>
        <v>0.21793080128031447</v>
      </c>
      <c r="G279">
        <f>(_raw_predictions_!G279*(1-_raw_predictions_!$M279*'Score Dashboard'!$B$2) + 'Score Dashboard'!$B$2*_raw_predictions_!$M279*_coefficients_!G$12- _coefficients_!G$2)/_coefficients_!G$8</f>
        <v>-1.2826268571069408</v>
      </c>
      <c r="H279">
        <f>(_coefficients_!H$2 - _raw_predictions_!H279*(1-_raw_predictions_!$M279*'Score Dashboard'!$B$2) - _raw_predictions_!$M279*'Score Dashboard'!$B$2*_coefficients_!H$12)/_coefficients_!H$8</f>
        <v>0.22122559966884775</v>
      </c>
      <c r="I279">
        <f>(1-_raw_predictions_!$M279*'Score Dashboard'!$B$2) * _raw_predictions_!I279/_coefficients_!L$2 * (_raw_predictions_!J279-_coefficients_!I$2)/_coefficients_!I$8</f>
        <v>-0.30435877409659157</v>
      </c>
      <c r="J279">
        <f>(1-_raw_predictions_!$M279*'Score Dashboard'!$B$2) * _raw_predictions_!K279/_coefficients_!M$2 * (_raw_predictions_!L279-_coefficients_!J$2)/_coefficients_!J$8</f>
        <v>1.6148675981133511</v>
      </c>
      <c r="K279">
        <f t="shared" si="4"/>
        <v>0.27605645614579899</v>
      </c>
    </row>
    <row r="280" spans="1:11">
      <c r="A280" t="str">
        <f>_raw_predictions_!A280</f>
        <v>Dean Wade</v>
      </c>
      <c r="B280">
        <f>(_raw_predictions_!B280*(1-_raw_predictions_!$M280*'Score Dashboard'!$B$2) + 'Score Dashboard'!$B$2*_raw_predictions_!$M280*_coefficients_!B$12- _coefficients_!B$2)/_coefficients_!B$8</f>
        <v>-1.7190041263595763</v>
      </c>
      <c r="C280">
        <f>(_raw_predictions_!C280*(1-_raw_predictions_!$M280*'Score Dashboard'!$B$2) + 'Score Dashboard'!$B$2*_raw_predictions_!$M280*_coefficients_!C$12- _coefficients_!C$2)/_coefficients_!C$8</f>
        <v>-0.92059809710438101</v>
      </c>
      <c r="D280">
        <f>(_raw_predictions_!D280*(1-_raw_predictions_!$M280*'Score Dashboard'!$B$2) + 'Score Dashboard'!$B$2*_raw_predictions_!$M280*_coefficients_!D$12- _coefficients_!D$2)/_coefficients_!D$8</f>
        <v>-1.1976424736612588</v>
      </c>
      <c r="E280">
        <f>(_raw_predictions_!E280*(1-_raw_predictions_!$M280*'Score Dashboard'!$B$2) + 'Score Dashboard'!$B$2*_raw_predictions_!$M280*_coefficients_!E$12- _coefficients_!E$2)/_coefficients_!E$8</f>
        <v>-1.183199076563783</v>
      </c>
      <c r="F280">
        <f>(_raw_predictions_!F280*(1-_raw_predictions_!$M280*'Score Dashboard'!$B$2) + 'Score Dashboard'!$B$2*_raw_predictions_!$M280*_coefficients_!F$12- _coefficients_!F$2)/_coefficients_!F$8</f>
        <v>-0.57506491502647705</v>
      </c>
      <c r="G280">
        <f>(_raw_predictions_!G280*(1-_raw_predictions_!$M280*'Score Dashboard'!$B$2) + 'Score Dashboard'!$B$2*_raw_predictions_!$M280*_coefficients_!G$12- _coefficients_!G$2)/_coefficients_!G$8</f>
        <v>-0.63469771777868289</v>
      </c>
      <c r="H280">
        <f>(_coefficients_!H$2 - _raw_predictions_!H280*(1-_raw_predictions_!$M280*'Score Dashboard'!$B$2) - _raw_predictions_!$M280*'Score Dashboard'!$B$2*_coefficients_!H$12)/_coefficients_!H$8</f>
        <v>1.6533643596295822</v>
      </c>
      <c r="I280">
        <f>(1-_raw_predictions_!$M280*'Score Dashboard'!$B$2) * _raw_predictions_!I280/_coefficients_!L$2 * (_raw_predictions_!J280-_coefficients_!I$2)/_coefficients_!I$8</f>
        <v>-6.5472810646977284E-2</v>
      </c>
      <c r="J280">
        <f>(1-_raw_predictions_!$M280*'Score Dashboard'!$B$2) * _raw_predictions_!K280/_coefficients_!M$2 * (_raw_predictions_!L280-_coefficients_!J$2)/_coefficients_!J$8</f>
        <v>-0.20315218874576843</v>
      </c>
      <c r="K280">
        <f t="shared" si="4"/>
        <v>-4.8454670462573226</v>
      </c>
    </row>
    <row r="281" spans="1:11">
      <c r="A281" t="str">
        <f>_raw_predictions_!A281</f>
        <v>DeMar DeRozan</v>
      </c>
      <c r="B281">
        <f>(_raw_predictions_!B281*(1-_raw_predictions_!$M281*'Score Dashboard'!$B$2) + 'Score Dashboard'!$B$2*_raw_predictions_!$M281*_coefficients_!B$12- _coefficients_!B$2)/_coefficients_!B$8</f>
        <v>1.2424809073827259</v>
      </c>
      <c r="C281">
        <f>(_raw_predictions_!C281*(1-_raw_predictions_!$M281*'Score Dashboard'!$B$2) + 'Score Dashboard'!$B$2*_raw_predictions_!$M281*_coefficients_!C$12- _coefficients_!C$2)/_coefficients_!C$8</f>
        <v>-0.31238858904567213</v>
      </c>
      <c r="D281">
        <f>(_raw_predictions_!D281*(1-_raw_predictions_!$M281*'Score Dashboard'!$B$2) + 'Score Dashboard'!$B$2*_raw_predictions_!$M281*_coefficients_!D$12- _coefficients_!D$2)/_coefficients_!D$8</f>
        <v>0.60810863568101003</v>
      </c>
      <c r="E281">
        <f>(_raw_predictions_!E281*(1-_raw_predictions_!$M281*'Score Dashboard'!$B$2) + 'Score Dashboard'!$B$2*_raw_predictions_!$M281*_coefficients_!E$12- _coefficients_!E$2)/_coefficients_!E$8</f>
        <v>0.37600385158889293</v>
      </c>
      <c r="F281">
        <f>(_raw_predictions_!F281*(1-_raw_predictions_!$M281*'Score Dashboard'!$B$2) + 'Score Dashboard'!$B$2*_raw_predictions_!$M281*_coefficients_!F$12- _coefficients_!F$2)/_coefficients_!F$8</f>
        <v>-0.39424427340386259</v>
      </c>
      <c r="G281">
        <f>(_raw_predictions_!G281*(1-_raw_predictions_!$M281*'Score Dashboard'!$B$2) + 'Score Dashboard'!$B$2*_raw_predictions_!$M281*_coefficients_!G$12- _coefficients_!G$2)/_coefficients_!G$8</f>
        <v>-1.0129548294502522</v>
      </c>
      <c r="H281">
        <f>(_coefficients_!H$2 - _raw_predictions_!H281*(1-_raw_predictions_!$M281*'Score Dashboard'!$B$2) - _raw_predictions_!$M281*'Score Dashboard'!$B$2*_coefficients_!H$12)/_coefficients_!H$8</f>
        <v>-0.53375995398848219</v>
      </c>
      <c r="I281">
        <f>(1-_raw_predictions_!$M281*'Score Dashboard'!$B$2) * _raw_predictions_!I281/_coefficients_!L$2 * (_raw_predictions_!J281-_coefficients_!I$2)/_coefficients_!I$8</f>
        <v>1.4321851192869048</v>
      </c>
      <c r="J281">
        <f>(1-_raw_predictions_!$M281*'Score Dashboard'!$B$2) * _raw_predictions_!K281/_coefficients_!M$2 * (_raw_predictions_!L281-_coefficients_!J$2)/_coefficients_!J$8</f>
        <v>0.34716205583403797</v>
      </c>
      <c r="K281">
        <f t="shared" si="4"/>
        <v>1.7525929238853026</v>
      </c>
    </row>
    <row r="282" spans="1:11">
      <c r="A282" t="str">
        <f>_raw_predictions_!A282</f>
        <v>DeAndre Jordan</v>
      </c>
      <c r="B282">
        <f>(_raw_predictions_!B282*(1-_raw_predictions_!$M282*'Score Dashboard'!$B$2) + 'Score Dashboard'!$B$2*_raw_predictions_!$M282*_coefficients_!B$12- _coefficients_!B$2)/_coefficients_!B$8</f>
        <v>-1.7519599983681862</v>
      </c>
      <c r="C282">
        <f>(_raw_predictions_!C282*(1-_raw_predictions_!$M282*'Score Dashboard'!$B$2) + 'Score Dashboard'!$B$2*_raw_predictions_!$M282*_coefficients_!C$12- _coefficients_!C$2)/_coefficients_!C$8</f>
        <v>-0.94571678599625397</v>
      </c>
      <c r="D282">
        <f>(_raw_predictions_!D282*(1-_raw_predictions_!$M282*'Score Dashboard'!$B$2) + 'Score Dashboard'!$B$2*_raw_predictions_!$M282*_coefficients_!D$12- _coefficients_!D$2)/_coefficients_!D$8</f>
        <v>-1.1818911376957841</v>
      </c>
      <c r="E282">
        <f>(_raw_predictions_!E282*(1-_raw_predictions_!$M282*'Score Dashboard'!$B$2) + 'Score Dashboard'!$B$2*_raw_predictions_!$M282*_coefficients_!E$12- _coefficients_!E$2)/_coefficients_!E$8</f>
        <v>-1.691351323267493</v>
      </c>
      <c r="F282">
        <f>(_raw_predictions_!F282*(1-_raw_predictions_!$M282*'Score Dashboard'!$B$2) + 'Score Dashboard'!$B$2*_raw_predictions_!$M282*_coefficients_!F$12- _coefficients_!F$2)/_coefficients_!F$8</f>
        <v>-0.53238178365842026</v>
      </c>
      <c r="G282">
        <f>(_raw_predictions_!G282*(1-_raw_predictions_!$M282*'Score Dashboard'!$B$2) + 'Score Dashboard'!$B$2*_raw_predictions_!$M282*_coefficients_!G$12- _coefficients_!G$2)/_coefficients_!G$8</f>
        <v>-1.1956380831193818</v>
      </c>
      <c r="H282">
        <f>(_coefficients_!H$2 - _raw_predictions_!H282*(1-_raw_predictions_!$M282*'Score Dashboard'!$B$2) - _raw_predictions_!$M282*'Score Dashboard'!$B$2*_coefficients_!H$12)/_coefficients_!H$8</f>
        <v>1.2375799943360353</v>
      </c>
      <c r="I282">
        <f>(1-_raw_predictions_!$M282*'Score Dashboard'!$B$2) * _raw_predictions_!I282/_coefficients_!L$2 * (_raw_predictions_!J282-_coefficients_!I$2)/_coefficients_!I$8</f>
        <v>-0.27933786174576886</v>
      </c>
      <c r="J282">
        <f>(1-_raw_predictions_!$M282*'Score Dashboard'!$B$2) * _raw_predictions_!K282/_coefficients_!M$2 * (_raw_predictions_!L282-_coefficients_!J$2)/_coefficients_!J$8</f>
        <v>0.21287669175629961</v>
      </c>
      <c r="K282">
        <f t="shared" si="4"/>
        <v>-6.1278202877589525</v>
      </c>
    </row>
    <row r="283" spans="1:11">
      <c r="A283" t="str">
        <f>_raw_predictions_!A283</f>
        <v>De'Anthony Melton</v>
      </c>
      <c r="B283">
        <f>(_raw_predictions_!B283*(1-_raw_predictions_!$M283*'Score Dashboard'!$B$2) + 'Score Dashboard'!$B$2*_raw_predictions_!$M283*_coefficients_!B$12- _coefficients_!B$2)/_coefficients_!B$8</f>
        <v>-0.83718689737096041</v>
      </c>
      <c r="C283">
        <f>(_raw_predictions_!C283*(1-_raw_predictions_!$M283*'Score Dashboard'!$B$2) + 'Score Dashboard'!$B$2*_raw_predictions_!$M283*_coefficients_!C$12- _coefficients_!C$2)/_coefficients_!C$8</f>
        <v>-0.49282098934069074</v>
      </c>
      <c r="D283">
        <f>(_raw_predictions_!D283*(1-_raw_predictions_!$M283*'Score Dashboard'!$B$2) + 'Score Dashboard'!$B$2*_raw_predictions_!$M283*_coefficients_!D$12- _coefficients_!D$2)/_coefficients_!D$8</f>
        <v>-0.34993045570558451</v>
      </c>
      <c r="E283">
        <f>(_raw_predictions_!E283*(1-_raw_predictions_!$M283*'Score Dashboard'!$B$2) + 'Score Dashboard'!$B$2*_raw_predictions_!$M283*_coefficients_!E$12- _coefficients_!E$2)/_coefficients_!E$8</f>
        <v>2.0288293525075116</v>
      </c>
      <c r="F283">
        <f>(_raw_predictions_!F283*(1-_raw_predictions_!$M283*'Score Dashboard'!$B$2) + 'Score Dashboard'!$B$2*_raw_predictions_!$M283*_coefficients_!F$12- _coefficients_!F$2)/_coefficients_!F$8</f>
        <v>-0.22919012063389554</v>
      </c>
      <c r="G283">
        <f>(_raw_predictions_!G283*(1-_raw_predictions_!$M283*'Score Dashboard'!$B$2) + 'Score Dashboard'!$B$2*_raw_predictions_!$M283*_coefficients_!G$12- _coefficients_!G$2)/_coefficients_!G$8</f>
        <v>0.47858806791571601</v>
      </c>
      <c r="H283">
        <f>(_coefficients_!H$2 - _raw_predictions_!H283*(1-_raw_predictions_!$M283*'Score Dashboard'!$B$2) - _raw_predictions_!$M283*'Score Dashboard'!$B$2*_coefficients_!H$12)/_coefficients_!H$8</f>
        <v>0.55275995153890967</v>
      </c>
      <c r="I283">
        <f>(1-_raw_predictions_!$M283*'Score Dashboard'!$B$2) * _raw_predictions_!I283/_coefficients_!L$2 * (_raw_predictions_!J283-_coefficients_!I$2)/_coefficients_!I$8</f>
        <v>-5.4525037909955408E-2</v>
      </c>
      <c r="J283">
        <f>(1-_raw_predictions_!$M283*'Score Dashboard'!$B$2) * _raw_predictions_!K283/_coefficients_!M$2 * (_raw_predictions_!L283-_coefficients_!J$2)/_coefficients_!J$8</f>
        <v>-0.83484188436371565</v>
      </c>
      <c r="K283">
        <f t="shared" si="4"/>
        <v>0.26168198663733511</v>
      </c>
    </row>
    <row r="284" spans="1:11">
      <c r="A284" t="str">
        <f>_raw_predictions_!A284</f>
        <v>De'Andre Hunter</v>
      </c>
      <c r="B284">
        <f>(_raw_predictions_!B284*(1-_raw_predictions_!$M284*'Score Dashboard'!$B$2) + 'Score Dashboard'!$B$2*_raw_predictions_!$M284*_coefficients_!B$12- _coefficients_!B$2)/_coefficients_!B$8</f>
        <v>-0.19972645403369754</v>
      </c>
      <c r="C284">
        <f>(_raw_predictions_!C284*(1-_raw_predictions_!$M284*'Score Dashboard'!$B$2) + 'Score Dashboard'!$B$2*_raw_predictions_!$M284*_coefficients_!C$12- _coefficients_!C$2)/_coefficients_!C$8</f>
        <v>-0.5666439540209911</v>
      </c>
      <c r="D284">
        <f>(_raw_predictions_!D284*(1-_raw_predictions_!$M284*'Score Dashboard'!$B$2) + 'Score Dashboard'!$B$2*_raw_predictions_!$M284*_coefficients_!D$12- _coefficients_!D$2)/_coefficients_!D$8</f>
        <v>-0.9205715671565734</v>
      </c>
      <c r="E284">
        <f>(_raw_predictions_!E284*(1-_raw_predictions_!$M284*'Score Dashboard'!$B$2) + 'Score Dashboard'!$B$2*_raw_predictions_!$M284*_coefficients_!E$12- _coefficients_!E$2)/_coefficients_!E$8</f>
        <v>-0.86004753443217818</v>
      </c>
      <c r="F284">
        <f>(_raw_predictions_!F284*(1-_raw_predictions_!$M284*'Score Dashboard'!$B$2) + 'Score Dashboard'!$B$2*_raw_predictions_!$M284*_coefficients_!F$12- _coefficients_!F$2)/_coefficients_!F$8</f>
        <v>-0.58494820002114789</v>
      </c>
      <c r="G284">
        <f>(_raw_predictions_!G284*(1-_raw_predictions_!$M284*'Score Dashboard'!$B$2) + 'Score Dashboard'!$B$2*_raw_predictions_!$M284*_coefficients_!G$12- _coefficients_!G$2)/_coefficients_!G$8</f>
        <v>-0.14364995132824737</v>
      </c>
      <c r="H284">
        <f>(_coefficients_!H$2 - _raw_predictions_!H284*(1-_raw_predictions_!$M284*'Score Dashboard'!$B$2) - _raw_predictions_!$M284*'Score Dashboard'!$B$2*_coefficients_!H$12)/_coefficients_!H$8</f>
        <v>0.79072929042811968</v>
      </c>
      <c r="I284">
        <f>(1-_raw_predictions_!$M284*'Score Dashboard'!$B$2) * _raw_predictions_!I284/_coefficients_!L$2 * (_raw_predictions_!J284-_coefficients_!I$2)/_coefficients_!I$8</f>
        <v>0.10376376860858805</v>
      </c>
      <c r="J284">
        <f>(1-_raw_predictions_!$M284*'Score Dashboard'!$B$2) * _raw_predictions_!K284/_coefficients_!M$2 * (_raw_predictions_!L284-_coefficients_!J$2)/_coefficients_!J$8</f>
        <v>-0.55941157585325241</v>
      </c>
      <c r="K284">
        <f t="shared" si="4"/>
        <v>-2.9405061778093802</v>
      </c>
    </row>
    <row r="285" spans="1:11">
      <c r="A285" t="str">
        <f>_raw_predictions_!A285</f>
        <v>De'Aaron Fox</v>
      </c>
      <c r="B285">
        <f>(_raw_predictions_!B285*(1-_raw_predictions_!$M285*'Score Dashboard'!$B$2) + 'Score Dashboard'!$B$2*_raw_predictions_!$M285*_coefficients_!B$12- _coefficients_!B$2)/_coefficients_!B$8</f>
        <v>1.4612569641473685</v>
      </c>
      <c r="C285">
        <f>(_raw_predictions_!C285*(1-_raw_predictions_!$M285*'Score Dashboard'!$B$2) + 'Score Dashboard'!$B$2*_raw_predictions_!$M285*_coefficients_!C$12- _coefficients_!C$2)/_coefficients_!C$8</f>
        <v>-0.47235756542190283</v>
      </c>
      <c r="D285">
        <f>(_raw_predictions_!D285*(1-_raw_predictions_!$M285*'Score Dashboard'!$B$2) + 'Score Dashboard'!$B$2*_raw_predictions_!$M285*_coefficients_!D$12- _coefficients_!D$2)/_coefficients_!D$8</f>
        <v>1.2841176021807676</v>
      </c>
      <c r="E285">
        <f>(_raw_predictions_!E285*(1-_raw_predictions_!$M285*'Score Dashboard'!$B$2) + 'Score Dashboard'!$B$2*_raw_predictions_!$M285*_coefficients_!E$12- _coefficients_!E$2)/_coefficients_!E$8</f>
        <v>0.60219223287662815</v>
      </c>
      <c r="F285">
        <f>(_raw_predictions_!F285*(1-_raw_predictions_!$M285*'Score Dashboard'!$B$2) + 'Score Dashboard'!$B$2*_raw_predictions_!$M285*_coefficients_!F$12- _coefficients_!F$2)/_coefficients_!F$8</f>
        <v>-0.59117938453333307</v>
      </c>
      <c r="G285">
        <f>(_raw_predictions_!G285*(1-_raw_predictions_!$M285*'Score Dashboard'!$B$2) + 'Score Dashboard'!$B$2*_raw_predictions_!$M285*_coefficients_!G$12- _coefficients_!G$2)/_coefficients_!G$8</f>
        <v>-1.6328384939592253E-2</v>
      </c>
      <c r="H285">
        <f>(_coefficients_!H$2 - _raw_predictions_!H285*(1-_raw_predictions_!$M285*'Score Dashboard'!$B$2) - _raw_predictions_!$M285*'Score Dashboard'!$B$2*_coefficients_!H$12)/_coefficients_!H$8</f>
        <v>-1.0673752175003175</v>
      </c>
      <c r="I285">
        <f>(1-_raw_predictions_!$M285*'Score Dashboard'!$B$2) * _raw_predictions_!I285/_coefficients_!L$2 * (_raw_predictions_!J285-_coefficients_!I$2)/_coefficients_!I$8</f>
        <v>-0.58122329055033428</v>
      </c>
      <c r="J285">
        <f>(1-_raw_predictions_!$M285*'Score Dashboard'!$B$2) * _raw_predictions_!K285/_coefficients_!M$2 * (_raw_predictions_!L285-_coefficients_!J$2)/_coefficients_!J$8</f>
        <v>4.208487147280425E-2</v>
      </c>
      <c r="K285">
        <f t="shared" si="4"/>
        <v>0.66118782773208895</v>
      </c>
    </row>
    <row r="286" spans="1:11">
      <c r="A286" t="str">
        <f>_raw_predictions_!A286</f>
        <v>Day'Ron Sharpe</v>
      </c>
      <c r="B286">
        <f>(_raw_predictions_!B286*(1-_raw_predictions_!$M286*'Score Dashboard'!$B$2) + 'Score Dashboard'!$B$2*_raw_predictions_!$M286*_coefficients_!B$12- _coefficients_!B$2)/_coefficients_!B$8</f>
        <v>-1.5914806939890089</v>
      </c>
      <c r="C286">
        <f>(_raw_predictions_!C286*(1-_raw_predictions_!$M286*'Score Dashboard'!$B$2) + 'Score Dashboard'!$B$2*_raw_predictions_!$M286*_coefficients_!C$12- _coefficients_!C$2)/_coefficients_!C$8</f>
        <v>-0.69176022192333264</v>
      </c>
      <c r="D286">
        <f>(_raw_predictions_!D286*(1-_raw_predictions_!$M286*'Score Dashboard'!$B$2) + 'Score Dashboard'!$B$2*_raw_predictions_!$M286*_coefficients_!D$12- _coefficients_!D$2)/_coefficients_!D$8</f>
        <v>-1.2880287426612906</v>
      </c>
      <c r="E286">
        <f>(_raw_predictions_!E286*(1-_raw_predictions_!$M286*'Score Dashboard'!$B$2) + 'Score Dashboard'!$B$2*_raw_predictions_!$M286*_coefficients_!E$12- _coefficients_!E$2)/_coefficients_!E$8</f>
        <v>-1.7345323596739812</v>
      </c>
      <c r="F286">
        <f>(_raw_predictions_!F286*(1-_raw_predictions_!$M286*'Score Dashboard'!$B$2) + 'Score Dashboard'!$B$2*_raw_predictions_!$M286*_coefficients_!F$12- _coefficients_!F$2)/_coefficients_!F$8</f>
        <v>-0.18110906106713245</v>
      </c>
      <c r="G286">
        <f>(_raw_predictions_!G286*(1-_raw_predictions_!$M286*'Score Dashboard'!$B$2) + 'Score Dashboard'!$B$2*_raw_predictions_!$M286*_coefficients_!G$12- _coefficients_!G$2)/_coefficients_!G$8</f>
        <v>-1.3349531268756183</v>
      </c>
      <c r="H286">
        <f>(_coefficients_!H$2 - _raw_predictions_!H286*(1-_raw_predictions_!$M286*'Score Dashboard'!$B$2) - _raw_predictions_!$M286*'Score Dashboard'!$B$2*_coefficients_!H$12)/_coefficients_!H$8</f>
        <v>1.2015901670089861</v>
      </c>
      <c r="I286">
        <f>(1-_raw_predictions_!$M286*'Score Dashboard'!$B$2) * _raw_predictions_!I286/_coefficients_!L$2 * (_raw_predictions_!J286-_coefficients_!I$2)/_coefficients_!I$8</f>
        <v>-0.53006725363251428</v>
      </c>
      <c r="J286">
        <f>(1-_raw_predictions_!$M286*'Score Dashboard'!$B$2) * _raw_predictions_!K286/_coefficients_!M$2 * (_raw_predictions_!L286-_coefficients_!J$2)/_coefficients_!J$8</f>
        <v>0.37952239720591141</v>
      </c>
      <c r="K286">
        <f t="shared" si="4"/>
        <v>-5.7708188956079809</v>
      </c>
    </row>
    <row r="287" spans="1:11">
      <c r="A287" t="str">
        <f>_raw_predictions_!A287</f>
        <v>Davon Reed</v>
      </c>
      <c r="B287">
        <f>(_raw_predictions_!B287*(1-_raw_predictions_!$M287*'Score Dashboard'!$B$2) + 'Score Dashboard'!$B$2*_raw_predictions_!$M287*_coefficients_!B$12- _coefficients_!B$2)/_coefficients_!B$8</f>
        <v>-1.5955301638837538</v>
      </c>
      <c r="C287">
        <f>(_raw_predictions_!C287*(1-_raw_predictions_!$M287*'Score Dashboard'!$B$2) + 'Score Dashboard'!$B$2*_raw_predictions_!$M287*_coefficients_!C$12- _coefficients_!C$2)/_coefficients_!C$8</f>
        <v>-1.2504281274278457</v>
      </c>
      <c r="D287">
        <f>(_raw_predictions_!D287*(1-_raw_predictions_!$M287*'Score Dashboard'!$B$2) + 'Score Dashboard'!$B$2*_raw_predictions_!$M287*_coefficients_!D$12- _coefficients_!D$2)/_coefficients_!D$8</f>
        <v>-1.0748908040866054</v>
      </c>
      <c r="E287">
        <f>(_raw_predictions_!E287*(1-_raw_predictions_!$M287*'Score Dashboard'!$B$2) + 'Score Dashboard'!$B$2*_raw_predictions_!$M287*_coefficients_!E$12- _coefficients_!E$2)/_coefficients_!E$8</f>
        <v>-1.2284152071298895</v>
      </c>
      <c r="F287">
        <f>(_raw_predictions_!F287*(1-_raw_predictions_!$M287*'Score Dashboard'!$B$2) + 'Score Dashboard'!$B$2*_raw_predictions_!$M287*_coefficients_!F$12- _coefficients_!F$2)/_coefficients_!F$8</f>
        <v>-0.74724190034768567</v>
      </c>
      <c r="G287">
        <f>(_raw_predictions_!G287*(1-_raw_predictions_!$M287*'Score Dashboard'!$B$2) + 'Score Dashboard'!$B$2*_raw_predictions_!$M287*_coefficients_!G$12- _coefficients_!G$2)/_coefficients_!G$8</f>
        <v>-0.71943754672377458</v>
      </c>
      <c r="H287">
        <f>(_coefficients_!H$2 - _raw_predictions_!H287*(1-_raw_predictions_!$M287*'Score Dashboard'!$B$2) - _raw_predictions_!$M287*'Score Dashboard'!$B$2*_coefficients_!H$12)/_coefficients_!H$8</f>
        <v>1.4130968807989031</v>
      </c>
      <c r="I287">
        <f>(1-_raw_predictions_!$M287*'Score Dashboard'!$B$2) * _raw_predictions_!I287/_coefficients_!L$2 * (_raw_predictions_!J287-_coefficients_!I$2)/_coefficients_!I$8</f>
        <v>-5.3295630597628312E-2</v>
      </c>
      <c r="J287">
        <f>(1-_raw_predictions_!$M287*'Score Dashboard'!$B$2) * _raw_predictions_!K287/_coefficients_!M$2 * (_raw_predictions_!L287-_coefficients_!J$2)/_coefficients_!J$8</f>
        <v>-0.14371350659363649</v>
      </c>
      <c r="K287">
        <f t="shared" si="4"/>
        <v>-5.399856005991917</v>
      </c>
    </row>
    <row r="288" spans="1:11">
      <c r="A288" t="str">
        <f>_raw_predictions_!A288</f>
        <v>Davis Bertans</v>
      </c>
      <c r="B288">
        <f>(_raw_predictions_!B288*(1-_raw_predictions_!$M288*'Score Dashboard'!$B$2) + 'Score Dashboard'!$B$2*_raw_predictions_!$M288*_coefficients_!B$12- _coefficients_!B$2)/_coefficients_!B$8</f>
        <v>-1.783534593497329</v>
      </c>
      <c r="C288">
        <f>(_raw_predictions_!C288*(1-_raw_predictions_!$M288*'Score Dashboard'!$B$2) + 'Score Dashboard'!$B$2*_raw_predictions_!$M288*_coefficients_!C$12- _coefficients_!C$2)/_coefficients_!C$8</f>
        <v>-1.3274021553487116</v>
      </c>
      <c r="D288">
        <f>(_raw_predictions_!D288*(1-_raw_predictions_!$M288*'Score Dashboard'!$B$2) + 'Score Dashboard'!$B$2*_raw_predictions_!$M288*_coefficients_!D$12- _coefficients_!D$2)/_coefficients_!D$8</f>
        <v>-1.2814679375935598</v>
      </c>
      <c r="E288">
        <f>(_raw_predictions_!E288*(1-_raw_predictions_!$M288*'Score Dashboard'!$B$2) + 'Score Dashboard'!$B$2*_raw_predictions_!$M288*_coefficients_!E$12- _coefficients_!E$2)/_coefficients_!E$8</f>
        <v>-1.913070370568007</v>
      </c>
      <c r="F288">
        <f>(_raw_predictions_!F288*(1-_raw_predictions_!$M288*'Score Dashboard'!$B$2) + 'Score Dashboard'!$B$2*_raw_predictions_!$M288*_coefficients_!F$12- _coefficients_!F$2)/_coefficients_!F$8</f>
        <v>-0.78115722645868924</v>
      </c>
      <c r="G288">
        <f>(_raw_predictions_!G288*(1-_raw_predictions_!$M288*'Score Dashboard'!$B$2) + 'Score Dashboard'!$B$2*_raw_predictions_!$M288*_coefficients_!G$12- _coefficients_!G$2)/_coefficients_!G$8</f>
        <v>-0.18126802638751979</v>
      </c>
      <c r="H288">
        <f>(_coefficients_!H$2 - _raw_predictions_!H288*(1-_raw_predictions_!$M288*'Score Dashboard'!$B$2) - _raw_predictions_!$M288*'Score Dashboard'!$B$2*_coefficients_!H$12)/_coefficients_!H$8</f>
        <v>1.7107149483203477</v>
      </c>
      <c r="I288">
        <f>(1-_raw_predictions_!$M288*'Score Dashboard'!$B$2) * _raw_predictions_!I288/_coefficients_!L$2 * (_raw_predictions_!J288-_coefficients_!I$2)/_coefficients_!I$8</f>
        <v>2.7524720288263495E-2</v>
      </c>
      <c r="J288">
        <f>(1-_raw_predictions_!$M288*'Score Dashboard'!$B$2) * _raw_predictions_!K288/_coefficients_!M$2 * (_raw_predictions_!L288-_coefficients_!J$2)/_coefficients_!J$8</f>
        <v>-0.25603192319709495</v>
      </c>
      <c r="K288">
        <f t="shared" si="4"/>
        <v>-5.785692564442301</v>
      </c>
    </row>
    <row r="289" spans="1:11">
      <c r="A289" t="str">
        <f>_raw_predictions_!A289</f>
        <v>Davion Mitchell</v>
      </c>
      <c r="B289">
        <f>(_raw_predictions_!B289*(1-_raw_predictions_!$M289*'Score Dashboard'!$B$2) + 'Score Dashboard'!$B$2*_raw_predictions_!$M289*_coefficients_!B$12- _coefficients_!B$2)/_coefficients_!B$8</f>
        <v>-1.1116628108685513</v>
      </c>
      <c r="C289">
        <f>(_raw_predictions_!C289*(1-_raw_predictions_!$M289*'Score Dashboard'!$B$2) + 'Score Dashboard'!$B$2*_raw_predictions_!$M289*_coefficients_!C$12- _coefficients_!C$2)/_coefficients_!C$8</f>
        <v>-1.3159315263239291</v>
      </c>
      <c r="D289">
        <f>(_raw_predictions_!D289*(1-_raw_predictions_!$M289*'Score Dashboard'!$B$2) + 'Score Dashboard'!$B$2*_raw_predictions_!$M289*_coefficients_!D$12- _coefficients_!D$2)/_coefficients_!D$8</f>
        <v>-0.21408296396538171</v>
      </c>
      <c r="E289">
        <f>(_raw_predictions_!E289*(1-_raw_predictions_!$M289*'Score Dashboard'!$B$2) + 'Score Dashboard'!$B$2*_raw_predictions_!$M289*_coefficients_!E$12- _coefficients_!E$2)/_coefficients_!E$8</f>
        <v>-0.65100751711085925</v>
      </c>
      <c r="F289">
        <f>(_raw_predictions_!F289*(1-_raw_predictions_!$M289*'Score Dashboard'!$B$2) + 'Score Dashboard'!$B$2*_raw_predictions_!$M289*_coefficients_!F$12- _coefficients_!F$2)/_coefficients_!F$8</f>
        <v>-0.72754620771223266</v>
      </c>
      <c r="G289">
        <f>(_raw_predictions_!G289*(1-_raw_predictions_!$M289*'Score Dashboard'!$B$2) + 'Score Dashboard'!$B$2*_raw_predictions_!$M289*_coefficients_!G$12- _coefficients_!G$2)/_coefficients_!G$8</f>
        <v>-0.48593313566514945</v>
      </c>
      <c r="H289">
        <f>(_coefficients_!H$2 - _raw_predictions_!H289*(1-_raw_predictions_!$M289*'Score Dashboard'!$B$2) - _raw_predictions_!$M289*'Score Dashboard'!$B$2*_coefficients_!H$12)/_coefficients_!H$8</f>
        <v>0.72127886322843593</v>
      </c>
      <c r="I289">
        <f>(1-_raw_predictions_!$M289*'Score Dashboard'!$B$2) * _raw_predictions_!I289/_coefficients_!L$2 * (_raw_predictions_!J289-_coefficients_!I$2)/_coefficients_!I$8</f>
        <v>1.4739640910031262E-2</v>
      </c>
      <c r="J289">
        <f>(1-_raw_predictions_!$M289*'Score Dashboard'!$B$2) * _raw_predictions_!K289/_coefficients_!M$2 * (_raw_predictions_!L289-_coefficients_!J$2)/_coefficients_!J$8</f>
        <v>-0.52823475407457465</v>
      </c>
      <c r="K289">
        <f t="shared" si="4"/>
        <v>-4.2983804115822108</v>
      </c>
    </row>
    <row r="290" spans="1:11">
      <c r="A290" t="str">
        <f>_raw_predictions_!A290</f>
        <v>David Roddy</v>
      </c>
      <c r="B290">
        <f>(_raw_predictions_!B290*(1-_raw_predictions_!$M290*'Score Dashboard'!$B$2) + 'Score Dashboard'!$B$2*_raw_predictions_!$M290*_coefficients_!B$12- _coefficients_!B$2)/_coefficients_!B$8</f>
        <v>-1.2090646147637492</v>
      </c>
      <c r="C290">
        <f>(_raw_predictions_!C290*(1-_raw_predictions_!$M290*'Score Dashboard'!$B$2) + 'Score Dashboard'!$B$2*_raw_predictions_!$M290*_coefficients_!C$12- _coefficients_!C$2)/_coefficients_!C$8</f>
        <v>-0.80458618284870531</v>
      </c>
      <c r="D290">
        <f>(_raw_predictions_!D290*(1-_raw_predictions_!$M290*'Score Dashboard'!$B$2) + 'Score Dashboard'!$B$2*_raw_predictions_!$M290*_coefficients_!D$12- _coefficients_!D$2)/_coefficients_!D$8</f>
        <v>-1.14699840590277</v>
      </c>
      <c r="E290">
        <f>(_raw_predictions_!E290*(1-_raw_predictions_!$M290*'Score Dashboard'!$B$2) + 'Score Dashboard'!$B$2*_raw_predictions_!$M290*_coefficients_!E$12- _coefficients_!E$2)/_coefficients_!E$8</f>
        <v>-1.1407203669629098</v>
      </c>
      <c r="F290">
        <f>(_raw_predictions_!F290*(1-_raw_predictions_!$M290*'Score Dashboard'!$B$2) + 'Score Dashboard'!$B$2*_raw_predictions_!$M290*_coefficients_!F$12- _coefficients_!F$2)/_coefficients_!F$8</f>
        <v>-0.6017667235850982</v>
      </c>
      <c r="G290">
        <f>(_raw_predictions_!G290*(1-_raw_predictions_!$M290*'Score Dashboard'!$B$2) + 'Score Dashboard'!$B$2*_raw_predictions_!$M290*_coefficients_!G$12- _coefficients_!G$2)/_coefficients_!G$8</f>
        <v>-0.66365622120920476</v>
      </c>
      <c r="H290">
        <f>(_coefficients_!H$2 - _raw_predictions_!H290*(1-_raw_predictions_!$M290*'Score Dashboard'!$B$2) - _raw_predictions_!$M290*'Score Dashboard'!$B$2*_coefficients_!H$12)/_coefficients_!H$8</f>
        <v>1.0962774005840663</v>
      </c>
      <c r="I290">
        <f>(1-_raw_predictions_!$M290*'Score Dashboard'!$B$2) * _raw_predictions_!I290/_coefficients_!L$2 * (_raw_predictions_!J290-_coefficients_!I$2)/_coefficients_!I$8</f>
        <v>-0.28633313304818508</v>
      </c>
      <c r="J290">
        <f>(1-_raw_predictions_!$M290*'Score Dashboard'!$B$2) * _raw_predictions_!K290/_coefficients_!M$2 * (_raw_predictions_!L290-_coefficients_!J$2)/_coefficients_!J$8</f>
        <v>-0.47268514008738838</v>
      </c>
      <c r="K290">
        <f t="shared" si="4"/>
        <v>-5.2295333878239445</v>
      </c>
    </row>
    <row r="291" spans="1:11">
      <c r="A291" t="str">
        <f>_raw_predictions_!A291</f>
        <v>Deni Avdija</v>
      </c>
      <c r="B291">
        <f>(_raw_predictions_!B291*(1-_raw_predictions_!$M291*'Score Dashboard'!$B$2) + 'Score Dashboard'!$B$2*_raw_predictions_!$M291*_coefficients_!B$12- _coefficients_!B$2)/_coefficients_!B$8</f>
        <v>-0.78428887103898048</v>
      </c>
      <c r="C291">
        <f>(_raw_predictions_!C291*(1-_raw_predictions_!$M291*'Score Dashboard'!$B$2) + 'Score Dashboard'!$B$2*_raw_predictions_!$M291*_coefficients_!C$12- _coefficients_!C$2)/_coefficients_!C$8</f>
        <v>0.23163707501376427</v>
      </c>
      <c r="D291">
        <f>(_raw_predictions_!D291*(1-_raw_predictions_!$M291*'Score Dashboard'!$B$2) + 'Score Dashboard'!$B$2*_raw_predictions_!$M291*_coefficients_!D$12- _coefficients_!D$2)/_coefficients_!D$8</f>
        <v>-0.19157008776015103</v>
      </c>
      <c r="E291">
        <f>(_raw_predictions_!E291*(1-_raw_predictions_!$M291*'Score Dashboard'!$B$2) + 'Score Dashboard'!$B$2*_raw_predictions_!$M291*_coefficients_!E$12- _coefficients_!E$2)/_coefficients_!E$8</f>
        <v>3.5698458921002985E-2</v>
      </c>
      <c r="F291">
        <f>(_raw_predictions_!F291*(1-_raw_predictions_!$M291*'Score Dashboard'!$B$2) + 'Score Dashboard'!$B$2*_raw_predictions_!$M291*_coefficients_!F$12- _coefficients_!F$2)/_coefficients_!F$8</f>
        <v>-0.2889957182527213</v>
      </c>
      <c r="G291">
        <f>(_raw_predictions_!G291*(1-_raw_predictions_!$M291*'Score Dashboard'!$B$2) + 'Score Dashboard'!$B$2*_raw_predictions_!$M291*_coefficients_!G$12- _coefficients_!G$2)/_coefficients_!G$8</f>
        <v>-0.46371944196094511</v>
      </c>
      <c r="H291">
        <f>(_coefficients_!H$2 - _raw_predictions_!H291*(1-_raw_predictions_!$M291*'Score Dashboard'!$B$2) - _raw_predictions_!$M291*'Score Dashboard'!$B$2*_coefficients_!H$12)/_coefficients_!H$8</f>
        <v>0.16412240531215228</v>
      </c>
      <c r="I291">
        <f>(1-_raw_predictions_!$M291*'Score Dashboard'!$B$2) * _raw_predictions_!I291/_coefficients_!L$2 * (_raw_predictions_!J291-_coefficients_!I$2)/_coefficients_!I$8</f>
        <v>-0.33525715326172667</v>
      </c>
      <c r="J291">
        <f>(1-_raw_predictions_!$M291*'Score Dashboard'!$B$2) * _raw_predictions_!K291/_coefficients_!M$2 * (_raw_predictions_!L291-_coefficients_!J$2)/_coefficients_!J$8</f>
        <v>-0.52893047728771447</v>
      </c>
      <c r="K291">
        <f t="shared" si="4"/>
        <v>-2.1613038103153199</v>
      </c>
    </row>
    <row r="292" spans="1:11">
      <c r="A292" t="str">
        <f>_raw_predictions_!A292</f>
        <v>Chima Moneke</v>
      </c>
      <c r="B292">
        <f>(_raw_predictions_!B292*(1-_raw_predictions_!$M292*'Score Dashboard'!$B$2) + 'Score Dashboard'!$B$2*_raw_predictions_!$M292*_coefficients_!B$12- _coefficients_!B$2)/_coefficients_!B$8</f>
        <v>-1.5808591085021413</v>
      </c>
      <c r="C292">
        <f>(_raw_predictions_!C292*(1-_raw_predictions_!$M292*'Score Dashboard'!$B$2) + 'Score Dashboard'!$B$2*_raw_predictions_!$M292*_coefficients_!C$12- _coefficients_!C$2)/_coefficients_!C$8</f>
        <v>-1.1999379881358372</v>
      </c>
      <c r="D292">
        <f>(_raw_predictions_!D292*(1-_raw_predictions_!$M292*'Score Dashboard'!$B$2) + 'Score Dashboard'!$B$2*_raw_predictions_!$M292*_coefficients_!D$12- _coefficients_!D$2)/_coefficients_!D$8</f>
        <v>-1.090580332155451</v>
      </c>
      <c r="E292">
        <f>(_raw_predictions_!E292*(1-_raw_predictions_!$M292*'Score Dashboard'!$B$2) + 'Score Dashboard'!$B$2*_raw_predictions_!$M292*_coefficients_!E$12- _coefficients_!E$2)/_coefficients_!E$8</f>
        <v>-1.3923183525067109</v>
      </c>
      <c r="F292">
        <f>(_raw_predictions_!F292*(1-_raw_predictions_!$M292*'Score Dashboard'!$B$2) + 'Score Dashboard'!$B$2*_raw_predictions_!$M292*_coefficients_!F$12- _coefficients_!F$2)/_coefficients_!F$8</f>
        <v>-0.7686784977516552</v>
      </c>
      <c r="G292">
        <f>(_raw_predictions_!G292*(1-_raw_predictions_!$M292*'Score Dashboard'!$B$2) + 'Score Dashboard'!$B$2*_raw_predictions_!$M292*_coefficients_!G$12- _coefficients_!G$2)/_coefficients_!G$8</f>
        <v>-0.91780469514969609</v>
      </c>
      <c r="H292">
        <f>(_coefficients_!H$2 - _raw_predictions_!H292*(1-_raw_predictions_!$M292*'Score Dashboard'!$B$2) - _raw_predictions_!$M292*'Score Dashboard'!$B$2*_coefficients_!H$12)/_coefficients_!H$8</f>
        <v>1.3255569169119779</v>
      </c>
      <c r="I292">
        <f>(1-_raw_predictions_!$M292*'Score Dashboard'!$B$2) * _raw_predictions_!I292/_coefficients_!L$2 * (_raw_predictions_!J292-_coefficients_!I$2)/_coefficients_!I$8</f>
        <v>-0.12818073994058035</v>
      </c>
      <c r="J292">
        <f>(1-_raw_predictions_!$M292*'Score Dashboard'!$B$2) * _raw_predictions_!K292/_coefficients_!M$2 * (_raw_predictions_!L292-_coefficients_!J$2)/_coefficients_!J$8</f>
        <v>-3.3802186067374652E-2</v>
      </c>
      <c r="K292">
        <f t="shared" si="4"/>
        <v>-5.786604983297468</v>
      </c>
    </row>
    <row r="293" spans="1:11">
      <c r="A293" t="str">
        <f>_raw_predictions_!A293</f>
        <v>Charles Bassey</v>
      </c>
      <c r="B293">
        <f>(_raw_predictions_!B293*(1-_raw_predictions_!$M293*'Score Dashboard'!$B$2) + 'Score Dashboard'!$B$2*_raw_predictions_!$M293*_coefficients_!B$12- _coefficients_!B$2)/_coefficients_!B$8</f>
        <v>-1.5622604942999185</v>
      </c>
      <c r="C293">
        <f>(_raw_predictions_!C293*(1-_raw_predictions_!$M293*'Score Dashboard'!$B$2) + 'Score Dashboard'!$B$2*_raw_predictions_!$M293*_coefficients_!C$12- _coefficients_!C$2)/_coefficients_!C$8</f>
        <v>-0.57784770912174221</v>
      </c>
      <c r="D293">
        <f>(_raw_predictions_!D293*(1-_raw_predictions_!$M293*'Score Dashboard'!$B$2) + 'Score Dashboard'!$B$2*_raw_predictions_!$M293*_coefficients_!D$12- _coefficients_!D$2)/_coefficients_!D$8</f>
        <v>-1.0717907515906611</v>
      </c>
      <c r="E293">
        <f>(_raw_predictions_!E293*(1-_raw_predictions_!$M293*'Score Dashboard'!$B$2) + 'Score Dashboard'!$B$2*_raw_predictions_!$M293*_coefficients_!E$12- _coefficients_!E$2)/_coefficients_!E$8</f>
        <v>-1.3084111423434439</v>
      </c>
      <c r="F293">
        <f>(_raw_predictions_!F293*(1-_raw_predictions_!$M293*'Score Dashboard'!$B$2) + 'Score Dashboard'!$B$2*_raw_predictions_!$M293*_coefficients_!F$12- _coefficients_!F$2)/_coefficients_!F$8</f>
        <v>0.11290234342720357</v>
      </c>
      <c r="G293">
        <f>(_raw_predictions_!G293*(1-_raw_predictions_!$M293*'Score Dashboard'!$B$2) + 'Score Dashboard'!$B$2*_raw_predictions_!$M293*_coefficients_!G$12- _coefficients_!G$2)/_coefficients_!G$8</f>
        <v>-1.2312041577231092</v>
      </c>
      <c r="H293">
        <f>(_coefficients_!H$2 - _raw_predictions_!H293*(1-_raw_predictions_!$M293*'Score Dashboard'!$B$2) - _raw_predictions_!$M293*'Score Dashboard'!$B$2*_coefficients_!H$12)/_coefficients_!H$8</f>
        <v>1.0418875500004283</v>
      </c>
      <c r="I293">
        <f>(1-_raw_predictions_!$M293*'Score Dashboard'!$B$2) * _raw_predictions_!I293/_coefficients_!L$2 * (_raw_predictions_!J293-_coefficients_!I$2)/_coefficients_!I$8</f>
        <v>-0.30831742413717173</v>
      </c>
      <c r="J293">
        <f>(1-_raw_predictions_!$M293*'Score Dashboard'!$B$2) * _raw_predictions_!K293/_coefficients_!M$2 * (_raw_predictions_!L293-_coefficients_!J$2)/_coefficients_!J$8</f>
        <v>0.5106539470911059</v>
      </c>
      <c r="K293">
        <f t="shared" si="4"/>
        <v>-4.394387838697309</v>
      </c>
    </row>
    <row r="294" spans="1:11">
      <c r="A294" t="str">
        <f>_raw_predictions_!A294</f>
        <v>Cedi Osman</v>
      </c>
      <c r="B294">
        <f>(_raw_predictions_!B294*(1-_raw_predictions_!$M294*'Score Dashboard'!$B$2) + 'Score Dashboard'!$B$2*_raw_predictions_!$M294*_coefficients_!B$12- _coefficients_!B$2)/_coefficients_!B$8</f>
        <v>-1.0426646230277266</v>
      </c>
      <c r="C294">
        <f>(_raw_predictions_!C294*(1-_raw_predictions_!$M294*'Score Dashboard'!$B$2) + 'Score Dashboard'!$B$2*_raw_predictions_!$M294*_coefficients_!C$12- _coefficients_!C$2)/_coefficients_!C$8</f>
        <v>-1.0710680005875313</v>
      </c>
      <c r="D294">
        <f>(_raw_predictions_!D294*(1-_raw_predictions_!$M294*'Score Dashboard'!$B$2) + 'Score Dashboard'!$B$2*_raw_predictions_!$M294*_coefficients_!D$12- _coefficients_!D$2)/_coefficients_!D$8</f>
        <v>-0.93620591057719948</v>
      </c>
      <c r="E294">
        <f>(_raw_predictions_!E294*(1-_raw_predictions_!$M294*'Score Dashboard'!$B$2) + 'Score Dashboard'!$B$2*_raw_predictions_!$M294*_coefficients_!E$12- _coefficients_!E$2)/_coefficients_!E$8</f>
        <v>-1.0367127036346309</v>
      </c>
      <c r="F294">
        <f>(_raw_predictions_!F294*(1-_raw_predictions_!$M294*'Score Dashboard'!$B$2) + 'Score Dashboard'!$B$2*_raw_predictions_!$M294*_coefficients_!F$12- _coefficients_!F$2)/_coefficients_!F$8</f>
        <v>-0.86346894528365936</v>
      </c>
      <c r="G294">
        <f>(_raw_predictions_!G294*(1-_raw_predictions_!$M294*'Score Dashboard'!$B$2) + 'Score Dashboard'!$B$2*_raw_predictions_!$M294*_coefficients_!G$12- _coefficients_!G$2)/_coefficients_!G$8</f>
        <v>-0.16976928233203606</v>
      </c>
      <c r="H294">
        <f>(_coefficients_!H$2 - _raw_predictions_!H294*(1-_raw_predictions_!$M294*'Score Dashboard'!$B$2) - _raw_predictions_!$M294*'Score Dashboard'!$B$2*_coefficients_!H$12)/_coefficients_!H$8</f>
        <v>1.2129666620941517</v>
      </c>
      <c r="I294">
        <f>(1-_raw_predictions_!$M294*'Score Dashboard'!$B$2) * _raw_predictions_!I294/_coefficients_!L$2 * (_raw_predictions_!J294-_coefficients_!I$2)/_coefficients_!I$8</f>
        <v>-0.2569255196965991</v>
      </c>
      <c r="J294">
        <f>(1-_raw_predictions_!$M294*'Score Dashboard'!$B$2) * _raw_predictions_!K294/_coefficients_!M$2 * (_raw_predictions_!L294-_coefficients_!J$2)/_coefficients_!J$8</f>
        <v>-0.51838704258013879</v>
      </c>
      <c r="K294">
        <f t="shared" si="4"/>
        <v>-4.6822353656253712</v>
      </c>
    </row>
    <row r="295" spans="1:11">
      <c r="A295" t="str">
        <f>_raw_predictions_!A295</f>
        <v>Ayo Dosunmu</v>
      </c>
      <c r="B295">
        <f>(_raw_predictions_!B295*(1-_raw_predictions_!$M295*'Score Dashboard'!$B$2) + 'Score Dashboard'!$B$2*_raw_predictions_!$M295*_coefficients_!B$12- _coefficients_!B$2)/_coefficients_!B$8</f>
        <v>-0.79500569680663835</v>
      </c>
      <c r="C295">
        <f>(_raw_predictions_!C295*(1-_raw_predictions_!$M295*'Score Dashboard'!$B$2) + 'Score Dashboard'!$B$2*_raw_predictions_!$M295*_coefficients_!C$12- _coefficients_!C$2)/_coefficients_!C$8</f>
        <v>-0.82807723668421385</v>
      </c>
      <c r="D295">
        <f>(_raw_predictions_!D295*(1-_raw_predictions_!$M295*'Score Dashboard'!$B$2) + 'Score Dashboard'!$B$2*_raw_predictions_!$M295*_coefficients_!D$12- _coefficients_!D$2)/_coefficients_!D$8</f>
        <v>-9.2000309874240696E-2</v>
      </c>
      <c r="E295">
        <f>(_raw_predictions_!E295*(1-_raw_predictions_!$M295*'Score Dashboard'!$B$2) + 'Score Dashboard'!$B$2*_raw_predictions_!$M295*_coefficients_!E$12- _coefficients_!E$2)/_coefficients_!E$8</f>
        <v>2.580985136730498E-2</v>
      </c>
      <c r="F295">
        <f>(_raw_predictions_!F295*(1-_raw_predictions_!$M295*'Score Dashboard'!$B$2) + 'Score Dashboard'!$B$2*_raw_predictions_!$M295*_coefficients_!F$12- _coefficients_!F$2)/_coefficients_!F$8</f>
        <v>-0.52887748062937656</v>
      </c>
      <c r="G295">
        <f>(_raw_predictions_!G295*(1-_raw_predictions_!$M295*'Score Dashboard'!$B$2) + 'Score Dashboard'!$B$2*_raw_predictions_!$M295*_coefficients_!G$12- _coefficients_!G$2)/_coefficients_!G$8</f>
        <v>-0.57054958007130629</v>
      </c>
      <c r="H295">
        <f>(_coefficients_!H$2 - _raw_predictions_!H295*(1-_raw_predictions_!$M295*'Score Dashboard'!$B$2) - _raw_predictions_!$M295*'Score Dashboard'!$B$2*_coefficients_!H$12)/_coefficients_!H$8</f>
        <v>0.44967289810774141</v>
      </c>
      <c r="I295">
        <f>(1-_raw_predictions_!$M295*'Score Dashboard'!$B$2) * _raw_predictions_!I295/_coefficients_!L$2 * (_raw_predictions_!J295-_coefficients_!I$2)/_coefficients_!I$8</f>
        <v>-4.768225910543389E-3</v>
      </c>
      <c r="J295">
        <f>(1-_raw_predictions_!$M295*'Score Dashboard'!$B$2) * _raw_predictions_!K295/_coefficients_!M$2 * (_raw_predictions_!L295-_coefficients_!J$2)/_coefficients_!J$8</f>
        <v>-7.8644663521811719E-3</v>
      </c>
      <c r="K295">
        <f t="shared" si="4"/>
        <v>-2.351660246853454</v>
      </c>
    </row>
    <row r="296" spans="1:11">
      <c r="A296" t="str">
        <f>_raw_predictions_!A296</f>
        <v>Austin Rivers</v>
      </c>
      <c r="B296">
        <f>(_raw_predictions_!B296*(1-_raw_predictions_!$M296*'Score Dashboard'!$B$2) + 'Score Dashboard'!$B$2*_raw_predictions_!$M296*_coefficients_!B$12- _coefficients_!B$2)/_coefficients_!B$8</f>
        <v>-1.5764349998544263</v>
      </c>
      <c r="C296">
        <f>(_raw_predictions_!C296*(1-_raw_predictions_!$M296*'Score Dashboard'!$B$2) + 'Score Dashboard'!$B$2*_raw_predictions_!$M296*_coefficients_!C$12- _coefficients_!C$2)/_coefficients_!C$8</f>
        <v>-1.3619587194174076</v>
      </c>
      <c r="D296">
        <f>(_raw_predictions_!D296*(1-_raw_predictions_!$M296*'Score Dashboard'!$B$2) + 'Score Dashboard'!$B$2*_raw_predictions_!$M296*_coefficients_!D$12- _coefficients_!D$2)/_coefficients_!D$8</f>
        <v>-0.96430524698721443</v>
      </c>
      <c r="E296">
        <f>(_raw_predictions_!E296*(1-_raw_predictions_!$M296*'Score Dashboard'!$B$2) + 'Score Dashboard'!$B$2*_raw_predictions_!$M296*_coefficients_!E$12- _coefficients_!E$2)/_coefficients_!E$8</f>
        <v>-1.0613233446568937</v>
      </c>
      <c r="F296">
        <f>(_raw_predictions_!F296*(1-_raw_predictions_!$M296*'Score Dashboard'!$B$2) + 'Score Dashboard'!$B$2*_raw_predictions_!$M296*_coefficients_!F$12- _coefficients_!F$2)/_coefficients_!F$8</f>
        <v>-0.91170688520058529</v>
      </c>
      <c r="G296">
        <f>(_raw_predictions_!G296*(1-_raw_predictions_!$M296*'Score Dashboard'!$B$2) + 'Score Dashboard'!$B$2*_raw_predictions_!$M296*_coefficients_!G$12- _coefficients_!G$2)/_coefficients_!G$8</f>
        <v>-0.59027358075195313</v>
      </c>
      <c r="H296">
        <f>(_coefficients_!H$2 - _raw_predictions_!H296*(1-_raw_predictions_!$M296*'Score Dashboard'!$B$2) - _raw_predictions_!$M296*'Score Dashboard'!$B$2*_coefficients_!H$12)/_coefficients_!H$8</f>
        <v>1.5070901432984223</v>
      </c>
      <c r="I296">
        <f>(1-_raw_predictions_!$M296*'Score Dashboard'!$B$2) * _raw_predictions_!I296/_coefficients_!L$2 * (_raw_predictions_!J296-_coefficients_!I$2)/_coefficients_!I$8</f>
        <v>-3.5757854230398747E-2</v>
      </c>
      <c r="J296">
        <f>(1-_raw_predictions_!$M296*'Score Dashboard'!$B$2) * _raw_predictions_!K296/_coefficients_!M$2 * (_raw_predictions_!L296-_coefficients_!J$2)/_coefficients_!J$8</f>
        <v>-0.23362335109380919</v>
      </c>
      <c r="K296">
        <f t="shared" si="4"/>
        <v>-5.2282938388942659</v>
      </c>
    </row>
    <row r="297" spans="1:11">
      <c r="A297" t="str">
        <f>_raw_predictions_!A297</f>
        <v>Austin Reaves</v>
      </c>
      <c r="B297">
        <f>(_raw_predictions_!B297*(1-_raw_predictions_!$M297*'Score Dashboard'!$B$2) + 'Score Dashboard'!$B$2*_raw_predictions_!$M297*_coefficients_!B$12- _coefficients_!B$2)/_coefficients_!B$8</f>
        <v>-0.36162661667918078</v>
      </c>
      <c r="C297">
        <f>(_raw_predictions_!C297*(1-_raw_predictions_!$M297*'Score Dashboard'!$B$2) + 'Score Dashboard'!$B$2*_raw_predictions_!$M297*_coefficients_!C$12- _coefficients_!C$2)/_coefficients_!C$8</f>
        <v>-0.80424358601979362</v>
      </c>
      <c r="D297">
        <f>(_raw_predictions_!D297*(1-_raw_predictions_!$M297*'Score Dashboard'!$B$2) + 'Score Dashboard'!$B$2*_raw_predictions_!$M297*_coefficients_!D$12- _coefficients_!D$2)/_coefficients_!D$8</f>
        <v>-5.7890385429652171E-2</v>
      </c>
      <c r="E297">
        <f>(_raw_predictions_!E297*(1-_raw_predictions_!$M297*'Score Dashboard'!$B$2) + 'Score Dashboard'!$B$2*_raw_predictions_!$M297*_coefficients_!E$12- _coefficients_!E$2)/_coefficients_!E$8</f>
        <v>-0.71123208025693041</v>
      </c>
      <c r="F297">
        <f>(_raw_predictions_!F297*(1-_raw_predictions_!$M297*'Score Dashboard'!$B$2) + 'Score Dashboard'!$B$2*_raw_predictions_!$M297*_coefficients_!F$12- _coefficients_!F$2)/_coefficients_!F$8</f>
        <v>-0.64422788652620622</v>
      </c>
      <c r="G297">
        <f>(_raw_predictions_!G297*(1-_raw_predictions_!$M297*'Score Dashboard'!$B$2) + 'Score Dashboard'!$B$2*_raw_predictions_!$M297*_coefficients_!G$12- _coefficients_!G$2)/_coefficients_!G$8</f>
        <v>-0.10663390766382337</v>
      </c>
      <c r="H297">
        <f>(_coefficients_!H$2 - _raw_predictions_!H297*(1-_raw_predictions_!$M297*'Score Dashboard'!$B$2) - _raw_predictions_!$M297*'Score Dashboard'!$B$2*_coefficients_!H$12)/_coefficients_!H$8</f>
        <v>0.32005613444777492</v>
      </c>
      <c r="I297">
        <f>(1-_raw_predictions_!$M297*'Score Dashboard'!$B$2) * _raw_predictions_!I297/_coefficients_!L$2 * (_raw_predictions_!J297-_coefficients_!I$2)/_coefficients_!I$8</f>
        <v>0.45125683222990182</v>
      </c>
      <c r="J297">
        <f>(1-_raw_predictions_!$M297*'Score Dashboard'!$B$2) * _raw_predictions_!K297/_coefficients_!M$2 * (_raw_predictions_!L297-_coefficients_!J$2)/_coefficients_!J$8</f>
        <v>-0.10416745837838787</v>
      </c>
      <c r="K297">
        <f t="shared" si="4"/>
        <v>-2.0187089542762977</v>
      </c>
    </row>
    <row r="298" spans="1:11">
      <c r="A298" t="str">
        <f>_raw_predictions_!A298</f>
        <v>Anthony Lamb</v>
      </c>
      <c r="B298">
        <f>(_raw_predictions_!B298*(1-_raw_predictions_!$M298*'Score Dashboard'!$B$2) + 'Score Dashboard'!$B$2*_raw_predictions_!$M298*_coefficients_!B$12- _coefficients_!B$2)/_coefficients_!B$8</f>
        <v>-1.3099052761007963</v>
      </c>
      <c r="C298">
        <f>(_raw_predictions_!C298*(1-_raw_predictions_!$M298*'Score Dashboard'!$B$2) + 'Score Dashboard'!$B$2*_raw_predictions_!$M298*_coefficients_!C$12- _coefficients_!C$2)/_coefficients_!C$8</f>
        <v>-0.94109829388452226</v>
      </c>
      <c r="D298">
        <f>(_raw_predictions_!D298*(1-_raw_predictions_!$M298*'Score Dashboard'!$B$2) + 'Score Dashboard'!$B$2*_raw_predictions_!$M298*_coefficients_!D$12- _coefficients_!D$2)/_coefficients_!D$8</f>
        <v>-0.97623176017389812</v>
      </c>
      <c r="E298">
        <f>(_raw_predictions_!E298*(1-_raw_predictions_!$M298*'Score Dashboard'!$B$2) + 'Score Dashboard'!$B$2*_raw_predictions_!$M298*_coefficients_!E$12- _coefficients_!E$2)/_coefficients_!E$8</f>
        <v>-1.1014039489871696</v>
      </c>
      <c r="F298">
        <f>(_raw_predictions_!F298*(1-_raw_predictions_!$M298*'Score Dashboard'!$B$2) + 'Score Dashboard'!$B$2*_raw_predictions_!$M298*_coefficients_!F$12- _coefficients_!F$2)/_coefficients_!F$8</f>
        <v>-0.65796048420361963</v>
      </c>
      <c r="G298">
        <f>(_raw_predictions_!G298*(1-_raw_predictions_!$M298*'Score Dashboard'!$B$2) + 'Score Dashboard'!$B$2*_raw_predictions_!$M298*_coefficients_!G$12- _coefficients_!G$2)/_coefficients_!G$8</f>
        <v>-0.37081709710689609</v>
      </c>
      <c r="H298">
        <f>(_coefficients_!H$2 - _raw_predictions_!H298*(1-_raw_predictions_!$M298*'Score Dashboard'!$B$2) - _raw_predictions_!$M298*'Score Dashboard'!$B$2*_coefficients_!H$12)/_coefficients_!H$8</f>
        <v>1.1555547908441957</v>
      </c>
      <c r="I298">
        <f>(1-_raw_predictions_!$M298*'Score Dashboard'!$B$2) * _raw_predictions_!I298/_coefficients_!L$2 * (_raw_predictions_!J298-_coefficients_!I$2)/_coefficients_!I$8</f>
        <v>1.8632983449671806E-2</v>
      </c>
      <c r="J298">
        <f>(1-_raw_predictions_!$M298*'Score Dashboard'!$B$2) * _raw_predictions_!K298/_coefficients_!M$2 * (_raw_predictions_!L298-_coefficients_!J$2)/_coefficients_!J$8</f>
        <v>-0.24017741801199186</v>
      </c>
      <c r="K298">
        <f t="shared" si="4"/>
        <v>-4.423406504175027</v>
      </c>
    </row>
    <row r="299" spans="1:11">
      <c r="A299" t="str">
        <f>_raw_predictions_!A299</f>
        <v>Anthony Gill</v>
      </c>
      <c r="B299">
        <f>(_raw_predictions_!B299*(1-_raw_predictions_!$M299*'Score Dashboard'!$B$2) + 'Score Dashboard'!$B$2*_raw_predictions_!$M299*_coefficients_!B$12- _coefficients_!B$2)/_coefficients_!B$8</f>
        <v>-1.8259830697700654</v>
      </c>
      <c r="C299">
        <f>(_raw_predictions_!C299*(1-_raw_predictions_!$M299*'Score Dashboard'!$B$2) + 'Score Dashboard'!$B$2*_raw_predictions_!$M299*_coefficients_!C$12- _coefficients_!C$2)/_coefficients_!C$8</f>
        <v>-1.2986206044739383</v>
      </c>
      <c r="D299">
        <f>(_raw_predictions_!D299*(1-_raw_predictions_!$M299*'Score Dashboard'!$B$2) + 'Score Dashboard'!$B$2*_raw_predictions_!$M299*_coefficients_!D$12- _coefficients_!D$2)/_coefficients_!D$8</f>
        <v>-1.247684355624324</v>
      </c>
      <c r="E299">
        <f>(_raw_predictions_!E299*(1-_raw_predictions_!$M299*'Score Dashboard'!$B$2) + 'Score Dashboard'!$B$2*_raw_predictions_!$M299*_coefficients_!E$12- _coefficients_!E$2)/_coefficients_!E$8</f>
        <v>-1.9009545010121809</v>
      </c>
      <c r="F299">
        <f>(_raw_predictions_!F299*(1-_raw_predictions_!$M299*'Score Dashboard'!$B$2) + 'Score Dashboard'!$B$2*_raw_predictions_!$M299*_coefficients_!F$12- _coefficients_!F$2)/_coefficients_!F$8</f>
        <v>-0.77060243262411188</v>
      </c>
      <c r="G299">
        <f>(_raw_predictions_!G299*(1-_raw_predictions_!$M299*'Score Dashboard'!$B$2) + 'Score Dashboard'!$B$2*_raw_predictions_!$M299*_coefficients_!G$12- _coefficients_!G$2)/_coefficients_!G$8</f>
        <v>-1.1576696684785626</v>
      </c>
      <c r="H299">
        <f>(_coefficients_!H$2 - _raw_predictions_!H299*(1-_raw_predictions_!$M299*'Score Dashboard'!$B$2) - _raw_predictions_!$M299*'Score Dashboard'!$B$2*_coefficients_!H$12)/_coefficients_!H$8</f>
        <v>1.6427631292418015</v>
      </c>
      <c r="I299">
        <f>(1-_raw_predictions_!$M299*'Score Dashboard'!$B$2) * _raw_predictions_!I299/_coefficients_!L$2 * (_raw_predictions_!J299-_coefficients_!I$2)/_coefficients_!I$8</f>
        <v>-0.13803476444498938</v>
      </c>
      <c r="J299">
        <f>(1-_raw_predictions_!$M299*'Score Dashboard'!$B$2) * _raw_predictions_!K299/_coefficients_!M$2 * (_raw_predictions_!L299-_coefficients_!J$2)/_coefficients_!J$8</f>
        <v>5.7792681328964389E-2</v>
      </c>
      <c r="K299">
        <f t="shared" si="4"/>
        <v>-6.6389935858574072</v>
      </c>
    </row>
    <row r="300" spans="1:11">
      <c r="A300" t="str">
        <f>_raw_predictions_!A300</f>
        <v>Anthony Edwards</v>
      </c>
      <c r="B300">
        <f>(_raw_predictions_!B300*(1-_raw_predictions_!$M300*'Score Dashboard'!$B$2) + 'Score Dashboard'!$B$2*_raw_predictions_!$M300*_coefficients_!B$12- _coefficients_!B$2)/_coefficients_!B$8</f>
        <v>1.5990936390911223</v>
      </c>
      <c r="C300">
        <f>(_raw_predictions_!C300*(1-_raw_predictions_!$M300*'Score Dashboard'!$B$2) + 'Score Dashboard'!$B$2*_raw_predictions_!$M300*_coefficients_!C$12- _coefficients_!C$2)/_coefficients_!C$8</f>
        <v>0.2772686288084093</v>
      </c>
      <c r="D300">
        <f>(_raw_predictions_!D300*(1-_raw_predictions_!$M300*'Score Dashboard'!$B$2) + 'Score Dashboard'!$B$2*_raw_predictions_!$M300*_coefficients_!D$12- _coefficients_!D$2)/_coefficients_!D$8</f>
        <v>0.6747836678667154</v>
      </c>
      <c r="E300">
        <f>(_raw_predictions_!E300*(1-_raw_predictions_!$M300*'Score Dashboard'!$B$2) + 'Score Dashboard'!$B$2*_raw_predictions_!$M300*_coefficients_!E$12- _coefficients_!E$2)/_coefficients_!E$8</f>
        <v>2.1154761353045002</v>
      </c>
      <c r="F300">
        <f>(_raw_predictions_!F300*(1-_raw_predictions_!$M300*'Score Dashboard'!$B$2) + 'Score Dashboard'!$B$2*_raw_predictions_!$M300*_coefficients_!F$12- _coefficients_!F$2)/_coefficients_!F$8</f>
        <v>0.14376569336699005</v>
      </c>
      <c r="G300">
        <f>(_raw_predictions_!G300*(1-_raw_predictions_!$M300*'Score Dashboard'!$B$2) + 'Score Dashboard'!$B$2*_raw_predictions_!$M300*_coefficients_!G$12- _coefficients_!G$2)/_coefficients_!G$8</f>
        <v>1.2856619957809345</v>
      </c>
      <c r="H300">
        <f>(_coefficients_!H$2 - _raw_predictions_!H300*(1-_raw_predictions_!$M300*'Score Dashboard'!$B$2) - _raw_predictions_!$M300*'Score Dashboard'!$B$2*_coefficients_!H$12)/_coefficients_!H$8</f>
        <v>-1.6723061414872653</v>
      </c>
      <c r="I300">
        <f>(1-_raw_predictions_!$M300*'Score Dashboard'!$B$2) * _raw_predictions_!I300/_coefficients_!L$2 * (_raw_predictions_!J300-_coefficients_!I$2)/_coefficients_!I$8</f>
        <v>-0.46540566927777494</v>
      </c>
      <c r="J300">
        <f>(1-_raw_predictions_!$M300*'Score Dashboard'!$B$2) * _raw_predictions_!K300/_coefficients_!M$2 * (_raw_predictions_!L300-_coefficients_!J$2)/_coefficients_!J$8</f>
        <v>-0.66336240928354573</v>
      </c>
      <c r="K300">
        <f t="shared" si="4"/>
        <v>3.2949755401700855</v>
      </c>
    </row>
    <row r="301" spans="1:11">
      <c r="A301" t="str">
        <f>_raw_predictions_!A301</f>
        <v>Anthony Davis</v>
      </c>
      <c r="B301">
        <f>(_raw_predictions_!B301*(1-_raw_predictions_!$M301*'Score Dashboard'!$B$2) + 'Score Dashboard'!$B$2*_raw_predictions_!$M301*_coefficients_!B$12- _coefficients_!B$2)/_coefficients_!B$8</f>
        <v>0.87107105918789385</v>
      </c>
      <c r="C301">
        <f>(_raw_predictions_!C301*(1-_raw_predictions_!$M301*'Score Dashboard'!$B$2) + 'Score Dashboard'!$B$2*_raw_predictions_!$M301*_coefficients_!C$12- _coefficients_!C$2)/_coefficients_!C$8</f>
        <v>1.8547778249945903</v>
      </c>
      <c r="D301">
        <f>(_raw_predictions_!D301*(1-_raw_predictions_!$M301*'Score Dashboard'!$B$2) + 'Score Dashboard'!$B$2*_raw_predictions_!$M301*_coefficients_!D$12- _coefficients_!D$2)/_coefficients_!D$8</f>
        <v>-0.50456736567491078</v>
      </c>
      <c r="E301">
        <f>(_raw_predictions_!E301*(1-_raw_predictions_!$M301*'Score Dashboard'!$B$2) + 'Score Dashboard'!$B$2*_raw_predictions_!$M301*_coefficients_!E$12- _coefficients_!E$2)/_coefficients_!E$8</f>
        <v>4.1197326326661114E-2</v>
      </c>
      <c r="F301">
        <f>(_raw_predictions_!F301*(1-_raw_predictions_!$M301*'Score Dashboard'!$B$2) + 'Score Dashboard'!$B$2*_raw_predictions_!$M301*_coefficients_!F$12- _coefficients_!F$2)/_coefficients_!F$8</f>
        <v>2.0335547128985985</v>
      </c>
      <c r="G301">
        <f>(_raw_predictions_!G301*(1-_raw_predictions_!$M301*'Score Dashboard'!$B$2) + 'Score Dashboard'!$B$2*_raw_predictions_!$M301*_coefficients_!G$12- _coefficients_!G$2)/_coefficients_!G$8</f>
        <v>-1.0217741439122234</v>
      </c>
      <c r="H301">
        <f>(_coefficients_!H$2 - _raw_predictions_!H301*(1-_raw_predictions_!$M301*'Score Dashboard'!$B$2) - _raw_predictions_!$M301*'Score Dashboard'!$B$2*_coefficients_!H$12)/_coefficients_!H$8</f>
        <v>-0.27860509625731145</v>
      </c>
      <c r="I301">
        <f>(1-_raw_predictions_!$M301*'Score Dashboard'!$B$2) * _raw_predictions_!I301/_coefficients_!L$2 * (_raw_predictions_!J301-_coefficients_!I$2)/_coefficients_!I$8</f>
        <v>-0.71788725337327663</v>
      </c>
      <c r="J301">
        <f>(1-_raw_predictions_!$M301*'Score Dashboard'!$B$2) * _raw_predictions_!K301/_coefficients_!M$2 * (_raw_predictions_!L301-_coefficients_!J$2)/_coefficients_!J$8</f>
        <v>0.93468357815573644</v>
      </c>
      <c r="K301">
        <f t="shared" si="4"/>
        <v>3.2124506423457579</v>
      </c>
    </row>
    <row r="302" spans="1:11">
      <c r="A302" t="str">
        <f>_raw_predictions_!A302</f>
        <v>Anfernee Simons</v>
      </c>
      <c r="B302">
        <f>(_raw_predictions_!B302*(1-_raw_predictions_!$M302*'Score Dashboard'!$B$2) + 'Score Dashboard'!$B$2*_raw_predictions_!$M302*_coefficients_!B$12- _coefficients_!B$2)/_coefficients_!B$8</f>
        <v>0.58546688325343077</v>
      </c>
      <c r="C302">
        <f>(_raw_predictions_!C302*(1-_raw_predictions_!$M302*'Score Dashboard'!$B$2) + 'Score Dashboard'!$B$2*_raw_predictions_!$M302*_coefficients_!C$12- _coefficients_!C$2)/_coefficients_!C$8</f>
        <v>-1.1001088799904741</v>
      </c>
      <c r="D302">
        <f>(_raw_predictions_!D302*(1-_raw_predictions_!$M302*'Score Dashboard'!$B$2) + 'Score Dashboard'!$B$2*_raw_predictions_!$M302*_coefficients_!D$12- _coefficients_!D$2)/_coefficients_!D$8</f>
        <v>0.13687478433270886</v>
      </c>
      <c r="E302">
        <f>(_raw_predictions_!E302*(1-_raw_predictions_!$M302*'Score Dashboard'!$B$2) + 'Score Dashboard'!$B$2*_raw_predictions_!$M302*_coefficients_!E$12- _coefficients_!E$2)/_coefficients_!E$8</f>
        <v>-0.83130115653014602</v>
      </c>
      <c r="F302">
        <f>(_raw_predictions_!F302*(1-_raw_predictions_!$M302*'Score Dashboard'!$B$2) + 'Score Dashboard'!$B$2*_raw_predictions_!$M302*_coefficients_!F$12- _coefficients_!F$2)/_coefficients_!F$8</f>
        <v>-0.80815357739820948</v>
      </c>
      <c r="G302">
        <f>(_raw_predictions_!G302*(1-_raw_predictions_!$M302*'Score Dashboard'!$B$2) + 'Score Dashboard'!$B$2*_raw_predictions_!$M302*_coefficients_!G$12- _coefficients_!G$2)/_coefficients_!G$8</f>
        <v>1.2301342862164293</v>
      </c>
      <c r="H302">
        <f>(_coefficients_!H$2 - _raw_predictions_!H302*(1-_raw_predictions_!$M302*'Score Dashboard'!$B$2) - _raw_predictions_!$M302*'Score Dashboard'!$B$2*_coefficients_!H$12)/_coefficients_!H$8</f>
        <v>-0.15932826728708571</v>
      </c>
      <c r="I302">
        <f>(1-_raw_predictions_!$M302*'Score Dashboard'!$B$2) * _raw_predictions_!I302/_coefficients_!L$2 * (_raw_predictions_!J302-_coefficients_!I$2)/_coefficients_!I$8</f>
        <v>0.49531208561579193</v>
      </c>
      <c r="J302">
        <f>(1-_raw_predictions_!$M302*'Score Dashboard'!$B$2) * _raw_predictions_!K302/_coefficients_!M$2 * (_raw_predictions_!L302-_coefficients_!J$2)/_coefficients_!J$8</f>
        <v>-1.0513433386396946</v>
      </c>
      <c r="K302">
        <f t="shared" si="4"/>
        <v>-1.5024471804272492</v>
      </c>
    </row>
    <row r="303" spans="1:11">
      <c r="A303" t="str">
        <f>_raw_predictions_!A303</f>
        <v>Andrew Wiggins</v>
      </c>
      <c r="B303">
        <f>(_raw_predictions_!B303*(1-_raw_predictions_!$M303*'Score Dashboard'!$B$2) + 'Score Dashboard'!$B$2*_raw_predictions_!$M303*_coefficients_!B$12- _coefficients_!B$2)/_coefficients_!B$8</f>
        <v>-0.18584948519296415</v>
      </c>
      <c r="C303">
        <f>(_raw_predictions_!C303*(1-_raw_predictions_!$M303*'Score Dashboard'!$B$2) + 'Score Dashboard'!$B$2*_raw_predictions_!$M303*_coefficients_!C$12- _coefficients_!C$2)/_coefficients_!C$8</f>
        <v>-0.41291835043330993</v>
      </c>
      <c r="D303">
        <f>(_raw_predictions_!D303*(1-_raw_predictions_!$M303*'Score Dashboard'!$B$2) + 'Score Dashboard'!$B$2*_raw_predictions_!$M303*_coefficients_!D$12- _coefficients_!D$2)/_coefficients_!D$8</f>
        <v>-0.59569482542469554</v>
      </c>
      <c r="E303">
        <f>(_raw_predictions_!E303*(1-_raw_predictions_!$M303*'Score Dashboard'!$B$2) + 'Score Dashboard'!$B$2*_raw_predictions_!$M303*_coefficients_!E$12- _coefficients_!E$2)/_coefficients_!E$8</f>
        <v>-5.6743978695372775E-3</v>
      </c>
      <c r="F303">
        <f>(_raw_predictions_!F303*(1-_raw_predictions_!$M303*'Score Dashboard'!$B$2) + 'Score Dashboard'!$B$2*_raw_predictions_!$M303*_coefficients_!F$12- _coefficients_!F$2)/_coefficients_!F$8</f>
        <v>0.19636745617448945</v>
      </c>
      <c r="G303">
        <f>(_raw_predictions_!G303*(1-_raw_predictions_!$M303*'Score Dashboard'!$B$2) + 'Score Dashboard'!$B$2*_raw_predictions_!$M303*_coefficients_!G$12- _coefficients_!G$2)/_coefficients_!G$8</f>
        <v>0.39254357518950156</v>
      </c>
      <c r="H303">
        <f>(_coefficients_!H$2 - _raw_predictions_!H303*(1-_raw_predictions_!$M303*'Score Dashboard'!$B$2) - _raw_predictions_!$M303*'Score Dashboard'!$B$2*_coefficients_!H$12)/_coefficients_!H$8</f>
        <v>0.60637014663022659</v>
      </c>
      <c r="I303">
        <f>(1-_raw_predictions_!$M303*'Score Dashboard'!$B$2) * _raw_predictions_!I303/_coefficients_!L$2 * (_raw_predictions_!J303-_coefficients_!I$2)/_coefficients_!I$8</f>
        <v>-0.80919230706584899</v>
      </c>
      <c r="J303">
        <f>(1-_raw_predictions_!$M303*'Score Dashboard'!$B$2) * _raw_predictions_!K303/_coefficients_!M$2 * (_raw_predictions_!L303-_coefficients_!J$2)/_coefficients_!J$8</f>
        <v>-0.258271844990833</v>
      </c>
      <c r="K303">
        <f t="shared" si="4"/>
        <v>-1.0723200329829714</v>
      </c>
    </row>
    <row r="304" spans="1:11">
      <c r="A304" t="str">
        <f>_raw_predictions_!A304</f>
        <v>Andrew Nembhard</v>
      </c>
      <c r="B304">
        <f>(_raw_predictions_!B304*(1-_raw_predictions_!$M304*'Score Dashboard'!$B$2) + 'Score Dashboard'!$B$2*_raw_predictions_!$M304*_coefficients_!B$12- _coefficients_!B$2)/_coefficients_!B$8</f>
        <v>-0.79771065362844462</v>
      </c>
      <c r="C304">
        <f>(_raw_predictions_!C304*(1-_raw_predictions_!$M304*'Score Dashboard'!$B$2) + 'Score Dashboard'!$B$2*_raw_predictions_!$M304*_coefficients_!C$12- _coefficients_!C$2)/_coefficients_!C$8</f>
        <v>-1.0750401607561022</v>
      </c>
      <c r="D304">
        <f>(_raw_predictions_!D304*(1-_raw_predictions_!$M304*'Score Dashboard'!$B$2) + 'Score Dashboard'!$B$2*_raw_predictions_!$M304*_coefficients_!D$12- _coefficients_!D$2)/_coefficients_!D$8</f>
        <v>0.42320830792298952</v>
      </c>
      <c r="E304">
        <f>(_raw_predictions_!E304*(1-_raw_predictions_!$M304*'Score Dashboard'!$B$2) + 'Score Dashboard'!$B$2*_raw_predictions_!$M304*_coefficients_!E$12- _coefficients_!E$2)/_coefficients_!E$8</f>
        <v>0.12306924351410288</v>
      </c>
      <c r="F304">
        <f>(_raw_predictions_!F304*(1-_raw_predictions_!$M304*'Score Dashboard'!$B$2) + 'Score Dashboard'!$B$2*_raw_predictions_!$M304*_coefficients_!F$12- _coefficients_!F$2)/_coefficients_!F$8</f>
        <v>-0.81931952527772134</v>
      </c>
      <c r="G304">
        <f>(_raw_predictions_!G304*(1-_raw_predictions_!$M304*'Score Dashboard'!$B$2) + 'Score Dashboard'!$B$2*_raw_predictions_!$M304*_coefficients_!G$12- _coefficients_!G$2)/_coefficients_!G$8</f>
        <v>-6.8970683851460199E-2</v>
      </c>
      <c r="H304">
        <f>(_coefficients_!H$2 - _raw_predictions_!H304*(1-_raw_predictions_!$M304*'Score Dashboard'!$B$2) - _raw_predictions_!$M304*'Score Dashboard'!$B$2*_coefficients_!H$12)/_coefficients_!H$8</f>
        <v>0.29425688734027433</v>
      </c>
      <c r="I304">
        <f>(1-_raw_predictions_!$M304*'Score Dashboard'!$B$2) * _raw_predictions_!I304/_coefficients_!L$2 * (_raw_predictions_!J304-_coefficients_!I$2)/_coefficients_!I$8</f>
        <v>4.7160231734965467E-2</v>
      </c>
      <c r="J304">
        <f>(1-_raw_predictions_!$M304*'Score Dashboard'!$B$2) * _raw_predictions_!K304/_coefficients_!M$2 * (_raw_predictions_!L304-_coefficients_!J$2)/_coefficients_!J$8</f>
        <v>-0.6360793222584592</v>
      </c>
      <c r="K304">
        <f t="shared" si="4"/>
        <v>-2.5094256752598549</v>
      </c>
    </row>
    <row r="305" spans="1:11">
      <c r="A305" t="str">
        <f>_raw_predictions_!A305</f>
        <v>Andre Drummond</v>
      </c>
      <c r="B305">
        <f>(_raw_predictions_!B305*(1-_raw_predictions_!$M305*'Score Dashboard'!$B$2) + 'Score Dashboard'!$B$2*_raw_predictions_!$M305*_coefficients_!B$12- _coefficients_!B$2)/_coefficients_!B$8</f>
        <v>-1.5636281100929403</v>
      </c>
      <c r="C305">
        <f>(_raw_predictions_!C305*(1-_raw_predictions_!$M305*'Score Dashboard'!$B$2) + 'Score Dashboard'!$B$2*_raw_predictions_!$M305*_coefficients_!C$12- _coefficients_!C$2)/_coefficients_!C$8</f>
        <v>0.18658096273972546</v>
      </c>
      <c r="D305">
        <f>(_raw_predictions_!D305*(1-_raw_predictions_!$M305*'Score Dashboard'!$B$2) + 'Score Dashboard'!$B$2*_raw_predictions_!$M305*_coefficients_!D$12- _coefficients_!D$2)/_coefficients_!D$8</f>
        <v>-1.3026404151200865</v>
      </c>
      <c r="E305">
        <f>(_raw_predictions_!E305*(1-_raw_predictions_!$M305*'Score Dashboard'!$B$2) + 'Score Dashboard'!$B$2*_raw_predictions_!$M305*_coefficients_!E$12- _coefficients_!E$2)/_coefficients_!E$8</f>
        <v>-0.50989143585955654</v>
      </c>
      <c r="F305">
        <f>(_raw_predictions_!F305*(1-_raw_predictions_!$M305*'Score Dashboard'!$B$2) + 'Score Dashboard'!$B$2*_raw_predictions_!$M305*_coefficients_!F$12- _coefficients_!F$2)/_coefficients_!F$8</f>
        <v>-0.35763718878314193</v>
      </c>
      <c r="G305">
        <f>(_raw_predictions_!G305*(1-_raw_predictions_!$M305*'Score Dashboard'!$B$2) + 'Score Dashboard'!$B$2*_raw_predictions_!$M305*_coefficients_!G$12- _coefficients_!G$2)/_coefficients_!G$8</f>
        <v>-1.4286743725546742</v>
      </c>
      <c r="H305">
        <f>(_coefficients_!H$2 - _raw_predictions_!H305*(1-_raw_predictions_!$M305*'Score Dashboard'!$B$2) - _raw_predictions_!$M305*'Score Dashboard'!$B$2*_coefficients_!H$12)/_coefficients_!H$8</f>
        <v>0.81316364182560907</v>
      </c>
      <c r="I305">
        <f>(1-_raw_predictions_!$M305*'Score Dashboard'!$B$2) * _raw_predictions_!I305/_coefficients_!L$2 * (_raw_predictions_!J305-_coefficients_!I$2)/_coefficients_!I$8</f>
        <v>-1.3268166399627523</v>
      </c>
      <c r="J305">
        <f>(1-_raw_predictions_!$M305*'Score Dashboard'!$B$2) * _raw_predictions_!K305/_coefficients_!M$2 * (_raw_predictions_!L305-_coefficients_!J$2)/_coefficients_!J$8</f>
        <v>0.46654093734697599</v>
      </c>
      <c r="K305">
        <f t="shared" si="4"/>
        <v>-5.0230026204608409</v>
      </c>
    </row>
    <row r="306" spans="1:11">
      <c r="A306" t="str">
        <f>_raw_predictions_!A306</f>
        <v>Amir Coffey</v>
      </c>
      <c r="B306">
        <f>(_raw_predictions_!B306*(1-_raw_predictions_!$M306*'Score Dashboard'!$B$2) + 'Score Dashboard'!$B$2*_raw_predictions_!$M306*_coefficients_!B$12- _coefficients_!B$2)/_coefficients_!B$8</f>
        <v>-1.6666868282114284</v>
      </c>
      <c r="C306">
        <f>(_raw_predictions_!C306*(1-_raw_predictions_!$M306*'Score Dashboard'!$B$2) + 'Score Dashboard'!$B$2*_raw_predictions_!$M306*_coefficients_!C$12- _coefficients_!C$2)/_coefficients_!C$8</f>
        <v>-1.3872052139670479</v>
      </c>
      <c r="D306">
        <f>(_raw_predictions_!D306*(1-_raw_predictions_!$M306*'Score Dashboard'!$B$2) + 'Score Dashboard'!$B$2*_raw_predictions_!$M306*_coefficients_!D$12- _coefficients_!D$2)/_coefficients_!D$8</f>
        <v>-1.1232317462881707</v>
      </c>
      <c r="E306">
        <f>(_raw_predictions_!E306*(1-_raw_predictions_!$M306*'Score Dashboard'!$B$2) + 'Score Dashboard'!$B$2*_raw_predictions_!$M306*_coefficients_!E$12- _coefficients_!E$2)/_coefficients_!E$8</f>
        <v>-1.6739142608601312</v>
      </c>
      <c r="F306">
        <f>(_raw_predictions_!F306*(1-_raw_predictions_!$M306*'Score Dashboard'!$B$2) + 'Score Dashboard'!$B$2*_raw_predictions_!$M306*_coefficients_!F$12- _coefficients_!F$2)/_coefficients_!F$8</f>
        <v>-0.88236542943672358</v>
      </c>
      <c r="G306">
        <f>(_raw_predictions_!G306*(1-_raw_predictions_!$M306*'Score Dashboard'!$B$2) + 'Score Dashboard'!$B$2*_raw_predictions_!$M306*_coefficients_!G$12- _coefficients_!G$2)/_coefficients_!G$8</f>
        <v>-1.0063316510348257</v>
      </c>
      <c r="H306">
        <f>(_coefficients_!H$2 - _raw_predictions_!H306*(1-_raw_predictions_!$M306*'Score Dashboard'!$B$2) - _raw_predictions_!$M306*'Score Dashboard'!$B$2*_coefficients_!H$12)/_coefficients_!H$8</f>
        <v>1.4266640456752882</v>
      </c>
      <c r="I306">
        <f>(1-_raw_predictions_!$M306*'Score Dashboard'!$B$2) * _raw_predictions_!I306/_coefficients_!L$2 * (_raw_predictions_!J306-_coefficients_!I$2)/_coefficients_!I$8</f>
        <v>-3.3139358771457642E-2</v>
      </c>
      <c r="J306">
        <f>(1-_raw_predictions_!$M306*'Score Dashboard'!$B$2) * _raw_predictions_!K306/_coefficients_!M$2 * (_raw_predictions_!L306-_coefficients_!J$2)/_coefficients_!J$8</f>
        <v>-0.17996136701452653</v>
      </c>
      <c r="K306">
        <f t="shared" si="4"/>
        <v>-6.5261718099090231</v>
      </c>
    </row>
    <row r="307" spans="1:11">
      <c r="A307" t="str">
        <f>_raw_predictions_!A307</f>
        <v>Alperen Sengun</v>
      </c>
      <c r="B307">
        <f>(_raw_predictions_!B307*(1-_raw_predictions_!$M307*'Score Dashboard'!$B$2) + 'Score Dashboard'!$B$2*_raw_predictions_!$M307*_coefficients_!B$12- _coefficients_!B$2)/_coefficients_!B$8</f>
        <v>0.23654365214836995</v>
      </c>
      <c r="C307">
        <f>(_raw_predictions_!C307*(1-_raw_predictions_!$M307*'Score Dashboard'!$B$2) + 'Score Dashboard'!$B$2*_raw_predictions_!$M307*_coefficients_!C$12- _coefficients_!C$2)/_coefficients_!C$8</f>
        <v>1.6401550394049007</v>
      </c>
      <c r="D307">
        <f>(_raw_predictions_!D307*(1-_raw_predictions_!$M307*'Score Dashboard'!$B$2) + 'Score Dashboard'!$B$2*_raw_predictions_!$M307*_coefficients_!D$12- _coefficients_!D$2)/_coefficients_!D$8</f>
        <v>0.32058264901469008</v>
      </c>
      <c r="E307">
        <f>(_raw_predictions_!E307*(1-_raw_predictions_!$M307*'Score Dashboard'!$B$2) + 'Score Dashboard'!$B$2*_raw_predictions_!$M307*_coefficients_!E$12- _coefficients_!E$2)/_coefficients_!E$8</f>
        <v>0.50139854499571479</v>
      </c>
      <c r="F307">
        <f>(_raw_predictions_!F307*(1-_raw_predictions_!$M307*'Score Dashboard'!$B$2) + 'Score Dashboard'!$B$2*_raw_predictions_!$M307*_coefficients_!F$12- _coefficients_!F$2)/_coefficients_!F$8</f>
        <v>0.63190947706826506</v>
      </c>
      <c r="G307">
        <f>(_raw_predictions_!G307*(1-_raw_predictions_!$M307*'Score Dashboard'!$B$2) + 'Score Dashboard'!$B$2*_raw_predictions_!$M307*_coefficients_!G$12- _coefficients_!G$2)/_coefficients_!G$8</f>
        <v>-1.1985894483672195</v>
      </c>
      <c r="H307">
        <f>(_coefficients_!H$2 - _raw_predictions_!H307*(1-_raw_predictions_!$M307*'Score Dashboard'!$B$2) - _raw_predictions_!$M307*'Score Dashboard'!$B$2*_coefficients_!H$12)/_coefficients_!H$8</f>
        <v>-1.3156377499147265</v>
      </c>
      <c r="I307">
        <f>(1-_raw_predictions_!$M307*'Score Dashboard'!$B$2) * _raw_predictions_!I307/_coefficients_!L$2 * (_raw_predictions_!J307-_coefficients_!I$2)/_coefficients_!I$8</f>
        <v>-1.1379740258630626</v>
      </c>
      <c r="J307">
        <f>(1-_raw_predictions_!$M307*'Score Dashboard'!$B$2) * _raw_predictions_!K307/_coefficients_!M$2 * (_raw_predictions_!L307-_coefficients_!J$2)/_coefficients_!J$8</f>
        <v>0.78878108961491211</v>
      </c>
      <c r="K307">
        <f t="shared" si="4"/>
        <v>0.46716922810184425</v>
      </c>
    </row>
    <row r="308" spans="1:11">
      <c r="A308" t="str">
        <f>_raw_predictions_!A308</f>
        <v>Bam Adebayo</v>
      </c>
      <c r="B308">
        <f>(_raw_predictions_!B308*(1-_raw_predictions_!$M308*'Score Dashboard'!$B$2) + 'Score Dashboard'!$B$2*_raw_predictions_!$M308*_coefficients_!B$12- _coefficients_!B$2)/_coefficients_!B$8</f>
        <v>0.78624740725030684</v>
      </c>
      <c r="C308">
        <f>(_raw_predictions_!C308*(1-_raw_predictions_!$M308*'Score Dashboard'!$B$2) + 'Score Dashboard'!$B$2*_raw_predictions_!$M308*_coefficients_!C$12- _coefficients_!C$2)/_coefficients_!C$8</f>
        <v>1.546438675314963</v>
      </c>
      <c r="D308">
        <f>(_raw_predictions_!D308*(1-_raw_predictions_!$M308*'Score Dashboard'!$B$2) + 'Score Dashboard'!$B$2*_raw_predictions_!$M308*_coefficients_!D$12- _coefficients_!D$2)/_coefficients_!D$8</f>
        <v>6.4872706408473188E-2</v>
      </c>
      <c r="E308">
        <f>(_raw_predictions_!E308*(1-_raw_predictions_!$M308*'Score Dashboard'!$B$2) + 'Score Dashboard'!$B$2*_raw_predictions_!$M308*_coefficients_!E$12- _coefficients_!E$2)/_coefficients_!E$8</f>
        <v>0.60875217199125387</v>
      </c>
      <c r="F308">
        <f>(_raw_predictions_!F308*(1-_raw_predictions_!$M308*'Score Dashboard'!$B$2) + 'Score Dashboard'!$B$2*_raw_predictions_!$M308*_coefficients_!F$12- _coefficients_!F$2)/_coefficients_!F$8</f>
        <v>0.3421495547832592</v>
      </c>
      <c r="G308">
        <f>(_raw_predictions_!G308*(1-_raw_predictions_!$M308*'Score Dashboard'!$B$2) + 'Score Dashboard'!$B$2*_raw_predictions_!$M308*_coefficients_!G$12- _coefficients_!G$2)/_coefficients_!G$8</f>
        <v>-1.3928561476501553</v>
      </c>
      <c r="H308">
        <f>(_coefficients_!H$2 - _raw_predictions_!H308*(1-_raw_predictions_!$M308*'Score Dashboard'!$B$2) - _raw_predictions_!$M308*'Score Dashboard'!$B$2*_coefficients_!H$12)/_coefficients_!H$8</f>
        <v>-1.2005385309744585</v>
      </c>
      <c r="I308">
        <f>(1-_raw_predictions_!$M308*'Score Dashboard'!$B$2) * _raw_predictions_!I308/_coefficients_!L$2 * (_raw_predictions_!J308-_coefficients_!I$2)/_coefficients_!I$8</f>
        <v>-0.16240423199110082</v>
      </c>
      <c r="J308">
        <f>(1-_raw_predictions_!$M308*'Score Dashboard'!$B$2) * _raw_predictions_!K308/_coefficients_!M$2 * (_raw_predictions_!L308-_coefficients_!J$2)/_coefficients_!J$8</f>
        <v>0.64121160120200749</v>
      </c>
      <c r="K308">
        <f t="shared" si="4"/>
        <v>1.2338732063345497</v>
      </c>
    </row>
    <row r="309" spans="1:11">
      <c r="A309" t="str">
        <f>_raw_predictions_!A309</f>
        <v>Alex Len</v>
      </c>
      <c r="B309">
        <f>(_raw_predictions_!B309*(1-_raw_predictions_!$M309*'Score Dashboard'!$B$2) + 'Score Dashboard'!$B$2*_raw_predictions_!$M309*_coefficients_!B$12- _coefficients_!B$2)/_coefficients_!B$8</f>
        <v>-1.7218890685332169</v>
      </c>
      <c r="C309">
        <f>(_raw_predictions_!C309*(1-_raw_predictions_!$M309*'Score Dashboard'!$B$2) + 'Score Dashboard'!$B$2*_raw_predictions_!$M309*_coefficients_!C$12- _coefficients_!C$2)/_coefficients_!C$8</f>
        <v>-1.1552039584824889</v>
      </c>
      <c r="D309">
        <f>(_raw_predictions_!D309*(1-_raw_predictions_!$M309*'Score Dashboard'!$B$2) + 'Score Dashboard'!$B$2*_raw_predictions_!$M309*_coefficients_!D$12- _coefficients_!D$2)/_coefficients_!D$8</f>
        <v>-1.1601369045859555</v>
      </c>
      <c r="E309">
        <f>(_raw_predictions_!E309*(1-_raw_predictions_!$M309*'Score Dashboard'!$B$2) + 'Score Dashboard'!$B$2*_raw_predictions_!$M309*_coefficients_!E$12- _coefficients_!E$2)/_coefficients_!E$8</f>
        <v>-1.7025366058656544</v>
      </c>
      <c r="F309">
        <f>(_raw_predictions_!F309*(1-_raw_predictions_!$M309*'Score Dashboard'!$B$2) + 'Score Dashboard'!$B$2*_raw_predictions_!$M309*_coefficients_!F$12- _coefficients_!F$2)/_coefficients_!F$8</f>
        <v>-0.47053823377140669</v>
      </c>
      <c r="G309">
        <f>(_raw_predictions_!G309*(1-_raw_predictions_!$M309*'Score Dashboard'!$B$2) + 'Score Dashboard'!$B$2*_raw_predictions_!$M309*_coefficients_!G$12- _coefficients_!G$2)/_coefficients_!G$8</f>
        <v>-1.0984041711856736</v>
      </c>
      <c r="H309">
        <f>(_coefficients_!H$2 - _raw_predictions_!H309*(1-_raw_predictions_!$M309*'Score Dashboard'!$B$2) - _raw_predictions_!$M309*'Score Dashboard'!$B$2*_coefficients_!H$12)/_coefficients_!H$8</f>
        <v>1.4090589778708156</v>
      </c>
      <c r="I309">
        <f>(1-_raw_predictions_!$M309*'Score Dashboard'!$B$2) * _raw_predictions_!I309/_coefficients_!L$2 * (_raw_predictions_!J309-_coefficients_!I$2)/_coefficients_!I$8</f>
        <v>-0.11608970981433654</v>
      </c>
      <c r="J309">
        <f>(1-_raw_predictions_!$M309*'Score Dashboard'!$B$2) * _raw_predictions_!K309/_coefficients_!M$2 * (_raw_predictions_!L309-_coefficients_!J$2)/_coefficients_!J$8</f>
        <v>4.451574341397771E-2</v>
      </c>
      <c r="K309">
        <f t="shared" si="4"/>
        <v>-5.9712239309539408</v>
      </c>
    </row>
    <row r="310" spans="1:11">
      <c r="A310" t="str">
        <f>_raw_predictions_!A310</f>
        <v>Alex Caruso</v>
      </c>
      <c r="B310">
        <f>(_raw_predictions_!B310*(1-_raw_predictions_!$M310*'Score Dashboard'!$B$2) + 'Score Dashboard'!$B$2*_raw_predictions_!$M310*_coefficients_!B$12- _coefficients_!B$2)/_coefficients_!B$8</f>
        <v>-1.5622634158660023</v>
      </c>
      <c r="C310">
        <f>(_raw_predictions_!C310*(1-_raw_predictions_!$M310*'Score Dashboard'!$B$2) + 'Score Dashboard'!$B$2*_raw_predictions_!$M310*_coefficients_!C$12- _coefficients_!C$2)/_coefficients_!C$8</f>
        <v>-1.1073244327709968</v>
      </c>
      <c r="D310">
        <f>(_raw_predictions_!D310*(1-_raw_predictions_!$M310*'Score Dashboard'!$B$2) + 'Score Dashboard'!$B$2*_raw_predictions_!$M310*_coefficients_!D$12- _coefficients_!D$2)/_coefficients_!D$8</f>
        <v>-0.39252397456987692</v>
      </c>
      <c r="E310">
        <f>(_raw_predictions_!E310*(1-_raw_predictions_!$M310*'Score Dashboard'!$B$2) + 'Score Dashboard'!$B$2*_raw_predictions_!$M310*_coefficients_!E$12- _coefficients_!E$2)/_coefficients_!E$8</f>
        <v>0.73365514185087044</v>
      </c>
      <c r="F310">
        <f>(_raw_predictions_!F310*(1-_raw_predictions_!$M310*'Score Dashboard'!$B$2) + 'Score Dashboard'!$B$2*_raw_predictions_!$M310*_coefficients_!F$12- _coefficients_!F$2)/_coefficients_!F$8</f>
        <v>-0.2631499105881977</v>
      </c>
      <c r="G310">
        <f>(_raw_predictions_!G310*(1-_raw_predictions_!$M310*'Score Dashboard'!$B$2) + 'Score Dashboard'!$B$2*_raw_predictions_!$M310*_coefficients_!G$12- _coefficients_!G$2)/_coefficients_!G$8</f>
        <v>-0.73237047830028268</v>
      </c>
      <c r="H310">
        <f>(_coefficients_!H$2 - _raw_predictions_!H310*(1-_raw_predictions_!$M310*'Score Dashboard'!$B$2) - _raw_predictions_!$M310*'Score Dashboard'!$B$2*_coefficients_!H$12)/_coefficients_!H$8</f>
        <v>0.84264877955585771</v>
      </c>
      <c r="I310">
        <f>(1-_raw_predictions_!$M310*'Score Dashboard'!$B$2) * _raw_predictions_!I310/_coefficients_!L$2 * (_raw_predictions_!J310-_coefficients_!I$2)/_coefficients_!I$8</f>
        <v>-0.22194618190426793</v>
      </c>
      <c r="J310">
        <f>(1-_raw_predictions_!$M310*'Score Dashboard'!$B$2) * _raw_predictions_!K310/_coefficients_!M$2 * (_raw_predictions_!L310-_coefficients_!J$2)/_coefficients_!J$8</f>
        <v>-0.3926884133211081</v>
      </c>
      <c r="K310">
        <f t="shared" si="4"/>
        <v>-3.0959628859140045</v>
      </c>
    </row>
    <row r="311" spans="1:11">
      <c r="A311" t="str">
        <f>_raw_predictions_!A311</f>
        <v>Aleksej Pokusevski</v>
      </c>
      <c r="B311">
        <f>(_raw_predictions_!B311*(1-_raw_predictions_!$M311*'Score Dashboard'!$B$2) + 'Score Dashboard'!$B$2*_raw_predictions_!$M311*_coefficients_!B$12- _coefficients_!B$2)/_coefficients_!B$8</f>
        <v>-1.1830418823890623</v>
      </c>
      <c r="C311">
        <f>(_raw_predictions_!C311*(1-_raw_predictions_!$M311*'Score Dashboard'!$B$2) + 'Score Dashboard'!$B$2*_raw_predictions_!$M311*_coefficients_!C$12- _coefficients_!C$2)/_coefficients_!C$8</f>
        <v>-0.54531208466628589</v>
      </c>
      <c r="D311">
        <f>(_raw_predictions_!D311*(1-_raw_predictions_!$M311*'Score Dashboard'!$B$2) + 'Score Dashboard'!$B$2*_raw_predictions_!$M311*_coefficients_!D$12- _coefficients_!D$2)/_coefficients_!D$8</f>
        <v>-0.78923800606946748</v>
      </c>
      <c r="E311">
        <f>(_raw_predictions_!E311*(1-_raw_predictions_!$M311*'Score Dashboard'!$B$2) + 'Score Dashboard'!$B$2*_raw_predictions_!$M311*_coefficients_!E$12- _coefficients_!E$2)/_coefficients_!E$8</f>
        <v>-1.0865938711799006</v>
      </c>
      <c r="F311">
        <f>(_raw_predictions_!F311*(1-_raw_predictions_!$M311*'Score Dashboard'!$B$2) + 'Score Dashboard'!$B$2*_raw_predictions_!$M311*_coefficients_!F$12- _coefficients_!F$2)/_coefficients_!F$8</f>
        <v>0.66047779759696801</v>
      </c>
      <c r="G311">
        <f>(_raw_predictions_!G311*(1-_raw_predictions_!$M311*'Score Dashboard'!$B$2) + 'Score Dashboard'!$B$2*_raw_predictions_!$M311*_coefficients_!G$12- _coefficients_!G$2)/_coefficients_!G$8</f>
        <v>-0.62780509547411756</v>
      </c>
      <c r="H311">
        <f>(_coefficients_!H$2 - _raw_predictions_!H311*(1-_raw_predictions_!$M311*'Score Dashboard'!$B$2) - _raw_predictions_!$M311*'Score Dashboard'!$B$2*_coefficients_!H$12)/_coefficients_!H$8</f>
        <v>0.63794564227739281</v>
      </c>
      <c r="I311">
        <f>(1-_raw_predictions_!$M311*'Score Dashboard'!$B$2) * _raw_predictions_!I311/_coefficients_!L$2 * (_raw_predictions_!J311-_coefficients_!I$2)/_coefficients_!I$8</f>
        <v>-0.27948187964937915</v>
      </c>
      <c r="J311">
        <f>(1-_raw_predictions_!$M311*'Score Dashboard'!$B$2) * _raw_predictions_!K311/_coefficients_!M$2 * (_raw_predictions_!L311-_coefficients_!J$2)/_coefficients_!J$8</f>
        <v>-0.33815043899511549</v>
      </c>
      <c r="K311">
        <f t="shared" si="4"/>
        <v>-3.5511998185489673</v>
      </c>
    </row>
    <row r="312" spans="1:11">
      <c r="A312" t="str">
        <f>_raw_predictions_!A312</f>
        <v>Alec Burks</v>
      </c>
      <c r="B312">
        <f>(_raw_predictions_!B312*(1-_raw_predictions_!$M312*'Score Dashboard'!$B$2) + 'Score Dashboard'!$B$2*_raw_predictions_!$M312*_coefficients_!B$12- _coefficients_!B$2)/_coefficients_!B$8</f>
        <v>-0.80562379834592202</v>
      </c>
      <c r="C312">
        <f>(_raw_predictions_!C312*(1-_raw_predictions_!$M312*'Score Dashboard'!$B$2) + 'Score Dashboard'!$B$2*_raw_predictions_!$M312*_coefficients_!C$12- _coefficients_!C$2)/_coefficients_!C$8</f>
        <v>-0.89924587818217538</v>
      </c>
      <c r="D312">
        <f>(_raw_predictions_!D312*(1-_raw_predictions_!$M312*'Score Dashboard'!$B$2) + 'Score Dashboard'!$B$2*_raw_predictions_!$M312*_coefficients_!D$12- _coefficients_!D$2)/_coefficients_!D$8</f>
        <v>-0.6511078656548549</v>
      </c>
      <c r="E312">
        <f>(_raw_predictions_!E312*(1-_raw_predictions_!$M312*'Score Dashboard'!$B$2) + 'Score Dashboard'!$B$2*_raw_predictions_!$M312*_coefficients_!E$12- _coefficients_!E$2)/_coefficients_!E$8</f>
        <v>-0.73157866560722706</v>
      </c>
      <c r="F312">
        <f>(_raw_predictions_!F312*(1-_raw_predictions_!$M312*'Score Dashboard'!$B$2) + 'Score Dashboard'!$B$2*_raw_predictions_!$M312*_coefficients_!F$12- _coefficients_!F$2)/_coefficients_!F$8</f>
        <v>-0.77935156875148337</v>
      </c>
      <c r="G312">
        <f>(_raw_predictions_!G312*(1-_raw_predictions_!$M312*'Score Dashboard'!$B$2) + 'Score Dashboard'!$B$2*_raw_predictions_!$M312*_coefficients_!G$12- _coefficients_!G$2)/_coefficients_!G$8</f>
        <v>6.1291955372400425E-2</v>
      </c>
      <c r="H312">
        <f>(_coefficients_!H$2 - _raw_predictions_!H312*(1-_raw_predictions_!$M312*'Score Dashboard'!$B$2) - _raw_predictions_!$M312*'Score Dashboard'!$B$2*_coefficients_!H$12)/_coefficients_!H$8</f>
        <v>0.99245416541726261</v>
      </c>
      <c r="I312">
        <f>(1-_raw_predictions_!$M312*'Score Dashboard'!$B$2) * _raw_predictions_!I312/_coefficients_!L$2 * (_raw_predictions_!J312-_coefficients_!I$2)/_coefficients_!I$8</f>
        <v>0.19065025092179003</v>
      </c>
      <c r="J312">
        <f>(1-_raw_predictions_!$M312*'Score Dashboard'!$B$2) * _raw_predictions_!K312/_coefficients_!M$2 * (_raw_predictions_!L312-_coefficients_!J$2)/_coefficients_!J$8</f>
        <v>-0.66384996263013041</v>
      </c>
      <c r="K312">
        <f t="shared" si="4"/>
        <v>-3.2863613674603398</v>
      </c>
    </row>
    <row r="313" spans="1:11">
      <c r="A313" t="str">
        <f>_raw_predictions_!A313</f>
        <v>Al Horford</v>
      </c>
      <c r="B313">
        <f>(_raw_predictions_!B313*(1-_raw_predictions_!$M313*'Score Dashboard'!$B$2) + 'Score Dashboard'!$B$2*_raw_predictions_!$M313*_coefficients_!B$12- _coefficients_!B$2)/_coefficients_!B$8</f>
        <v>-1.3612465803546996</v>
      </c>
      <c r="C313">
        <f>(_raw_predictions_!C313*(1-_raw_predictions_!$M313*'Score Dashboard'!$B$2) + 'Score Dashboard'!$B$2*_raw_predictions_!$M313*_coefficients_!C$12- _coefficients_!C$2)/_coefficients_!C$8</f>
        <v>-0.51103416602311669</v>
      </c>
      <c r="D313">
        <f>(_raw_predictions_!D313*(1-_raw_predictions_!$M313*'Score Dashboard'!$B$2) + 'Score Dashboard'!$B$2*_raw_predictions_!$M313*_coefficients_!D$12- _coefficients_!D$2)/_coefficients_!D$8</f>
        <v>-0.5643287509185666</v>
      </c>
      <c r="E313">
        <f>(_raw_predictions_!E313*(1-_raw_predictions_!$M313*'Score Dashboard'!$B$2) + 'Score Dashboard'!$B$2*_raw_predictions_!$M313*_coefficients_!E$12- _coefficients_!E$2)/_coefficients_!E$8</f>
        <v>-1.2871852939181274</v>
      </c>
      <c r="F313">
        <f>(_raw_predictions_!F313*(1-_raw_predictions_!$M313*'Score Dashboard'!$B$2) + 'Score Dashboard'!$B$2*_raw_predictions_!$M313*_coefficients_!F$12- _coefficients_!F$2)/_coefficients_!F$8</f>
        <v>0.16337880964959475</v>
      </c>
      <c r="G313">
        <f>(_raw_predictions_!G313*(1-_raw_predictions_!$M313*'Score Dashboard'!$B$2) + 'Score Dashboard'!$B$2*_raw_predictions_!$M313*_coefficients_!G$12- _coefficients_!G$2)/_coefficients_!G$8</f>
        <v>-0.12583368129913258</v>
      </c>
      <c r="H313">
        <f>(_coefficients_!H$2 - _raw_predictions_!H313*(1-_raw_predictions_!$M313*'Score Dashboard'!$B$2) - _raw_predictions_!$M313*'Score Dashboard'!$B$2*_coefficients_!H$12)/_coefficients_!H$8</f>
        <v>1.6138807834917503</v>
      </c>
      <c r="I313">
        <f>(1-_raw_predictions_!$M313*'Score Dashboard'!$B$2) * _raw_predictions_!I313/_coefficients_!L$2 * (_raw_predictions_!J313-_coefficients_!I$2)/_coefficients_!I$8</f>
        <v>-3.0041039183295242E-2</v>
      </c>
      <c r="J313">
        <f>(1-_raw_predictions_!$M313*'Score Dashboard'!$B$2) * _raw_predictions_!K313/_coefficients_!M$2 * (_raw_predictions_!L313-_coefficients_!J$2)/_coefficients_!J$8</f>
        <v>-0.25902283117948816</v>
      </c>
      <c r="K313">
        <f t="shared" si="4"/>
        <v>-2.3614327497350818</v>
      </c>
    </row>
    <row r="314" spans="1:11">
      <c r="A314" t="str">
        <f>_raw_predictions_!A314</f>
        <v>Admiral Schofield</v>
      </c>
      <c r="B314">
        <f>(_raw_predictions_!B314*(1-_raw_predictions_!$M314*'Score Dashboard'!$B$2) + 'Score Dashboard'!$B$2*_raw_predictions_!$M314*_coefficients_!B$12- _coefficients_!B$2)/_coefficients_!B$8</f>
        <v>-1.6398683085816363</v>
      </c>
      <c r="C314">
        <f>(_raw_predictions_!C314*(1-_raw_predictions_!$M314*'Score Dashboard'!$B$2) + 'Score Dashboard'!$B$2*_raw_predictions_!$M314*_coefficients_!C$12- _coefficients_!C$2)/_coefficients_!C$8</f>
        <v>-1.062091500255586</v>
      </c>
      <c r="D314">
        <f>(_raw_predictions_!D314*(1-_raw_predictions_!$M314*'Score Dashboard'!$B$2) + 'Score Dashboard'!$B$2*_raw_predictions_!$M314*_coefficients_!D$12- _coefficients_!D$2)/_coefficients_!D$8</f>
        <v>-1.1446235947128605</v>
      </c>
      <c r="E314">
        <f>(_raw_predictions_!E314*(1-_raw_predictions_!$M314*'Score Dashboard'!$B$2) + 'Score Dashboard'!$B$2*_raw_predictions_!$M314*_coefficients_!E$12- _coefficients_!E$2)/_coefficients_!E$8</f>
        <v>-1.6253656234761051</v>
      </c>
      <c r="F314">
        <f>(_raw_predictions_!F314*(1-_raw_predictions_!$M314*'Score Dashboard'!$B$2) + 'Score Dashboard'!$B$2*_raw_predictions_!$M314*_coefficients_!F$12- _coefficients_!F$2)/_coefficients_!F$8</f>
        <v>-0.79453102169251977</v>
      </c>
      <c r="G314">
        <f>(_raw_predictions_!G314*(1-_raw_predictions_!$M314*'Score Dashboard'!$B$2) + 'Score Dashboard'!$B$2*_raw_predictions_!$M314*_coefficients_!G$12- _coefficients_!G$2)/_coefficients_!G$8</f>
        <v>-0.72356453610910176</v>
      </c>
      <c r="H314">
        <f>(_coefficients_!H$2 - _raw_predictions_!H314*(1-_raw_predictions_!$M314*'Score Dashboard'!$B$2) - _raw_predictions_!$M314*'Score Dashboard'!$B$2*_coefficients_!H$12)/_coefficients_!H$8</f>
        <v>1.4694025846241807</v>
      </c>
      <c r="I314">
        <f>(1-_raw_predictions_!$M314*'Score Dashboard'!$B$2) * _raw_predictions_!I314/_coefficients_!L$2 * (_raw_predictions_!J314-_coefficients_!I$2)/_coefficients_!I$8</f>
        <v>-6.2745342492468395E-2</v>
      </c>
      <c r="J314">
        <f>(1-_raw_predictions_!$M314*'Score Dashboard'!$B$2) * _raw_predictions_!K314/_coefficients_!M$2 * (_raw_predictions_!L314-_coefficients_!J$2)/_coefficients_!J$8</f>
        <v>-0.14378365987035704</v>
      </c>
      <c r="K314">
        <f t="shared" si="4"/>
        <v>-5.7271710025664548</v>
      </c>
    </row>
    <row r="315" spans="1:11">
      <c r="A315" t="str">
        <f>_raw_predictions_!A315</f>
        <v>Aaron Wiggins</v>
      </c>
      <c r="B315">
        <f>(_raw_predictions_!B315*(1-_raw_predictions_!$M315*'Score Dashboard'!$B$2) + 'Score Dashboard'!$B$2*_raw_predictions_!$M315*_coefficients_!B$12- _coefficients_!B$2)/_coefficients_!B$8</f>
        <v>-1.2819918710225096</v>
      </c>
      <c r="C315">
        <f>(_raw_predictions_!C315*(1-_raw_predictions_!$M315*'Score Dashboard'!$B$2) + 'Score Dashboard'!$B$2*_raw_predictions_!$M315*_coefficients_!C$12- _coefficients_!C$2)/_coefficients_!C$8</f>
        <v>-0.89131881751519715</v>
      </c>
      <c r="D315">
        <f>(_raw_predictions_!D315*(1-_raw_predictions_!$M315*'Score Dashboard'!$B$2) + 'Score Dashboard'!$B$2*_raw_predictions_!$M315*_coefficients_!D$12- _coefficients_!D$2)/_coefficients_!D$8</f>
        <v>-1.0586780816124828</v>
      </c>
      <c r="E315">
        <f>(_raw_predictions_!E315*(1-_raw_predictions_!$M315*'Score Dashboard'!$B$2) + 'Score Dashboard'!$B$2*_raw_predictions_!$M315*_coefficients_!E$12- _coefficients_!E$2)/_coefficients_!E$8</f>
        <v>-0.75731464071786281</v>
      </c>
      <c r="F315">
        <f>(_raw_predictions_!F315*(1-_raw_predictions_!$M315*'Score Dashboard'!$B$2) + 'Score Dashboard'!$B$2*_raw_predictions_!$M315*_coefficients_!F$12- _coefficients_!F$2)/_coefficients_!F$8</f>
        <v>-0.7601204840004453</v>
      </c>
      <c r="G315">
        <f>(_raw_predictions_!G315*(1-_raw_predictions_!$M315*'Score Dashboard'!$B$2) + 'Score Dashboard'!$B$2*_raw_predictions_!$M315*_coefficients_!G$12- _coefficients_!G$2)/_coefficients_!G$8</f>
        <v>-0.66003800002536628</v>
      </c>
      <c r="H315">
        <f>(_coefficients_!H$2 - _raw_predictions_!H315*(1-_raw_predictions_!$M315*'Score Dashboard'!$B$2) - _raw_predictions_!$M315*'Score Dashboard'!$B$2*_coefficients_!H$12)/_coefficients_!H$8</f>
        <v>1.2431289622387445</v>
      </c>
      <c r="I315">
        <f>(1-_raw_predictions_!$M315*'Score Dashboard'!$B$2) * _raw_predictions_!I315/_coefficients_!L$2 * (_raw_predictions_!J315-_coefficients_!I$2)/_coefficients_!I$8</f>
        <v>-4.2459213238846633E-2</v>
      </c>
      <c r="J315">
        <f>(1-_raw_predictions_!$M315*'Score Dashboard'!$B$2) * _raw_predictions_!K315/_coefficients_!M$2 * (_raw_predictions_!L315-_coefficients_!J$2)/_coefficients_!J$8</f>
        <v>-9.8028831291600865E-2</v>
      </c>
      <c r="K315">
        <f t="shared" si="4"/>
        <v>-4.3068209771855681</v>
      </c>
    </row>
    <row r="316" spans="1:11">
      <c r="A316" t="str">
        <f>_raw_predictions_!A316</f>
        <v>Aaron Nesmith</v>
      </c>
      <c r="B316">
        <f>(_raw_predictions_!B316*(1-_raw_predictions_!$M316*'Score Dashboard'!$B$2) + 'Score Dashboard'!$B$2*_raw_predictions_!$M316*_coefficients_!B$12- _coefficients_!B$2)/_coefficients_!B$8</f>
        <v>-0.96849054530163603</v>
      </c>
      <c r="C316">
        <f>(_raw_predictions_!C316*(1-_raw_predictions_!$M316*'Score Dashboard'!$B$2) + 'Score Dashboard'!$B$2*_raw_predictions_!$M316*_coefficients_!C$12- _coefficients_!C$2)/_coefficients_!C$8</f>
        <v>-0.83914968823923264</v>
      </c>
      <c r="D316">
        <f>(_raw_predictions_!D316*(1-_raw_predictions_!$M316*'Score Dashboard'!$B$2) + 'Score Dashboard'!$B$2*_raw_predictions_!$M316*_coefficients_!D$12- _coefficients_!D$2)/_coefficients_!D$8</f>
        <v>-0.98966968282899348</v>
      </c>
      <c r="E316">
        <f>(_raw_predictions_!E316*(1-_raw_predictions_!$M316*'Score Dashboard'!$B$2) + 'Score Dashboard'!$B$2*_raw_predictions_!$M316*_coefficients_!E$12- _coefficients_!E$2)/_coefficients_!E$8</f>
        <v>-0.5660880006548038</v>
      </c>
      <c r="F316">
        <f>(_raw_predictions_!F316*(1-_raw_predictions_!$M316*'Score Dashboard'!$B$2) + 'Score Dashboard'!$B$2*_raw_predictions_!$M316*_coefficients_!F$12- _coefficients_!F$2)/_coefficients_!F$8</f>
        <v>-0.40152369092219342</v>
      </c>
      <c r="G316">
        <f>(_raw_predictions_!G316*(1-_raw_predictions_!$M316*'Score Dashboard'!$B$2) + 'Score Dashboard'!$B$2*_raw_predictions_!$M316*_coefficients_!G$12- _coefficients_!G$2)/_coefficients_!G$8</f>
        <v>5.2356921262231647E-2</v>
      </c>
      <c r="H316">
        <f>(_coefficients_!H$2 - _raw_predictions_!H316*(1-_raw_predictions_!$M316*'Score Dashboard'!$B$2) - _raw_predictions_!$M316*'Score Dashboard'!$B$2*_coefficients_!H$12)/_coefficients_!H$8</f>
        <v>1.0331287171452199</v>
      </c>
      <c r="I316">
        <f>(1-_raw_predictions_!$M316*'Score Dashboard'!$B$2) * _raw_predictions_!I316/_coefficients_!L$2 * (_raw_predictions_!J316-_coefficients_!I$2)/_coefficients_!I$8</f>
        <v>0.10448715549536375</v>
      </c>
      <c r="J316">
        <f>(1-_raw_predictions_!$M316*'Score Dashboard'!$B$2) * _raw_predictions_!K316/_coefficients_!M$2 * (_raw_predictions_!L316-_coefficients_!J$2)/_coefficients_!J$8</f>
        <v>-0.73107110993603575</v>
      </c>
      <c r="K316">
        <f t="shared" si="4"/>
        <v>-3.3060199239800796</v>
      </c>
    </row>
    <row r="317" spans="1:11">
      <c r="A317" t="str">
        <f>_raw_predictions_!A317</f>
        <v>Aaron Holiday</v>
      </c>
      <c r="B317">
        <f>(_raw_predictions_!B317*(1-_raw_predictions_!$M317*'Score Dashboard'!$B$2) + 'Score Dashboard'!$B$2*_raw_predictions_!$M317*_coefficients_!B$12- _coefficients_!B$2)/_coefficients_!B$8</f>
        <v>-1.5705248239899705</v>
      </c>
      <c r="C317">
        <f>(_raw_predictions_!C317*(1-_raw_predictions_!$M317*'Score Dashboard'!$B$2) + 'Score Dashboard'!$B$2*_raw_predictions_!$M317*_coefficients_!C$12- _coefficients_!C$2)/_coefficients_!C$8</f>
        <v>-1.443732380333145</v>
      </c>
      <c r="D317">
        <f>(_raw_predictions_!D317*(1-_raw_predictions_!$M317*'Score Dashboard'!$B$2) + 'Score Dashboard'!$B$2*_raw_predictions_!$M317*_coefficients_!D$12- _coefficients_!D$2)/_coefficients_!D$8</f>
        <v>-0.7261854659961573</v>
      </c>
      <c r="E317">
        <f>(_raw_predictions_!E317*(1-_raw_predictions_!$M317*'Score Dashboard'!$B$2) + 'Score Dashboard'!$B$2*_raw_predictions_!$M317*_coefficients_!E$12- _coefficients_!E$2)/_coefficients_!E$8</f>
        <v>-0.77413812008946803</v>
      </c>
      <c r="F317">
        <f>(_raw_predictions_!F317*(1-_raw_predictions_!$M317*'Score Dashboard'!$B$2) + 'Score Dashboard'!$B$2*_raw_predictions_!$M317*_coefficients_!F$12- _coefficients_!F$2)/_coefficients_!F$8</f>
        <v>-0.82801241635174272</v>
      </c>
      <c r="G317">
        <f>(_raw_predictions_!G317*(1-_raw_predictions_!$M317*'Score Dashboard'!$B$2) + 'Score Dashboard'!$B$2*_raw_predictions_!$M317*_coefficients_!G$12- _coefficients_!G$2)/_coefficients_!G$8</f>
        <v>-0.74330638278847705</v>
      </c>
      <c r="H317">
        <f>(_coefficients_!H$2 - _raw_predictions_!H317*(1-_raw_predictions_!$M317*'Score Dashboard'!$B$2) - _raw_predictions_!$M317*'Score Dashboard'!$B$2*_coefficients_!H$12)/_coefficients_!H$8</f>
        <v>1.2047418105428782</v>
      </c>
      <c r="I317">
        <f>(1-_raw_predictions_!$M317*'Score Dashboard'!$B$2) * _raw_predictions_!I317/_coefficients_!L$2 * (_raw_predictions_!J317-_coefficients_!I$2)/_coefficients_!I$8</f>
        <v>3.4841078105246927E-2</v>
      </c>
      <c r="J317">
        <f>(1-_raw_predictions_!$M317*'Score Dashboard'!$B$2) * _raw_predictions_!K317/_coefficients_!M$2 * (_raw_predictions_!L317-_coefficients_!J$2)/_coefficients_!J$8</f>
        <v>-0.32964572645028611</v>
      </c>
      <c r="K317">
        <f t="shared" si="4"/>
        <v>-5.1759624273511209</v>
      </c>
    </row>
    <row r="318" spans="1:11">
      <c r="A318" t="str">
        <f>_raw_predictions_!A318</f>
        <v>Aaron Gordon</v>
      </c>
      <c r="B318">
        <f>(_raw_predictions_!B318*(1-_raw_predictions_!$M318*'Score Dashboard'!$B$2) + 'Score Dashboard'!$B$2*_raw_predictions_!$M318*_coefficients_!B$12- _coefficients_!B$2)/_coefficients_!B$8</f>
        <v>7.7680233533264559E-2</v>
      </c>
      <c r="C318">
        <f>(_raw_predictions_!C318*(1-_raw_predictions_!$M318*'Score Dashboard'!$B$2) + 'Score Dashboard'!$B$2*_raw_predictions_!$M318*_coefficients_!C$12- _coefficients_!C$2)/_coefficients_!C$8</f>
        <v>0.19621463934599145</v>
      </c>
      <c r="D318">
        <f>(_raw_predictions_!D318*(1-_raw_predictions_!$M318*'Score Dashboard'!$B$2) + 'Score Dashboard'!$B$2*_raw_predictions_!$M318*_coefficients_!D$12- _coefficients_!D$2)/_coefficients_!D$8</f>
        <v>-0.31909369372452673</v>
      </c>
      <c r="E318">
        <f>(_raw_predictions_!E318*(1-_raw_predictions_!$M318*'Score Dashboard'!$B$2) + 'Score Dashboard'!$B$2*_raw_predictions_!$M318*_coefficients_!E$12- _coefficients_!E$2)/_coefficients_!E$8</f>
        <v>-0.2673119354964959</v>
      </c>
      <c r="F318">
        <f>(_raw_predictions_!F318*(1-_raw_predictions_!$M318*'Score Dashboard'!$B$2) + 'Score Dashboard'!$B$2*_raw_predictions_!$M318*_coefficients_!F$12- _coefficients_!F$2)/_coefficients_!F$8</f>
        <v>-3.9127033542076584E-2</v>
      </c>
      <c r="G318">
        <f>(_raw_predictions_!G318*(1-_raw_predictions_!$M318*'Score Dashboard'!$B$2) + 'Score Dashboard'!$B$2*_raw_predictions_!$M318*_coefficients_!G$12- _coefficients_!G$2)/_coefficients_!G$8</f>
        <v>-0.58868025043745964</v>
      </c>
      <c r="H318">
        <f>(_coefficients_!H$2 - _raw_predictions_!H318*(1-_raw_predictions_!$M318*'Score Dashboard'!$B$2) - _raw_predictions_!$M318*'Score Dashboard'!$B$2*_coefficients_!H$12)/_coefficients_!H$8</f>
        <v>0.34638443428616211</v>
      </c>
      <c r="I318">
        <f>(1-_raw_predictions_!$M318*'Score Dashboard'!$B$2) * _raw_predictions_!I318/_coefficients_!L$2 * (_raw_predictions_!J318-_coefficients_!I$2)/_coefficients_!I$8</f>
        <v>-1.138420248745674</v>
      </c>
      <c r="J318">
        <f>(1-_raw_predictions_!$M318*'Score Dashboard'!$B$2) * _raw_predictions_!K318/_coefficients_!M$2 * (_raw_predictions_!L318-_coefficients_!J$2)/_coefficients_!J$8</f>
        <v>0.4770136405687867</v>
      </c>
      <c r="K318">
        <f t="shared" si="4"/>
        <v>-1.255340214212028</v>
      </c>
    </row>
    <row r="319" spans="1:11">
      <c r="A319" t="str">
        <f>_raw_predictions_!A319</f>
        <v>AJ Griffin</v>
      </c>
      <c r="B319">
        <f>(_raw_predictions_!B319*(1-_raw_predictions_!$M319*'Score Dashboard'!$B$2) + 'Score Dashboard'!$B$2*_raw_predictions_!$M319*_coefficients_!B$12- _coefficients_!B$2)/_coefficients_!B$8</f>
        <v>-0.82577066970190993</v>
      </c>
      <c r="C319">
        <f>(_raw_predictions_!C319*(1-_raw_predictions_!$M319*'Score Dashboard'!$B$2) + 'Score Dashboard'!$B$2*_raw_predictions_!$M319*_coefficients_!C$12- _coefficients_!C$2)/_coefficients_!C$8</f>
        <v>-0.95902493810929768</v>
      </c>
      <c r="D319">
        <f>(_raw_predictions_!D319*(1-_raw_predictions_!$M319*'Score Dashboard'!$B$2) + 'Score Dashboard'!$B$2*_raw_predictions_!$M319*_coefficients_!D$12- _coefficients_!D$2)/_coefficients_!D$8</f>
        <v>-1.0027471159622052</v>
      </c>
      <c r="E319">
        <f>(_raw_predictions_!E319*(1-_raw_predictions_!$M319*'Score Dashboard'!$B$2) + 'Score Dashboard'!$B$2*_raw_predictions_!$M319*_coefficients_!E$12- _coefficients_!E$2)/_coefficients_!E$8</f>
        <v>-0.58377634503489151</v>
      </c>
      <c r="F319">
        <f>(_raw_predictions_!F319*(1-_raw_predictions_!$M319*'Score Dashboard'!$B$2) + 'Score Dashboard'!$B$2*_raw_predictions_!$M319*_coefficients_!F$12- _coefficients_!F$2)/_coefficients_!F$8</f>
        <v>-0.73406428703890125</v>
      </c>
      <c r="G319">
        <f>(_raw_predictions_!G319*(1-_raw_predictions_!$M319*'Score Dashboard'!$B$2) + 'Score Dashboard'!$B$2*_raw_predictions_!$M319*_coefficients_!G$12- _coefficients_!G$2)/_coefficients_!G$8</f>
        <v>7.6915871168903097E-2</v>
      </c>
      <c r="H319">
        <f>(_coefficients_!H$2 - _raw_predictions_!H319*(1-_raw_predictions_!$M319*'Score Dashboard'!$B$2) - _raw_predictions_!$M319*'Score Dashboard'!$B$2*_coefficients_!H$12)/_coefficients_!H$8</f>
        <v>1.1225586216480492</v>
      </c>
      <c r="I319">
        <f>(1-_raw_predictions_!$M319*'Score Dashboard'!$B$2) * _raw_predictions_!I319/_coefficients_!L$2 * (_raw_predictions_!J319-_coefficients_!I$2)/_coefficients_!I$8</f>
        <v>0.25087527599659076</v>
      </c>
      <c r="J319">
        <f>(1-_raw_predictions_!$M319*'Score Dashboard'!$B$2) * _raw_predictions_!K319/_coefficients_!M$2 * (_raw_predictions_!L319-_coefficients_!J$2)/_coefficients_!J$8</f>
        <v>-0.4510225810645429</v>
      </c>
      <c r="K319">
        <f t="shared" si="4"/>
        <v>-3.1060561680982057</v>
      </c>
    </row>
    <row r="320" spans="1:11">
      <c r="A320" t="str">
        <f>_raw_predictions_!A320</f>
        <v>A.J. Lawson</v>
      </c>
      <c r="B320">
        <f>(_raw_predictions_!B320*(1-_raw_predictions_!$M320*'Score Dashboard'!$B$2) + 'Score Dashboard'!$B$2*_raw_predictions_!$M320*_coefficients_!B$12- _coefficients_!B$2)/_coefficients_!B$8</f>
        <v>-1.5495708156273533</v>
      </c>
      <c r="C320">
        <f>(_raw_predictions_!C320*(1-_raw_predictions_!$M320*'Score Dashboard'!$B$2) + 'Score Dashboard'!$B$2*_raw_predictions_!$M320*_coefficients_!C$12- _coefficients_!C$2)/_coefficients_!C$8</f>
        <v>-1.2132734934590497</v>
      </c>
      <c r="D320">
        <f>(_raw_predictions_!D320*(1-_raw_predictions_!$M320*'Score Dashboard'!$B$2) + 'Score Dashboard'!$B$2*_raw_predictions_!$M320*_coefficients_!D$12- _coefficients_!D$2)/_coefficients_!D$8</f>
        <v>-1.1052546408413564</v>
      </c>
      <c r="E320">
        <f>(_raw_predictions_!E320*(1-_raw_predictions_!$M320*'Score Dashboard'!$B$2) + 'Score Dashboard'!$B$2*_raw_predictions_!$M320*_coefficients_!E$12- _coefficients_!E$2)/_coefficients_!E$8</f>
        <v>-1.363205691723139</v>
      </c>
      <c r="F320">
        <f>(_raw_predictions_!F320*(1-_raw_predictions_!$M320*'Score Dashboard'!$B$2) + 'Score Dashboard'!$B$2*_raw_predictions_!$M320*_coefficients_!F$12- _coefficients_!F$2)/_coefficients_!F$8</f>
        <v>-0.81808690908334836</v>
      </c>
      <c r="G320">
        <f>(_raw_predictions_!G320*(1-_raw_predictions_!$M320*'Score Dashboard'!$B$2) + 'Score Dashboard'!$B$2*_raw_predictions_!$M320*_coefficients_!G$12- _coefficients_!G$2)/_coefficients_!G$8</f>
        <v>-0.60338510940503631</v>
      </c>
      <c r="H320">
        <f>(_coefficients_!H$2 - _raw_predictions_!H320*(1-_raw_predictions_!$M320*'Score Dashboard'!$B$2) - _raw_predictions_!$M320*'Score Dashboard'!$B$2*_coefficients_!H$12)/_coefficients_!H$8</f>
        <v>1.3577974723153627</v>
      </c>
      <c r="I320">
        <f>(1-_raw_predictions_!$M320*'Score Dashboard'!$B$2) * _raw_predictions_!I320/_coefficients_!L$2 * (_raw_predictions_!J320-_coefficients_!I$2)/_coefficients_!I$8</f>
        <v>-6.2326026563639732E-2</v>
      </c>
      <c r="J320">
        <f>(1-_raw_predictions_!$M320*'Score Dashboard'!$B$2) * _raw_predictions_!K320/_coefficients_!M$2 * (_raw_predictions_!L320-_coefficients_!J$2)/_coefficients_!J$8</f>
        <v>-3.3139678779583057E-2</v>
      </c>
      <c r="K320">
        <f t="shared" si="4"/>
        <v>-5.3904448931671434</v>
      </c>
    </row>
    <row r="321" spans="1:11">
      <c r="A321" t="str">
        <f>_raw_predictions_!A321</f>
        <v>A.J. Green</v>
      </c>
      <c r="B321">
        <f>(_raw_predictions_!B321*(1-_raw_predictions_!$M321*'Score Dashboard'!$B$2) + 'Score Dashboard'!$B$2*_raw_predictions_!$M321*_coefficients_!B$12- _coefficients_!B$2)/_coefficients_!B$8</f>
        <v>-1.555655147850278</v>
      </c>
      <c r="C321">
        <f>(_raw_predictions_!C321*(1-_raw_predictions_!$M321*'Score Dashboard'!$B$2) + 'Score Dashboard'!$B$2*_raw_predictions_!$M321*_coefficients_!C$12- _coefficients_!C$2)/_coefficients_!C$8</f>
        <v>-1.3923050239361612</v>
      </c>
      <c r="D321">
        <f>(_raw_predictions_!D321*(1-_raw_predictions_!$M321*'Score Dashboard'!$B$2) + 'Score Dashboard'!$B$2*_raw_predictions_!$M321*_coefficients_!D$12- _coefficients_!D$2)/_coefficients_!D$8</f>
        <v>-1.0944711857188447</v>
      </c>
      <c r="E321">
        <f>(_raw_predictions_!E321*(1-_raw_predictions_!$M321*'Score Dashboard'!$B$2) + 'Score Dashboard'!$B$2*_raw_predictions_!$M321*_coefficients_!E$12- _coefficients_!E$2)/_coefficients_!E$8</f>
        <v>-1.5082615723481811</v>
      </c>
      <c r="F321">
        <f>(_raw_predictions_!F321*(1-_raw_predictions_!$M321*'Score Dashboard'!$B$2) + 'Score Dashboard'!$B$2*_raw_predictions_!$M321*_coefficients_!F$12- _coefficients_!F$2)/_coefficients_!F$8</f>
        <v>-0.85135508655298109</v>
      </c>
      <c r="G321">
        <f>(_raw_predictions_!G321*(1-_raw_predictions_!$M321*'Score Dashboard'!$B$2) + 'Score Dashboard'!$B$2*_raw_predictions_!$M321*_coefficients_!G$12- _coefficients_!G$2)/_coefficients_!G$8</f>
        <v>-0.27133411852523331</v>
      </c>
      <c r="H321">
        <f>(_coefficients_!H$2 - _raw_predictions_!H321*(1-_raw_predictions_!$M321*'Score Dashboard'!$B$2) - _raw_predictions_!$M321*'Score Dashboard'!$B$2*_coefficients_!H$12)/_coefficients_!H$8</f>
        <v>1.4932870571917143</v>
      </c>
      <c r="I321">
        <f>(1-_raw_predictions_!$M321*'Score Dashboard'!$B$2) * _raw_predictions_!I321/_coefficients_!L$2 * (_raw_predictions_!J321-_coefficients_!I$2)/_coefficients_!I$8</f>
        <v>1.0473171644279104E-2</v>
      </c>
      <c r="J321">
        <f>(1-_raw_predictions_!$M321*'Score Dashboard'!$B$2) * _raw_predictions_!K321/_coefficients_!M$2 * (_raw_predictions_!L321-_coefficients_!J$2)/_coefficients_!J$8</f>
        <v>-0.1905789930379363</v>
      </c>
      <c r="K321">
        <f t="shared" si="4"/>
        <v>-5.3602008991336234</v>
      </c>
    </row>
    <row r="322" spans="1:11">
      <c r="A322" t="str">
        <f>_raw_predictions_!A322</f>
        <v>Michael Foster Jr.</v>
      </c>
      <c r="B322">
        <f>(_raw_predictions_!B322*(1-_raw_predictions_!$M322*'Score Dashboard'!$B$2) + 'Score Dashboard'!$B$2*_raw_predictions_!$M322*_coefficients_!B$12- _coefficients_!B$2)/_coefficients_!B$8</f>
        <v>-1.5201309656718751</v>
      </c>
      <c r="C322">
        <f>(_raw_predictions_!C322*(1-_raw_predictions_!$M322*'Score Dashboard'!$B$2) + 'Score Dashboard'!$B$2*_raw_predictions_!$M322*_coefficients_!C$12- _coefficients_!C$2)/_coefficients_!C$8</f>
        <v>-1.1179248634623669</v>
      </c>
      <c r="D322">
        <f>(_raw_predictions_!D322*(1-_raw_predictions_!$M322*'Score Dashboard'!$B$2) + 'Score Dashboard'!$B$2*_raw_predictions_!$M322*_coefficients_!D$12- _coefficients_!D$2)/_coefficients_!D$8</f>
        <v>-1.0405828283796033</v>
      </c>
      <c r="E322">
        <f>(_raw_predictions_!E322*(1-_raw_predictions_!$M322*'Score Dashboard'!$B$2) + 'Score Dashboard'!$B$2*_raw_predictions_!$M322*_coefficients_!E$12- _coefficients_!E$2)/_coefficients_!E$8</f>
        <v>-1.4857858874491405</v>
      </c>
      <c r="F322">
        <f>(_raw_predictions_!F322*(1-_raw_predictions_!$M322*'Score Dashboard'!$B$2) + 'Score Dashboard'!$B$2*_raw_predictions_!$M322*_coefficients_!F$12- _coefficients_!F$2)/_coefficients_!F$8</f>
        <v>-0.67339916329136695</v>
      </c>
      <c r="G322">
        <f>(_raw_predictions_!G322*(1-_raw_predictions_!$M322*'Score Dashboard'!$B$2) + 'Score Dashboard'!$B$2*_raw_predictions_!$M322*_coefficients_!G$12- _coefficients_!G$2)/_coefficients_!G$8</f>
        <v>-0.91317317109006713</v>
      </c>
      <c r="H322">
        <f>(_coefficients_!H$2 - _raw_predictions_!H322*(1-_raw_predictions_!$M322*'Score Dashboard'!$B$2) - _raw_predictions_!$M322*'Score Dashboard'!$B$2*_coefficients_!H$12)/_coefficients_!H$8</f>
        <v>1.3802144975229076</v>
      </c>
      <c r="I322">
        <f>(1-_raw_predictions_!$M322*'Score Dashboard'!$B$2) * _raw_predictions_!I322/_coefficients_!L$2 * (_raw_predictions_!J322-_coefficients_!I$2)/_coefficients_!I$8</f>
        <v>-7.4440108733310875E-2</v>
      </c>
      <c r="J322">
        <f>(1-_raw_predictions_!$M322*'Score Dashboard'!$B$2) * _raw_predictions_!K322/_coefficients_!M$2 * (_raw_predictions_!L322-_coefficients_!J$2)/_coefficients_!J$8</f>
        <v>-2.932175350781278E-2</v>
      </c>
      <c r="K322">
        <f t="shared" si="4"/>
        <v>-5.4745442440626357</v>
      </c>
    </row>
    <row r="323" spans="1:11">
      <c r="A323" t="str">
        <f>_raw_predictions_!A323</f>
        <v>Alize Johnson</v>
      </c>
      <c r="B323">
        <f>(_raw_predictions_!B323*(1-_raw_predictions_!$M323*'Score Dashboard'!$B$2) + 'Score Dashboard'!$B$2*_raw_predictions_!$M323*_coefficients_!B$12- _coefficients_!B$2)/_coefficients_!B$8</f>
        <v>-1.5797236682385483</v>
      </c>
      <c r="C323">
        <f>(_raw_predictions_!C323*(1-_raw_predictions_!$M323*'Score Dashboard'!$B$2) + 'Score Dashboard'!$B$2*_raw_predictions_!$M323*_coefficients_!C$12- _coefficients_!C$2)/_coefficients_!C$8</f>
        <v>-1.0777907776008666</v>
      </c>
      <c r="D323">
        <f>(_raw_predictions_!D323*(1-_raw_predictions_!$M323*'Score Dashboard'!$B$2) + 'Score Dashboard'!$B$2*_raw_predictions_!$M323*_coefficients_!D$12- _coefficients_!D$2)/_coefficients_!D$8</f>
        <v>-1.0979251891993962</v>
      </c>
      <c r="E323">
        <f>(_raw_predictions_!E323*(1-_raw_predictions_!$M323*'Score Dashboard'!$B$2) + 'Score Dashboard'!$B$2*_raw_predictions_!$M323*_coefficients_!E$12- _coefficients_!E$2)/_coefficients_!E$8</f>
        <v>-1.4121931824892122</v>
      </c>
      <c r="F323">
        <f>(_raw_predictions_!F323*(1-_raw_predictions_!$M323*'Score Dashboard'!$B$2) + 'Score Dashboard'!$B$2*_raw_predictions_!$M323*_coefficients_!F$12- _coefficients_!F$2)/_coefficients_!F$8</f>
        <v>-0.69750483271800945</v>
      </c>
      <c r="G323">
        <f>(_raw_predictions_!G323*(1-_raw_predictions_!$M323*'Score Dashboard'!$B$2) + 'Score Dashboard'!$B$2*_raw_predictions_!$M323*_coefficients_!G$12- _coefficients_!G$2)/_coefficients_!G$8</f>
        <v>-0.92867573928666303</v>
      </c>
      <c r="H323">
        <f>(_coefficients_!H$2 - _raw_predictions_!H323*(1-_raw_predictions_!$M323*'Score Dashboard'!$B$2) - _raw_predictions_!$M323*'Score Dashboard'!$B$2*_coefficients_!H$12)/_coefficients_!H$8</f>
        <v>1.2060929639989106</v>
      </c>
      <c r="I323">
        <f>(1-_raw_predictions_!$M323*'Score Dashboard'!$B$2) * _raw_predictions_!I323/_coefficients_!L$2 * (_raw_predictions_!J323-_coefficients_!I$2)/_coefficients_!I$8</f>
        <v>-9.6697726196086492E-2</v>
      </c>
      <c r="J323">
        <f>(1-_raw_predictions_!$M323*'Score Dashboard'!$B$2) * _raw_predictions_!K323/_coefficients_!M$2 * (_raw_predictions_!L323-_coefficients_!J$2)/_coefficients_!J$8</f>
        <v>-2.8864023918499071E-2</v>
      </c>
      <c r="K323">
        <f t="shared" ref="K323:K386" si="5">SUM(B323:J323)</f>
        <v>-5.71328217564837</v>
      </c>
    </row>
    <row r="324" spans="1:11">
      <c r="A324" t="str">
        <f>_raw_predictions_!A324</f>
        <v>Donovan Mitchell</v>
      </c>
      <c r="B324">
        <f>(_raw_predictions_!B324*(1-_raw_predictions_!$M324*'Score Dashboard'!$B$2) + 'Score Dashboard'!$B$2*_raw_predictions_!$M324*_coefficients_!B$12- _coefficients_!B$2)/_coefficients_!B$8</f>
        <v>1.5783231771271209</v>
      </c>
      <c r="C324">
        <f>(_raw_predictions_!C324*(1-_raw_predictions_!$M324*'Score Dashboard'!$B$2) + 'Score Dashboard'!$B$2*_raw_predictions_!$M324*_coefficients_!C$12- _coefficients_!C$2)/_coefficients_!C$8</f>
        <v>-0.57206775450486624</v>
      </c>
      <c r="D324">
        <f>(_raw_predictions_!D324*(1-_raw_predictions_!$M324*'Score Dashboard'!$B$2) + 'Score Dashboard'!$B$2*_raw_predictions_!$M324*_coefficients_!D$12- _coefficients_!D$2)/_coefficients_!D$8</f>
        <v>0.35156865278583971</v>
      </c>
      <c r="E324">
        <f>(_raw_predictions_!E324*(1-_raw_predictions_!$M324*'Score Dashboard'!$B$2) + 'Score Dashboard'!$B$2*_raw_predictions_!$M324*_coefficients_!E$12- _coefficients_!E$2)/_coefficients_!E$8</f>
        <v>0.83637376008412734</v>
      </c>
      <c r="F324">
        <f>(_raw_predictions_!F324*(1-_raw_predictions_!$M324*'Score Dashboard'!$B$2) + 'Score Dashboard'!$B$2*_raw_predictions_!$M324*_coefficients_!F$12- _coefficients_!F$2)/_coefficients_!F$8</f>
        <v>-0.55676064725927921</v>
      </c>
      <c r="G324">
        <f>(_raw_predictions_!G324*(1-_raw_predictions_!$M324*'Score Dashboard'!$B$2) + 'Score Dashboard'!$B$2*_raw_predictions_!$M324*_coefficients_!G$12- _coefficients_!G$2)/_coefficients_!G$8</f>
        <v>1.4916486965303613</v>
      </c>
      <c r="H324">
        <f>(_coefficients_!H$2 - _raw_predictions_!H324*(1-_raw_predictions_!$M324*'Score Dashboard'!$B$2) - _raw_predictions_!$M324*'Score Dashboard'!$B$2*_coefficients_!H$12)/_coefficients_!H$8</f>
        <v>-0.92748622567555539</v>
      </c>
      <c r="I324">
        <f>(1-_raw_predictions_!$M324*'Score Dashboard'!$B$2) * _raw_predictions_!I324/_coefficients_!L$2 * (_raw_predictions_!J324-_coefficients_!I$2)/_coefficients_!I$8</f>
        <v>0.88807211597619018</v>
      </c>
      <c r="J324">
        <f>(1-_raw_predictions_!$M324*'Score Dashboard'!$B$2) * _raw_predictions_!K324/_coefficients_!M$2 * (_raw_predictions_!L324-_coefficients_!J$2)/_coefficients_!J$8</f>
        <v>-0.66672204136342128</v>
      </c>
      <c r="K324">
        <f t="shared" si="5"/>
        <v>2.4229497337005168</v>
      </c>
    </row>
    <row r="325" spans="1:11">
      <c r="A325" t="str">
        <f>_raw_predictions_!A325</f>
        <v>Ben Simmons</v>
      </c>
      <c r="B325">
        <f>(_raw_predictions_!B325*(1-_raw_predictions_!$M325*'Score Dashboard'!$B$2) + 'Score Dashboard'!$B$2*_raw_predictions_!$M325*_coefficients_!B$12- _coefficients_!B$2)/_coefficients_!B$8</f>
        <v>-1.1986258765983304</v>
      </c>
      <c r="C325">
        <f>(_raw_predictions_!C325*(1-_raw_predictions_!$M325*'Score Dashboard'!$B$2) + 'Score Dashboard'!$B$2*_raw_predictions_!$M325*_coefficients_!C$12- _coefficients_!C$2)/_coefficients_!C$8</f>
        <v>-0.17566798897723618</v>
      </c>
      <c r="D325">
        <f>(_raw_predictions_!D325*(1-_raw_predictions_!$M325*'Score Dashboard'!$B$2) + 'Score Dashboard'!$B$2*_raw_predictions_!$M325*_coefficients_!D$12- _coefficients_!D$2)/_coefficients_!D$8</f>
        <v>0.62270681530681937</v>
      </c>
      <c r="E325">
        <f>(_raw_predictions_!E325*(1-_raw_predictions_!$M325*'Score Dashboard'!$B$2) + 'Score Dashboard'!$B$2*_raw_predictions_!$M325*_coefficients_!E$12- _coefficients_!E$2)/_coefficients_!E$8</f>
        <v>0.38128554318057628</v>
      </c>
      <c r="F325">
        <f>(_raw_predictions_!F325*(1-_raw_predictions_!$M325*'Score Dashboard'!$B$2) + 'Score Dashboard'!$B$2*_raw_predictions_!$M325*_coefficients_!F$12- _coefficients_!F$2)/_coefficients_!F$8</f>
        <v>-0.34531278572661017</v>
      </c>
      <c r="G325">
        <f>(_raw_predictions_!G325*(1-_raw_predictions_!$M325*'Score Dashboard'!$B$2) + 'Score Dashboard'!$B$2*_raw_predictions_!$M325*_coefficients_!G$12- _coefficients_!G$2)/_coefficients_!G$8</f>
        <v>-1.3649396300504846</v>
      </c>
      <c r="H325">
        <f>(_coefficients_!H$2 - _raw_predictions_!H325*(1-_raw_predictions_!$M325*'Score Dashboard'!$B$2) - _raw_predictions_!$M325*'Score Dashboard'!$B$2*_coefficients_!H$12)/_coefficients_!H$8</f>
        <v>-0.23045579753653891</v>
      </c>
      <c r="I325">
        <f>(1-_raw_predictions_!$M325*'Score Dashboard'!$B$2) * _raw_predictions_!I325/_coefficients_!L$2 * (_raw_predictions_!J325-_coefficients_!I$2)/_coefficients_!I$8</f>
        <v>-0.65826468807859406</v>
      </c>
      <c r="J325">
        <f>(1-_raw_predictions_!$M325*'Score Dashboard'!$B$2) * _raw_predictions_!K325/_coefficients_!M$2 * (_raw_predictions_!L325-_coefficients_!J$2)/_coefficients_!J$8</f>
        <v>0.44303740963315941</v>
      </c>
      <c r="K325">
        <f t="shared" si="5"/>
        <v>-2.5262369988472395</v>
      </c>
    </row>
    <row r="326" spans="1:11">
      <c r="A326" t="str">
        <f>_raw_predictions_!A326</f>
        <v>Bismack Biyombo</v>
      </c>
      <c r="B326">
        <f>(_raw_predictions_!B326*(1-_raw_predictions_!$M326*'Score Dashboard'!$B$2) + 'Score Dashboard'!$B$2*_raw_predictions_!$M326*_coefficients_!B$12- _coefficients_!B$2)/_coefficients_!B$8</f>
        <v>-1.8198801677677883</v>
      </c>
      <c r="C326">
        <f>(_raw_predictions_!C326*(1-_raw_predictions_!$M326*'Score Dashboard'!$B$2) + 'Score Dashboard'!$B$2*_raw_predictions_!$M326*_coefficients_!C$12- _coefficients_!C$2)/_coefficients_!C$8</f>
        <v>-0.60448755713641578</v>
      </c>
      <c r="D326">
        <f>(_raw_predictions_!D326*(1-_raw_predictions_!$M326*'Score Dashboard'!$B$2) + 'Score Dashboard'!$B$2*_raw_predictions_!$M326*_coefficients_!D$12- _coefficients_!D$2)/_coefficients_!D$8</f>
        <v>-1.2245012612650528</v>
      </c>
      <c r="E326">
        <f>(_raw_predictions_!E326*(1-_raw_predictions_!$M326*'Score Dashboard'!$B$2) + 'Score Dashboard'!$B$2*_raw_predictions_!$M326*_coefficients_!E$12- _coefficients_!E$2)/_coefficients_!E$8</f>
        <v>-1.6748505135862588</v>
      </c>
      <c r="F326">
        <f>(_raw_predictions_!F326*(1-_raw_predictions_!$M326*'Score Dashboard'!$B$2) + 'Score Dashboard'!$B$2*_raw_predictions_!$M326*_coefficients_!F$12- _coefficients_!F$2)/_coefficients_!F$8</f>
        <v>0.45894458468385746</v>
      </c>
      <c r="G326">
        <f>(_raw_predictions_!G326*(1-_raw_predictions_!$M326*'Score Dashboard'!$B$2) + 'Score Dashboard'!$B$2*_raw_predictions_!$M326*_coefficients_!G$12- _coefficients_!G$2)/_coefficients_!G$8</f>
        <v>-1.337181359045025</v>
      </c>
      <c r="H326">
        <f>(_coefficients_!H$2 - _raw_predictions_!H326*(1-_raw_predictions_!$M326*'Score Dashboard'!$B$2) - _raw_predictions_!$M326*'Score Dashboard'!$B$2*_coefficients_!H$12)/_coefficients_!H$8</f>
        <v>1.2696626877822277</v>
      </c>
      <c r="I326">
        <f>(1-_raw_predictions_!$M326*'Score Dashboard'!$B$2) * _raw_predictions_!I326/_coefficients_!L$2 * (_raw_predictions_!J326-_coefficients_!I$2)/_coefficients_!I$8</f>
        <v>-0.73226820943542725</v>
      </c>
      <c r="J326">
        <f>(1-_raw_predictions_!$M326*'Score Dashboard'!$B$2) * _raw_predictions_!K326/_coefficients_!M$2 * (_raw_predictions_!L326-_coefficients_!J$2)/_coefficients_!J$8</f>
        <v>0.30300727810367539</v>
      </c>
      <c r="K326">
        <f t="shared" si="5"/>
        <v>-5.3615545176662076</v>
      </c>
    </row>
    <row r="327" spans="1:11">
      <c r="A327" t="str">
        <f>_raw_predictions_!A327</f>
        <v>Caris LeVert</v>
      </c>
      <c r="B327">
        <f>(_raw_predictions_!B327*(1-_raw_predictions_!$M327*'Score Dashboard'!$B$2) + 'Score Dashboard'!$B$2*_raw_predictions_!$M327*_coefficients_!B$12- _coefficients_!B$2)/_coefficients_!B$8</f>
        <v>-0.52146115883961175</v>
      </c>
      <c r="C327">
        <f>(_raw_predictions_!C327*(1-_raw_predictions_!$M327*'Score Dashboard'!$B$2) + 'Score Dashboard'!$B$2*_raw_predictions_!$M327*_coefficients_!C$12- _coefficients_!C$2)/_coefficients_!C$8</f>
        <v>-0.65613799406181872</v>
      </c>
      <c r="D327">
        <f>(_raw_predictions_!D327*(1-_raw_predictions_!$M327*'Score Dashboard'!$B$2) + 'Score Dashboard'!$B$2*_raw_predictions_!$M327*_coefficients_!D$12- _coefficients_!D$2)/_coefficients_!D$8</f>
        <v>8.1190844714473284E-2</v>
      </c>
      <c r="E327">
        <f>(_raw_predictions_!E327*(1-_raw_predictions_!$M327*'Score Dashboard'!$B$2) + 'Score Dashboard'!$B$2*_raw_predictions_!$M327*_coefficients_!E$12- _coefficients_!E$2)/_coefficients_!E$8</f>
        <v>0.17185845918621781</v>
      </c>
      <c r="F327">
        <f>(_raw_predictions_!F327*(1-_raw_predictions_!$M327*'Score Dashboard'!$B$2) + 'Score Dashboard'!$B$2*_raw_predictions_!$M327*_coefficients_!F$12- _coefficients_!F$2)/_coefficients_!F$8</f>
        <v>-0.51537888203272508</v>
      </c>
      <c r="G327">
        <f>(_raw_predictions_!G327*(1-_raw_predictions_!$M327*'Score Dashboard'!$B$2) + 'Score Dashboard'!$B$2*_raw_predictions_!$M327*_coefficients_!G$12- _coefficients_!G$2)/_coefficients_!G$8</f>
        <v>7.6498040028368935E-2</v>
      </c>
      <c r="H327">
        <f>(_coefficients_!H$2 - _raw_predictions_!H327*(1-_raw_predictions_!$M327*'Score Dashboard'!$B$2) - _raw_predictions_!$M327*'Score Dashboard'!$B$2*_coefficients_!H$12)/_coefficients_!H$8</f>
        <v>0.23890204235535831</v>
      </c>
      <c r="I327">
        <f>(1-_raw_predictions_!$M327*'Score Dashboard'!$B$2) * _raw_predictions_!I327/_coefficients_!L$2 * (_raw_predictions_!J327-_coefficients_!I$2)/_coefficients_!I$8</f>
        <v>-0.31442670236175407</v>
      </c>
      <c r="J327">
        <f>(1-_raw_predictions_!$M327*'Score Dashboard'!$B$2) * _raw_predictions_!K327/_coefficients_!M$2 * (_raw_predictions_!L327-_coefficients_!J$2)/_coefficients_!J$8</f>
        <v>-0.68820076484433079</v>
      </c>
      <c r="K327">
        <f t="shared" si="5"/>
        <v>-2.1271561158558221</v>
      </c>
    </row>
    <row r="328" spans="1:11">
      <c r="A328" t="str">
        <f>_raw_predictions_!A328</f>
        <v>Cameron Payne</v>
      </c>
      <c r="B328">
        <f>(_raw_predictions_!B328*(1-_raw_predictions_!$M328*'Score Dashboard'!$B$2) + 'Score Dashboard'!$B$2*_raw_predictions_!$M328*_coefficients_!B$12- _coefficients_!B$2)/_coefficients_!B$8</f>
        <v>-1.0603381923501805</v>
      </c>
      <c r="C328">
        <f>(_raw_predictions_!C328*(1-_raw_predictions_!$M328*'Score Dashboard'!$B$2) + 'Score Dashboard'!$B$2*_raw_predictions_!$M328*_coefficients_!C$12- _coefficients_!C$2)/_coefficients_!C$8</f>
        <v>-1.1965768475389302</v>
      </c>
      <c r="D328">
        <f>(_raw_predictions_!D328*(1-_raw_predictions_!$M328*'Score Dashboard'!$B$2) + 'Score Dashboard'!$B$2*_raw_predictions_!$M328*_coefficients_!D$12- _coefficients_!D$2)/_coefficients_!D$8</f>
        <v>9.5360955296924038E-2</v>
      </c>
      <c r="E328">
        <f>(_raw_predictions_!E328*(1-_raw_predictions_!$M328*'Score Dashboard'!$B$2) + 'Score Dashboard'!$B$2*_raw_predictions_!$M328*_coefficients_!E$12- _coefficients_!E$2)/_coefficients_!E$8</f>
        <v>-0.73651985558546129</v>
      </c>
      <c r="F328">
        <f>(_raw_predictions_!F328*(1-_raw_predictions_!$M328*'Score Dashboard'!$B$2) + 'Score Dashboard'!$B$2*_raw_predictions_!$M328*_coefficients_!F$12- _coefficients_!F$2)/_coefficients_!F$8</f>
        <v>-0.77834133994833055</v>
      </c>
      <c r="G328">
        <f>(_raw_predictions_!G328*(1-_raw_predictions_!$M328*'Score Dashboard'!$B$2) + 'Score Dashboard'!$B$2*_raw_predictions_!$M328*_coefficients_!G$12- _coefficients_!G$2)/_coefficients_!G$8</f>
        <v>-0.1886932004935582</v>
      </c>
      <c r="H328">
        <f>(_coefficients_!H$2 - _raw_predictions_!H328*(1-_raw_predictions_!$M328*'Score Dashboard'!$B$2) - _raw_predictions_!$M328*'Score Dashboard'!$B$2*_coefficients_!H$12)/_coefficients_!H$8</f>
        <v>0.38542268805044572</v>
      </c>
      <c r="I328">
        <f>(1-_raw_predictions_!$M328*'Score Dashboard'!$B$2) * _raw_predictions_!I328/_coefficients_!L$2 * (_raw_predictions_!J328-_coefficients_!I$2)/_coefficients_!I$8</f>
        <v>9.227191001666539E-2</v>
      </c>
      <c r="J328">
        <f>(1-_raw_predictions_!$M328*'Score Dashboard'!$B$2) * _raw_predictions_!K328/_coefficients_!M$2 * (_raw_predictions_!L328-_coefficients_!J$2)/_coefficients_!J$8</f>
        <v>-0.45223955324290077</v>
      </c>
      <c r="K328">
        <f t="shared" si="5"/>
        <v>-3.8396534357953263</v>
      </c>
    </row>
    <row r="329" spans="1:11">
      <c r="A329" t="str">
        <f>_raw_predictions_!A329</f>
        <v>Cameron Johnson</v>
      </c>
      <c r="B329">
        <f>(_raw_predictions_!B329*(1-_raw_predictions_!$M329*'Score Dashboard'!$B$2) + 'Score Dashboard'!$B$2*_raw_predictions_!$M329*_coefficients_!B$12- _coefficients_!B$2)/_coefficients_!B$8</f>
        <v>-0.29391500934447734</v>
      </c>
      <c r="C329">
        <f>(_raw_predictions_!C329*(1-_raw_predictions_!$M329*'Score Dashboard'!$B$2) + 'Score Dashboard'!$B$2*_raw_predictions_!$M329*_coefficients_!C$12- _coefficients_!C$2)/_coefficients_!C$8</f>
        <v>-0.53792965873921572</v>
      </c>
      <c r="D329">
        <f>(_raw_predictions_!D329*(1-_raw_predictions_!$M329*'Score Dashboard'!$B$2) + 'Score Dashboard'!$B$2*_raw_predictions_!$M329*_coefficients_!D$12- _coefficients_!D$2)/_coefficients_!D$8</f>
        <v>-0.80680416740925642</v>
      </c>
      <c r="E329">
        <f>(_raw_predictions_!E329*(1-_raw_predictions_!$M329*'Score Dashboard'!$B$2) + 'Score Dashboard'!$B$2*_raw_predictions_!$M329*_coefficients_!E$12- _coefficients_!E$2)/_coefficients_!E$8</f>
        <v>0.21809980369731363</v>
      </c>
      <c r="F329">
        <f>(_raw_predictions_!F329*(1-_raw_predictions_!$M329*'Score Dashboard'!$B$2) + 'Score Dashboard'!$B$2*_raw_predictions_!$M329*_coefficients_!F$12- _coefficients_!F$2)/_coefficients_!F$8</f>
        <v>-0.58335384917550337</v>
      </c>
      <c r="G329">
        <f>(_raw_predictions_!G329*(1-_raw_predictions_!$M329*'Score Dashboard'!$B$2) + 'Score Dashboard'!$B$2*_raw_predictions_!$M329*_coefficients_!G$12- _coefficients_!G$2)/_coefficients_!G$8</f>
        <v>0.61403473360962635</v>
      </c>
      <c r="H329">
        <f>(_coefficients_!H$2 - _raw_predictions_!H329*(1-_raw_predictions_!$M329*'Score Dashboard'!$B$2) - _raw_predictions_!$M329*'Score Dashboard'!$B$2*_coefficients_!H$12)/_coefficients_!H$8</f>
        <v>1.0942733412879924</v>
      </c>
      <c r="I329">
        <f>(1-_raw_predictions_!$M329*'Score Dashboard'!$B$2) * _raw_predictions_!I329/_coefficients_!L$2 * (_raw_predictions_!J329-_coefficients_!I$2)/_coefficients_!I$8</f>
        <v>0.36196475679285717</v>
      </c>
      <c r="J329">
        <f>(1-_raw_predictions_!$M329*'Score Dashboard'!$B$2) * _raw_predictions_!K329/_coefficients_!M$2 * (_raw_predictions_!L329-_coefficients_!J$2)/_coefficients_!J$8</f>
        <v>-0.37128910198315185</v>
      </c>
      <c r="K329">
        <f t="shared" si="5"/>
        <v>-0.30491915126381519</v>
      </c>
    </row>
    <row r="330" spans="1:11">
      <c r="A330" t="str">
        <f>_raw_predictions_!A330</f>
        <v>Cam Thomas</v>
      </c>
      <c r="B330">
        <f>(_raw_predictions_!B330*(1-_raw_predictions_!$M330*'Score Dashboard'!$B$2) + 'Score Dashboard'!$B$2*_raw_predictions_!$M330*_coefficients_!B$12- _coefficients_!B$2)/_coefficients_!B$8</f>
        <v>-0.85912634021111445</v>
      </c>
      <c r="C330">
        <f>(_raw_predictions_!C330*(1-_raw_predictions_!$M330*'Score Dashboard'!$B$2) + 'Score Dashboard'!$B$2*_raw_predictions_!$M330*_coefficients_!C$12- _coefficients_!C$2)/_coefficients_!C$8</f>
        <v>-1.3318749432290862</v>
      </c>
      <c r="D330">
        <f>(_raw_predictions_!D330*(1-_raw_predictions_!$M330*'Score Dashboard'!$B$2) + 'Score Dashboard'!$B$2*_raw_predictions_!$M330*_coefficients_!D$12- _coefficients_!D$2)/_coefficients_!D$8</f>
        <v>-0.93537029642683045</v>
      </c>
      <c r="E330">
        <f>(_raw_predictions_!E330*(1-_raw_predictions_!$M330*'Score Dashboard'!$B$2) + 'Score Dashboard'!$B$2*_raw_predictions_!$M330*_coefficients_!E$12- _coefficients_!E$2)/_coefficients_!E$8</f>
        <v>-1.1939539777250623</v>
      </c>
      <c r="F330">
        <f>(_raw_predictions_!F330*(1-_raw_predictions_!$M330*'Score Dashboard'!$B$2) + 'Score Dashboard'!$B$2*_raw_predictions_!$M330*_coefficients_!F$12- _coefficients_!F$2)/_coefficients_!F$8</f>
        <v>-0.90579101596594458</v>
      </c>
      <c r="G330">
        <f>(_raw_predictions_!G330*(1-_raw_predictions_!$M330*'Score Dashboard'!$B$2) + 'Score Dashboard'!$B$2*_raw_predictions_!$M330*_coefficients_!G$12- _coefficients_!G$2)/_coefficients_!G$8</f>
        <v>-0.42197407407386661</v>
      </c>
      <c r="H330">
        <f>(_coefficients_!H$2 - _raw_predictions_!H330*(1-_raw_predictions_!$M330*'Score Dashboard'!$B$2) - _raw_predictions_!$M330*'Score Dashboard'!$B$2*_coefficients_!H$12)/_coefficients_!H$8</f>
        <v>0.76521697896831842</v>
      </c>
      <c r="I330">
        <f>(1-_raw_predictions_!$M330*'Score Dashboard'!$B$2) * _raw_predictions_!I330/_coefficients_!L$2 * (_raw_predictions_!J330-_coefficients_!I$2)/_coefficients_!I$8</f>
        <v>0.16943456394668177</v>
      </c>
      <c r="J330">
        <f>(1-_raw_predictions_!$M330*'Score Dashboard'!$B$2) * _raw_predictions_!K330/_coefficients_!M$2 * (_raw_predictions_!L330-_coefficients_!J$2)/_coefficients_!J$8</f>
        <v>-0.46501997886532204</v>
      </c>
      <c r="K330">
        <f t="shared" si="5"/>
        <v>-5.1784590835822266</v>
      </c>
    </row>
    <row r="331" spans="1:11">
      <c r="A331" t="str">
        <f>_raw_predictions_!A331</f>
        <v>Cam Reddish</v>
      </c>
      <c r="B331">
        <f>(_raw_predictions_!B331*(1-_raw_predictions_!$M331*'Score Dashboard'!$B$2) + 'Score Dashboard'!$B$2*_raw_predictions_!$M331*_coefficients_!B$12- _coefficients_!B$2)/_coefficients_!B$8</f>
        <v>-0.99166885184146125</v>
      </c>
      <c r="C331">
        <f>(_raw_predictions_!C331*(1-_raw_predictions_!$M331*'Score Dashboard'!$B$2) + 'Score Dashboard'!$B$2*_raw_predictions_!$M331*_coefficients_!C$12- _coefficients_!C$2)/_coefficients_!C$8</f>
        <v>-1.1221329346941262</v>
      </c>
      <c r="D331">
        <f>(_raw_predictions_!D331*(1-_raw_predictions_!$M331*'Score Dashboard'!$B$2) + 'Score Dashboard'!$B$2*_raw_predictions_!$M331*_coefficients_!D$12- _coefficients_!D$2)/_coefficients_!D$8</f>
        <v>-0.93945024665758681</v>
      </c>
      <c r="E331">
        <f>(_raw_predictions_!E331*(1-_raw_predictions_!$M331*'Score Dashboard'!$B$2) + 'Score Dashboard'!$B$2*_raw_predictions_!$M331*_coefficients_!E$12- _coefficients_!E$2)/_coefficients_!E$8</f>
        <v>-0.15354200665019446</v>
      </c>
      <c r="F331">
        <f>(_raw_predictions_!F331*(1-_raw_predictions_!$M331*'Score Dashboard'!$B$2) + 'Score Dashboard'!$B$2*_raw_predictions_!$M331*_coefficients_!F$12- _coefficients_!F$2)/_coefficients_!F$8</f>
        <v>-0.56741655229532939</v>
      </c>
      <c r="G331">
        <f>(_raw_predictions_!G331*(1-_raw_predictions_!$M331*'Score Dashboard'!$B$2) + 'Score Dashboard'!$B$2*_raw_predictions_!$M331*_coefficients_!G$12- _coefficients_!G$2)/_coefficients_!G$8</f>
        <v>-0.41820719643852733</v>
      </c>
      <c r="H331">
        <f>(_coefficients_!H$2 - _raw_predictions_!H331*(1-_raw_predictions_!$M331*'Score Dashboard'!$B$2) - _raw_predictions_!$M331*'Score Dashboard'!$B$2*_coefficients_!H$12)/_coefficients_!H$8</f>
        <v>0.95658499809499276</v>
      </c>
      <c r="I331">
        <f>(1-_raw_predictions_!$M331*'Score Dashboard'!$B$2) * _raw_predictions_!I331/_coefficients_!L$2 * (_raw_predictions_!J331-_coefficients_!I$2)/_coefficients_!I$8</f>
        <v>0.21892961500000899</v>
      </c>
      <c r="J331">
        <f>(1-_raw_predictions_!$M331*'Score Dashboard'!$B$2) * _raw_predictions_!K331/_coefficients_!M$2 * (_raw_predictions_!L331-_coefficients_!J$2)/_coefficients_!J$8</f>
        <v>-0.45636716274677858</v>
      </c>
      <c r="K331">
        <f t="shared" si="5"/>
        <v>-3.4732703382290024</v>
      </c>
    </row>
    <row r="332" spans="1:11">
      <c r="A332" t="str">
        <f>_raw_predictions_!A332</f>
        <v>Caleb Martin</v>
      </c>
      <c r="B332">
        <f>(_raw_predictions_!B332*(1-_raw_predictions_!$M332*'Score Dashboard'!$B$2) + 'Score Dashboard'!$B$2*_raw_predictions_!$M332*_coefficients_!B$12- _coefficients_!B$2)/_coefficients_!B$8</f>
        <v>-0.98221402117635026</v>
      </c>
      <c r="C332">
        <f>(_raw_predictions_!C332*(1-_raw_predictions_!$M332*'Score Dashboard'!$B$2) + 'Score Dashboard'!$B$2*_raw_predictions_!$M332*_coefficients_!C$12- _coefficients_!C$2)/_coefficients_!C$8</f>
        <v>-0.48633838096832455</v>
      </c>
      <c r="D332">
        <f>(_raw_predictions_!D332*(1-_raw_predictions_!$M332*'Score Dashboard'!$B$2) + 'Score Dashboard'!$B$2*_raw_predictions_!$M332*_coefficients_!D$12- _coefficients_!D$2)/_coefficients_!D$8</f>
        <v>-0.97651897094045703</v>
      </c>
      <c r="E332">
        <f>(_raw_predictions_!E332*(1-_raw_predictions_!$M332*'Score Dashboard'!$B$2) + 'Score Dashboard'!$B$2*_raw_predictions_!$M332*_coefficients_!E$12- _coefficients_!E$2)/_coefficients_!E$8</f>
        <v>0.28803571520251398</v>
      </c>
      <c r="F332">
        <f>(_raw_predictions_!F332*(1-_raw_predictions_!$M332*'Score Dashboard'!$B$2) + 'Score Dashboard'!$B$2*_raw_predictions_!$M332*_coefficients_!F$12- _coefficients_!F$2)/_coefficients_!F$8</f>
        <v>-0.36608436914536019</v>
      </c>
      <c r="G332">
        <f>(_raw_predictions_!G332*(1-_raw_predictions_!$M332*'Score Dashboard'!$B$2) + 'Score Dashboard'!$B$2*_raw_predictions_!$M332*_coefficients_!G$12- _coefficients_!G$2)/_coefficients_!G$8</f>
        <v>-0.40547782035826757</v>
      </c>
      <c r="H332">
        <f>(_coefficients_!H$2 - _raw_predictions_!H332*(1-_raw_predictions_!$M332*'Score Dashboard'!$B$2) - _raw_predictions_!$M332*'Score Dashboard'!$B$2*_coefficients_!H$12)/_coefficients_!H$8</f>
        <v>0.91531172940196293</v>
      </c>
      <c r="I332">
        <f>(1-_raw_predictions_!$M332*'Score Dashboard'!$B$2) * _raw_predictions_!I332/_coefficients_!L$2 * (_raw_predictions_!J332-_coefficients_!I$2)/_coefficients_!I$8</f>
        <v>-2.1205913018912403E-2</v>
      </c>
      <c r="J332">
        <f>(1-_raw_predictions_!$M332*'Score Dashboard'!$B$2) * _raw_predictions_!K332/_coefficients_!M$2 * (_raw_predictions_!L332-_coefficients_!J$2)/_coefficients_!J$8</f>
        <v>-0.29202958494037123</v>
      </c>
      <c r="K332">
        <f t="shared" si="5"/>
        <v>-2.3265216159435664</v>
      </c>
    </row>
    <row r="333" spans="1:11">
      <c r="A333" t="str">
        <f>_raw_predictions_!A333</f>
        <v>Caleb Houstan</v>
      </c>
      <c r="B333">
        <f>(_raw_predictions_!B333*(1-_raw_predictions_!$M333*'Score Dashboard'!$B$2) + 'Score Dashboard'!$B$2*_raw_predictions_!$M333*_coefficients_!B$12- _coefficients_!B$2)/_coefficients_!B$8</f>
        <v>-1.6075576956075477</v>
      </c>
      <c r="C333">
        <f>(_raw_predictions_!C333*(1-_raw_predictions_!$M333*'Score Dashboard'!$B$2) + 'Score Dashboard'!$B$2*_raw_predictions_!$M333*_coefficients_!C$12- _coefficients_!C$2)/_coefficients_!C$8</f>
        <v>-1.2887182565051405</v>
      </c>
      <c r="D333">
        <f>(_raw_predictions_!D333*(1-_raw_predictions_!$M333*'Score Dashboard'!$B$2) + 'Score Dashboard'!$B$2*_raw_predictions_!$M333*_coefficients_!D$12- _coefficients_!D$2)/_coefficients_!D$8</f>
        <v>-1.1973870366513097</v>
      </c>
      <c r="E333">
        <f>(_raw_predictions_!E333*(1-_raw_predictions_!$M333*'Score Dashboard'!$B$2) + 'Score Dashboard'!$B$2*_raw_predictions_!$M333*_coefficients_!E$12- _coefficients_!E$2)/_coefficients_!E$8</f>
        <v>-1.3805471691614046</v>
      </c>
      <c r="F333">
        <f>(_raw_predictions_!F333*(1-_raw_predictions_!$M333*'Score Dashboard'!$B$2) + 'Score Dashboard'!$B$2*_raw_predictions_!$M333*_coefficients_!F$12- _coefficients_!F$2)/_coefficients_!F$8</f>
        <v>-0.71582724288556454</v>
      </c>
      <c r="G333">
        <f>(_raw_predictions_!G333*(1-_raw_predictions_!$M333*'Score Dashboard'!$B$2) + 'Score Dashboard'!$B$2*_raw_predictions_!$M333*_coefficients_!G$12- _coefficients_!G$2)/_coefficients_!G$8</f>
        <v>-0.42086670434491863</v>
      </c>
      <c r="H333">
        <f>(_coefficients_!H$2 - _raw_predictions_!H333*(1-_raw_predictions_!$M333*'Score Dashboard'!$B$2) - _raw_predictions_!$M333*'Score Dashboard'!$B$2*_coefficients_!H$12)/_coefficients_!H$8</f>
        <v>1.5328087373855648</v>
      </c>
      <c r="I333">
        <f>(1-_raw_predictions_!$M333*'Score Dashboard'!$B$2) * _raw_predictions_!I333/_coefficients_!L$2 * (_raw_predictions_!J333-_coefficients_!I$2)/_coefficients_!I$8</f>
        <v>-1.6346249033349608E-2</v>
      </c>
      <c r="J333">
        <f>(1-_raw_predictions_!$M333*'Score Dashboard'!$B$2) * _raw_predictions_!K333/_coefficients_!M$2 * (_raw_predictions_!L333-_coefficients_!J$2)/_coefficients_!J$8</f>
        <v>-0.30983768447644644</v>
      </c>
      <c r="K333">
        <f t="shared" si="5"/>
        <v>-5.4042793012801162</v>
      </c>
    </row>
    <row r="334" spans="1:11">
      <c r="A334" t="str">
        <f>_raw_predictions_!A334</f>
        <v>Cade Cunningham</v>
      </c>
      <c r="B334">
        <f>(_raw_predictions_!B334*(1-_raw_predictions_!$M334*'Score Dashboard'!$B$2) + 'Score Dashboard'!$B$2*_raw_predictions_!$M334*_coefficients_!B$12- _coefficients_!B$2)/_coefficients_!B$8</f>
        <v>0.61628455634211343</v>
      </c>
      <c r="C334">
        <f>(_raw_predictions_!C334*(1-_raw_predictions_!$M334*'Score Dashboard'!$B$2) + 'Score Dashboard'!$B$2*_raw_predictions_!$M334*_coefficients_!C$12- _coefficients_!C$2)/_coefficients_!C$8</f>
        <v>6.601854531669088E-3</v>
      </c>
      <c r="D334">
        <f>(_raw_predictions_!D334*(1-_raw_predictions_!$M334*'Score Dashboard'!$B$2) + 'Score Dashboard'!$B$2*_raw_predictions_!$M334*_coefficients_!D$12- _coefficients_!D$2)/_coefficients_!D$8</f>
        <v>1.0687045031013789</v>
      </c>
      <c r="E334">
        <f>(_raw_predictions_!E334*(1-_raw_predictions_!$M334*'Score Dashboard'!$B$2) + 'Score Dashboard'!$B$2*_raw_predictions_!$M334*_coefficients_!E$12- _coefficients_!E$2)/_coefficients_!E$8</f>
        <v>0.1510441790556023</v>
      </c>
      <c r="F334">
        <f>(_raw_predictions_!F334*(1-_raw_predictions_!$M334*'Score Dashboard'!$B$2) + 'Score Dashboard'!$B$2*_raw_predictions_!$M334*_coefficients_!F$12- _coefficients_!F$2)/_coefficients_!F$8</f>
        <v>-0.12827612816274894</v>
      </c>
      <c r="G334">
        <f>(_raw_predictions_!G334*(1-_raw_predictions_!$M334*'Score Dashboard'!$B$2) + 'Score Dashboard'!$B$2*_raw_predictions_!$M334*_coefficients_!G$12- _coefficients_!G$2)/_coefficients_!G$8</f>
        <v>-0.12329974333695329</v>
      </c>
      <c r="H334">
        <f>(_coefficients_!H$2 - _raw_predictions_!H334*(1-_raw_predictions_!$M334*'Score Dashboard'!$B$2) - _raw_predictions_!$M334*'Score Dashboard'!$B$2*_coefficients_!H$12)/_coefficients_!H$8</f>
        <v>-1.5491380335057729</v>
      </c>
      <c r="I334">
        <f>(1-_raw_predictions_!$M334*'Score Dashboard'!$B$2) * _raw_predictions_!I334/_coefficients_!L$2 * (_raw_predictions_!J334-_coefficients_!I$2)/_coefficients_!I$8</f>
        <v>0.15972408272945604</v>
      </c>
      <c r="J334">
        <f>(1-_raw_predictions_!$M334*'Score Dashboard'!$B$2) * _raw_predictions_!K334/_coefficients_!M$2 * (_raw_predictions_!L334-_coefficients_!J$2)/_coefficients_!J$8</f>
        <v>-0.81100527661967614</v>
      </c>
      <c r="K334">
        <f t="shared" si="5"/>
        <v>-0.60936000586493155</v>
      </c>
    </row>
    <row r="335" spans="1:11">
      <c r="A335" t="str">
        <f>_raw_predictions_!A335</f>
        <v>CJ McCollum</v>
      </c>
      <c r="B335">
        <f>(_raw_predictions_!B335*(1-_raw_predictions_!$M335*'Score Dashboard'!$B$2) + 'Score Dashboard'!$B$2*_raw_predictions_!$M335*_coefficients_!B$12- _coefficients_!B$2)/_coefficients_!B$8</f>
        <v>0.6968044259826266</v>
      </c>
      <c r="C335">
        <f>(_raw_predictions_!C335*(1-_raw_predictions_!$M335*'Score Dashboard'!$B$2) + 'Score Dashboard'!$B$2*_raw_predictions_!$M335*_coefficients_!C$12- _coefficients_!C$2)/_coefficients_!C$8</f>
        <v>-0.54786707682446045</v>
      </c>
      <c r="D335">
        <f>(_raw_predictions_!D335*(1-_raw_predictions_!$M335*'Score Dashboard'!$B$2) + 'Score Dashboard'!$B$2*_raw_predictions_!$M335*_coefficients_!D$12- _coefficients_!D$2)/_coefficients_!D$8</f>
        <v>0.60435852613485908</v>
      </c>
      <c r="E335">
        <f>(_raw_predictions_!E335*(1-_raw_predictions_!$M335*'Score Dashboard'!$B$2) + 'Score Dashboard'!$B$2*_raw_predictions_!$M335*_coefficients_!E$12- _coefficients_!E$2)/_coefficients_!E$8</f>
        <v>-0.17254157587413591</v>
      </c>
      <c r="F335">
        <f>(_raw_predictions_!F335*(1-_raw_predictions_!$M335*'Score Dashboard'!$B$2) + 'Score Dashboard'!$B$2*_raw_predictions_!$M335*_coefficients_!F$12- _coefficients_!F$2)/_coefficients_!F$8</f>
        <v>-0.35364245546488449</v>
      </c>
      <c r="G335">
        <f>(_raw_predictions_!G335*(1-_raw_predictions_!$M335*'Score Dashboard'!$B$2) + 'Score Dashboard'!$B$2*_raw_predictions_!$M335*_coefficients_!G$12- _coefficients_!G$2)/_coefficients_!G$8</f>
        <v>1.2190018442637574</v>
      </c>
      <c r="H335">
        <f>(_coefficients_!H$2 - _raw_predictions_!H335*(1-_raw_predictions_!$M335*'Score Dashboard'!$B$2) - _raw_predictions_!$M335*'Score Dashboard'!$B$2*_coefficients_!H$12)/_coefficients_!H$8</f>
        <v>-0.59034491398935474</v>
      </c>
      <c r="I335">
        <f>(1-_raw_predictions_!$M335*'Score Dashboard'!$B$2) * _raw_predictions_!I335/_coefficients_!L$2 * (_raw_predictions_!J335-_coefficients_!I$2)/_coefficients_!I$8</f>
        <v>-0.52533848986131226</v>
      </c>
      <c r="J335">
        <f>(1-_raw_predictions_!$M335*'Score Dashboard'!$B$2) * _raw_predictions_!K335/_coefficients_!M$2 * (_raw_predictions_!L335-_coefficients_!J$2)/_coefficients_!J$8</f>
        <v>-0.97326849144710303</v>
      </c>
      <c r="K335">
        <f t="shared" si="5"/>
        <v>-0.64283820708000772</v>
      </c>
    </row>
    <row r="336" spans="1:11">
      <c r="A336" t="str">
        <f>_raw_predictions_!A336</f>
        <v>Buddy Hield</v>
      </c>
      <c r="B336">
        <f>(_raw_predictions_!B336*(1-_raw_predictions_!$M336*'Score Dashboard'!$B$2) + 'Score Dashboard'!$B$2*_raw_predictions_!$M336*_coefficients_!B$12- _coefficients_!B$2)/_coefficients_!B$8</f>
        <v>0.15618332942546476</v>
      </c>
      <c r="C336">
        <f>(_raw_predictions_!C336*(1-_raw_predictions_!$M336*'Score Dashboard'!$B$2) + 'Score Dashboard'!$B$2*_raw_predictions_!$M336*_coefficients_!C$12- _coefficients_!C$2)/_coefficients_!C$8</f>
        <v>-0.27564910695973183</v>
      </c>
      <c r="D336">
        <f>(_raw_predictions_!D336*(1-_raw_predictions_!$M336*'Score Dashboard'!$B$2) + 'Score Dashboard'!$B$2*_raw_predictions_!$M336*_coefficients_!D$12- _coefficients_!D$2)/_coefficients_!D$8</f>
        <v>-8.9693859746333995E-2</v>
      </c>
      <c r="E336">
        <f>(_raw_predictions_!E336*(1-_raw_predictions_!$M336*'Score Dashboard'!$B$2) + 'Score Dashboard'!$B$2*_raw_predictions_!$M336*_coefficients_!E$12- _coefficients_!E$2)/_coefficients_!E$8</f>
        <v>0.65205929037529142</v>
      </c>
      <c r="F336">
        <f>(_raw_predictions_!F336*(1-_raw_predictions_!$M336*'Score Dashboard'!$B$2) + 'Score Dashboard'!$B$2*_raw_predictions_!$M336*_coefficients_!F$12- _coefficients_!F$2)/_coefficients_!F$8</f>
        <v>-0.53131300704519135</v>
      </c>
      <c r="G336">
        <f>(_raw_predictions_!G336*(1-_raw_predictions_!$M336*'Score Dashboard'!$B$2) + 'Score Dashboard'!$B$2*_raw_predictions_!$M336*_coefficients_!G$12- _coefficients_!G$2)/_coefficients_!G$8</f>
        <v>2.0625504834917443</v>
      </c>
      <c r="H336">
        <f>(_coefficients_!H$2 - _raw_predictions_!H336*(1-_raw_predictions_!$M336*'Score Dashboard'!$B$2) - _raw_predictions_!$M336*'Score Dashboard'!$B$2*_coefficients_!H$12)/_coefficients_!H$8</f>
        <v>-0.10038808753210667</v>
      </c>
      <c r="I336">
        <f>(1-_raw_predictions_!$M336*'Score Dashboard'!$B$2) * _raw_predictions_!I336/_coefficients_!L$2 * (_raw_predictions_!J336-_coefficients_!I$2)/_coefficients_!I$8</f>
        <v>0.15251910466156274</v>
      </c>
      <c r="J336">
        <f>(1-_raw_predictions_!$M336*'Score Dashboard'!$B$2) * _raw_predictions_!K336/_coefficients_!M$2 * (_raw_predictions_!L336-_coefficients_!J$2)/_coefficients_!J$8</f>
        <v>-1.2040484413749577</v>
      </c>
      <c r="K336">
        <f t="shared" si="5"/>
        <v>0.82221970529574184</v>
      </c>
    </row>
    <row r="337" spans="1:11">
      <c r="A337" t="str">
        <f>_raw_predictions_!A337</f>
        <v>Buddy Boeheim</v>
      </c>
      <c r="B337">
        <f>(_raw_predictions_!B337*(1-_raw_predictions_!$M337*'Score Dashboard'!$B$2) + 'Score Dashboard'!$B$2*_raw_predictions_!$M337*_coefficients_!B$12- _coefficients_!B$2)/_coefficients_!B$8</f>
        <v>-1.4967064196139361</v>
      </c>
      <c r="C337">
        <f>(_raw_predictions_!C337*(1-_raw_predictions_!$M337*'Score Dashboard'!$B$2) + 'Score Dashboard'!$B$2*_raw_predictions_!$M337*_coefficients_!C$12- _coefficients_!C$2)/_coefficients_!C$8</f>
        <v>-1.2656060792063153</v>
      </c>
      <c r="D337">
        <f>(_raw_predictions_!D337*(1-_raw_predictions_!$M337*'Score Dashboard'!$B$2) + 'Score Dashboard'!$B$2*_raw_predictions_!$M337*_coefficients_!D$12- _coefficients_!D$2)/_coefficients_!D$8</f>
        <v>-0.86738044554240801</v>
      </c>
      <c r="E337">
        <f>(_raw_predictions_!E337*(1-_raw_predictions_!$M337*'Score Dashboard'!$B$2) + 'Score Dashboard'!$B$2*_raw_predictions_!$M337*_coefficients_!E$12- _coefficients_!E$2)/_coefficients_!E$8</f>
        <v>-1.3275530434397391</v>
      </c>
      <c r="F337">
        <f>(_raw_predictions_!F337*(1-_raw_predictions_!$M337*'Score Dashboard'!$B$2) + 'Score Dashboard'!$B$2*_raw_predictions_!$M337*_coefficients_!F$12- _coefficients_!F$2)/_coefficients_!F$8</f>
        <v>-0.74835719116126131</v>
      </c>
      <c r="G337">
        <f>(_raw_predictions_!G337*(1-_raw_predictions_!$M337*'Score Dashboard'!$B$2) + 'Score Dashboard'!$B$2*_raw_predictions_!$M337*_coefficients_!G$12- _coefficients_!G$2)/_coefficients_!G$8</f>
        <v>-0.78463081808037527</v>
      </c>
      <c r="H337">
        <f>(_coefficients_!H$2 - _raw_predictions_!H337*(1-_raw_predictions_!$M337*'Score Dashboard'!$B$2) - _raw_predictions_!$M337*'Score Dashboard'!$B$2*_coefficients_!H$12)/_coefficients_!H$8</f>
        <v>1.2386216914710704</v>
      </c>
      <c r="I337">
        <f>(1-_raw_predictions_!$M337*'Score Dashboard'!$B$2) * _raw_predictions_!I337/_coefficients_!L$2 * (_raw_predictions_!J337-_coefficients_!I$2)/_coefficients_!I$8</f>
        <v>-5.4269404798320108E-3</v>
      </c>
      <c r="J337">
        <f>(1-_raw_predictions_!$M337*'Score Dashboard'!$B$2) * _raw_predictions_!K337/_coefficients_!M$2 * (_raw_predictions_!L337-_coefficients_!J$2)/_coefficients_!J$8</f>
        <v>-0.11304105804834583</v>
      </c>
      <c r="K337">
        <f t="shared" si="5"/>
        <v>-5.3700803041011413</v>
      </c>
    </row>
    <row r="338" spans="1:11">
      <c r="A338" t="str">
        <f>_raw_predictions_!A338</f>
        <v>Bryn Forbes</v>
      </c>
      <c r="B338">
        <f>(_raw_predictions_!B338*(1-_raw_predictions_!$M338*'Score Dashboard'!$B$2) + 'Score Dashboard'!$B$2*_raw_predictions_!$M338*_coefficients_!B$12- _coefficients_!B$2)/_coefficients_!B$8</f>
        <v>-1.6723959334728504</v>
      </c>
      <c r="C338">
        <f>(_raw_predictions_!C338*(1-_raw_predictions_!$M338*'Score Dashboard'!$B$2) + 'Score Dashboard'!$B$2*_raw_predictions_!$M338*_coefficients_!C$12- _coefficients_!C$2)/_coefficients_!C$8</f>
        <v>-1.5159376570461578</v>
      </c>
      <c r="D338">
        <f>(_raw_predictions_!D338*(1-_raw_predictions_!$M338*'Score Dashboard'!$B$2) + 'Score Dashboard'!$B$2*_raw_predictions_!$M338*_coefficients_!D$12- _coefficients_!D$2)/_coefficients_!D$8</f>
        <v>-1.1664510286813214</v>
      </c>
      <c r="E338">
        <f>(_raw_predictions_!E338*(1-_raw_predictions_!$M338*'Score Dashboard'!$B$2) + 'Score Dashboard'!$B$2*_raw_predictions_!$M338*_coefficients_!E$12- _coefficients_!E$2)/_coefficients_!E$8</f>
        <v>-1.6575331603914563</v>
      </c>
      <c r="F338">
        <f>(_raw_predictions_!F338*(1-_raw_predictions_!$M338*'Score Dashboard'!$B$2) + 'Score Dashboard'!$B$2*_raw_predictions_!$M338*_coefficients_!F$12- _coefficients_!F$2)/_coefficients_!F$8</f>
        <v>-0.90492093249318295</v>
      </c>
      <c r="G338">
        <f>(_raw_predictions_!G338*(1-_raw_predictions_!$M338*'Score Dashboard'!$B$2) + 'Score Dashboard'!$B$2*_raw_predictions_!$M338*_coefficients_!G$12- _coefficients_!G$2)/_coefficients_!G$8</f>
        <v>-0.67100981800183623</v>
      </c>
      <c r="H338">
        <f>(_coefficients_!H$2 - _raw_predictions_!H338*(1-_raw_predictions_!$M338*'Score Dashboard'!$B$2) - _raw_predictions_!$M338*'Score Dashboard'!$B$2*_coefficients_!H$12)/_coefficients_!H$8</f>
        <v>1.5507368207685721</v>
      </c>
      <c r="I338">
        <f>(1-_raw_predictions_!$M338*'Score Dashboard'!$B$2) * _raw_predictions_!I338/_coefficients_!L$2 * (_raw_predictions_!J338-_coefficients_!I$2)/_coefficients_!I$8</f>
        <v>6.2249464898391877E-3</v>
      </c>
      <c r="J338">
        <f>(1-_raw_predictions_!$M338*'Score Dashboard'!$B$2) * _raw_predictions_!K338/_coefficients_!M$2 * (_raw_predictions_!L338-_coefficients_!J$2)/_coefficients_!J$8</f>
        <v>-0.16431676046887903</v>
      </c>
      <c r="K338">
        <f t="shared" si="5"/>
        <v>-6.1956035232972733</v>
      </c>
    </row>
    <row r="339" spans="1:11">
      <c r="A339" t="str">
        <f>_raw_predictions_!A339</f>
        <v>Bryce McGowens</v>
      </c>
      <c r="B339">
        <f>(_raw_predictions_!B339*(1-_raw_predictions_!$M339*'Score Dashboard'!$B$2) + 'Score Dashboard'!$B$2*_raw_predictions_!$M339*_coefficients_!B$12- _coefficients_!B$2)/_coefficients_!B$8</f>
        <v>-1.4881819046007947</v>
      </c>
      <c r="C339">
        <f>(_raw_predictions_!C339*(1-_raw_predictions_!$M339*'Score Dashboard'!$B$2) + 'Score Dashboard'!$B$2*_raw_predictions_!$M339*_coefficients_!C$12- _coefficients_!C$2)/_coefficients_!C$8</f>
        <v>-1.2170169526156052</v>
      </c>
      <c r="D339">
        <f>(_raw_predictions_!D339*(1-_raw_predictions_!$M339*'Score Dashboard'!$B$2) + 'Score Dashboard'!$B$2*_raw_predictions_!$M339*_coefficients_!D$12- _coefficients_!D$2)/_coefficients_!D$8</f>
        <v>-0.96349765287799449</v>
      </c>
      <c r="E339">
        <f>(_raw_predictions_!E339*(1-_raw_predictions_!$M339*'Score Dashboard'!$B$2) + 'Score Dashboard'!$B$2*_raw_predictions_!$M339*_coefficients_!E$12- _coefficients_!E$2)/_coefficients_!E$8</f>
        <v>-1.3275178786247515</v>
      </c>
      <c r="F339">
        <f>(_raw_predictions_!F339*(1-_raw_predictions_!$M339*'Score Dashboard'!$B$2) + 'Score Dashboard'!$B$2*_raw_predictions_!$M339*_coefficients_!F$12- _coefficients_!F$2)/_coefficients_!F$8</f>
        <v>-0.80477719271014092</v>
      </c>
      <c r="G339">
        <f>(_raw_predictions_!G339*(1-_raw_predictions_!$M339*'Score Dashboard'!$B$2) + 'Score Dashboard'!$B$2*_raw_predictions_!$M339*_coefficients_!G$12- _coefficients_!G$2)/_coefficients_!G$8</f>
        <v>-0.81125909047471845</v>
      </c>
      <c r="H339">
        <f>(_coefficients_!H$2 - _raw_predictions_!H339*(1-_raw_predictions_!$M339*'Score Dashboard'!$B$2) - _raw_predictions_!$M339*'Score Dashboard'!$B$2*_coefficients_!H$12)/_coefficients_!H$8</f>
        <v>1.0724770108515251</v>
      </c>
      <c r="I339">
        <f>(1-_raw_predictions_!$M339*'Score Dashboard'!$B$2) * _raw_predictions_!I339/_coefficients_!L$2 * (_raw_predictions_!J339-_coefficients_!I$2)/_coefficients_!I$8</f>
        <v>-0.12289569364958389</v>
      </c>
      <c r="J339">
        <f>(1-_raw_predictions_!$M339*'Score Dashboard'!$B$2) * _raw_predictions_!K339/_coefficients_!M$2 * (_raw_predictions_!L339-_coefficients_!J$2)/_coefficients_!J$8</f>
        <v>-0.39059114560556846</v>
      </c>
      <c r="K339">
        <f t="shared" si="5"/>
        <v>-6.0532605003076316</v>
      </c>
    </row>
    <row r="340" spans="1:11">
      <c r="A340" t="str">
        <f>_raw_predictions_!A340</f>
        <v>Bennedict Mathurin</v>
      </c>
      <c r="B340">
        <f>(_raw_predictions_!B340*(1-_raw_predictions_!$M340*'Score Dashboard'!$B$2) + 'Score Dashboard'!$B$2*_raw_predictions_!$M340*_coefficients_!B$12- _coefficients_!B$2)/_coefficients_!B$8</f>
        <v>0.79157272827065783</v>
      </c>
      <c r="C340">
        <f>(_raw_predictions_!C340*(1-_raw_predictions_!$M340*'Score Dashboard'!$B$2) + 'Score Dashboard'!$B$2*_raw_predictions_!$M340*_coefficients_!C$12- _coefficients_!C$2)/_coefficients_!C$8</f>
        <v>-0.38011600778554699</v>
      </c>
      <c r="D340">
        <f>(_raw_predictions_!D340*(1-_raw_predictions_!$M340*'Score Dashboard'!$B$2) + 'Score Dashboard'!$B$2*_raw_predictions_!$M340*_coefficients_!D$12- _coefficients_!D$2)/_coefficients_!D$8</f>
        <v>-0.60888887569949068</v>
      </c>
      <c r="E340">
        <f>(_raw_predictions_!E340*(1-_raw_predictions_!$M340*'Score Dashboard'!$B$2) + 'Score Dashboard'!$B$2*_raw_predictions_!$M340*_coefficients_!E$12- _coefficients_!E$2)/_coefficients_!E$8</f>
        <v>-0.32336087799076546</v>
      </c>
      <c r="F340">
        <f>(_raw_predictions_!F340*(1-_raw_predictions_!$M340*'Score Dashboard'!$B$2) + 'Score Dashboard'!$B$2*_raw_predictions_!$M340*_coefficients_!F$12- _coefficients_!F$2)/_coefficients_!F$8</f>
        <v>-0.74842246677557445</v>
      </c>
      <c r="G340">
        <f>(_raw_predictions_!G340*(1-_raw_predictions_!$M340*'Score Dashboard'!$B$2) + 'Score Dashboard'!$B$2*_raw_predictions_!$M340*_coefficients_!G$12- _coefficients_!G$2)/_coefficients_!G$8</f>
        <v>0.10953273972474685</v>
      </c>
      <c r="H340">
        <f>(_coefficients_!H$2 - _raw_predictions_!H340*(1-_raw_predictions_!$M340*'Score Dashboard'!$B$2) - _raw_predictions_!$M340*'Score Dashboard'!$B$2*_coefficients_!H$12)/_coefficients_!H$8</f>
        <v>-0.68448048669080597</v>
      </c>
      <c r="I340">
        <f>(1-_raw_predictions_!$M340*'Score Dashboard'!$B$2) * _raw_predictions_!I340/_coefficients_!L$2 * (_raw_predictions_!J340-_coefficients_!I$2)/_coefficients_!I$8</f>
        <v>0.42738138373369405</v>
      </c>
      <c r="J340">
        <f>(1-_raw_predictions_!$M340*'Score Dashboard'!$B$2) * _raw_predictions_!K340/_coefficients_!M$2 * (_raw_predictions_!L340-_coefficients_!J$2)/_coefficients_!J$8</f>
        <v>-1.0070264645812097</v>
      </c>
      <c r="K340">
        <f t="shared" si="5"/>
        <v>-2.4238083277942946</v>
      </c>
    </row>
    <row r="341" spans="1:11">
      <c r="A341" t="str">
        <f>_raw_predictions_!A341</f>
        <v>Bruno Fernando</v>
      </c>
      <c r="B341">
        <f>(_raw_predictions_!B341*(1-_raw_predictions_!$M341*'Score Dashboard'!$B$2) + 'Score Dashboard'!$B$2*_raw_predictions_!$M341*_coefficients_!B$12- _coefficients_!B$2)/_coefficients_!B$8</f>
        <v>-1.5938163925308215</v>
      </c>
      <c r="C341">
        <f>(_raw_predictions_!C341*(1-_raw_predictions_!$M341*'Score Dashboard'!$B$2) + 'Score Dashboard'!$B$2*_raw_predictions_!$M341*_coefficients_!C$12- _coefficients_!C$2)/_coefficients_!C$8</f>
        <v>-0.81647144383297898</v>
      </c>
      <c r="D341">
        <f>(_raw_predictions_!D341*(1-_raw_predictions_!$M341*'Score Dashboard'!$B$2) + 'Score Dashboard'!$B$2*_raw_predictions_!$M341*_coefficients_!D$12- _coefficients_!D$2)/_coefficients_!D$8</f>
        <v>-1.1768180854358332</v>
      </c>
      <c r="E341">
        <f>(_raw_predictions_!E341*(1-_raw_predictions_!$M341*'Score Dashboard'!$B$2) + 'Score Dashboard'!$B$2*_raw_predictions_!$M341*_coefficients_!E$12- _coefficients_!E$2)/_coefficients_!E$8</f>
        <v>-1.6440125491789179</v>
      </c>
      <c r="F341">
        <f>(_raw_predictions_!F341*(1-_raw_predictions_!$M341*'Score Dashboard'!$B$2) + 'Score Dashboard'!$B$2*_raw_predictions_!$M341*_coefficients_!F$12- _coefficients_!F$2)/_coefficients_!F$8</f>
        <v>-0.18694530464145082</v>
      </c>
      <c r="G341">
        <f>(_raw_predictions_!G341*(1-_raw_predictions_!$M341*'Score Dashboard'!$B$2) + 'Score Dashboard'!$B$2*_raw_predictions_!$M341*_coefficients_!G$12- _coefficients_!G$2)/_coefficients_!G$8</f>
        <v>-1.2439775670083582</v>
      </c>
      <c r="H341">
        <f>(_coefficients_!H$2 - _raw_predictions_!H341*(1-_raw_predictions_!$M341*'Score Dashboard'!$B$2) - _raw_predictions_!$M341*'Score Dashboard'!$B$2*_coefficients_!H$12)/_coefficients_!H$8</f>
        <v>1.3462834430332939</v>
      </c>
      <c r="I341">
        <f>(1-_raw_predictions_!$M341*'Score Dashboard'!$B$2) * _raw_predictions_!I341/_coefficients_!L$2 * (_raw_predictions_!J341-_coefficients_!I$2)/_coefficients_!I$8</f>
        <v>-0.1744097372201098</v>
      </c>
      <c r="J341">
        <f>(1-_raw_predictions_!$M341*'Score Dashboard'!$B$2) * _raw_predictions_!K341/_coefficients_!M$2 * (_raw_predictions_!L341-_coefficients_!J$2)/_coefficients_!J$8</f>
        <v>0.12338505110527921</v>
      </c>
      <c r="K341">
        <f t="shared" si="5"/>
        <v>-5.3667825857098981</v>
      </c>
    </row>
    <row r="342" spans="1:11">
      <c r="A342" t="str">
        <f>_raw_predictions_!A342</f>
        <v>Brook Lopez</v>
      </c>
      <c r="B342">
        <f>(_raw_predictions_!B342*(1-_raw_predictions_!$M342*'Score Dashboard'!$B$2) + 'Score Dashboard'!$B$2*_raw_predictions_!$M342*_coefficients_!B$12- _coefficients_!B$2)/_coefficients_!B$8</f>
        <v>-0.11101059215772785</v>
      </c>
      <c r="C342">
        <f>(_raw_predictions_!C342*(1-_raw_predictions_!$M342*'Score Dashboard'!$B$2) + 'Score Dashboard'!$B$2*_raw_predictions_!$M342*_coefficients_!C$12- _coefficients_!C$2)/_coefficients_!C$8</f>
        <v>0.14204792492110088</v>
      </c>
      <c r="D342">
        <f>(_raw_predictions_!D342*(1-_raw_predictions_!$M342*'Score Dashboard'!$B$2) + 'Score Dashboard'!$B$2*_raw_predictions_!$M342*_coefficients_!D$12- _coefficients_!D$2)/_coefficients_!D$8</f>
        <v>-1.0397079200555546</v>
      </c>
      <c r="E342">
        <f>(_raw_predictions_!E342*(1-_raw_predictions_!$M342*'Score Dashboard'!$B$2) + 'Score Dashboard'!$B$2*_raw_predictions_!$M342*_coefficients_!E$12- _coefficients_!E$2)/_coefficients_!E$8</f>
        <v>-0.90486917952437096</v>
      </c>
      <c r="F342">
        <f>(_raw_predictions_!F342*(1-_raw_predictions_!$M342*'Score Dashboard'!$B$2) + 'Score Dashboard'!$B$2*_raw_predictions_!$M342*_coefficients_!F$12- _coefficients_!F$2)/_coefficients_!F$8</f>
        <v>2.8555614262323088</v>
      </c>
      <c r="G342">
        <f>(_raw_predictions_!G342*(1-_raw_predictions_!$M342*'Score Dashboard'!$B$2) + 'Score Dashboard'!$B$2*_raw_predictions_!$M342*_coefficients_!G$12- _coefficients_!G$2)/_coefficients_!G$8</f>
        <v>-6.2233403882949963E-2</v>
      </c>
      <c r="H342">
        <f>(_coefficients_!H$2 - _raw_predictions_!H342*(1-_raw_predictions_!$M342*'Score Dashboard'!$B$2) - _raw_predictions_!$M342*'Score Dashboard'!$B$2*_coefficients_!H$12)/_coefficients_!H$8</f>
        <v>0.68173148973802367</v>
      </c>
      <c r="I342">
        <f>(1-_raw_predictions_!$M342*'Score Dashboard'!$B$2) * _raw_predictions_!I342/_coefficients_!L$2 * (_raw_predictions_!J342-_coefficients_!I$2)/_coefficients_!I$8</f>
        <v>-3.6487631395961173E-2</v>
      </c>
      <c r="J342">
        <f>(1-_raw_predictions_!$M342*'Score Dashboard'!$B$2) * _raw_predictions_!K342/_coefficients_!M$2 * (_raw_predictions_!L342-_coefficients_!J$2)/_coefficients_!J$8</f>
        <v>1.5153926259322789E-2</v>
      </c>
      <c r="K342">
        <f t="shared" si="5"/>
        <v>1.5401860401341916</v>
      </c>
    </row>
    <row r="343" spans="1:11">
      <c r="A343" t="str">
        <f>_raw_predictions_!A343</f>
        <v>Braxton Key</v>
      </c>
      <c r="B343">
        <f>(_raw_predictions_!B343*(1-_raw_predictions_!$M343*'Score Dashboard'!$B$2) + 'Score Dashboard'!$B$2*_raw_predictions_!$M343*_coefficients_!B$12- _coefficients_!B$2)/_coefficients_!B$8</f>
        <v>-1.6777713387729376</v>
      </c>
      <c r="C343">
        <f>(_raw_predictions_!C343*(1-_raw_predictions_!$M343*'Score Dashboard'!$B$2) + 'Score Dashboard'!$B$2*_raw_predictions_!$M343*_coefficients_!C$12- _coefficients_!C$2)/_coefficients_!C$8</f>
        <v>-1.1432262645012594</v>
      </c>
      <c r="D343">
        <f>(_raw_predictions_!D343*(1-_raw_predictions_!$M343*'Score Dashboard'!$B$2) + 'Score Dashboard'!$B$2*_raw_predictions_!$M343*_coefficients_!D$12- _coefficients_!D$2)/_coefficients_!D$8</f>
        <v>-1.1716526170825907</v>
      </c>
      <c r="E343">
        <f>(_raw_predictions_!E343*(1-_raw_predictions_!$M343*'Score Dashboard'!$B$2) + 'Score Dashboard'!$B$2*_raw_predictions_!$M343*_coefficients_!E$12- _coefficients_!E$2)/_coefficients_!E$8</f>
        <v>-1.5761051484425053</v>
      </c>
      <c r="F343">
        <f>(_raw_predictions_!F343*(1-_raw_predictions_!$M343*'Score Dashboard'!$B$2) + 'Score Dashboard'!$B$2*_raw_predictions_!$M343*_coefficients_!F$12- _coefficients_!F$2)/_coefficients_!F$8</f>
        <v>-0.59462325738145938</v>
      </c>
      <c r="G343">
        <f>(_raw_predictions_!G343*(1-_raw_predictions_!$M343*'Score Dashboard'!$B$2) + 'Score Dashboard'!$B$2*_raw_predictions_!$M343*_coefficients_!G$12- _coefficients_!G$2)/_coefficients_!G$8</f>
        <v>-0.85827653136860094</v>
      </c>
      <c r="H343">
        <f>(_coefficients_!H$2 - _raw_predictions_!H343*(1-_raw_predictions_!$M343*'Score Dashboard'!$B$2) - _raw_predictions_!$M343*'Score Dashboard'!$B$2*_coefficients_!H$12)/_coefficients_!H$8</f>
        <v>1.5148835564357894</v>
      </c>
      <c r="I343">
        <f>(1-_raw_predictions_!$M343*'Score Dashboard'!$B$2) * _raw_predictions_!I343/_coefficients_!L$2 * (_raw_predictions_!J343-_coefficients_!I$2)/_coefficients_!I$8</f>
        <v>-0.14916776857142752</v>
      </c>
      <c r="J343">
        <f>(1-_raw_predictions_!$M343*'Score Dashboard'!$B$2) * _raw_predictions_!K343/_coefficients_!M$2 * (_raw_predictions_!L343-_coefficients_!J$2)/_coefficients_!J$8</f>
        <v>1.5550974982257571E-2</v>
      </c>
      <c r="K343">
        <f t="shared" si="5"/>
        <v>-5.6403883947027333</v>
      </c>
    </row>
    <row r="344" spans="1:11">
      <c r="A344" t="str">
        <f>_raw_predictions_!A344</f>
        <v>Brandon Ingram</v>
      </c>
      <c r="B344">
        <f>(_raw_predictions_!B344*(1-_raw_predictions_!$M344*'Score Dashboard'!$B$2) + 'Score Dashboard'!$B$2*_raw_predictions_!$M344*_coefficients_!B$12- _coefficients_!B$2)/_coefficients_!B$8</f>
        <v>1.1296629348277669</v>
      </c>
      <c r="C344">
        <f>(_raw_predictions_!C344*(1-_raw_predictions_!$M344*'Score Dashboard'!$B$2) + 'Score Dashboard'!$B$2*_raw_predictions_!$M344*_coefficients_!C$12- _coefficients_!C$2)/_coefficients_!C$8</f>
        <v>-0.20094215636493401</v>
      </c>
      <c r="D344">
        <f>(_raw_predictions_!D344*(1-_raw_predictions_!$M344*'Score Dashboard'!$B$2) + 'Score Dashboard'!$B$2*_raw_predictions_!$M344*_coefficients_!D$12- _coefficients_!D$2)/_coefficients_!D$8</f>
        <v>0.67905558503166508</v>
      </c>
      <c r="E344">
        <f>(_raw_predictions_!E344*(1-_raw_predictions_!$M344*'Score Dashboard'!$B$2) + 'Score Dashboard'!$B$2*_raw_predictions_!$M344*_coefficients_!E$12- _coefficients_!E$2)/_coefficients_!E$8</f>
        <v>-0.65355863944187065</v>
      </c>
      <c r="F344">
        <f>(_raw_predictions_!F344*(1-_raw_predictions_!$M344*'Score Dashboard'!$B$2) + 'Score Dashboard'!$B$2*_raw_predictions_!$M344*_coefficients_!F$12- _coefficients_!F$2)/_coefficients_!F$8</f>
        <v>-0.39844280452925784</v>
      </c>
      <c r="G344">
        <f>(_raw_predictions_!G344*(1-_raw_predictions_!$M344*'Score Dashboard'!$B$2) + 'Score Dashboard'!$B$2*_raw_predictions_!$M344*_coefficients_!G$12- _coefficients_!G$2)/_coefficients_!G$8</f>
        <v>2.3672127843896336E-2</v>
      </c>
      <c r="H344">
        <f>(_coefficients_!H$2 - _raw_predictions_!H344*(1-_raw_predictions_!$M344*'Score Dashboard'!$B$2) - _raw_predictions_!$M344*'Score Dashboard'!$B$2*_coefficients_!H$12)/_coefficients_!H$8</f>
        <v>-1.4175242373760943</v>
      </c>
      <c r="I344">
        <f>(1-_raw_predictions_!$M344*'Score Dashboard'!$B$2) * _raw_predictions_!I344/_coefficients_!L$2 * (_raw_predictions_!J344-_coefficients_!I$2)/_coefficients_!I$8</f>
        <v>0.90083962632101389</v>
      </c>
      <c r="J344">
        <f>(1-_raw_predictions_!$M344*'Score Dashboard'!$B$2) * _raw_predictions_!K344/_coefficients_!M$2 * (_raw_predictions_!L344-_coefficients_!J$2)/_coefficients_!J$8</f>
        <v>-0.24264734637265489</v>
      </c>
      <c r="K344">
        <f t="shared" si="5"/>
        <v>-0.17988491006046953</v>
      </c>
    </row>
    <row r="345" spans="1:11">
      <c r="A345" t="str">
        <f>_raw_predictions_!A345</f>
        <v>Brandon Clarke</v>
      </c>
      <c r="B345">
        <f>(_raw_predictions_!B345*(1-_raw_predictions_!$M345*'Score Dashboard'!$B$2) + 'Score Dashboard'!$B$2*_raw_predictions_!$M345*_coefficients_!B$12- _coefficients_!B$2)/_coefficients_!B$8</f>
        <v>-0.92992108952254415</v>
      </c>
      <c r="C345">
        <f>(_raw_predictions_!C345*(1-_raw_predictions_!$M345*'Score Dashboard'!$B$2) + 'Score Dashboard'!$B$2*_raw_predictions_!$M345*_coefficients_!C$12- _coefficients_!C$2)/_coefficients_!C$8</f>
        <v>-3.9870256207979078E-2</v>
      </c>
      <c r="D345">
        <f>(_raw_predictions_!D345*(1-_raw_predictions_!$M345*'Score Dashboard'!$B$2) + 'Score Dashboard'!$B$2*_raw_predictions_!$M345*_coefficients_!D$12- _coefficients_!D$2)/_coefficients_!D$8</f>
        <v>-0.9962613993302053</v>
      </c>
      <c r="E345">
        <f>(_raw_predictions_!E345*(1-_raw_predictions_!$M345*'Score Dashboard'!$B$2) + 'Score Dashboard'!$B$2*_raw_predictions_!$M345*_coefficients_!E$12- _coefficients_!E$2)/_coefficients_!E$8</f>
        <v>-0.82999412199320977</v>
      </c>
      <c r="F345">
        <f>(_raw_predictions_!F345*(1-_raw_predictions_!$M345*'Score Dashboard'!$B$2) + 'Score Dashboard'!$B$2*_raw_predictions_!$M345*_coefficients_!F$12- _coefficients_!F$2)/_coefficients_!F$8</f>
        <v>0.11699339552748468</v>
      </c>
      <c r="G345">
        <f>(_raw_predictions_!G345*(1-_raw_predictions_!$M345*'Score Dashboard'!$B$2) + 'Score Dashboard'!$B$2*_raw_predictions_!$M345*_coefficients_!G$12- _coefficients_!G$2)/_coefficients_!G$8</f>
        <v>-1.3393899162201688</v>
      </c>
      <c r="H345">
        <f>(_coefficients_!H$2 - _raw_predictions_!H345*(1-_raw_predictions_!$M345*'Score Dashboard'!$B$2) - _raw_predictions_!$M345*'Score Dashboard'!$B$2*_coefficients_!H$12)/_coefficients_!H$8</f>
        <v>1.0042570205978176</v>
      </c>
      <c r="I345">
        <f>(1-_raw_predictions_!$M345*'Score Dashboard'!$B$2) * _raw_predictions_!I345/_coefficients_!L$2 * (_raw_predictions_!J345-_coefficients_!I$2)/_coefficients_!I$8</f>
        <v>-0.42102362068129495</v>
      </c>
      <c r="J345">
        <f>(1-_raw_predictions_!$M345*'Score Dashboard'!$B$2) * _raw_predictions_!K345/_coefficients_!M$2 * (_raw_predictions_!L345-_coefficients_!J$2)/_coefficients_!J$8</f>
        <v>1.1431102755536109</v>
      </c>
      <c r="K345">
        <f t="shared" si="5"/>
        <v>-2.2920997122764879</v>
      </c>
    </row>
    <row r="346" spans="1:11">
      <c r="A346" t="str">
        <f>_raw_predictions_!A346</f>
        <v>Bradley Beal</v>
      </c>
      <c r="B346">
        <f>(_raw_predictions_!B346*(1-_raw_predictions_!$M346*'Score Dashboard'!$B$2) + 'Score Dashboard'!$B$2*_raw_predictions_!$M346*_coefficients_!B$12- _coefficients_!B$2)/_coefficients_!B$8</f>
        <v>0.84050923771014574</v>
      </c>
      <c r="C346">
        <f>(_raw_predictions_!C346*(1-_raw_predictions_!$M346*'Score Dashboard'!$B$2) + 'Score Dashboard'!$B$2*_raw_predictions_!$M346*_coefficients_!C$12- _coefficients_!C$2)/_coefficients_!C$8</f>
        <v>-0.6477839753991983</v>
      </c>
      <c r="D346">
        <f>(_raw_predictions_!D346*(1-_raw_predictions_!$M346*'Score Dashboard'!$B$2) + 'Score Dashboard'!$B$2*_raw_predictions_!$M346*_coefficients_!D$12- _coefficients_!D$2)/_coefficients_!D$8</f>
        <v>0.73391183743645649</v>
      </c>
      <c r="E346">
        <f>(_raw_predictions_!E346*(1-_raw_predictions_!$M346*'Score Dashboard'!$B$2) + 'Score Dashboard'!$B$2*_raw_predictions_!$M346*_coefficients_!E$12- _coefficients_!E$2)/_coefficients_!E$8</f>
        <v>-0.27786785551671145</v>
      </c>
      <c r="F346">
        <f>(_raw_predictions_!F346*(1-_raw_predictions_!$M346*'Score Dashboard'!$B$2) + 'Score Dashboard'!$B$2*_raw_predictions_!$M346*_coefficients_!F$12- _coefficients_!F$2)/_coefficients_!F$8</f>
        <v>-0.28365025890518358</v>
      </c>
      <c r="G346">
        <f>(_raw_predictions_!G346*(1-_raw_predictions_!$M346*'Score Dashboard'!$B$2) + 'Score Dashboard'!$B$2*_raw_predictions_!$M346*_coefficients_!G$12- _coefficients_!G$2)/_coefficients_!G$8</f>
        <v>-4.7405472928629559E-2</v>
      </c>
      <c r="H346">
        <f>(_coefficients_!H$2 - _raw_predictions_!H346*(1-_raw_predictions_!$M346*'Score Dashboard'!$B$2) - _raw_predictions_!$M346*'Score Dashboard'!$B$2*_coefficients_!H$12)/_coefficients_!H$8</f>
        <v>-0.93634969171876448</v>
      </c>
      <c r="I346">
        <f>(1-_raw_predictions_!$M346*'Score Dashboard'!$B$2) * _raw_predictions_!I346/_coefficients_!L$2 * (_raw_predictions_!J346-_coefficients_!I$2)/_coefficients_!I$8</f>
        <v>0.37944783517102204</v>
      </c>
      <c r="J346">
        <f>(1-_raw_predictions_!$M346*'Score Dashboard'!$B$2) * _raw_predictions_!K346/_coefficients_!M$2 * (_raw_predictions_!L346-_coefficients_!J$2)/_coefficients_!J$8</f>
        <v>-0.14372048917090183</v>
      </c>
      <c r="K346">
        <f t="shared" si="5"/>
        <v>-0.38290883332176484</v>
      </c>
    </row>
    <row r="347" spans="1:11">
      <c r="A347" t="str">
        <f>_raw_predictions_!A347</f>
        <v>Bones Hyland</v>
      </c>
      <c r="B347">
        <f>(_raw_predictions_!B347*(1-_raw_predictions_!$M347*'Score Dashboard'!$B$2) + 'Score Dashboard'!$B$2*_raw_predictions_!$M347*_coefficients_!B$12- _coefficients_!B$2)/_coefficients_!B$8</f>
        <v>-0.76169250314120851</v>
      </c>
      <c r="C347">
        <f>(_raw_predictions_!C347*(1-_raw_predictions_!$M347*'Score Dashboard'!$B$2) + 'Score Dashboard'!$B$2*_raw_predictions_!$M347*_coefficients_!C$12- _coefficients_!C$2)/_coefficients_!C$8</f>
        <v>-1.26562085896473</v>
      </c>
      <c r="D347">
        <f>(_raw_predictions_!D347*(1-_raw_predictions_!$M347*'Score Dashboard'!$B$2) + 'Score Dashboard'!$B$2*_raw_predictions_!$M347*_coefficients_!D$12- _coefficients_!D$2)/_coefficients_!D$8</f>
        <v>-0.31319757139471127</v>
      </c>
      <c r="E347">
        <f>(_raw_predictions_!E347*(1-_raw_predictions_!$M347*'Score Dashboard'!$B$2) + 'Score Dashboard'!$B$2*_raw_predictions_!$M347*_coefficients_!E$12- _coefficients_!E$2)/_coefficients_!E$8</f>
        <v>-0.6310599298833206</v>
      </c>
      <c r="F347">
        <f>(_raw_predictions_!F347*(1-_raw_predictions_!$M347*'Score Dashboard'!$B$2) + 'Score Dashboard'!$B$2*_raw_predictions_!$M347*_coefficients_!F$12- _coefficients_!F$2)/_coefficients_!F$8</f>
        <v>-0.74014261149192651</v>
      </c>
      <c r="G347">
        <f>(_raw_predictions_!G347*(1-_raw_predictions_!$M347*'Score Dashboard'!$B$2) + 'Score Dashboard'!$B$2*_raw_predictions_!$M347*_coefficients_!G$12- _coefficients_!G$2)/_coefficients_!G$8</f>
        <v>0.2873764205466251</v>
      </c>
      <c r="H347">
        <f>(_coefficients_!H$2 - _raw_predictions_!H347*(1-_raw_predictions_!$M347*'Score Dashboard'!$B$2) - _raw_predictions_!$M347*'Score Dashboard'!$B$2*_coefficients_!H$12)/_coefficients_!H$8</f>
        <v>0.49317656587041314</v>
      </c>
      <c r="I347">
        <f>(1-_raw_predictions_!$M347*'Score Dashboard'!$B$2) * _raw_predictions_!I347/_coefficients_!L$2 * (_raw_predictions_!J347-_coefficients_!I$2)/_coefficients_!I$8</f>
        <v>0.2321465199910073</v>
      </c>
      <c r="J347">
        <f>(1-_raw_predictions_!$M347*'Score Dashboard'!$B$2) * _raw_predictions_!K347/_coefficients_!M$2 * (_raw_predictions_!L347-_coefficients_!J$2)/_coefficients_!J$8</f>
        <v>-0.86514090241451191</v>
      </c>
      <c r="K347">
        <f t="shared" si="5"/>
        <v>-3.5641548708823629</v>
      </c>
    </row>
    <row r="348" spans="1:11">
      <c r="A348" t="str">
        <f>_raw_predictions_!A348</f>
        <v>Bol Bol</v>
      </c>
      <c r="B348">
        <f>(_raw_predictions_!B348*(1-_raw_predictions_!$M348*'Score Dashboard'!$B$2) + 'Score Dashboard'!$B$2*_raw_predictions_!$M348*_coefficients_!B$12- _coefficients_!B$2)/_coefficients_!B$8</f>
        <v>-1.04372646322984</v>
      </c>
      <c r="C348">
        <f>(_raw_predictions_!C348*(1-_raw_predictions_!$M348*'Score Dashboard'!$B$2) + 'Score Dashboard'!$B$2*_raw_predictions_!$M348*_coefficients_!C$12- _coefficients_!C$2)/_coefficients_!C$8</f>
        <v>0.15175867649782651</v>
      </c>
      <c r="D348">
        <f>(_raw_predictions_!D348*(1-_raw_predictions_!$M348*'Score Dashboard'!$B$2) + 'Score Dashboard'!$B$2*_raw_predictions_!$M348*_coefficients_!D$12- _coefficients_!D$2)/_coefficients_!D$8</f>
        <v>-1.136934931932579</v>
      </c>
      <c r="E348">
        <f>(_raw_predictions_!E348*(1-_raw_predictions_!$M348*'Score Dashboard'!$B$2) + 'Score Dashboard'!$B$2*_raw_predictions_!$M348*_coefficients_!E$12- _coefficients_!E$2)/_coefficients_!E$8</f>
        <v>-1.464176103993003</v>
      </c>
      <c r="F348">
        <f>(_raw_predictions_!F348*(1-_raw_predictions_!$M348*'Score Dashboard'!$B$2) + 'Score Dashboard'!$B$2*_raw_predictions_!$M348*_coefficients_!F$12- _coefficients_!F$2)/_coefficients_!F$8</f>
        <v>0.92121201611080616</v>
      </c>
      <c r="G348">
        <f>(_raw_predictions_!G348*(1-_raw_predictions_!$M348*'Score Dashboard'!$B$2) + 'Score Dashboard'!$B$2*_raw_predictions_!$M348*_coefficients_!G$12- _coefficients_!G$2)/_coefficients_!G$8</f>
        <v>-0.86735328666544786</v>
      </c>
      <c r="H348">
        <f>(_coefficients_!H$2 - _raw_predictions_!H348*(1-_raw_predictions_!$M348*'Score Dashboard'!$B$2) - _raw_predictions_!$M348*'Score Dashboard'!$B$2*_coefficients_!H$12)/_coefficients_!H$8</f>
        <v>0.53916138834180882</v>
      </c>
      <c r="I348">
        <f>(1-_raw_predictions_!$M348*'Score Dashboard'!$B$2) * _raw_predictions_!I348/_coefficients_!L$2 * (_raw_predictions_!J348-_coefficients_!I$2)/_coefficients_!I$8</f>
        <v>-0.25584281143887183</v>
      </c>
      <c r="J348">
        <f>(1-_raw_predictions_!$M348*'Score Dashboard'!$B$2) * _raw_predictions_!K348/_coefficients_!M$2 * (_raw_predictions_!L348-_coefficients_!J$2)/_coefficients_!J$8</f>
        <v>0.3215317655112207</v>
      </c>
      <c r="K348">
        <f t="shared" si="5"/>
        <v>-2.834369750798079</v>
      </c>
    </row>
    <row r="349" spans="1:11">
      <c r="A349" t="str">
        <f>_raw_predictions_!A349</f>
        <v>Bojan Bogdanovic</v>
      </c>
      <c r="B349">
        <f>(_raw_predictions_!B349*(1-_raw_predictions_!$M349*'Score Dashboard'!$B$2) + 'Score Dashboard'!$B$2*_raw_predictions_!$M349*_coefficients_!B$12- _coefficients_!B$2)/_coefficients_!B$8</f>
        <v>0.54997253754788411</v>
      </c>
      <c r="C349">
        <f>(_raw_predictions_!C349*(1-_raw_predictions_!$M349*'Score Dashboard'!$B$2) + 'Score Dashboard'!$B$2*_raw_predictions_!$M349*_coefficients_!C$12- _coefficients_!C$2)/_coefficients_!C$8</f>
        <v>-0.69243077222064886</v>
      </c>
      <c r="D349">
        <f>(_raw_predictions_!D349*(1-_raw_predictions_!$M349*'Score Dashboard'!$B$2) + 'Score Dashboard'!$B$2*_raw_predictions_!$M349*_coefficients_!D$12- _coefficients_!D$2)/_coefficients_!D$8</f>
        <v>-0.55761686768740448</v>
      </c>
      <c r="E349">
        <f>(_raw_predictions_!E349*(1-_raw_predictions_!$M349*'Score Dashboard'!$B$2) + 'Score Dashboard'!$B$2*_raw_predictions_!$M349*_coefficients_!E$12- _coefficients_!E$2)/_coefficients_!E$8</f>
        <v>-1.0045320050508162</v>
      </c>
      <c r="F349">
        <f>(_raw_predictions_!F349*(1-_raw_predictions_!$M349*'Score Dashboard'!$B$2) + 'Score Dashboard'!$B$2*_raw_predictions_!$M349*_coefficients_!F$12- _coefficients_!F$2)/_coefficients_!F$8</f>
        <v>-0.9455004745540454</v>
      </c>
      <c r="G349">
        <f>(_raw_predictions_!G349*(1-_raw_predictions_!$M349*'Score Dashboard'!$B$2) + 'Score Dashboard'!$B$2*_raw_predictions_!$M349*_coefficients_!G$12- _coefficients_!G$2)/_coefficients_!G$8</f>
        <v>0.636667995734436</v>
      </c>
      <c r="H349">
        <f>(_coefficients_!H$2 - _raw_predictions_!H349*(1-_raw_predictions_!$M349*'Score Dashboard'!$B$2) - _raw_predictions_!$M349*'Score Dashboard'!$B$2*_coefficients_!H$12)/_coefficients_!H$8</f>
        <v>-0.20979406939905751</v>
      </c>
      <c r="I349">
        <f>(1-_raw_predictions_!$M349*'Score Dashboard'!$B$2) * _raw_predictions_!I349/_coefficients_!L$2 * (_raw_predictions_!J349-_coefficients_!I$2)/_coefficients_!I$8</f>
        <v>1.1034163692420016</v>
      </c>
      <c r="J349">
        <f>(1-_raw_predictions_!$M349*'Score Dashboard'!$B$2) * _raw_predictions_!K349/_coefficients_!M$2 * (_raw_predictions_!L349-_coefficients_!J$2)/_coefficients_!J$8</f>
        <v>-0.45585966424080243</v>
      </c>
      <c r="K349">
        <f t="shared" si="5"/>
        <v>-1.5756769506284536</v>
      </c>
    </row>
    <row r="350" spans="1:11">
      <c r="A350" t="str">
        <f>_raw_predictions_!A350</f>
        <v>Bobby Portis</v>
      </c>
      <c r="B350">
        <f>(_raw_predictions_!B350*(1-_raw_predictions_!$M350*'Score Dashboard'!$B$2) + 'Score Dashboard'!$B$2*_raw_predictions_!$M350*_coefficients_!B$12- _coefficients_!B$2)/_coefficients_!B$8</f>
        <v>-0.19328887315950818</v>
      </c>
      <c r="C350">
        <f>(_raw_predictions_!C350*(1-_raw_predictions_!$M350*'Score Dashboard'!$B$2) + 'Score Dashboard'!$B$2*_raw_predictions_!$M350*_coefficients_!C$12- _coefficients_!C$2)/_coefficients_!C$8</f>
        <v>1.0903302921666416</v>
      </c>
      <c r="D350">
        <f>(_raw_predictions_!D350*(1-_raw_predictions_!$M350*'Score Dashboard'!$B$2) + 'Score Dashboard'!$B$2*_raw_predictions_!$M350*_coefficients_!D$12- _coefficients_!D$2)/_coefficients_!D$8</f>
        <v>-0.90036831695018782</v>
      </c>
      <c r="E350">
        <f>(_raw_predictions_!E350*(1-_raw_predictions_!$M350*'Score Dashboard'!$B$2) + 'Score Dashboard'!$B$2*_raw_predictions_!$M350*_coefficients_!E$12- _coefficients_!E$2)/_coefficients_!E$8</f>
        <v>-1.0776418536969377</v>
      </c>
      <c r="F350">
        <f>(_raw_predictions_!F350*(1-_raw_predictions_!$M350*'Score Dashboard'!$B$2) + 'Score Dashboard'!$B$2*_raw_predictions_!$M350*_coefficients_!F$12- _coefficients_!F$2)/_coefficients_!F$8</f>
        <v>-0.68066207896355113</v>
      </c>
      <c r="G350">
        <f>(_raw_predictions_!G350*(1-_raw_predictions_!$M350*'Score Dashboard'!$B$2) + 'Score Dashboard'!$B$2*_raw_predictions_!$M350*_coefficients_!G$12- _coefficients_!G$2)/_coefficients_!G$8</f>
        <v>-8.088150699987208E-2</v>
      </c>
      <c r="H350">
        <f>(_coefficients_!H$2 - _raw_predictions_!H350*(1-_raw_predictions_!$M350*'Score Dashboard'!$B$2) - _raw_predictions_!$M350*'Score Dashboard'!$B$2*_coefficients_!H$12)/_coefficients_!H$8</f>
        <v>0.62328086436390673</v>
      </c>
      <c r="I350">
        <f>(1-_raw_predictions_!$M350*'Score Dashboard'!$B$2) * _raw_predictions_!I350/_coefficients_!L$2 * (_raw_predictions_!J350-_coefficients_!I$2)/_coefficients_!I$8</f>
        <v>-0.1717872489447767</v>
      </c>
      <c r="J350">
        <f>(1-_raw_predictions_!$M350*'Score Dashboard'!$B$2) * _raw_predictions_!K350/_coefficients_!M$2 * (_raw_predictions_!L350-_coefficients_!J$2)/_coefficients_!J$8</f>
        <v>-0.16862947830165781</v>
      </c>
      <c r="K350">
        <f t="shared" si="5"/>
        <v>-1.5596482004859429</v>
      </c>
    </row>
    <row r="351" spans="1:11">
      <c r="A351" t="str">
        <f>_raw_predictions_!A351</f>
        <v>Boban Marjanovic</v>
      </c>
      <c r="B351">
        <f>(_raw_predictions_!B351*(1-_raw_predictions_!$M351*'Score Dashboard'!$B$2) + 'Score Dashboard'!$B$2*_raw_predictions_!$M351*_coefficients_!B$12- _coefficients_!B$2)/_coefficients_!B$8</f>
        <v>-1.8315723502104362</v>
      </c>
      <c r="C351">
        <f>(_raw_predictions_!C351*(1-_raw_predictions_!$M351*'Score Dashboard'!$B$2) + 'Score Dashboard'!$B$2*_raw_predictions_!$M351*_coefficients_!C$12- _coefficients_!C$2)/_coefficients_!C$8</f>
        <v>-1.3345391077888134</v>
      </c>
      <c r="D351">
        <f>(_raw_predictions_!D351*(1-_raw_predictions_!$M351*'Score Dashboard'!$B$2) + 'Score Dashboard'!$B$2*_raw_predictions_!$M351*_coefficients_!D$12- _coefficients_!D$2)/_coefficients_!D$8</f>
        <v>-1.2990019201189102</v>
      </c>
      <c r="E351">
        <f>(_raw_predictions_!E351*(1-_raw_predictions_!$M351*'Score Dashboard'!$B$2) + 'Score Dashboard'!$B$2*_raw_predictions_!$M351*_coefficients_!E$12- _coefficients_!E$2)/_coefficients_!E$8</f>
        <v>-1.9333056245312619</v>
      </c>
      <c r="F351">
        <f>(_raw_predictions_!F351*(1-_raw_predictions_!$M351*'Score Dashboard'!$B$2) + 'Score Dashboard'!$B$2*_raw_predictions_!$M351*_coefficients_!F$12- _coefficients_!F$2)/_coefficients_!F$8</f>
        <v>-0.91144206765526115</v>
      </c>
      <c r="G351">
        <f>(_raw_predictions_!G351*(1-_raw_predictions_!$M351*'Score Dashboard'!$B$2) + 'Score Dashboard'!$B$2*_raw_predictions_!$M351*_coefficients_!G$12- _coefficients_!G$2)/_coefficients_!G$8</f>
        <v>-1.259902596395871</v>
      </c>
      <c r="H351">
        <f>(_coefficients_!H$2 - _raw_predictions_!H351*(1-_raw_predictions_!$M351*'Score Dashboard'!$B$2) - _raw_predictions_!$M351*'Score Dashboard'!$B$2*_coefficients_!H$12)/_coefficients_!H$8</f>
        <v>1.6467287653332603</v>
      </c>
      <c r="I351">
        <f>(1-_raw_predictions_!$M351*'Score Dashboard'!$B$2) * _raw_predictions_!I351/_coefficients_!L$2 * (_raw_predictions_!J351-_coefficients_!I$2)/_coefficients_!I$8</f>
        <v>-4.3543252077972126E-2</v>
      </c>
      <c r="J351">
        <f>(1-_raw_predictions_!$M351*'Score Dashboard'!$B$2) * _raw_predictions_!K351/_coefficients_!M$2 * (_raw_predictions_!L351-_coefficients_!J$2)/_coefficients_!J$8</f>
        <v>6.2828629370664218E-2</v>
      </c>
      <c r="K351">
        <f t="shared" si="5"/>
        <v>-6.9037495240746019</v>
      </c>
    </row>
    <row r="352" spans="1:11">
      <c r="A352" t="str">
        <f>_raw_predictions_!A352</f>
        <v>Blake Wesley</v>
      </c>
      <c r="B352">
        <f>(_raw_predictions_!B352*(1-_raw_predictions_!$M352*'Score Dashboard'!$B$2) + 'Score Dashboard'!$B$2*_raw_predictions_!$M352*_coefficients_!B$12- _coefficients_!B$2)/_coefficients_!B$8</f>
        <v>-1.4659395962367194</v>
      </c>
      <c r="C352">
        <f>(_raw_predictions_!C352*(1-_raw_predictions_!$M352*'Score Dashboard'!$B$2) + 'Score Dashboard'!$B$2*_raw_predictions_!$M352*_coefficients_!C$12- _coefficients_!C$2)/_coefficients_!C$8</f>
        <v>-1.2492234501082085</v>
      </c>
      <c r="D352">
        <f>(_raw_predictions_!D352*(1-_raw_predictions_!$M352*'Score Dashboard'!$B$2) + 'Score Dashboard'!$B$2*_raw_predictions_!$M352*_coefficients_!D$12- _coefficients_!D$2)/_coefficients_!D$8</f>
        <v>-0.53715120681044992</v>
      </c>
      <c r="E352">
        <f>(_raw_predictions_!E352*(1-_raw_predictions_!$M352*'Score Dashboard'!$B$2) + 'Score Dashboard'!$B$2*_raw_predictions_!$M352*_coefficients_!E$12- _coefficients_!E$2)/_coefficients_!E$8</f>
        <v>-0.68334886471589329</v>
      </c>
      <c r="F352">
        <f>(_raw_predictions_!F352*(1-_raw_predictions_!$M352*'Score Dashboard'!$B$2) + 'Score Dashboard'!$B$2*_raw_predictions_!$M352*_coefficients_!F$12- _coefficients_!F$2)/_coefficients_!F$8</f>
        <v>-0.82689804479732365</v>
      </c>
      <c r="G352">
        <f>(_raw_predictions_!G352*(1-_raw_predictions_!$M352*'Score Dashboard'!$B$2) + 'Score Dashboard'!$B$2*_raw_predictions_!$M352*_coefficients_!G$12- _coefficients_!G$2)/_coefficients_!G$8</f>
        <v>-0.74696991900533205</v>
      </c>
      <c r="H352">
        <f>(_coefficients_!H$2 - _raw_predictions_!H352*(1-_raw_predictions_!$M352*'Score Dashboard'!$B$2) - _raw_predictions_!$M352*'Score Dashboard'!$B$2*_coefficients_!H$12)/_coefficients_!H$8</f>
        <v>0.57257253856457802</v>
      </c>
      <c r="I352">
        <f>(1-_raw_predictions_!$M352*'Score Dashboard'!$B$2) * _raw_predictions_!I352/_coefficients_!L$2 * (_raw_predictions_!J352-_coefficients_!I$2)/_coefficients_!I$8</f>
        <v>-0.18079679289615633</v>
      </c>
      <c r="J352">
        <f>(1-_raw_predictions_!$M352*'Score Dashboard'!$B$2) * _raw_predictions_!K352/_coefficients_!M$2 * (_raw_predictions_!L352-_coefficients_!J$2)/_coefficients_!J$8</f>
        <v>-0.4257743964475601</v>
      </c>
      <c r="K352">
        <f t="shared" si="5"/>
        <v>-5.5435297324530657</v>
      </c>
    </row>
    <row r="353" spans="1:11">
      <c r="A353" t="str">
        <f>_raw_predictions_!A353</f>
        <v>Blake Griffin</v>
      </c>
      <c r="B353">
        <f>(_raw_predictions_!B353*(1-_raw_predictions_!$M353*'Score Dashboard'!$B$2) + 'Score Dashboard'!$B$2*_raw_predictions_!$M353*_coefficients_!B$12- _coefficients_!B$2)/_coefficients_!B$8</f>
        <v>-1.7324908254439728</v>
      </c>
      <c r="C353">
        <f>(_raw_predictions_!C353*(1-_raw_predictions_!$M353*'Score Dashboard'!$B$2) + 'Score Dashboard'!$B$2*_raw_predictions_!$M353*_coefficients_!C$12- _coefficients_!C$2)/_coefficients_!C$8</f>
        <v>-0.89623326062849651</v>
      </c>
      <c r="D353">
        <f>(_raw_predictions_!D353*(1-_raw_predictions_!$M353*'Score Dashboard'!$B$2) + 'Score Dashboard'!$B$2*_raw_predictions_!$M353*_coefficients_!D$12- _coefficients_!D$2)/_coefficients_!D$8</f>
        <v>-1.0620689960346312</v>
      </c>
      <c r="E353">
        <f>(_raw_predictions_!E353*(1-_raw_predictions_!$M353*'Score Dashboard'!$B$2) + 'Score Dashboard'!$B$2*_raw_predictions_!$M353*_coefficients_!E$12- _coefficients_!E$2)/_coefficients_!E$8</f>
        <v>-1.6942452508193571</v>
      </c>
      <c r="F353">
        <f>(_raw_predictions_!F353*(1-_raw_predictions_!$M353*'Score Dashboard'!$B$2) + 'Score Dashboard'!$B$2*_raw_predictions_!$M353*_coefficients_!F$12- _coefficients_!F$2)/_coefficients_!F$8</f>
        <v>-0.60182880343388911</v>
      </c>
      <c r="G353">
        <f>(_raw_predictions_!G353*(1-_raw_predictions_!$M353*'Score Dashboard'!$B$2) + 'Score Dashboard'!$B$2*_raw_predictions_!$M353*_coefficients_!G$12- _coefficients_!G$2)/_coefficients_!G$8</f>
        <v>-0.86212155210136465</v>
      </c>
      <c r="H353">
        <f>(_coefficients_!H$2 - _raw_predictions_!H353*(1-_raw_predictions_!$M353*'Score Dashboard'!$B$2) - _raw_predictions_!$M353*'Score Dashboard'!$B$2*_coefficients_!H$12)/_coefficients_!H$8</f>
        <v>1.5305829485845974</v>
      </c>
      <c r="I353">
        <f>(1-_raw_predictions_!$M353*'Score Dashboard'!$B$2) * _raw_predictions_!I353/_coefficients_!L$2 * (_raw_predictions_!J353-_coefficients_!I$2)/_coefficients_!I$8</f>
        <v>-4.9400370919877964E-2</v>
      </c>
      <c r="J353">
        <f>(1-_raw_predictions_!$M353*'Score Dashboard'!$B$2) * _raw_predictions_!K353/_coefficients_!M$2 * (_raw_predictions_!L353-_coefficients_!J$2)/_coefficients_!J$8</f>
        <v>-8.057863717888876E-2</v>
      </c>
      <c r="K353">
        <f t="shared" si="5"/>
        <v>-5.4483847479758811</v>
      </c>
    </row>
    <row r="354" spans="1:11">
      <c r="A354" t="str">
        <f>_raw_predictions_!A354</f>
        <v>Bruce Brown</v>
      </c>
      <c r="B354">
        <f>(_raw_predictions_!B354*(1-_raw_predictions_!$M354*'Score Dashboard'!$B$2) + 'Score Dashboard'!$B$2*_raw_predictions_!$M354*_coefficients_!B$12- _coefficients_!B$2)/_coefficients_!B$8</f>
        <v>-0.69586886241742973</v>
      </c>
      <c r="C354">
        <f>(_raw_predictions_!C354*(1-_raw_predictions_!$M354*'Score Dashboard'!$B$2) + 'Score Dashboard'!$B$2*_raw_predictions_!$M354*_coefficients_!C$12- _coefficients_!C$2)/_coefficients_!C$8</f>
        <v>-0.35130615175327157</v>
      </c>
      <c r="D354">
        <f>(_raw_predictions_!D354*(1-_raw_predictions_!$M354*'Score Dashboard'!$B$2) + 'Score Dashboard'!$B$2*_raw_predictions_!$M354*_coefficients_!D$12- _coefficients_!D$2)/_coefficients_!D$8</f>
        <v>1.7328875083467015E-2</v>
      </c>
      <c r="E354">
        <f>(_raw_predictions_!E354*(1-_raw_predictions_!$M354*'Score Dashboard'!$B$2) + 'Score Dashboard'!$B$2*_raw_predictions_!$M354*_coefficients_!E$12- _coefficients_!E$2)/_coefficients_!E$8</f>
        <v>0.5250151885652562</v>
      </c>
      <c r="F354">
        <f>(_raw_predictions_!F354*(1-_raw_predictions_!$M354*'Score Dashboard'!$B$2) + 'Score Dashboard'!$B$2*_raw_predictions_!$M354*_coefficients_!F$12- _coefficients_!F$2)/_coefficients_!F$8</f>
        <v>-7.419785028359567E-2</v>
      </c>
      <c r="G354">
        <f>(_raw_predictions_!G354*(1-_raw_predictions_!$M354*'Score Dashboard'!$B$2) + 'Score Dashboard'!$B$2*_raw_predictions_!$M354*_coefficients_!G$12- _coefficients_!G$2)/_coefficients_!G$8</f>
        <v>-0.40278434305028205</v>
      </c>
      <c r="H354">
        <f>(_coefficients_!H$2 - _raw_predictions_!H354*(1-_raw_predictions_!$M354*'Score Dashboard'!$B$2) - _raw_predictions_!$M354*'Score Dashboard'!$B$2*_coefficients_!H$12)/_coefficients_!H$8</f>
        <v>0.30801086096481101</v>
      </c>
      <c r="I354">
        <f>(1-_raw_predictions_!$M354*'Score Dashboard'!$B$2) * _raw_predictions_!I354/_coefficients_!L$2 * (_raw_predictions_!J354-_coefficients_!I$2)/_coefficients_!I$8</f>
        <v>-0.26620732921788387</v>
      </c>
      <c r="J354">
        <f>(1-_raw_predictions_!$M354*'Score Dashboard'!$B$2) * _raw_predictions_!K354/_coefficients_!M$2 * (_raw_predictions_!L354-_coefficients_!J$2)/_coefficients_!J$8</f>
        <v>-0.2013452684054923</v>
      </c>
      <c r="K354">
        <f t="shared" si="5"/>
        <v>-1.1413548805144209</v>
      </c>
    </row>
    <row r="355" spans="1:11">
      <c r="A355" t="str">
        <f>_raw_predictions_!A355</f>
        <v>Donte DiVincenzo</v>
      </c>
      <c r="B355">
        <f>(_raw_predictions_!B355*(1-_raw_predictions_!$M355*'Score Dashboard'!$B$2) + 'Score Dashboard'!$B$2*_raw_predictions_!$M355*_coefficients_!B$12- _coefficients_!B$2)/_coefficients_!B$8</f>
        <v>-1.024395406664012</v>
      </c>
      <c r="C355">
        <f>(_raw_predictions_!C355*(1-_raw_predictions_!$M355*'Score Dashboard'!$B$2) + 'Score Dashboard'!$B$2*_raw_predictions_!$M355*_coefficients_!C$12- _coefficients_!C$2)/_coefficients_!C$8</f>
        <v>-0.5122007509056552</v>
      </c>
      <c r="D355">
        <f>(_raw_predictions_!D355*(1-_raw_predictions_!$M355*'Score Dashboard'!$B$2) + 'Score Dashboard'!$B$2*_raw_predictions_!$M355*_coefficients_!D$12- _coefficients_!D$2)/_coefficients_!D$8</f>
        <v>-7.5269769469083619E-2</v>
      </c>
      <c r="E355">
        <f>(_raw_predictions_!E355*(1-_raw_predictions_!$M355*'Score Dashboard'!$B$2) + 'Score Dashboard'!$B$2*_raw_predictions_!$M355*_coefficients_!E$12- _coefficients_!E$2)/_coefficients_!E$8</f>
        <v>0.63996549772341937</v>
      </c>
      <c r="F355">
        <f>(_raw_predictions_!F355*(1-_raw_predictions_!$M355*'Score Dashboard'!$B$2) + 'Score Dashboard'!$B$2*_raw_predictions_!$M355*_coefficients_!F$12- _coefficients_!F$2)/_coefficients_!F$8</f>
        <v>-0.83093720408624971</v>
      </c>
      <c r="G355">
        <f>(_raw_predictions_!G355*(1-_raw_predictions_!$M355*'Score Dashboard'!$B$2) + 'Score Dashboard'!$B$2*_raw_predictions_!$M355*_coefficients_!G$12- _coefficients_!G$2)/_coefficients_!G$8</f>
        <v>0.33428245621935709</v>
      </c>
      <c r="H355">
        <f>(_coefficients_!H$2 - _raw_predictions_!H355*(1-_raw_predictions_!$M355*'Score Dashboard'!$B$2) - _raw_predictions_!$M355*'Score Dashboard'!$B$2*_coefficients_!H$12)/_coefficients_!H$8</f>
        <v>0.36036586378776458</v>
      </c>
      <c r="I355">
        <f>(1-_raw_predictions_!$M355*'Score Dashboard'!$B$2) * _raw_predictions_!I355/_coefficients_!L$2 * (_raw_predictions_!J355-_coefficients_!I$2)/_coefficients_!I$8</f>
        <v>-2.9191569447529271E-2</v>
      </c>
      <c r="J355">
        <f>(1-_raw_predictions_!$M355*'Score Dashboard'!$B$2) * _raw_predictions_!K355/_coefficients_!M$2 * (_raw_predictions_!L355-_coefficients_!J$2)/_coefficients_!J$8</f>
        <v>-0.58638047554827222</v>
      </c>
      <c r="K355">
        <f t="shared" si="5"/>
        <v>-1.7237613583902611</v>
      </c>
    </row>
    <row r="356" spans="1:11">
      <c r="A356" t="str">
        <f>_raw_predictions_!A356</f>
        <v>Dorian Finney-Smith</v>
      </c>
      <c r="B356">
        <f>(_raw_predictions_!B356*(1-_raw_predictions_!$M356*'Score Dashboard'!$B$2) + 'Score Dashboard'!$B$2*_raw_predictions_!$M356*_coefficients_!B$12- _coefficients_!B$2)/_coefficients_!B$8</f>
        <v>-1.2385949346157568</v>
      </c>
      <c r="C356">
        <f>(_raw_predictions_!C356*(1-_raw_predictions_!$M356*'Score Dashboard'!$B$2) + 'Score Dashboard'!$B$2*_raw_predictions_!$M356*_coefficients_!C$12- _coefficients_!C$2)/_coefficients_!C$8</f>
        <v>-0.28718686704856772</v>
      </c>
      <c r="D356">
        <f>(_raw_predictions_!D356*(1-_raw_predictions_!$M356*'Score Dashboard'!$B$2) + 'Score Dashboard'!$B$2*_raw_predictions_!$M356*_coefficients_!D$12- _coefficients_!D$2)/_coefficients_!D$8</f>
        <v>-1.0174207425045283</v>
      </c>
      <c r="E356">
        <f>(_raw_predictions_!E356*(1-_raw_predictions_!$M356*'Score Dashboard'!$B$2) + 'Score Dashboard'!$B$2*_raw_predictions_!$M356*_coefficients_!E$12- _coefficients_!E$2)/_coefficients_!E$8</f>
        <v>-0.27313077919340706</v>
      </c>
      <c r="F356">
        <f>(_raw_predictions_!F356*(1-_raw_predictions_!$M356*'Score Dashboard'!$B$2) + 'Score Dashboard'!$B$2*_raw_predictions_!$M356*_coefficients_!F$12- _coefficients_!F$2)/_coefficients_!F$8</f>
        <v>-0.28015442606411201</v>
      </c>
      <c r="G356">
        <f>(_raw_predictions_!G356*(1-_raw_predictions_!$M356*'Score Dashboard'!$B$2) + 'Score Dashboard'!$B$2*_raw_predictions_!$M356*_coefficients_!G$12- _coefficients_!G$2)/_coefficients_!G$8</f>
        <v>0.18819503467375642</v>
      </c>
      <c r="H356">
        <f>(_coefficients_!H$2 - _raw_predictions_!H356*(1-_raw_predictions_!$M356*'Score Dashboard'!$B$2) - _raw_predictions_!$M356*'Score Dashboard'!$B$2*_coefficients_!H$12)/_coefficients_!H$8</f>
        <v>1.0961566574656632</v>
      </c>
      <c r="I356">
        <f>(1-_raw_predictions_!$M356*'Score Dashboard'!$B$2) * _raw_predictions_!I356/_coefficients_!L$2 * (_raw_predictions_!J356-_coefficients_!I$2)/_coefficients_!I$8</f>
        <v>-0.11353713465792291</v>
      </c>
      <c r="J356">
        <f>(1-_raw_predictions_!$M356*'Score Dashboard'!$B$2) * _raw_predictions_!K356/_coefficients_!M$2 * (_raw_predictions_!L356-_coefficients_!J$2)/_coefficients_!J$8</f>
        <v>-0.49157670302234935</v>
      </c>
      <c r="K356">
        <f t="shared" si="5"/>
        <v>-2.4172498949672248</v>
      </c>
    </row>
    <row r="357" spans="1:11">
      <c r="A357" t="str">
        <f>_raw_predictions_!A357</f>
        <v>Doug McDermott</v>
      </c>
      <c r="B357">
        <f>(_raw_predictions_!B357*(1-_raw_predictions_!$M357*'Score Dashboard'!$B$2) + 'Score Dashboard'!$B$2*_raw_predictions_!$M357*_coefficients_!B$12- _coefficients_!B$2)/_coefficients_!B$8</f>
        <v>-1.2124263945220908</v>
      </c>
      <c r="C357">
        <f>(_raw_predictions_!C357*(1-_raw_predictions_!$M357*'Score Dashboard'!$B$2) + 'Score Dashboard'!$B$2*_raw_predictions_!$M357*_coefficients_!C$12- _coefficients_!C$2)/_coefficients_!C$8</f>
        <v>-1.3590087158434454</v>
      </c>
      <c r="D357">
        <f>(_raw_predictions_!D357*(1-_raw_predictions_!$M357*'Score Dashboard'!$B$2) + 'Score Dashboard'!$B$2*_raw_predictions_!$M357*_coefficients_!D$12- _coefficients_!D$2)/_coefficients_!D$8</f>
        <v>-1.0496468369277032</v>
      </c>
      <c r="E357">
        <f>(_raw_predictions_!E357*(1-_raw_predictions_!$M357*'Score Dashboard'!$B$2) + 'Score Dashboard'!$B$2*_raw_predictions_!$M357*_coefficients_!E$12- _coefficients_!E$2)/_coefficients_!E$8</f>
        <v>-1.8314209555607914</v>
      </c>
      <c r="F357">
        <f>(_raw_predictions_!F357*(1-_raw_predictions_!$M357*'Score Dashboard'!$B$2) + 'Score Dashboard'!$B$2*_raw_predictions_!$M357*_coefficients_!F$12- _coefficients_!F$2)/_coefficients_!F$8</f>
        <v>-0.97884540306386802</v>
      </c>
      <c r="G357">
        <f>(_raw_predictions_!G357*(1-_raw_predictions_!$M357*'Score Dashboard'!$B$2) + 'Score Dashboard'!$B$2*_raw_predictions_!$M357*_coefficients_!G$12- _coefficients_!G$2)/_coefficients_!G$8</f>
        <v>-0.19871366123988624</v>
      </c>
      <c r="H357">
        <f>(_coefficients_!H$2 - _raw_predictions_!H357*(1-_raw_predictions_!$M357*'Score Dashboard'!$B$2) - _raw_predictions_!$M357*'Score Dashboard'!$B$2*_coefficients_!H$12)/_coefficients_!H$8</f>
        <v>1.2743960675113055</v>
      </c>
      <c r="I357">
        <f>(1-_raw_predictions_!$M357*'Score Dashboard'!$B$2) * _raw_predictions_!I357/_coefficients_!L$2 * (_raw_predictions_!J357-_coefficients_!I$2)/_coefficients_!I$8</f>
        <v>-1.5607923594991319E-2</v>
      </c>
      <c r="J357">
        <f>(1-_raw_predictions_!$M357*'Score Dashboard'!$B$2) * _raw_predictions_!K357/_coefficients_!M$2 * (_raw_predictions_!L357-_coefficients_!J$2)/_coefficients_!J$8</f>
        <v>-0.29652506225935937</v>
      </c>
      <c r="K357">
        <f t="shared" si="5"/>
        <v>-5.6677988855008312</v>
      </c>
    </row>
    <row r="358" spans="1:11">
      <c r="A358" t="str">
        <f>_raw_predictions_!A358</f>
        <v>Jaylen Brown</v>
      </c>
      <c r="B358">
        <f>(_raw_predictions_!B358*(1-_raw_predictions_!$M358*'Score Dashboard'!$B$2) + 'Score Dashboard'!$B$2*_raw_predictions_!$M358*_coefficients_!B$12- _coefficients_!B$2)/_coefficients_!B$8</f>
        <v>1.4771524742222022</v>
      </c>
      <c r="C358">
        <f>(_raw_predictions_!C358*(1-_raw_predictions_!$M358*'Score Dashboard'!$B$2) + 'Score Dashboard'!$B$2*_raw_predictions_!$M358*_coefficients_!C$12- _coefficients_!C$2)/_coefficients_!C$8</f>
        <v>0.36723369679962586</v>
      </c>
      <c r="D358">
        <f>(_raw_predictions_!D358*(1-_raw_predictions_!$M358*'Score Dashboard'!$B$2) + 'Score Dashboard'!$B$2*_raw_predictions_!$M358*_coefficients_!D$12- _coefficients_!D$2)/_coefficients_!D$8</f>
        <v>-9.8547731553388293E-2</v>
      </c>
      <c r="E358">
        <f>(_raw_predictions_!E358*(1-_raw_predictions_!$M358*'Score Dashboard'!$B$2) + 'Score Dashboard'!$B$2*_raw_predictions_!$M358*_coefficients_!E$12- _coefficients_!E$2)/_coefficients_!E$8</f>
        <v>0.39739096807713392</v>
      </c>
      <c r="F358">
        <f>(_raw_predictions_!F358*(1-_raw_predictions_!$M358*'Score Dashboard'!$B$2) + 'Score Dashboard'!$B$2*_raw_predictions_!$M358*_coefficients_!F$12- _coefficients_!F$2)/_coefficients_!F$8</f>
        <v>-0.45180684810769639</v>
      </c>
      <c r="G358">
        <f>(_raw_predictions_!G358*(1-_raw_predictions_!$M358*'Score Dashboard'!$B$2) + 'Score Dashboard'!$B$2*_raw_predictions_!$M358*_coefficients_!G$12- _coefficients_!G$2)/_coefficients_!G$8</f>
        <v>0.72021982815312124</v>
      </c>
      <c r="H358">
        <f>(_coefficients_!H$2 - _raw_predictions_!H358*(1-_raw_predictions_!$M358*'Score Dashboard'!$B$2) - _raw_predictions_!$M358*'Score Dashboard'!$B$2*_coefficients_!H$12)/_coefficients_!H$8</f>
        <v>-1.2323097946694666</v>
      </c>
      <c r="I358">
        <f>(1-_raw_predictions_!$M358*'Score Dashboard'!$B$2) * _raw_predictions_!I358/_coefficients_!L$2 * (_raw_predictions_!J358-_coefficients_!I$2)/_coefficients_!I$8</f>
        <v>-0.77617869894154001</v>
      </c>
      <c r="J358">
        <f>(1-_raw_predictions_!$M358*'Score Dashboard'!$B$2) * _raw_predictions_!K358/_coefficients_!M$2 * (_raw_predictions_!L358-_coefficients_!J$2)/_coefficients_!J$8</f>
        <v>-0.27711581375502597</v>
      </c>
      <c r="K358">
        <f t="shared" si="5"/>
        <v>0.12603808022496638</v>
      </c>
    </row>
    <row r="359" spans="1:11">
      <c r="A359" t="str">
        <f>_raw_predictions_!A359</f>
        <v>Jaxson Hayes</v>
      </c>
      <c r="B359">
        <f>(_raw_predictions_!B359*(1-_raw_predictions_!$M359*'Score Dashboard'!$B$2) + 'Score Dashboard'!$B$2*_raw_predictions_!$M359*_coefficients_!B$12- _coefficients_!B$2)/_coefficients_!B$8</f>
        <v>-1.5902411675188279</v>
      </c>
      <c r="C359">
        <f>(_raw_predictions_!C359*(1-_raw_predictions_!$M359*'Score Dashboard'!$B$2) + 'Score Dashboard'!$B$2*_raw_predictions_!$M359*_coefficients_!C$12- _coefficients_!C$2)/_coefficients_!C$8</f>
        <v>-0.82429561309180799</v>
      </c>
      <c r="D359">
        <f>(_raw_predictions_!D359*(1-_raw_predictions_!$M359*'Score Dashboard'!$B$2) + 'Score Dashboard'!$B$2*_raw_predictions_!$M359*_coefficients_!D$12- _coefficients_!D$2)/_coefficients_!D$8</f>
        <v>-1.2312128677230441</v>
      </c>
      <c r="E359">
        <f>(_raw_predictions_!E359*(1-_raw_predictions_!$M359*'Score Dashboard'!$B$2) + 'Score Dashboard'!$B$2*_raw_predictions_!$M359*_coefficients_!E$12- _coefficients_!E$2)/_coefficients_!E$8</f>
        <v>-1.4786999150017348</v>
      </c>
      <c r="F359">
        <f>(_raw_predictions_!F359*(1-_raw_predictions_!$M359*'Score Dashboard'!$B$2) + 'Score Dashboard'!$B$2*_raw_predictions_!$M359*_coefficients_!F$12- _coefficients_!F$2)/_coefficients_!F$8</f>
        <v>-0.24672692755418849</v>
      </c>
      <c r="G359">
        <f>(_raw_predictions_!G359*(1-_raw_predictions_!$M359*'Score Dashboard'!$B$2) + 'Score Dashboard'!$B$2*_raw_predictions_!$M359*_coefficients_!G$12- _coefficients_!G$2)/_coefficients_!G$8</f>
        <v>-1.269149994595689</v>
      </c>
      <c r="H359">
        <f>(_coefficients_!H$2 - _raw_predictions_!H359*(1-_raw_predictions_!$M359*'Score Dashboard'!$B$2) - _raw_predictions_!$M359*'Score Dashboard'!$B$2*_coefficients_!H$12)/_coefficients_!H$8</f>
        <v>1.3377019344671126</v>
      </c>
      <c r="I359">
        <f>(1-_raw_predictions_!$M359*'Score Dashboard'!$B$2) * _raw_predictions_!I359/_coefficients_!L$2 * (_raw_predictions_!J359-_coefficients_!I$2)/_coefficients_!I$8</f>
        <v>-0.33338376146319165</v>
      </c>
      <c r="J359">
        <f>(1-_raw_predictions_!$M359*'Score Dashboard'!$B$2) * _raw_predictions_!K359/_coefficients_!M$2 * (_raw_predictions_!L359-_coefficients_!J$2)/_coefficients_!J$8</f>
        <v>0.3241608986037679</v>
      </c>
      <c r="K359">
        <f t="shared" si="5"/>
        <v>-5.3118474138776026</v>
      </c>
    </row>
    <row r="360" spans="1:11">
      <c r="A360" t="str">
        <f>_raw_predictions_!A360</f>
        <v>Javonte Green</v>
      </c>
      <c r="B360">
        <f>(_raw_predictions_!B360*(1-_raw_predictions_!$M360*'Score Dashboard'!$B$2) + 'Score Dashboard'!$B$2*_raw_predictions_!$M360*_coefficients_!B$12- _coefficients_!B$2)/_coefficients_!B$8</f>
        <v>-1.58722419974928</v>
      </c>
      <c r="C360">
        <f>(_raw_predictions_!C360*(1-_raw_predictions_!$M360*'Score Dashboard'!$B$2) + 'Score Dashboard'!$B$2*_raw_predictions_!$M360*_coefficients_!C$12- _coefficients_!C$2)/_coefficients_!C$8</f>
        <v>-1.1130849474943492</v>
      </c>
      <c r="D360">
        <f>(_raw_predictions_!D360*(1-_raw_predictions_!$M360*'Score Dashboard'!$B$2) + 'Score Dashboard'!$B$2*_raw_predictions_!$M360*_coefficients_!D$12- _coefficients_!D$2)/_coefficients_!D$8</f>
        <v>-1.1179755991467071</v>
      </c>
      <c r="E360">
        <f>(_raw_predictions_!E360*(1-_raw_predictions_!$M360*'Score Dashboard'!$B$2) + 'Score Dashboard'!$B$2*_raw_predictions_!$M360*_coefficients_!E$12- _coefficients_!E$2)/_coefficients_!E$8</f>
        <v>-0.75408985532544304</v>
      </c>
      <c r="F360">
        <f>(_raw_predictions_!F360*(1-_raw_predictions_!$M360*'Score Dashboard'!$B$2) + 'Score Dashboard'!$B$2*_raw_predictions_!$M360*_coefficients_!F$12- _coefficients_!F$2)/_coefficients_!F$8</f>
        <v>-0.40689786074703516</v>
      </c>
      <c r="G360">
        <f>(_raw_predictions_!G360*(1-_raw_predictions_!$M360*'Score Dashboard'!$B$2) + 'Score Dashboard'!$B$2*_raw_predictions_!$M360*_coefficients_!G$12- _coefficients_!G$2)/_coefficients_!G$8</f>
        <v>-0.91937332360316582</v>
      </c>
      <c r="H360">
        <f>(_coefficients_!H$2 - _raw_predictions_!H360*(1-_raw_predictions_!$M360*'Score Dashboard'!$B$2) - _raw_predictions_!$M360*'Score Dashboard'!$B$2*_coefficients_!H$12)/_coefficients_!H$8</f>
        <v>1.4135804282371793</v>
      </c>
      <c r="I360">
        <f>(1-_raw_predictions_!$M360*'Score Dashboard'!$B$2) * _raw_predictions_!I360/_coefficients_!L$2 * (_raw_predictions_!J360-_coefficients_!I$2)/_coefficients_!I$8</f>
        <v>-5.2757505556368392E-2</v>
      </c>
      <c r="J360">
        <f>(1-_raw_predictions_!$M360*'Score Dashboard'!$B$2) * _raw_predictions_!K360/_coefficients_!M$2 * (_raw_predictions_!L360-_coefficients_!J$2)/_coefficients_!J$8</f>
        <v>9.3101160075448733E-2</v>
      </c>
      <c r="K360">
        <f t="shared" si="5"/>
        <v>-4.4447217033097202</v>
      </c>
    </row>
    <row r="361" spans="1:11">
      <c r="A361" t="str">
        <f>_raw_predictions_!A361</f>
        <v>Jason Preston</v>
      </c>
      <c r="B361">
        <f>(_raw_predictions_!B361*(1-_raw_predictions_!$M361*'Score Dashboard'!$B$2) + 'Score Dashboard'!$B$2*_raw_predictions_!$M361*_coefficients_!B$12- _coefficients_!B$2)/_coefficients_!B$8</f>
        <v>-1.5800739511109838</v>
      </c>
      <c r="C361">
        <f>(_raw_predictions_!C361*(1-_raw_predictions_!$M361*'Score Dashboard'!$B$2) + 'Score Dashboard'!$B$2*_raw_predictions_!$M361*_coefficients_!C$12- _coefficients_!C$2)/_coefficients_!C$8</f>
        <v>-1.2826367955050946</v>
      </c>
      <c r="D361">
        <f>(_raw_predictions_!D361*(1-_raw_predictions_!$M361*'Score Dashboard'!$B$2) + 'Score Dashboard'!$B$2*_raw_predictions_!$M361*_coefficients_!D$12- _coefficients_!D$2)/_coefficients_!D$8</f>
        <v>-0.69553160241288003</v>
      </c>
      <c r="E361">
        <f>(_raw_predictions_!E361*(1-_raw_predictions_!$M361*'Score Dashboard'!$B$2) + 'Score Dashboard'!$B$2*_raw_predictions_!$M361*_coefficients_!E$12- _coefficients_!E$2)/_coefficients_!E$8</f>
        <v>-1.3463417415967209</v>
      </c>
      <c r="F361">
        <f>(_raw_predictions_!F361*(1-_raw_predictions_!$M361*'Score Dashboard'!$B$2) + 'Score Dashboard'!$B$2*_raw_predictions_!$M361*_coefficients_!F$12- _coefficients_!F$2)/_coefficients_!F$8</f>
        <v>-0.80873919659626536</v>
      </c>
      <c r="G361">
        <f>(_raw_predictions_!G361*(1-_raw_predictions_!$M361*'Score Dashboard'!$B$2) + 'Score Dashboard'!$B$2*_raw_predictions_!$M361*_coefficients_!G$12- _coefficients_!G$2)/_coefficients_!G$8</f>
        <v>-0.91243655730791462</v>
      </c>
      <c r="H361">
        <f>(_coefficients_!H$2 - _raw_predictions_!H361*(1-_raw_predictions_!$M361*'Score Dashboard'!$B$2) - _raw_predictions_!$M361*'Score Dashboard'!$B$2*_coefficients_!H$12)/_coefficients_!H$8</f>
        <v>1.0768019589674573</v>
      </c>
      <c r="I361">
        <f>(1-_raw_predictions_!$M361*'Score Dashboard'!$B$2) * _raw_predictions_!I361/_coefficients_!L$2 * (_raw_predictions_!J361-_coefficients_!I$2)/_coefficients_!I$8</f>
        <v>-6.2291854865627924E-2</v>
      </c>
      <c r="J361">
        <f>(1-_raw_predictions_!$M361*'Score Dashboard'!$B$2) * _raw_predictions_!K361/_coefficients_!M$2 * (_raw_predictions_!L361-_coefficients_!J$2)/_coefficients_!J$8</f>
        <v>-0.16558187275066982</v>
      </c>
      <c r="K361">
        <f t="shared" si="5"/>
        <v>-5.7768316131787003</v>
      </c>
    </row>
    <row r="362" spans="1:11">
      <c r="A362" t="str">
        <f>_raw_predictions_!A362</f>
        <v>Jarrett Culver</v>
      </c>
      <c r="B362">
        <f>(_raw_predictions_!B362*(1-_raw_predictions_!$M362*'Score Dashboard'!$B$2) + 'Score Dashboard'!$B$2*_raw_predictions_!$M362*_coefficients_!B$12- _coefficients_!B$2)/_coefficients_!B$8</f>
        <v>-1.4545420529586512</v>
      </c>
      <c r="C362">
        <f>(_raw_predictions_!C362*(1-_raw_predictions_!$M362*'Score Dashboard'!$B$2) + 'Score Dashboard'!$B$2*_raw_predictions_!$M362*_coefficients_!C$12- _coefficients_!C$2)/_coefficients_!C$8</f>
        <v>-0.96185686036228368</v>
      </c>
      <c r="D362">
        <f>(_raw_predictions_!D362*(1-_raw_predictions_!$M362*'Score Dashboard'!$B$2) + 'Score Dashboard'!$B$2*_raw_predictions_!$M362*_coefficients_!D$12- _coefficients_!D$2)/_coefficients_!D$8</f>
        <v>-1.0169382298175011</v>
      </c>
      <c r="E362">
        <f>(_raw_predictions_!E362*(1-_raw_predictions_!$M362*'Score Dashboard'!$B$2) + 'Score Dashboard'!$B$2*_raw_predictions_!$M362*_coefficients_!E$12- _coefficients_!E$2)/_coefficients_!E$8</f>
        <v>-0.99002128226151431</v>
      </c>
      <c r="F362">
        <f>(_raw_predictions_!F362*(1-_raw_predictions_!$M362*'Score Dashboard'!$B$2) + 'Score Dashboard'!$B$2*_raw_predictions_!$M362*_coefficients_!F$12- _coefficients_!F$2)/_coefficients_!F$8</f>
        <v>-0.69994144390603796</v>
      </c>
      <c r="G362">
        <f>(_raw_predictions_!G362*(1-_raw_predictions_!$M362*'Score Dashboard'!$B$2) + 'Score Dashboard'!$B$2*_raw_predictions_!$M362*_coefficients_!G$12- _coefficients_!G$2)/_coefficients_!G$8</f>
        <v>-0.96664521243422452</v>
      </c>
      <c r="H362">
        <f>(_coefficients_!H$2 - _raw_predictions_!H362*(1-_raw_predictions_!$M362*'Score Dashboard'!$B$2) - _raw_predictions_!$M362*'Score Dashboard'!$B$2*_coefficients_!H$12)/_coefficients_!H$8</f>
        <v>1.2501891667785272</v>
      </c>
      <c r="I362">
        <f>(1-_raw_predictions_!$M362*'Score Dashboard'!$B$2) * _raw_predictions_!I362/_coefficients_!L$2 * (_raw_predictions_!J362-_coefficients_!I$2)/_coefficients_!I$8</f>
        <v>-0.2020080842292068</v>
      </c>
      <c r="J362">
        <f>(1-_raw_predictions_!$M362*'Score Dashboard'!$B$2) * _raw_predictions_!K362/_coefficients_!M$2 * (_raw_predictions_!L362-_coefficients_!J$2)/_coefficients_!J$8</f>
        <v>-0.19181850424930841</v>
      </c>
      <c r="K362">
        <f t="shared" si="5"/>
        <v>-5.2335825034402008</v>
      </c>
    </row>
    <row r="363" spans="1:11">
      <c r="A363" t="str">
        <f>_raw_predictions_!A363</f>
        <v>Jarrett Allen</v>
      </c>
      <c r="B363">
        <f>(_raw_predictions_!B363*(1-_raw_predictions_!$M363*'Score Dashboard'!$B$2) + 'Score Dashboard'!$B$2*_raw_predictions_!$M363*_coefficients_!B$12- _coefficients_!B$2)/_coefficients_!B$8</f>
        <v>-0.11154133239139112</v>
      </c>
      <c r="C363">
        <f>(_raw_predictions_!C363*(1-_raw_predictions_!$M363*'Score Dashboard'!$B$2) + 'Score Dashboard'!$B$2*_raw_predictions_!$M363*_coefficients_!C$12- _coefficients_!C$2)/_coefficients_!C$8</f>
        <v>2.0403793410532973</v>
      </c>
      <c r="D363">
        <f>(_raw_predictions_!D363*(1-_raw_predictions_!$M363*'Score Dashboard'!$B$2) + 'Score Dashboard'!$B$2*_raw_predictions_!$M363*_coefficients_!D$12- _coefficients_!D$2)/_coefficients_!D$8</f>
        <v>-0.85421536294762057</v>
      </c>
      <c r="E363">
        <f>(_raw_predictions_!E363*(1-_raw_predictions_!$M363*'Score Dashboard'!$B$2) + 'Score Dashboard'!$B$2*_raw_predictions_!$M363*_coefficients_!E$12- _coefficients_!E$2)/_coefficients_!E$8</f>
        <v>-0.38219803097344807</v>
      </c>
      <c r="F363">
        <f>(_raw_predictions_!F363*(1-_raw_predictions_!$M363*'Score Dashboard'!$B$2) + 'Score Dashboard'!$B$2*_raw_predictions_!$M363*_coefficients_!F$12- _coefficients_!F$2)/_coefficients_!F$8</f>
        <v>1.0064522760033774</v>
      </c>
      <c r="G363">
        <f>(_raw_predictions_!G363*(1-_raw_predictions_!$M363*'Score Dashboard'!$B$2) + 'Score Dashboard'!$B$2*_raw_predictions_!$M363*_coefficients_!G$12- _coefficients_!G$2)/_coefficients_!G$8</f>
        <v>-1.4438414406603037</v>
      </c>
      <c r="H363">
        <f>(_coefficients_!H$2 - _raw_predictions_!H363*(1-_raw_predictions_!$M363*'Score Dashboard'!$B$2) - _raw_predictions_!$M363*'Score Dashboard'!$B$2*_coefficients_!H$12)/_coefficients_!H$8</f>
        <v>0.3380893506071217</v>
      </c>
      <c r="I363">
        <f>(1-_raw_predictions_!$M363*'Score Dashboard'!$B$2) * _raw_predictions_!I363/_coefficients_!L$2 * (_raw_predictions_!J363-_coefficients_!I$2)/_coefficients_!I$8</f>
        <v>-0.9963176692482546</v>
      </c>
      <c r="J363">
        <f>(1-_raw_predictions_!$M363*'Score Dashboard'!$B$2) * _raw_predictions_!K363/_coefficients_!M$2 * (_raw_predictions_!L363-_coefficients_!J$2)/_coefficients_!J$8</f>
        <v>1.9765143433818997</v>
      </c>
      <c r="K363">
        <f t="shared" si="5"/>
        <v>1.5733214748246778</v>
      </c>
    </row>
    <row r="364" spans="1:11">
      <c r="A364" t="str">
        <f>_raw_predictions_!A364</f>
        <v>Jarred Vanderbilt</v>
      </c>
      <c r="B364">
        <f>(_raw_predictions_!B364*(1-_raw_predictions_!$M364*'Score Dashboard'!$B$2) + 'Score Dashboard'!$B$2*_raw_predictions_!$M364*_coefficients_!B$12- _coefficients_!B$2)/_coefficients_!B$8</f>
        <v>-1.1109944633333189</v>
      </c>
      <c r="C364">
        <f>(_raw_predictions_!C364*(1-_raw_predictions_!$M364*'Score Dashboard'!$B$2) + 'Score Dashboard'!$B$2*_raw_predictions_!$M364*_coefficients_!C$12- _coefficients_!C$2)/_coefficients_!C$8</f>
        <v>0.72873210686189527</v>
      </c>
      <c r="D364">
        <f>(_raw_predictions_!D364*(1-_raw_predictions_!$M364*'Score Dashboard'!$B$2) + 'Score Dashboard'!$B$2*_raw_predictions_!$M364*_coefficients_!D$12- _coefficients_!D$2)/_coefficients_!D$8</f>
        <v>-0.44422509730092574</v>
      </c>
      <c r="E364">
        <f>(_raw_predictions_!E364*(1-_raw_predictions_!$M364*'Score Dashboard'!$B$2) + 'Score Dashboard'!$B$2*_raw_predictions_!$M364*_coefficients_!E$12- _coefficients_!E$2)/_coefficients_!E$8</f>
        <v>0.78778746965182134</v>
      </c>
      <c r="F364">
        <f>(_raw_predictions_!F364*(1-_raw_predictions_!$M364*'Score Dashboard'!$B$2) + 'Score Dashboard'!$B$2*_raw_predictions_!$M364*_coefficients_!F$12- _coefficients_!F$2)/_coefficients_!F$8</f>
        <v>-0.48630200631502346</v>
      </c>
      <c r="G364">
        <f>(_raw_predictions_!G364*(1-_raw_predictions_!$M364*'Score Dashboard'!$B$2) + 'Score Dashboard'!$B$2*_raw_predictions_!$M364*_coefficients_!G$12- _coefficients_!G$2)/_coefficients_!G$8</f>
        <v>-1.0360327814897763</v>
      </c>
      <c r="H364">
        <f>(_coefficients_!H$2 - _raw_predictions_!H364*(1-_raw_predictions_!$M364*'Score Dashboard'!$B$2) - _raw_predictions_!$M364*'Score Dashboard'!$B$2*_coefficients_!H$12)/_coefficients_!H$8</f>
        <v>0.70113518178412015</v>
      </c>
      <c r="I364">
        <f>(1-_raw_predictions_!$M364*'Score Dashboard'!$B$2) * _raw_predictions_!I364/_coefficients_!L$2 * (_raw_predictions_!J364-_coefficients_!I$2)/_coefficients_!I$8</f>
        <v>-0.66928611076019917</v>
      </c>
      <c r="J364">
        <f>(1-_raw_predictions_!$M364*'Score Dashboard'!$B$2) * _raw_predictions_!K364/_coefficients_!M$2 * (_raw_predictions_!L364-_coefficients_!J$2)/_coefficients_!J$8</f>
        <v>0.42494609534707012</v>
      </c>
      <c r="K364">
        <f t="shared" si="5"/>
        <v>-1.1042396055543366</v>
      </c>
    </row>
    <row r="365" spans="1:11">
      <c r="A365" t="str">
        <f>_raw_predictions_!A365</f>
        <v>Jaren Jackson Jr.</v>
      </c>
      <c r="B365">
        <f>(_raw_predictions_!B365*(1-_raw_predictions_!$M365*'Score Dashboard'!$B$2) + 'Score Dashboard'!$B$2*_raw_predictions_!$M365*_coefficients_!B$12- _coefficients_!B$2)/_coefficients_!B$8</f>
        <v>0.55045784427063649</v>
      </c>
      <c r="C365">
        <f>(_raw_predictions_!C365*(1-_raw_predictions_!$M365*'Score Dashboard'!$B$2) + 'Score Dashboard'!$B$2*_raw_predictions_!$M365*_coefficients_!C$12- _coefficients_!C$2)/_coefficients_!C$8</f>
        <v>0.17826472191186579</v>
      </c>
      <c r="D365">
        <f>(_raw_predictions_!D365*(1-_raw_predictions_!$M365*'Score Dashboard'!$B$2) + 'Score Dashboard'!$B$2*_raw_predictions_!$M365*_coefficients_!D$12- _coefficients_!D$2)/_coefficients_!D$8</f>
        <v>-1.0586265315314549</v>
      </c>
      <c r="E365">
        <f>(_raw_predictions_!E365*(1-_raw_predictions_!$M365*'Score Dashboard'!$B$2) + 'Score Dashboard'!$B$2*_raw_predictions_!$M365*_coefficients_!E$12- _coefficients_!E$2)/_coefficients_!E$8</f>
        <v>0.24583908593744999</v>
      </c>
      <c r="F365">
        <f>(_raw_predictions_!F365*(1-_raw_predictions_!$M365*'Score Dashboard'!$B$2) + 'Score Dashboard'!$B$2*_raw_predictions_!$M365*_coefficients_!F$12- _coefficients_!F$2)/_coefficients_!F$8</f>
        <v>3.3493782153189051</v>
      </c>
      <c r="G365">
        <f>(_raw_predictions_!G365*(1-_raw_predictions_!$M365*'Score Dashboard'!$B$2) + 'Score Dashboard'!$B$2*_raw_predictions_!$M365*_coefficients_!G$12- _coefficients_!G$2)/_coefficients_!G$8</f>
        <v>0.18537838007215929</v>
      </c>
      <c r="H365">
        <f>(_coefficients_!H$2 - _raw_predictions_!H365*(1-_raw_predictions_!$M365*'Score Dashboard'!$B$2) - _raw_predictions_!$M365*'Score Dashboard'!$B$2*_coefficients_!H$12)/_coefficients_!H$8</f>
        <v>0.17104592601653917</v>
      </c>
      <c r="I365">
        <f>(1-_raw_predictions_!$M365*'Score Dashboard'!$B$2) * _raw_predictions_!I365/_coefficients_!L$2 * (_raw_predictions_!J365-_coefficients_!I$2)/_coefficients_!I$8</f>
        <v>-4.2991468526021842E-2</v>
      </c>
      <c r="J365">
        <f>(1-_raw_predictions_!$M365*'Score Dashboard'!$B$2) * _raw_predictions_!K365/_coefficients_!M$2 * (_raw_predictions_!L365-_coefficients_!J$2)/_coefficients_!J$8</f>
        <v>-4.0828557712886751E-2</v>
      </c>
      <c r="K365">
        <f t="shared" si="5"/>
        <v>3.5379176157571925</v>
      </c>
    </row>
    <row r="366" spans="1:11">
      <c r="A366" t="str">
        <f>_raw_predictions_!A366</f>
        <v>James Wiseman</v>
      </c>
      <c r="B366">
        <f>(_raw_predictions_!B366*(1-_raw_predictions_!$M366*'Score Dashboard'!$B$2) + 'Score Dashboard'!$B$2*_raw_predictions_!$M366*_coefficients_!B$12- _coefficients_!B$2)/_coefficients_!B$8</f>
        <v>-0.96535041752548489</v>
      </c>
      <c r="C366">
        <f>(_raw_predictions_!C366*(1-_raw_predictions_!$M366*'Score Dashboard'!$B$2) + 'Score Dashboard'!$B$2*_raw_predictions_!$M366*_coefficients_!C$12- _coefficients_!C$2)/_coefficients_!C$8</f>
        <v>-1.3297845631399456E-2</v>
      </c>
      <c r="D366">
        <f>(_raw_predictions_!D366*(1-_raw_predictions_!$M366*'Score Dashboard'!$B$2) + 'Score Dashboard'!$B$2*_raw_predictions_!$M366*_coefficients_!D$12- _coefficients_!D$2)/_coefficients_!D$8</f>
        <v>-1.2344404959846982</v>
      </c>
      <c r="E366">
        <f>(_raw_predictions_!E366*(1-_raw_predictions_!$M366*'Score Dashboard'!$B$2) + 'Score Dashboard'!$B$2*_raw_predictions_!$M366*_coefficients_!E$12- _coefficients_!E$2)/_coefficients_!E$8</f>
        <v>-1.9049665024344451</v>
      </c>
      <c r="F366">
        <f>(_raw_predictions_!F366*(1-_raw_predictions_!$M366*'Score Dashboard'!$B$2) + 'Score Dashboard'!$B$2*_raw_predictions_!$M366*_coefficients_!F$12- _coefficients_!F$2)/_coefficients_!F$8</f>
        <v>0.16333320841590371</v>
      </c>
      <c r="G366">
        <f>(_raw_predictions_!G366*(1-_raw_predictions_!$M366*'Score Dashboard'!$B$2) + 'Score Dashboard'!$B$2*_raw_predictions_!$M366*_coefficients_!G$12- _coefficients_!G$2)/_coefficients_!G$8</f>
        <v>-1.2886335189780451</v>
      </c>
      <c r="H366">
        <f>(_coefficients_!H$2 - _raw_predictions_!H366*(1-_raw_predictions_!$M366*'Score Dashboard'!$B$2) - _raw_predictions_!$M366*'Score Dashboard'!$B$2*_coefficients_!H$12)/_coefficients_!H$8</f>
        <v>0.77978359670162156</v>
      </c>
      <c r="I366">
        <f>(1-_raw_predictions_!$M366*'Score Dashboard'!$B$2) * _raw_predictions_!I366/_coefficients_!L$2 * (_raw_predictions_!J366-_coefficients_!I$2)/_coefficients_!I$8</f>
        <v>-0.44898087888744331</v>
      </c>
      <c r="J366">
        <f>(1-_raw_predictions_!$M366*'Score Dashboard'!$B$2) * _raw_predictions_!K366/_coefficients_!M$2 * (_raw_predictions_!L366-_coefficients_!J$2)/_coefficients_!J$8</f>
        <v>0.54791246750788991</v>
      </c>
      <c r="K366">
        <f t="shared" si="5"/>
        <v>-4.3646403868161006</v>
      </c>
    </row>
    <row r="367" spans="1:11">
      <c r="A367" t="str">
        <f>_raw_predictions_!A367</f>
        <v>Jaylen Nowell</v>
      </c>
      <c r="B367">
        <f>(_raw_predictions_!B367*(1-_raw_predictions_!$M367*'Score Dashboard'!$B$2) + 'Score Dashboard'!$B$2*_raw_predictions_!$M367*_coefficients_!B$12- _coefficients_!B$2)/_coefficients_!B$8</f>
        <v>-0.73275828302965207</v>
      </c>
      <c r="C367">
        <f>(_raw_predictions_!C367*(1-_raw_predictions_!$M367*'Score Dashboard'!$B$2) + 'Score Dashboard'!$B$2*_raw_predictions_!$M367*_coefficients_!C$12- _coefficients_!C$2)/_coefficients_!C$8</f>
        <v>-1.1441820826834042</v>
      </c>
      <c r="D367">
        <f>(_raw_predictions_!D367*(1-_raw_predictions_!$M367*'Score Dashboard'!$B$2) + 'Score Dashboard'!$B$2*_raw_predictions_!$M367*_coefficients_!D$12- _coefficients_!D$2)/_coefficients_!D$8</f>
        <v>-0.63747465851952456</v>
      </c>
      <c r="E367">
        <f>(_raw_predictions_!E367*(1-_raw_predictions_!$M367*'Score Dashboard'!$B$2) + 'Score Dashboard'!$B$2*_raw_predictions_!$M367*_coefficients_!E$12- _coefficients_!E$2)/_coefficients_!E$8</f>
        <v>-0.89313401966368255</v>
      </c>
      <c r="F367">
        <f>(_raw_predictions_!F367*(1-_raw_predictions_!$M367*'Score Dashboard'!$B$2) + 'Score Dashboard'!$B$2*_raw_predictions_!$M367*_coefficients_!F$12- _coefficients_!F$2)/_coefficients_!F$8</f>
        <v>-0.94950363965280704</v>
      </c>
      <c r="G367">
        <f>(_raw_predictions_!G367*(1-_raw_predictions_!$M367*'Score Dashboard'!$B$2) + 'Score Dashboard'!$B$2*_raw_predictions_!$M367*_coefficients_!G$12- _coefficients_!G$2)/_coefficients_!G$8</f>
        <v>-0.36506529670237053</v>
      </c>
      <c r="H367">
        <f>(_coefficients_!H$2 - _raw_predictions_!H367*(1-_raw_predictions_!$M367*'Score Dashboard'!$B$2) - _raw_predictions_!$M367*'Score Dashboard'!$B$2*_coefficients_!H$12)/_coefficients_!H$8</f>
        <v>0.93119152025868968</v>
      </c>
      <c r="I367">
        <f>(1-_raw_predictions_!$M367*'Score Dashboard'!$B$2) * _raw_predictions_!I367/_coefficients_!L$2 * (_raw_predictions_!J367-_coefficients_!I$2)/_coefficients_!I$8</f>
        <v>7.1028592503479052E-2</v>
      </c>
      <c r="J367">
        <f>(1-_raw_predictions_!$M367*'Score Dashboard'!$B$2) * _raw_predictions_!K367/_coefficients_!M$2 * (_raw_predictions_!L367-_coefficients_!J$2)/_coefficients_!J$8</f>
        <v>-0.42649640275841727</v>
      </c>
      <c r="K367">
        <f t="shared" si="5"/>
        <v>-4.146394270247689</v>
      </c>
    </row>
    <row r="368" spans="1:11">
      <c r="A368" t="str">
        <f>_raw_predictions_!A368</f>
        <v>James Johnson</v>
      </c>
      <c r="B368">
        <f>(_raw_predictions_!B368*(1-_raw_predictions_!$M368*'Score Dashboard'!$B$2) + 'Score Dashboard'!$B$2*_raw_predictions_!$M368*_coefficients_!B$12- _coefficients_!B$2)/_coefficients_!B$8</f>
        <v>-1.7292115607099818</v>
      </c>
      <c r="C368">
        <f>(_raw_predictions_!C368*(1-_raw_predictions_!$M368*'Score Dashboard'!$B$2) + 'Score Dashboard'!$B$2*_raw_predictions_!$M368*_coefficients_!C$12- _coefficients_!C$2)/_coefficients_!C$8</f>
        <v>-1.2658673141237107</v>
      </c>
      <c r="D368">
        <f>(_raw_predictions_!D368*(1-_raw_predictions_!$M368*'Score Dashboard'!$B$2) + 'Score Dashboard'!$B$2*_raw_predictions_!$M368*_coefficients_!D$12- _coefficients_!D$2)/_coefficients_!D$8</f>
        <v>-1.1582792069065415</v>
      </c>
      <c r="E368">
        <f>(_raw_predictions_!E368*(1-_raw_predictions_!$M368*'Score Dashboard'!$B$2) + 'Score Dashboard'!$B$2*_raw_predictions_!$M368*_coefficients_!E$12- _coefficients_!E$2)/_coefficients_!E$8</f>
        <v>-1.5231707952617832</v>
      </c>
      <c r="F368">
        <f>(_raw_predictions_!F368*(1-_raw_predictions_!$M368*'Score Dashboard'!$B$2) + 'Score Dashboard'!$B$2*_raw_predictions_!$M368*_coefficients_!F$12- _coefficients_!F$2)/_coefficients_!F$8</f>
        <v>-0.56204347507299113</v>
      </c>
      <c r="G368">
        <f>(_raw_predictions_!G368*(1-_raw_predictions_!$M368*'Score Dashboard'!$B$2) + 'Score Dashboard'!$B$2*_raw_predictions_!$M368*_coefficients_!G$12- _coefficients_!G$2)/_coefficients_!G$8</f>
        <v>-0.98650913973913135</v>
      </c>
      <c r="H368">
        <f>(_coefficients_!H$2 - _raw_predictions_!H368*(1-_raw_predictions_!$M368*'Score Dashboard'!$B$2) - _raw_predictions_!$M368*'Score Dashboard'!$B$2*_coefficients_!H$12)/_coefficients_!H$8</f>
        <v>1.4543330455921102</v>
      </c>
      <c r="I368">
        <f>(1-_raw_predictions_!$M368*'Score Dashboard'!$B$2) * _raw_predictions_!I368/_coefficients_!L$2 * (_raw_predictions_!J368-_coefficients_!I$2)/_coefficients_!I$8</f>
        <v>-9.0076441143397121E-2</v>
      </c>
      <c r="J368">
        <f>(1-_raw_predictions_!$M368*'Score Dashboard'!$B$2) * _raw_predictions_!K368/_coefficients_!M$2 * (_raw_predictions_!L368-_coefficients_!J$2)/_coefficients_!J$8</f>
        <v>-3.4185995766771039E-2</v>
      </c>
      <c r="K368">
        <f t="shared" si="5"/>
        <v>-5.8950108831321977</v>
      </c>
    </row>
    <row r="369" spans="1:11">
      <c r="A369" t="str">
        <f>_raw_predictions_!A369</f>
        <v>James Bouknight</v>
      </c>
      <c r="B369">
        <f>(_raw_predictions_!B369*(1-_raw_predictions_!$M369*'Score Dashboard'!$B$2) + 'Score Dashboard'!$B$2*_raw_predictions_!$M369*_coefficients_!B$12- _coefficients_!B$2)/_coefficients_!B$8</f>
        <v>-1.5084017863457886</v>
      </c>
      <c r="C369">
        <f>(_raw_predictions_!C369*(1-_raw_predictions_!$M369*'Score Dashboard'!$B$2) + 'Score Dashboard'!$B$2*_raw_predictions_!$M369*_coefficients_!C$12- _coefficients_!C$2)/_coefficients_!C$8</f>
        <v>-1.3144643227984749</v>
      </c>
      <c r="D369">
        <f>(_raw_predictions_!D369*(1-_raw_predictions_!$M369*'Score Dashboard'!$B$2) + 'Score Dashboard'!$B$2*_raw_predictions_!$M369*_coefficients_!D$12- _coefficients_!D$2)/_coefficients_!D$8</f>
        <v>-0.98236958089352144</v>
      </c>
      <c r="E369">
        <f>(_raw_predictions_!E369*(1-_raw_predictions_!$M369*'Score Dashboard'!$B$2) + 'Score Dashboard'!$B$2*_raw_predictions_!$M369*_coefficients_!E$12- _coefficients_!E$2)/_coefficients_!E$8</f>
        <v>-1.318789690345876</v>
      </c>
      <c r="F369">
        <f>(_raw_predictions_!F369*(1-_raw_predictions_!$M369*'Score Dashboard'!$B$2) + 'Score Dashboard'!$B$2*_raw_predictions_!$M369*_coefficients_!F$12- _coefficients_!F$2)/_coefficients_!F$8</f>
        <v>-0.85708215558004675</v>
      </c>
      <c r="G369">
        <f>(_raw_predictions_!G369*(1-_raw_predictions_!$M369*'Score Dashboard'!$B$2) + 'Score Dashboard'!$B$2*_raw_predictions_!$M369*_coefficients_!G$12- _coefficients_!G$2)/_coefficients_!G$8</f>
        <v>-0.59431494342583036</v>
      </c>
      <c r="H369">
        <f>(_coefficients_!H$2 - _raw_predictions_!H369*(1-_raw_predictions_!$M369*'Score Dashboard'!$B$2) - _raw_predictions_!$M369*'Score Dashboard'!$B$2*_coefficients_!H$12)/_coefficients_!H$8</f>
        <v>1.1935070940384598</v>
      </c>
      <c r="I369">
        <f>(1-_raw_predictions_!$M369*'Score Dashboard'!$B$2) * _raw_predictions_!I369/_coefficients_!L$2 * (_raw_predictions_!J369-_coefficients_!I$2)/_coefficients_!I$8</f>
        <v>4.8753917553989688E-3</v>
      </c>
      <c r="J369">
        <f>(1-_raw_predictions_!$M369*'Score Dashboard'!$B$2) * _raw_predictions_!K369/_coefficients_!M$2 * (_raw_predictions_!L369-_coefficients_!J$2)/_coefficients_!J$8</f>
        <v>-0.45784378916864943</v>
      </c>
      <c r="K369">
        <f t="shared" si="5"/>
        <v>-5.8348837827643285</v>
      </c>
    </row>
    <row r="370" spans="1:11">
      <c r="A370" t="str">
        <f>_raw_predictions_!A370</f>
        <v>Jamal Murray</v>
      </c>
      <c r="B370">
        <f>(_raw_predictions_!B370*(1-_raw_predictions_!$M370*'Score Dashboard'!$B$2) + 'Score Dashboard'!$B$2*_raw_predictions_!$M370*_coefficients_!B$12- _coefficients_!B$2)/_coefficients_!B$8</f>
        <v>0.67287717967937621</v>
      </c>
      <c r="C370">
        <f>(_raw_predictions_!C370*(1-_raw_predictions_!$M370*'Score Dashboard'!$B$2) + 'Score Dashboard'!$B$2*_raw_predictions_!$M370*_coefficients_!C$12- _coefficients_!C$2)/_coefficients_!C$8</f>
        <v>-0.63425340431044297</v>
      </c>
      <c r="D370">
        <f>(_raw_predictions_!D370*(1-_raw_predictions_!$M370*'Score Dashboard'!$B$2) + 'Score Dashboard'!$B$2*_raw_predictions_!$M370*_coefficients_!D$12- _coefficients_!D$2)/_coefficients_!D$8</f>
        <v>0.92596954185642877</v>
      </c>
      <c r="E370">
        <f>(_raw_predictions_!E370*(1-_raw_predictions_!$M370*'Score Dashboard'!$B$2) + 'Score Dashboard'!$B$2*_raw_predictions_!$M370*_coefficients_!E$12- _coefficients_!E$2)/_coefficients_!E$8</f>
        <v>0.32288011245255716</v>
      </c>
      <c r="F370">
        <f>(_raw_predictions_!F370*(1-_raw_predictions_!$M370*'Score Dashboard'!$B$2) + 'Score Dashboard'!$B$2*_raw_predictions_!$M370*_coefficients_!F$12- _coefficients_!F$2)/_coefficients_!F$8</f>
        <v>-0.62786439963147322</v>
      </c>
      <c r="G370">
        <f>(_raw_predictions_!G370*(1-_raw_predictions_!$M370*'Score Dashboard'!$B$2) + 'Score Dashboard'!$B$2*_raw_predictions_!$M370*_coefficients_!G$12- _coefficients_!G$2)/_coefficients_!G$8</f>
        <v>0.85018265159840545</v>
      </c>
      <c r="H370">
        <f>(_coefficients_!H$2 - _raw_predictions_!H370*(1-_raw_predictions_!$M370*'Score Dashboard'!$B$2) - _raw_predictions_!$M370*'Score Dashboard'!$B$2*_coefficients_!H$12)/_coefficients_!H$8</f>
        <v>-0.50525068342142776</v>
      </c>
      <c r="I370">
        <f>(1-_raw_predictions_!$M370*'Score Dashboard'!$B$2) * _raw_predictions_!I370/_coefficients_!L$2 * (_raw_predictions_!J370-_coefficients_!I$2)/_coefficients_!I$8</f>
        <v>0.39916327144755792</v>
      </c>
      <c r="J370">
        <f>(1-_raw_predictions_!$M370*'Score Dashboard'!$B$2) * _raw_predictions_!K370/_coefficients_!M$2 * (_raw_predictions_!L370-_coefficients_!J$2)/_coefficients_!J$8</f>
        <v>-0.58783929921614919</v>
      </c>
      <c r="K370">
        <f t="shared" si="5"/>
        <v>0.81586497045483219</v>
      </c>
    </row>
    <row r="371" spans="1:11">
      <c r="A371" t="str">
        <f>_raw_predictions_!A371</f>
        <v>Jamal Cain</v>
      </c>
      <c r="B371">
        <f>(_raw_predictions_!B371*(1-_raw_predictions_!$M371*'Score Dashboard'!$B$2) + 'Score Dashboard'!$B$2*_raw_predictions_!$M371*_coefficients_!B$12- _coefficients_!B$2)/_coefficients_!B$8</f>
        <v>-1.5175859253638648</v>
      </c>
      <c r="C371">
        <f>(_raw_predictions_!C371*(1-_raw_predictions_!$M371*'Score Dashboard'!$B$2) + 'Score Dashboard'!$B$2*_raw_predictions_!$M371*_coefficients_!C$12- _coefficients_!C$2)/_coefficients_!C$8</f>
        <v>-1.0295678166432445</v>
      </c>
      <c r="D371">
        <f>(_raw_predictions_!D371*(1-_raw_predictions_!$M371*'Score Dashboard'!$B$2) + 'Score Dashboard'!$B$2*_raw_predictions_!$M371*_coefficients_!D$12- _coefficients_!D$2)/_coefficients_!D$8</f>
        <v>-1.0504437899705008</v>
      </c>
      <c r="E371">
        <f>(_raw_predictions_!E371*(1-_raw_predictions_!$M371*'Score Dashboard'!$B$2) + 'Score Dashboard'!$B$2*_raw_predictions_!$M371*_coefficients_!E$12- _coefficients_!E$2)/_coefficients_!E$8</f>
        <v>-1.1539687333420474</v>
      </c>
      <c r="F371">
        <f>(_raw_predictions_!F371*(1-_raw_predictions_!$M371*'Score Dashboard'!$B$2) + 'Score Dashboard'!$B$2*_raw_predictions_!$M371*_coefficients_!F$12- _coefficients_!F$2)/_coefficients_!F$8</f>
        <v>-0.76162915783275709</v>
      </c>
      <c r="G371">
        <f>(_raw_predictions_!G371*(1-_raw_predictions_!$M371*'Score Dashboard'!$B$2) + 'Score Dashboard'!$B$2*_raw_predictions_!$M371*_coefficients_!G$12- _coefficients_!G$2)/_coefficients_!G$8</f>
        <v>-0.85091376246881445</v>
      </c>
      <c r="H371">
        <f>(_coefficients_!H$2 - _raw_predictions_!H371*(1-_raw_predictions_!$M371*'Score Dashboard'!$B$2) - _raw_predictions_!$M371*'Score Dashboard'!$B$2*_coefficients_!H$12)/_coefficients_!H$8</f>
        <v>1.4378439588416985</v>
      </c>
      <c r="I371">
        <f>(1-_raw_predictions_!$M371*'Score Dashboard'!$B$2) * _raw_predictions_!I371/_coefficients_!L$2 * (_raw_predictions_!J371-_coefficients_!I$2)/_coefficients_!I$8</f>
        <v>-0.13440130300694419</v>
      </c>
      <c r="J371">
        <f>(1-_raw_predictions_!$M371*'Score Dashboard'!$B$2) * _raw_predictions_!K371/_coefficients_!M$2 * (_raw_predictions_!L371-_coefficients_!J$2)/_coefficients_!J$8</f>
        <v>-3.9823273098155594E-3</v>
      </c>
      <c r="K371">
        <f t="shared" si="5"/>
        <v>-5.06464885709629</v>
      </c>
    </row>
    <row r="372" spans="1:11">
      <c r="A372" t="str">
        <f>_raw_predictions_!A372</f>
        <v>Jalen Williams</v>
      </c>
      <c r="B372">
        <f>(_raw_predictions_!B372*(1-_raw_predictions_!$M372*'Score Dashboard'!$B$2) + 'Score Dashboard'!$B$2*_raw_predictions_!$M372*_coefficients_!B$12- _coefficients_!B$2)/_coefficients_!B$8</f>
        <v>0.10169925011458411</v>
      </c>
      <c r="C372">
        <f>(_raw_predictions_!C372*(1-_raw_predictions_!$M372*'Score Dashboard'!$B$2) + 'Score Dashboard'!$B$2*_raw_predictions_!$M372*_coefficients_!C$12- _coefficients_!C$2)/_coefficients_!C$8</f>
        <v>-0.21953957038170369</v>
      </c>
      <c r="D372">
        <f>(_raw_predictions_!D372*(1-_raw_predictions_!$M372*'Score Dashboard'!$B$2) + 'Score Dashboard'!$B$2*_raw_predictions_!$M372*_coefficients_!D$12- _coefficients_!D$2)/_coefficients_!D$8</f>
        <v>8.8582975513962839E-2</v>
      </c>
      <c r="E372">
        <f>(_raw_predictions_!E372*(1-_raw_predictions_!$M372*'Score Dashboard'!$B$2) + 'Score Dashboard'!$B$2*_raw_predictions_!$M372*_coefficients_!E$12- _coefficients_!E$2)/_coefficients_!E$8</f>
        <v>1.1476241921852761</v>
      </c>
      <c r="F372">
        <f>(_raw_predictions_!F372*(1-_raw_predictions_!$M372*'Score Dashboard'!$B$2) + 'Score Dashboard'!$B$2*_raw_predictions_!$M372*_coefficients_!F$12- _coefficients_!F$2)/_coefficients_!F$8</f>
        <v>-0.16799029503559509</v>
      </c>
      <c r="G372">
        <f>(_raw_predictions_!G372*(1-_raw_predictions_!$M372*'Score Dashboard'!$B$2) + 'Score Dashboard'!$B$2*_raw_predictions_!$M372*_coefficients_!G$12- _coefficients_!G$2)/_coefficients_!G$8</f>
        <v>-0.4015908571140564</v>
      </c>
      <c r="H372">
        <f>(_coefficients_!H$2 - _raw_predictions_!H372*(1-_raw_predictions_!$M372*'Score Dashboard'!$B$2) - _raw_predictions_!$M372*'Score Dashboard'!$B$2*_coefficients_!H$12)/_coefficients_!H$8</f>
        <v>-0.15694498405136617</v>
      </c>
      <c r="I372">
        <f>(1-_raw_predictions_!$M372*'Score Dashboard'!$B$2) * _raw_predictions_!I372/_coefficients_!L$2 * (_raw_predictions_!J372-_coefficients_!I$2)/_coefficients_!I$8</f>
        <v>1.9779783750834147E-2</v>
      </c>
      <c r="J372">
        <f>(1-_raw_predictions_!$M372*'Score Dashboard'!$B$2) * _raw_predictions_!K372/_coefficients_!M$2 * (_raw_predictions_!L372-_coefficients_!J$2)/_coefficients_!J$8</f>
        <v>3.5357178475969885E-2</v>
      </c>
      <c r="K372">
        <f t="shared" si="5"/>
        <v>0.44697767345790568</v>
      </c>
    </row>
    <row r="373" spans="1:11">
      <c r="A373" t="str">
        <f>_raw_predictions_!A373</f>
        <v>Jalen Suggs</v>
      </c>
      <c r="B373">
        <f>(_raw_predictions_!B373*(1-_raw_predictions_!$M373*'Score Dashboard'!$B$2) + 'Score Dashboard'!$B$2*_raw_predictions_!$M373*_coefficients_!B$12- _coefficients_!B$2)/_coefficients_!B$8</f>
        <v>-0.86726919851887763</v>
      </c>
      <c r="C373">
        <f>(_raw_predictions_!C373*(1-_raw_predictions_!$M373*'Score Dashboard'!$B$2) + 'Score Dashboard'!$B$2*_raw_predictions_!$M373*_coefficients_!C$12- _coefficients_!C$2)/_coefficients_!C$8</f>
        <v>-0.95581735511909294</v>
      </c>
      <c r="D373">
        <f>(_raw_predictions_!D373*(1-_raw_predictions_!$M373*'Score Dashboard'!$B$2) + 'Score Dashboard'!$B$2*_raw_predictions_!$M373*_coefficients_!D$12- _coefficients_!D$2)/_coefficients_!D$8</f>
        <v>-0.16642629674652584</v>
      </c>
      <c r="E373">
        <f>(_raw_predictions_!E373*(1-_raw_predictions_!$M373*'Score Dashboard'!$B$2) + 'Score Dashboard'!$B$2*_raw_predictions_!$M373*_coefficients_!E$12- _coefficients_!E$2)/_coefficients_!E$8</f>
        <v>0.70206220841256928</v>
      </c>
      <c r="F373">
        <f>(_raw_predictions_!F373*(1-_raw_predictions_!$M373*'Score Dashboard'!$B$2) + 'Score Dashboard'!$B$2*_raw_predictions_!$M373*_coefficients_!F$12- _coefficients_!F$2)/_coefficients_!F$8</f>
        <v>-0.37918987778856317</v>
      </c>
      <c r="G373">
        <f>(_raw_predictions_!G373*(1-_raw_predictions_!$M373*'Score Dashboard'!$B$2) + 'Score Dashboard'!$B$2*_raw_predictions_!$M373*_coefficients_!G$12- _coefficients_!G$2)/_coefficients_!G$8</f>
        <v>-0.40898773250230408</v>
      </c>
      <c r="H373">
        <f>(_coefficients_!H$2 - _raw_predictions_!H373*(1-_raw_predictions_!$M373*'Score Dashboard'!$B$2) - _raw_predictions_!$M373*'Score Dashboard'!$B$2*_coefficients_!H$12)/_coefficients_!H$8</f>
        <v>2.7086814690697993E-2</v>
      </c>
      <c r="I373">
        <f>(1-_raw_predictions_!$M373*'Score Dashboard'!$B$2) * _raw_predictions_!I373/_coefficients_!L$2 * (_raw_predictions_!J373-_coefficients_!I$2)/_coefficients_!I$8</f>
        <v>-0.36207960556186447</v>
      </c>
      <c r="J373">
        <f>(1-_raw_predictions_!$M373*'Score Dashboard'!$B$2) * _raw_predictions_!K373/_coefficients_!M$2 * (_raw_predictions_!L373-_coefficients_!J$2)/_coefficients_!J$8</f>
        <v>-0.66405749848516393</v>
      </c>
      <c r="K373">
        <f t="shared" si="5"/>
        <v>-3.0746785416191242</v>
      </c>
    </row>
    <row r="374" spans="1:11">
      <c r="A374" t="str">
        <f>_raw_predictions_!A374</f>
        <v>Jalen Smith</v>
      </c>
      <c r="B374">
        <f>(_raw_predictions_!B374*(1-_raw_predictions_!$M374*'Score Dashboard'!$B$2) + 'Score Dashboard'!$B$2*_raw_predictions_!$M374*_coefficients_!B$12- _coefficients_!B$2)/_coefficients_!B$8</f>
        <v>-1.0303177063945621</v>
      </c>
      <c r="C374">
        <f>(_raw_predictions_!C374*(1-_raw_predictions_!$M374*'Score Dashboard'!$B$2) + 'Score Dashboard'!$B$2*_raw_predictions_!$M374*_coefficients_!C$12- _coefficients_!C$2)/_coefficients_!C$8</f>
        <v>-0.1549110633676562</v>
      </c>
      <c r="D374">
        <f>(_raw_predictions_!D374*(1-_raw_predictions_!$M374*'Score Dashboard'!$B$2) + 'Score Dashboard'!$B$2*_raw_predictions_!$M374*_coefficients_!D$12- _coefficients_!D$2)/_coefficients_!D$8</f>
        <v>-1.1972511235118584</v>
      </c>
      <c r="E374">
        <f>(_raw_predictions_!E374*(1-_raw_predictions_!$M374*'Score Dashboard'!$B$2) + 'Score Dashboard'!$B$2*_raw_predictions_!$M374*_coefficients_!E$12- _coefficients_!E$2)/_coefficients_!E$8</f>
        <v>-1.5756602711397336</v>
      </c>
      <c r="F374">
        <f>(_raw_predictions_!F374*(1-_raw_predictions_!$M374*'Score Dashboard'!$B$2) + 'Score Dashboard'!$B$2*_raw_predictions_!$M374*_coefficients_!F$12- _coefficients_!F$2)/_coefficients_!F$8</f>
        <v>0.19902665465814995</v>
      </c>
      <c r="G374">
        <f>(_raw_predictions_!G374*(1-_raw_predictions_!$M374*'Score Dashboard'!$B$2) + 'Score Dashboard'!$B$2*_raw_predictions_!$M374*_coefficients_!G$12- _coefficients_!G$2)/_coefficients_!G$8</f>
        <v>-0.57228270743171861</v>
      </c>
      <c r="H374">
        <f>(_coefficients_!H$2 - _raw_predictions_!H374*(1-_raw_predictions_!$M374*'Score Dashboard'!$B$2) - _raw_predictions_!$M374*'Score Dashboard'!$B$2*_coefficients_!H$12)/_coefficients_!H$8</f>
        <v>1.035235151776724</v>
      </c>
      <c r="I374">
        <f>(1-_raw_predictions_!$M374*'Score Dashboard'!$B$2) * _raw_predictions_!I374/_coefficients_!L$2 * (_raw_predictions_!J374-_coefficients_!I$2)/_coefficients_!I$8</f>
        <v>-0.22711219982934625</v>
      </c>
      <c r="J374">
        <f>(1-_raw_predictions_!$M374*'Score Dashboard'!$B$2) * _raw_predictions_!K374/_coefficients_!M$2 * (_raw_predictions_!L374-_coefficients_!J$2)/_coefficients_!J$8</f>
        <v>-0.10853085074522464</v>
      </c>
      <c r="K374">
        <f t="shared" si="5"/>
        <v>-3.631804115985227</v>
      </c>
    </row>
    <row r="375" spans="1:11">
      <c r="A375" t="str">
        <f>_raw_predictions_!A375</f>
        <v>Jalen McDaniels</v>
      </c>
      <c r="B375">
        <f>(_raw_predictions_!B375*(1-_raw_predictions_!$M375*'Score Dashboard'!$B$2) + 'Score Dashboard'!$B$2*_raw_predictions_!$M375*_coefficients_!B$12- _coefficients_!B$2)/_coefficients_!B$8</f>
        <v>-0.87691595403249267</v>
      </c>
      <c r="C375">
        <f>(_raw_predictions_!C375*(1-_raw_predictions_!$M375*'Score Dashboard'!$B$2) + 'Score Dashboard'!$B$2*_raw_predictions_!$M375*_coefficients_!C$12- _coefficients_!C$2)/_coefficients_!C$8</f>
        <v>-0.493598060929129</v>
      </c>
      <c r="D375">
        <f>(_raw_predictions_!D375*(1-_raw_predictions_!$M375*'Score Dashboard'!$B$2) + 'Score Dashboard'!$B$2*_raw_predictions_!$M375*_coefficients_!D$12- _coefficients_!D$2)/_coefficients_!D$8</f>
        <v>-0.88616581335568168</v>
      </c>
      <c r="E375">
        <f>(_raw_predictions_!E375*(1-_raw_predictions_!$M375*'Score Dashboard'!$B$2) + 'Score Dashboard'!$B$2*_raw_predictions_!$M375*_coefficients_!E$12- _coefficients_!E$2)/_coefficients_!E$8</f>
        <v>0.11862348389677878</v>
      </c>
      <c r="F375">
        <f>(_raw_predictions_!F375*(1-_raw_predictions_!$M375*'Score Dashboard'!$B$2) + 'Score Dashboard'!$B$2*_raw_predictions_!$M375*_coefficients_!F$12- _coefficients_!F$2)/_coefficients_!F$8</f>
        <v>-0.28516736821907374</v>
      </c>
      <c r="G375">
        <f>(_raw_predictions_!G375*(1-_raw_predictions_!$M375*'Score Dashboard'!$B$2) + 'Score Dashboard'!$B$2*_raw_predictions_!$M375*_coefficients_!G$12- _coefficients_!G$2)/_coefficients_!G$8</f>
        <v>-0.44303902521106109</v>
      </c>
      <c r="H375">
        <f>(_coefficients_!H$2 - _raw_predictions_!H375*(1-_raw_predictions_!$M375*'Score Dashboard'!$B$2) - _raw_predictions_!$M375*'Score Dashboard'!$B$2*_coefficients_!H$12)/_coefficients_!H$8</f>
        <v>0.74446523155544253</v>
      </c>
      <c r="I375">
        <f>(1-_raw_predictions_!$M375*'Score Dashboard'!$B$2) * _raw_predictions_!I375/_coefficients_!L$2 * (_raw_predictions_!J375-_coefficients_!I$2)/_coefficients_!I$8</f>
        <v>1.6734355054436708E-2</v>
      </c>
      <c r="J375">
        <f>(1-_raw_predictions_!$M375*'Score Dashboard'!$B$2) * _raw_predictions_!K375/_coefficients_!M$2 * (_raw_predictions_!L375-_coefficients_!J$2)/_coefficients_!J$8</f>
        <v>-0.35128852690600409</v>
      </c>
      <c r="K375">
        <f t="shared" si="5"/>
        <v>-2.4563516781467847</v>
      </c>
    </row>
    <row r="376" spans="1:11">
      <c r="A376" t="str">
        <f>_raw_predictions_!A376</f>
        <v>Jalen Johnson</v>
      </c>
      <c r="B376">
        <f>(_raw_predictions_!B376*(1-_raw_predictions_!$M376*'Score Dashboard'!$B$2) + 'Score Dashboard'!$B$2*_raw_predictions_!$M376*_coefficients_!B$12- _coefficients_!B$2)/_coefficients_!B$8</f>
        <v>-1.3582891575239939</v>
      </c>
      <c r="C376">
        <f>(_raw_predictions_!C376*(1-_raw_predictions_!$M376*'Score Dashboard'!$B$2) + 'Score Dashboard'!$B$2*_raw_predictions_!$M376*_coefficients_!C$12- _coefficients_!C$2)/_coefficients_!C$8</f>
        <v>-0.53446915492251257</v>
      </c>
      <c r="D376">
        <f>(_raw_predictions_!D376*(1-_raw_predictions_!$M376*'Score Dashboard'!$B$2) + 'Score Dashboard'!$B$2*_raw_predictions_!$M376*_coefficients_!D$12- _coefficients_!D$2)/_coefficients_!D$8</f>
        <v>-0.98871740527249419</v>
      </c>
      <c r="E376">
        <f>(_raw_predictions_!E376*(1-_raw_predictions_!$M376*'Score Dashboard'!$B$2) + 'Score Dashboard'!$B$2*_raw_predictions_!$M376*_coefficients_!E$12- _coefficients_!E$2)/_coefficients_!E$8</f>
        <v>-0.75076597046855575</v>
      </c>
      <c r="F376">
        <f>(_raw_predictions_!F376*(1-_raw_predictions_!$M376*'Score Dashboard'!$B$2) + 'Score Dashboard'!$B$2*_raw_predictions_!$M376*_coefficients_!F$12- _coefficients_!F$2)/_coefficients_!F$8</f>
        <v>-0.27816432666372037</v>
      </c>
      <c r="G376">
        <f>(_raw_predictions_!G376*(1-_raw_predictions_!$M376*'Score Dashboard'!$B$2) + 'Score Dashboard'!$B$2*_raw_predictions_!$M376*_coefficients_!G$12- _coefficients_!G$2)/_coefficients_!G$8</f>
        <v>-0.75033688854077218</v>
      </c>
      <c r="H376">
        <f>(_coefficients_!H$2 - _raw_predictions_!H376*(1-_raw_predictions_!$M376*'Score Dashboard'!$B$2) - _raw_predictions_!$M376*'Score Dashboard'!$B$2*_coefficients_!H$12)/_coefficients_!H$8</f>
        <v>1.268970236349525</v>
      </c>
      <c r="I376">
        <f>(1-_raw_predictions_!$M376*'Score Dashboard'!$B$2) * _raw_predictions_!I376/_coefficients_!L$2 * (_raw_predictions_!J376-_coefficients_!I$2)/_coefficients_!I$8</f>
        <v>-0.32412306379799327</v>
      </c>
      <c r="J376">
        <f>(1-_raw_predictions_!$M376*'Score Dashboard'!$B$2) * _raw_predictions_!K376/_coefficients_!M$2 * (_raw_predictions_!L376-_coefficients_!J$2)/_coefficients_!J$8</f>
        <v>3.5573785903358315E-2</v>
      </c>
      <c r="K376">
        <f t="shared" si="5"/>
        <v>-3.6803219449371589</v>
      </c>
    </row>
    <row r="377" spans="1:11">
      <c r="A377" t="str">
        <f>_raw_predictions_!A377</f>
        <v>Jalen Green</v>
      </c>
      <c r="B377">
        <f>(_raw_predictions_!B377*(1-_raw_predictions_!$M377*'Score Dashboard'!$B$2) + 'Score Dashboard'!$B$2*_raw_predictions_!$M377*_coefficients_!B$12- _coefficients_!B$2)/_coefficients_!B$8</f>
        <v>1.3466934619052702</v>
      </c>
      <c r="C377">
        <f>(_raw_predictions_!C377*(1-_raw_predictions_!$M377*'Score Dashboard'!$B$2) + 'Score Dashboard'!$B$2*_raw_predictions_!$M377*_coefficients_!C$12- _coefficients_!C$2)/_coefficients_!C$8</f>
        <v>-0.58156529830328574</v>
      </c>
      <c r="D377">
        <f>(_raw_predictions_!D377*(1-_raw_predictions_!$M377*'Score Dashboard'!$B$2) + 'Score Dashboard'!$B$2*_raw_predictions_!$M377*_coefficients_!D$12- _coefficients_!D$2)/_coefficients_!D$8</f>
        <v>0.34657670032040921</v>
      </c>
      <c r="E377">
        <f>(_raw_predictions_!E377*(1-_raw_predictions_!$M377*'Score Dashboard'!$B$2) + 'Score Dashboard'!$B$2*_raw_predictions_!$M377*_coefficients_!E$12- _coefficients_!E$2)/_coefficients_!E$8</f>
        <v>-0.16931862658785538</v>
      </c>
      <c r="F377">
        <f>(_raw_predictions_!F377*(1-_raw_predictions_!$M377*'Score Dashboard'!$B$2) + 'Score Dashboard'!$B$2*_raw_predictions_!$M377*_coefficients_!F$12- _coefficients_!F$2)/_coefficients_!F$8</f>
        <v>-0.65242225691677191</v>
      </c>
      <c r="G377">
        <f>(_raw_predictions_!G377*(1-_raw_predictions_!$M377*'Score Dashboard'!$B$2) + 'Score Dashboard'!$B$2*_raw_predictions_!$M377*_coefficients_!G$12- _coefficients_!G$2)/_coefficients_!G$8</f>
        <v>1.0527717181951752</v>
      </c>
      <c r="H377">
        <f>(_coefficients_!H$2 - _raw_predictions_!H377*(1-_raw_predictions_!$M377*'Score Dashboard'!$B$2) - _raw_predictions_!$M377*'Score Dashboard'!$B$2*_coefficients_!H$12)/_coefficients_!H$8</f>
        <v>-1.1970534458236206</v>
      </c>
      <c r="I377">
        <f>(1-_raw_predictions_!$M377*'Score Dashboard'!$B$2) * _raw_predictions_!I377/_coefficients_!L$2 * (_raw_predictions_!J377-_coefficients_!I$2)/_coefficients_!I$8</f>
        <v>0.33090405953181012</v>
      </c>
      <c r="J377">
        <f>(1-_raw_predictions_!$M377*'Score Dashboard'!$B$2) * _raw_predictions_!K377/_coefficients_!M$2 * (_raw_predictions_!L377-_coefficients_!J$2)/_coefficients_!J$8</f>
        <v>-1.3149682167058927</v>
      </c>
      <c r="K377">
        <f t="shared" si="5"/>
        <v>-0.83838190438476168</v>
      </c>
    </row>
    <row r="378" spans="1:11">
      <c r="A378" t="str">
        <f>_raw_predictions_!A378</f>
        <v>Jalen Duren</v>
      </c>
      <c r="B378">
        <f>(_raw_predictions_!B378*(1-_raw_predictions_!$M378*'Score Dashboard'!$B$2) + 'Score Dashboard'!$B$2*_raw_predictions_!$M378*_coefficients_!B$12- _coefficients_!B$2)/_coefficients_!B$8</f>
        <v>-0.77462651669715132</v>
      </c>
      <c r="C378">
        <f>(_raw_predictions_!C378*(1-_raw_predictions_!$M378*'Score Dashboard'!$B$2) + 'Score Dashboard'!$B$2*_raw_predictions_!$M378*_coefficients_!C$12- _coefficients_!C$2)/_coefficients_!C$8</f>
        <v>1.8395448622092776</v>
      </c>
      <c r="D378">
        <f>(_raw_predictions_!D378*(1-_raw_predictions_!$M378*'Score Dashboard'!$B$2) + 'Score Dashboard'!$B$2*_raw_predictions_!$M378*_coefficients_!D$12- _coefficients_!D$2)/_coefficients_!D$8</f>
        <v>-1.0308917984916188</v>
      </c>
      <c r="E378">
        <f>(_raw_predictions_!E378*(1-_raw_predictions_!$M378*'Score Dashboard'!$B$2) + 'Score Dashboard'!$B$2*_raw_predictions_!$M378*_coefficients_!E$12- _coefficients_!E$2)/_coefficients_!E$8</f>
        <v>-0.58817506915498119</v>
      </c>
      <c r="F378">
        <f>(_raw_predictions_!F378*(1-_raw_predictions_!$M378*'Score Dashboard'!$B$2) + 'Score Dashboard'!$B$2*_raw_predictions_!$M378*_coefficients_!F$12- _coefficients_!F$2)/_coefficients_!F$8</f>
        <v>0.7869459748699853</v>
      </c>
      <c r="G378">
        <f>(_raw_predictions_!G378*(1-_raw_predictions_!$M378*'Score Dashboard'!$B$2) + 'Score Dashboard'!$B$2*_raw_predictions_!$M378*_coefficients_!G$12- _coefficients_!G$2)/_coefficients_!G$8</f>
        <v>-1.4515529494288866</v>
      </c>
      <c r="H378">
        <f>(_coefficients_!H$2 - _raw_predictions_!H378*(1-_raw_predictions_!$M378*'Score Dashboard'!$B$2) - _raw_predictions_!$M378*'Score Dashboard'!$B$2*_coefficients_!H$12)/_coefficients_!H$8</f>
        <v>0.35004405496194496</v>
      </c>
      <c r="I378">
        <f>(1-_raw_predictions_!$M378*'Score Dashboard'!$B$2) * _raw_predictions_!I378/_coefficients_!L$2 * (_raw_predictions_!J378-_coefficients_!I$2)/_coefficients_!I$8</f>
        <v>-1.3997321767565754</v>
      </c>
      <c r="J378">
        <f>(1-_raw_predictions_!$M378*'Score Dashboard'!$B$2) * _raw_predictions_!K378/_coefficients_!M$2 * (_raw_predictions_!L378-_coefficients_!J$2)/_coefficients_!J$8</f>
        <v>1.1999990979422097</v>
      </c>
      <c r="K378">
        <f t="shared" si="5"/>
        <v>-1.0684445205457955</v>
      </c>
    </row>
    <row r="379" spans="1:11">
      <c r="A379" t="str">
        <f>_raw_predictions_!A379</f>
        <v>Jalen Brunson</v>
      </c>
      <c r="B379">
        <f>(_raw_predictions_!B379*(1-_raw_predictions_!$M379*'Score Dashboard'!$B$2) + 'Score Dashboard'!$B$2*_raw_predictions_!$M379*_coefficients_!B$12- _coefficients_!B$2)/_coefficients_!B$8</f>
        <v>1.0262201134988076</v>
      </c>
      <c r="C379">
        <f>(_raw_predictions_!C379*(1-_raw_predictions_!$M379*'Score Dashboard'!$B$2) + 'Score Dashboard'!$B$2*_raw_predictions_!$M379*_coefficients_!C$12- _coefficients_!C$2)/_coefficients_!C$8</f>
        <v>-0.79382940818437508</v>
      </c>
      <c r="D379">
        <f>(_raw_predictions_!D379*(1-_raw_predictions_!$M379*'Score Dashboard'!$B$2) + 'Score Dashboard'!$B$2*_raw_predictions_!$M379*_coefficients_!D$12- _coefficients_!D$2)/_coefficients_!D$8</f>
        <v>1.2483684825800354</v>
      </c>
      <c r="E379">
        <f>(_raw_predictions_!E379*(1-_raw_predictions_!$M379*'Score Dashboard'!$B$2) + 'Score Dashboard'!$B$2*_raw_predictions_!$M379*_coefficients_!E$12- _coefficients_!E$2)/_coefficients_!E$8</f>
        <v>-0.1902409790543628</v>
      </c>
      <c r="F379">
        <f>(_raw_predictions_!F379*(1-_raw_predictions_!$M379*'Score Dashboard'!$B$2) + 'Score Dashboard'!$B$2*_raw_predictions_!$M379*_coefficients_!F$12- _coefficients_!F$2)/_coefficients_!F$8</f>
        <v>-0.82923422149016912</v>
      </c>
      <c r="G379">
        <f>(_raw_predictions_!G379*(1-_raw_predictions_!$M379*'Score Dashboard'!$B$2) + 'Score Dashboard'!$B$2*_raw_predictions_!$M379*_coefficients_!G$12- _coefficients_!G$2)/_coefficients_!G$8</f>
        <v>0.30709975419365504</v>
      </c>
      <c r="H379">
        <f>(_coefficients_!H$2 - _raw_predictions_!H379*(1-_raw_predictions_!$M379*'Score Dashboard'!$B$2) - _raw_predictions_!$M379*'Score Dashboard'!$B$2*_coefficients_!H$12)/_coefficients_!H$8</f>
        <v>-0.42509806032113712</v>
      </c>
      <c r="I379">
        <f>(1-_raw_predictions_!$M379*'Score Dashboard'!$B$2) * _raw_predictions_!I379/_coefficients_!L$2 * (_raw_predictions_!J379-_coefficients_!I$2)/_coefficients_!I$8</f>
        <v>0.4985645858722289</v>
      </c>
      <c r="J379">
        <f>(1-_raw_predictions_!$M379*'Score Dashboard'!$B$2) * _raw_predictions_!K379/_coefficients_!M$2 * (_raw_predictions_!L379-_coefficients_!J$2)/_coefficients_!J$8</f>
        <v>-0.14912217707825962</v>
      </c>
      <c r="K379">
        <f t="shared" si="5"/>
        <v>0.69272809001642321</v>
      </c>
    </row>
    <row r="380" spans="1:11">
      <c r="A380" t="str">
        <f>_raw_predictions_!A380</f>
        <v>Jakob Poeltl</v>
      </c>
      <c r="B380">
        <f>(_raw_predictions_!B380*(1-_raw_predictions_!$M380*'Score Dashboard'!$B$2) + 'Score Dashboard'!$B$2*_raw_predictions_!$M380*_coefficients_!B$12- _coefficients_!B$2)/_coefficients_!B$8</f>
        <v>-0.73416944516204763</v>
      </c>
      <c r="C380">
        <f>(_raw_predictions_!C380*(1-_raw_predictions_!$M380*'Score Dashboard'!$B$2) + 'Score Dashboard'!$B$2*_raw_predictions_!$M380*_coefficients_!C$12- _coefficients_!C$2)/_coefficients_!C$8</f>
        <v>1.2104936719703603</v>
      </c>
      <c r="D380">
        <f>(_raw_predictions_!D380*(1-_raw_predictions_!$M380*'Score Dashboard'!$B$2) + 'Score Dashboard'!$B$2*_raw_predictions_!$M380*_coefficients_!D$12- _coefficients_!D$2)/_coefficients_!D$8</f>
        <v>-0.37556917890064356</v>
      </c>
      <c r="E380">
        <f>(_raw_predictions_!E380*(1-_raw_predictions_!$M380*'Score Dashboard'!$B$2) + 'Score Dashboard'!$B$2*_raw_predictions_!$M380*_coefficients_!E$12- _coefficients_!E$2)/_coefficients_!E$8</f>
        <v>-0.21853760018337878</v>
      </c>
      <c r="F380">
        <f>(_raw_predictions_!F380*(1-_raw_predictions_!$M380*'Score Dashboard'!$B$2) + 'Score Dashboard'!$B$2*_raw_predictions_!$M380*_coefficients_!F$12- _coefficients_!F$2)/_coefficients_!F$8</f>
        <v>1.059253094282598</v>
      </c>
      <c r="G380">
        <f>(_raw_predictions_!G380*(1-_raw_predictions_!$M380*'Score Dashboard'!$B$2) + 'Score Dashboard'!$B$2*_raw_predictions_!$M380*_coefficients_!G$12- _coefficients_!G$2)/_coefficients_!G$8</f>
        <v>-1.4652125392334516</v>
      </c>
      <c r="H380">
        <f>(_coefficients_!H$2 - _raw_predictions_!H380*(1-_raw_predictions_!$M380*'Score Dashboard'!$B$2) - _raw_predictions_!$M380*'Score Dashboard'!$B$2*_coefficients_!H$12)/_coefficients_!H$8</f>
        <v>3.2224583076923509E-3</v>
      </c>
      <c r="I380">
        <f>(1-_raw_predictions_!$M380*'Score Dashboard'!$B$2) * _raw_predictions_!I380/_coefficients_!L$2 * (_raw_predictions_!J380-_coefficients_!I$2)/_coefficients_!I$8</f>
        <v>-1.5223267653353527</v>
      </c>
      <c r="J380">
        <f>(1-_raw_predictions_!$M380*'Score Dashboard'!$B$2) * _raw_predictions_!K380/_coefficients_!M$2 * (_raw_predictions_!L380-_coefficients_!J$2)/_coefficients_!J$8</f>
        <v>1.2586060716185008</v>
      </c>
      <c r="K380">
        <f t="shared" si="5"/>
        <v>-0.78424023263572273</v>
      </c>
    </row>
    <row r="381" spans="1:11">
      <c r="A381" t="str">
        <f>_raw_predictions_!A381</f>
        <v>Jake LaRavia</v>
      </c>
      <c r="B381">
        <f>(_raw_predictions_!B381*(1-_raw_predictions_!$M381*'Score Dashboard'!$B$2) + 'Score Dashboard'!$B$2*_raw_predictions_!$M381*_coefficients_!B$12- _coefficients_!B$2)/_coefficients_!B$8</f>
        <v>-1.6991699352804244</v>
      </c>
      <c r="C381">
        <f>(_raw_predictions_!C381*(1-_raw_predictions_!$M381*'Score Dashboard'!$B$2) + 'Score Dashboard'!$B$2*_raw_predictions_!$M381*_coefficients_!C$12- _coefficients_!C$2)/_coefficients_!C$8</f>
        <v>-1.1730007202948172</v>
      </c>
      <c r="D381">
        <f>(_raw_predictions_!D381*(1-_raw_predictions_!$M381*'Score Dashboard'!$B$2) + 'Score Dashboard'!$B$2*_raw_predictions_!$M381*_coefficients_!D$12- _coefficients_!D$2)/_coefficients_!D$8</f>
        <v>-1.2646561005214485</v>
      </c>
      <c r="E381">
        <f>(_raw_predictions_!E381*(1-_raw_predictions_!$M381*'Score Dashboard'!$B$2) + 'Score Dashboard'!$B$2*_raw_predictions_!$M381*_coefficients_!E$12- _coefficients_!E$2)/_coefficients_!E$8</f>
        <v>-1.4553498143762074</v>
      </c>
      <c r="F381">
        <f>(_raw_predictions_!F381*(1-_raw_predictions_!$M381*'Score Dashboard'!$B$2) + 'Score Dashboard'!$B$2*_raw_predictions_!$M381*_coefficients_!F$12- _coefficients_!F$2)/_coefficients_!F$8</f>
        <v>-0.81990250175653145</v>
      </c>
      <c r="G381">
        <f>(_raw_predictions_!G381*(1-_raw_predictions_!$M381*'Score Dashboard'!$B$2) + 'Score Dashboard'!$B$2*_raw_predictions_!$M381*_coefficients_!G$12- _coefficients_!G$2)/_coefficients_!G$8</f>
        <v>-0.78675980253118893</v>
      </c>
      <c r="H381">
        <f>(_coefficients_!H$2 - _raw_predictions_!H381*(1-_raw_predictions_!$M381*'Score Dashboard'!$B$2) - _raw_predictions_!$M381*'Score Dashboard'!$B$2*_coefficients_!H$12)/_coefficients_!H$8</f>
        <v>1.4780108484716423</v>
      </c>
      <c r="I381">
        <f>(1-_raw_predictions_!$M381*'Score Dashboard'!$B$2) * _raw_predictions_!I381/_coefficients_!L$2 * (_raw_predictions_!J381-_coefficients_!I$2)/_coefficients_!I$8</f>
        <v>-0.1263124059824744</v>
      </c>
      <c r="J381">
        <f>(1-_raw_predictions_!$M381*'Score Dashboard'!$B$2) * _raw_predictions_!K381/_coefficients_!M$2 * (_raw_predictions_!L381-_coefficients_!J$2)/_coefficients_!J$8</f>
        <v>-0.26042597273997714</v>
      </c>
      <c r="K381">
        <f t="shared" si="5"/>
        <v>-6.1075664050114273</v>
      </c>
    </row>
    <row r="382" spans="1:11">
      <c r="A382" t="str">
        <f>_raw_predictions_!A382</f>
        <v>James Harden</v>
      </c>
      <c r="B382">
        <f>(_raw_predictions_!B382*(1-_raw_predictions_!$M382*'Score Dashboard'!$B$2) + 'Score Dashboard'!$B$2*_raw_predictions_!$M382*_coefficients_!B$12- _coefficients_!B$2)/_coefficients_!B$8</f>
        <v>0.48654351007454394</v>
      </c>
      <c r="C382">
        <f>(_raw_predictions_!C382*(1-_raw_predictions_!$M382*'Score Dashboard'!$B$2) + 'Score Dashboard'!$B$2*_raw_predictions_!$M382*_coefficients_!C$12- _coefficients_!C$2)/_coefficients_!C$8</f>
        <v>-4.3838656974250672E-3</v>
      </c>
      <c r="D382">
        <f>(_raw_predictions_!D382*(1-_raw_predictions_!$M382*'Score Dashboard'!$B$2) + 'Score Dashboard'!$B$2*_raw_predictions_!$M382*_coefficients_!D$12- _coefficients_!D$2)/_coefficients_!D$8</f>
        <v>2.5923798312467783</v>
      </c>
      <c r="E382">
        <f>(_raw_predictions_!E382*(1-_raw_predictions_!$M382*'Score Dashboard'!$B$2) + 'Score Dashboard'!$B$2*_raw_predictions_!$M382*_coefficients_!E$12- _coefficients_!E$2)/_coefficients_!E$8</f>
        <v>0.63933110242884827</v>
      </c>
      <c r="F382">
        <f>(_raw_predictions_!F382*(1-_raw_predictions_!$M382*'Score Dashboard'!$B$2) + 'Score Dashboard'!$B$2*_raw_predictions_!$M382*_coefficients_!F$12- _coefficients_!F$2)/_coefficients_!F$8</f>
        <v>-0.26571321084821736</v>
      </c>
      <c r="G382">
        <f>(_raw_predictions_!G382*(1-_raw_predictions_!$M382*'Score Dashboard'!$B$2) + 'Score Dashboard'!$B$2*_raw_predictions_!$M382*_coefficients_!G$12- _coefficients_!G$2)/_coefficients_!G$8</f>
        <v>0.88773757784692264</v>
      </c>
      <c r="H382">
        <f>(_coefficients_!H$2 - _raw_predictions_!H382*(1-_raw_predictions_!$M382*'Score Dashboard'!$B$2) - _raw_predictions_!$M382*'Score Dashboard'!$B$2*_coefficients_!H$12)/_coefficients_!H$8</f>
        <v>-1.7863251398589721</v>
      </c>
      <c r="I382">
        <f>(1-_raw_predictions_!$M382*'Score Dashboard'!$B$2) * _raw_predictions_!I382/_coefficients_!L$2 * (_raw_predictions_!J382-_coefficients_!I$2)/_coefficients_!I$8</f>
        <v>1.1358070525440123</v>
      </c>
      <c r="J382">
        <f>(1-_raw_predictions_!$M382*'Score Dashboard'!$B$2) * _raw_predictions_!K382/_coefficients_!M$2 * (_raw_predictions_!L382-_coefficients_!J$2)/_coefficients_!J$8</f>
        <v>-0.88537789618504592</v>
      </c>
      <c r="K382">
        <f t="shared" si="5"/>
        <v>2.7999989615514456</v>
      </c>
    </row>
    <row r="383" spans="1:11">
      <c r="A383" t="str">
        <f>_raw_predictions_!A383</f>
        <v>Jae'Sean Tate</v>
      </c>
      <c r="B383">
        <f>(_raw_predictions_!B383*(1-_raw_predictions_!$M383*'Score Dashboard'!$B$2) + 'Score Dashboard'!$B$2*_raw_predictions_!$M383*_coefficients_!B$12- _coefficients_!B$2)/_coefficients_!B$8</f>
        <v>-1.2087716077708408</v>
      </c>
      <c r="C383">
        <f>(_raw_predictions_!C383*(1-_raw_predictions_!$M383*'Score Dashboard'!$B$2) + 'Score Dashboard'!$B$2*_raw_predictions_!$M383*_coefficients_!C$12- _coefficients_!C$2)/_coefficients_!C$8</f>
        <v>-0.82786088491719567</v>
      </c>
      <c r="D383">
        <f>(_raw_predictions_!D383*(1-_raw_predictions_!$M383*'Score Dashboard'!$B$2) + 'Score Dashboard'!$B$2*_raw_predictions_!$M383*_coefficients_!D$12- _coefficients_!D$2)/_coefficients_!D$8</f>
        <v>-0.57778764965655416</v>
      </c>
      <c r="E383">
        <f>(_raw_predictions_!E383*(1-_raw_predictions_!$M383*'Score Dashboard'!$B$2) + 'Score Dashboard'!$B$2*_raw_predictions_!$M383*_coefficients_!E$12- _coefficients_!E$2)/_coefficients_!E$8</f>
        <v>-0.60291277618615036</v>
      </c>
      <c r="F383">
        <f>(_raw_predictions_!F383*(1-_raw_predictions_!$M383*'Score Dashboard'!$B$2) + 'Score Dashboard'!$B$2*_raw_predictions_!$M383*_coefficients_!F$12- _coefficients_!F$2)/_coefficients_!F$8</f>
        <v>-0.57166380608014633</v>
      </c>
      <c r="G383">
        <f>(_raw_predictions_!G383*(1-_raw_predictions_!$M383*'Score Dashboard'!$B$2) + 'Score Dashboard'!$B$2*_raw_predictions_!$M383*_coefficients_!G$12- _coefficients_!G$2)/_coefficients_!G$8</f>
        <v>-0.96030719716681756</v>
      </c>
      <c r="H383">
        <f>(_coefficients_!H$2 - _raw_predictions_!H383*(1-_raw_predictions_!$M383*'Score Dashboard'!$B$2) - _raw_predictions_!$M383*'Score Dashboard'!$B$2*_coefficients_!H$12)/_coefficients_!H$8</f>
        <v>0.55823506900290842</v>
      </c>
      <c r="I383">
        <f>(1-_raw_predictions_!$M383*'Score Dashboard'!$B$2) * _raw_predictions_!I383/_coefficients_!L$2 * (_raw_predictions_!J383-_coefficients_!I$2)/_coefficients_!I$8</f>
        <v>-0.2399969073389833</v>
      </c>
      <c r="J383">
        <f>(1-_raw_predictions_!$M383*'Score Dashboard'!$B$2) * _raw_predictions_!K383/_coefficients_!M$2 * (_raw_predictions_!L383-_coefficients_!J$2)/_coefficients_!J$8</f>
        <v>-2.3345406068743749E-3</v>
      </c>
      <c r="K383">
        <f t="shared" si="5"/>
        <v>-4.4334003007206544</v>
      </c>
    </row>
    <row r="384" spans="1:11">
      <c r="A384" t="str">
        <f>_raw_predictions_!A384</f>
        <v>Jaylin Williams</v>
      </c>
      <c r="B384">
        <f>(_raw_predictions_!B384*(1-_raw_predictions_!$M384*'Score Dashboard'!$B$2) + 'Score Dashboard'!$B$2*_raw_predictions_!$M384*_coefficients_!B$12- _coefficients_!B$2)/_coefficients_!B$8</f>
        <v>-1.547201627898368</v>
      </c>
      <c r="C384">
        <f>(_raw_predictions_!C384*(1-_raw_predictions_!$M384*'Score Dashboard'!$B$2) + 'Score Dashboard'!$B$2*_raw_predictions_!$M384*_coefficients_!C$12- _coefficients_!C$2)/_coefficients_!C$8</f>
        <v>-0.62024256072397854</v>
      </c>
      <c r="D384">
        <f>(_raw_predictions_!D384*(1-_raw_predictions_!$M384*'Score Dashboard'!$B$2) + 'Score Dashboard'!$B$2*_raw_predictions_!$M384*_coefficients_!D$12- _coefficients_!D$2)/_coefficients_!D$8</f>
        <v>-0.94190453748694414</v>
      </c>
      <c r="E384">
        <f>(_raw_predictions_!E384*(1-_raw_predictions_!$M384*'Score Dashboard'!$B$2) + 'Score Dashboard'!$B$2*_raw_predictions_!$M384*_coefficients_!E$12- _coefficients_!E$2)/_coefficients_!E$8</f>
        <v>-1.0970401980279019</v>
      </c>
      <c r="F384">
        <f>(_raw_predictions_!F384*(1-_raw_predictions_!$M384*'Score Dashboard'!$B$2) + 'Score Dashboard'!$B$2*_raw_predictions_!$M384*_coefficients_!F$12- _coefficients_!F$2)/_coefficients_!F$8</f>
        <v>-0.59955448481124252</v>
      </c>
      <c r="G384">
        <f>(_raw_predictions_!G384*(1-_raw_predictions_!$M384*'Score Dashboard'!$B$2) + 'Score Dashboard'!$B$2*_raw_predictions_!$M384*_coefficients_!G$12- _coefficients_!G$2)/_coefficients_!G$8</f>
        <v>-0.67098700187393645</v>
      </c>
      <c r="H384">
        <f>(_coefficients_!H$2 - _raw_predictions_!H384*(1-_raw_predictions_!$M384*'Score Dashboard'!$B$2) - _raw_predictions_!$M384*'Score Dashboard'!$B$2*_coefficients_!H$12)/_coefficients_!H$8</f>
        <v>1.2786719759974714</v>
      </c>
      <c r="I384">
        <f>(1-_raw_predictions_!$M384*'Score Dashboard'!$B$2) * _raw_predictions_!I384/_coefficients_!L$2 * (_raw_predictions_!J384-_coefficients_!I$2)/_coefficients_!I$8</f>
        <v>-0.31742110896879611</v>
      </c>
      <c r="J384">
        <f>(1-_raw_predictions_!$M384*'Score Dashboard'!$B$2) * _raw_predictions_!K384/_coefficients_!M$2 * (_raw_predictions_!L384-_coefficients_!J$2)/_coefficients_!J$8</f>
        <v>-0.29967901906814104</v>
      </c>
      <c r="K384">
        <f t="shared" si="5"/>
        <v>-4.8153585628618369</v>
      </c>
    </row>
    <row r="385" spans="1:11">
      <c r="A385" t="str">
        <f>_raw_predictions_!A385</f>
        <v>Josh Christopher</v>
      </c>
      <c r="B385">
        <f>(_raw_predictions_!B385*(1-_raw_predictions_!$M385*'Score Dashboard'!$B$2) + 'Score Dashboard'!$B$2*_raw_predictions_!$M385*_coefficients_!B$12- _coefficients_!B$2)/_coefficients_!B$8</f>
        <v>-1.2437645190647324</v>
      </c>
      <c r="C385">
        <f>(_raw_predictions_!C385*(1-_raw_predictions_!$M385*'Score Dashboard'!$B$2) + 'Score Dashboard'!$B$2*_raw_predictions_!$M385*_coefficients_!C$12- _coefficients_!C$2)/_coefficients_!C$8</f>
        <v>-1.2597904281496937</v>
      </c>
      <c r="D385">
        <f>(_raw_predictions_!D385*(1-_raw_predictions_!$M385*'Score Dashboard'!$B$2) + 'Score Dashboard'!$B$2*_raw_predictions_!$M385*_coefficients_!D$12- _coefficients_!D$2)/_coefficients_!D$8</f>
        <v>-0.91647664628367786</v>
      </c>
      <c r="E385">
        <f>(_raw_predictions_!E385*(1-_raw_predictions_!$M385*'Score Dashboard'!$B$2) + 'Score Dashboard'!$B$2*_raw_predictions_!$M385*_coefficients_!E$12- _coefficients_!E$2)/_coefficients_!E$8</f>
        <v>-0.93639989335981721</v>
      </c>
      <c r="F385">
        <f>(_raw_predictions_!F385*(1-_raw_predictions_!$M385*'Score Dashboard'!$B$2) + 'Score Dashboard'!$B$2*_raw_predictions_!$M385*_coefficients_!F$12- _coefficients_!F$2)/_coefficients_!F$8</f>
        <v>-0.68504667110611994</v>
      </c>
      <c r="G385">
        <f>(_raw_predictions_!G385*(1-_raw_predictions_!$M385*'Score Dashboard'!$B$2) + 'Score Dashboard'!$B$2*_raw_predictions_!$M385*_coefficients_!G$12- _coefficients_!G$2)/_coefficients_!G$8</f>
        <v>-0.92725843690584486</v>
      </c>
      <c r="H385">
        <f>(_coefficients_!H$2 - _raw_predictions_!H385*(1-_raw_predictions_!$M385*'Score Dashboard'!$B$2) - _raw_predictions_!$M385*'Score Dashboard'!$B$2*_coefficients_!H$12)/_coefficients_!H$8</f>
        <v>0.98077447504046777</v>
      </c>
      <c r="I385">
        <f>(1-_raw_predictions_!$M385*'Score Dashboard'!$B$2) * _raw_predictions_!I385/_coefficients_!L$2 * (_raw_predictions_!J385-_coefficients_!I$2)/_coefficients_!I$8</f>
        <v>1.0539605132505668E-2</v>
      </c>
      <c r="J385">
        <f>(1-_raw_predictions_!$M385*'Score Dashboard'!$B$2) * _raw_predictions_!K385/_coefficients_!M$2 * (_raw_predictions_!L385-_coefficients_!J$2)/_coefficients_!J$8</f>
        <v>-0.16919041104762395</v>
      </c>
      <c r="K385">
        <f t="shared" si="5"/>
        <v>-5.1466129257445372</v>
      </c>
    </row>
    <row r="386" spans="1:11">
      <c r="A386" t="str">
        <f>_raw_predictions_!A386</f>
        <v>Jose Alvarado</v>
      </c>
      <c r="B386">
        <f>(_raw_predictions_!B386*(1-_raw_predictions_!$M386*'Score Dashboard'!$B$2) + 'Score Dashboard'!$B$2*_raw_predictions_!$M386*_coefficients_!B$12- _coefficients_!B$2)/_coefficients_!B$8</f>
        <v>-1.0105890091709508</v>
      </c>
      <c r="C386">
        <f>(_raw_predictions_!C386*(1-_raw_predictions_!$M386*'Score Dashboard'!$B$2) + 'Score Dashboard'!$B$2*_raw_predictions_!$M386*_coefficients_!C$12- _coefficients_!C$2)/_coefficients_!C$8</f>
        <v>-1.2621129237149871</v>
      </c>
      <c r="D386">
        <f>(_raw_predictions_!D386*(1-_raw_predictions_!$M386*'Score Dashboard'!$B$2) + 'Score Dashboard'!$B$2*_raw_predictions_!$M386*_coefficients_!D$12- _coefficients_!D$2)/_coefficients_!D$8</f>
        <v>-0.24114160782518659</v>
      </c>
      <c r="E386">
        <f>(_raw_predictions_!E386*(1-_raw_predictions_!$M386*'Score Dashboard'!$B$2) + 'Score Dashboard'!$B$2*_raw_predictions_!$M386*_coefficients_!E$12- _coefficients_!E$2)/_coefficients_!E$8</f>
        <v>0.36561820708930698</v>
      </c>
      <c r="F386">
        <f>(_raw_predictions_!F386*(1-_raw_predictions_!$M386*'Score Dashboard'!$B$2) + 'Score Dashboard'!$B$2*_raw_predictions_!$M386*_coefficients_!F$12- _coefficients_!F$2)/_coefficients_!F$8</f>
        <v>-0.82799532084024119</v>
      </c>
      <c r="G386">
        <f>(_raw_predictions_!G386*(1-_raw_predictions_!$M386*'Score Dashboard'!$B$2) + 'Score Dashboard'!$B$2*_raw_predictions_!$M386*_coefficients_!G$12- _coefficients_!G$2)/_coefficients_!G$8</f>
        <v>-0.27767690784682086</v>
      </c>
      <c r="H386">
        <f>(_coefficients_!H$2 - _raw_predictions_!H386*(1-_raw_predictions_!$M386*'Score Dashboard'!$B$2) - _raw_predictions_!$M386*'Score Dashboard'!$B$2*_coefficients_!H$12)/_coefficients_!H$8</f>
        <v>0.68322534424942771</v>
      </c>
      <c r="I386">
        <f>(1-_raw_predictions_!$M386*'Score Dashboard'!$B$2) * _raw_predictions_!I386/_coefficients_!L$2 * (_raw_predictions_!J386-_coefficients_!I$2)/_coefficients_!I$8</f>
        <v>-3.266949895129332E-2</v>
      </c>
      <c r="J386">
        <f>(1-_raw_predictions_!$M386*'Score Dashboard'!$B$2) * _raw_predictions_!K386/_coefficients_!M$2 * (_raw_predictions_!L386-_coefficients_!J$2)/_coefficients_!J$8</f>
        <v>-0.60401274302280505</v>
      </c>
      <c r="K386">
        <f t="shared" si="5"/>
        <v>-3.20735446003355</v>
      </c>
    </row>
    <row r="387" spans="1:11">
      <c r="A387" t="str">
        <f>_raw_predictions_!A387</f>
        <v>Jordan Schakel</v>
      </c>
      <c r="B387">
        <f>(_raw_predictions_!B387*(1-_raw_predictions_!$M387*'Score Dashboard'!$B$2) + 'Score Dashboard'!$B$2*_raw_predictions_!$M387*_coefficients_!B$12- _coefficients_!B$2)/_coefficients_!B$8</f>
        <v>-1.5757035396733585</v>
      </c>
      <c r="C387">
        <f>(_raw_predictions_!C387*(1-_raw_predictions_!$M387*'Score Dashboard'!$B$2) + 'Score Dashboard'!$B$2*_raw_predictions_!$M387*_coefficients_!C$12- _coefficients_!C$2)/_coefficients_!C$8</f>
        <v>-1.2813632914636139</v>
      </c>
      <c r="D387">
        <f>(_raw_predictions_!D387*(1-_raw_predictions_!$M387*'Score Dashboard'!$B$2) + 'Score Dashboard'!$B$2*_raw_predictions_!$M387*_coefficients_!D$12- _coefficients_!D$2)/_coefficients_!D$8</f>
        <v>-1.0441142550112275</v>
      </c>
      <c r="E387">
        <f>(_raw_predictions_!E387*(1-_raw_predictions_!$M387*'Score Dashboard'!$B$2) + 'Score Dashboard'!$B$2*_raw_predictions_!$M387*_coefficients_!E$12- _coefficients_!E$2)/_coefficients_!E$8</f>
        <v>-1.2794660210227771</v>
      </c>
      <c r="F387">
        <f>(_raw_predictions_!F387*(1-_raw_predictions_!$M387*'Score Dashboard'!$B$2) + 'Score Dashboard'!$B$2*_raw_predictions_!$M387*_coefficients_!F$12- _coefficients_!F$2)/_coefficients_!F$8</f>
        <v>-0.69684447037312558</v>
      </c>
      <c r="G387">
        <f>(_raw_predictions_!G387*(1-_raw_predictions_!$M387*'Score Dashboard'!$B$2) + 'Score Dashboard'!$B$2*_raw_predictions_!$M387*_coefficients_!G$12- _coefficients_!G$2)/_coefficients_!G$8</f>
        <v>-0.72812771248428221</v>
      </c>
      <c r="H387">
        <f>(_coefficients_!H$2 - _raw_predictions_!H387*(1-_raw_predictions_!$M387*'Score Dashboard'!$B$2) - _raw_predictions_!$M387*'Score Dashboard'!$B$2*_coefficients_!H$12)/_coefficients_!H$8</f>
        <v>1.5065304906807191</v>
      </c>
      <c r="I387">
        <f>(1-_raw_predictions_!$M387*'Score Dashboard'!$B$2) * _raw_predictions_!I387/_coefficients_!L$2 * (_raw_predictions_!J387-_coefficients_!I$2)/_coefficients_!I$8</f>
        <v>-3.8565444104762134E-2</v>
      </c>
      <c r="J387">
        <f>(1-_raw_predictions_!$M387*'Score Dashboard'!$B$2) * _raw_predictions_!K387/_coefficients_!M$2 * (_raw_predictions_!L387-_coefficients_!J$2)/_coefficients_!J$8</f>
        <v>-7.1162609875748781E-2</v>
      </c>
      <c r="K387">
        <f t="shared" ref="K387:K450" si="6">SUM(B387:J387)</f>
        <v>-5.2088168533281767</v>
      </c>
    </row>
    <row r="388" spans="1:11">
      <c r="A388" t="str">
        <f>_raw_predictions_!A388</f>
        <v>Jordan Poole</v>
      </c>
      <c r="B388">
        <f>(_raw_predictions_!B388*(1-_raw_predictions_!$M388*'Score Dashboard'!$B$2) + 'Score Dashboard'!$B$2*_raw_predictions_!$M388*_coefficients_!B$12- _coefficients_!B$2)/_coefficients_!B$8</f>
        <v>1.109898244821852</v>
      </c>
      <c r="C388">
        <f>(_raw_predictions_!C388*(1-_raw_predictions_!$M388*'Score Dashboard'!$B$2) + 'Score Dashboard'!$B$2*_raw_predictions_!$M388*_coefficients_!C$12- _coefficients_!C$2)/_coefficients_!C$8</f>
        <v>-0.88109064457885045</v>
      </c>
      <c r="D388">
        <f>(_raw_predictions_!D388*(1-_raw_predictions_!$M388*'Score Dashboard'!$B$2) + 'Score Dashboard'!$B$2*_raw_predictions_!$M388*_coefficients_!D$12- _coefficients_!D$2)/_coefficients_!D$8</f>
        <v>0.59627047239028985</v>
      </c>
      <c r="E388">
        <f>(_raw_predictions_!E388*(1-_raw_predictions_!$M388*'Score Dashboard'!$B$2) + 'Score Dashboard'!$B$2*_raw_predictions_!$M388*_coefficients_!E$12- _coefficients_!E$2)/_coefficients_!E$8</f>
        <v>-0.24029222053933208</v>
      </c>
      <c r="F388">
        <f>(_raw_predictions_!F388*(1-_raw_predictions_!$M388*'Score Dashboard'!$B$2) + 'Score Dashboard'!$B$2*_raw_predictions_!$M388*_coefficients_!F$12- _coefficients_!F$2)/_coefficients_!F$8</f>
        <v>-0.67912553858112412</v>
      </c>
      <c r="G388">
        <f>(_raw_predictions_!G388*(1-_raw_predictions_!$M388*'Score Dashboard'!$B$2) + 'Score Dashboard'!$B$2*_raw_predictions_!$M388*_coefficients_!G$12- _coefficients_!G$2)/_coefficients_!G$8</f>
        <v>1.2973956298003819</v>
      </c>
      <c r="H388">
        <f>(_coefficients_!H$2 - _raw_predictions_!H388*(1-_raw_predictions_!$M388*'Score Dashboard'!$B$2) - _raw_predictions_!$M388*'Score Dashboard'!$B$2*_coefficients_!H$12)/_coefficients_!H$8</f>
        <v>-1.3855686947816854</v>
      </c>
      <c r="I388">
        <f>(1-_raw_predictions_!$M388*'Score Dashboard'!$B$2) * _raw_predictions_!I388/_coefficients_!L$2 * (_raw_predictions_!J388-_coefficients_!I$2)/_coefficients_!I$8</f>
        <v>1.219037428156003</v>
      </c>
      <c r="J388">
        <f>(1-_raw_predictions_!$M388*'Score Dashboard'!$B$2) * _raw_predictions_!K388/_coefficients_!M$2 * (_raw_predictions_!L388-_coefficients_!J$2)/_coefficients_!J$8</f>
        <v>-1.1299066287089248</v>
      </c>
      <c r="K388">
        <f t="shared" si="6"/>
        <v>-9.3381952021390102E-2</v>
      </c>
    </row>
    <row r="389" spans="1:11">
      <c r="A389" t="str">
        <f>_raw_predictions_!A389</f>
        <v>Jordan Nwora</v>
      </c>
      <c r="B389">
        <f>(_raw_predictions_!B389*(1-_raw_predictions_!$M389*'Score Dashboard'!$B$2) + 'Score Dashboard'!$B$2*_raw_predictions_!$M389*_coefficients_!B$12- _coefficients_!B$2)/_coefficients_!B$8</f>
        <v>-1.2715588723143034</v>
      </c>
      <c r="C389">
        <f>(_raw_predictions_!C389*(1-_raw_predictions_!$M389*'Score Dashboard'!$B$2) + 'Score Dashboard'!$B$2*_raw_predictions_!$M389*_coefficients_!C$12- _coefficients_!C$2)/_coefficients_!C$8</f>
        <v>-0.83565438765852473</v>
      </c>
      <c r="D389">
        <f>(_raw_predictions_!D389*(1-_raw_predictions_!$M389*'Score Dashboard'!$B$2) + 'Score Dashboard'!$B$2*_raw_predictions_!$M389*_coefficients_!D$12- _coefficients_!D$2)/_coefficients_!D$8</f>
        <v>-1.047913629780981</v>
      </c>
      <c r="E389">
        <f>(_raw_predictions_!E389*(1-_raw_predictions_!$M389*'Score Dashboard'!$B$2) + 'Score Dashboard'!$B$2*_raw_predictions_!$M389*_coefficients_!E$12- _coefficients_!E$2)/_coefficients_!E$8</f>
        <v>-1.2401818048514246</v>
      </c>
      <c r="F389">
        <f>(_raw_predictions_!F389*(1-_raw_predictions_!$M389*'Score Dashboard'!$B$2) + 'Score Dashboard'!$B$2*_raw_predictions_!$M389*_coefficients_!F$12- _coefficients_!F$2)/_coefficients_!F$8</f>
        <v>-0.70537966743942426</v>
      </c>
      <c r="G389">
        <f>(_raw_predictions_!G389*(1-_raw_predictions_!$M389*'Score Dashboard'!$B$2) + 'Score Dashboard'!$B$2*_raw_predictions_!$M389*_coefficients_!G$12- _coefficients_!G$2)/_coefficients_!G$8</f>
        <v>-0.29804934113231285</v>
      </c>
      <c r="H389">
        <f>(_coefficients_!H$2 - _raw_predictions_!H389*(1-_raw_predictions_!$M389*'Score Dashboard'!$B$2) - _raw_predictions_!$M389*'Score Dashboard'!$B$2*_coefficients_!H$12)/_coefficients_!H$8</f>
        <v>1.15435625921369</v>
      </c>
      <c r="I389">
        <f>(1-_raw_predictions_!$M389*'Score Dashboard'!$B$2) * _raw_predictions_!I389/_coefficients_!L$2 * (_raw_predictions_!J389-_coefficients_!I$2)/_coefficients_!I$8</f>
        <v>5.0539885136407353E-4</v>
      </c>
      <c r="J389">
        <f>(1-_raw_predictions_!$M389*'Score Dashboard'!$B$2) * _raw_predictions_!K389/_coefficients_!M$2 * (_raw_predictions_!L389-_coefficients_!J$2)/_coefficients_!J$8</f>
        <v>-0.52458615335097736</v>
      </c>
      <c r="K389">
        <f t="shared" si="6"/>
        <v>-4.7684621984628945</v>
      </c>
    </row>
    <row r="390" spans="1:11">
      <c r="A390" t="str">
        <f>_raw_predictions_!A390</f>
        <v>Jordan McLaughlin</v>
      </c>
      <c r="B390">
        <f>(_raw_predictions_!B390*(1-_raw_predictions_!$M390*'Score Dashboard'!$B$2) + 'Score Dashboard'!$B$2*_raw_predictions_!$M390*_coefficients_!B$12- _coefficients_!B$2)/_coefficients_!B$8</f>
        <v>-1.6726725774669355</v>
      </c>
      <c r="C390">
        <f>(_raw_predictions_!C390*(1-_raw_predictions_!$M390*'Score Dashboard'!$B$2) + 'Score Dashboard'!$B$2*_raw_predictions_!$M390*_coefficients_!C$12- _coefficients_!C$2)/_coefficients_!C$8</f>
        <v>-1.3816328539338867</v>
      </c>
      <c r="D390">
        <f>(_raw_predictions_!D390*(1-_raw_predictions_!$M390*'Score Dashboard'!$B$2) + 'Score Dashboard'!$B$2*_raw_predictions_!$M390*_coefficients_!D$12- _coefficients_!D$2)/_coefficients_!D$8</f>
        <v>-0.40360154369830314</v>
      </c>
      <c r="E390">
        <f>(_raw_predictions_!E390*(1-_raw_predictions_!$M390*'Score Dashboard'!$B$2) + 'Score Dashboard'!$B$2*_raw_predictions_!$M390*_coefficients_!E$12- _coefficients_!E$2)/_coefficients_!E$8</f>
        <v>-0.38137861870955808</v>
      </c>
      <c r="F390">
        <f>(_raw_predictions_!F390*(1-_raw_predictions_!$M390*'Score Dashboard'!$B$2) + 'Score Dashboard'!$B$2*_raw_predictions_!$M390*_coefficients_!F$12- _coefficients_!F$2)/_coefficients_!F$8</f>
        <v>-0.91873923741597185</v>
      </c>
      <c r="G390">
        <f>(_raw_predictions_!G390*(1-_raw_predictions_!$M390*'Score Dashboard'!$B$2) + 'Score Dashboard'!$B$2*_raw_predictions_!$M390*_coefficients_!G$12- _coefficients_!G$2)/_coefficients_!G$8</f>
        <v>-0.83875749612303407</v>
      </c>
      <c r="H390">
        <f>(_coefficients_!H$2 - _raw_predictions_!H390*(1-_raw_predictions_!$M390*'Score Dashboard'!$B$2) - _raw_predictions_!$M390*'Score Dashboard'!$B$2*_coefficients_!H$12)/_coefficients_!H$8</f>
        <v>1.249910455100278</v>
      </c>
      <c r="I390">
        <f>(1-_raw_predictions_!$M390*'Score Dashboard'!$B$2) * _raw_predictions_!I390/_coefficients_!L$2 * (_raw_predictions_!J390-_coefficients_!I$2)/_coefficients_!I$8</f>
        <v>-1.0935928738884267E-2</v>
      </c>
      <c r="J390">
        <f>(1-_raw_predictions_!$M390*'Score Dashboard'!$B$2) * _raw_predictions_!K390/_coefficients_!M$2 * (_raw_predictions_!L390-_coefficients_!J$2)/_coefficients_!J$8</f>
        <v>-0.22621262312455653</v>
      </c>
      <c r="K390">
        <f t="shared" si="6"/>
        <v>-4.584020424110852</v>
      </c>
    </row>
    <row r="391" spans="1:11">
      <c r="A391" t="str">
        <f>_raw_predictions_!A391</f>
        <v>Jordan Hall</v>
      </c>
      <c r="B391">
        <f>(_raw_predictions_!B391*(1-_raw_predictions_!$M391*'Score Dashboard'!$B$2) + 'Score Dashboard'!$B$2*_raw_predictions_!$M391*_coefficients_!B$12- _coefficients_!B$2)/_coefficients_!B$8</f>
        <v>-1.4553363542683035</v>
      </c>
      <c r="C391">
        <f>(_raw_predictions_!C391*(1-_raw_predictions_!$M391*'Score Dashboard'!$B$2) + 'Score Dashboard'!$B$2*_raw_predictions_!$M391*_coefficients_!C$12- _coefficients_!C$2)/_coefficients_!C$8</f>
        <v>-1.1459336046763395</v>
      </c>
      <c r="D391">
        <f>(_raw_predictions_!D391*(1-_raw_predictions_!$M391*'Score Dashboard'!$B$2) + 'Score Dashboard'!$B$2*_raw_predictions_!$M391*_coefficients_!D$12- _coefficients_!D$2)/_coefficients_!D$8</f>
        <v>-0.95940064362432198</v>
      </c>
      <c r="E391">
        <f>(_raw_predictions_!E391*(1-_raw_predictions_!$M391*'Score Dashboard'!$B$2) + 'Score Dashboard'!$B$2*_raw_predictions_!$M391*_coefficients_!E$12- _coefficients_!E$2)/_coefficients_!E$8</f>
        <v>-1.3778165468887225</v>
      </c>
      <c r="F391">
        <f>(_raw_predictions_!F391*(1-_raw_predictions_!$M391*'Score Dashboard'!$B$2) + 'Score Dashboard'!$B$2*_raw_predictions_!$M391*_coefficients_!F$12- _coefficients_!F$2)/_coefficients_!F$8</f>
        <v>-0.73375186660245717</v>
      </c>
      <c r="G391">
        <f>(_raw_predictions_!G391*(1-_raw_predictions_!$M391*'Score Dashboard'!$B$2) + 'Score Dashboard'!$B$2*_raw_predictions_!$M391*_coefficients_!G$12- _coefficients_!G$2)/_coefficients_!G$8</f>
        <v>-0.80830889963666785</v>
      </c>
      <c r="H391">
        <f>(_coefficients_!H$2 - _raw_predictions_!H391*(1-_raw_predictions_!$M391*'Score Dashboard'!$B$2) - _raw_predictions_!$M391*'Score Dashboard'!$B$2*_coefficients_!H$12)/_coefficients_!H$8</f>
        <v>1.2107291724917402</v>
      </c>
      <c r="I391">
        <f>(1-_raw_predictions_!$M391*'Score Dashboard'!$B$2) * _raw_predictions_!I391/_coefficients_!L$2 * (_raw_predictions_!J391-_coefficients_!I$2)/_coefficients_!I$8</f>
        <v>-5.8644183766067753E-2</v>
      </c>
      <c r="J391">
        <f>(1-_raw_predictions_!$M391*'Score Dashboard'!$B$2) * _raw_predictions_!K391/_coefficients_!M$2 * (_raw_predictions_!L391-_coefficients_!J$2)/_coefficients_!J$8</f>
        <v>-0.12127798222425232</v>
      </c>
      <c r="K391">
        <f t="shared" si="6"/>
        <v>-5.4497409091953912</v>
      </c>
    </row>
    <row r="392" spans="1:11">
      <c r="A392" t="str">
        <f>_raw_predictions_!A392</f>
        <v>Jordan Goodwin</v>
      </c>
      <c r="B392">
        <f>(_raw_predictions_!B392*(1-_raw_predictions_!$M392*'Score Dashboard'!$B$2) + 'Score Dashboard'!$B$2*_raw_predictions_!$M392*_coefficients_!B$12- _coefficients_!B$2)/_coefficients_!B$8</f>
        <v>-1.3376098425480627</v>
      </c>
      <c r="C392">
        <f>(_raw_predictions_!C392*(1-_raw_predictions_!$M392*'Score Dashboard'!$B$2) + 'Score Dashboard'!$B$2*_raw_predictions_!$M392*_coefficients_!C$12- _coefficients_!C$2)/_coefficients_!C$8</f>
        <v>-0.72457440812932195</v>
      </c>
      <c r="D392">
        <f>(_raw_predictions_!D392*(1-_raw_predictions_!$M392*'Score Dashboard'!$B$2) + 'Score Dashboard'!$B$2*_raw_predictions_!$M392*_coefficients_!D$12- _coefficients_!D$2)/_coefficients_!D$8</f>
        <v>-0.55248940756897147</v>
      </c>
      <c r="E392">
        <f>(_raw_predictions_!E392*(1-_raw_predictions_!$M392*'Score Dashboard'!$B$2) + 'Score Dashboard'!$B$2*_raw_predictions_!$M392*_coefficients_!E$12- _coefficients_!E$2)/_coefficients_!E$8</f>
        <v>-0.38678837716693804</v>
      </c>
      <c r="F392">
        <f>(_raw_predictions_!F392*(1-_raw_predictions_!$M392*'Score Dashboard'!$B$2) + 'Score Dashboard'!$B$2*_raw_predictions_!$M392*_coefficients_!F$12- _coefficients_!F$2)/_coefficients_!F$8</f>
        <v>-0.44234652880607406</v>
      </c>
      <c r="G392">
        <f>(_raw_predictions_!G392*(1-_raw_predictions_!$M392*'Score Dashboard'!$B$2) + 'Score Dashboard'!$B$2*_raw_predictions_!$M392*_coefficients_!G$12- _coefficients_!G$2)/_coefficients_!G$8</f>
        <v>-0.68394931647684765</v>
      </c>
      <c r="H392">
        <f>(_coefficients_!H$2 - _raw_predictions_!H392*(1-_raw_predictions_!$M392*'Score Dashboard'!$B$2) - _raw_predictions_!$M392*'Score Dashboard'!$B$2*_coefficients_!H$12)/_coefficients_!H$8</f>
        <v>1.0733615828806196</v>
      </c>
      <c r="I392">
        <f>(1-_raw_predictions_!$M392*'Score Dashboard'!$B$2) * _raw_predictions_!I392/_coefficients_!L$2 * (_raw_predictions_!J392-_coefficients_!I$2)/_coefficients_!I$8</f>
        <v>-6.2970060278758552E-2</v>
      </c>
      <c r="J392">
        <f>(1-_raw_predictions_!$M392*'Score Dashboard'!$B$2) * _raw_predictions_!K392/_coefficients_!M$2 * (_raw_predictions_!L392-_coefficients_!J$2)/_coefficients_!J$8</f>
        <v>-0.30032132991640187</v>
      </c>
      <c r="K392">
        <f t="shared" si="6"/>
        <v>-3.4176876880107572</v>
      </c>
    </row>
    <row r="393" spans="1:11">
      <c r="A393" t="str">
        <f>_raw_predictions_!A393</f>
        <v>Jordan Clarkson</v>
      </c>
      <c r="B393">
        <f>(_raw_predictions_!B393*(1-_raw_predictions_!$M393*'Score Dashboard'!$B$2) + 'Score Dashboard'!$B$2*_raw_predictions_!$M393*_coefficients_!B$12- _coefficients_!B$2)/_coefficients_!B$8</f>
        <v>0.4268281322504891</v>
      </c>
      <c r="C393">
        <f>(_raw_predictions_!C393*(1-_raw_predictions_!$M393*'Score Dashboard'!$B$2) + 'Score Dashboard'!$B$2*_raw_predictions_!$M393*_coefficients_!C$12- _coefficients_!C$2)/_coefficients_!C$8</f>
        <v>-0.69883338151185181</v>
      </c>
      <c r="D393">
        <f>(_raw_predictions_!D393*(1-_raw_predictions_!$M393*'Score Dashboard'!$B$2) + 'Score Dashboard'!$B$2*_raw_predictions_!$M393*_coefficients_!D$12- _coefficients_!D$2)/_coefficients_!D$8</f>
        <v>0.26634843369667799</v>
      </c>
      <c r="E393">
        <f>(_raw_predictions_!E393*(1-_raw_predictions_!$M393*'Score Dashboard'!$B$2) + 'Score Dashboard'!$B$2*_raw_predictions_!$M393*_coefficients_!E$12- _coefficients_!E$2)/_coefficients_!E$8</f>
        <v>-0.62164529363414189</v>
      </c>
      <c r="F393">
        <f>(_raw_predictions_!F393*(1-_raw_predictions_!$M393*'Score Dashboard'!$B$2) + 'Score Dashboard'!$B$2*_raw_predictions_!$M393*_coefficients_!F$12- _coefficients_!F$2)/_coefficients_!F$8</f>
        <v>-0.81588334671911777</v>
      </c>
      <c r="G393">
        <f>(_raw_predictions_!G393*(1-_raw_predictions_!$M393*'Score Dashboard'!$B$2) + 'Score Dashboard'!$B$2*_raw_predictions_!$M393*_coefficients_!G$12- _coefficients_!G$2)/_coefficients_!G$8</f>
        <v>1.0257646468297621</v>
      </c>
      <c r="H393">
        <f>(_coefficients_!H$2 - _raw_predictions_!H393*(1-_raw_predictions_!$M393*'Score Dashboard'!$B$2) - _raw_predictions_!$M393*'Score Dashboard'!$B$2*_coefficients_!H$12)/_coefficients_!H$8</f>
        <v>-0.89407306290574151</v>
      </c>
      <c r="I393">
        <f>(1-_raw_predictions_!$M393*'Score Dashboard'!$B$2) * _raw_predictions_!I393/_coefficients_!L$2 * (_raw_predictions_!J393-_coefficients_!I$2)/_coefficients_!I$8</f>
        <v>0.18438530761450186</v>
      </c>
      <c r="J393">
        <f>(1-_raw_predictions_!$M393*'Score Dashboard'!$B$2) * _raw_predictions_!K393/_coefficients_!M$2 * (_raw_predictions_!L393-_coefficients_!J$2)/_coefficients_!J$8</f>
        <v>-1.1114994743471955</v>
      </c>
      <c r="K393">
        <f t="shared" si="6"/>
        <v>-2.2386080387266176</v>
      </c>
    </row>
    <row r="394" spans="1:11">
      <c r="A394" t="str">
        <f>_raw_predictions_!A394</f>
        <v>Jonathan Kuminga</v>
      </c>
      <c r="B394">
        <f>(_raw_predictions_!B394*(1-_raw_predictions_!$M394*'Score Dashboard'!$B$2) + 'Score Dashboard'!$B$2*_raw_predictions_!$M394*_coefficients_!B$12- _coefficients_!B$2)/_coefficients_!B$8</f>
        <v>-0.8567532612403872</v>
      </c>
      <c r="C394">
        <f>(_raw_predictions_!C394*(1-_raw_predictions_!$M394*'Score Dashboard'!$B$2) + 'Score Dashboard'!$B$2*_raw_predictions_!$M394*_coefficients_!C$12- _coefficients_!C$2)/_coefficients_!C$8</f>
        <v>-0.62263865074351021</v>
      </c>
      <c r="D394">
        <f>(_raw_predictions_!D394*(1-_raw_predictions_!$M394*'Score Dashboard'!$B$2) + 'Score Dashboard'!$B$2*_raw_predictions_!$M394*_coefficients_!D$12- _coefficients_!D$2)/_coefficients_!D$8</f>
        <v>-0.71765279055061892</v>
      </c>
      <c r="E394">
        <f>(_raw_predictions_!E394*(1-_raw_predictions_!$M394*'Score Dashboard'!$B$2) + 'Score Dashboard'!$B$2*_raw_predictions_!$M394*_coefficients_!E$12- _coefficients_!E$2)/_coefficients_!E$8</f>
        <v>-0.64075642344624073</v>
      </c>
      <c r="F394">
        <f>(_raw_predictions_!F394*(1-_raw_predictions_!$M394*'Score Dashboard'!$B$2) + 'Score Dashboard'!$B$2*_raw_predictions_!$M394*_coefficients_!F$12- _coefficients_!F$2)/_coefficients_!F$8</f>
        <v>-0.27229342716183808</v>
      </c>
      <c r="G394">
        <f>(_raw_predictions_!G394*(1-_raw_predictions_!$M394*'Score Dashboard'!$B$2) + 'Score Dashboard'!$B$2*_raw_predictions_!$M394*_coefficients_!G$12- _coefficients_!G$2)/_coefficients_!G$8</f>
        <v>-0.68457140385693238</v>
      </c>
      <c r="H394">
        <f>(_coefficients_!H$2 - _raw_predictions_!H394*(1-_raw_predictions_!$M394*'Score Dashboard'!$B$2) - _raw_predictions_!$M394*'Score Dashboard'!$B$2*_coefficients_!H$12)/_coefficients_!H$8</f>
        <v>0.6044785724070495</v>
      </c>
      <c r="I394">
        <f>(1-_raw_predictions_!$M394*'Score Dashboard'!$B$2) * _raw_predictions_!I394/_coefficients_!L$2 * (_raw_predictions_!J394-_coefficients_!I$2)/_coefficients_!I$8</f>
        <v>-0.4921963830884028</v>
      </c>
      <c r="J394">
        <f>(1-_raw_predictions_!$M394*'Score Dashboard'!$B$2) * _raw_predictions_!K394/_coefficients_!M$2 * (_raw_predictions_!L394-_coefficients_!J$2)/_coefficients_!J$8</f>
        <v>0.23430954334088397</v>
      </c>
      <c r="K394">
        <f t="shared" si="6"/>
        <v>-3.4480742243399969</v>
      </c>
    </row>
    <row r="395" spans="1:11">
      <c r="A395" t="str">
        <f>_raw_predictions_!A395</f>
        <v>Jonas Valanciunas</v>
      </c>
      <c r="B395">
        <f>(_raw_predictions_!B395*(1-_raw_predictions_!$M395*'Score Dashboard'!$B$2) + 'Score Dashboard'!$B$2*_raw_predictions_!$M395*_coefficients_!B$12- _coefficients_!B$2)/_coefficients_!B$8</f>
        <v>-0.2461374143215051</v>
      </c>
      <c r="C395">
        <f>(_raw_predictions_!C395*(1-_raw_predictions_!$M395*'Score Dashboard'!$B$2) + 'Score Dashboard'!$B$2*_raw_predictions_!$M395*_coefficients_!C$12- _coefficients_!C$2)/_coefficients_!C$8</f>
        <v>1.661947245734227</v>
      </c>
      <c r="D395">
        <f>(_raw_predictions_!D395*(1-_raw_predictions_!$M395*'Score Dashboard'!$B$2) + 'Score Dashboard'!$B$2*_raw_predictions_!$M395*_coefficients_!D$12- _coefficients_!D$2)/_coefficients_!D$8</f>
        <v>-0.74944968814649227</v>
      </c>
      <c r="E395">
        <f>(_raw_predictions_!E395*(1-_raw_predictions_!$M395*'Score Dashboard'!$B$2) + 'Score Dashboard'!$B$2*_raw_predictions_!$M395*_coefficients_!E$12- _coefficients_!E$2)/_coefficients_!E$8</f>
        <v>-1.6813280661079972</v>
      </c>
      <c r="F395">
        <f>(_raw_predictions_!F395*(1-_raw_predictions_!$M395*'Score Dashboard'!$B$2) + 'Score Dashboard'!$B$2*_raw_predictions_!$M395*_coefficients_!F$12- _coefficients_!F$2)/_coefficients_!F$8</f>
        <v>6.9318160899972642E-2</v>
      </c>
      <c r="G395">
        <f>(_raw_predictions_!G395*(1-_raw_predictions_!$M395*'Score Dashboard'!$B$2) + 'Score Dashboard'!$B$2*_raw_predictions_!$M395*_coefficients_!G$12- _coefficients_!G$2)/_coefficients_!G$8</f>
        <v>-1.0731427193250598</v>
      </c>
      <c r="H395">
        <f>(_coefficients_!H$2 - _raw_predictions_!H395*(1-_raw_predictions_!$M395*'Score Dashboard'!$B$2) - _raw_predictions_!$M395*'Score Dashboard'!$B$2*_coefficients_!H$12)/_coefficients_!H$8</f>
        <v>-0.26444908381657045</v>
      </c>
      <c r="I395">
        <f>(1-_raw_predictions_!$M395*'Score Dashboard'!$B$2) * _raw_predictions_!I395/_coefficients_!L$2 * (_raw_predictions_!J395-_coefficients_!I$2)/_coefficients_!I$8</f>
        <v>7.1500811553145249E-2</v>
      </c>
      <c r="J395">
        <f>(1-_raw_predictions_!$M395*'Score Dashboard'!$B$2) * _raw_predictions_!K395/_coefficients_!M$2 * (_raw_predictions_!L395-_coefficients_!J$2)/_coefficients_!J$8</f>
        <v>0.96487811999813022</v>
      </c>
      <c r="K395">
        <f t="shared" si="6"/>
        <v>-1.2468626335321495</v>
      </c>
    </row>
    <row r="396" spans="1:11">
      <c r="A396" t="str">
        <f>_raw_predictions_!A396</f>
        <v>Johnny Davis</v>
      </c>
      <c r="B396">
        <f>(_raw_predictions_!B396*(1-_raw_predictions_!$M396*'Score Dashboard'!$B$2) + 'Score Dashboard'!$B$2*_raw_predictions_!$M396*_coefficients_!B$12- _coefficients_!B$2)/_coefficients_!B$8</f>
        <v>-1.3754424407202079</v>
      </c>
      <c r="C396">
        <f>(_raw_predictions_!C396*(1-_raw_predictions_!$M396*'Score Dashboard'!$B$2) + 'Score Dashboard'!$B$2*_raw_predictions_!$M396*_coefficients_!C$12- _coefficients_!C$2)/_coefficients_!C$8</f>
        <v>-1.2526130117326038</v>
      </c>
      <c r="D396">
        <f>(_raw_predictions_!D396*(1-_raw_predictions_!$M396*'Score Dashboard'!$B$2) + 'Score Dashboard'!$B$2*_raw_predictions_!$M396*_coefficients_!D$12- _coefficients_!D$2)/_coefficients_!D$8</f>
        <v>-1.062110357266455</v>
      </c>
      <c r="E396">
        <f>(_raw_predictions_!E396*(1-_raw_predictions_!$M396*'Score Dashboard'!$B$2) + 'Score Dashboard'!$B$2*_raw_predictions_!$M396*_coefficients_!E$12- _coefficients_!E$2)/_coefficients_!E$8</f>
        <v>-1.4185436805275644</v>
      </c>
      <c r="F396">
        <f>(_raw_predictions_!F396*(1-_raw_predictions_!$M396*'Score Dashboard'!$B$2) + 'Score Dashboard'!$B$2*_raw_predictions_!$M396*_coefficients_!F$12- _coefficients_!F$2)/_coefficients_!F$8</f>
        <v>-0.72384440961223195</v>
      </c>
      <c r="G396">
        <f>(_raw_predictions_!G396*(1-_raw_predictions_!$M396*'Score Dashboard'!$B$2) + 'Score Dashboard'!$B$2*_raw_predictions_!$M396*_coefficients_!G$12- _coefficients_!G$2)/_coefficients_!G$8</f>
        <v>-0.68360302979158483</v>
      </c>
      <c r="H396">
        <f>(_coefficients_!H$2 - _raw_predictions_!H396*(1-_raw_predictions_!$M396*'Score Dashboard'!$B$2) - _raw_predictions_!$M396*'Score Dashboard'!$B$2*_coefficients_!H$12)/_coefficients_!H$8</f>
        <v>1.2339151380452804</v>
      </c>
      <c r="I396">
        <f>(1-_raw_predictions_!$M396*'Score Dashboard'!$B$2) * _raw_predictions_!I396/_coefficients_!L$2 * (_raw_predictions_!J396-_coefficients_!I$2)/_coefficients_!I$8</f>
        <v>-0.19087780959953343</v>
      </c>
      <c r="J396">
        <f>(1-_raw_predictions_!$M396*'Score Dashboard'!$B$2) * _raw_predictions_!K396/_coefficients_!M$2 * (_raw_predictions_!L396-_coefficients_!J$2)/_coefficients_!J$8</f>
        <v>-0.47264364130767395</v>
      </c>
      <c r="K396">
        <f t="shared" si="6"/>
        <v>-5.9457632425125757</v>
      </c>
    </row>
    <row r="397" spans="1:11">
      <c r="A397" t="str">
        <f>_raw_predictions_!A397</f>
        <v>Jayson Tatum</v>
      </c>
      <c r="B397">
        <f>(_raw_predictions_!B397*(1-_raw_predictions_!$M397*'Score Dashboard'!$B$2) + 'Score Dashboard'!$B$2*_raw_predictions_!$M397*_coefficients_!B$12- _coefficients_!B$2)/_coefficients_!B$8</f>
        <v>2.0956154176717892</v>
      </c>
      <c r="C397">
        <f>(_raw_predictions_!C397*(1-_raw_predictions_!$M397*'Score Dashboard'!$B$2) + 'Score Dashboard'!$B$2*_raw_predictions_!$M397*_coefficients_!C$12- _coefficients_!C$2)/_coefficients_!C$8</f>
        <v>1.0436665125924662</v>
      </c>
      <c r="D397">
        <f>(_raw_predictions_!D397*(1-_raw_predictions_!$M397*'Score Dashboard'!$B$2) + 'Score Dashboard'!$B$2*_raw_predictions_!$M397*_coefficients_!D$12- _coefficients_!D$2)/_coefficients_!D$8</f>
        <v>0.61738169680187893</v>
      </c>
      <c r="E397">
        <f>(_raw_predictions_!E397*(1-_raw_predictions_!$M397*'Score Dashboard'!$B$2) + 'Score Dashboard'!$B$2*_raw_predictions_!$M397*_coefficients_!E$12- _coefficients_!E$2)/_coefficients_!E$8</f>
        <v>0.62449149239207991</v>
      </c>
      <c r="F397">
        <f>(_raw_predictions_!F397*(1-_raw_predictions_!$M397*'Score Dashboard'!$B$2) + 'Score Dashboard'!$B$2*_raw_predictions_!$M397*_coefficients_!F$12- _coefficients_!F$2)/_coefficients_!F$8</f>
        <v>5.8610636269360042E-2</v>
      </c>
      <c r="G397">
        <f>(_raw_predictions_!G397*(1-_raw_predictions_!$M397*'Score Dashboard'!$B$2) + 'Score Dashboard'!$B$2*_raw_predictions_!$M397*_coefficients_!G$12- _coefficients_!G$2)/_coefficients_!G$8</f>
        <v>1.3278200161200895</v>
      </c>
      <c r="H397">
        <f>(_coefficients_!H$2 - _raw_predictions_!H397*(1-_raw_predictions_!$M397*'Score Dashboard'!$B$2) - _raw_predictions_!$M397*'Score Dashboard'!$B$2*_coefficients_!H$12)/_coefficients_!H$8</f>
        <v>-1.3348230411178739</v>
      </c>
      <c r="I397">
        <f>(1-_raw_predictions_!$M397*'Score Dashboard'!$B$2) * _raw_predictions_!I397/_coefficients_!L$2 * (_raw_predictions_!J397-_coefficients_!I$2)/_coefficients_!I$8</f>
        <v>1.1782219018196958</v>
      </c>
      <c r="J397">
        <f>(1-_raw_predictions_!$M397*'Score Dashboard'!$B$2) * _raw_predictions_!K397/_coefficients_!M$2 * (_raw_predictions_!L397-_coefficients_!J$2)/_coefficients_!J$8</f>
        <v>-0.62539953328343856</v>
      </c>
      <c r="K397">
        <f t="shared" si="6"/>
        <v>4.9855850992660464</v>
      </c>
    </row>
    <row r="398" spans="1:11">
      <c r="A398" t="str">
        <f>_raw_predictions_!A398</f>
        <v>John Wall</v>
      </c>
      <c r="B398">
        <f>(_raw_predictions_!B398*(1-_raw_predictions_!$M398*'Score Dashboard'!$B$2) + 'Score Dashboard'!$B$2*_raw_predictions_!$M398*_coefficients_!B$12- _coefficients_!B$2)/_coefficients_!B$8</f>
        <v>-1.0356467424425873</v>
      </c>
      <c r="C398">
        <f>(_raw_predictions_!C398*(1-_raw_predictions_!$M398*'Score Dashboard'!$B$2) + 'Score Dashboard'!$B$2*_raw_predictions_!$M398*_coefficients_!C$12- _coefficients_!C$2)/_coefficients_!C$8</f>
        <v>-1.1494899479063303</v>
      </c>
      <c r="D398">
        <f>(_raw_predictions_!D398*(1-_raw_predictions_!$M398*'Score Dashboard'!$B$2) + 'Score Dashboard'!$B$2*_raw_predictions_!$M398*_coefficients_!D$12- _coefficients_!D$2)/_coefficients_!D$8</f>
        <v>0.10103580885727095</v>
      </c>
      <c r="E398">
        <f>(_raw_predictions_!E398*(1-_raw_predictions_!$M398*'Score Dashboard'!$B$2) + 'Score Dashboard'!$B$2*_raw_predictions_!$M398*_coefficients_!E$12- _coefficients_!E$2)/_coefficients_!E$8</f>
        <v>-0.74812632882353458</v>
      </c>
      <c r="F398">
        <f>(_raw_predictions_!F398*(1-_raw_predictions_!$M398*'Score Dashboard'!$B$2) + 'Score Dashboard'!$B$2*_raw_predictions_!$M398*_coefficients_!F$12- _coefficients_!F$2)/_coefficients_!F$8</f>
        <v>-0.49670570513448281</v>
      </c>
      <c r="G398">
        <f>(_raw_predictions_!G398*(1-_raw_predictions_!$M398*'Score Dashboard'!$B$2) + 'Score Dashboard'!$B$2*_raw_predictions_!$M398*_coefficients_!G$12- _coefficients_!G$2)/_coefficients_!G$8</f>
        <v>-0.66913989634926929</v>
      </c>
      <c r="H398">
        <f>(_coefficients_!H$2 - _raw_predictions_!H398*(1-_raw_predictions_!$M398*'Score Dashboard'!$B$2) - _raw_predictions_!$M398*'Score Dashboard'!$B$2*_coefficients_!H$12)/_coefficients_!H$8</f>
        <v>-3.2334279938373296E-2</v>
      </c>
      <c r="I398">
        <f>(1-_raw_predictions_!$M398*'Score Dashboard'!$B$2) * _raw_predictions_!I398/_coefficients_!L$2 * (_raw_predictions_!J398-_coefficients_!I$2)/_coefficients_!I$8</f>
        <v>-0.37089467441540558</v>
      </c>
      <c r="J398">
        <f>(1-_raw_predictions_!$M398*'Score Dashboard'!$B$2) * _raw_predictions_!K398/_coefficients_!M$2 * (_raw_predictions_!L398-_coefficients_!J$2)/_coefficients_!J$8</f>
        <v>-0.46652633449169989</v>
      </c>
      <c r="K398">
        <f t="shared" si="6"/>
        <v>-4.8678281006444131</v>
      </c>
    </row>
    <row r="399" spans="1:11">
      <c r="A399" t="str">
        <f>_raw_predictions_!A399</f>
        <v>John Collins</v>
      </c>
      <c r="B399">
        <f>(_raw_predictions_!B399*(1-_raw_predictions_!$M399*'Score Dashboard'!$B$2) + 'Score Dashboard'!$B$2*_raw_predictions_!$M399*_coefficients_!B$12- _coefficients_!B$2)/_coefficients_!B$8</f>
        <v>-0.1587405522467612</v>
      </c>
      <c r="C399">
        <f>(_raw_predictions_!C399*(1-_raw_predictions_!$M399*'Score Dashboard'!$B$2) + 'Score Dashboard'!$B$2*_raw_predictions_!$M399*_coefficients_!C$12- _coefficients_!C$2)/_coefficients_!C$8</f>
        <v>0.32626234690285483</v>
      </c>
      <c r="D399">
        <f>(_raw_predictions_!D399*(1-_raw_predictions_!$M399*'Score Dashboard'!$B$2) + 'Score Dashboard'!$B$2*_raw_predictions_!$M399*_coefficients_!D$12- _coefficients_!D$2)/_coefficients_!D$8</f>
        <v>-0.99866568000064837</v>
      </c>
      <c r="E399">
        <f>(_raw_predictions_!E399*(1-_raw_predictions_!$M399*'Score Dashboard'!$B$2) + 'Score Dashboard'!$B$2*_raw_predictions_!$M399*_coefficients_!E$12- _coefficients_!E$2)/_coefficients_!E$8</f>
        <v>-0.87966264033623098</v>
      </c>
      <c r="F399">
        <f>(_raw_predictions_!F399*(1-_raw_predictions_!$M399*'Score Dashboard'!$B$2) + 'Score Dashboard'!$B$2*_raw_predictions_!$M399*_coefficients_!F$12- _coefficients_!F$2)/_coefficients_!F$8</f>
        <v>0.59273675769689449</v>
      </c>
      <c r="G399">
        <f>(_raw_predictions_!G399*(1-_raw_predictions_!$M399*'Score Dashboard'!$B$2) + 'Score Dashboard'!$B$2*_raw_predictions_!$M399*_coefficients_!G$12- _coefficients_!G$2)/_coefficients_!G$8</f>
        <v>-0.37710841998251921</v>
      </c>
      <c r="H399">
        <f>(_coefficients_!H$2 - _raw_predictions_!H399*(1-_raw_predictions_!$M399*'Score Dashboard'!$B$2) - _raw_predictions_!$M399*'Score Dashboard'!$B$2*_coefficients_!H$12)/_coefficients_!H$8</f>
        <v>0.75683815777507568</v>
      </c>
      <c r="I399">
        <f>(1-_raw_predictions_!$M399*'Score Dashboard'!$B$2) * _raw_predictions_!I399/_coefficients_!L$2 * (_raw_predictions_!J399-_coefficients_!I$2)/_coefficients_!I$8</f>
        <v>2.7142854359522604E-2</v>
      </c>
      <c r="J399">
        <f>(1-_raw_predictions_!$M399*'Score Dashboard'!$B$2) * _raw_predictions_!K399/_coefficients_!M$2 * (_raw_predictions_!L399-_coefficients_!J$2)/_coefficients_!J$8</f>
        <v>0.29320050637071166</v>
      </c>
      <c r="K399">
        <f t="shared" si="6"/>
        <v>-0.41799666946110065</v>
      </c>
    </row>
    <row r="400" spans="1:11">
      <c r="A400" t="str">
        <f>_raw_predictions_!A400</f>
        <v>Joel Embiid</v>
      </c>
      <c r="B400">
        <f>(_raw_predictions_!B400*(1-_raw_predictions_!$M400*'Score Dashboard'!$B$2) + 'Score Dashboard'!$B$2*_raw_predictions_!$M400*_coefficients_!B$12- _coefficients_!B$2)/_coefficients_!B$8</f>
        <v>2.1792496437602753</v>
      </c>
      <c r="C400">
        <f>(_raw_predictions_!C400*(1-_raw_predictions_!$M400*'Score Dashboard'!$B$2) + 'Score Dashboard'!$B$2*_raw_predictions_!$M400*_coefficients_!C$12- _coefficients_!C$2)/_coefficients_!C$8</f>
        <v>1.6291568136625896</v>
      </c>
      <c r="D400">
        <f>(_raw_predictions_!D400*(1-_raw_predictions_!$M400*'Score Dashboard'!$B$2) + 'Score Dashboard'!$B$2*_raw_predictions_!$M400*_coefficients_!D$12- _coefficients_!D$2)/_coefficients_!D$8</f>
        <v>0.24568927559643999</v>
      </c>
      <c r="E400">
        <f>(_raw_predictions_!E400*(1-_raw_predictions_!$M400*'Score Dashboard'!$B$2) + 'Score Dashboard'!$B$2*_raw_predictions_!$M400*_coefficients_!E$12- _coefficients_!E$2)/_coefficients_!E$8</f>
        <v>0.10911688694456628</v>
      </c>
      <c r="F400">
        <f>(_raw_predictions_!F400*(1-_raw_predictions_!$M400*'Score Dashboard'!$B$2) + 'Score Dashboard'!$B$2*_raw_predictions_!$M400*_coefficients_!F$12- _coefficients_!F$2)/_coefficients_!F$8</f>
        <v>1.4790264325816098</v>
      </c>
      <c r="G400">
        <f>(_raw_predictions_!G400*(1-_raw_predictions_!$M400*'Score Dashboard'!$B$2) + 'Score Dashboard'!$B$2*_raw_predictions_!$M400*_coefficients_!G$12- _coefficients_!G$2)/_coefficients_!G$8</f>
        <v>-0.64220388396247452</v>
      </c>
      <c r="H400">
        <f>(_coefficients_!H$2 - _raw_predictions_!H400*(1-_raw_predictions_!$M400*'Score Dashboard'!$B$2) - _raw_predictions_!$M400*'Score Dashboard'!$B$2*_coefficients_!H$12)/_coefficients_!H$8</f>
        <v>-1.5579094035442183</v>
      </c>
      <c r="I400">
        <f>(1-_raw_predictions_!$M400*'Score Dashboard'!$B$2) * _raw_predictions_!I400/_coefficients_!L$2 * (_raw_predictions_!J400-_coefficients_!I$2)/_coefficients_!I$8</f>
        <v>1.0138483968549226</v>
      </c>
      <c r="J400">
        <f>(1-_raw_predictions_!$M400*'Score Dashboard'!$B$2) * _raw_predictions_!K400/_coefficients_!M$2 * (_raw_predictions_!L400-_coefficients_!J$2)/_coefficients_!J$8</f>
        <v>1.0059579523604099</v>
      </c>
      <c r="K400">
        <f t="shared" si="6"/>
        <v>5.4619321142541208</v>
      </c>
    </row>
    <row r="401" spans="1:11">
      <c r="A401" t="str">
        <f>_raw_predictions_!A401</f>
        <v>Joe Harris</v>
      </c>
      <c r="B401">
        <f>(_raw_predictions_!B401*(1-_raw_predictions_!$M401*'Score Dashboard'!$B$2) + 'Score Dashboard'!$B$2*_raw_predictions_!$M401*_coefficients_!B$12- _coefficients_!B$2)/_coefficients_!B$8</f>
        <v>-1.2227278346721002</v>
      </c>
      <c r="C401">
        <f>(_raw_predictions_!C401*(1-_raw_predictions_!$M401*'Score Dashboard'!$B$2) + 'Score Dashboard'!$B$2*_raw_predictions_!$M401*_coefficients_!C$12- _coefficients_!C$2)/_coefficients_!C$8</f>
        <v>-1.2147920813907875</v>
      </c>
      <c r="D401">
        <f>(_raw_predictions_!D401*(1-_raw_predictions_!$M401*'Score Dashboard'!$B$2) + 'Score Dashboard'!$B$2*_raw_predictions_!$M401*_coefficients_!D$12- _coefficients_!D$2)/_coefficients_!D$8</f>
        <v>-0.93329155290868504</v>
      </c>
      <c r="E401">
        <f>(_raw_predictions_!E401*(1-_raw_predictions_!$M401*'Score Dashboard'!$B$2) + 'Score Dashboard'!$B$2*_raw_predictions_!$M401*_coefficients_!E$12- _coefficients_!E$2)/_coefficients_!E$8</f>
        <v>-1.1834261433285329</v>
      </c>
      <c r="F401">
        <f>(_raw_predictions_!F401*(1-_raw_predictions_!$M401*'Score Dashboard'!$B$2) + 'Score Dashboard'!$B$2*_raw_predictions_!$M401*_coefficients_!F$12- _coefficients_!F$2)/_coefficients_!F$8</f>
        <v>-0.84076673922388601</v>
      </c>
      <c r="G401">
        <f>(_raw_predictions_!G401*(1-_raw_predictions_!$M401*'Score Dashboard'!$B$2) + 'Score Dashboard'!$B$2*_raw_predictions_!$M401*_coefficients_!G$12- _coefficients_!G$2)/_coefficients_!G$8</f>
        <v>0.10033761845608039</v>
      </c>
      <c r="H401">
        <f>(_coefficients_!H$2 - _raw_predictions_!H401*(1-_raw_predictions_!$M401*'Score Dashboard'!$B$2) - _raw_predictions_!$M401*'Score Dashboard'!$B$2*_coefficients_!H$12)/_coefficients_!H$8</f>
        <v>1.3697943024004831</v>
      </c>
      <c r="I401">
        <f>(1-_raw_predictions_!$M401*'Score Dashboard'!$B$2) * _raw_predictions_!I401/_coefficients_!L$2 * (_raw_predictions_!J401-_coefficients_!I$2)/_coefficients_!I$8</f>
        <v>-5.6034254822817764E-2</v>
      </c>
      <c r="J401">
        <f>(1-_raw_predictions_!$M401*'Score Dashboard'!$B$2) * _raw_predictions_!K401/_coefficients_!M$2 * (_raw_predictions_!L401-_coefficients_!J$2)/_coefficients_!J$8</f>
        <v>-0.30197850224180561</v>
      </c>
      <c r="K401">
        <f t="shared" si="6"/>
        <v>-4.2828851877320524</v>
      </c>
    </row>
    <row r="402" spans="1:11">
      <c r="A402" t="str">
        <f>_raw_predictions_!A402</f>
        <v>Jock Landale</v>
      </c>
      <c r="B402">
        <f>(_raw_predictions_!B402*(1-_raw_predictions_!$M402*'Score Dashboard'!$B$2) + 'Score Dashboard'!$B$2*_raw_predictions_!$M402*_coefficients_!B$12- _coefficients_!B$2)/_coefficients_!B$8</f>
        <v>-1.3843066319830113</v>
      </c>
      <c r="C402">
        <f>(_raw_predictions_!C402*(1-_raw_predictions_!$M402*'Score Dashboard'!$B$2) + 'Score Dashboard'!$B$2*_raw_predictions_!$M402*_coefficients_!C$12- _coefficients_!C$2)/_coefficients_!C$8</f>
        <v>-0.6006397525852154</v>
      </c>
      <c r="D402">
        <f>(_raw_predictions_!D402*(1-_raw_predictions_!$M402*'Score Dashboard'!$B$2) + 'Score Dashboard'!$B$2*_raw_predictions_!$M402*_coefficients_!D$12- _coefficients_!D$2)/_coefficients_!D$8</f>
        <v>-1.1279257420865858</v>
      </c>
      <c r="E402">
        <f>(_raw_predictions_!E402*(1-_raw_predictions_!$M402*'Score Dashboard'!$B$2) + 'Score Dashboard'!$B$2*_raw_predictions_!$M402*_coefficients_!E$12- _coefficients_!E$2)/_coefficients_!E$8</f>
        <v>-1.7239029532549146</v>
      </c>
      <c r="F402">
        <f>(_raw_predictions_!F402*(1-_raw_predictions_!$M402*'Score Dashboard'!$B$2) + 'Score Dashboard'!$B$2*_raw_predictions_!$M402*_coefficients_!F$12- _coefficients_!F$2)/_coefficients_!F$8</f>
        <v>-0.43437166027502339</v>
      </c>
      <c r="G402">
        <f>(_raw_predictions_!G402*(1-_raw_predictions_!$M402*'Score Dashboard'!$B$2) + 'Score Dashboard'!$B$2*_raw_predictions_!$M402*_coefficients_!G$12- _coefficients_!G$2)/_coefficients_!G$8</f>
        <v>-1.0594210609145838</v>
      </c>
      <c r="H402">
        <f>(_coefficients_!H$2 - _raw_predictions_!H402*(1-_raw_predictions_!$M402*'Score Dashboard'!$B$2) - _raw_predictions_!$M402*'Score Dashboard'!$B$2*_coefficients_!H$12)/_coefficients_!H$8</f>
        <v>1.2261761870071659</v>
      </c>
      <c r="I402">
        <f>(1-_raw_predictions_!$M402*'Score Dashboard'!$B$2) * _raw_predictions_!I402/_coefficients_!L$2 * (_raw_predictions_!J402-_coefficients_!I$2)/_coefficients_!I$8</f>
        <v>-8.613466663034107E-3</v>
      </c>
      <c r="J402">
        <f>(1-_raw_predictions_!$M402*'Score Dashboard'!$B$2) * _raw_predictions_!K402/_coefficients_!M$2 * (_raw_predictions_!L402-_coefficients_!J$2)/_coefficients_!J$8</f>
        <v>0.16444552267006335</v>
      </c>
      <c r="K402">
        <f t="shared" si="6"/>
        <v>-4.9485595580851394</v>
      </c>
    </row>
    <row r="403" spans="1:11">
      <c r="A403" t="str">
        <f>_raw_predictions_!A403</f>
        <v>Jimmy Butler</v>
      </c>
      <c r="B403">
        <f>(_raw_predictions_!B403*(1-_raw_predictions_!$M403*'Score Dashboard'!$B$2) + 'Score Dashboard'!$B$2*_raw_predictions_!$M403*_coefficients_!B$12- _coefficients_!B$2)/_coefficients_!B$8</f>
        <v>0.50432987145096209</v>
      </c>
      <c r="C403">
        <f>(_raw_predictions_!C403*(1-_raw_predictions_!$M403*'Score Dashboard'!$B$2) + 'Score Dashboard'!$B$2*_raw_predictions_!$M403*_coefficients_!C$12- _coefficients_!C$2)/_coefficients_!C$8</f>
        <v>-0.29711601897097079</v>
      </c>
      <c r="D403">
        <f>(_raw_predictions_!D403*(1-_raw_predictions_!$M403*'Score Dashboard'!$B$2) + 'Score Dashboard'!$B$2*_raw_predictions_!$M403*_coefficients_!D$12- _coefficients_!D$2)/_coefficients_!D$8</f>
        <v>0.53464340734998872</v>
      </c>
      <c r="E403">
        <f>(_raw_predictions_!E403*(1-_raw_predictions_!$M403*'Score Dashboard'!$B$2) + 'Score Dashboard'!$B$2*_raw_predictions_!$M403*_coefficients_!E$12- _coefficients_!E$2)/_coefficients_!E$8</f>
        <v>1.5854170428978458</v>
      </c>
      <c r="F403">
        <f>(_raw_predictions_!F403*(1-_raw_predictions_!$M403*'Score Dashboard'!$B$2) + 'Score Dashboard'!$B$2*_raw_predictions_!$M403*_coefficients_!F$12- _coefficients_!F$2)/_coefficients_!F$8</f>
        <v>-0.6122425324792351</v>
      </c>
      <c r="G403">
        <f>(_raw_predictions_!G403*(1-_raw_predictions_!$M403*'Score Dashboard'!$B$2) + 'Score Dashboard'!$B$2*_raw_predictions_!$M403*_coefficients_!G$12- _coefficients_!G$2)/_coefficients_!G$8</f>
        <v>-1.0229314384204622</v>
      </c>
      <c r="H403">
        <f>(_coefficients_!H$2 - _raw_predictions_!H403*(1-_raw_predictions_!$M403*'Score Dashboard'!$B$2) - _raw_predictions_!$M403*'Score Dashboard'!$B$2*_coefficients_!H$12)/_coefficients_!H$8</f>
        <v>0.21742750806721375</v>
      </c>
      <c r="I403">
        <f>(1-_raw_predictions_!$M403*'Score Dashboard'!$B$2) * _raw_predictions_!I403/_coefficients_!L$2 * (_raw_predictions_!J403-_coefficients_!I$2)/_coefficients_!I$8</f>
        <v>0.77906491641900322</v>
      </c>
      <c r="J403">
        <f>(1-_raw_predictions_!$M403*'Score Dashboard'!$B$2) * _raw_predictions_!K403/_coefficients_!M$2 * (_raw_predictions_!L403-_coefficients_!J$2)/_coefficients_!J$8</f>
        <v>7.3734570763235349E-2</v>
      </c>
      <c r="K403">
        <f t="shared" si="6"/>
        <v>1.762327327077581</v>
      </c>
    </row>
    <row r="404" spans="1:11">
      <c r="A404" t="str">
        <f>_raw_predictions_!A404</f>
        <v>Jevon Carter</v>
      </c>
      <c r="B404">
        <f>(_raw_predictions_!B404*(1-_raw_predictions_!$M404*'Score Dashboard'!$B$2) + 'Score Dashboard'!$B$2*_raw_predictions_!$M404*_coefficients_!B$12- _coefficients_!B$2)/_coefficients_!B$8</f>
        <v>-1.3028174656482319</v>
      </c>
      <c r="C404">
        <f>(_raw_predictions_!C404*(1-_raw_predictions_!$M404*'Score Dashboard'!$B$2) + 'Score Dashboard'!$B$2*_raw_predictions_!$M404*_coefficients_!C$12- _coefficients_!C$2)/_coefficients_!C$8</f>
        <v>-1.1144089012630152</v>
      </c>
      <c r="D404">
        <f>(_raw_predictions_!D404*(1-_raw_predictions_!$M404*'Score Dashboard'!$B$2) + 'Score Dashboard'!$B$2*_raw_predictions_!$M404*_coefficients_!D$12- _coefficients_!D$2)/_coefficients_!D$8</f>
        <v>-0.42698097246107153</v>
      </c>
      <c r="E404">
        <f>(_raw_predictions_!E404*(1-_raw_predictions_!$M404*'Score Dashboard'!$B$2) + 'Score Dashboard'!$B$2*_raw_predictions_!$M404*_coefficients_!E$12- _coefficients_!E$2)/_coefficients_!E$8</f>
        <v>-0.51055216368262124</v>
      </c>
      <c r="F404">
        <f>(_raw_predictions_!F404*(1-_raw_predictions_!$M404*'Score Dashboard'!$B$2) + 'Score Dashboard'!$B$2*_raw_predictions_!$M404*_coefficients_!F$12- _coefficients_!F$2)/_coefficients_!F$8</f>
        <v>-0.5749379981892313</v>
      </c>
      <c r="G404">
        <f>(_raw_predictions_!G404*(1-_raw_predictions_!$M404*'Score Dashboard'!$B$2) + 'Score Dashboard'!$B$2*_raw_predictions_!$M404*_coefficients_!G$12- _coefficients_!G$2)/_coefficients_!G$8</f>
        <v>7.2928506166563569E-4</v>
      </c>
      <c r="H404">
        <f>(_coefficients_!H$2 - _raw_predictions_!H404*(1-_raw_predictions_!$M404*'Score Dashboard'!$B$2) - _raw_predictions_!$M404*'Score Dashboard'!$B$2*_coefficients_!H$12)/_coefficients_!H$8</f>
        <v>1.0726796483576269</v>
      </c>
      <c r="I404">
        <f>(1-_raw_predictions_!$M404*'Score Dashboard'!$B$2) * _raw_predictions_!I404/_coefficients_!L$2 * (_raw_predictions_!J404-_coefficients_!I$2)/_coefficients_!I$8</f>
        <v>3.5445672197187007E-2</v>
      </c>
      <c r="J404">
        <f>(1-_raw_predictions_!$M404*'Score Dashboard'!$B$2) * _raw_predictions_!K404/_coefficients_!M$2 * (_raw_predictions_!L404-_coefficients_!J$2)/_coefficients_!J$8</f>
        <v>-0.63631442612645617</v>
      </c>
      <c r="K404">
        <f t="shared" si="6"/>
        <v>-3.4571573217541482</v>
      </c>
    </row>
    <row r="405" spans="1:11">
      <c r="A405" t="str">
        <f>_raw_predictions_!A405</f>
        <v>Jericho Sims</v>
      </c>
      <c r="B405">
        <f>(_raw_predictions_!B405*(1-_raw_predictions_!$M405*'Score Dashboard'!$B$2) + 'Score Dashboard'!$B$2*_raw_predictions_!$M405*_coefficients_!B$12- _coefficients_!B$2)/_coefficients_!B$8</f>
        <v>-1.7065518157228887</v>
      </c>
      <c r="C405">
        <f>(_raw_predictions_!C405*(1-_raw_predictions_!$M405*'Score Dashboard'!$B$2) + 'Score Dashboard'!$B$2*_raw_predictions_!$M405*_coefficients_!C$12- _coefficients_!C$2)/_coefficients_!C$8</f>
        <v>-0.60762247861842889</v>
      </c>
      <c r="D405">
        <f>(_raw_predictions_!D405*(1-_raw_predictions_!$M405*'Score Dashboard'!$B$2) + 'Score Dashboard'!$B$2*_raw_predictions_!$M405*_coefficients_!D$12- _coefficients_!D$2)/_coefficients_!D$8</f>
        <v>-1.2363510133293929</v>
      </c>
      <c r="E405">
        <f>(_raw_predictions_!E405*(1-_raw_predictions_!$M405*'Score Dashboard'!$B$2) + 'Score Dashboard'!$B$2*_raw_predictions_!$M405*_coefficients_!E$12- _coefficients_!E$2)/_coefficients_!E$8</f>
        <v>-1.694735107846931</v>
      </c>
      <c r="F405">
        <f>(_raw_predictions_!F405*(1-_raw_predictions_!$M405*'Score Dashboard'!$B$2) + 'Score Dashboard'!$B$2*_raw_predictions_!$M405*_coefficients_!F$12- _coefficients_!F$2)/_coefficients_!F$8</f>
        <v>-0.17582119625608073</v>
      </c>
      <c r="G405">
        <f>(_raw_predictions_!G405*(1-_raw_predictions_!$M405*'Score Dashboard'!$B$2) + 'Score Dashboard'!$B$2*_raw_predictions_!$M405*_coefficients_!G$12- _coefficients_!G$2)/_coefficients_!G$8</f>
        <v>-1.2863335793421742</v>
      </c>
      <c r="H405">
        <f>(_coefficients_!H$2 - _raw_predictions_!H405*(1-_raw_predictions_!$M405*'Score Dashboard'!$B$2) - _raw_predictions_!$M405*'Score Dashboard'!$B$2*_coefficients_!H$12)/_coefficients_!H$8</f>
        <v>1.4146058109695774</v>
      </c>
      <c r="I405">
        <f>(1-_raw_predictions_!$M405*'Score Dashboard'!$B$2) * _raw_predictions_!I405/_coefficients_!L$2 * (_raw_predictions_!J405-_coefficients_!I$2)/_coefficients_!I$8</f>
        <v>-0.14505355947101209</v>
      </c>
      <c r="J405">
        <f>(1-_raw_predictions_!$M405*'Score Dashboard'!$B$2) * _raw_predictions_!K405/_coefficients_!M$2 * (_raw_predictions_!L405-_coefficients_!J$2)/_coefficients_!J$8</f>
        <v>0.38177811050461535</v>
      </c>
      <c r="K405">
        <f t="shared" si="6"/>
        <v>-5.0560848291127165</v>
      </c>
    </row>
    <row r="406" spans="1:11">
      <c r="A406" t="str">
        <f>_raw_predictions_!A406</f>
        <v>Jeremy Sochan</v>
      </c>
      <c r="B406">
        <f>(_raw_predictions_!B406*(1-_raw_predictions_!$M406*'Score Dashboard'!$B$2) + 'Score Dashboard'!$B$2*_raw_predictions_!$M406*_coefficients_!B$12- _coefficients_!B$2)/_coefficients_!B$8</f>
        <v>-0.70905728956742775</v>
      </c>
      <c r="C406">
        <f>(_raw_predictions_!C406*(1-_raw_predictions_!$M406*'Score Dashboard'!$B$2) + 'Score Dashboard'!$B$2*_raw_predictions_!$M406*_coefficients_!C$12- _coefficients_!C$2)/_coefficients_!C$8</f>
        <v>-0.12340350970458099</v>
      </c>
      <c r="D406">
        <f>(_raw_predictions_!D406*(1-_raw_predictions_!$M406*'Score Dashboard'!$B$2) + 'Score Dashboard'!$B$2*_raw_predictions_!$M406*_coefficients_!D$12- _coefficients_!D$2)/_coefficients_!D$8</f>
        <v>-0.49259483001259824</v>
      </c>
      <c r="E406">
        <f>(_raw_predictions_!E406*(1-_raw_predictions_!$M406*'Score Dashboard'!$B$2) + 'Score Dashboard'!$B$2*_raw_predictions_!$M406*_coefficients_!E$12- _coefficients_!E$2)/_coefficients_!E$8</f>
        <v>-0.44486789076031019</v>
      </c>
      <c r="F406">
        <f>(_raw_predictions_!F406*(1-_raw_predictions_!$M406*'Score Dashboard'!$B$2) + 'Score Dashboard'!$B$2*_raw_predictions_!$M406*_coefficients_!F$12- _coefficients_!F$2)/_coefficients_!F$8</f>
        <v>-0.3946579581716686</v>
      </c>
      <c r="G406">
        <f>(_raw_predictions_!G406*(1-_raw_predictions_!$M406*'Score Dashboard'!$B$2) + 'Score Dashboard'!$B$2*_raw_predictions_!$M406*_coefficients_!G$12- _coefficients_!G$2)/_coefficients_!G$8</f>
        <v>-0.76901588887073435</v>
      </c>
      <c r="H406">
        <f>(_coefficients_!H$2 - _raw_predictions_!H406*(1-_raw_predictions_!$M406*'Score Dashboard'!$B$2) - _raw_predictions_!$M406*'Score Dashboard'!$B$2*_coefficients_!H$12)/_coefficients_!H$8</f>
        <v>0.21051439560292878</v>
      </c>
      <c r="I406">
        <f>(1-_raw_predictions_!$M406*'Score Dashboard'!$B$2) * _raw_predictions_!I406/_coefficients_!L$2 * (_raw_predictions_!J406-_coefficients_!I$2)/_coefficients_!I$8</f>
        <v>-0.49464982533340596</v>
      </c>
      <c r="J406">
        <f>(1-_raw_predictions_!$M406*'Score Dashboard'!$B$2) * _raw_predictions_!K406/_coefficients_!M$2 * (_raw_predictions_!L406-_coefficients_!J$2)/_coefficients_!J$8</f>
        <v>-0.28158716605265272</v>
      </c>
      <c r="K406">
        <f t="shared" si="6"/>
        <v>-3.4993199628704499</v>
      </c>
    </row>
    <row r="407" spans="1:11">
      <c r="A407" t="str">
        <f>_raw_predictions_!A407</f>
        <v>Jeremiah Robinson-Earl</v>
      </c>
      <c r="B407">
        <f>(_raw_predictions_!B407*(1-_raw_predictions_!$M407*'Score Dashboard'!$B$2) + 'Score Dashboard'!$B$2*_raw_predictions_!$M407*_coefficients_!B$12- _coefficients_!B$2)/_coefficients_!B$8</f>
        <v>-1.3031718849683198</v>
      </c>
      <c r="C407">
        <f>(_raw_predictions_!C407*(1-_raw_predictions_!$M407*'Score Dashboard'!$B$2) + 'Score Dashboard'!$B$2*_raw_predictions_!$M407*_coefficients_!C$12- _coefficients_!C$2)/_coefficients_!C$8</f>
        <v>-0.63929333843499003</v>
      </c>
      <c r="D407">
        <f>(_raw_predictions_!D407*(1-_raw_predictions_!$M407*'Score Dashboard'!$B$2) + 'Score Dashboard'!$B$2*_raw_predictions_!$M407*_coefficients_!D$12- _coefficients_!D$2)/_coefficients_!D$8</f>
        <v>-1.1701198064767346</v>
      </c>
      <c r="E407">
        <f>(_raw_predictions_!E407*(1-_raw_predictions_!$M407*'Score Dashboard'!$B$2) + 'Score Dashboard'!$B$2*_raw_predictions_!$M407*_coefficients_!E$12- _coefficients_!E$2)/_coefficients_!E$8</f>
        <v>-1.1620266447863723</v>
      </c>
      <c r="F407">
        <f>(_raw_predictions_!F407*(1-_raw_predictions_!$M407*'Score Dashboard'!$B$2) + 'Score Dashboard'!$B$2*_raw_predictions_!$M407*_coefficients_!F$12- _coefficients_!F$2)/_coefficients_!F$8</f>
        <v>-0.64861655857418365</v>
      </c>
      <c r="G407">
        <f>(_raw_predictions_!G407*(1-_raw_predictions_!$M407*'Score Dashboard'!$B$2) + 'Score Dashboard'!$B$2*_raw_predictions_!$M407*_coefficients_!G$12- _coefficients_!G$2)/_coefficients_!G$8</f>
        <v>-0.52079801022188166</v>
      </c>
      <c r="H407">
        <f>(_coefficients_!H$2 - _raw_predictions_!H407*(1-_raw_predictions_!$M407*'Score Dashboard'!$B$2) - _raw_predictions_!$M407*'Score Dashboard'!$B$2*_coefficients_!H$12)/_coefficients_!H$8</f>
        <v>1.4841503539790677</v>
      </c>
      <c r="I407">
        <f>(1-_raw_predictions_!$M407*'Score Dashboard'!$B$2) * _raw_predictions_!I407/_coefficients_!L$2 * (_raw_predictions_!J407-_coefficients_!I$2)/_coefficients_!I$8</f>
        <v>-0.10391922737071649</v>
      </c>
      <c r="J407">
        <f>(1-_raw_predictions_!$M407*'Score Dashboard'!$B$2) * _raw_predictions_!K407/_coefficients_!M$2 * (_raw_predictions_!L407-_coefficients_!J$2)/_coefficients_!J$8</f>
        <v>-0.2865737120686534</v>
      </c>
      <c r="K407">
        <f t="shared" si="6"/>
        <v>-4.3503688289227851</v>
      </c>
    </row>
    <row r="408" spans="1:11">
      <c r="A408" t="str">
        <f>_raw_predictions_!A408</f>
        <v>Jerami Grant</v>
      </c>
      <c r="B408">
        <f>(_raw_predictions_!B408*(1-_raw_predictions_!$M408*'Score Dashboard'!$B$2) + 'Score Dashboard'!$B$2*_raw_predictions_!$M408*_coefficients_!B$12- _coefficients_!B$2)/_coefficients_!B$8</f>
        <v>0.58012266947389268</v>
      </c>
      <c r="C408">
        <f>(_raw_predictions_!C408*(1-_raw_predictions_!$M408*'Score Dashboard'!$B$2) + 'Score Dashboard'!$B$2*_raw_predictions_!$M408*_coefficients_!C$12- _coefficients_!C$2)/_coefficients_!C$8</f>
        <v>-0.3876135115276127</v>
      </c>
      <c r="D408">
        <f>(_raw_predictions_!D408*(1-_raw_predictions_!$M408*'Score Dashboard'!$B$2) + 'Score Dashboard'!$B$2*_raw_predictions_!$M408*_coefficients_!D$12- _coefficients_!D$2)/_coefficients_!D$8</f>
        <v>-0.49727506724641413</v>
      </c>
      <c r="E408">
        <f>(_raw_predictions_!E408*(1-_raw_predictions_!$M408*'Score Dashboard'!$B$2) + 'Score Dashboard'!$B$2*_raw_predictions_!$M408*_coefficients_!E$12- _coefficients_!E$2)/_coefficients_!E$8</f>
        <v>-0.34122403602528179</v>
      </c>
      <c r="F408">
        <f>(_raw_predictions_!F408*(1-_raw_predictions_!$M408*'Score Dashboard'!$B$2) + 'Score Dashboard'!$B$2*_raw_predictions_!$M408*_coefficients_!F$12- _coefficients_!F$2)/_coefficients_!F$8</f>
        <v>0.49816297170555751</v>
      </c>
      <c r="G408">
        <f>(_raw_predictions_!G408*(1-_raw_predictions_!$M408*'Score Dashboard'!$B$2) + 'Score Dashboard'!$B$2*_raw_predictions_!$M408*_coefficients_!G$12- _coefficients_!G$2)/_coefficients_!G$8</f>
        <v>0.58026747300140225</v>
      </c>
      <c r="H408">
        <f>(_coefficients_!H$2 - _raw_predictions_!H408*(1-_raw_predictions_!$M408*'Score Dashboard'!$B$2) - _raw_predictions_!$M408*'Score Dashboard'!$B$2*_coefficients_!H$12)/_coefficients_!H$8</f>
        <v>-0.20012007724844691</v>
      </c>
      <c r="I408">
        <f>(1-_raw_predictions_!$M408*'Score Dashboard'!$B$2) * _raw_predictions_!I408/_coefficients_!L$2 * (_raw_predictions_!J408-_coefficients_!I$2)/_coefficients_!I$8</f>
        <v>0.46637389136618335</v>
      </c>
      <c r="J408">
        <f>(1-_raw_predictions_!$M408*'Score Dashboard'!$B$2) * _raw_predictions_!K408/_coefficients_!M$2 * (_raw_predictions_!L408-_coefficients_!J$2)/_coefficients_!J$8</f>
        <v>-0.56907855461482126</v>
      </c>
      <c r="K408">
        <f t="shared" si="6"/>
        <v>0.12961575888445909</v>
      </c>
    </row>
    <row r="409" spans="1:11">
      <c r="A409" t="str">
        <f>_raw_predictions_!A409</f>
        <v>Jeff Green</v>
      </c>
      <c r="B409">
        <f>(_raw_predictions_!B409*(1-_raw_predictions_!$M409*'Score Dashboard'!$B$2) + 'Score Dashboard'!$B$2*_raw_predictions_!$M409*_coefficients_!B$12- _coefficients_!B$2)/_coefficients_!B$8</f>
        <v>-1.50400427912627</v>
      </c>
      <c r="C409">
        <f>(_raw_predictions_!C409*(1-_raw_predictions_!$M409*'Score Dashboard'!$B$2) + 'Score Dashboard'!$B$2*_raw_predictions_!$M409*_coefficients_!C$12- _coefficients_!C$2)/_coefficients_!C$8</f>
        <v>-1.0405735943265879</v>
      </c>
      <c r="D409">
        <f>(_raw_predictions_!D409*(1-_raw_predictions_!$M409*'Score Dashboard'!$B$2) + 'Score Dashboard'!$B$2*_raw_predictions_!$M409*_coefficients_!D$12- _coefficients_!D$2)/_coefficients_!D$8</f>
        <v>-1.1243512460303895</v>
      </c>
      <c r="E409">
        <f>(_raw_predictions_!E409*(1-_raw_predictions_!$M409*'Score Dashboard'!$B$2) + 'Score Dashboard'!$B$2*_raw_predictions_!$M409*_coefficients_!E$12- _coefficients_!E$2)/_coefficients_!E$8</f>
        <v>-1.8844191173345097</v>
      </c>
      <c r="F409">
        <f>(_raw_predictions_!F409*(1-_raw_predictions_!$M409*'Score Dashboard'!$B$2) + 'Score Dashboard'!$B$2*_raw_predictions_!$M409*_coefficients_!F$12- _coefficients_!F$2)/_coefficients_!F$8</f>
        <v>-0.6669734686862504</v>
      </c>
      <c r="G409">
        <f>(_raw_predictions_!G409*(1-_raw_predictions_!$M409*'Score Dashboard'!$B$2) + 'Score Dashboard'!$B$2*_raw_predictions_!$M409*_coefficients_!G$12- _coefficients_!G$2)/_coefficients_!G$8</f>
        <v>-1.005225087392527</v>
      </c>
      <c r="H409">
        <f>(_coefficients_!H$2 - _raw_predictions_!H409*(1-_raw_predictions_!$M409*'Score Dashboard'!$B$2) - _raw_predictions_!$M409*'Score Dashboard'!$B$2*_coefficients_!H$12)/_coefficients_!H$8</f>
        <v>1.3465055300193527</v>
      </c>
      <c r="I409">
        <f>(1-_raw_predictions_!$M409*'Score Dashboard'!$B$2) * _raw_predictions_!I409/_coefficients_!L$2 * (_raw_predictions_!J409-_coefficients_!I$2)/_coefficients_!I$8</f>
        <v>-9.7899301659932644E-2</v>
      </c>
      <c r="J409">
        <f>(1-_raw_predictions_!$M409*'Score Dashboard'!$B$2) * _raw_predictions_!K409/_coefficients_!M$2 * (_raw_predictions_!L409-_coefficients_!J$2)/_coefficients_!J$8</f>
        <v>-1.9659722524403681E-2</v>
      </c>
      <c r="K409">
        <f t="shared" si="6"/>
        <v>-5.9966002870615185</v>
      </c>
    </row>
    <row r="410" spans="1:11">
      <c r="A410" t="str">
        <f>_raw_predictions_!A410</f>
        <v>Jeff Dowtin</v>
      </c>
      <c r="B410">
        <f>(_raw_predictions_!B410*(1-_raw_predictions_!$M410*'Score Dashboard'!$B$2) + 'Score Dashboard'!$B$2*_raw_predictions_!$M410*_coefficients_!B$12- _coefficients_!B$2)/_coefficients_!B$8</f>
        <v>-1.5779341222220329</v>
      </c>
      <c r="C410">
        <f>(_raw_predictions_!C410*(1-_raw_predictions_!$M410*'Score Dashboard'!$B$2) + 'Score Dashboard'!$B$2*_raw_predictions_!$M410*_coefficients_!C$12- _coefficients_!C$2)/_coefficients_!C$8</f>
        <v>-1.2806207728571484</v>
      </c>
      <c r="D410">
        <f>(_raw_predictions_!D410*(1-_raw_predictions_!$M410*'Score Dashboard'!$B$2) + 'Score Dashboard'!$B$2*_raw_predictions_!$M410*_coefficients_!D$12- _coefficients_!D$2)/_coefficients_!D$8</f>
        <v>-0.83066294421672537</v>
      </c>
      <c r="E410">
        <f>(_raw_predictions_!E410*(1-_raw_predictions_!$M410*'Score Dashboard'!$B$2) + 'Score Dashboard'!$B$2*_raw_predictions_!$M410*_coefficients_!E$12- _coefficients_!E$2)/_coefficients_!E$8</f>
        <v>-1.1693395904049377</v>
      </c>
      <c r="F410">
        <f>(_raw_predictions_!F410*(1-_raw_predictions_!$M410*'Score Dashboard'!$B$2) + 'Score Dashboard'!$B$2*_raw_predictions_!$M410*_coefficients_!F$12- _coefficients_!F$2)/_coefficients_!F$8</f>
        <v>-0.78341984717938185</v>
      </c>
      <c r="G410">
        <f>(_raw_predictions_!G410*(1-_raw_predictions_!$M410*'Score Dashboard'!$B$2) + 'Score Dashboard'!$B$2*_raw_predictions_!$M410*_coefficients_!G$12- _coefficients_!G$2)/_coefficients_!G$8</f>
        <v>-0.93295026847950846</v>
      </c>
      <c r="H410">
        <f>(_coefficients_!H$2 - _raw_predictions_!H410*(1-_raw_predictions_!$M410*'Score Dashboard'!$B$2) - _raw_predictions_!$M410*'Score Dashboard'!$B$2*_coefficients_!H$12)/_coefficients_!H$8</f>
        <v>1.237871525468083</v>
      </c>
      <c r="I410">
        <f>(1-_raw_predictions_!$M410*'Score Dashboard'!$B$2) * _raw_predictions_!I410/_coefficients_!L$2 * (_raw_predictions_!J410-_coefficients_!I$2)/_coefficients_!I$8</f>
        <v>-3.414200293652072E-2</v>
      </c>
      <c r="J410">
        <f>(1-_raw_predictions_!$M410*'Score Dashboard'!$B$2) * _raw_predictions_!K410/_coefficients_!M$2 * (_raw_predictions_!L410-_coefficients_!J$2)/_coefficients_!J$8</f>
        <v>-0.13746393002708363</v>
      </c>
      <c r="K410">
        <f t="shared" si="6"/>
        <v>-5.5086619528552569</v>
      </c>
    </row>
    <row r="411" spans="1:11">
      <c r="A411" t="str">
        <f>_raw_predictions_!A411</f>
        <v>John Konchar</v>
      </c>
      <c r="B411">
        <f>(_raw_predictions_!B411*(1-_raw_predictions_!$M411*'Score Dashboard'!$B$2) + 'Score Dashboard'!$B$2*_raw_predictions_!$M411*_coefficients_!B$12- _coefficients_!B$2)/_coefficients_!B$8</f>
        <v>-1.5233335069043064</v>
      </c>
      <c r="C411">
        <f>(_raw_predictions_!C411*(1-_raw_predictions_!$M411*'Score Dashboard'!$B$2) + 'Score Dashboard'!$B$2*_raw_predictions_!$M411*_coefficients_!C$12- _coefficients_!C$2)/_coefficients_!C$8</f>
        <v>-0.63211673731331852</v>
      </c>
      <c r="D411">
        <f>(_raw_predictions_!D411*(1-_raw_predictions_!$M411*'Score Dashboard'!$B$2) + 'Score Dashboard'!$B$2*_raw_predictions_!$M411*_coefficients_!D$12- _coefficients_!D$2)/_coefficients_!D$8</f>
        <v>-1.0010545778330855</v>
      </c>
      <c r="E411">
        <f>(_raw_predictions_!E411*(1-_raw_predictions_!$M411*'Score Dashboard'!$B$2) + 'Score Dashboard'!$B$2*_raw_predictions_!$M411*_coefficients_!E$12- _coefficients_!E$2)/_coefficients_!E$8</f>
        <v>-7.0753435828972672E-2</v>
      </c>
      <c r="F411">
        <f>(_raw_predictions_!F411*(1-_raw_predictions_!$M411*'Score Dashboard'!$B$2) + 'Score Dashboard'!$B$2*_raw_predictions_!$M411*_coefficients_!F$12- _coefficients_!F$2)/_coefficients_!F$8</f>
        <v>-0.57917421745913067</v>
      </c>
      <c r="G411">
        <f>(_raw_predictions_!G411*(1-_raw_predictions_!$M411*'Score Dashboard'!$B$2) + 'Score Dashboard'!$B$2*_raw_predictions_!$M411*_coefficients_!G$12- _coefficients_!G$2)/_coefficients_!G$8</f>
        <v>-0.52588686918508498</v>
      </c>
      <c r="H411">
        <f>(_coefficients_!H$2 - _raw_predictions_!H411*(1-_raw_predictions_!$M411*'Score Dashboard'!$B$2) - _raw_predictions_!$M411*'Score Dashboard'!$B$2*_coefficients_!H$12)/_coefficients_!H$8</f>
        <v>1.4984588359947117</v>
      </c>
      <c r="I411">
        <f>(1-_raw_predictions_!$M411*'Score Dashboard'!$B$2) * _raw_predictions_!I411/_coefficients_!L$2 * (_raw_predictions_!J411-_coefficients_!I$2)/_coefficients_!I$8</f>
        <v>-6.73076554059239E-2</v>
      </c>
      <c r="J411">
        <f>(1-_raw_predictions_!$M411*'Score Dashboard'!$B$2) * _raw_predictions_!K411/_coefficients_!M$2 * (_raw_predictions_!L411-_coefficients_!J$2)/_coefficients_!J$8</f>
        <v>-0.18055688306502304</v>
      </c>
      <c r="K411">
        <f t="shared" si="6"/>
        <v>-3.0817250470001332</v>
      </c>
    </row>
    <row r="412" spans="1:11">
      <c r="A412" t="str">
        <f>_raw_predictions_!A412</f>
        <v>Josh Green</v>
      </c>
      <c r="B412">
        <f>(_raw_predictions_!B412*(1-_raw_predictions_!$M412*'Score Dashboard'!$B$2) + 'Score Dashboard'!$B$2*_raw_predictions_!$M412*_coefficients_!B$12- _coefficients_!B$2)/_coefficients_!B$8</f>
        <v>-0.90501741723468365</v>
      </c>
      <c r="C412">
        <f>(_raw_predictions_!C412*(1-_raw_predictions_!$M412*'Score Dashboard'!$B$2) + 'Score Dashboard'!$B$2*_raw_predictions_!$M412*_coefficients_!C$12- _coefficients_!C$2)/_coefficients_!C$8</f>
        <v>-0.92986435615085639</v>
      </c>
      <c r="D412">
        <f>(_raw_predictions_!D412*(1-_raw_predictions_!$M412*'Score Dashboard'!$B$2) + 'Score Dashboard'!$B$2*_raw_predictions_!$M412*_coefficients_!D$12- _coefficients_!D$2)/_coefficients_!D$8</f>
        <v>-0.80410741925685658</v>
      </c>
      <c r="E412">
        <f>(_raw_predictions_!E412*(1-_raw_predictions_!$M412*'Score Dashboard'!$B$2) + 'Score Dashboard'!$B$2*_raw_predictions_!$M412*_coefficients_!E$12- _coefficients_!E$2)/_coefficients_!E$8</f>
        <v>-0.23787221872401976</v>
      </c>
      <c r="F412">
        <f>(_raw_predictions_!F412*(1-_raw_predictions_!$M412*'Score Dashboard'!$B$2) + 'Score Dashboard'!$B$2*_raw_predictions_!$M412*_coefficients_!F$12- _coefficients_!F$2)/_coefficients_!F$8</f>
        <v>-0.86327140796829038</v>
      </c>
      <c r="G412">
        <f>(_raw_predictions_!G412*(1-_raw_predictions_!$M412*'Score Dashboard'!$B$2) + 'Score Dashboard'!$B$2*_raw_predictions_!$M412*_coefficients_!G$12- _coefficients_!G$2)/_coefficients_!G$8</f>
        <v>-0.43683750105859126</v>
      </c>
      <c r="H412">
        <f>(_coefficients_!H$2 - _raw_predictions_!H412*(1-_raw_predictions_!$M412*'Score Dashboard'!$B$2) - _raw_predictions_!$M412*'Score Dashboard'!$B$2*_coefficients_!H$12)/_coefficients_!H$8</f>
        <v>0.70894721767508317</v>
      </c>
      <c r="I412">
        <f>(1-_raw_predictions_!$M412*'Score Dashboard'!$B$2) * _raw_predictions_!I412/_coefficients_!L$2 * (_raw_predictions_!J412-_coefficients_!I$2)/_coefficients_!I$8</f>
        <v>-0.1659995118127347</v>
      </c>
      <c r="J412">
        <f>(1-_raw_predictions_!$M412*'Score Dashboard'!$B$2) * _raw_predictions_!K412/_coefficients_!M$2 * (_raw_predictions_!L412-_coefficients_!J$2)/_coefficients_!J$8</f>
        <v>-3.7658081582411566E-2</v>
      </c>
      <c r="K412">
        <f t="shared" si="6"/>
        <v>-3.6716806961133615</v>
      </c>
    </row>
    <row r="413" spans="1:11">
      <c r="A413" t="str">
        <f>_raw_predictions_!A413</f>
        <v>Jaden McDaniels</v>
      </c>
      <c r="B413">
        <f>(_raw_predictions_!B413*(1-_raw_predictions_!$M413*'Score Dashboard'!$B$2) + 'Score Dashboard'!$B$2*_raw_predictions_!$M413*_coefficients_!B$12- _coefficients_!B$2)/_coefficients_!B$8</f>
        <v>-0.20732605350871935</v>
      </c>
      <c r="C413">
        <f>(_raw_predictions_!C413*(1-_raw_predictions_!$M413*'Score Dashboard'!$B$2) + 'Score Dashboard'!$B$2*_raw_predictions_!$M413*_coefficients_!C$12- _coefficients_!C$2)/_coefficients_!C$8</f>
        <v>-0.41098652460950175</v>
      </c>
      <c r="D413">
        <f>(_raw_predictions_!D413*(1-_raw_predictions_!$M413*'Score Dashboard'!$B$2) + 'Score Dashboard'!$B$2*_raw_predictions_!$M413*_coefficients_!D$12- _coefficients_!D$2)/_coefficients_!D$8</f>
        <v>-0.67135244087689916</v>
      </c>
      <c r="E413">
        <f>(_raw_predictions_!E413*(1-_raw_predictions_!$M413*'Score Dashboard'!$B$2) + 'Score Dashboard'!$B$2*_raw_predictions_!$M413*_coefficients_!E$12- _coefficients_!E$2)/_coefficients_!E$8</f>
        <v>0.12688272957617397</v>
      </c>
      <c r="F413">
        <f>(_raw_predictions_!F413*(1-_raw_predictions_!$M413*'Score Dashboard'!$B$2) + 'Score Dashboard'!$B$2*_raw_predictions_!$M413*_coefficients_!F$12- _coefficients_!F$2)/_coefficients_!F$8</f>
        <v>0.57415648747088321</v>
      </c>
      <c r="G413">
        <f>(_raw_predictions_!G413*(1-_raw_predictions_!$M413*'Score Dashboard'!$B$2) + 'Score Dashboard'!$B$2*_raw_predictions_!$M413*_coefficients_!G$12- _coefficients_!G$2)/_coefficients_!G$8</f>
        <v>-5.4098840264799448E-2</v>
      </c>
      <c r="H413">
        <f>(_coefficients_!H$2 - _raw_predictions_!H413*(1-_raw_predictions_!$M413*'Score Dashboard'!$B$2) - _raw_predictions_!$M413*'Score Dashboard'!$B$2*_coefficients_!H$12)/_coefficients_!H$8</f>
        <v>0.41644557866723503</v>
      </c>
      <c r="I413">
        <f>(1-_raw_predictions_!$M413*'Score Dashboard'!$B$2) * _raw_predictions_!I413/_coefficients_!L$2 * (_raw_predictions_!J413-_coefficients_!I$2)/_coefficients_!I$8</f>
        <v>-0.37156609569178961</v>
      </c>
      <c r="J413">
        <f>(1-_raw_predictions_!$M413*'Score Dashboard'!$B$2) * _raw_predictions_!K413/_coefficients_!M$2 * (_raw_predictions_!L413-_coefficients_!J$2)/_coefficients_!J$8</f>
        <v>5.8161475444708788E-2</v>
      </c>
      <c r="K413">
        <f t="shared" si="6"/>
        <v>-0.53968368379270815</v>
      </c>
    </row>
    <row r="414" spans="1:11">
      <c r="A414" t="str">
        <f>_raw_predictions_!A414</f>
        <v>Giannis Antetokounmpo</v>
      </c>
      <c r="B414">
        <f>(_raw_predictions_!B414*(1-_raw_predictions_!$M414*'Score Dashboard'!$B$2) + 'Score Dashboard'!$B$2*_raw_predictions_!$M414*_coefficients_!B$12- _coefficients_!B$2)/_coefficients_!B$8</f>
        <v>1.9811778651026994</v>
      </c>
      <c r="C414">
        <f>(_raw_predictions_!C414*(1-_raw_predictions_!$M414*'Score Dashboard'!$B$2) + 'Score Dashboard'!$B$2*_raw_predictions_!$M414*_coefficients_!C$12- _coefficients_!C$2)/_coefficients_!C$8</f>
        <v>1.8854840599156544</v>
      </c>
      <c r="D414">
        <f>(_raw_predictions_!D414*(1-_raw_predictions_!$M414*'Score Dashboard'!$B$2) + 'Score Dashboard'!$B$2*_raw_predictions_!$M414*_coefficients_!D$12- _coefficients_!D$2)/_coefficients_!D$8</f>
        <v>0.70962039810345445</v>
      </c>
      <c r="E414">
        <f>(_raw_predictions_!E414*(1-_raw_predictions_!$M414*'Score Dashboard'!$B$2) + 'Score Dashboard'!$B$2*_raw_predictions_!$M414*_coefficients_!E$12- _coefficients_!E$2)/_coefficients_!E$8</f>
        <v>-0.36125845074944185</v>
      </c>
      <c r="F414">
        <f>(_raw_predictions_!F414*(1-_raw_predictions_!$M414*'Score Dashboard'!$B$2) + 'Score Dashboard'!$B$2*_raw_predictions_!$M414*_coefficients_!F$12- _coefficients_!F$2)/_coefficients_!F$8</f>
        <v>0.32120566585948895</v>
      </c>
      <c r="G414">
        <f>(_raw_predictions_!G414*(1-_raw_predictions_!$M414*'Score Dashboard'!$B$2) + 'Score Dashboard'!$B$2*_raw_predictions_!$M414*_coefficients_!G$12- _coefficients_!G$2)/_coefficients_!G$8</f>
        <v>-0.97223068871344709</v>
      </c>
      <c r="H414">
        <f>(_coefficients_!H$2 - _raw_predictions_!H414*(1-_raw_predictions_!$M414*'Score Dashboard'!$B$2) - _raw_predictions_!$M414*'Score Dashboard'!$B$2*_coefficients_!H$12)/_coefficients_!H$8</f>
        <v>-2.0869368733619451</v>
      </c>
      <c r="I414">
        <f>(1-_raw_predictions_!$M414*'Score Dashboard'!$B$2) * _raw_predictions_!I414/_coefficients_!L$2 * (_raw_predictions_!J414-_coefficients_!I$2)/_coefficients_!I$8</f>
        <v>-3.2504952293943243</v>
      </c>
      <c r="J414">
        <f>(1-_raw_predictions_!$M414*'Score Dashboard'!$B$2) * _raw_predictions_!K414/_coefficients_!M$2 * (_raw_predictions_!L414-_coefficients_!J$2)/_coefficients_!J$8</f>
        <v>1.7167089849885617</v>
      </c>
      <c r="K414">
        <f t="shared" si="6"/>
        <v>-5.6724268249298548E-2</v>
      </c>
    </row>
    <row r="415" spans="1:11">
      <c r="A415" t="str">
        <f>_raw_predictions_!A415</f>
        <v>Georges Niang</v>
      </c>
      <c r="B415">
        <f>(_raw_predictions_!B415*(1-_raw_predictions_!$M415*'Score Dashboard'!$B$2) + 'Score Dashboard'!$B$2*_raw_predictions_!$M415*_coefficients_!B$12- _coefficients_!B$2)/_coefficients_!B$8</f>
        <v>-1.3572767924084816</v>
      </c>
      <c r="C415">
        <f>(_raw_predictions_!C415*(1-_raw_predictions_!$M415*'Score Dashboard'!$B$2) + 'Score Dashboard'!$B$2*_raw_predictions_!$M415*_coefficients_!C$12- _coefficients_!C$2)/_coefficients_!C$8</f>
        <v>-1.3273930229046293</v>
      </c>
      <c r="D415">
        <f>(_raw_predictions_!D415*(1-_raw_predictions_!$M415*'Score Dashboard'!$B$2) + 'Score Dashboard'!$B$2*_raw_predictions_!$M415*_coefficients_!D$12- _coefficients_!D$2)/_coefficients_!D$8</f>
        <v>-1.2013055359162104</v>
      </c>
      <c r="E415">
        <f>(_raw_predictions_!E415*(1-_raw_predictions_!$M415*'Score Dashboard'!$B$2) + 'Score Dashboard'!$B$2*_raw_predictions_!$M415*_coefficients_!E$12- _coefficients_!E$2)/_coefficients_!E$8</f>
        <v>-1.5908956133698047</v>
      </c>
      <c r="F415">
        <f>(_raw_predictions_!F415*(1-_raw_predictions_!$M415*'Score Dashboard'!$B$2) + 'Score Dashboard'!$B$2*_raw_predictions_!$M415*_coefficients_!F$12- _coefficients_!F$2)/_coefficients_!F$8</f>
        <v>-0.91427501556760249</v>
      </c>
      <c r="G415">
        <f>(_raw_predictions_!G415*(1-_raw_predictions_!$M415*'Score Dashboard'!$B$2) + 'Score Dashboard'!$B$2*_raw_predictions_!$M415*_coefficients_!G$12- _coefficients_!G$2)/_coefficients_!G$8</f>
        <v>0.36809533491559737</v>
      </c>
      <c r="H415">
        <f>(_coefficients_!H$2 - _raw_predictions_!H415*(1-_raw_predictions_!$M415*'Score Dashboard'!$B$2) - _raw_predictions_!$M415*'Score Dashboard'!$B$2*_coefficients_!H$12)/_coefficients_!H$8</f>
        <v>1.4757068536331217</v>
      </c>
      <c r="I415">
        <f>(1-_raw_predictions_!$M415*'Score Dashboard'!$B$2) * _raw_predictions_!I415/_coefficients_!L$2 * (_raw_predictions_!J415-_coefficients_!I$2)/_coefficients_!I$8</f>
        <v>0.12091194699183153</v>
      </c>
      <c r="J415">
        <f>(1-_raw_predictions_!$M415*'Score Dashboard'!$B$2) * _raw_predictions_!K415/_coefficients_!M$2 * (_raw_predictions_!L415-_coefficients_!J$2)/_coefficients_!J$8</f>
        <v>-0.45881760764362861</v>
      </c>
      <c r="K415">
        <f t="shared" si="6"/>
        <v>-4.8852494522698056</v>
      </c>
    </row>
    <row r="416" spans="1:11">
      <c r="A416" t="str">
        <f>_raw_predictions_!A416</f>
        <v>George Hill</v>
      </c>
      <c r="B416">
        <f>(_raw_predictions_!B416*(1-_raw_predictions_!$M416*'Score Dashboard'!$B$2) + 'Score Dashboard'!$B$2*_raw_predictions_!$M416*_coefficients_!B$12- _coefficients_!B$2)/_coefficients_!B$8</f>
        <v>-1.6338792446064279</v>
      </c>
      <c r="C416">
        <f>(_raw_predictions_!C416*(1-_raw_predictions_!$M416*'Score Dashboard'!$B$2) + 'Score Dashboard'!$B$2*_raw_predictions_!$M416*_coefficients_!C$12- _coefficients_!C$2)/_coefficients_!C$8</f>
        <v>-1.3266574779702835</v>
      </c>
      <c r="D416">
        <f>(_raw_predictions_!D416*(1-_raw_predictions_!$M416*'Score Dashboard'!$B$2) + 'Score Dashboard'!$B$2*_raw_predictions_!$M416*_coefficients_!D$12- _coefficients_!D$2)/_coefficients_!D$8</f>
        <v>-0.72271702480921485</v>
      </c>
      <c r="E416">
        <f>(_raw_predictions_!E416*(1-_raw_predictions_!$M416*'Score Dashboard'!$B$2) + 'Score Dashboard'!$B$2*_raw_predictions_!$M416*_coefficients_!E$12- _coefficients_!E$2)/_coefficients_!E$8</f>
        <v>-1.084826920846901</v>
      </c>
      <c r="F416">
        <f>(_raw_predictions_!F416*(1-_raw_predictions_!$M416*'Score Dashboard'!$B$2) + 'Score Dashboard'!$B$2*_raw_predictions_!$M416*_coefficients_!F$12- _coefficients_!F$2)/_coefficients_!F$8</f>
        <v>-0.83630864443024688</v>
      </c>
      <c r="G416">
        <f>(_raw_predictions_!G416*(1-_raw_predictions_!$M416*'Score Dashboard'!$B$2) + 'Score Dashboard'!$B$2*_raw_predictions_!$M416*_coefficients_!G$12- _coefficients_!G$2)/_coefficients_!G$8</f>
        <v>-0.81264612284195381</v>
      </c>
      <c r="H416">
        <f>(_coefficients_!H$2 - _raw_predictions_!H416*(1-_raw_predictions_!$M416*'Score Dashboard'!$B$2) - _raw_predictions_!$M416*'Score Dashboard'!$B$2*_coefficients_!H$12)/_coefficients_!H$8</f>
        <v>1.2477023262720255</v>
      </c>
      <c r="I416">
        <f>(1-_raw_predictions_!$M416*'Score Dashboard'!$B$2) * _raw_predictions_!I416/_coefficients_!L$2 * (_raw_predictions_!J416-_coefficients_!I$2)/_coefficients_!I$8</f>
        <v>-3.4755435732138518E-2</v>
      </c>
      <c r="J416">
        <f>(1-_raw_predictions_!$M416*'Score Dashboard'!$B$2) * _raw_predictions_!K416/_coefficients_!M$2 * (_raw_predictions_!L416-_coefficients_!J$2)/_coefficients_!J$8</f>
        <v>-0.14616257428572293</v>
      </c>
      <c r="K416">
        <f t="shared" si="6"/>
        <v>-5.3502511192508644</v>
      </c>
    </row>
    <row r="417" spans="1:11">
      <c r="A417" t="str">
        <f>_raw_predictions_!A417</f>
        <v>Gary Trent Jr.</v>
      </c>
      <c r="B417">
        <f>(_raw_predictions_!B417*(1-_raw_predictions_!$M417*'Score Dashboard'!$B$2) + 'Score Dashboard'!$B$2*_raw_predictions_!$M417*_coefficients_!B$12- _coefficients_!B$2)/_coefficients_!B$8</f>
        <v>0.41199749900083893</v>
      </c>
      <c r="C417">
        <f>(_raw_predictions_!C417*(1-_raw_predictions_!$M417*'Score Dashboard'!$B$2) + 'Score Dashboard'!$B$2*_raw_predictions_!$M417*_coefficients_!C$12- _coefficients_!C$2)/_coefficients_!C$8</f>
        <v>-1.0209629210586926</v>
      </c>
      <c r="D417">
        <f>(_raw_predictions_!D417*(1-_raw_predictions_!$M417*'Score Dashboard'!$B$2) + 'Score Dashboard'!$B$2*_raw_predictions_!$M417*_coefficients_!D$12- _coefficients_!D$2)/_coefficients_!D$8</f>
        <v>-0.76599965632363531</v>
      </c>
      <c r="E417">
        <f>(_raw_predictions_!E417*(1-_raw_predictions_!$M417*'Score Dashboard'!$B$2) + 'Score Dashboard'!$B$2*_raw_predictions_!$M417*_coefficients_!E$12- _coefficients_!E$2)/_coefficients_!E$8</f>
        <v>1.5641383354432741</v>
      </c>
      <c r="F417">
        <f>(_raw_predictions_!F417*(1-_raw_predictions_!$M417*'Score Dashboard'!$B$2) + 'Score Dashboard'!$B$2*_raw_predictions_!$M417*_coefficients_!F$12- _coefficients_!F$2)/_coefficients_!F$8</f>
        <v>-0.76116444036568254</v>
      </c>
      <c r="G417">
        <f>(_raw_predictions_!G417*(1-_raw_predictions_!$M417*'Score Dashboard'!$B$2) + 'Score Dashboard'!$B$2*_raw_predictions_!$M417*_coefficients_!G$12- _coefficients_!G$2)/_coefficients_!G$8</f>
        <v>1.0332029440327468</v>
      </c>
      <c r="H417">
        <f>(_coefficients_!H$2 - _raw_predictions_!H417*(1-_raw_predictions_!$M417*'Score Dashboard'!$B$2) - _raw_predictions_!$M417*'Score Dashboard'!$B$2*_coefficients_!H$12)/_coefficients_!H$8</f>
        <v>0.86114165021450395</v>
      </c>
      <c r="I417">
        <f>(1-_raw_predictions_!$M417*'Score Dashboard'!$B$2) * _raw_predictions_!I417/_coefficients_!L$2 * (_raw_predictions_!J417-_coefficients_!I$2)/_coefficients_!I$8</f>
        <v>0.31923490500238766</v>
      </c>
      <c r="J417">
        <f>(1-_raw_predictions_!$M417*'Score Dashboard'!$B$2) * _raw_predictions_!K417/_coefficients_!M$2 * (_raw_predictions_!L417-_coefficients_!J$2)/_coefficients_!J$8</f>
        <v>-1.0922117611898381</v>
      </c>
      <c r="K417">
        <f t="shared" si="6"/>
        <v>0.54937655475590308</v>
      </c>
    </row>
    <row r="418" spans="1:11">
      <c r="A418" t="str">
        <f>_raw_predictions_!A418</f>
        <v>Gary Harris</v>
      </c>
      <c r="B418">
        <f>(_raw_predictions_!B418*(1-_raw_predictions_!$M418*'Score Dashboard'!$B$2) + 'Score Dashboard'!$B$2*_raw_predictions_!$M418*_coefficients_!B$12- _coefficients_!B$2)/_coefficients_!B$8</f>
        <v>-1.3402820391472736</v>
      </c>
      <c r="C418">
        <f>(_raw_predictions_!C418*(1-_raw_predictions_!$M418*'Score Dashboard'!$B$2) + 'Score Dashboard'!$B$2*_raw_predictions_!$M418*_coefficients_!C$12- _coefficients_!C$2)/_coefficients_!C$8</f>
        <v>-1.2672295295283103</v>
      </c>
      <c r="D418">
        <f>(_raw_predictions_!D418*(1-_raw_predictions_!$M418*'Score Dashboard'!$B$2) + 'Score Dashboard'!$B$2*_raw_predictions_!$M418*_coefficients_!D$12- _coefficients_!D$2)/_coefficients_!D$8</f>
        <v>-0.98934148852436465</v>
      </c>
      <c r="E418">
        <f>(_raw_predictions_!E418*(1-_raw_predictions_!$M418*'Score Dashboard'!$B$2) + 'Score Dashboard'!$B$2*_raw_predictions_!$M418*_coefficients_!E$12- _coefficients_!E$2)/_coefficients_!E$8</f>
        <v>-0.42954147264014242</v>
      </c>
      <c r="F418">
        <f>(_raw_predictions_!F418*(1-_raw_predictions_!$M418*'Score Dashboard'!$B$2) + 'Score Dashboard'!$B$2*_raw_predictions_!$M418*_coefficients_!F$12- _coefficients_!F$2)/_coefficients_!F$8</f>
        <v>-0.71745856645807538</v>
      </c>
      <c r="G418">
        <f>(_raw_predictions_!G418*(1-_raw_predictions_!$M418*'Score Dashboard'!$B$2) + 'Score Dashboard'!$B$2*_raw_predictions_!$M418*_coefficients_!G$12- _coefficients_!G$2)/_coefficients_!G$8</f>
        <v>-0.20348527008902462</v>
      </c>
      <c r="H418">
        <f>(_coefficients_!H$2 - _raw_predictions_!H418*(1-_raw_predictions_!$M418*'Score Dashboard'!$B$2) - _raw_predictions_!$M418*'Score Dashboard'!$B$2*_coefficients_!H$12)/_coefficients_!H$8</f>
        <v>1.4869605008890392</v>
      </c>
      <c r="I418">
        <f>(1-_raw_predictions_!$M418*'Score Dashboard'!$B$2) * _raw_predictions_!I418/_coefficients_!L$2 * (_raw_predictions_!J418-_coefficients_!I$2)/_coefficients_!I$8</f>
        <v>0.10543602400523899</v>
      </c>
      <c r="J418">
        <f>(1-_raw_predictions_!$M418*'Score Dashboard'!$B$2) * _raw_predictions_!K418/_coefficients_!M$2 * (_raw_predictions_!L418-_coefficients_!J$2)/_coefficients_!J$8</f>
        <v>-0.3391692538084502</v>
      </c>
      <c r="K418">
        <f t="shared" si="6"/>
        <v>-3.6941110953013632</v>
      </c>
    </row>
    <row r="419" spans="1:11">
      <c r="A419" t="str">
        <f>_raw_predictions_!A419</f>
        <v>Garrison Mathews</v>
      </c>
      <c r="B419">
        <f>(_raw_predictions_!B419*(1-_raw_predictions_!$M419*'Score Dashboard'!$B$2) + 'Score Dashboard'!$B$2*_raw_predictions_!$M419*_coefficients_!B$12- _coefficients_!B$2)/_coefficients_!B$8</f>
        <v>-1.5705732556186394</v>
      </c>
      <c r="C419">
        <f>(_raw_predictions_!C419*(1-_raw_predictions_!$M419*'Score Dashboard'!$B$2) + 'Score Dashboard'!$B$2*_raw_predictions_!$M419*_coefficients_!C$12- _coefficients_!C$2)/_coefficients_!C$8</f>
        <v>-1.4054038794146848</v>
      </c>
      <c r="D419">
        <f>(_raw_predictions_!D419*(1-_raw_predictions_!$M419*'Score Dashboard'!$B$2) + 'Score Dashboard'!$B$2*_raw_predictions_!$M419*_coefficients_!D$12- _coefficients_!D$2)/_coefficients_!D$8</f>
        <v>-1.1924413583942433</v>
      </c>
      <c r="E419">
        <f>(_raw_predictions_!E419*(1-_raw_predictions_!$M419*'Score Dashboard'!$B$2) + 'Score Dashboard'!$B$2*_raw_predictions_!$M419*_coefficients_!E$12- _coefficients_!E$2)/_coefficients_!E$8</f>
        <v>-1.4411865528770487</v>
      </c>
      <c r="F419">
        <f>(_raw_predictions_!F419*(1-_raw_predictions_!$M419*'Score Dashboard'!$B$2) + 'Score Dashboard'!$B$2*_raw_predictions_!$M419*_coefficients_!F$12- _coefficients_!F$2)/_coefficients_!F$8</f>
        <v>-0.87949041451730159</v>
      </c>
      <c r="G419">
        <f>(_raw_predictions_!G419*(1-_raw_predictions_!$M419*'Score Dashboard'!$B$2) + 'Score Dashboard'!$B$2*_raw_predictions_!$M419*_coefficients_!G$12- _coefficients_!G$2)/_coefficients_!G$8</f>
        <v>-0.32248000769960189</v>
      </c>
      <c r="H419">
        <f>(_coefficients_!H$2 - _raw_predictions_!H419*(1-_raw_predictions_!$M419*'Score Dashboard'!$B$2) - _raw_predictions_!$M419*'Score Dashboard'!$B$2*_coefficients_!H$12)/_coefficients_!H$8</f>
        <v>1.4923557847416982</v>
      </c>
      <c r="I419">
        <f>(1-_raw_predictions_!$M419*'Score Dashboard'!$B$2) * _raw_predictions_!I419/_coefficients_!L$2 * (_raw_predictions_!J419-_coefficients_!I$2)/_coefficients_!I$8</f>
        <v>9.7020243724624186E-2</v>
      </c>
      <c r="J419">
        <f>(1-_raw_predictions_!$M419*'Score Dashboard'!$B$2) * _raw_predictions_!K419/_coefficients_!M$2 * (_raw_predictions_!L419-_coefficients_!J$2)/_coefficients_!J$8</f>
        <v>-0.38036192937733987</v>
      </c>
      <c r="K419">
        <f t="shared" si="6"/>
        <v>-5.6025613694325385</v>
      </c>
    </row>
    <row r="420" spans="1:11">
      <c r="A420" t="str">
        <f>_raw_predictions_!A420</f>
        <v>Garrett Temple</v>
      </c>
      <c r="B420">
        <f>(_raw_predictions_!B420*(1-_raw_predictions_!$M420*'Score Dashboard'!$B$2) + 'Score Dashboard'!$B$2*_raw_predictions_!$M420*_coefficients_!B$12- _coefficients_!B$2)/_coefficients_!B$8</f>
        <v>-1.9376378299859971</v>
      </c>
      <c r="C420">
        <f>(_raw_predictions_!C420*(1-_raw_predictions_!$M420*'Score Dashboard'!$B$2) + 'Score Dashboard'!$B$2*_raw_predictions_!$M420*_coefficients_!C$12- _coefficients_!C$2)/_coefficients_!C$8</f>
        <v>-1.6329384840621737</v>
      </c>
      <c r="D420">
        <f>(_raw_predictions_!D420*(1-_raw_predictions_!$M420*'Score Dashboard'!$B$2) + 'Score Dashboard'!$B$2*_raw_predictions_!$M420*_coefficients_!D$12- _coefficients_!D$2)/_coefficients_!D$8</f>
        <v>-1.2649935073105851</v>
      </c>
      <c r="E420">
        <f>(_raw_predictions_!E420*(1-_raw_predictions_!$M420*'Score Dashboard'!$B$2) + 'Score Dashboard'!$B$2*_raw_predictions_!$M420*_coefficients_!E$12- _coefficients_!E$2)/_coefficients_!E$8</f>
        <v>-1.5551483824502672</v>
      </c>
      <c r="F420">
        <f>(_raw_predictions_!F420*(1-_raw_predictions_!$M420*'Score Dashboard'!$B$2) + 'Score Dashboard'!$B$2*_raw_predictions_!$M420*_coefficients_!F$12- _coefficients_!F$2)/_coefficients_!F$8</f>
        <v>-0.91571390947562947</v>
      </c>
      <c r="G420">
        <f>(_raw_predictions_!G420*(1-_raw_predictions_!$M420*'Score Dashboard'!$B$2) + 'Score Dashboard'!$B$2*_raw_predictions_!$M420*_coefficients_!G$12- _coefficients_!G$2)/_coefficients_!G$8</f>
        <v>-1.0008764314812502</v>
      </c>
      <c r="H420">
        <f>(_coefficients_!H$2 - _raw_predictions_!H420*(1-_raw_predictions_!$M420*'Score Dashboard'!$B$2) - _raw_predictions_!$M420*'Score Dashboard'!$B$2*_coefficients_!H$12)/_coefficients_!H$8</f>
        <v>1.8509806143156815</v>
      </c>
      <c r="I420">
        <f>(1-_raw_predictions_!$M420*'Score Dashboard'!$B$2) * _raw_predictions_!I420/_coefficients_!L$2 * (_raw_predictions_!J420-_coefficients_!I$2)/_coefficients_!I$8</f>
        <v>-1.2655690099592675E-2</v>
      </c>
      <c r="J420">
        <f>(1-_raw_predictions_!$M420*'Score Dashboard'!$B$2) * _raw_predictions_!K420/_coefficients_!M$2 * (_raw_predictions_!L420-_coefficients_!J$2)/_coefficients_!J$8</f>
        <v>-0.13831930859505079</v>
      </c>
      <c r="K420">
        <f t="shared" si="6"/>
        <v>-6.6073029291448648</v>
      </c>
    </row>
    <row r="421" spans="1:11">
      <c r="A421" t="str">
        <f>_raw_predictions_!A421</f>
        <v>Gabe Vincent</v>
      </c>
      <c r="B421">
        <f>(_raw_predictions_!B421*(1-_raw_predictions_!$M421*'Score Dashboard'!$B$2) + 'Score Dashboard'!$B$2*_raw_predictions_!$M421*_coefficients_!B$12- _coefficients_!B$2)/_coefficients_!B$8</f>
        <v>-0.91325455886402895</v>
      </c>
      <c r="C421">
        <f>(_raw_predictions_!C421*(1-_raw_predictions_!$M421*'Score Dashboard'!$B$2) + 'Score Dashboard'!$B$2*_raw_predictions_!$M421*_coefficients_!C$12- _coefficients_!C$2)/_coefficients_!C$8</f>
        <v>-1.3302021160926261</v>
      </c>
      <c r="D421">
        <f>(_raw_predictions_!D421*(1-_raw_predictions_!$M421*'Score Dashboard'!$B$2) + 'Score Dashboard'!$B$2*_raw_predictions_!$M421*_coefficients_!D$12- _coefficients_!D$2)/_coefficients_!D$8</f>
        <v>-0.39136789850147746</v>
      </c>
      <c r="E421">
        <f>(_raw_predictions_!E421*(1-_raw_predictions_!$M421*'Score Dashboard'!$B$2) + 'Score Dashboard'!$B$2*_raw_predictions_!$M421*_coefficients_!E$12- _coefficients_!E$2)/_coefficients_!E$8</f>
        <v>-0.35232058417292317</v>
      </c>
      <c r="F421">
        <f>(_raw_predictions_!F421*(1-_raw_predictions_!$M421*'Score Dashboard'!$B$2) + 'Score Dashboard'!$B$2*_raw_predictions_!$M421*_coefficients_!F$12- _coefficients_!F$2)/_coefficients_!F$8</f>
        <v>-1.0058338512174851</v>
      </c>
      <c r="G421">
        <f>(_raw_predictions_!G421*(1-_raw_predictions_!$M421*'Score Dashboard'!$B$2) + 'Score Dashboard'!$B$2*_raw_predictions_!$M421*_coefficients_!G$12- _coefficients_!G$2)/_coefficients_!G$8</f>
        <v>2.5613269362205544E-2</v>
      </c>
      <c r="H421">
        <f>(_coefficients_!H$2 - _raw_predictions_!H421*(1-_raw_predictions_!$M421*'Score Dashboard'!$B$2) - _raw_predictions_!$M421*'Score Dashboard'!$B$2*_coefficients_!H$12)/_coefficients_!H$8</f>
        <v>0.65480206102989724</v>
      </c>
      <c r="I421">
        <f>(1-_raw_predictions_!$M421*'Score Dashboard'!$B$2) * _raw_predictions_!I421/_coefficients_!L$2 * (_raw_predictions_!J421-_coefficients_!I$2)/_coefficients_!I$8</f>
        <v>0.23186455734126579</v>
      </c>
      <c r="J421">
        <f>(1-_raw_predictions_!$M421*'Score Dashboard'!$B$2) * _raw_predictions_!K421/_coefficients_!M$2 * (_raw_predictions_!L421-_coefficients_!J$2)/_coefficients_!J$8</f>
        <v>-0.89145391838476329</v>
      </c>
      <c r="K421">
        <f t="shared" si="6"/>
        <v>-3.9721530394999349</v>
      </c>
    </row>
    <row r="422" spans="1:11">
      <c r="A422" t="str">
        <f>_raw_predictions_!A422</f>
        <v>Furkan Korkmaz</v>
      </c>
      <c r="B422">
        <f>(_raw_predictions_!B422*(1-_raw_predictions_!$M422*'Score Dashboard'!$B$2) + 'Score Dashboard'!$B$2*_raw_predictions_!$M422*_coefficients_!B$12- _coefficients_!B$2)/_coefficients_!B$8</f>
        <v>-1.6211314733682045</v>
      </c>
      <c r="C422">
        <f>(_raw_predictions_!C422*(1-_raw_predictions_!$M422*'Score Dashboard'!$B$2) + 'Score Dashboard'!$B$2*_raw_predictions_!$M422*_coefficients_!C$12- _coefficients_!C$2)/_coefficients_!C$8</f>
        <v>-1.4112668852401429</v>
      </c>
      <c r="D422">
        <f>(_raw_predictions_!D422*(1-_raw_predictions_!$M422*'Score Dashboard'!$B$2) + 'Score Dashboard'!$B$2*_raw_predictions_!$M422*_coefficients_!D$12- _coefficients_!D$2)/_coefficients_!D$8</f>
        <v>-1.1860782728805248</v>
      </c>
      <c r="E422">
        <f>(_raw_predictions_!E422*(1-_raw_predictions_!$M422*'Score Dashboard'!$B$2) + 'Score Dashboard'!$B$2*_raw_predictions_!$M422*_coefficients_!E$12- _coefficients_!E$2)/_coefficients_!E$8</f>
        <v>-1.4192756465280703</v>
      </c>
      <c r="F422">
        <f>(_raw_predictions_!F422*(1-_raw_predictions_!$M422*'Score Dashboard'!$B$2) + 'Score Dashboard'!$B$2*_raw_predictions_!$M422*_coefficients_!F$12- _coefficients_!F$2)/_coefficients_!F$8</f>
        <v>-0.91024210218123414</v>
      </c>
      <c r="G422">
        <f>(_raw_predictions_!G422*(1-_raw_predictions_!$M422*'Score Dashboard'!$B$2) + 'Score Dashboard'!$B$2*_raw_predictions_!$M422*_coefficients_!G$12- _coefficients_!G$2)/_coefficients_!G$8</f>
        <v>-0.70943171234410007</v>
      </c>
      <c r="H422">
        <f>(_coefficients_!H$2 - _raw_predictions_!H422*(1-_raw_predictions_!$M422*'Score Dashboard'!$B$2) - _raw_predictions_!$M422*'Score Dashboard'!$B$2*_coefficients_!H$12)/_coefficients_!H$8</f>
        <v>1.4327930528371953</v>
      </c>
      <c r="I422">
        <f>(1-_raw_predictions_!$M422*'Score Dashboard'!$B$2) * _raw_predictions_!I422/_coefficients_!L$2 * (_raw_predictions_!J422-_coefficients_!I$2)/_coefficients_!I$8</f>
        <v>3.1994368035023662E-3</v>
      </c>
      <c r="J422">
        <f>(1-_raw_predictions_!$M422*'Score Dashboard'!$B$2) * _raw_predictions_!K422/_coefficients_!M$2 * (_raw_predictions_!L422-_coefficients_!J$2)/_coefficients_!J$8</f>
        <v>-0.29657804587081132</v>
      </c>
      <c r="K422">
        <f t="shared" si="6"/>
        <v>-6.1180116487723906</v>
      </c>
    </row>
    <row r="423" spans="1:11">
      <c r="A423" t="str">
        <f>_raw_predictions_!A423</f>
        <v>Fred VanVleet</v>
      </c>
      <c r="B423">
        <f>(_raw_predictions_!B423*(1-_raw_predictions_!$M423*'Score Dashboard'!$B$2) + 'Score Dashboard'!$B$2*_raw_predictions_!$M423*_coefficients_!B$12- _coefficients_!B$2)/_coefficients_!B$8</f>
        <v>0.24431183801967044</v>
      </c>
      <c r="C423">
        <f>(_raw_predictions_!C423*(1-_raw_predictions_!$M423*'Score Dashboard'!$B$2) + 'Score Dashboard'!$B$2*_raw_predictions_!$M423*_coefficients_!C$12- _coefficients_!C$2)/_coefficients_!C$8</f>
        <v>-0.68001514241833172</v>
      </c>
      <c r="D423">
        <f>(_raw_predictions_!D423*(1-_raw_predictions_!$M423*'Score Dashboard'!$B$2) + 'Score Dashboard'!$B$2*_raw_predictions_!$M423*_coefficients_!D$12- _coefficients_!D$2)/_coefficients_!D$8</f>
        <v>1.3971530015585341</v>
      </c>
      <c r="E423">
        <f>(_raw_predictions_!E423*(1-_raw_predictions_!$M423*'Score Dashboard'!$B$2) + 'Score Dashboard'!$B$2*_raw_predictions_!$M423*_coefficients_!E$12- _coefficients_!E$2)/_coefficients_!E$8</f>
        <v>2.1882418050931398</v>
      </c>
      <c r="F423">
        <f>(_raw_predictions_!F423*(1-_raw_predictions_!$M423*'Score Dashboard'!$B$2) + 'Score Dashboard'!$B$2*_raw_predictions_!$M423*_coefficients_!F$12- _coefficients_!F$2)/_coefficients_!F$8</f>
        <v>-0.21687304957628786</v>
      </c>
      <c r="G423">
        <f>(_raw_predictions_!G423*(1-_raw_predictions_!$M423*'Score Dashboard'!$B$2) + 'Score Dashboard'!$B$2*_raw_predictions_!$M423*_coefficients_!G$12- _coefficients_!G$2)/_coefficients_!G$8</f>
        <v>1.1770611828775039</v>
      </c>
      <c r="H423">
        <f>(_coefficients_!H$2 - _raw_predictions_!H423*(1-_raw_predictions_!$M423*'Score Dashboard'!$B$2) - _raw_predictions_!$M423*'Score Dashboard'!$B$2*_coefficients_!H$12)/_coefficients_!H$8</f>
        <v>-0.42318818746969583</v>
      </c>
      <c r="I423">
        <f>(1-_raw_predictions_!$M423*'Score Dashboard'!$B$2) * _raw_predictions_!I423/_coefficients_!L$2 * (_raw_predictions_!J423-_coefficients_!I$2)/_coefficients_!I$8</f>
        <v>0.77428789402110643</v>
      </c>
      <c r="J423">
        <f>(1-_raw_predictions_!$M423*'Score Dashboard'!$B$2) * _raw_predictions_!K423/_coefficients_!M$2 * (_raw_predictions_!L423-_coefficients_!J$2)/_coefficients_!J$8</f>
        <v>-1.5590159033059572</v>
      </c>
      <c r="K423">
        <f t="shared" si="6"/>
        <v>2.9019634387996818</v>
      </c>
    </row>
    <row r="424" spans="1:11">
      <c r="A424" t="str">
        <f>_raw_predictions_!A424</f>
        <v>Franz Wagner</v>
      </c>
      <c r="B424">
        <f>(_raw_predictions_!B424*(1-_raw_predictions_!$M424*'Score Dashboard'!$B$2) + 'Score Dashboard'!$B$2*_raw_predictions_!$M424*_coefficients_!B$12- _coefficients_!B$2)/_coefficients_!B$8</f>
        <v>1.1288634201535084</v>
      </c>
      <c r="C424">
        <f>(_raw_predictions_!C424*(1-_raw_predictions_!$M424*'Score Dashboard'!$B$2) + 'Score Dashboard'!$B$2*_raw_predictions_!$M424*_coefficients_!C$12- _coefficients_!C$2)/_coefficients_!C$8</f>
        <v>-0.35697769346950003</v>
      </c>
      <c r="D424">
        <f>(_raw_predictions_!D424*(1-_raw_predictions_!$M424*'Score Dashboard'!$B$2) + 'Score Dashboard'!$B$2*_raw_predictions_!$M424*_coefficients_!D$12- _coefficients_!D$2)/_coefficients_!D$8</f>
        <v>0.2902113908432169</v>
      </c>
      <c r="E424">
        <f>(_raw_predictions_!E424*(1-_raw_predictions_!$M424*'Score Dashboard'!$B$2) + 'Score Dashboard'!$B$2*_raw_predictions_!$M424*_coefficients_!E$12- _coefficients_!E$2)/_coefficients_!E$8</f>
        <v>0.61523310531926112</v>
      </c>
      <c r="F424">
        <f>(_raw_predictions_!F424*(1-_raw_predictions_!$M424*'Score Dashboard'!$B$2) + 'Score Dashboard'!$B$2*_raw_predictions_!$M424*_coefficients_!F$12- _coefficients_!F$2)/_coefficients_!F$8</f>
        <v>-0.5907053530746792</v>
      </c>
      <c r="G424">
        <f>(_raw_predictions_!G424*(1-_raw_predictions_!$M424*'Score Dashboard'!$B$2) + 'Score Dashboard'!$B$2*_raw_predictions_!$M424*_coefficients_!G$12- _coefficients_!G$2)/_coefficients_!G$8</f>
        <v>0.32146944620709245</v>
      </c>
      <c r="H424">
        <f>(_coefficients_!H$2 - _raw_predictions_!H424*(1-_raw_predictions_!$M424*'Score Dashboard'!$B$2) - _raw_predictions_!$M424*'Score Dashboard'!$B$2*_coefficients_!H$12)/_coefficients_!H$8</f>
        <v>-0.76107298934466927</v>
      </c>
      <c r="I424">
        <f>(1-_raw_predictions_!$M424*'Score Dashboard'!$B$2) * _raw_predictions_!I424/_coefficients_!L$2 * (_raw_predictions_!J424-_coefficients_!I$2)/_coefficients_!I$8</f>
        <v>0.67272635082930132</v>
      </c>
      <c r="J424">
        <f>(1-_raw_predictions_!$M424*'Score Dashboard'!$B$2) * _raw_predictions_!K424/_coefficients_!M$2 * (_raw_predictions_!L424-_coefficients_!J$2)/_coefficients_!J$8</f>
        <v>-0.47432068579880754</v>
      </c>
      <c r="K424">
        <f t="shared" si="6"/>
        <v>0.84542699166472435</v>
      </c>
    </row>
    <row r="425" spans="1:11">
      <c r="A425" t="str">
        <f>_raw_predictions_!A425</f>
        <v>Frank Ntilikina</v>
      </c>
      <c r="B425">
        <f>(_raw_predictions_!B425*(1-_raw_predictions_!$M425*'Score Dashboard'!$B$2) + 'Score Dashboard'!$B$2*_raw_predictions_!$M425*_coefficients_!B$12- _coefficients_!B$2)/_coefficients_!B$8</f>
        <v>-1.5922681350596743</v>
      </c>
      <c r="C425">
        <f>(_raw_predictions_!C425*(1-_raw_predictions_!$M425*'Score Dashboard'!$B$2) + 'Score Dashboard'!$B$2*_raw_predictions_!$M425*_coefficients_!C$12- _coefficients_!C$2)/_coefficients_!C$8</f>
        <v>-1.3295175900317329</v>
      </c>
      <c r="D425">
        <f>(_raw_predictions_!D425*(1-_raw_predictions_!$M425*'Score Dashboard'!$B$2) + 'Score Dashboard'!$B$2*_raw_predictions_!$M425*_coefficients_!D$12- _coefficients_!D$2)/_coefficients_!D$8</f>
        <v>-0.55232380442355955</v>
      </c>
      <c r="E425">
        <f>(_raw_predictions_!E425*(1-_raw_predictions_!$M425*'Score Dashboard'!$B$2) + 'Score Dashboard'!$B$2*_raw_predictions_!$M425*_coefficients_!E$12- _coefficients_!E$2)/_coefficients_!E$8</f>
        <v>-1.1612822142466592</v>
      </c>
      <c r="F425">
        <f>(_raw_predictions_!F425*(1-_raw_predictions_!$M425*'Score Dashboard'!$B$2) + 'Score Dashboard'!$B$2*_raw_predictions_!$M425*_coefficients_!F$12- _coefficients_!F$2)/_coefficients_!F$8</f>
        <v>-0.81002166458213232</v>
      </c>
      <c r="G425">
        <f>(_raw_predictions_!G425*(1-_raw_predictions_!$M425*'Score Dashboard'!$B$2) + 'Score Dashboard'!$B$2*_raw_predictions_!$M425*_coefficients_!G$12- _coefficients_!G$2)/_coefficients_!G$8</f>
        <v>-0.84033629818835787</v>
      </c>
      <c r="H425">
        <f>(_coefficients_!H$2 - _raw_predictions_!H425*(1-_raw_predictions_!$M425*'Score Dashboard'!$B$2) - _raw_predictions_!$M425*'Score Dashboard'!$B$2*_coefficients_!H$12)/_coefficients_!H$8</f>
        <v>1.1996644418846971</v>
      </c>
      <c r="I425">
        <f>(1-_raw_predictions_!$M425*'Score Dashboard'!$B$2) * _raw_predictions_!I425/_coefficients_!L$2 * (_raw_predictions_!J425-_coefficients_!I$2)/_coefficients_!I$8</f>
        <v>-4.2858553839445264E-2</v>
      </c>
      <c r="J425">
        <f>(1-_raw_predictions_!$M425*'Score Dashboard'!$B$2) * _raw_predictions_!K425/_coefficients_!M$2 * (_raw_predictions_!L425-_coefficients_!J$2)/_coefficients_!J$8</f>
        <v>-0.28214065504615821</v>
      </c>
      <c r="K425">
        <f t="shared" si="6"/>
        <v>-5.4110844735330224</v>
      </c>
    </row>
    <row r="426" spans="1:11">
      <c r="A426" t="str">
        <f>_raw_predictions_!A426</f>
        <v>Goga Bitadze</v>
      </c>
      <c r="B426">
        <f>(_raw_predictions_!B426*(1-_raw_predictions_!$M426*'Score Dashboard'!$B$2) + 'Score Dashboard'!$B$2*_raw_predictions_!$M426*_coefficients_!B$12- _coefficients_!B$2)/_coefficients_!B$8</f>
        <v>-1.6273443530204683</v>
      </c>
      <c r="C426">
        <f>(_raw_predictions_!C426*(1-_raw_predictions_!$M426*'Score Dashboard'!$B$2) + 'Score Dashboard'!$B$2*_raw_predictions_!$M426*_coefficients_!C$12- _coefficients_!C$2)/_coefficients_!C$8</f>
        <v>-0.84820991479068553</v>
      </c>
      <c r="D426">
        <f>(_raw_predictions_!D426*(1-_raw_predictions_!$M426*'Score Dashboard'!$B$2) + 'Score Dashboard'!$B$2*_raw_predictions_!$M426*_coefficients_!D$12- _coefficients_!D$2)/_coefficients_!D$8</f>
        <v>-1.1532380172677721</v>
      </c>
      <c r="E426">
        <f>(_raw_predictions_!E426*(1-_raw_predictions_!$M426*'Score Dashboard'!$B$2) + 'Score Dashboard'!$B$2*_raw_predictions_!$M426*_coefficients_!E$12- _coefficients_!E$2)/_coefficients_!E$8</f>
        <v>-1.6717099590590789</v>
      </c>
      <c r="F426">
        <f>(_raw_predictions_!F426*(1-_raw_predictions_!$M426*'Score Dashboard'!$B$2) + 'Score Dashboard'!$B$2*_raw_predictions_!$M426*_coefficients_!F$12- _coefficients_!F$2)/_coefficients_!F$8</f>
        <v>-0.11874790540589931</v>
      </c>
      <c r="G426">
        <f>(_raw_predictions_!G426*(1-_raw_predictions_!$M426*'Score Dashboard'!$B$2) + 'Score Dashboard'!$B$2*_raw_predictions_!$M426*_coefficients_!G$12- _coefficients_!G$2)/_coefficients_!G$8</f>
        <v>-1.0724749162352931</v>
      </c>
      <c r="H426">
        <f>(_coefficients_!H$2 - _raw_predictions_!H426*(1-_raw_predictions_!$M426*'Score Dashboard'!$B$2) - _raw_predictions_!$M426*'Score Dashboard'!$B$2*_coefficients_!H$12)/_coefficients_!H$8</f>
        <v>1.4748074808019429</v>
      </c>
      <c r="I426">
        <f>(1-_raw_predictions_!$M426*'Score Dashboard'!$B$2) * _raw_predictions_!I426/_coefficients_!L$2 * (_raw_predictions_!J426-_coefficients_!I$2)/_coefficients_!I$8</f>
        <v>-0.24268422655322799</v>
      </c>
      <c r="J426">
        <f>(1-_raw_predictions_!$M426*'Score Dashboard'!$B$2) * _raw_predictions_!K426/_coefficients_!M$2 * (_raw_predictions_!L426-_coefficients_!J$2)/_coefficients_!J$8</f>
        <v>0.17492781175771785</v>
      </c>
      <c r="K426">
        <f t="shared" si="6"/>
        <v>-5.0846739997727655</v>
      </c>
    </row>
    <row r="427" spans="1:11">
      <c r="A427" t="str">
        <f>_raw_predictions_!A427</f>
        <v>Frank Kaminsky</v>
      </c>
      <c r="B427">
        <f>(_raw_predictions_!B427*(1-_raw_predictions_!$M427*'Score Dashboard'!$B$2) + 'Score Dashboard'!$B$2*_raw_predictions_!$M427*_coefficients_!B$12- _coefficients_!B$2)/_coefficients_!B$8</f>
        <v>-1.6717629092047421</v>
      </c>
      <c r="C427">
        <f>(_raw_predictions_!C427*(1-_raw_predictions_!$M427*'Score Dashboard'!$B$2) + 'Score Dashboard'!$B$2*_raw_predictions_!$M427*_coefficients_!C$12- _coefficients_!C$2)/_coefficients_!C$8</f>
        <v>-1.1962616614787582</v>
      </c>
      <c r="D427">
        <f>(_raw_predictions_!D427*(1-_raw_predictions_!$M427*'Score Dashboard'!$B$2) + 'Score Dashboard'!$B$2*_raw_predictions_!$M427*_coefficients_!D$12- _coefficients_!D$2)/_coefficients_!D$8</f>
        <v>-1.1281259484160775</v>
      </c>
      <c r="E427">
        <f>(_raw_predictions_!E427*(1-_raw_predictions_!$M427*'Score Dashboard'!$B$2) + 'Score Dashboard'!$B$2*_raw_predictions_!$M427*_coefficients_!E$12- _coefficients_!E$2)/_coefficients_!E$8</f>
        <v>-1.7080588891946207</v>
      </c>
      <c r="F427">
        <f>(_raw_predictions_!F427*(1-_raw_predictions_!$M427*'Score Dashboard'!$B$2) + 'Score Dashboard'!$B$2*_raw_predictions_!$M427*_coefficients_!F$12- _coefficients_!F$2)/_coefficients_!F$8</f>
        <v>-0.61549721057959983</v>
      </c>
      <c r="G427">
        <f>(_raw_predictions_!G427*(1-_raw_predictions_!$M427*'Score Dashboard'!$B$2) + 'Score Dashboard'!$B$2*_raw_predictions_!$M427*_coefficients_!G$12- _coefficients_!G$2)/_coefficients_!G$8</f>
        <v>-0.93281520660039396</v>
      </c>
      <c r="H427">
        <f>(_coefficients_!H$2 - _raw_predictions_!H427*(1-_raw_predictions_!$M427*'Score Dashboard'!$B$2) - _raw_predictions_!$M427*'Score Dashboard'!$B$2*_coefficients_!H$12)/_coefficients_!H$8</f>
        <v>1.5302349731419298</v>
      </c>
      <c r="I427">
        <f>(1-_raw_predictions_!$M427*'Score Dashboard'!$B$2) * _raw_predictions_!I427/_coefficients_!L$2 * (_raw_predictions_!J427-_coefficients_!I$2)/_coefficients_!I$8</f>
        <v>9.1417900872708246E-3</v>
      </c>
      <c r="J427">
        <f>(1-_raw_predictions_!$M427*'Score Dashboard'!$B$2) * _raw_predictions_!K427/_coefficients_!M$2 * (_raw_predictions_!L427-_coefficients_!J$2)/_coefficients_!J$8</f>
        <v>2.035916164546921E-2</v>
      </c>
      <c r="K427">
        <f t="shared" si="6"/>
        <v>-5.6927859005995227</v>
      </c>
    </row>
    <row r="428" spans="1:11">
      <c r="A428" t="str">
        <f>_raw_predictions_!A428</f>
        <v>Facundo Campazzo</v>
      </c>
      <c r="B428">
        <f>(_raw_predictions_!B428*(1-_raw_predictions_!$M428*'Score Dashboard'!$B$2) + 'Score Dashboard'!$B$2*_raw_predictions_!$M428*_coefficients_!B$12- _coefficients_!B$2)/_coefficients_!B$8</f>
        <v>-1.6940314106369689</v>
      </c>
      <c r="C428">
        <f>(_raw_predictions_!C428*(1-_raw_predictions_!$M428*'Score Dashboard'!$B$2) + 'Score Dashboard'!$B$2*_raw_predictions_!$M428*_coefficients_!C$12- _coefficients_!C$2)/_coefficients_!C$8</f>
        <v>-1.4445159885655503</v>
      </c>
      <c r="D428">
        <f>(_raw_predictions_!D428*(1-_raw_predictions_!$M428*'Score Dashboard'!$B$2) + 'Score Dashboard'!$B$2*_raw_predictions_!$M428*_coefficients_!D$12- _coefficients_!D$2)/_coefficients_!D$8</f>
        <v>-0.72016580880195225</v>
      </c>
      <c r="E428">
        <f>(_raw_predictions_!E428*(1-_raw_predictions_!$M428*'Score Dashboard'!$B$2) + 'Score Dashboard'!$B$2*_raw_predictions_!$M428*_coefficients_!E$12- _coefficients_!E$2)/_coefficients_!E$8</f>
        <v>-0.76749187447883582</v>
      </c>
      <c r="F428">
        <f>(_raw_predictions_!F428*(1-_raw_predictions_!$M428*'Score Dashboard'!$B$2) + 'Score Dashboard'!$B$2*_raw_predictions_!$M428*_coefficients_!F$12- _coefficients_!F$2)/_coefficients_!F$8</f>
        <v>-0.93473812201204132</v>
      </c>
      <c r="G428">
        <f>(_raw_predictions_!G428*(1-_raw_predictions_!$M428*'Score Dashboard'!$B$2) + 'Score Dashboard'!$B$2*_raw_predictions_!$M428*_coefficients_!G$12- _coefficients_!G$2)/_coefficients_!G$8</f>
        <v>-0.8986978248119174</v>
      </c>
      <c r="H428">
        <f>(_coefficients_!H$2 - _raw_predictions_!H428*(1-_raw_predictions_!$M428*'Score Dashboard'!$B$2) - _raw_predictions_!$M428*'Score Dashboard'!$B$2*_coefficients_!H$12)/_coefficients_!H$8</f>
        <v>1.1501289122671627</v>
      </c>
      <c r="I428">
        <f>(1-_raw_predictions_!$M428*'Score Dashboard'!$B$2) * _raw_predictions_!I428/_coefficients_!L$2 * (_raw_predictions_!J428-_coefficients_!I$2)/_coefficients_!I$8</f>
        <v>-9.5396647112943982E-3</v>
      </c>
      <c r="J428">
        <f>(1-_raw_predictions_!$M428*'Score Dashboard'!$B$2) * _raw_predictions_!K428/_coefficients_!M$2 * (_raw_predictions_!L428-_coefficients_!J$2)/_coefficients_!J$8</f>
        <v>-0.2200379385270442</v>
      </c>
      <c r="K428">
        <f t="shared" si="6"/>
        <v>-5.5390897202784419</v>
      </c>
    </row>
    <row r="429" spans="1:11">
      <c r="A429" t="str">
        <f>_raw_predictions_!A429</f>
        <v>Evan Mobley</v>
      </c>
      <c r="B429">
        <f>(_raw_predictions_!B429*(1-_raw_predictions_!$M429*'Score Dashboard'!$B$2) + 'Score Dashboard'!$B$2*_raw_predictions_!$M429*_coefficients_!B$12- _coefficients_!B$2)/_coefficients_!B$8</f>
        <v>0.4207774844400663</v>
      </c>
      <c r="C429">
        <f>(_raw_predictions_!C429*(1-_raw_predictions_!$M429*'Score Dashboard'!$B$2) + 'Score Dashboard'!$B$2*_raw_predictions_!$M429*_coefficients_!C$12- _coefficients_!C$2)/_coefficients_!C$8</f>
        <v>1.5780011821440603</v>
      </c>
      <c r="D429">
        <f>(_raw_predictions_!D429*(1-_raw_predictions_!$M429*'Score Dashboard'!$B$2) + 'Score Dashboard'!$B$2*_raw_predictions_!$M429*_coefficients_!D$12- _coefficients_!D$2)/_coefficients_!D$8</f>
        <v>-7.8676354221292391E-2</v>
      </c>
      <c r="E429">
        <f>(_raw_predictions_!E429*(1-_raw_predictions_!$M429*'Score Dashboard'!$B$2) + 'Score Dashboard'!$B$2*_raw_predictions_!$M429*_coefficients_!E$12- _coefficients_!E$2)/_coefficients_!E$8</f>
        <v>-7.3272189602949525E-2</v>
      </c>
      <c r="F429">
        <f>(_raw_predictions_!F429*(1-_raw_predictions_!$M429*'Score Dashboard'!$B$2) + 'Score Dashboard'!$B$2*_raw_predictions_!$M429*_coefficients_!F$12- _coefficients_!F$2)/_coefficients_!F$8</f>
        <v>1.8871426251468004</v>
      </c>
      <c r="G429">
        <f>(_raw_predictions_!G429*(1-_raw_predictions_!$M429*'Score Dashboard'!$B$2) + 'Score Dashboard'!$B$2*_raw_predictions_!$M429*_coefficients_!G$12- _coefficients_!G$2)/_coefficients_!G$8</f>
        <v>-0.99869498662295186</v>
      </c>
      <c r="H429">
        <f>(_coefficients_!H$2 - _raw_predictions_!H429*(1-_raw_predictions_!$M429*'Score Dashboard'!$B$2) - _raw_predictions_!$M429*'Score Dashboard'!$B$2*_coefficients_!H$12)/_coefficients_!H$8</f>
        <v>-0.47220387572405642</v>
      </c>
      <c r="I429">
        <f>(1-_raw_predictions_!$M429*'Score Dashboard'!$B$2) * _raw_predictions_!I429/_coefficients_!L$2 * (_raw_predictions_!J429-_coefficients_!I$2)/_coefficients_!I$8</f>
        <v>-1.1614872778750154</v>
      </c>
      <c r="J429">
        <f>(1-_raw_predictions_!$M429*'Score Dashboard'!$B$2) * _raw_predictions_!K429/_coefficients_!M$2 * (_raw_predictions_!L429-_coefficients_!J$2)/_coefficients_!J$8</f>
        <v>0.86717247117424201</v>
      </c>
      <c r="K429">
        <f t="shared" si="6"/>
        <v>1.9687590788589033</v>
      </c>
    </row>
    <row r="430" spans="1:11">
      <c r="A430" t="str">
        <f>_raw_predictions_!A430</f>
        <v>Evan Fournier</v>
      </c>
      <c r="B430">
        <f>(_raw_predictions_!B430*(1-_raw_predictions_!$M430*'Score Dashboard'!$B$2) + 'Score Dashboard'!$B$2*_raw_predictions_!$M430*_coefficients_!B$12- _coefficients_!B$2)/_coefficients_!B$8</f>
        <v>-1.4405968479667004</v>
      </c>
      <c r="C430">
        <f>(_raw_predictions_!C430*(1-_raw_predictions_!$M430*'Score Dashboard'!$B$2) + 'Score Dashboard'!$B$2*_raw_predictions_!$M430*_coefficients_!C$12- _coefficients_!C$2)/_coefficients_!C$8</f>
        <v>-1.3688088472086166</v>
      </c>
      <c r="D430">
        <f>(_raw_predictions_!D430*(1-_raw_predictions_!$M430*'Score Dashboard'!$B$2) + 'Score Dashboard'!$B$2*_raw_predictions_!$M430*_coefficients_!D$12- _coefficients_!D$2)/_coefficients_!D$8</f>
        <v>-1.0229964704881671</v>
      </c>
      <c r="E430">
        <f>(_raw_predictions_!E430*(1-_raw_predictions_!$M430*'Score Dashboard'!$B$2) + 'Score Dashboard'!$B$2*_raw_predictions_!$M430*_coefficients_!E$12- _coefficients_!E$2)/_coefficients_!E$8</f>
        <v>-0.82513328593201518</v>
      </c>
      <c r="F430">
        <f>(_raw_predictions_!F430*(1-_raw_predictions_!$M430*'Score Dashboard'!$B$2) + 'Score Dashboard'!$B$2*_raw_predictions_!$M430*_coefficients_!F$12- _coefficients_!F$2)/_coefficients_!F$8</f>
        <v>-0.84797263763820085</v>
      </c>
      <c r="G430">
        <f>(_raw_predictions_!G430*(1-_raw_predictions_!$M430*'Score Dashboard'!$B$2) + 'Score Dashboard'!$B$2*_raw_predictions_!$M430*_coefficients_!G$12- _coefficients_!G$2)/_coefficients_!G$8</f>
        <v>-0.40669073172812825</v>
      </c>
      <c r="H430">
        <f>(_coefficients_!H$2 - _raw_predictions_!H430*(1-_raw_predictions_!$M430*'Score Dashboard'!$B$2) - _raw_predictions_!$M430*'Score Dashboard'!$B$2*_coefficients_!H$12)/_coefficients_!H$8</f>
        <v>1.2383709451161347</v>
      </c>
      <c r="I430">
        <f>(1-_raw_predictions_!$M430*'Score Dashboard'!$B$2) * _raw_predictions_!I430/_coefficients_!L$2 * (_raw_predictions_!J430-_coefficients_!I$2)/_coefficients_!I$8</f>
        <v>-4.9453118593842146E-2</v>
      </c>
      <c r="J430">
        <f>(1-_raw_predictions_!$M430*'Score Dashboard'!$B$2) * _raw_predictions_!K430/_coefficients_!M$2 * (_raw_predictions_!L430-_coefficients_!J$2)/_coefficients_!J$8</f>
        <v>-0.42989272051804023</v>
      </c>
      <c r="K430">
        <f t="shared" si="6"/>
        <v>-5.1531737149575765</v>
      </c>
    </row>
    <row r="431" spans="1:11">
      <c r="A431" t="str">
        <f>_raw_predictions_!A431</f>
        <v>Eugene Omoruyi</v>
      </c>
      <c r="B431">
        <f>(_raw_predictions_!B431*(1-_raw_predictions_!$M431*'Score Dashboard'!$B$2) + 'Score Dashboard'!$B$2*_raw_predictions_!$M431*_coefficients_!B$12- _coefficients_!B$2)/_coefficients_!B$8</f>
        <v>-1.4739963500799482</v>
      </c>
      <c r="C431">
        <f>(_raw_predictions_!C431*(1-_raw_predictions_!$M431*'Score Dashboard'!$B$2) + 'Score Dashboard'!$B$2*_raw_predictions_!$M431*_coefficients_!C$12- _coefficients_!C$2)/_coefficients_!C$8</f>
        <v>-1.1810142705725686</v>
      </c>
      <c r="D431">
        <f>(_raw_predictions_!D431*(1-_raw_predictions_!$M431*'Score Dashboard'!$B$2) + 'Score Dashboard'!$B$2*_raw_predictions_!$M431*_coefficients_!D$12- _coefficients_!D$2)/_coefficients_!D$8</f>
        <v>-1.1943012564667723</v>
      </c>
      <c r="E431">
        <f>(_raw_predictions_!E431*(1-_raw_predictions_!$M431*'Score Dashboard'!$B$2) + 'Score Dashboard'!$B$2*_raw_predictions_!$M431*_coefficients_!E$12- _coefficients_!E$2)/_coefficients_!E$8</f>
        <v>-1.0403851751070037</v>
      </c>
      <c r="F431">
        <f>(_raw_predictions_!F431*(1-_raw_predictions_!$M431*'Score Dashboard'!$B$2) + 'Score Dashboard'!$B$2*_raw_predictions_!$M431*_coefficients_!F$12- _coefficients_!F$2)/_coefficients_!F$8</f>
        <v>-0.85793763539549239</v>
      </c>
      <c r="G431">
        <f>(_raw_predictions_!G431*(1-_raw_predictions_!$M431*'Score Dashboard'!$B$2) + 'Score Dashboard'!$B$2*_raw_predictions_!$M431*_coefficients_!G$12- _coefficients_!G$2)/_coefficients_!G$8</f>
        <v>-0.82042773782834377</v>
      </c>
      <c r="H431">
        <f>(_coefficients_!H$2 - _raw_predictions_!H431*(1-_raw_predictions_!$M431*'Score Dashboard'!$B$2) - _raw_predictions_!$M431*'Score Dashboard'!$B$2*_coefficients_!H$12)/_coefficients_!H$8</f>
        <v>1.3557298377055531</v>
      </c>
      <c r="I431">
        <f>(1-_raw_predictions_!$M431*'Score Dashboard'!$B$2) * _raw_predictions_!I431/_coefficients_!L$2 * (_raw_predictions_!J431-_coefficients_!I$2)/_coefficients_!I$8</f>
        <v>-0.16553131404240459</v>
      </c>
      <c r="J431">
        <f>(1-_raw_predictions_!$M431*'Score Dashboard'!$B$2) * _raw_predictions_!K431/_coefficients_!M$2 * (_raw_predictions_!L431-_coefficients_!J$2)/_coefficients_!J$8</f>
        <v>-0.25873182114118642</v>
      </c>
      <c r="K431">
        <f t="shared" si="6"/>
        <v>-5.636595722928166</v>
      </c>
    </row>
    <row r="432" spans="1:11">
      <c r="A432" t="str">
        <f>_raw_predictions_!A432</f>
        <v>Eric Gordon</v>
      </c>
      <c r="B432">
        <f>(_raw_predictions_!B432*(1-_raw_predictions_!$M432*'Score Dashboard'!$B$2) + 'Score Dashboard'!$B$2*_raw_predictions_!$M432*_coefficients_!B$12- _coefficients_!B$2)/_coefficients_!B$8</f>
        <v>-0.99059489210848217</v>
      </c>
      <c r="C432">
        <f>(_raw_predictions_!C432*(1-_raw_predictions_!$M432*'Score Dashboard'!$B$2) + 'Score Dashboard'!$B$2*_raw_predictions_!$M432*_coefficients_!C$12- _coefficients_!C$2)/_coefficients_!C$8</f>
        <v>-1.3678146743351725</v>
      </c>
      <c r="D432">
        <f>(_raw_predictions_!D432*(1-_raw_predictions_!$M432*'Score Dashboard'!$B$2) + 'Score Dashboard'!$B$2*_raw_predictions_!$M432*_coefficients_!D$12- _coefficients_!D$2)/_coefficients_!D$8</f>
        <v>-0.61217709638919837</v>
      </c>
      <c r="E432">
        <f>(_raw_predictions_!E432*(1-_raw_predictions_!$M432*'Score Dashboard'!$B$2) + 'Score Dashboard'!$B$2*_raw_predictions_!$M432*_coefficients_!E$12- _coefficients_!E$2)/_coefficients_!E$8</f>
        <v>-1.1752390491257447</v>
      </c>
      <c r="F432">
        <f>(_raw_predictions_!F432*(1-_raw_predictions_!$M432*'Score Dashboard'!$B$2) + 'Score Dashboard'!$B$2*_raw_predictions_!$M432*_coefficients_!F$12- _coefficients_!F$2)/_coefficients_!F$8</f>
        <v>-0.59514577390093526</v>
      </c>
      <c r="G432">
        <f>(_raw_predictions_!G432*(1-_raw_predictions_!$M432*'Score Dashboard'!$B$2) + 'Score Dashboard'!$B$2*_raw_predictions_!$M432*_coefficients_!G$12- _coefficients_!G$2)/_coefficients_!G$8</f>
        <v>-7.6594768785335415E-2</v>
      </c>
      <c r="H432">
        <f>(_coefficients_!H$2 - _raw_predictions_!H432*(1-_raw_predictions_!$M432*'Score Dashboard'!$B$2) - _raw_predictions_!$M432*'Score Dashboard'!$B$2*_coefficients_!H$12)/_coefficients_!H$8</f>
        <v>0.65439090749221263</v>
      </c>
      <c r="I432">
        <f>(1-_raw_predictions_!$M432*'Score Dashboard'!$B$2) * _raw_predictions_!I432/_coefficients_!L$2 * (_raw_predictions_!J432-_coefficients_!I$2)/_coefficients_!I$8</f>
        <v>0.168812682590991</v>
      </c>
      <c r="J432">
        <f>(1-_raw_predictions_!$M432*'Score Dashboard'!$B$2) * _raw_predictions_!K432/_coefficients_!M$2 * (_raw_predictions_!L432-_coefficients_!J$2)/_coefficients_!J$8</f>
        <v>-0.55014983237801585</v>
      </c>
      <c r="K432">
        <f t="shared" si="6"/>
        <v>-4.5445124969396797</v>
      </c>
    </row>
    <row r="433" spans="1:11">
      <c r="A433" t="str">
        <f>_raw_predictions_!A433</f>
        <v>Edmond Sumner</v>
      </c>
      <c r="B433">
        <f>(_raw_predictions_!B433*(1-_raw_predictions_!$M433*'Score Dashboard'!$B$2) + 'Score Dashboard'!$B$2*_raw_predictions_!$M433*_coefficients_!B$12- _coefficients_!B$2)/_coefficients_!B$8</f>
        <v>-1.4023782577222266</v>
      </c>
      <c r="C433">
        <f>(_raw_predictions_!C433*(1-_raw_predictions_!$M433*'Score Dashboard'!$B$2) + 'Score Dashboard'!$B$2*_raw_predictions_!$M433*_coefficients_!C$12- _coefficients_!C$2)/_coefficients_!C$8</f>
        <v>-1.3630499620264478</v>
      </c>
      <c r="D433">
        <f>(_raw_predictions_!D433*(1-_raw_predictions_!$M433*'Score Dashboard'!$B$2) + 'Score Dashboard'!$B$2*_raw_predictions_!$M433*_coefficients_!D$12- _coefficients_!D$2)/_coefficients_!D$8</f>
        <v>-1.0358619408071075</v>
      </c>
      <c r="E433">
        <f>(_raw_predictions_!E433*(1-_raw_predictions_!$M433*'Score Dashboard'!$B$2) + 'Score Dashboard'!$B$2*_raw_predictions_!$M433*_coefficients_!E$12- _coefficients_!E$2)/_coefficients_!E$8</f>
        <v>-0.91176416301921559</v>
      </c>
      <c r="F433">
        <f>(_raw_predictions_!F433*(1-_raw_predictions_!$M433*'Score Dashboard'!$B$2) + 'Score Dashboard'!$B$2*_raw_predictions_!$M433*_coefficients_!F$12- _coefficients_!F$2)/_coefficients_!F$8</f>
        <v>-0.78524381917083697</v>
      </c>
      <c r="G433">
        <f>(_raw_predictions_!G433*(1-_raw_predictions_!$M433*'Score Dashboard'!$B$2) + 'Score Dashboard'!$B$2*_raw_predictions_!$M433*_coefficients_!G$12- _coefficients_!G$2)/_coefficients_!G$8</f>
        <v>-0.81564594066841511</v>
      </c>
      <c r="H433">
        <f>(_coefficients_!H$2 - _raw_predictions_!H433*(1-_raw_predictions_!$M433*'Score Dashboard'!$B$2) - _raw_predictions_!$M433*'Score Dashboard'!$B$2*_coefficients_!H$12)/_coefficients_!H$8</f>
        <v>1.1603000379613391</v>
      </c>
      <c r="I433">
        <f>(1-_raw_predictions_!$M433*'Score Dashboard'!$B$2) * _raw_predictions_!I433/_coefficients_!L$2 * (_raw_predictions_!J433-_coefficients_!I$2)/_coefficients_!I$8</f>
        <v>0.16215460133827825</v>
      </c>
      <c r="J433">
        <f>(1-_raw_predictions_!$M433*'Score Dashboard'!$B$2) * _raw_predictions_!K433/_coefficients_!M$2 * (_raw_predictions_!L433-_coefficients_!J$2)/_coefficients_!J$8</f>
        <v>-0.17304849048235557</v>
      </c>
      <c r="K433">
        <f t="shared" si="6"/>
        <v>-5.1645379345969884</v>
      </c>
    </row>
    <row r="434" spans="1:11">
      <c r="A434" t="str">
        <f>_raw_predictions_!A434</f>
        <v>Dyson Daniels</v>
      </c>
      <c r="B434">
        <f>(_raw_predictions_!B434*(1-_raw_predictions_!$M434*'Score Dashboard'!$B$2) + 'Score Dashboard'!$B$2*_raw_predictions_!$M434*_coefficients_!B$12- _coefficients_!B$2)/_coefficients_!B$8</f>
        <v>-1.5480797853428196</v>
      </c>
      <c r="C434">
        <f>(_raw_predictions_!C434*(1-_raw_predictions_!$M434*'Score Dashboard'!$B$2) + 'Score Dashboard'!$B$2*_raw_predictions_!$M434*_coefficients_!C$12- _coefficients_!C$2)/_coefficients_!C$8</f>
        <v>-0.97095064489317628</v>
      </c>
      <c r="D434">
        <f>(_raw_predictions_!D434*(1-_raw_predictions_!$M434*'Score Dashboard'!$B$2) + 'Score Dashboard'!$B$2*_raw_predictions_!$M434*_coefficients_!D$12- _coefficients_!D$2)/_coefficients_!D$8</f>
        <v>-0.42597532021980733</v>
      </c>
      <c r="E434">
        <f>(_raw_predictions_!E434*(1-_raw_predictions_!$M434*'Score Dashboard'!$B$2) + 'Score Dashboard'!$B$2*_raw_predictions_!$M434*_coefficients_!E$12- _coefficients_!E$2)/_coefficients_!E$8</f>
        <v>-0.39842833082988371</v>
      </c>
      <c r="F434">
        <f>(_raw_predictions_!F434*(1-_raw_predictions_!$M434*'Score Dashboard'!$B$2) + 'Score Dashboard'!$B$2*_raw_predictions_!$M434*_coefficients_!F$12- _coefficients_!F$2)/_coefficients_!F$8</f>
        <v>-0.7292697558966964</v>
      </c>
      <c r="G434">
        <f>(_raw_predictions_!G434*(1-_raw_predictions_!$M434*'Score Dashboard'!$B$2) + 'Score Dashboard'!$B$2*_raw_predictions_!$M434*_coefficients_!G$12- _coefficients_!G$2)/_coefficients_!G$8</f>
        <v>-0.79537668202007494</v>
      </c>
      <c r="H434">
        <f>(_coefficients_!H$2 - _raw_predictions_!H434*(1-_raw_predictions_!$M434*'Score Dashboard'!$B$2) - _raw_predictions_!$M434*'Score Dashboard'!$B$2*_coefficients_!H$12)/_coefficients_!H$8</f>
        <v>0.4546969515085556</v>
      </c>
      <c r="I434">
        <f>(1-_raw_predictions_!$M434*'Score Dashboard'!$B$2) * _raw_predictions_!I434/_coefficients_!L$2 * (_raw_predictions_!J434-_coefficients_!I$2)/_coefficients_!I$8</f>
        <v>-0.35506938250844949</v>
      </c>
      <c r="J434">
        <f>(1-_raw_predictions_!$M434*'Score Dashboard'!$B$2) * _raw_predictions_!K434/_coefficients_!M$2 * (_raw_predictions_!L434-_coefficients_!J$2)/_coefficients_!J$8</f>
        <v>-0.36498185126459914</v>
      </c>
      <c r="K434">
        <f t="shared" si="6"/>
        <v>-5.1334348014669517</v>
      </c>
    </row>
    <row r="435" spans="1:11">
      <c r="A435" t="str">
        <f>_raw_predictions_!A435</f>
        <v>Dwight Powell</v>
      </c>
      <c r="B435">
        <f>(_raw_predictions_!B435*(1-_raw_predictions_!$M435*'Score Dashboard'!$B$2) + 'Score Dashboard'!$B$2*_raw_predictions_!$M435*_coefficients_!B$12- _coefficients_!B$2)/_coefficients_!B$8</f>
        <v>-1.3842178476228637</v>
      </c>
      <c r="C435">
        <f>(_raw_predictions_!C435*(1-_raw_predictions_!$M435*'Score Dashboard'!$B$2) + 'Score Dashboard'!$B$2*_raw_predictions_!$M435*_coefficients_!C$12- _coefficients_!C$2)/_coefficients_!C$8</f>
        <v>-0.47899353755622937</v>
      </c>
      <c r="D435">
        <f>(_raw_predictions_!D435*(1-_raw_predictions_!$M435*'Score Dashboard'!$B$2) + 'Score Dashboard'!$B$2*_raw_predictions_!$M435*_coefficients_!D$12- _coefficients_!D$2)/_coefficients_!D$8</f>
        <v>-1.1978257919022843</v>
      </c>
      <c r="E435">
        <f>(_raw_predictions_!E435*(1-_raw_predictions_!$M435*'Score Dashboard'!$B$2) + 'Score Dashboard'!$B$2*_raw_predictions_!$M435*_coefficients_!E$12- _coefficients_!E$2)/_coefficients_!E$8</f>
        <v>-1.1185212113440113</v>
      </c>
      <c r="F435">
        <f>(_raw_predictions_!F435*(1-_raw_predictions_!$M435*'Score Dashboard'!$B$2) + 'Score Dashboard'!$B$2*_raw_predictions_!$M435*_coefficients_!F$12- _coefficients_!F$2)/_coefficients_!F$8</f>
        <v>-0.59595401486237887</v>
      </c>
      <c r="G435">
        <f>(_raw_predictions_!G435*(1-_raw_predictions_!$M435*'Score Dashboard'!$B$2) + 'Score Dashboard'!$B$2*_raw_predictions_!$M435*_coefficients_!G$12- _coefficients_!G$2)/_coefficients_!G$8</f>
        <v>-1.4068169659742069</v>
      </c>
      <c r="H435">
        <f>(_coefficients_!H$2 - _raw_predictions_!H435*(1-_raw_predictions_!$M435*'Score Dashboard'!$B$2) - _raw_predictions_!$M435*'Score Dashboard'!$B$2*_coefficients_!H$12)/_coefficients_!H$8</f>
        <v>1.1920499053399907</v>
      </c>
      <c r="I435">
        <f>(1-_raw_predictions_!$M435*'Score Dashboard'!$B$2) * _raw_predictions_!I435/_coefficients_!L$2 * (_raw_predictions_!J435-_coefficients_!I$2)/_coefficients_!I$8</f>
        <v>-0.42524141190545245</v>
      </c>
      <c r="J435">
        <f>(1-_raw_predictions_!$M435*'Score Dashboard'!$B$2) * _raw_predictions_!K435/_coefficients_!M$2 * (_raw_predictions_!L435-_coefficients_!J$2)/_coefficients_!J$8</f>
        <v>0.73346685791734112</v>
      </c>
      <c r="K435">
        <f t="shared" si="6"/>
        <v>-4.6820540179100956</v>
      </c>
    </row>
    <row r="436" spans="1:11">
      <c r="A436" t="str">
        <f>_raw_predictions_!A436</f>
        <v>Duncan Robinson</v>
      </c>
      <c r="B436">
        <f>(_raw_predictions_!B436*(1-_raw_predictions_!$M436*'Score Dashboard'!$B$2) + 'Score Dashboard'!$B$2*_raw_predictions_!$M436*_coefficients_!B$12- _coefficients_!B$2)/_coefficients_!B$8</f>
        <v>-1.5758688443378472</v>
      </c>
      <c r="C436">
        <f>(_raw_predictions_!C436*(1-_raw_predictions_!$M436*'Score Dashboard'!$B$2) + 'Score Dashboard'!$B$2*_raw_predictions_!$M436*_coefficients_!C$12- _coefficients_!C$2)/_coefficients_!C$8</f>
        <v>-1.376423661616849</v>
      </c>
      <c r="D436">
        <f>(_raw_predictions_!D436*(1-_raw_predictions_!$M436*'Score Dashboard'!$B$2) + 'Score Dashboard'!$B$2*_raw_predictions_!$M436*_coefficients_!D$12- _coefficients_!D$2)/_coefficients_!D$8</f>
        <v>-1.1828327647960308</v>
      </c>
      <c r="E436">
        <f>(_raw_predictions_!E436*(1-_raw_predictions_!$M436*'Score Dashboard'!$B$2) + 'Score Dashboard'!$B$2*_raw_predictions_!$M436*_coefficients_!E$12- _coefficients_!E$2)/_coefficients_!E$8</f>
        <v>-1.6554274629125045</v>
      </c>
      <c r="F436">
        <f>(_raw_predictions_!F436*(1-_raw_predictions_!$M436*'Score Dashboard'!$B$2) + 'Score Dashboard'!$B$2*_raw_predictions_!$M436*_coefficients_!F$12- _coefficients_!F$2)/_coefficients_!F$8</f>
        <v>-0.94262516648843586</v>
      </c>
      <c r="G436">
        <f>(_raw_predictions_!G436*(1-_raw_predictions_!$M436*'Score Dashboard'!$B$2) + 'Score Dashboard'!$B$2*_raw_predictions_!$M436*_coefficients_!G$12- _coefficients_!G$2)/_coefficients_!G$8</f>
        <v>-8.84477977646866E-2</v>
      </c>
      <c r="H436">
        <f>(_coefficients_!H$2 - _raw_predictions_!H436*(1-_raw_predictions_!$M436*'Score Dashboard'!$B$2) - _raw_predictions_!$M436*'Score Dashboard'!$B$2*_coefficients_!H$12)/_coefficients_!H$8</f>
        <v>1.5458960901448391</v>
      </c>
      <c r="I436">
        <f>(1-_raw_predictions_!$M436*'Score Dashboard'!$B$2) * _raw_predictions_!I436/_coefficients_!L$2 * (_raw_predictions_!J436-_coefficients_!I$2)/_coefficients_!I$8</f>
        <v>1.6760897499204602E-2</v>
      </c>
      <c r="J436">
        <f>(1-_raw_predictions_!$M436*'Score Dashboard'!$B$2) * _raw_predictions_!K436/_coefficients_!M$2 * (_raw_predictions_!L436-_coefficients_!J$2)/_coefficients_!J$8</f>
        <v>-0.33950774460460592</v>
      </c>
      <c r="K436">
        <f t="shared" si="6"/>
        <v>-5.5984764548769164</v>
      </c>
    </row>
    <row r="437" spans="1:11">
      <c r="A437" t="str">
        <f>_raw_predictions_!A437</f>
        <v>Duane Washington Jr.</v>
      </c>
      <c r="B437">
        <f>(_raw_predictions_!B437*(1-_raw_predictions_!$M437*'Score Dashboard'!$B$2) + 'Score Dashboard'!$B$2*_raw_predictions_!$M437*_coefficients_!B$12- _coefficients_!B$2)/_coefficients_!B$8</f>
        <v>-1.2607058300243099</v>
      </c>
      <c r="C437">
        <f>(_raw_predictions_!C437*(1-_raw_predictions_!$M437*'Score Dashboard'!$B$2) + 'Score Dashboard'!$B$2*_raw_predictions_!$M437*_coefficients_!C$12- _coefficients_!C$2)/_coefficients_!C$8</f>
        <v>-1.4298587813724901</v>
      </c>
      <c r="D437">
        <f>(_raw_predictions_!D437*(1-_raw_predictions_!$M437*'Score Dashboard'!$B$2) + 'Score Dashboard'!$B$2*_raw_predictions_!$M437*_coefficients_!D$12- _coefficients_!D$2)/_coefficients_!D$8</f>
        <v>-0.88405503295564458</v>
      </c>
      <c r="E437">
        <f>(_raw_predictions_!E437*(1-_raw_predictions_!$M437*'Score Dashboard'!$B$2) + 'Score Dashboard'!$B$2*_raw_predictions_!$M437*_coefficients_!E$12- _coefficients_!E$2)/_coefficients_!E$8</f>
        <v>-1.5793978850025219</v>
      </c>
      <c r="F437">
        <f>(_raw_predictions_!F437*(1-_raw_predictions_!$M437*'Score Dashboard'!$B$2) + 'Score Dashboard'!$B$2*_raw_predictions_!$M437*_coefficients_!F$12- _coefficients_!F$2)/_coefficients_!F$8</f>
        <v>-0.87694857965783446</v>
      </c>
      <c r="G437">
        <f>(_raw_predictions_!G437*(1-_raw_predictions_!$M437*'Score Dashboard'!$B$2) + 'Score Dashboard'!$B$2*_raw_predictions_!$M437*_coefficients_!G$12- _coefficients_!G$2)/_coefficients_!G$8</f>
        <v>-0.3798870042797079</v>
      </c>
      <c r="H437">
        <f>(_coefficients_!H$2 - _raw_predictions_!H437*(1-_raw_predictions_!$M437*'Score Dashboard'!$B$2) - _raw_predictions_!$M437*'Score Dashboard'!$B$2*_coefficients_!H$12)/_coefficients_!H$8</f>
        <v>1.0675755985048321</v>
      </c>
      <c r="I437">
        <f>(1-_raw_predictions_!$M437*'Score Dashboard'!$B$2) * _raw_predictions_!I437/_coefficients_!L$2 * (_raw_predictions_!J437-_coefficients_!I$2)/_coefficients_!I$8</f>
        <v>-4.3566597459669495E-2</v>
      </c>
      <c r="J437">
        <f>(1-_raw_predictions_!$M437*'Score Dashboard'!$B$2) * _raw_predictions_!K437/_coefficients_!M$2 * (_raw_predictions_!L437-_coefficients_!J$2)/_coefficients_!J$8</f>
        <v>-0.41824792849207559</v>
      </c>
      <c r="K437">
        <f t="shared" si="6"/>
        <v>-5.8050920407394218</v>
      </c>
    </row>
    <row r="438" spans="1:11">
      <c r="A438" t="str">
        <f>_raw_predictions_!A438</f>
        <v>Dru Smith</v>
      </c>
      <c r="B438">
        <f>(_raw_predictions_!B438*(1-_raw_predictions_!$M438*'Score Dashboard'!$B$2) + 'Score Dashboard'!$B$2*_raw_predictions_!$M438*_coefficients_!B$12- _coefficients_!B$2)/_coefficients_!B$8</f>
        <v>-1.5796061021692582</v>
      </c>
      <c r="C438">
        <f>(_raw_predictions_!C438*(1-_raw_predictions_!$M438*'Score Dashboard'!$B$2) + 'Score Dashboard'!$B$2*_raw_predictions_!$M438*_coefficients_!C$12- _coefficients_!C$2)/_coefficients_!C$8</f>
        <v>-1.2801656377059849</v>
      </c>
      <c r="D438">
        <f>(_raw_predictions_!D438*(1-_raw_predictions_!$M438*'Score Dashboard'!$B$2) + 'Score Dashboard'!$B$2*_raw_predictions_!$M438*_coefficients_!D$12- _coefficients_!D$2)/_coefficients_!D$8</f>
        <v>-0.99161790057773558</v>
      </c>
      <c r="E438">
        <f>(_raw_predictions_!E438*(1-_raw_predictions_!$M438*'Score Dashboard'!$B$2) + 'Score Dashboard'!$B$2*_raw_predictions_!$M438*_coefficients_!E$12- _coefficients_!E$2)/_coefficients_!E$8</f>
        <v>-1.2155202570934409</v>
      </c>
      <c r="F438">
        <f>(_raw_predictions_!F438*(1-_raw_predictions_!$M438*'Score Dashboard'!$B$2) + 'Score Dashboard'!$B$2*_raw_predictions_!$M438*_coefficients_!F$12- _coefficients_!F$2)/_coefficients_!F$8</f>
        <v>-0.71490530572870881</v>
      </c>
      <c r="G438">
        <f>(_raw_predictions_!G438*(1-_raw_predictions_!$M438*'Score Dashboard'!$B$2) + 'Score Dashboard'!$B$2*_raw_predictions_!$M438*_coefficients_!G$12- _coefficients_!G$2)/_coefficients_!G$8</f>
        <v>-0.79681154384931596</v>
      </c>
      <c r="H438">
        <f>(_coefficients_!H$2 - _raw_predictions_!H438*(1-_raw_predictions_!$M438*'Score Dashboard'!$B$2) - _raw_predictions_!$M438*'Score Dashboard'!$B$2*_coefficients_!H$12)/_coefficients_!H$8</f>
        <v>1.3974729471015028</v>
      </c>
      <c r="I438">
        <f>(1-_raw_predictions_!$M438*'Score Dashboard'!$B$2) * _raw_predictions_!I438/_coefficients_!L$2 * (_raw_predictions_!J438-_coefficients_!I$2)/_coefficients_!I$8</f>
        <v>-9.2236574616417905E-3</v>
      </c>
      <c r="J438">
        <f>(1-_raw_predictions_!$M438*'Score Dashboard'!$B$2) * _raw_predictions_!K438/_coefficients_!M$2 * (_raw_predictions_!L438-_coefficients_!J$2)/_coefficients_!J$8</f>
        <v>-0.13617434493003744</v>
      </c>
      <c r="K438">
        <f t="shared" si="6"/>
        <v>-5.3265518024146221</v>
      </c>
    </row>
    <row r="439" spans="1:11">
      <c r="A439" t="str">
        <f>_raw_predictions_!A439</f>
        <v>Drew Eubanks</v>
      </c>
      <c r="B439">
        <f>(_raw_predictions_!B439*(1-_raw_predictions_!$M439*'Score Dashboard'!$B$2) + 'Score Dashboard'!$B$2*_raw_predictions_!$M439*_coefficients_!B$12- _coefficients_!B$2)/_coefficients_!B$8</f>
        <v>-1.3926296513283509</v>
      </c>
      <c r="C439">
        <f>(_raw_predictions_!C439*(1-_raw_predictions_!$M439*'Score Dashboard'!$B$2) + 'Score Dashboard'!$B$2*_raw_predictions_!$M439*_coefficients_!C$12- _coefficients_!C$2)/_coefficients_!C$8</f>
        <v>0.12281333882690164</v>
      </c>
      <c r="D439">
        <f>(_raw_predictions_!D439*(1-_raw_predictions_!$M439*'Score Dashboard'!$B$2) + 'Score Dashboard'!$B$2*_raw_predictions_!$M439*_coefficients_!D$12- _coefficients_!D$2)/_coefficients_!D$8</f>
        <v>-1.0424032594622363</v>
      </c>
      <c r="E439">
        <f>(_raw_predictions_!E439*(1-_raw_predictions_!$M439*'Score Dashboard'!$B$2) + 'Score Dashboard'!$B$2*_raw_predictions_!$M439*_coefficients_!E$12- _coefficients_!E$2)/_coefficients_!E$8</f>
        <v>-1.1077016849716081</v>
      </c>
      <c r="F439">
        <f>(_raw_predictions_!F439*(1-_raw_predictions_!$M439*'Score Dashboard'!$B$2) + 'Score Dashboard'!$B$2*_raw_predictions_!$M439*_coefficients_!F$12- _coefficients_!F$2)/_coefficients_!F$8</f>
        <v>1.2460659537131968</v>
      </c>
      <c r="G439">
        <f>(_raw_predictions_!G439*(1-_raw_predictions_!$M439*'Score Dashboard'!$B$2) + 'Score Dashboard'!$B$2*_raw_predictions_!$M439*_coefficients_!G$12- _coefficients_!G$2)/_coefficients_!G$8</f>
        <v>-1.3290284515954318</v>
      </c>
      <c r="H439">
        <f>(_coefficients_!H$2 - _raw_predictions_!H439*(1-_raw_predictions_!$M439*'Score Dashboard'!$B$2) - _raw_predictions_!$M439*'Score Dashboard'!$B$2*_coefficients_!H$12)/_coefficients_!H$8</f>
        <v>1.0507487975422243</v>
      </c>
      <c r="I439">
        <f>(1-_raw_predictions_!$M439*'Score Dashboard'!$B$2) * _raw_predictions_!I439/_coefficients_!L$2 * (_raw_predictions_!J439-_coefficients_!I$2)/_coefficients_!I$8</f>
        <v>-0.36585782449207982</v>
      </c>
      <c r="J439">
        <f>(1-_raw_predictions_!$M439*'Score Dashboard'!$B$2) * _raw_predictions_!K439/_coefficients_!M$2 * (_raw_predictions_!L439-_coefficients_!J$2)/_coefficients_!J$8</f>
        <v>0.56583718944392036</v>
      </c>
      <c r="K439">
        <f t="shared" si="6"/>
        <v>-2.2521555923234642</v>
      </c>
    </row>
    <row r="440" spans="1:11">
      <c r="A440" t="str">
        <f>_raw_predictions_!A440</f>
        <v>Draymond Green</v>
      </c>
      <c r="B440">
        <f>(_raw_predictions_!B440*(1-_raw_predictions_!$M440*'Score Dashboard'!$B$2) + 'Score Dashboard'!$B$2*_raw_predictions_!$M440*_coefficients_!B$12- _coefficients_!B$2)/_coefficients_!B$8</f>
        <v>-1.3496351053773779</v>
      </c>
      <c r="C440">
        <f>(_raw_predictions_!C440*(1-_raw_predictions_!$M440*'Score Dashboard'!$B$2) + 'Score Dashboard'!$B$2*_raw_predictions_!$M440*_coefficients_!C$12- _coefficients_!C$2)/_coefficients_!C$8</f>
        <v>0.11307610943905765</v>
      </c>
      <c r="D440">
        <f>(_raw_predictions_!D440*(1-_raw_predictions_!$M440*'Score Dashboard'!$B$2) + 'Score Dashboard'!$B$2*_raw_predictions_!$M440*_coefficients_!D$12- _coefficients_!D$2)/_coefficients_!D$8</f>
        <v>1.1937810750449236</v>
      </c>
      <c r="E440">
        <f>(_raw_predictions_!E440*(1-_raw_predictions_!$M440*'Score Dashboard'!$B$2) + 'Score Dashboard'!$B$2*_raw_predictions_!$M440*_coefficients_!E$12- _coefficients_!E$2)/_coefficients_!E$8</f>
        <v>0.30547804315617449</v>
      </c>
      <c r="F440">
        <f>(_raw_predictions_!F440*(1-_raw_predictions_!$M440*'Score Dashboard'!$B$2) + 'Score Dashboard'!$B$2*_raw_predictions_!$M440*_coefficients_!F$12- _coefficients_!F$2)/_coefficients_!F$8</f>
        <v>9.4241692638555585E-2</v>
      </c>
      <c r="G440">
        <f>(_raw_predictions_!G440*(1-_raw_predictions_!$M440*'Score Dashboard'!$B$2) + 'Score Dashboard'!$B$2*_raw_predictions_!$M440*_coefficients_!G$12- _coefficients_!G$2)/_coefficients_!G$8</f>
        <v>-0.93332739937063725</v>
      </c>
      <c r="H440">
        <f>(_coefficients_!H$2 - _raw_predictions_!H440*(1-_raw_predictions_!$M440*'Score Dashboard'!$B$2) - _raw_predictions_!$M440*'Score Dashboard'!$B$2*_coefficients_!H$12)/_coefficients_!H$8</f>
        <v>-0.89493947398562279</v>
      </c>
      <c r="I440">
        <f>(1-_raw_predictions_!$M440*'Score Dashboard'!$B$2) * _raw_predictions_!I440/_coefficients_!L$2 * (_raw_predictions_!J440-_coefficients_!I$2)/_coefficients_!I$8</f>
        <v>-0.25994331057320419</v>
      </c>
      <c r="J440">
        <f>(1-_raw_predictions_!$M440*'Score Dashboard'!$B$2) * _raw_predictions_!K440/_coefficients_!M$2 * (_raw_predictions_!L440-_coefficients_!J$2)/_coefficients_!J$8</f>
        <v>6.5739123086356972E-3</v>
      </c>
      <c r="K440">
        <f t="shared" si="6"/>
        <v>-1.7246944567194951</v>
      </c>
    </row>
    <row r="441" spans="1:11">
      <c r="A441" t="str">
        <f>_raw_predictions_!A441</f>
        <v>Jaden Springer</v>
      </c>
      <c r="B441">
        <f>(_raw_predictions_!B441*(1-_raw_predictions_!$M441*'Score Dashboard'!$B$2) + 'Score Dashboard'!$B$2*_raw_predictions_!$M441*_coefficients_!B$12- _coefficients_!B$2)/_coefficients_!B$8</f>
        <v>-1.6388588651005365</v>
      </c>
      <c r="C441">
        <f>(_raw_predictions_!C441*(1-_raw_predictions_!$M441*'Score Dashboard'!$B$2) + 'Score Dashboard'!$B$2*_raw_predictions_!$M441*_coefficients_!C$12- _coefficients_!C$2)/_coefficients_!C$8</f>
        <v>-1.4068579780979611</v>
      </c>
      <c r="D441">
        <f>(_raw_predictions_!D441*(1-_raw_predictions_!$M441*'Score Dashboard'!$B$2) + 'Score Dashboard'!$B$2*_raw_predictions_!$M441*_coefficients_!D$12- _coefficients_!D$2)/_coefficients_!D$8</f>
        <v>-0.88686022503175621</v>
      </c>
      <c r="E441">
        <f>(_raw_predictions_!E441*(1-_raw_predictions_!$M441*'Score Dashboard'!$B$2) + 'Score Dashboard'!$B$2*_raw_predictions_!$M441*_coefficients_!E$12- _coefficients_!E$2)/_coefficients_!E$8</f>
        <v>-1.331403218969307</v>
      </c>
      <c r="F441">
        <f>(_raw_predictions_!F441*(1-_raw_predictions_!$M441*'Score Dashboard'!$B$2) + 'Score Dashboard'!$B$2*_raw_predictions_!$M441*_coefficients_!F$12- _coefficients_!F$2)/_coefficients_!F$8</f>
        <v>-0.59051447933750845</v>
      </c>
      <c r="G441">
        <f>(_raw_predictions_!G441*(1-_raw_predictions_!$M441*'Score Dashboard'!$B$2) + 'Score Dashboard'!$B$2*_raw_predictions_!$M441*_coefficients_!G$12- _coefficients_!G$2)/_coefficients_!G$8</f>
        <v>-1.1278209576176144</v>
      </c>
      <c r="H441">
        <f>(_coefficients_!H$2 - _raw_predictions_!H441*(1-_raw_predictions_!$M441*'Score Dashboard'!$B$2) - _raw_predictions_!$M441*'Score Dashboard'!$B$2*_coefficients_!H$12)/_coefficients_!H$8</f>
        <v>1.4395608063486418</v>
      </c>
      <c r="I441">
        <f>(1-_raw_predictions_!$M441*'Score Dashboard'!$B$2) * _raw_predictions_!I441/_coefficients_!L$2 * (_raw_predictions_!J441-_coefficients_!I$2)/_coefficients_!I$8</f>
        <v>-0.28805140193576667</v>
      </c>
      <c r="J441">
        <f>(1-_raw_predictions_!$M441*'Score Dashboard'!$B$2) * _raw_predictions_!K441/_coefficients_!M$2 * (_raw_predictions_!L441-_coefficients_!J$2)/_coefficients_!J$8</f>
        <v>2.2237849916468478E-2</v>
      </c>
      <c r="K441">
        <f t="shared" si="6"/>
        <v>-5.8085684698253397</v>
      </c>
    </row>
    <row r="442" spans="1:11">
      <c r="A442" t="str">
        <f>_raw_predictions_!A442</f>
        <v>Goran Dragic</v>
      </c>
      <c r="B442">
        <f>(_raw_predictions_!B442*(1-_raw_predictions_!$M442*'Score Dashboard'!$B$2) + 'Score Dashboard'!$B$2*_raw_predictions_!$M442*_coefficients_!B$12- _coefficients_!B$2)/_coefficients_!B$8</f>
        <v>-1.5373099046519447</v>
      </c>
      <c r="C442">
        <f>(_raw_predictions_!C442*(1-_raw_predictions_!$M442*'Score Dashboard'!$B$2) + 'Score Dashboard'!$B$2*_raw_predictions_!$M442*_coefficients_!C$12- _coefficients_!C$2)/_coefficients_!C$8</f>
        <v>-1.418384258117763</v>
      </c>
      <c r="D442">
        <f>(_raw_predictions_!D442*(1-_raw_predictions_!$M442*'Score Dashboard'!$B$2) + 'Score Dashboard'!$B$2*_raw_predictions_!$M442*_coefficients_!D$12- _coefficients_!D$2)/_coefficients_!D$8</f>
        <v>-0.5556373572754667</v>
      </c>
      <c r="E442">
        <f>(_raw_predictions_!E442*(1-_raw_predictions_!$M442*'Score Dashboard'!$B$2) + 'Score Dashboard'!$B$2*_raw_predictions_!$M442*_coefficients_!E$12- _coefficients_!E$2)/_coefficients_!E$8</f>
        <v>-1.4526677859805668</v>
      </c>
      <c r="F442">
        <f>(_raw_predictions_!F442*(1-_raw_predictions_!$M442*'Score Dashboard'!$B$2) + 'Score Dashboard'!$B$2*_raw_predictions_!$M442*_coefficients_!F$12- _coefficients_!F$2)/_coefficients_!F$8</f>
        <v>-0.90790423571996604</v>
      </c>
      <c r="G442">
        <f>(_raw_predictions_!G442*(1-_raw_predictions_!$M442*'Score Dashboard'!$B$2) + 'Score Dashboard'!$B$2*_raw_predictions_!$M442*_coefficients_!G$12- _coefficients_!G$2)/_coefficients_!G$8</f>
        <v>-0.68552192613544183</v>
      </c>
      <c r="H442">
        <f>(_coefficients_!H$2 - _raw_predictions_!H442*(1-_raw_predictions_!$M442*'Score Dashboard'!$B$2) - _raw_predictions_!$M442*'Score Dashboard'!$B$2*_coefficients_!H$12)/_coefficients_!H$8</f>
        <v>0.87728669071875065</v>
      </c>
      <c r="I442">
        <f>(1-_raw_predictions_!$M442*'Score Dashboard'!$B$2) * _raw_predictions_!I442/_coefficients_!L$2 * (_raw_predictions_!J442-_coefficients_!I$2)/_coefficients_!I$8</f>
        <v>-6.9196433563003021E-2</v>
      </c>
      <c r="J442">
        <f>(1-_raw_predictions_!$M442*'Score Dashboard'!$B$2) * _raw_predictions_!K442/_coefficients_!M$2 * (_raw_predictions_!L442-_coefficients_!J$2)/_coefficients_!J$8</f>
        <v>-0.3002375877129696</v>
      </c>
      <c r="K442">
        <f t="shared" si="6"/>
        <v>-6.0495727984383718</v>
      </c>
    </row>
    <row r="443" spans="1:11">
      <c r="A443" t="str">
        <f>_raw_predictions_!A443</f>
        <v>Gorgui Dieng</v>
      </c>
      <c r="B443">
        <f>(_raw_predictions_!B443*(1-_raw_predictions_!$M443*'Score Dashboard'!$B$2) + 'Score Dashboard'!$B$2*_raw_predictions_!$M443*_coefficients_!B$12- _coefficients_!B$2)/_coefficients_!B$8</f>
        <v>-1.718404146121008</v>
      </c>
      <c r="C443">
        <f>(_raw_predictions_!C443*(1-_raw_predictions_!$M443*'Score Dashboard'!$B$2) + 'Score Dashboard'!$B$2*_raw_predictions_!$M443*_coefficients_!C$12- _coefficients_!C$2)/_coefficients_!C$8</f>
        <v>-1.1841946095697746</v>
      </c>
      <c r="D443">
        <f>(_raw_predictions_!D443*(1-_raw_predictions_!$M443*'Score Dashboard'!$B$2) + 'Score Dashboard'!$B$2*_raw_predictions_!$M443*_coefficients_!D$12- _coefficients_!D$2)/_coefficients_!D$8</f>
        <v>-1.0506602573343891</v>
      </c>
      <c r="E443">
        <f>(_raw_predictions_!E443*(1-_raw_predictions_!$M443*'Score Dashboard'!$B$2) + 'Score Dashboard'!$B$2*_raw_predictions_!$M443*_coefficients_!E$12- _coefficients_!E$2)/_coefficients_!E$8</f>
        <v>-1.7425390645536791</v>
      </c>
      <c r="F443">
        <f>(_raw_predictions_!F443*(1-_raw_predictions_!$M443*'Score Dashboard'!$B$2) + 'Score Dashboard'!$B$2*_raw_predictions_!$M443*_coefficients_!F$12- _coefficients_!F$2)/_coefficients_!F$8</f>
        <v>-0.60499635836365961</v>
      </c>
      <c r="G443">
        <f>(_raw_predictions_!G443*(1-_raw_predictions_!$M443*'Score Dashboard'!$B$2) + 'Score Dashboard'!$B$2*_raw_predictions_!$M443*_coefficients_!G$12- _coefficients_!G$2)/_coefficients_!G$8</f>
        <v>-0.90505071414139093</v>
      </c>
      <c r="H443">
        <f>(_coefficients_!H$2 - _raw_predictions_!H443*(1-_raw_predictions_!$M443*'Score Dashboard'!$B$2) - _raw_predictions_!$M443*'Score Dashboard'!$B$2*_coefficients_!H$12)/_coefficients_!H$8</f>
        <v>1.3600404851244892</v>
      </c>
      <c r="I443">
        <f>(1-_raw_predictions_!$M443*'Score Dashboard'!$B$2) * _raw_predictions_!I443/_coefficients_!L$2 * (_raw_predictions_!J443-_coefficients_!I$2)/_coefficients_!I$8</f>
        <v>-4.3702003778486286E-2</v>
      </c>
      <c r="J443">
        <f>(1-_raw_predictions_!$M443*'Score Dashboard'!$B$2) * _raw_predictions_!K443/_coefficients_!M$2 * (_raw_predictions_!L443-_coefficients_!J$2)/_coefficients_!J$8</f>
        <v>-1.7405461689450528E-2</v>
      </c>
      <c r="K443">
        <f t="shared" si="6"/>
        <v>-5.9069121304273482</v>
      </c>
    </row>
    <row r="444" spans="1:11">
      <c r="A444" t="str">
        <f>_raw_predictions_!A444</f>
        <v>Jaden Ivey</v>
      </c>
      <c r="B444">
        <f>(_raw_predictions_!B444*(1-_raw_predictions_!$M444*'Score Dashboard'!$B$2) + 'Score Dashboard'!$B$2*_raw_predictions_!$M444*_coefficients_!B$12- _coefficients_!B$2)/_coefficients_!B$8</f>
        <v>0.37955961825656076</v>
      </c>
      <c r="C444">
        <f>(_raw_predictions_!C444*(1-_raw_predictions_!$M444*'Score Dashboard'!$B$2) + 'Score Dashboard'!$B$2*_raw_predictions_!$M444*_coefficients_!C$12- _coefficients_!C$2)/_coefficients_!C$8</f>
        <v>-0.56036269801614425</v>
      </c>
      <c r="D444">
        <f>(_raw_predictions_!D444*(1-_raw_predictions_!$M444*'Score Dashboard'!$B$2) + 'Score Dashboard'!$B$2*_raw_predictions_!$M444*_coefficients_!D$12- _coefficients_!D$2)/_coefficients_!D$8</f>
        <v>0.90446951244480378</v>
      </c>
      <c r="E444">
        <f>(_raw_predictions_!E444*(1-_raw_predictions_!$M444*'Score Dashboard'!$B$2) + 'Score Dashboard'!$B$2*_raw_predictions_!$M444*_coefficients_!E$12- _coefficients_!E$2)/_coefficients_!E$8</f>
        <v>5.7203050124653751E-2</v>
      </c>
      <c r="F444">
        <f>(_raw_predictions_!F444*(1-_raw_predictions_!$M444*'Score Dashboard'!$B$2) + 'Score Dashboard'!$B$2*_raw_predictions_!$M444*_coefficients_!F$12- _coefficients_!F$2)/_coefficients_!F$8</f>
        <v>-0.72192548183410143</v>
      </c>
      <c r="G444">
        <f>(_raw_predictions_!G444*(1-_raw_predictions_!$M444*'Score Dashboard'!$B$2) + 'Score Dashboard'!$B$2*_raw_predictions_!$M444*_coefficients_!G$12- _coefficients_!G$2)/_coefficients_!G$8</f>
        <v>0.1479679338267095</v>
      </c>
      <c r="H444">
        <f>(_coefficients_!H$2 - _raw_predictions_!H444*(1-_raw_predictions_!$M444*'Score Dashboard'!$B$2) - _raw_predictions_!$M444*'Score Dashboard'!$B$2*_coefficients_!H$12)/_coefficients_!H$8</f>
        <v>-1.819723904483816</v>
      </c>
      <c r="I444">
        <f>(1-_raw_predictions_!$M444*'Score Dashboard'!$B$2) * _raw_predictions_!I444/_coefficients_!L$2 * (_raw_predictions_!J444-_coefficients_!I$2)/_coefficients_!I$8</f>
        <v>-0.3858534055130467</v>
      </c>
      <c r="J444">
        <f>(1-_raw_predictions_!$M444*'Score Dashboard'!$B$2) * _raw_predictions_!K444/_coefficients_!M$2 * (_raw_predictions_!L444-_coefficients_!J$2)/_coefficients_!J$8</f>
        <v>-1.1780139984375846</v>
      </c>
      <c r="K444">
        <f t="shared" si="6"/>
        <v>-3.1766793736319654</v>
      </c>
    </row>
    <row r="445" spans="1:11">
      <c r="A445" t="str">
        <f>_raw_predictions_!A445</f>
        <v>Jaden Hardy</v>
      </c>
      <c r="B445">
        <f>(_raw_predictions_!B445*(1-_raw_predictions_!$M445*'Score Dashboard'!$B$2) + 'Score Dashboard'!$B$2*_raw_predictions_!$M445*_coefficients_!B$12- _coefficients_!B$2)/_coefficients_!B$8</f>
        <v>-1.1159506694155115</v>
      </c>
      <c r="C445">
        <f>(_raw_predictions_!C445*(1-_raw_predictions_!$M445*'Score Dashboard'!$B$2) + 'Score Dashboard'!$B$2*_raw_predictions_!$M445*_coefficients_!C$12- _coefficients_!C$2)/_coefficients_!C$8</f>
        <v>-1.3002973148351262</v>
      </c>
      <c r="D445">
        <f>(_raw_predictions_!D445*(1-_raw_predictions_!$M445*'Score Dashboard'!$B$2) + 'Score Dashboard'!$B$2*_raw_predictions_!$M445*_coefficients_!D$12- _coefficients_!D$2)/_coefficients_!D$8</f>
        <v>-0.95969027678244068</v>
      </c>
      <c r="E445">
        <f>(_raw_predictions_!E445*(1-_raw_predictions_!$M445*'Score Dashboard'!$B$2) + 'Score Dashboard'!$B$2*_raw_predictions_!$M445*_coefficients_!E$12- _coefficients_!E$2)/_coefficients_!E$8</f>
        <v>-1.3939422696426265</v>
      </c>
      <c r="F445">
        <f>(_raw_predictions_!F445*(1-_raw_predictions_!$M445*'Score Dashboard'!$B$2) + 'Score Dashboard'!$B$2*_raw_predictions_!$M445*_coefficients_!F$12- _coefficients_!F$2)/_coefficients_!F$8</f>
        <v>-0.86203999076221483</v>
      </c>
      <c r="G445">
        <f>(_raw_predictions_!G445*(1-_raw_predictions_!$M445*'Score Dashboard'!$B$2) + 'Score Dashboard'!$B$2*_raw_predictions_!$M445*_coefficients_!G$12- _coefficients_!G$2)/_coefficients_!G$8</f>
        <v>-0.13217678512396588</v>
      </c>
      <c r="H445">
        <f>(_coefficients_!H$2 - _raw_predictions_!H445*(1-_raw_predictions_!$M445*'Score Dashboard'!$B$2) - _raw_predictions_!$M445*'Score Dashboard'!$B$2*_coefficients_!H$12)/_coefficients_!H$8</f>
        <v>1.0767778186249508</v>
      </c>
      <c r="I445">
        <f>(1-_raw_predictions_!$M445*'Score Dashboard'!$B$2) * _raw_predictions_!I445/_coefficients_!L$2 * (_raw_predictions_!J445-_coefficients_!I$2)/_coefficients_!I$8</f>
        <v>0.13145169617112143</v>
      </c>
      <c r="J445">
        <f>(1-_raw_predictions_!$M445*'Score Dashboard'!$B$2) * _raw_predictions_!K445/_coefficients_!M$2 * (_raw_predictions_!L445-_coefficients_!J$2)/_coefficients_!J$8</f>
        <v>-0.51036847837706512</v>
      </c>
      <c r="K445">
        <f t="shared" si="6"/>
        <v>-5.0662362701428778</v>
      </c>
    </row>
    <row r="446" spans="1:11">
      <c r="A446" t="str">
        <f>_raw_predictions_!A446</f>
        <v>Jack White</v>
      </c>
      <c r="B446">
        <f>(_raw_predictions_!B446*(1-_raw_predictions_!$M446*'Score Dashboard'!$B$2) + 'Score Dashboard'!$B$2*_raw_predictions_!$M446*_coefficients_!B$12- _coefficients_!B$2)/_coefficients_!B$8</f>
        <v>-1.5911008315297959</v>
      </c>
      <c r="C446">
        <f>(_raw_predictions_!C446*(1-_raw_predictions_!$M446*'Score Dashboard'!$B$2) + 'Score Dashboard'!$B$2*_raw_predictions_!$M446*_coefficients_!C$12- _coefficients_!C$2)/_coefficients_!C$8</f>
        <v>-1.2148446161284012</v>
      </c>
      <c r="D446">
        <f>(_raw_predictions_!D446*(1-_raw_predictions_!$M446*'Score Dashboard'!$B$2) + 'Score Dashboard'!$B$2*_raw_predictions_!$M446*_coefficients_!D$12- _coefficients_!D$2)/_coefficients_!D$8</f>
        <v>-1.1235004557519421</v>
      </c>
      <c r="E446">
        <f>(_raw_predictions_!E446*(1-_raw_predictions_!$M446*'Score Dashboard'!$B$2) + 'Score Dashboard'!$B$2*_raw_predictions_!$M446*_coefficients_!E$12- _coefficients_!E$2)/_coefficients_!E$8</f>
        <v>-1.4608678748299975</v>
      </c>
      <c r="F446">
        <f>(_raw_predictions_!F446*(1-_raw_predictions_!$M446*'Score Dashboard'!$B$2) + 'Score Dashboard'!$B$2*_raw_predictions_!$M446*_coefficients_!F$12- _coefficients_!F$2)/_coefficients_!F$8</f>
        <v>-0.75391709647535377</v>
      </c>
      <c r="G446">
        <f>(_raw_predictions_!G446*(1-_raw_predictions_!$M446*'Score Dashboard'!$B$2) + 'Score Dashboard'!$B$2*_raw_predictions_!$M446*_coefficients_!G$12- _coefficients_!G$2)/_coefficients_!G$8</f>
        <v>-0.8969756427549459</v>
      </c>
      <c r="H446">
        <f>(_coefficients_!H$2 - _raw_predictions_!H446*(1-_raw_predictions_!$M446*'Score Dashboard'!$B$2) - _raw_predictions_!$M446*'Score Dashboard'!$B$2*_coefficients_!H$12)/_coefficients_!H$8</f>
        <v>1.4711276025226625</v>
      </c>
      <c r="I446">
        <f>(1-_raw_predictions_!$M446*'Score Dashboard'!$B$2) * _raw_predictions_!I446/_coefficients_!L$2 * (_raw_predictions_!J446-_coefficients_!I$2)/_coefficients_!I$8</f>
        <v>-0.10031645306852979</v>
      </c>
      <c r="J446">
        <f>(1-_raw_predictions_!$M446*'Score Dashboard'!$B$2) * _raw_predictions_!K446/_coefficients_!M$2 * (_raw_predictions_!L446-_coefficients_!J$2)/_coefficients_!J$8</f>
        <v>-6.0743019328299917E-2</v>
      </c>
      <c r="K446">
        <f t="shared" si="6"/>
        <v>-5.7311383873446031</v>
      </c>
    </row>
    <row r="447" spans="1:11">
      <c r="A447" t="str">
        <f>_raw_predictions_!A447</f>
        <v>Jabari Walker</v>
      </c>
      <c r="B447">
        <f>(_raw_predictions_!B447*(1-_raw_predictions_!$M447*'Score Dashboard'!$B$2) + 'Score Dashboard'!$B$2*_raw_predictions_!$M447*_coefficients_!B$12- _coefficients_!B$2)/_coefficients_!B$8</f>
        <v>-1.6693310862048132</v>
      </c>
      <c r="C447">
        <f>(_raw_predictions_!C447*(1-_raw_predictions_!$M447*'Score Dashboard'!$B$2) + 'Score Dashboard'!$B$2*_raw_predictions_!$M447*_coefficients_!C$12- _coefficients_!C$2)/_coefficients_!C$8</f>
        <v>-1.2004271535557143</v>
      </c>
      <c r="D447">
        <f>(_raw_predictions_!D447*(1-_raw_predictions_!$M447*'Score Dashboard'!$B$2) + 'Score Dashboard'!$B$2*_raw_predictions_!$M447*_coefficients_!D$12- _coefficients_!D$2)/_coefficients_!D$8</f>
        <v>-1.1920993304300802</v>
      </c>
      <c r="E447">
        <f>(_raw_predictions_!E447*(1-_raw_predictions_!$M447*'Score Dashboard'!$B$2) + 'Score Dashboard'!$B$2*_raw_predictions_!$M447*_coefficients_!E$12- _coefficients_!E$2)/_coefficients_!E$8</f>
        <v>-1.4435564894856017</v>
      </c>
      <c r="F447">
        <f>(_raw_predictions_!F447*(1-_raw_predictions_!$M447*'Score Dashboard'!$B$2) + 'Score Dashboard'!$B$2*_raw_predictions_!$M447*_coefficients_!F$12- _coefficients_!F$2)/_coefficients_!F$8</f>
        <v>-0.70672895789298318</v>
      </c>
      <c r="G447">
        <f>(_raw_predictions_!G447*(1-_raw_predictions_!$M447*'Score Dashboard'!$B$2) + 'Score Dashboard'!$B$2*_raw_predictions_!$M447*_coefficients_!G$12- _coefficients_!G$2)/_coefficients_!G$8</f>
        <v>-1.0290797753432341</v>
      </c>
      <c r="H447">
        <f>(_coefficients_!H$2 - _raw_predictions_!H447*(1-_raw_predictions_!$M447*'Score Dashboard'!$B$2) - _raw_predictions_!$M447*'Score Dashboard'!$B$2*_coefficients_!H$12)/_coefficients_!H$8</f>
        <v>1.3883438548927187</v>
      </c>
      <c r="I447">
        <f>(1-_raw_predictions_!$M447*'Score Dashboard'!$B$2) * _raw_predictions_!I447/_coefficients_!L$2 * (_raw_predictions_!J447-_coefficients_!I$2)/_coefficients_!I$8</f>
        <v>-5.7510322823062711E-2</v>
      </c>
      <c r="J447">
        <f>(1-_raw_predictions_!$M447*'Score Dashboard'!$B$2) * _raw_predictions_!K447/_coefficients_!M$2 * (_raw_predictions_!L447-_coefficients_!J$2)/_coefficients_!J$8</f>
        <v>-0.25349484366119374</v>
      </c>
      <c r="K447">
        <f t="shared" si="6"/>
        <v>-6.1638841045039641</v>
      </c>
    </row>
    <row r="448" spans="1:11">
      <c r="A448" t="str">
        <f>_raw_predictions_!A448</f>
        <v>Jabari Smith Jr.</v>
      </c>
      <c r="B448">
        <f>(_raw_predictions_!B448*(1-_raw_predictions_!$M448*'Score Dashboard'!$B$2) + 'Score Dashboard'!$B$2*_raw_predictions_!$M448*_coefficients_!B$12- _coefficients_!B$2)/_coefficients_!B$8</f>
        <v>-0.15226751854199969</v>
      </c>
      <c r="C448">
        <f>(_raw_predictions_!C448*(1-_raw_predictions_!$M448*'Score Dashboard'!$B$2) + 'Score Dashboard'!$B$2*_raw_predictions_!$M448*_coefficients_!C$12- _coefficients_!C$2)/_coefficients_!C$8</f>
        <v>1.0416712163610866</v>
      </c>
      <c r="D448">
        <f>(_raw_predictions_!D448*(1-_raw_predictions_!$M448*'Score Dashboard'!$B$2) + 'Score Dashboard'!$B$2*_raw_predictions_!$M448*_coefficients_!D$12- _coefficients_!D$2)/_coefficients_!D$8</f>
        <v>-0.89929540626743565</v>
      </c>
      <c r="E448">
        <f>(_raw_predictions_!E448*(1-_raw_predictions_!$M448*'Score Dashboard'!$B$2) + 'Score Dashboard'!$B$2*_raw_predictions_!$M448*_coefficients_!E$12- _coefficients_!E$2)/_coefficients_!E$8</f>
        <v>-0.67826472413370853</v>
      </c>
      <c r="F448">
        <f>(_raw_predictions_!F448*(1-_raw_predictions_!$M448*'Score Dashboard'!$B$2) + 'Score Dashboard'!$B$2*_raw_predictions_!$M448*_coefficients_!F$12- _coefficients_!F$2)/_coefficients_!F$8</f>
        <v>0.54969664396594953</v>
      </c>
      <c r="G448">
        <f>(_raw_predictions_!G448*(1-_raw_predictions_!$M448*'Score Dashboard'!$B$2) + 'Score Dashboard'!$B$2*_raw_predictions_!$M448*_coefficients_!G$12- _coefficients_!G$2)/_coefficients_!G$8</f>
        <v>0.10066172435104678</v>
      </c>
      <c r="H448">
        <f>(_coefficients_!H$2 - _raw_predictions_!H448*(1-_raw_predictions_!$M448*'Score Dashboard'!$B$2) - _raw_predictions_!$M448*'Score Dashboard'!$B$2*_coefficients_!H$12)/_coefficients_!H$8</f>
        <v>0.27783312190780685</v>
      </c>
      <c r="I448">
        <f>(1-_raw_predictions_!$M448*'Score Dashboard'!$B$2) * _raw_predictions_!I448/_coefficients_!L$2 * (_raw_predictions_!J448-_coefficients_!I$2)/_coefficients_!I$8</f>
        <v>-3.4981331500369306E-2</v>
      </c>
      <c r="J448">
        <f>(1-_raw_predictions_!$M448*'Score Dashboard'!$B$2) * _raw_predictions_!K448/_coefficients_!M$2 * (_raw_predictions_!L448-_coefficients_!J$2)/_coefficients_!J$8</f>
        <v>-1.0588650676959575</v>
      </c>
      <c r="K448">
        <f t="shared" si="6"/>
        <v>-0.85381134155358085</v>
      </c>
    </row>
    <row r="449" spans="1:11">
      <c r="A449" t="str">
        <f>_raw_predictions_!A449</f>
        <v>JaVale McGee</v>
      </c>
      <c r="B449">
        <f>(_raw_predictions_!B449*(1-_raw_predictions_!$M449*'Score Dashboard'!$B$2) + 'Score Dashboard'!$B$2*_raw_predictions_!$M449*_coefficients_!B$12- _coefficients_!B$2)/_coefficients_!B$8</f>
        <v>-1.8721242522747161</v>
      </c>
      <c r="C449">
        <f>(_raw_predictions_!C449*(1-_raw_predictions_!$M449*'Score Dashboard'!$B$2) + 'Score Dashboard'!$B$2*_raw_predictions_!$M449*_coefficients_!C$12- _coefficients_!C$2)/_coefficients_!C$8</f>
        <v>-1.2721852310010713</v>
      </c>
      <c r="D449">
        <f>(_raw_predictions_!D449*(1-_raw_predictions_!$M449*'Score Dashboard'!$B$2) + 'Score Dashboard'!$B$2*_raw_predictions_!$M449*_coefficients_!D$12- _coefficients_!D$2)/_coefficients_!D$8</f>
        <v>-1.4037944574362102</v>
      </c>
      <c r="E449">
        <f>(_raw_predictions_!E449*(1-_raw_predictions_!$M449*'Score Dashboard'!$B$2) + 'Score Dashboard'!$B$2*_raw_predictions_!$M449*_coefficients_!E$12- _coefficients_!E$2)/_coefficients_!E$8</f>
        <v>-2.0678718551413882</v>
      </c>
      <c r="F449">
        <f>(_raw_predictions_!F449*(1-_raw_predictions_!$M449*'Score Dashboard'!$B$2) + 'Score Dashboard'!$B$2*_raw_predictions_!$M449*_coefficients_!F$12- _coefficients_!F$2)/_coefficients_!F$8</f>
        <v>-0.26026913951829955</v>
      </c>
      <c r="G449">
        <f>(_raw_predictions_!G449*(1-_raw_predictions_!$M449*'Score Dashboard'!$B$2) + 'Score Dashboard'!$B$2*_raw_predictions_!$M449*_coefficients_!G$12- _coefficients_!G$2)/_coefficients_!G$8</f>
        <v>-1.3379584662751713</v>
      </c>
      <c r="H449">
        <f>(_coefficients_!H$2 - _raw_predictions_!H449*(1-_raw_predictions_!$M449*'Score Dashboard'!$B$2) - _raw_predictions_!$M449*'Score Dashboard'!$B$2*_coefficients_!H$12)/_coefficients_!H$8</f>
        <v>1.4333130269925269</v>
      </c>
      <c r="I449">
        <f>(1-_raw_predictions_!$M449*'Score Dashboard'!$B$2) * _raw_predictions_!I449/_coefficients_!L$2 * (_raw_predictions_!J449-_coefficients_!I$2)/_coefficients_!I$8</f>
        <v>-0.24930688251698441</v>
      </c>
      <c r="J449">
        <f>(1-_raw_predictions_!$M449*'Score Dashboard'!$B$2) * _raw_predictions_!K449/_coefficients_!M$2 * (_raw_predictions_!L449-_coefficients_!J$2)/_coefficients_!J$8</f>
        <v>0.29770644656536854</v>
      </c>
      <c r="K449">
        <f t="shared" si="6"/>
        <v>-6.7324908106059445</v>
      </c>
    </row>
    <row r="450" spans="1:11">
      <c r="A450" t="str">
        <f>_raw_predictions_!A450</f>
        <v>JaMychal Green</v>
      </c>
      <c r="B450">
        <f>(_raw_predictions_!B450*(1-_raw_predictions_!$M450*'Score Dashboard'!$B$2) + 'Score Dashboard'!$B$2*_raw_predictions_!$M450*_coefficients_!B$12- _coefficients_!B$2)/_coefficients_!B$8</f>
        <v>-1.4566506429102108</v>
      </c>
      <c r="C450">
        <f>(_raw_predictions_!C450*(1-_raw_predictions_!$M450*'Score Dashboard'!$B$2) + 'Score Dashboard'!$B$2*_raw_predictions_!$M450*_coefficients_!C$12- _coefficients_!C$2)/_coefficients_!C$8</f>
        <v>-0.90195877659984924</v>
      </c>
      <c r="D450">
        <f>(_raw_predictions_!D450*(1-_raw_predictions_!$M450*'Score Dashboard'!$B$2) + 'Score Dashboard'!$B$2*_raw_predictions_!$M450*_coefficients_!D$12- _coefficients_!D$2)/_coefficients_!D$8</f>
        <v>-1.1547599616017523</v>
      </c>
      <c r="E450">
        <f>(_raw_predictions_!E450*(1-_raw_predictions_!$M450*'Score Dashboard'!$B$2) + 'Score Dashboard'!$B$2*_raw_predictions_!$M450*_coefficients_!E$12- _coefficients_!E$2)/_coefficients_!E$8</f>
        <v>-1.4765582532146024</v>
      </c>
      <c r="F450">
        <f>(_raw_predictions_!F450*(1-_raw_predictions_!$M450*'Score Dashboard'!$B$2) + 'Score Dashboard'!$B$2*_raw_predictions_!$M450*_coefficients_!F$12- _coefficients_!F$2)/_coefficients_!F$8</f>
        <v>-0.45695678548886731</v>
      </c>
      <c r="G450">
        <f>(_raw_predictions_!G450*(1-_raw_predictions_!$M450*'Score Dashboard'!$B$2) + 'Score Dashboard'!$B$2*_raw_predictions_!$M450*_coefficients_!G$12- _coefficients_!G$2)/_coefficients_!G$8</f>
        <v>-0.69491188765103185</v>
      </c>
      <c r="H450">
        <f>(_coefficients_!H$2 - _raw_predictions_!H450*(1-_raw_predictions_!$M450*'Score Dashboard'!$B$2) - _raw_predictions_!$M450*'Score Dashboard'!$B$2*_coefficients_!H$12)/_coefficients_!H$8</f>
        <v>1.174374772725461</v>
      </c>
      <c r="I450">
        <f>(1-_raw_predictions_!$M450*'Score Dashboard'!$B$2) * _raw_predictions_!I450/_coefficients_!L$2 * (_raw_predictions_!J450-_coefficients_!I$2)/_coefficients_!I$8</f>
        <v>-5.146629302305053E-2</v>
      </c>
      <c r="J450">
        <f>(1-_raw_predictions_!$M450*'Score Dashboard'!$B$2) * _raw_predictions_!K450/_coefficients_!M$2 * (_raw_predictions_!L450-_coefficients_!J$2)/_coefficients_!J$8</f>
        <v>-5.9326544496522991E-2</v>
      </c>
      <c r="K450">
        <f t="shared" si="6"/>
        <v>-5.0782143722604278</v>
      </c>
    </row>
    <row r="451" spans="1:11">
      <c r="A451" t="str">
        <f>_raw_predictions_!A451</f>
        <v>Ja Morant</v>
      </c>
      <c r="B451">
        <f>(_raw_predictions_!B451*(1-_raw_predictions_!$M451*'Score Dashboard'!$B$2) + 'Score Dashboard'!$B$2*_raw_predictions_!$M451*_coefficients_!B$12- _coefficients_!B$2)/_coefficients_!B$8</f>
        <v>1.4948946270244186</v>
      </c>
      <c r="C451">
        <f>(_raw_predictions_!C451*(1-_raw_predictions_!$M451*'Score Dashboard'!$B$2) + 'Score Dashboard'!$B$2*_raw_predictions_!$M451*_coefficients_!C$12- _coefficients_!C$2)/_coefficients_!C$8</f>
        <v>-0.21467211369154646</v>
      </c>
      <c r="D451">
        <f>(_raw_predictions_!D451*(1-_raw_predictions_!$M451*'Score Dashboard'!$B$2) + 'Score Dashboard'!$B$2*_raw_predictions_!$M451*_coefficients_!D$12- _coefficients_!D$2)/_coefficients_!D$8</f>
        <v>1.6990526780140307</v>
      </c>
      <c r="E451">
        <f>(_raw_predictions_!E451*(1-_raw_predictions_!$M451*'Score Dashboard'!$B$2) + 'Score Dashboard'!$B$2*_raw_predictions_!$M451*_coefficients_!E$12- _coefficients_!E$2)/_coefficients_!E$8</f>
        <v>0.31957365323052378</v>
      </c>
      <c r="F451">
        <f>(_raw_predictions_!F451*(1-_raw_predictions_!$M451*'Score Dashboard'!$B$2) + 'Score Dashboard'!$B$2*_raw_predictions_!$M451*_coefficients_!F$12- _coefficients_!F$2)/_coefficients_!F$8</f>
        <v>-0.69513642530412412</v>
      </c>
      <c r="G451">
        <f>(_raw_predictions_!G451*(1-_raw_predictions_!$M451*'Score Dashboard'!$B$2) + 'Score Dashboard'!$B$2*_raw_predictions_!$M451*_coefficients_!G$12- _coefficients_!G$2)/_coefficients_!G$8</f>
        <v>-4.199427207995543E-2</v>
      </c>
      <c r="H451">
        <f>(_coefficients_!H$2 - _raw_predictions_!H451*(1-_raw_predictions_!$M451*'Score Dashboard'!$B$2) - _raw_predictions_!$M451*'Score Dashboard'!$B$2*_coefficients_!H$12)/_coefficients_!H$8</f>
        <v>-1.7380139455567996</v>
      </c>
      <c r="I451">
        <f>(1-_raw_predictions_!$M451*'Score Dashboard'!$B$2) * _raw_predictions_!I451/_coefficients_!L$2 * (_raw_predictions_!J451-_coefficients_!I$2)/_coefficients_!I$8</f>
        <v>-0.85706485781371189</v>
      </c>
      <c r="J451">
        <f>(1-_raw_predictions_!$M451*'Score Dashboard'!$B$2) * _raw_predictions_!K451/_coefficients_!M$2 * (_raw_predictions_!L451-_coefficients_!J$2)/_coefficients_!J$8</f>
        <v>-0.37838397938866375</v>
      </c>
      <c r="K451">
        <f t="shared" ref="K451:K474" si="7">SUM(B451:J451)</f>
        <v>-0.41174463556582752</v>
      </c>
    </row>
    <row r="452" spans="1:11">
      <c r="A452" t="str">
        <f>_raw_predictions_!A452</f>
        <v>JT Thor</v>
      </c>
      <c r="B452">
        <f>(_raw_predictions_!B452*(1-_raw_predictions_!$M452*'Score Dashboard'!$B$2) + 'Score Dashboard'!$B$2*_raw_predictions_!$M452*_coefficients_!B$12- _coefficients_!B$2)/_coefficients_!B$8</f>
        <v>-1.6209335835048093</v>
      </c>
      <c r="C452">
        <f>(_raw_predictions_!C452*(1-_raw_predictions_!$M452*'Score Dashboard'!$B$2) + 'Score Dashboard'!$B$2*_raw_predictions_!$M452*_coefficients_!C$12- _coefficients_!C$2)/_coefficients_!C$8</f>
        <v>-0.96766485353130094</v>
      </c>
      <c r="D452">
        <f>(_raw_predictions_!D452*(1-_raw_predictions_!$M452*'Score Dashboard'!$B$2) + 'Score Dashboard'!$B$2*_raw_predictions_!$M452*_coefficients_!D$12- _coefficients_!D$2)/_coefficients_!D$8</f>
        <v>-1.2398352135987465</v>
      </c>
      <c r="E452">
        <f>(_raw_predictions_!E452*(1-_raw_predictions_!$M452*'Score Dashboard'!$B$2) + 'Score Dashboard'!$B$2*_raw_predictions_!$M452*_coefficients_!E$12- _coefficients_!E$2)/_coefficients_!E$8</f>
        <v>-1.2864228519462335</v>
      </c>
      <c r="F452">
        <f>(_raw_predictions_!F452*(1-_raw_predictions_!$M452*'Score Dashboard'!$B$2) + 'Score Dashboard'!$B$2*_raw_predictions_!$M452*_coefficients_!F$12- _coefficients_!F$2)/_coefficients_!F$8</f>
        <v>-0.41197570722116872</v>
      </c>
      <c r="G452">
        <f>(_raw_predictions_!G452*(1-_raw_predictions_!$M452*'Score Dashboard'!$B$2) + 'Score Dashboard'!$B$2*_raw_predictions_!$M452*_coefficients_!G$12- _coefficients_!G$2)/_coefficients_!G$8</f>
        <v>-0.83107313321120735</v>
      </c>
      <c r="H452">
        <f>(_coefficients_!H$2 - _raw_predictions_!H452*(1-_raw_predictions_!$M452*'Score Dashboard'!$B$2) - _raw_predictions_!$M452*'Score Dashboard'!$B$2*_coefficients_!H$12)/_coefficients_!H$8</f>
        <v>1.3050792767412098</v>
      </c>
      <c r="I452">
        <f>(1-_raw_predictions_!$M452*'Score Dashboard'!$B$2) * _raw_predictions_!I452/_coefficients_!L$2 * (_raw_predictions_!J452-_coefficients_!I$2)/_coefficients_!I$8</f>
        <v>-0.21733328011162684</v>
      </c>
      <c r="J452">
        <f>(1-_raw_predictions_!$M452*'Score Dashboard'!$B$2) * _raw_predictions_!K452/_coefficients_!M$2 * (_raw_predictions_!L452-_coefficients_!J$2)/_coefficients_!J$8</f>
        <v>-0.2009217433815555</v>
      </c>
      <c r="K452">
        <f t="shared" si="7"/>
        <v>-5.4710810897654394</v>
      </c>
    </row>
    <row r="453" spans="1:11">
      <c r="A453" t="str">
        <f>_raw_predictions_!A453</f>
        <v>JD Davison</v>
      </c>
      <c r="B453">
        <f>(_raw_predictions_!B453*(1-_raw_predictions_!$M453*'Score Dashboard'!$B$2) + 'Score Dashboard'!$B$2*_raw_predictions_!$M453*_coefficients_!B$12- _coefficients_!B$2)/_coefficients_!B$8</f>
        <v>-1.5678262427816549</v>
      </c>
      <c r="C453">
        <f>(_raw_predictions_!C453*(1-_raw_predictions_!$M453*'Score Dashboard'!$B$2) + 'Score Dashboard'!$B$2*_raw_predictions_!$M453*_coefficients_!C$12- _coefficients_!C$2)/_coefficients_!C$8</f>
        <v>-1.2745403886135152</v>
      </c>
      <c r="D453">
        <f>(_raw_predictions_!D453*(1-_raw_predictions_!$M453*'Score Dashboard'!$B$2) + 'Score Dashboard'!$B$2*_raw_predictions_!$M453*_coefficients_!D$12- _coefficients_!D$2)/_coefficients_!D$8</f>
        <v>-0.87238926177732856</v>
      </c>
      <c r="E453">
        <f>(_raw_predictions_!E453*(1-_raw_predictions_!$M453*'Score Dashboard'!$B$2) + 'Score Dashboard'!$B$2*_raw_predictions_!$M453*_coefficients_!E$12- _coefficients_!E$2)/_coefficients_!E$8</f>
        <v>-1.354227962781712</v>
      </c>
      <c r="F453">
        <f>(_raw_predictions_!F453*(1-_raw_predictions_!$M453*'Score Dashboard'!$B$2) + 'Score Dashboard'!$B$2*_raw_predictions_!$M453*_coefficients_!F$12- _coefficients_!F$2)/_coefficients_!F$8</f>
        <v>-0.80171906444531493</v>
      </c>
      <c r="G453">
        <f>(_raw_predictions_!G453*(1-_raw_predictions_!$M453*'Score Dashboard'!$B$2) + 'Score Dashboard'!$B$2*_raw_predictions_!$M453*_coefficients_!G$12- _coefficients_!G$2)/_coefficients_!G$8</f>
        <v>-0.93968010052382922</v>
      </c>
      <c r="H453">
        <f>(_coefficients_!H$2 - _raw_predictions_!H453*(1-_raw_predictions_!$M453*'Score Dashboard'!$B$2) - _raw_predictions_!$M453*'Score Dashboard'!$B$2*_coefficients_!H$12)/_coefficients_!H$8</f>
        <v>1.2420967153079856</v>
      </c>
      <c r="I453">
        <f>(1-_raw_predictions_!$M453*'Score Dashboard'!$B$2) * _raw_predictions_!I453/_coefficients_!L$2 * (_raw_predictions_!J453-_coefficients_!I$2)/_coefficients_!I$8</f>
        <v>-7.735418808644387E-2</v>
      </c>
      <c r="J453">
        <f>(1-_raw_predictions_!$M453*'Score Dashboard'!$B$2) * _raw_predictions_!K453/_coefficients_!M$2 * (_raw_predictions_!L453-_coefficients_!J$2)/_coefficients_!J$8</f>
        <v>-0.12828514967855945</v>
      </c>
      <c r="K453">
        <f t="shared" si="7"/>
        <v>-5.7739256433803732</v>
      </c>
    </row>
    <row r="454" spans="1:11">
      <c r="A454" t="str">
        <f>_raw_predictions_!A454</f>
        <v>Ivica Zubac</v>
      </c>
      <c r="B454">
        <f>(_raw_predictions_!B454*(1-_raw_predictions_!$M454*'Score Dashboard'!$B$2) + 'Score Dashboard'!$B$2*_raw_predictions_!$M454*_coefficients_!B$12- _coefficients_!B$2)/_coefficients_!B$8</f>
        <v>-0.85693716769644568</v>
      </c>
      <c r="C454">
        <f>(_raw_predictions_!C454*(1-_raw_predictions_!$M454*'Score Dashboard'!$B$2) + 'Score Dashboard'!$B$2*_raw_predictions_!$M454*_coefficients_!C$12- _coefficients_!C$2)/_coefficients_!C$8</f>
        <v>1.7869728702310141</v>
      </c>
      <c r="D454">
        <f>(_raw_predictions_!D454*(1-_raw_predictions_!$M454*'Score Dashboard'!$B$2) + 'Score Dashboard'!$B$2*_raw_predictions_!$M454*_coefficients_!D$12- _coefficients_!D$2)/_coefficients_!D$8</f>
        <v>-1.1041694942501996</v>
      </c>
      <c r="E454">
        <f>(_raw_predictions_!E454*(1-_raw_predictions_!$M454*'Score Dashboard'!$B$2) + 'Score Dashboard'!$B$2*_raw_predictions_!$M454*_coefficients_!E$12- _coefficients_!E$2)/_coefficients_!E$8</f>
        <v>-1.337784526520905</v>
      </c>
      <c r="F454">
        <f>(_raw_predictions_!F454*(1-_raw_predictions_!$M454*'Score Dashboard'!$B$2) + 'Score Dashboard'!$B$2*_raw_predictions_!$M454*_coefficients_!F$12- _coefficients_!F$2)/_coefficients_!F$8</f>
        <v>1.6081627851083746</v>
      </c>
      <c r="G454">
        <f>(_raw_predictions_!G454*(1-_raw_predictions_!$M454*'Score Dashboard'!$B$2) + 'Score Dashboard'!$B$2*_raw_predictions_!$M454*_coefficients_!G$12- _coefficients_!G$2)/_coefficients_!G$8</f>
        <v>-1.4712076938497234</v>
      </c>
      <c r="H454">
        <f>(_coefficients_!H$2 - _raw_predictions_!H454*(1-_raw_predictions_!$M454*'Score Dashboard'!$B$2) - _raw_predictions_!$M454*'Score Dashboard'!$B$2*_coefficients_!H$12)/_coefficients_!H$8</f>
        <v>0.23385777054013571</v>
      </c>
      <c r="I454">
        <f>(1-_raw_predictions_!$M454*'Score Dashboard'!$B$2) * _raw_predictions_!I454/_coefficients_!L$2 * (_raw_predictions_!J454-_coefficients_!I$2)/_coefficients_!I$8</f>
        <v>-0.77564442582681659</v>
      </c>
      <c r="J454">
        <f>(1-_raw_predictions_!$M454*'Score Dashboard'!$B$2) * _raw_predictions_!K454/_coefficients_!M$2 * (_raw_predictions_!L454-_coefficients_!J$2)/_coefficients_!J$8</f>
        <v>1.3678658924556815</v>
      </c>
      <c r="K454">
        <f t="shared" si="7"/>
        <v>-0.5488839898088842</v>
      </c>
    </row>
    <row r="455" spans="1:11">
      <c r="A455" t="str">
        <f>_raw_predictions_!A455</f>
        <v>Ish Wainright</v>
      </c>
      <c r="B455">
        <f>(_raw_predictions_!B455*(1-_raw_predictions_!$M455*'Score Dashboard'!$B$2) + 'Score Dashboard'!$B$2*_raw_predictions_!$M455*_coefficients_!B$12- _coefficients_!B$2)/_coefficients_!B$8</f>
        <v>-1.6558944552906334</v>
      </c>
      <c r="C455">
        <f>(_raw_predictions_!C455*(1-_raw_predictions_!$M455*'Score Dashboard'!$B$2) + 'Score Dashboard'!$B$2*_raw_predictions_!$M455*_coefficients_!C$12- _coefficients_!C$2)/_coefficients_!C$8</f>
        <v>-1.1712856979392137</v>
      </c>
      <c r="D455">
        <f>(_raw_predictions_!D455*(1-_raw_predictions_!$M455*'Score Dashboard'!$B$2) + 'Score Dashboard'!$B$2*_raw_predictions_!$M455*_coefficients_!D$12- _coefficients_!D$2)/_coefficients_!D$8</f>
        <v>-1.1762691854488707</v>
      </c>
      <c r="E455">
        <f>(_raw_predictions_!E455*(1-_raw_predictions_!$M455*'Score Dashboard'!$B$2) + 'Score Dashboard'!$B$2*_raw_predictions_!$M455*_coefficients_!E$12- _coefficients_!E$2)/_coefficients_!E$8</f>
        <v>-0.85429832715302656</v>
      </c>
      <c r="F455">
        <f>(_raw_predictions_!F455*(1-_raw_predictions_!$M455*'Score Dashboard'!$B$2) + 'Score Dashboard'!$B$2*_raw_predictions_!$M455*_coefficients_!F$12- _coefficients_!F$2)/_coefficients_!F$8</f>
        <v>-0.5656967402818277</v>
      </c>
      <c r="G455">
        <f>(_raw_predictions_!G455*(1-_raw_predictions_!$M455*'Score Dashboard'!$B$2) + 'Score Dashboard'!$B$2*_raw_predictions_!$M455*_coefficients_!G$12- _coefficients_!G$2)/_coefficients_!G$8</f>
        <v>-0.58212802693646248</v>
      </c>
      <c r="H455">
        <f>(_coefficients_!H$2 - _raw_predictions_!H455*(1-_raw_predictions_!$M455*'Score Dashboard'!$B$2) - _raw_predictions_!$M455*'Score Dashboard'!$B$2*_coefficients_!H$12)/_coefficients_!H$8</f>
        <v>1.5925758916683068</v>
      </c>
      <c r="I455">
        <f>(1-_raw_predictions_!$M455*'Score Dashboard'!$B$2) * _raw_predictions_!I455/_coefficients_!L$2 * (_raw_predictions_!J455-_coefficients_!I$2)/_coefficients_!I$8</f>
        <v>-0.10742491593005575</v>
      </c>
      <c r="J455">
        <f>(1-_raw_predictions_!$M455*'Score Dashboard'!$B$2) * _raw_predictions_!K455/_coefficients_!M$2 * (_raw_predictions_!L455-_coefficients_!J$2)/_coefficients_!J$8</f>
        <v>-0.28003309106354984</v>
      </c>
      <c r="K455">
        <f t="shared" si="7"/>
        <v>-4.8004545483753338</v>
      </c>
    </row>
    <row r="456" spans="1:11">
      <c r="A456" t="str">
        <f>_raw_predictions_!A456</f>
        <v>Ish Smith</v>
      </c>
      <c r="B456">
        <f>(_raw_predictions_!B456*(1-_raw_predictions_!$M456*'Score Dashboard'!$B$2) + 'Score Dashboard'!$B$2*_raw_predictions_!$M456*_coefficients_!B$12- _coefficients_!B$2)/_coefficients_!B$8</f>
        <v>-1.812570724553328</v>
      </c>
      <c r="C456">
        <f>(_raw_predictions_!C456*(1-_raw_predictions_!$M456*'Score Dashboard'!$B$2) + 'Score Dashboard'!$B$2*_raw_predictions_!$M456*_coefficients_!C$12- _coefficients_!C$2)/_coefficients_!C$8</f>
        <v>-1.4231492304278659</v>
      </c>
      <c r="D456">
        <f>(_raw_predictions_!D456*(1-_raw_predictions_!$M456*'Score Dashboard'!$B$2) + 'Score Dashboard'!$B$2*_raw_predictions_!$M456*_coefficients_!D$12- _coefficients_!D$2)/_coefficients_!D$8</f>
        <v>-0.7854966089190577</v>
      </c>
      <c r="E456">
        <f>(_raw_predictions_!E456*(1-_raw_predictions_!$M456*'Score Dashboard'!$B$2) + 'Score Dashboard'!$B$2*_raw_predictions_!$M456*_coefficients_!E$12- _coefficients_!E$2)/_coefficients_!E$8</f>
        <v>-1.2746370658122883</v>
      </c>
      <c r="F456">
        <f>(_raw_predictions_!F456*(1-_raw_predictions_!$M456*'Score Dashboard'!$B$2) + 'Score Dashboard'!$B$2*_raw_predictions_!$M456*_coefficients_!F$12- _coefficients_!F$2)/_coefficients_!F$8</f>
        <v>-0.79564752479958223</v>
      </c>
      <c r="G456">
        <f>(_raw_predictions_!G456*(1-_raw_predictions_!$M456*'Score Dashboard'!$B$2) + 'Score Dashboard'!$B$2*_raw_predictions_!$M456*_coefficients_!G$12- _coefficients_!G$2)/_coefficients_!G$8</f>
        <v>-1.1648775042795447</v>
      </c>
      <c r="H456">
        <f>(_coefficients_!H$2 - _raw_predictions_!H456*(1-_raw_predictions_!$M456*'Score Dashboard'!$B$2) - _raw_predictions_!$M456*'Score Dashboard'!$B$2*_coefficients_!H$12)/_coefficients_!H$8</f>
        <v>1.2029333788547387</v>
      </c>
      <c r="I456">
        <f>(1-_raw_predictions_!$M456*'Score Dashboard'!$B$2) * _raw_predictions_!I456/_coefficients_!L$2 * (_raw_predictions_!J456-_coefficients_!I$2)/_coefficients_!I$8</f>
        <v>-7.0950730983213084E-2</v>
      </c>
      <c r="J456">
        <f>(1-_raw_predictions_!$M456*'Score Dashboard'!$B$2) * _raw_predictions_!K456/_coefficients_!M$2 * (_raw_predictions_!L456-_coefficients_!J$2)/_coefficients_!J$8</f>
        <v>-0.18735201767378007</v>
      </c>
      <c r="K456">
        <f t="shared" si="7"/>
        <v>-6.3117480285939225</v>
      </c>
    </row>
    <row r="457" spans="1:11">
      <c r="A457" t="str">
        <f>_raw_predictions_!A457</f>
        <v>Isaiah Todd</v>
      </c>
      <c r="B457">
        <f>(_raw_predictions_!B457*(1-_raw_predictions_!$M457*'Score Dashboard'!$B$2) + 'Score Dashboard'!$B$2*_raw_predictions_!$M457*_coefficients_!B$12- _coefficients_!B$2)/_coefficients_!B$8</f>
        <v>-1.5759531384788119</v>
      </c>
      <c r="C457">
        <f>(_raw_predictions_!C457*(1-_raw_predictions_!$M457*'Score Dashboard'!$B$2) + 'Score Dashboard'!$B$2*_raw_predictions_!$M457*_coefficients_!C$12- _coefficients_!C$2)/_coefficients_!C$8</f>
        <v>-1.1282440982468109</v>
      </c>
      <c r="D457">
        <f>(_raw_predictions_!D457*(1-_raw_predictions_!$M457*'Score Dashboard'!$B$2) + 'Score Dashboard'!$B$2*_raw_predictions_!$M457*_coefficients_!D$12- _coefficients_!D$2)/_coefficients_!D$8</f>
        <v>-1.0669037342857985</v>
      </c>
      <c r="E457">
        <f>(_raw_predictions_!E457*(1-_raw_predictions_!$M457*'Score Dashboard'!$B$2) + 'Score Dashboard'!$B$2*_raw_predictions_!$M457*_coefficients_!E$12- _coefficients_!E$2)/_coefficients_!E$8</f>
        <v>-1.4650625805143564</v>
      </c>
      <c r="F457">
        <f>(_raw_predictions_!F457*(1-_raw_predictions_!$M457*'Score Dashboard'!$B$2) + 'Score Dashboard'!$B$2*_raw_predictions_!$M457*_coefficients_!F$12- _coefficients_!F$2)/_coefficients_!F$8</f>
        <v>-0.66949852044550573</v>
      </c>
      <c r="G457">
        <f>(_raw_predictions_!G457*(1-_raw_predictions_!$M457*'Score Dashboard'!$B$2) + 'Score Dashboard'!$B$2*_raw_predictions_!$M457*_coefficients_!G$12- _coefficients_!G$2)/_coefficients_!G$8</f>
        <v>-0.91208276483248008</v>
      </c>
      <c r="H457">
        <f>(_coefficients_!H$2 - _raw_predictions_!H457*(1-_raw_predictions_!$M457*'Score Dashboard'!$B$2) - _raw_predictions_!$M457*'Score Dashboard'!$B$2*_coefficients_!H$12)/_coefficients_!H$8</f>
        <v>1.294951765368864</v>
      </c>
      <c r="I457">
        <f>(1-_raw_predictions_!$M457*'Score Dashboard'!$B$2) * _raw_predictions_!I457/_coefficients_!L$2 * (_raw_predictions_!J457-_coefficients_!I$2)/_coefficients_!I$8</f>
        <v>-5.8365270574863105E-2</v>
      </c>
      <c r="J457">
        <f>(1-_raw_predictions_!$M457*'Score Dashboard'!$B$2) * _raw_predictions_!K457/_coefficients_!M$2 * (_raw_predictions_!L457-_coefficients_!J$2)/_coefficients_!J$8</f>
        <v>-4.9372283051118196E-2</v>
      </c>
      <c r="K457">
        <f t="shared" si="7"/>
        <v>-5.6305306250608806</v>
      </c>
    </row>
    <row r="458" spans="1:11">
      <c r="A458" t="str">
        <f>_raw_predictions_!A458</f>
        <v>Gordon Hayward</v>
      </c>
      <c r="B458">
        <f>(_raw_predictions_!B458*(1-_raw_predictions_!$M458*'Score Dashboard'!$B$2) + 'Score Dashboard'!$B$2*_raw_predictions_!$M458*_coefficients_!B$12- _coefficients_!B$2)/_coefficients_!B$8</f>
        <v>-0.55956968927856399</v>
      </c>
      <c r="C458">
        <f>(_raw_predictions_!C458*(1-_raw_predictions_!$M458*'Score Dashboard'!$B$2) + 'Score Dashboard'!$B$2*_raw_predictions_!$M458*_coefficients_!C$12- _coefficients_!C$2)/_coefficients_!C$8</f>
        <v>-0.75693868451551372</v>
      </c>
      <c r="D458">
        <f>(_raw_predictions_!D458*(1-_raw_predictions_!$M458*'Score Dashboard'!$B$2) + 'Score Dashboard'!$B$2*_raw_predictions_!$M458*_coefficients_!D$12- _coefficients_!D$2)/_coefficients_!D$8</f>
        <v>-0.18984562726178247</v>
      </c>
      <c r="E458">
        <f>(_raw_predictions_!E458*(1-_raw_predictions_!$M458*'Score Dashboard'!$B$2) + 'Score Dashboard'!$B$2*_raw_predictions_!$M458*_coefficients_!E$12- _coefficients_!E$2)/_coefficients_!E$8</f>
        <v>-0.78184614638584815</v>
      </c>
      <c r="F458">
        <f>(_raw_predictions_!F458*(1-_raw_predictions_!$M458*'Score Dashboard'!$B$2) + 'Score Dashboard'!$B$2*_raw_predictions_!$M458*_coefficients_!F$12- _coefficients_!F$2)/_coefficients_!F$8</f>
        <v>-0.67522387015724628</v>
      </c>
      <c r="G458">
        <f>(_raw_predictions_!G458*(1-_raw_predictions_!$M458*'Score Dashboard'!$B$2) + 'Score Dashboard'!$B$2*_raw_predictions_!$M458*_coefficients_!G$12- _coefficients_!G$2)/_coefficients_!G$8</f>
        <v>-0.48906510698003247</v>
      </c>
      <c r="H458">
        <f>(_coefficients_!H$2 - _raw_predictions_!H458*(1-_raw_predictions_!$M458*'Score Dashboard'!$B$2) - _raw_predictions_!$M458*'Score Dashboard'!$B$2*_coefficients_!H$12)/_coefficients_!H$8</f>
        <v>0.51568088828414227</v>
      </c>
      <c r="I458">
        <f>(1-_raw_predictions_!$M458*'Score Dashboard'!$B$2) * _raw_predictions_!I458/_coefficients_!L$2 * (_raw_predictions_!J458-_coefficients_!I$2)/_coefficients_!I$8</f>
        <v>0.15355816157516272</v>
      </c>
      <c r="J458">
        <f>(1-_raw_predictions_!$M458*'Score Dashboard'!$B$2) * _raw_predictions_!K458/_coefficients_!M$2 * (_raw_predictions_!L458-_coefficients_!J$2)/_coefficients_!J$8</f>
        <v>-0.31596655700260795</v>
      </c>
      <c r="K458">
        <f t="shared" si="7"/>
        <v>-3.0992166317222898</v>
      </c>
    </row>
    <row r="459" spans="1:11">
      <c r="A459" t="str">
        <f>_raw_predictions_!A459</f>
        <v>Isaiah Stewart</v>
      </c>
      <c r="B459">
        <f>(_raw_predictions_!B459*(1-_raw_predictions_!$M459*'Score Dashboard'!$B$2) + 'Score Dashboard'!$B$2*_raw_predictions_!$M459*_coefficients_!B$12- _coefficients_!B$2)/_coefficients_!B$8</f>
        <v>-0.89081433855356695</v>
      </c>
      <c r="C459">
        <f>(_raw_predictions_!C459*(1-_raw_predictions_!$M459*'Score Dashboard'!$B$2) + 'Score Dashboard'!$B$2*_raw_predictions_!$M459*_coefficients_!C$12- _coefficients_!C$2)/_coefficients_!C$8</f>
        <v>0.66343321266266531</v>
      </c>
      <c r="D459">
        <f>(_raw_predictions_!D459*(1-_raw_predictions_!$M459*'Score Dashboard'!$B$2) + 'Score Dashboard'!$B$2*_raw_predictions_!$M459*_coefficients_!D$12- _coefficients_!D$2)/_coefficients_!D$8</f>
        <v>-0.9699883377922871</v>
      </c>
      <c r="E459">
        <f>(_raw_predictions_!E459*(1-_raw_predictions_!$M459*'Score Dashboard'!$B$2) + 'Score Dashboard'!$B$2*_raw_predictions_!$M459*_coefficients_!E$12- _coefficients_!E$2)/_coefficients_!E$8</f>
        <v>-1.2524882524249781</v>
      </c>
      <c r="F459">
        <f>(_raw_predictions_!F459*(1-_raw_predictions_!$M459*'Score Dashboard'!$B$2) + 'Score Dashboard'!$B$2*_raw_predictions_!$M459*_coefficients_!F$12- _coefficients_!F$2)/_coefficients_!F$8</f>
        <v>0.37675198850433678</v>
      </c>
      <c r="G459">
        <f>(_raw_predictions_!G459*(1-_raw_predictions_!$M459*'Score Dashboard'!$B$2) + 'Score Dashboard'!$B$2*_raw_predictions_!$M459*_coefficients_!G$12- _coefficients_!G$2)/_coefficients_!G$8</f>
        <v>-0.41528662202902961</v>
      </c>
      <c r="H459">
        <f>(_coefficients_!H$2 - _raw_predictions_!H459*(1-_raw_predictions_!$M459*'Score Dashboard'!$B$2) - _raw_predictions_!$M459*'Score Dashboard'!$B$2*_coefficients_!H$12)/_coefficients_!H$8</f>
        <v>0.61552340509243164</v>
      </c>
      <c r="I459">
        <f>(1-_raw_predictions_!$M459*'Score Dashboard'!$B$2) * _raw_predictions_!I459/_coefficients_!L$2 * (_raw_predictions_!J459-_coefficients_!I$2)/_coefficients_!I$8</f>
        <v>-0.33999843817471392</v>
      </c>
      <c r="J459">
        <f>(1-_raw_predictions_!$M459*'Score Dashboard'!$B$2) * _raw_predictions_!K459/_coefficients_!M$2 * (_raw_predictions_!L459-_coefficients_!J$2)/_coefficients_!J$8</f>
        <v>-0.10737124615470747</v>
      </c>
      <c r="K459">
        <f t="shared" si="7"/>
        <v>-2.3202386288698498</v>
      </c>
    </row>
    <row r="460" spans="1:11">
      <c r="A460" t="str">
        <f>_raw_predictions_!A460</f>
        <v>Isaiah Mobley</v>
      </c>
      <c r="B460">
        <f>(_raw_predictions_!B460*(1-_raw_predictions_!$M460*'Score Dashboard'!$B$2) + 'Score Dashboard'!$B$2*_raw_predictions_!$M460*_coefficients_!B$12- _coefficients_!B$2)/_coefficients_!B$8</f>
        <v>-1.702076085405013</v>
      </c>
      <c r="C460">
        <f>(_raw_predictions_!C460*(1-_raw_predictions_!$M460*'Score Dashboard'!$B$2) + 'Score Dashboard'!$B$2*_raw_predictions_!$M460*_coefficients_!C$12- _coefficients_!C$2)/_coefficients_!C$8</f>
        <v>-1.2641844579176142</v>
      </c>
      <c r="D460">
        <f>(_raw_predictions_!D460*(1-_raw_predictions_!$M460*'Score Dashboard'!$B$2) + 'Score Dashboard'!$B$2*_raw_predictions_!$M460*_coefficients_!D$12- _coefficients_!D$2)/_coefficients_!D$8</f>
        <v>-1.2018248967230771</v>
      </c>
      <c r="E460">
        <f>(_raw_predictions_!E460*(1-_raw_predictions_!$M460*'Score Dashboard'!$B$2) + 'Score Dashboard'!$B$2*_raw_predictions_!$M460*_coefficients_!E$12- _coefficients_!E$2)/_coefficients_!E$8</f>
        <v>-1.6141002443852441</v>
      </c>
      <c r="F460">
        <f>(_raw_predictions_!F460*(1-_raw_predictions_!$M460*'Score Dashboard'!$B$2) + 'Score Dashboard'!$B$2*_raw_predictions_!$M460*_coefficients_!F$12- _coefficients_!F$2)/_coefficients_!F$8</f>
        <v>-0.69802904379928365</v>
      </c>
      <c r="G460">
        <f>(_raw_predictions_!G460*(1-_raw_predictions_!$M460*'Score Dashboard'!$B$2) + 'Score Dashboard'!$B$2*_raw_predictions_!$M460*_coefficients_!G$12- _coefficients_!G$2)/_coefficients_!G$8</f>
        <v>-0.96476933350364225</v>
      </c>
      <c r="H460">
        <f>(_coefficients_!H$2 - _raw_predictions_!H460*(1-_raw_predictions_!$M460*'Score Dashboard'!$B$2) - _raw_predictions_!$M460*'Score Dashboard'!$B$2*_coefficients_!H$12)/_coefficients_!H$8</f>
        <v>1.6296331192880755</v>
      </c>
      <c r="I460">
        <f>(1-_raw_predictions_!$M460*'Score Dashboard'!$B$2) * _raw_predictions_!I460/_coefficients_!L$2 * (_raw_predictions_!J460-_coefficients_!I$2)/_coefficients_!I$8</f>
        <v>-2.0825010289633673E-2</v>
      </c>
      <c r="J460">
        <f>(1-_raw_predictions_!$M460*'Score Dashboard'!$B$2) * _raw_predictions_!K460/_coefficients_!M$2 * (_raw_predictions_!L460-_coefficients_!J$2)/_coefficients_!J$8</f>
        <v>-3.5218135744611613E-2</v>
      </c>
      <c r="K460">
        <f t="shared" si="7"/>
        <v>-5.8713940884800433</v>
      </c>
    </row>
    <row r="461" spans="1:11">
      <c r="A461" t="str">
        <f>_raw_predictions_!A461</f>
        <v>Isaiah Livers</v>
      </c>
      <c r="B461">
        <f>(_raw_predictions_!B461*(1-_raw_predictions_!$M461*'Score Dashboard'!$B$2) + 'Score Dashboard'!$B$2*_raw_predictions_!$M461*_coefficients_!B$12- _coefficients_!B$2)/_coefficients_!B$8</f>
        <v>-1.3745391363920523</v>
      </c>
      <c r="C461">
        <f>(_raw_predictions_!C461*(1-_raw_predictions_!$M461*'Score Dashboard'!$B$2) + 'Score Dashboard'!$B$2*_raw_predictions_!$M461*_coefficients_!C$12- _coefficients_!C$2)/_coefficients_!C$8</f>
        <v>-0.97919232605598305</v>
      </c>
      <c r="D461">
        <f>(_raw_predictions_!D461*(1-_raw_predictions_!$M461*'Score Dashboard'!$B$2) + 'Score Dashboard'!$B$2*_raw_predictions_!$M461*_coefficients_!D$12- _coefficients_!D$2)/_coefficients_!D$8</f>
        <v>-1.2036596272444968</v>
      </c>
      <c r="E461">
        <f>(_raw_predictions_!E461*(1-_raw_predictions_!$M461*'Score Dashboard'!$B$2) + 'Score Dashboard'!$B$2*_raw_predictions_!$M461*_coefficients_!E$12- _coefficients_!E$2)/_coefficients_!E$8</f>
        <v>-1.133701786811294</v>
      </c>
      <c r="F461">
        <f>(_raw_predictions_!F461*(1-_raw_predictions_!$M461*'Score Dashboard'!$B$2) + 'Score Dashboard'!$B$2*_raw_predictions_!$M461*_coefficients_!F$12- _coefficients_!F$2)/_coefficients_!F$8</f>
        <v>-0.3676127872603433</v>
      </c>
      <c r="G461">
        <f>(_raw_predictions_!G461*(1-_raw_predictions_!$M461*'Score Dashboard'!$B$2) + 'Score Dashboard'!$B$2*_raw_predictions_!$M461*_coefficients_!G$12- _coefficients_!G$2)/_coefficients_!G$8</f>
        <v>-0.20966263817240524</v>
      </c>
      <c r="H461">
        <f>(_coefficients_!H$2 - _raw_predictions_!H461*(1-_raw_predictions_!$M461*'Score Dashboard'!$B$2) - _raw_predictions_!$M461*'Score Dashboard'!$B$2*_coefficients_!H$12)/_coefficients_!H$8</f>
        <v>1.4793201901757944</v>
      </c>
      <c r="I461">
        <f>(1-_raw_predictions_!$M461*'Score Dashboard'!$B$2) * _raw_predictions_!I461/_coefficients_!L$2 * (_raw_predictions_!J461-_coefficients_!I$2)/_coefficients_!I$8</f>
        <v>-2.5296077714613036E-2</v>
      </c>
      <c r="J461">
        <f>(1-_raw_predictions_!$M461*'Score Dashboard'!$B$2) * _raw_predictions_!K461/_coefficients_!M$2 * (_raw_predictions_!L461-_coefficients_!J$2)/_coefficients_!J$8</f>
        <v>-0.37722236478745053</v>
      </c>
      <c r="K461">
        <f t="shared" si="7"/>
        <v>-4.1915665542628435</v>
      </c>
    </row>
    <row r="462" spans="1:11">
      <c r="A462" t="str">
        <f>_raw_predictions_!A462</f>
        <v>Isaiah Joe</v>
      </c>
      <c r="B462">
        <f>(_raw_predictions_!B462*(1-_raw_predictions_!$M462*'Score Dashboard'!$B$2) + 'Score Dashboard'!$B$2*_raw_predictions_!$M462*_coefficients_!B$12- _coefficients_!B$2)/_coefficients_!B$8</f>
        <v>-0.98197886768715203</v>
      </c>
      <c r="C462">
        <f>(_raw_predictions_!C462*(1-_raw_predictions_!$M462*'Score Dashboard'!$B$2) + 'Score Dashboard'!$B$2*_raw_predictions_!$M462*_coefficients_!C$12- _coefficients_!C$2)/_coefficients_!C$8</f>
        <v>-1.3520152174299271</v>
      </c>
      <c r="D462">
        <f>(_raw_predictions_!D462*(1-_raw_predictions_!$M462*'Score Dashboard'!$B$2) + 'Score Dashboard'!$B$2*_raw_predictions_!$M462*_coefficients_!D$12- _coefficients_!D$2)/_coefficients_!D$8</f>
        <v>-1.0051872112008975</v>
      </c>
      <c r="E462">
        <f>(_raw_predictions_!E462*(1-_raw_predictions_!$M462*'Score Dashboard'!$B$2) + 'Score Dashboard'!$B$2*_raw_predictions_!$M462*_coefficients_!E$12- _coefficients_!E$2)/_coefficients_!E$8</f>
        <v>-0.88589552316795317</v>
      </c>
      <c r="F462">
        <f>(_raw_predictions_!F462*(1-_raw_predictions_!$M462*'Score Dashboard'!$B$2) + 'Score Dashboard'!$B$2*_raw_predictions_!$M462*_coefficients_!F$12- _coefficients_!F$2)/_coefficients_!F$8</f>
        <v>-0.96911413281104186</v>
      </c>
      <c r="G462">
        <f>(_raw_predictions_!G462*(1-_raw_predictions_!$M462*'Score Dashboard'!$B$2) + 'Score Dashboard'!$B$2*_raw_predictions_!$M462*_coefficients_!G$12- _coefficients_!G$2)/_coefficients_!G$8</f>
        <v>0.47917677930169622</v>
      </c>
      <c r="H462">
        <f>(_coefficients_!H$2 - _raw_predictions_!H462*(1-_raw_predictions_!$M462*'Score Dashboard'!$B$2) - _raw_predictions_!$M462*'Score Dashboard'!$B$2*_coefficients_!H$12)/_coefficients_!H$8</f>
        <v>1.3825696777309973</v>
      </c>
      <c r="I462">
        <f>(1-_raw_predictions_!$M462*'Score Dashboard'!$B$2) * _raw_predictions_!I462/_coefficients_!L$2 * (_raw_predictions_!J462-_coefficients_!I$2)/_coefficients_!I$8</f>
        <v>0.18419985687193116</v>
      </c>
      <c r="J462">
        <f>(1-_raw_predictions_!$M462*'Score Dashboard'!$B$2) * _raw_predictions_!K462/_coefficients_!M$2 * (_raw_predictions_!L462-_coefficients_!J$2)/_coefficients_!J$8</f>
        <v>-0.84109902606686482</v>
      </c>
      <c r="K462">
        <f t="shared" si="7"/>
        <v>-3.9893436644592124</v>
      </c>
    </row>
    <row r="463" spans="1:11">
      <c r="A463" t="str">
        <f>_raw_predictions_!A463</f>
        <v>Isaiah Jackson</v>
      </c>
      <c r="B463">
        <f>(_raw_predictions_!B463*(1-_raw_predictions_!$M463*'Score Dashboard'!$B$2) + 'Score Dashboard'!$B$2*_raw_predictions_!$M463*_coefficients_!B$12- _coefficients_!B$2)/_coefficients_!B$8</f>
        <v>-1.15642920563651</v>
      </c>
      <c r="C463">
        <f>(_raw_predictions_!C463*(1-_raw_predictions_!$M463*'Score Dashboard'!$B$2) + 'Score Dashboard'!$B$2*_raw_predictions_!$M463*_coefficients_!C$12- _coefficients_!C$2)/_coefficients_!C$8</f>
        <v>-0.10317275968896099</v>
      </c>
      <c r="D463">
        <f>(_raw_predictions_!D463*(1-_raw_predictions_!$M463*'Score Dashboard'!$B$2) + 'Score Dashboard'!$B$2*_raw_predictions_!$M463*_coefficients_!D$12- _coefficients_!D$2)/_coefficients_!D$8</f>
        <v>-1.186349976025511</v>
      </c>
      <c r="E463">
        <f>(_raw_predictions_!E463*(1-_raw_predictions_!$M463*'Score Dashboard'!$B$2) + 'Score Dashboard'!$B$2*_raw_predictions_!$M463*_coefficients_!E$12- _coefficients_!E$2)/_coefficients_!E$8</f>
        <v>-1.0152077770448453</v>
      </c>
      <c r="F463">
        <f>(_raw_predictions_!F463*(1-_raw_predictions_!$M463*'Score Dashboard'!$B$2) + 'Score Dashboard'!$B$2*_raw_predictions_!$M463*_coefficients_!F$12- _coefficients_!F$2)/_coefficients_!F$8</f>
        <v>1.586855701300256</v>
      </c>
      <c r="G463">
        <f>(_raw_predictions_!G463*(1-_raw_predictions_!$M463*'Score Dashboard'!$B$2) + 'Score Dashboard'!$B$2*_raw_predictions_!$M463*_coefficients_!G$12- _coefficients_!G$2)/_coefficients_!G$8</f>
        <v>-1.3438626403266041</v>
      </c>
      <c r="H463">
        <f>(_coefficients_!H$2 - _raw_predictions_!H463*(1-_raw_predictions_!$M463*'Score Dashboard'!$B$2) - _raw_predictions_!$M463*'Score Dashboard'!$B$2*_coefficients_!H$12)/_coefficients_!H$8</f>
        <v>1.0951412311696709</v>
      </c>
      <c r="I463">
        <f>(1-_raw_predictions_!$M463*'Score Dashboard'!$B$2) * _raw_predictions_!I463/_coefficients_!L$2 * (_raw_predictions_!J463-_coefficients_!I$2)/_coefficients_!I$8</f>
        <v>-0.65622919303730298</v>
      </c>
      <c r="J463">
        <f>(1-_raw_predictions_!$M463*'Score Dashboard'!$B$2) * _raw_predictions_!K463/_coefficients_!M$2 * (_raw_predictions_!L463-_coefficients_!J$2)/_coefficients_!J$8</f>
        <v>0.492557023728803</v>
      </c>
      <c r="K463">
        <f t="shared" si="7"/>
        <v>-2.2866975955610047</v>
      </c>
    </row>
    <row r="464" spans="1:11">
      <c r="A464" t="str">
        <f>_raw_predictions_!A464</f>
        <v>Isaiah Hartenstein</v>
      </c>
      <c r="B464">
        <f>(_raw_predictions_!B464*(1-_raw_predictions_!$M464*'Score Dashboard'!$B$2) + 'Score Dashboard'!$B$2*_raw_predictions_!$M464*_coefficients_!B$12- _coefficients_!B$2)/_coefficients_!B$8</f>
        <v>-1.4636073006543815</v>
      </c>
      <c r="C464">
        <f>(_raw_predictions_!C464*(1-_raw_predictions_!$M464*'Score Dashboard'!$B$2) + 'Score Dashboard'!$B$2*_raw_predictions_!$M464*_coefficients_!C$12- _coefficients_!C$2)/_coefficients_!C$8</f>
        <v>0.33359623294093693</v>
      </c>
      <c r="D464">
        <f>(_raw_predictions_!D464*(1-_raw_predictions_!$M464*'Score Dashboard'!$B$2) + 'Score Dashboard'!$B$2*_raw_predictions_!$M464*_coefficients_!D$12- _coefficients_!D$2)/_coefficients_!D$8</f>
        <v>-0.9756384837229769</v>
      </c>
      <c r="E464">
        <f>(_raw_predictions_!E464*(1-_raw_predictions_!$M464*'Score Dashboard'!$B$2) + 'Score Dashboard'!$B$2*_raw_predictions_!$M464*_coefficients_!E$12- _coefficients_!E$2)/_coefficients_!E$8</f>
        <v>-0.80909720255893014</v>
      </c>
      <c r="F464">
        <f>(_raw_predictions_!F464*(1-_raw_predictions_!$M464*'Score Dashboard'!$B$2) + 'Score Dashboard'!$B$2*_raw_predictions_!$M464*_coefficients_!F$12- _coefficients_!F$2)/_coefficients_!F$8</f>
        <v>0.33516913412314919</v>
      </c>
      <c r="G464">
        <f>(_raw_predictions_!G464*(1-_raw_predictions_!$M464*'Score Dashboard'!$B$2) + 'Score Dashboard'!$B$2*_raw_predictions_!$M464*_coefficients_!G$12- _coefficients_!G$2)/_coefficients_!G$8</f>
        <v>-1.3016534014485939</v>
      </c>
      <c r="H464">
        <f>(_coefficients_!H$2 - _raw_predictions_!H464*(1-_raw_predictions_!$M464*'Score Dashboard'!$B$2) - _raw_predictions_!$M464*'Score Dashboard'!$B$2*_coefficients_!H$12)/_coefficients_!H$8</f>
        <v>1.0207227460456409</v>
      </c>
      <c r="I464">
        <f>(1-_raw_predictions_!$M464*'Score Dashboard'!$B$2) * _raw_predictions_!I464/_coefficients_!L$2 * (_raw_predictions_!J464-_coefficients_!I$2)/_coefficients_!I$8</f>
        <v>-0.40038473168551947</v>
      </c>
      <c r="J464">
        <f>(1-_raw_predictions_!$M464*'Score Dashboard'!$B$2) * _raw_predictions_!K464/_coefficients_!M$2 * (_raw_predictions_!L464-_coefficients_!J$2)/_coefficients_!J$8</f>
        <v>0.37184565063412589</v>
      </c>
      <c r="K464">
        <f t="shared" si="7"/>
        <v>-2.8890473563265493</v>
      </c>
    </row>
    <row r="465" spans="1:11">
      <c r="A465" t="str">
        <f>_raw_predictions_!A465</f>
        <v>Isaac Okoro</v>
      </c>
      <c r="B465">
        <f>(_raw_predictions_!B465*(1-_raw_predictions_!$M465*'Score Dashboard'!$B$2) + 'Score Dashboard'!$B$2*_raw_predictions_!$M465*_coefficients_!B$12- _coefficients_!B$2)/_coefficients_!B$8</f>
        <v>-1.0518254333785493</v>
      </c>
      <c r="C465">
        <f>(_raw_predictions_!C465*(1-_raw_predictions_!$M465*'Score Dashboard'!$B$2) + 'Score Dashboard'!$B$2*_raw_predictions_!$M465*_coefficients_!C$12- _coefficients_!C$2)/_coefficients_!C$8</f>
        <v>-0.85206201523925884</v>
      </c>
      <c r="D465">
        <f>(_raw_predictions_!D465*(1-_raw_predictions_!$M465*'Score Dashboard'!$B$2) + 'Score Dashboard'!$B$2*_raw_predictions_!$M465*_coefficients_!D$12- _coefficients_!D$2)/_coefficients_!D$8</f>
        <v>-0.80713919028643333</v>
      </c>
      <c r="E465">
        <f>(_raw_predictions_!E465*(1-_raw_predictions_!$M465*'Score Dashboard'!$B$2) + 'Score Dashboard'!$B$2*_raw_predictions_!$M465*_coefficients_!E$12- _coefficients_!E$2)/_coefficients_!E$8</f>
        <v>-7.4137782136985547E-2</v>
      </c>
      <c r="F465">
        <f>(_raw_predictions_!F465*(1-_raw_predictions_!$M465*'Score Dashboard'!$B$2) + 'Score Dashboard'!$B$2*_raw_predictions_!$M465*_coefficients_!F$12- _coefficients_!F$2)/_coefficients_!F$8</f>
        <v>-0.39281679075564602</v>
      </c>
      <c r="G465">
        <f>(_raw_predictions_!G465*(1-_raw_predictions_!$M465*'Score Dashboard'!$B$2) + 'Score Dashboard'!$B$2*_raw_predictions_!$M465*_coefficients_!G$12- _coefficients_!G$2)/_coefficients_!G$8</f>
        <v>-0.43024404176869052</v>
      </c>
      <c r="H465">
        <f>(_coefficients_!H$2 - _raw_predictions_!H465*(1-_raw_predictions_!$M465*'Score Dashboard'!$B$2) - _raw_predictions_!$M465*'Score Dashboard'!$B$2*_coefficients_!H$12)/_coefficients_!H$8</f>
        <v>1.0992558064001214</v>
      </c>
      <c r="I465">
        <f>(1-_raw_predictions_!$M465*'Score Dashboard'!$B$2) * _raw_predictions_!I465/_coefficients_!L$2 * (_raw_predictions_!J465-_coefficients_!I$2)/_coefficients_!I$8</f>
        <v>-8.4106937400702367E-2</v>
      </c>
      <c r="J465">
        <f>(1-_raw_predictions_!$M465*'Score Dashboard'!$B$2) * _raw_predictions_!K465/_coefficients_!M$2 * (_raw_predictions_!L465-_coefficients_!J$2)/_coefficients_!J$8</f>
        <v>-0.14902928198420004</v>
      </c>
      <c r="K465">
        <f t="shared" si="7"/>
        <v>-2.7421056665503443</v>
      </c>
    </row>
    <row r="466" spans="1:11">
      <c r="A466" t="str">
        <f>_raw_predictions_!A466</f>
        <v>Immanuel Quickley</v>
      </c>
      <c r="B466">
        <f>(_raw_predictions_!B466*(1-_raw_predictions_!$M466*'Score Dashboard'!$B$2) + 'Score Dashboard'!$B$2*_raw_predictions_!$M466*_coefficients_!B$12- _coefficients_!B$2)/_coefficients_!B$8</f>
        <v>0.172877765390542</v>
      </c>
      <c r="C466">
        <f>(_raw_predictions_!C466*(1-_raw_predictions_!$M466*'Score Dashboard'!$B$2) + 'Score Dashboard'!$B$2*_raw_predictions_!$M466*_coefficients_!C$12- _coefficients_!C$2)/_coefficients_!C$8</f>
        <v>-0.57470670988842343</v>
      </c>
      <c r="D466">
        <f>(_raw_predictions_!D466*(1-_raw_predictions_!$M466*'Score Dashboard'!$B$2) + 'Score Dashboard'!$B$2*_raw_predictions_!$M466*_coefficients_!D$12- _coefficients_!D$2)/_coefficients_!D$8</f>
        <v>0.21076051705735555</v>
      </c>
      <c r="E466">
        <f>(_raw_predictions_!E466*(1-_raw_predictions_!$M466*'Score Dashboard'!$B$2) + 'Score Dashboard'!$B$2*_raw_predictions_!$M466*_coefficients_!E$12- _coefficients_!E$2)/_coefficients_!E$8</f>
        <v>0.29096850065185098</v>
      </c>
      <c r="F466">
        <f>(_raw_predictions_!F466*(1-_raw_predictions_!$M466*'Score Dashboard'!$B$2) + 'Score Dashboard'!$B$2*_raw_predictions_!$M466*_coefficients_!F$12- _coefficients_!F$2)/_coefficients_!F$8</f>
        <v>-0.88076215627309218</v>
      </c>
      <c r="G466">
        <f>(_raw_predictions_!G466*(1-_raw_predictions_!$M466*'Score Dashboard'!$B$2) + 'Score Dashboard'!$B$2*_raw_predictions_!$M466*_coefficients_!G$12- _coefficients_!G$2)/_coefficients_!G$8</f>
        <v>0.70435286982992806</v>
      </c>
      <c r="H466">
        <f>(_coefficients_!H$2 - _raw_predictions_!H466*(1-_raw_predictions_!$M466*'Score Dashboard'!$B$2) - _raw_predictions_!$M466*'Score Dashboard'!$B$2*_coefficients_!H$12)/_coefficients_!H$8</f>
        <v>0.28975968425204107</v>
      </c>
      <c r="I466">
        <f>(1-_raw_predictions_!$M466*'Score Dashboard'!$B$2) * _raw_predictions_!I466/_coefficients_!L$2 * (_raw_predictions_!J466-_coefficients_!I$2)/_coefficients_!I$8</f>
        <v>0.65563478166045996</v>
      </c>
      <c r="J466">
        <f>(1-_raw_predictions_!$M466*'Score Dashboard'!$B$2) * _raw_predictions_!K466/_coefficients_!M$2 * (_raw_predictions_!L466-_coefficients_!J$2)/_coefficients_!J$8</f>
        <v>-1.0365320272067322</v>
      </c>
      <c r="K466">
        <f t="shared" si="7"/>
        <v>-0.16764677452607013</v>
      </c>
    </row>
    <row r="467" spans="1:11">
      <c r="A467" t="str">
        <f>_raw_predictions_!A467</f>
        <v>Herbert Jones</v>
      </c>
      <c r="B467">
        <f>(_raw_predictions_!B467*(1-_raw_predictions_!$M467*'Score Dashboard'!$B$2) + 'Score Dashboard'!$B$2*_raw_predictions_!$M467*_coefficients_!B$12- _coefficients_!B$2)/_coefficients_!B$8</f>
        <v>-0.81352977649703728</v>
      </c>
      <c r="C467">
        <f>(_raw_predictions_!C467*(1-_raw_predictions_!$M467*'Score Dashboard'!$B$2) + 'Score Dashboard'!$B$2*_raw_predictions_!$M467*_coefficients_!C$12- _coefficients_!C$2)/_coefficients_!C$8</f>
        <v>-0.5420729996324074</v>
      </c>
      <c r="D467">
        <f>(_raw_predictions_!D467*(1-_raw_predictions_!$M467*'Score Dashboard'!$B$2) + 'Score Dashboard'!$B$2*_raw_predictions_!$M467*_coefficients_!D$12- _coefficients_!D$2)/_coefficients_!D$8</f>
        <v>-0.44007617132922811</v>
      </c>
      <c r="E467">
        <f>(_raw_predictions_!E467*(1-_raw_predictions_!$M467*'Score Dashboard'!$B$2) + 'Score Dashboard'!$B$2*_raw_predictions_!$M467*_coefficients_!E$12- _coefficients_!E$2)/_coefficients_!E$8</f>
        <v>1.6826373153017058</v>
      </c>
      <c r="F467">
        <f>(_raw_predictions_!F467*(1-_raw_predictions_!$M467*'Score Dashboard'!$B$2) + 'Score Dashboard'!$B$2*_raw_predictions_!$M467*_coefficients_!F$12- _coefficients_!F$2)/_coefficients_!F$8</f>
        <v>4.7831374254382303E-2</v>
      </c>
      <c r="G467">
        <f>(_raw_predictions_!G467*(1-_raw_predictions_!$M467*'Score Dashboard'!$B$2) + 'Score Dashboard'!$B$2*_raw_predictions_!$M467*_coefficients_!G$12- _coefficients_!G$2)/_coefficients_!G$8</f>
        <v>-0.51943739983156789</v>
      </c>
      <c r="H467">
        <f>(_coefficients_!H$2 - _raw_predictions_!H467*(1-_raw_predictions_!$M467*'Score Dashboard'!$B$2) - _raw_predictions_!$M467*'Score Dashboard'!$B$2*_coefficients_!H$12)/_coefficients_!H$8</f>
        <v>0.60925295761179465</v>
      </c>
      <c r="I467">
        <f>(1-_raw_predictions_!$M467*'Score Dashboard'!$B$2) * _raw_predictions_!I467/_coefficients_!L$2 * (_raw_predictions_!J467-_coefficients_!I$2)/_coefficients_!I$8</f>
        <v>9.5893644926160412E-2</v>
      </c>
      <c r="J467">
        <f>(1-_raw_predictions_!$M467*'Score Dashboard'!$B$2) * _raw_predictions_!K467/_coefficients_!M$2 * (_raw_predictions_!L467-_coefficients_!J$2)/_coefficients_!J$8</f>
        <v>-0.20462891042833725</v>
      </c>
      <c r="K467">
        <f t="shared" si="7"/>
        <v>-8.4129965624534689E-2</v>
      </c>
    </row>
    <row r="468" spans="1:11">
      <c r="A468" t="str">
        <f>_raw_predictions_!A468</f>
        <v>Haywood Highsmith</v>
      </c>
      <c r="B468">
        <f>(_raw_predictions_!B468*(1-_raw_predictions_!$M468*'Score Dashboard'!$B$2) + 'Score Dashboard'!$B$2*_raw_predictions_!$M468*_coefficients_!B$12- _coefficients_!B$2)/_coefficients_!B$8</f>
        <v>-1.6353362010062782</v>
      </c>
      <c r="C468">
        <f>(_raw_predictions_!C468*(1-_raw_predictions_!$M468*'Score Dashboard'!$B$2) + 'Score Dashboard'!$B$2*_raw_predictions_!$M468*_coefficients_!C$12- _coefficients_!C$2)/_coefficients_!C$8</f>
        <v>-0.94560798959186765</v>
      </c>
      <c r="D468">
        <f>(_raw_predictions_!D468*(1-_raw_predictions_!$M468*'Score Dashboard'!$B$2) + 'Score Dashboard'!$B$2*_raw_predictions_!$M468*_coefficients_!D$12- _coefficients_!D$2)/_coefficients_!D$8</f>
        <v>-1.1912250231986428</v>
      </c>
      <c r="E468">
        <f>(_raw_predictions_!E468*(1-_raw_predictions_!$M468*'Score Dashboard'!$B$2) + 'Score Dashboard'!$B$2*_raw_predictions_!$M468*_coefficients_!E$12- _coefficients_!E$2)/_coefficients_!E$8</f>
        <v>-0.98410186549514611</v>
      </c>
      <c r="F468">
        <f>(_raw_predictions_!F468*(1-_raw_predictions_!$M468*'Score Dashboard'!$B$2) + 'Score Dashboard'!$B$2*_raw_predictions_!$M468*_coefficients_!F$12- _coefficients_!F$2)/_coefficients_!F$8</f>
        <v>-0.71812051982933311</v>
      </c>
      <c r="G468">
        <f>(_raw_predictions_!G468*(1-_raw_predictions_!$M468*'Score Dashboard'!$B$2) + 'Score Dashboard'!$B$2*_raw_predictions_!$M468*_coefficients_!G$12- _coefficients_!G$2)/_coefficients_!G$8</f>
        <v>-0.76659964419565818</v>
      </c>
      <c r="H468">
        <f>(_coefficients_!H$2 - _raw_predictions_!H468*(1-_raw_predictions_!$M468*'Score Dashboard'!$B$2) - _raw_predictions_!$M468*'Score Dashboard'!$B$2*_coefficients_!H$12)/_coefficients_!H$8</f>
        <v>1.3624199266884018</v>
      </c>
      <c r="I468">
        <f>(1-_raw_predictions_!$M468*'Score Dashboard'!$B$2) * _raw_predictions_!I468/_coefficients_!L$2 * (_raw_predictions_!J468-_coefficients_!I$2)/_coefficients_!I$8</f>
        <v>-0.34689243684301063</v>
      </c>
      <c r="J468">
        <f>(1-_raw_predictions_!$M468*'Score Dashboard'!$B$2) * _raw_predictions_!K468/_coefficients_!M$2 * (_raw_predictions_!L468-_coefficients_!J$2)/_coefficients_!J$8</f>
        <v>-0.18604124366582656</v>
      </c>
      <c r="K468">
        <f t="shared" si="7"/>
        <v>-5.4115049971373619</v>
      </c>
    </row>
    <row r="469" spans="1:11">
      <c r="A469" t="str">
        <f>_raw_predictions_!A469</f>
        <v>Harrison Barnes</v>
      </c>
      <c r="B469">
        <f>(_raw_predictions_!B469*(1-_raw_predictions_!$M469*'Score Dashboard'!$B$2) + 'Score Dashboard'!$B$2*_raw_predictions_!$M469*_coefficients_!B$12- _coefficients_!B$2)/_coefficients_!B$8</f>
        <v>5.2969778002419469E-2</v>
      </c>
      <c r="C469">
        <f>(_raw_predictions_!C469*(1-_raw_predictions_!$M469*'Score Dashboard'!$B$2) + 'Score Dashboard'!$B$2*_raw_predictions_!$M469*_coefficients_!C$12- _coefficients_!C$2)/_coefficients_!C$8</f>
        <v>-0.13694866337526362</v>
      </c>
      <c r="D469">
        <f>(_raw_predictions_!D469*(1-_raw_predictions_!$M469*'Score Dashboard'!$B$2) + 'Score Dashboard'!$B$2*_raw_predictions_!$M469*_coefficients_!D$12- _coefficients_!D$2)/_coefficients_!D$8</f>
        <v>-0.82097609789800019</v>
      </c>
      <c r="E469">
        <f>(_raw_predictions_!E469*(1-_raw_predictions_!$M469*'Score Dashboard'!$B$2) + 'Score Dashboard'!$B$2*_raw_predictions_!$M469*_coefficients_!E$12- _coefficients_!E$2)/_coefficients_!E$8</f>
        <v>-0.72971092580612029</v>
      </c>
      <c r="F469">
        <f>(_raw_predictions_!F469*(1-_raw_predictions_!$M469*'Score Dashboard'!$B$2) + 'Score Dashboard'!$B$2*_raw_predictions_!$M469*_coefficients_!F$12- _coefficients_!F$2)/_coefficients_!F$8</f>
        <v>-0.83333805613018486</v>
      </c>
      <c r="G469">
        <f>(_raw_predictions_!G469*(1-_raw_predictions_!$M469*'Score Dashboard'!$B$2) + 'Score Dashboard'!$B$2*_raw_predictions_!$M469*_coefficients_!G$12- _coefficients_!G$2)/_coefficients_!G$8</f>
        <v>0.29099899201505858</v>
      </c>
      <c r="H469">
        <f>(_coefficients_!H$2 - _raw_predictions_!H469*(1-_raw_predictions_!$M469*'Score Dashboard'!$B$2) - _raw_predictions_!$M469*'Score Dashboard'!$B$2*_coefficients_!H$12)/_coefficients_!H$8</f>
        <v>0.85817104786597498</v>
      </c>
      <c r="I469">
        <f>(1-_raw_predictions_!$M469*'Score Dashboard'!$B$2) * _raw_predictions_!I469/_coefficients_!L$2 * (_raw_predictions_!J469-_coefficients_!I$2)/_coefficients_!I$8</f>
        <v>0.37369068981734344</v>
      </c>
      <c r="J469">
        <f>(1-_raw_predictions_!$M469*'Score Dashboard'!$B$2) * _raw_predictions_!K469/_coefficients_!M$2 * (_raw_predictions_!L469-_coefficients_!J$2)/_coefficients_!J$8</f>
        <v>-0.27210724234693728</v>
      </c>
      <c r="K469">
        <f t="shared" si="7"/>
        <v>-1.2172504778557096</v>
      </c>
    </row>
    <row r="470" spans="1:11">
      <c r="A470" t="str">
        <f>_raw_predictions_!A470</f>
        <v>Hamidou Diallo</v>
      </c>
      <c r="B470">
        <f>(_raw_predictions_!B470*(1-_raw_predictions_!$M470*'Score Dashboard'!$B$2) + 'Score Dashboard'!$B$2*_raw_predictions_!$M470*_coefficients_!B$12- _coefficients_!B$2)/_coefficients_!B$8</f>
        <v>-1.0672868961939461</v>
      </c>
      <c r="C470">
        <f>(_raw_predictions_!C470*(1-_raw_predictions_!$M470*'Score Dashboard'!$B$2) + 'Score Dashboard'!$B$2*_raw_predictions_!$M470*_coefficients_!C$12- _coefficients_!C$2)/_coefficients_!C$8</f>
        <v>-0.86077703152452312</v>
      </c>
      <c r="D470">
        <f>(_raw_predictions_!D470*(1-_raw_predictions_!$M470*'Score Dashboard'!$B$2) + 'Score Dashboard'!$B$2*_raw_predictions_!$M470*_coefficients_!D$12- _coefficients_!D$2)/_coefficients_!D$8</f>
        <v>-1.0610516536848136</v>
      </c>
      <c r="E470">
        <f>(_raw_predictions_!E470*(1-_raw_predictions_!$M470*'Score Dashboard'!$B$2) + 'Score Dashboard'!$B$2*_raw_predictions_!$M470*_coefficients_!E$12- _coefficients_!E$2)/_coefficients_!E$8</f>
        <v>6.878872722134681E-2</v>
      </c>
      <c r="F470">
        <f>(_raw_predictions_!F470*(1-_raw_predictions_!$M470*'Score Dashboard'!$B$2) + 'Score Dashboard'!$B$2*_raw_predictions_!$M470*_coefficients_!F$12- _coefficients_!F$2)/_coefficients_!F$8</f>
        <v>-0.6378012603689589</v>
      </c>
      <c r="G470">
        <f>(_raw_predictions_!G470*(1-_raw_predictions_!$M470*'Score Dashboard'!$B$2) + 'Score Dashboard'!$B$2*_raw_predictions_!$M470*_coefficients_!G$12- _coefficients_!G$2)/_coefficients_!G$8</f>
        <v>-1.219933665950923</v>
      </c>
      <c r="H470">
        <f>(_coefficients_!H$2 - _raw_predictions_!H470*(1-_raw_predictions_!$M470*'Score Dashboard'!$B$2) - _raw_predictions_!$M470*'Score Dashboard'!$B$2*_coefficients_!H$12)/_coefficients_!H$8</f>
        <v>0.81281942009648978</v>
      </c>
      <c r="I470">
        <f>(1-_raw_predictions_!$M470*'Score Dashboard'!$B$2) * _raw_predictions_!I470/_coefficients_!L$2 * (_raw_predictions_!J470-_coefficients_!I$2)/_coefficients_!I$8</f>
        <v>-0.70770073470879136</v>
      </c>
      <c r="J470">
        <f>(1-_raw_predictions_!$M470*'Score Dashboard'!$B$2) * _raw_predictions_!K470/_coefficients_!M$2 * (_raw_predictions_!L470-_coefficients_!J$2)/_coefficients_!J$8</f>
        <v>0.30060281245548953</v>
      </c>
      <c r="K470">
        <f t="shared" si="7"/>
        <v>-4.3723402826586302</v>
      </c>
    </row>
    <row r="471" spans="1:11">
      <c r="A471" t="str">
        <f>_raw_predictions_!A471</f>
        <v>Greg Brown III</v>
      </c>
      <c r="B471">
        <f>(_raw_predictions_!B471*(1-_raw_predictions_!$M471*'Score Dashboard'!$B$2) + 'Score Dashboard'!$B$2*_raw_predictions_!$M471*_coefficients_!B$12- _coefficients_!B$2)/_coefficients_!B$8</f>
        <v>-1.5587868813398016</v>
      </c>
      <c r="C471">
        <f>(_raw_predictions_!C471*(1-_raw_predictions_!$M471*'Score Dashboard'!$B$2) + 'Score Dashboard'!$B$2*_raw_predictions_!$M471*_coefficients_!C$12- _coefficients_!C$2)/_coefficients_!C$8</f>
        <v>-1.0501044280943823</v>
      </c>
      <c r="D471">
        <f>(_raw_predictions_!D471*(1-_raw_predictions_!$M471*'Score Dashboard'!$B$2) + 'Score Dashboard'!$B$2*_raw_predictions_!$M471*_coefficients_!D$12- _coefficients_!D$2)/_coefficients_!D$8</f>
        <v>-1.1403965177285724</v>
      </c>
      <c r="E471">
        <f>(_raw_predictions_!E471*(1-_raw_predictions_!$M471*'Score Dashboard'!$B$2) + 'Score Dashboard'!$B$2*_raw_predictions_!$M471*_coefficients_!E$12- _coefficients_!E$2)/_coefficients_!E$8</f>
        <v>-1.2307536532259864</v>
      </c>
      <c r="F471">
        <f>(_raw_predictions_!F471*(1-_raw_predictions_!$M471*'Score Dashboard'!$B$2) + 'Score Dashboard'!$B$2*_raw_predictions_!$M471*_coefficients_!F$12- _coefficients_!F$2)/_coefficients_!F$8</f>
        <v>-0.57995725246838947</v>
      </c>
      <c r="G471">
        <f>(_raw_predictions_!G471*(1-_raw_predictions_!$M471*'Score Dashboard'!$B$2) + 'Score Dashboard'!$B$2*_raw_predictions_!$M471*_coefficients_!G$12- _coefficients_!G$2)/_coefficients_!G$8</f>
        <v>-1.0138500781002995</v>
      </c>
      <c r="H471">
        <f>(_coefficients_!H$2 - _raw_predictions_!H471*(1-_raw_predictions_!$M471*'Score Dashboard'!$B$2) - _raw_predictions_!$M471*'Score Dashboard'!$B$2*_coefficients_!H$12)/_coefficients_!H$8</f>
        <v>1.3203166399244772</v>
      </c>
      <c r="I471">
        <f>(1-_raw_predictions_!$M471*'Score Dashboard'!$B$2) * _raw_predictions_!I471/_coefficients_!L$2 * (_raw_predictions_!J471-_coefficients_!I$2)/_coefficients_!I$8</f>
        <v>-8.4280247607713354E-2</v>
      </c>
      <c r="J471">
        <f>(1-_raw_predictions_!$M471*'Score Dashboard'!$B$2) * _raw_predictions_!K471/_coefficients_!M$2 * (_raw_predictions_!L471-_coefficients_!J$2)/_coefficients_!J$8</f>
        <v>-4.9731367151213873E-2</v>
      </c>
      <c r="K471">
        <f t="shared" si="7"/>
        <v>-5.3875437857918822</v>
      </c>
    </row>
    <row r="472" spans="1:11">
      <c r="A472" t="str">
        <f>_raw_predictions_!A472</f>
        <v>Grayson Allen</v>
      </c>
      <c r="B472">
        <f>(_raw_predictions_!B472*(1-_raw_predictions_!$M472*'Score Dashboard'!$B$2) + 'Score Dashboard'!$B$2*_raw_predictions_!$M472*_coefficients_!B$12- _coefficients_!B$2)/_coefficients_!B$8</f>
        <v>-0.93185619595028546</v>
      </c>
      <c r="C472">
        <f>(_raw_predictions_!C472*(1-_raw_predictions_!$M472*'Score Dashboard'!$B$2) + 'Score Dashboard'!$B$2*_raw_predictions_!$M472*_coefficients_!C$12- _coefficients_!C$2)/_coefficients_!C$8</f>
        <v>-0.91137131351822742</v>
      </c>
      <c r="D472">
        <f>(_raw_predictions_!D472*(1-_raw_predictions_!$M472*'Score Dashboard'!$B$2) + 'Score Dashboard'!$B$2*_raw_predictions_!$M472*_coefficients_!D$12- _coefficients_!D$2)/_coefficients_!D$8</f>
        <v>-0.62309041063013226</v>
      </c>
      <c r="E472">
        <f>(_raw_predictions_!E472*(1-_raw_predictions_!$M472*'Score Dashboard'!$B$2) + 'Score Dashboard'!$B$2*_raw_predictions_!$M472*_coefficients_!E$12- _coefficients_!E$2)/_coefficients_!E$8</f>
        <v>-0.35233964472576862</v>
      </c>
      <c r="F472">
        <f>(_raw_predictions_!F472*(1-_raw_predictions_!$M472*'Score Dashboard'!$B$2) + 'Score Dashboard'!$B$2*_raw_predictions_!$M472*_coefficients_!F$12- _coefficients_!F$2)/_coefficients_!F$8</f>
        <v>-0.78992570497697645</v>
      </c>
      <c r="G472">
        <f>(_raw_predictions_!G472*(1-_raw_predictions_!$M472*'Score Dashboard'!$B$2) + 'Score Dashboard'!$B$2*_raw_predictions_!$M472*_coefficients_!G$12- _coefficients_!G$2)/_coefficients_!G$8</f>
        <v>0.37314024017881853</v>
      </c>
      <c r="H472">
        <f>(_coefficients_!H$2 - _raw_predictions_!H472*(1-_raw_predictions_!$M472*'Score Dashboard'!$B$2) - _raw_predictions_!$M472*'Score Dashboard'!$B$2*_coefficients_!H$12)/_coefficients_!H$8</f>
        <v>1.0354926872088817</v>
      </c>
      <c r="I472">
        <f>(1-_raw_predictions_!$M472*'Score Dashboard'!$B$2) * _raw_predictions_!I472/_coefficients_!L$2 * (_raw_predictions_!J472-_coefficients_!I$2)/_coefficients_!I$8</f>
        <v>0.36765389468909371</v>
      </c>
      <c r="J472">
        <f>(1-_raw_predictions_!$M472*'Score Dashboard'!$B$2) * _raw_predictions_!K472/_coefficients_!M$2 * (_raw_predictions_!L472-_coefficients_!J$2)/_coefficients_!J$8</f>
        <v>-0.45568940096505861</v>
      </c>
      <c r="K472">
        <f t="shared" si="7"/>
        <v>-2.2879858486896554</v>
      </c>
    </row>
    <row r="473" spans="1:11">
      <c r="A473" t="str">
        <f>_raw_predictions_!A473</f>
        <v>Grant Williams</v>
      </c>
      <c r="B473">
        <f>(_raw_predictions_!B473*(1-_raw_predictions_!$M473*'Score Dashboard'!$B$2) + 'Score Dashboard'!$B$2*_raw_predictions_!$M473*_coefficients_!B$12- _coefficients_!B$2)/_coefficients_!B$8</f>
        <v>-1.0603483346703015</v>
      </c>
      <c r="C473">
        <f>(_raw_predictions_!C473*(1-_raw_predictions_!$M473*'Score Dashboard'!$B$2) + 'Score Dashboard'!$B$2*_raw_predictions_!$M473*_coefficients_!C$12- _coefficients_!C$2)/_coefficients_!C$8</f>
        <v>-0.23972306108906041</v>
      </c>
      <c r="D473">
        <f>(_raw_predictions_!D473*(1-_raw_predictions_!$M473*'Score Dashboard'!$B$2) + 'Score Dashboard'!$B$2*_raw_predictions_!$M473*_coefficients_!D$12- _coefficients_!D$2)/_coefficients_!D$8</f>
        <v>-0.83877565448873781</v>
      </c>
      <c r="E473">
        <f>(_raw_predictions_!E473*(1-_raw_predictions_!$M473*'Score Dashboard'!$B$2) + 'Score Dashboard'!$B$2*_raw_predictions_!$M473*_coefficients_!E$12- _coefficients_!E$2)/_coefficients_!E$8</f>
        <v>-0.81600143555138516</v>
      </c>
      <c r="F473">
        <f>(_raw_predictions_!F473*(1-_raw_predictions_!$M473*'Score Dashboard'!$B$2) + 'Score Dashboard'!$B$2*_raw_predictions_!$M473*_coefficients_!F$12- _coefficients_!F$2)/_coefficients_!F$8</f>
        <v>-0.2842266694250129</v>
      </c>
      <c r="G473">
        <f>(_raw_predictions_!G473*(1-_raw_predictions_!$M473*'Score Dashboard'!$B$2) + 'Score Dashboard'!$B$2*_raw_predictions_!$M473*_coefficients_!G$12- _coefficients_!G$2)/_coefficients_!G$8</f>
        <v>-4.3200708385603546E-2</v>
      </c>
      <c r="H473">
        <f>(_coefficients_!H$2 - _raw_predictions_!H473*(1-_raw_predictions_!$M473*'Score Dashboard'!$B$2) - _raw_predictions_!$M473*'Score Dashboard'!$B$2*_coefficients_!H$12)/_coefficients_!H$8</f>
        <v>0.93980430354753774</v>
      </c>
      <c r="I473">
        <f>(1-_raw_predictions_!$M473*'Score Dashboard'!$B$2) * _raw_predictions_!I473/_coefficients_!L$2 * (_raw_predictions_!J473-_coefficients_!I$2)/_coefficients_!I$8</f>
        <v>3.4023345617925353E-2</v>
      </c>
      <c r="J473">
        <f>(1-_raw_predictions_!$M473*'Score Dashboard'!$B$2) * _raw_predictions_!K473/_coefficients_!M$2 * (_raw_predictions_!L473-_coefficients_!J$2)/_coefficients_!J$8</f>
        <v>-0.37660768925856586</v>
      </c>
      <c r="K473">
        <f t="shared" si="7"/>
        <v>-2.685055903703204</v>
      </c>
    </row>
    <row r="474" spans="1:11">
      <c r="A474" t="str">
        <f>_raw_predictions_!A474</f>
        <v>Isaiah Roby</v>
      </c>
      <c r="B474">
        <f>(_raw_predictions_!B474*(1-_raw_predictions_!$M474*'Score Dashboard'!$B$2) + 'Score Dashboard'!$B$2*_raw_predictions_!$M474*_coefficients_!B$12- _coefficients_!B$2)/_coefficients_!B$8</f>
        <v>-1.5410736799930473</v>
      </c>
      <c r="C474">
        <f>(_raw_predictions_!C474*(1-_raw_predictions_!$M474*'Score Dashboard'!$B$2) + 'Score Dashboard'!$B$2*_raw_predictions_!$M474*_coefficients_!C$12- _coefficients_!C$2)/_coefficients_!C$8</f>
        <v>-1.0558185399851188</v>
      </c>
      <c r="D474">
        <f>(_raw_predictions_!D474*(1-_raw_predictions_!$M474*'Score Dashboard'!$B$2) + 'Score Dashboard'!$B$2*_raw_predictions_!$M474*_coefficients_!D$12- _coefficients_!D$2)/_coefficients_!D$8</f>
        <v>-1.1136126331415881</v>
      </c>
      <c r="E474">
        <f>(_raw_predictions_!E474*(1-_raw_predictions_!$M474*'Score Dashboard'!$B$2) + 'Score Dashboard'!$B$2*_raw_predictions_!$M474*_coefficients_!E$12- _coefficients_!E$2)/_coefficients_!E$8</f>
        <v>-1.2574424590470035</v>
      </c>
      <c r="F474">
        <f>(_raw_predictions_!F474*(1-_raw_predictions_!$M474*'Score Dashboard'!$B$2) + 'Score Dashboard'!$B$2*_raw_predictions_!$M474*_coefficients_!F$12- _coefficients_!F$2)/_coefficients_!F$8</f>
        <v>-0.73872646083756599</v>
      </c>
      <c r="G474">
        <f>(_raw_predictions_!G474*(1-_raw_predictions_!$M474*'Score Dashboard'!$B$2) + 'Score Dashboard'!$B$2*_raw_predictions_!$M474*_coefficients_!G$12- _coefficients_!G$2)/_coefficients_!G$8</f>
        <v>-0.96860461852040891</v>
      </c>
      <c r="H474">
        <f>(_coefficients_!H$2 - _raw_predictions_!H474*(1-_raw_predictions_!$M474*'Score Dashboard'!$B$2) - _raw_predictions_!$M474*'Score Dashboard'!$B$2*_coefficients_!H$12)/_coefficients_!H$8</f>
        <v>1.3237379941331326</v>
      </c>
      <c r="I474">
        <f>(1-_raw_predictions_!$M474*'Score Dashboard'!$B$2) * _raw_predictions_!I474/_coefficients_!L$2 * (_raw_predictions_!J474-_coefficients_!I$2)/_coefficients_!I$8</f>
        <v>-0.20429669133810227</v>
      </c>
      <c r="J474">
        <f>(1-_raw_predictions_!$M474*'Score Dashboard'!$B$2) * _raw_predictions_!K474/_coefficients_!M$2 * (_raw_predictions_!L474-_coefficients_!J$2)/_coefficients_!J$8</f>
        <v>-0.13835728108741815</v>
      </c>
      <c r="K474">
        <f t="shared" si="7"/>
        <v>-5.6941943698171205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9B0C-1956-4872-ABCB-C3A15837EDC9}">
  <dimension ref="A1:J474"/>
  <sheetViews>
    <sheetView topLeftCell="A455" workbookViewId="0">
      <selection activeCell="B2" sqref="B2:J474"/>
    </sheetView>
  </sheetViews>
  <sheetFormatPr defaultRowHeight="14.5"/>
  <cols>
    <col min="1" max="1" width="23.54296875" bestFit="1" customWidth="1"/>
  </cols>
  <sheetData>
    <row r="1" spans="1:10">
      <c r="A1" t="str">
        <f>_raw_predictions_!A1</f>
        <v>player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11</v>
      </c>
    </row>
    <row r="2" spans="1:10">
      <c r="A2" t="str">
        <f>_raw_predictions_!A2</f>
        <v>Marko Simonovic</v>
      </c>
      <c r="B2">
        <f>(_raw_predictions_!B2*(1-_raw_predictions_!$M2) + 'Score Dashboard'!$B$2*_raw_predictions_!$M2*_coefficients_!B$12- _coefficients_!B$2)/_coefficients_!B$9</f>
        <v>-1.1867687031950416</v>
      </c>
      <c r="C2">
        <f>(_raw_predictions_!C2*(1-_raw_predictions_!$M2*'Score Dashboard'!$B$2) + 'Score Dashboard'!$B$2*_raw_predictions_!$M2*_coefficients_!C$12- _coefficients_!C$2)/_coefficients_!C$9</f>
        <v>-0.9769942059775254</v>
      </c>
      <c r="D2">
        <f>(_raw_predictions_!D2*(1-_raw_predictions_!$M2*'Score Dashboard'!$B$2) + 'Score Dashboard'!$B$2*_raw_predictions_!$M2*_coefficients_!D$12- _coefficients_!D$2)/_coefficients_!D$9</f>
        <v>-1.1127902323439711</v>
      </c>
      <c r="E2">
        <f>(_raw_predictions_!E2*(1-_raw_predictions_!$M2*'Score Dashboard'!$B$2) + 'Score Dashboard'!$B$2*_raw_predictions_!$M2*_coefficients_!E$12- _coefficients_!E$2)/_coefficients_!E$9</f>
        <v>-0.71429594526716511</v>
      </c>
      <c r="F2">
        <f>(_raw_predictions_!F2*(1-_raw_predictions_!$M2*'Score Dashboard'!$B$2) + 'Score Dashboard'!$B$2*_raw_predictions_!$M2*_coefficients_!F$12- _coefficients_!F$2)/_coefficients_!F$9</f>
        <v>-0.35761494531959137</v>
      </c>
      <c r="G2">
        <f>(_raw_predictions_!G2*(1-_raw_predictions_!$M2*'Score Dashboard'!$B$2) + 'Score Dashboard'!$B$2*_raw_predictions_!$M2*_coefficients_!G$12- _coefficients_!G$2)/_coefficients_!G$9</f>
        <v>-0.82916929858332244</v>
      </c>
      <c r="H2">
        <f>(_coefficients_!H$2 - _raw_predictions_!H2*(1-_raw_predictions_!$M2*'Score Dashboard'!$B$2) - _raw_predictions_!$M2*'Score Dashboard'!$B$2*_coefficients_!H$12)/_coefficients_!H$9</f>
        <v>0.92677890438714028</v>
      </c>
      <c r="I2">
        <f>(1-_raw_predictions_!$M2*'Score Dashboard'!$B$2) * _raw_predictions_!I2/_coefficients_!L$2 * (_raw_predictions_!J2-_coefficients_!I$2)/_coefficients_!I$9</f>
        <v>-3.4455353126930315E-2</v>
      </c>
      <c r="J2">
        <f>(1-_raw_predictions_!$M2*'Score Dashboard'!$B$2) * _raw_predictions_!K2/_coefficients_!M$2 * (_raw_predictions_!L2-_coefficients_!J$2)/_coefficients_!J$9</f>
        <v>9.7617202479581174E-3</v>
      </c>
    </row>
    <row r="3" spans="1:10">
      <c r="A3" t="str">
        <f>_raw_predictions_!A3</f>
        <v>Marvin Bagley III</v>
      </c>
      <c r="B3">
        <f>(_raw_predictions_!B3*(1-_raw_predictions_!$M3) + 'Score Dashboard'!$B$2*_raw_predictions_!$M3*_coefficients_!B$12- _coefficients_!B$2)/_coefficients_!B$9</f>
        <v>-0.69225276826149351</v>
      </c>
      <c r="C3">
        <f>(_raw_predictions_!C3*(1-_raw_predictions_!$M3*'Score Dashboard'!$B$2) + 'Score Dashboard'!$B$2*_raw_predictions_!$M3*_coefficients_!C$12- _coefficients_!C$2)/_coefficients_!C$9</f>
        <v>3.7062892874226691E-2</v>
      </c>
      <c r="D3">
        <f>(_raw_predictions_!D3*(1-_raw_predictions_!$M3*'Score Dashboard'!$B$2) + 'Score Dashboard'!$B$2*_raw_predictions_!$M3*_coefficients_!D$12- _coefficients_!D$2)/_coefficients_!D$9</f>
        <v>-1.1436515964659744</v>
      </c>
      <c r="E3">
        <f>(_raw_predictions_!E3*(1-_raw_predictions_!$M3*'Score Dashboard'!$B$2) + 'Score Dashboard'!$B$2*_raw_predictions_!$M3*_coefficients_!E$12- _coefficients_!E$2)/_coefficients_!E$9</f>
        <v>-0.64197361431501498</v>
      </c>
      <c r="F3">
        <f>(_raw_predictions_!F3*(1-_raw_predictions_!$M3*'Score Dashboard'!$B$2) + 'Score Dashboard'!$B$2*_raw_predictions_!$M3*_coefficients_!F$12- _coefficients_!F$2)/_coefficients_!F$9</f>
        <v>-0.1237770623260252</v>
      </c>
      <c r="G3">
        <f>(_raw_predictions_!G3*(1-_raw_predictions_!$M3*'Score Dashboard'!$B$2) + 'Score Dashboard'!$B$2*_raw_predictions_!$M3*_coefficients_!G$12- _coefficients_!G$2)/_coefficients_!G$9</f>
        <v>-0.76733532910775182</v>
      </c>
      <c r="H3">
        <f>(_coefficients_!H$2 - _raw_predictions_!H3*(1-_raw_predictions_!$M3*'Score Dashboard'!$B$2) - _raw_predictions_!$M3*'Score Dashboard'!$B$2*_coefficients_!H$12)/_coefficients_!H$9</f>
        <v>0.68482234063565028</v>
      </c>
      <c r="I3">
        <f>(1-_raw_predictions_!$M3*'Score Dashboard'!$B$2) * _raw_predictions_!I3/_coefficients_!L$2 * (_raw_predictions_!J3-_coefficients_!I$2)/_coefficients_!I$9</f>
        <v>-8.1036425401012246E-2</v>
      </c>
      <c r="J3">
        <f>(1-_raw_predictions_!$M3*'Score Dashboard'!$B$2) * _raw_predictions_!K3/_coefficients_!M$2 * (_raw_predictions_!L3-_coefficients_!J$2)/_coefficients_!J$9</f>
        <v>0.11179010082108679</v>
      </c>
    </row>
    <row r="4" spans="1:10">
      <c r="A4" t="str">
        <f>_raw_predictions_!A4</f>
        <v>Mason Plumlee</v>
      </c>
      <c r="B4">
        <f>(_raw_predictions_!B4*(1-_raw_predictions_!$M4) + 'Score Dashboard'!$B$2*_raw_predictions_!$M4*_coefficients_!B$12- _coefficients_!B$2)/_coefficients_!B$9</f>
        <v>-0.65762444945381349</v>
      </c>
      <c r="C4">
        <f>(_raw_predictions_!C4*(1-_raw_predictions_!$M4*'Score Dashboard'!$B$2) + 'Score Dashboard'!$B$2*_raw_predictions_!$M4*_coefficients_!C$12- _coefficients_!C$2)/_coefficients_!C$9</f>
        <v>0.69595323789766239</v>
      </c>
      <c r="D4">
        <f>(_raw_predictions_!D4*(1-_raw_predictions_!$M4*'Score Dashboard'!$B$2) + 'Score Dashboard'!$B$2*_raw_predictions_!$M4*_coefficients_!D$12- _coefficients_!D$2)/_coefficients_!D$9</f>
        <v>-0.23736773646728035</v>
      </c>
      <c r="E4">
        <f>(_raw_predictions_!E4*(1-_raw_predictions_!$M4*'Score Dashboard'!$B$2) + 'Score Dashboard'!$B$2*_raw_predictions_!$M4*_coefficients_!E$12- _coefficients_!E$2)/_coefficients_!E$9</f>
        <v>-0.34321411527555667</v>
      </c>
      <c r="F4">
        <f>(_raw_predictions_!F4*(1-_raw_predictions_!$M4*'Score Dashboard'!$B$2) + 'Score Dashboard'!$B$2*_raw_predictions_!$M4*_coefficients_!F$12- _coefficients_!F$2)/_coefficients_!F$9</f>
        <v>-4.1129417405594813E-4</v>
      </c>
      <c r="G4">
        <f>(_raw_predictions_!G4*(1-_raw_predictions_!$M4*'Score Dashboard'!$B$2) + 'Score Dashboard'!$B$2*_raw_predictions_!$M4*_coefficients_!G$12- _coefficients_!G$2)/_coefficients_!G$9</f>
        <v>-1.2736847503062523</v>
      </c>
      <c r="H4">
        <f>(_coefficients_!H$2 - _raw_predictions_!H4*(1-_raw_predictions_!$M4*'Score Dashboard'!$B$2) - _raw_predictions_!$M4*'Score Dashboard'!$B$2*_coefficients_!H$12)/_coefficients_!H$9</f>
        <v>0.16583936897418805</v>
      </c>
      <c r="I4">
        <f>(1-_raw_predictions_!$M4*'Score Dashboard'!$B$2) * _raw_predictions_!I4/_coefficients_!L$2 * (_raw_predictions_!J4-_coefficients_!I$2)/_coefficients_!I$9</f>
        <v>-1.5043977798099932</v>
      </c>
      <c r="J4">
        <f>(1-_raw_predictions_!$M4*'Score Dashboard'!$B$2) * _raw_predictions_!K4/_coefficients_!M$2 * (_raw_predictions_!L4-_coefficients_!J$2)/_coefficients_!J$9</f>
        <v>0.80690901230252043</v>
      </c>
    </row>
    <row r="5" spans="1:10">
      <c r="A5" t="str">
        <f>_raw_predictions_!A5</f>
        <v>Matisse Thybulle</v>
      </c>
      <c r="B5">
        <f>(_raw_predictions_!B5*(1-_raw_predictions_!$M5) + 'Score Dashboard'!$B$2*_raw_predictions_!$M5*_coefficients_!B$12- _coefficients_!B$2)/_coefficients_!B$9</f>
        <v>-1.1389649849194128</v>
      </c>
      <c r="C5">
        <f>(_raw_predictions_!C5*(1-_raw_predictions_!$M5*'Score Dashboard'!$B$2) + 'Score Dashboard'!$B$2*_raw_predictions_!$M5*_coefficients_!C$12- _coefficients_!C$2)/_coefficients_!C$9</f>
        <v>-0.9545607544905248</v>
      </c>
      <c r="D5">
        <f>(_raw_predictions_!D5*(1-_raw_predictions_!$M5*'Score Dashboard'!$B$2) + 'Score Dashboard'!$B$2*_raw_predictions_!$M5*_coefficients_!D$12- _coefficients_!D$2)/_coefficients_!D$9</f>
        <v>-1.0421771740408803</v>
      </c>
      <c r="E5">
        <f>(_raw_predictions_!E5*(1-_raw_predictions_!$M5*'Score Dashboard'!$B$2) + 'Score Dashboard'!$B$2*_raw_predictions_!$M5*_coefficients_!E$12- _coefficients_!E$2)/_coefficients_!E$9</f>
        <v>0.31393910159353561</v>
      </c>
      <c r="F5">
        <f>(_raw_predictions_!F5*(1-_raw_predictions_!$M5*'Score Dashboard'!$B$2) + 'Score Dashboard'!$B$2*_raw_predictions_!$M5*_coefficients_!F$12- _coefficients_!F$2)/_coefficients_!F$9</f>
        <v>3.4463301003213542E-2</v>
      </c>
      <c r="G5">
        <f>(_raw_predictions_!G5*(1-_raw_predictions_!$M5*'Score Dashboard'!$B$2) + 'Score Dashboard'!$B$2*_raw_predictions_!$M5*_coefficients_!G$12- _coefficients_!G$2)/_coefficients_!G$9</f>
        <v>-0.47886584456996617</v>
      </c>
      <c r="H5">
        <f>(_coefficients_!H$2 - _raw_predictions_!H5*(1-_raw_predictions_!$M5*'Score Dashboard'!$B$2) - _raw_predictions_!$M5*'Score Dashboard'!$B$2*_coefficients_!H$12)/_coefficients_!H$9</f>
        <v>0.98020108430258868</v>
      </c>
      <c r="I5">
        <f>(1-_raw_predictions_!$M5*'Score Dashboard'!$B$2) * _raw_predictions_!I5/_coefficients_!L$2 * (_raw_predictions_!J5-_coefficients_!I$2)/_coefficients_!I$9</f>
        <v>-5.9239535406656212E-2</v>
      </c>
      <c r="J5">
        <f>(1-_raw_predictions_!$M5*'Score Dashboard'!$B$2) * _raw_predictions_!K5/_coefficients_!M$2 * (_raw_predictions_!L5-_coefficients_!J$2)/_coefficients_!J$9</f>
        <v>-0.18399911796508422</v>
      </c>
    </row>
    <row r="6" spans="1:10">
      <c r="A6" t="str">
        <f>_raw_predictions_!A6</f>
        <v>Matt Ryan</v>
      </c>
      <c r="B6">
        <f>(_raw_predictions_!B6*(1-_raw_predictions_!$M6) + 'Score Dashboard'!$B$2*_raw_predictions_!$M6*_coefficients_!B$12- _coefficients_!B$2)/_coefficients_!B$9</f>
        <v>-1.1313703461119087</v>
      </c>
      <c r="C6">
        <f>(_raw_predictions_!C6*(1-_raw_predictions_!$M6*'Score Dashboard'!$B$2) + 'Score Dashboard'!$B$2*_raw_predictions_!$M6*_coefficients_!C$12- _coefficients_!C$2)/_coefficients_!C$9</f>
        <v>-1.1037080557064085</v>
      </c>
      <c r="D6">
        <f>(_raw_predictions_!D6*(1-_raw_predictions_!$M6*'Score Dashboard'!$B$2) + 'Score Dashboard'!$B$2*_raw_predictions_!$M6*_coefficients_!D$12- _coefficients_!D$2)/_coefficients_!D$9</f>
        <v>-1.1020229124782053</v>
      </c>
      <c r="E6">
        <f>(_raw_predictions_!E6*(1-_raw_predictions_!$M6*'Score Dashboard'!$B$2) + 'Score Dashboard'!$B$2*_raw_predictions_!$M6*_coefficients_!E$12- _coefficients_!E$2)/_coefficients_!E$9</f>
        <v>-0.71306518788423179</v>
      </c>
      <c r="F6">
        <f>(_raw_predictions_!F6*(1-_raw_predictions_!$M6*'Score Dashboard'!$B$2) + 'Score Dashboard'!$B$2*_raw_predictions_!$M6*_coefficients_!F$12- _coefficients_!F$2)/_coefficients_!F$9</f>
        <v>-0.65222064043501282</v>
      </c>
      <c r="G6">
        <f>(_raw_predictions_!G6*(1-_raw_predictions_!$M6*'Score Dashboard'!$B$2) + 'Score Dashboard'!$B$2*_raw_predictions_!$M6*_coefficients_!G$12- _coefficients_!G$2)/_coefficients_!G$9</f>
        <v>-0.3101819304504882</v>
      </c>
      <c r="H6">
        <f>(_coefficients_!H$2 - _raw_predictions_!H6*(1-_raw_predictions_!$M6*'Score Dashboard'!$B$2) - _raw_predictions_!$M6*'Score Dashboard'!$B$2*_coefficients_!H$12)/_coefficients_!H$9</f>
        <v>0.94732975643337014</v>
      </c>
      <c r="I6">
        <f>(1-_raw_predictions_!$M6*'Score Dashboard'!$B$2) * _raw_predictions_!I6/_coefficients_!L$2 * (_raw_predictions_!J6-_coefficients_!I$2)/_coefficients_!I$9</f>
        <v>-8.3656004248097802E-3</v>
      </c>
      <c r="J6">
        <f>(1-_raw_predictions_!$M6*'Score Dashboard'!$B$2) * _raw_predictions_!K6/_coefficients_!M$2 * (_raw_predictions_!L6-_coefficients_!J$2)/_coefficients_!J$9</f>
        <v>-0.10472283184260647</v>
      </c>
    </row>
    <row r="7" spans="1:10">
      <c r="A7" t="str">
        <f>_raw_predictions_!A7</f>
        <v>Maxi Kleber</v>
      </c>
      <c r="B7">
        <f>(_raw_predictions_!B7*(1-_raw_predictions_!$M7) + 'Score Dashboard'!$B$2*_raw_predictions_!$M7*_coefficients_!B$12- _coefficients_!B$2)/_coefficients_!B$9</f>
        <v>-1.1643127495379273</v>
      </c>
      <c r="C7">
        <f>(_raw_predictions_!C7*(1-_raw_predictions_!$M7*'Score Dashboard'!$B$2) + 'Score Dashboard'!$B$2*_raw_predictions_!$M7*_coefficients_!C$12- _coefficients_!C$2)/_coefficients_!C$9</f>
        <v>-0.710177290393324</v>
      </c>
      <c r="D7">
        <f>(_raw_predictions_!D7*(1-_raw_predictions_!$M7*'Score Dashboard'!$B$2) + 'Score Dashboard'!$B$2*_raw_predictions_!$M7*_coefficients_!D$12- _coefficients_!D$2)/_coefficients_!D$9</f>
        <v>-0.98994958476676342</v>
      </c>
      <c r="E7">
        <f>(_raw_predictions_!E7*(1-_raw_predictions_!$M7*'Score Dashboard'!$B$2) + 'Score Dashboard'!$B$2*_raw_predictions_!$M7*_coefficients_!E$12- _coefficients_!E$2)/_coefficients_!E$9</f>
        <v>-0.80923851415093118</v>
      </c>
      <c r="F7">
        <f>(_raw_predictions_!F7*(1-_raw_predictions_!$M7*'Score Dashboard'!$B$2) + 'Score Dashboard'!$B$2*_raw_predictions_!$M7*_coefficients_!F$12- _coefficients_!F$2)/_coefficients_!F$9</f>
        <v>-8.6482453047865893E-2</v>
      </c>
      <c r="G7">
        <f>(_raw_predictions_!G7*(1-_raw_predictions_!$M7*'Score Dashboard'!$B$2) + 'Score Dashboard'!$B$2*_raw_predictions_!$M7*_coefficients_!G$12- _coefficients_!G$2)/_coefficients_!G$9</f>
        <v>-0.50421998305164295</v>
      </c>
      <c r="H7">
        <f>(_coefficients_!H$2 - _raw_predictions_!H7*(1-_raw_predictions_!$M7*'Score Dashboard'!$B$2) - _raw_predictions_!$M7*'Score Dashboard'!$B$2*_coefficients_!H$12)/_coefficients_!H$9</f>
        <v>0.97899850274923694</v>
      </c>
      <c r="I7">
        <f>(1-_raw_predictions_!$M7*'Score Dashboard'!$B$2) * _raw_predictions_!I7/_coefficients_!L$2 * (_raw_predictions_!J7-_coefficients_!I$2)/_coefficients_!I$9</f>
        <v>-4.1580312076637205E-2</v>
      </c>
      <c r="J7">
        <f>(1-_raw_predictions_!$M7*'Score Dashboard'!$B$2) * _raw_predictions_!K7/_coefficients_!M$2 * (_raw_predictions_!L7-_coefficients_!J$2)/_coefficients_!J$9</f>
        <v>-9.3202219246989182E-2</v>
      </c>
    </row>
    <row r="8" spans="1:10">
      <c r="A8" t="str">
        <f>_raw_predictions_!A8</f>
        <v>Max Christie</v>
      </c>
      <c r="B8">
        <f>(_raw_predictions_!B8*(1-_raw_predictions_!$M8) + 'Score Dashboard'!$B$2*_raw_predictions_!$M8*_coefficients_!B$12- _coefficients_!B$2)/_coefficients_!B$9</f>
        <v>-1.1075373759934961</v>
      </c>
      <c r="C8">
        <f>(_raw_predictions_!C8*(1-_raw_predictions_!$M8*'Score Dashboard'!$B$2) + 'Score Dashboard'!$B$2*_raw_predictions_!$M8*_coefficients_!C$12- _coefficients_!C$2)/_coefficients_!C$9</f>
        <v>-1.0501396994679295</v>
      </c>
      <c r="D8">
        <f>(_raw_predictions_!D8*(1-_raw_predictions_!$M8*'Score Dashboard'!$B$2) + 'Score Dashboard'!$B$2*_raw_predictions_!$M8*_coefficients_!D$12- _coefficients_!D$2)/_coefficients_!D$9</f>
        <v>-1.0356375710576791</v>
      </c>
      <c r="E8">
        <f>(_raw_predictions_!E8*(1-_raw_predictions_!$M8*'Score Dashboard'!$B$2) + 'Score Dashboard'!$B$2*_raw_predictions_!$M8*_coefficients_!E$12- _coefficients_!E$2)/_coefficients_!E$9</f>
        <v>-0.62508006083565681</v>
      </c>
      <c r="F8">
        <f>(_raw_predictions_!F8*(1-_raw_predictions_!$M8*'Score Dashboard'!$B$2) + 'Score Dashboard'!$B$2*_raw_predictions_!$M8*_coefficients_!F$12- _coefficients_!F$2)/_coefficients_!F$9</f>
        <v>-0.62556600823808717</v>
      </c>
      <c r="G8">
        <f>(_raw_predictions_!G8*(1-_raw_predictions_!$M8*'Score Dashboard'!$B$2) + 'Score Dashboard'!$B$2*_raw_predictions_!$M8*_coefficients_!G$12- _coefficients_!G$2)/_coefficients_!G$9</f>
        <v>-0.57014584937462243</v>
      </c>
      <c r="H8">
        <f>(_coefficients_!H$2 - _raw_predictions_!H8*(1-_raw_predictions_!$M8*'Score Dashboard'!$B$2) - _raw_predictions_!$M8*'Score Dashboard'!$B$2*_coefficients_!H$12)/_coefficients_!H$9</f>
        <v>0.91917615160714139</v>
      </c>
      <c r="I8">
        <f>(1-_raw_predictions_!$M8*'Score Dashboard'!$B$2) * _raw_predictions_!I8/_coefficients_!L$2 * (_raw_predictions_!J8-_coefficients_!I$2)/_coefficients_!I$9</f>
        <v>-5.243193864306904E-2</v>
      </c>
      <c r="J8">
        <f>(1-_raw_predictions_!$M8*'Score Dashboard'!$B$2) * _raw_predictions_!K8/_coefficients_!M$2 * (_raw_predictions_!L8-_coefficients_!J$2)/_coefficients_!J$9</f>
        <v>-0.11814568305377696</v>
      </c>
    </row>
    <row r="9" spans="1:10">
      <c r="A9" t="str">
        <f>_raw_predictions_!A9</f>
        <v>Max Strus</v>
      </c>
      <c r="B9">
        <f>(_raw_predictions_!B9*(1-_raw_predictions_!$M9) + 'Score Dashboard'!$B$2*_raw_predictions_!$M9*_coefficients_!B$12- _coefficients_!B$2)/_coefficients_!B$9</f>
        <v>-0.59248877504404462</v>
      </c>
      <c r="C9">
        <f>(_raw_predictions_!C9*(1-_raw_predictions_!$M9*'Score Dashboard'!$B$2) + 'Score Dashboard'!$B$2*_raw_predictions_!$M9*_coefficients_!C$12- _coefficients_!C$2)/_coefficients_!C$9</f>
        <v>-0.89579832060035414</v>
      </c>
      <c r="D9">
        <f>(_raw_predictions_!D9*(1-_raw_predictions_!$M9*'Score Dashboard'!$B$2) + 'Score Dashboard'!$B$2*_raw_predictions_!$M9*_coefficients_!D$12- _coefficients_!D$2)/_coefficients_!D$9</f>
        <v>-0.64803760747929773</v>
      </c>
      <c r="E9">
        <f>(_raw_predictions_!E9*(1-_raw_predictions_!$M9*'Score Dashboard'!$B$2) + 'Score Dashboard'!$B$2*_raw_predictions_!$M9*_coefficients_!E$12- _coefficients_!E$2)/_coefficients_!E$9</f>
        <v>-0.47867149335225978</v>
      </c>
      <c r="F9">
        <f>(_raw_predictions_!F9*(1-_raw_predictions_!$M9*'Score Dashboard'!$B$2) + 'Score Dashboard'!$B$2*_raw_predictions_!$M9*_coefficients_!F$12- _coefficients_!F$2)/_coefficients_!F$9</f>
        <v>-0.76383900820242212</v>
      </c>
      <c r="G9">
        <f>(_raw_predictions_!G9*(1-_raw_predictions_!$M9*'Score Dashboard'!$B$2) + 'Score Dashboard'!$B$2*_raw_predictions_!$M9*_coefficients_!G$12- _coefficients_!G$2)/_coefficients_!G$9</f>
        <v>0.53152543763785942</v>
      </c>
      <c r="H9">
        <f>(_coefficients_!H$2 - _raw_predictions_!H9*(1-_raw_predictions_!$M9*'Score Dashboard'!$B$2) - _raw_predictions_!$M9*'Score Dashboard'!$B$2*_coefficients_!H$12)/_coefficients_!H$9</f>
        <v>0.79367221922073306</v>
      </c>
      <c r="I9">
        <f>(1-_raw_predictions_!$M9*'Score Dashboard'!$B$2) * _raw_predictions_!I9/_coefficients_!L$2 * (_raw_predictions_!J9-_coefficients_!I$2)/_coefficients_!I$9</f>
        <v>3.9230379940350807E-2</v>
      </c>
      <c r="J9">
        <f>(1-_raw_predictions_!$M9*'Score Dashboard'!$B$2) * _raw_predictions_!K9/_coefficients_!M$2 * (_raw_predictions_!L9-_coefficients_!J$2)/_coefficients_!J$9</f>
        <v>-0.46297456558847649</v>
      </c>
    </row>
    <row r="10" spans="1:10">
      <c r="A10" t="str">
        <f>_raw_predictions_!A10</f>
        <v>McKinley Wright IV</v>
      </c>
      <c r="B10">
        <f>(_raw_predictions_!B10*(1-_raw_predictions_!$M10) + 'Score Dashboard'!$B$2*_raw_predictions_!$M10*_coefficients_!B$12- _coefficients_!B$2)/_coefficients_!B$9</f>
        <v>-1.1058789549846681</v>
      </c>
      <c r="C10">
        <f>(_raw_predictions_!C10*(1-_raw_predictions_!$M10*'Score Dashboard'!$B$2) + 'Score Dashboard'!$B$2*_raw_predictions_!$M10*_coefficients_!C$12- _coefficients_!C$2)/_coefficients_!C$9</f>
        <v>-1.0579843687298711</v>
      </c>
      <c r="D10">
        <f>(_raw_predictions_!D10*(1-_raw_predictions_!$M10*'Score Dashboard'!$B$2) + 'Score Dashboard'!$B$2*_raw_predictions_!$M10*_coefficients_!D$12- _coefficients_!D$2)/_coefficients_!D$9</f>
        <v>-0.70349323858558976</v>
      </c>
      <c r="E10">
        <f>(_raw_predictions_!E10*(1-_raw_predictions_!$M10*'Score Dashboard'!$B$2) + 'Score Dashboard'!$B$2*_raw_predictions_!$M10*_coefficients_!E$12- _coefficients_!E$2)/_coefficients_!E$9</f>
        <v>-0.502033493681313</v>
      </c>
      <c r="F10">
        <f>(_raw_predictions_!F10*(1-_raw_predictions_!$M10*'Score Dashboard'!$B$2) + 'Score Dashboard'!$B$2*_raw_predictions_!$M10*_coefficients_!F$12- _coefficients_!F$2)/_coefficients_!F$9</f>
        <v>-0.60177957339203292</v>
      </c>
      <c r="G10">
        <f>(_raw_predictions_!G10*(1-_raw_predictions_!$M10*'Score Dashboard'!$B$2) + 'Score Dashboard'!$B$2*_raw_predictions_!$M10*_coefficients_!G$12- _coefficients_!G$2)/_coefficients_!G$9</f>
        <v>-0.75787639709286325</v>
      </c>
      <c r="H10">
        <f>(_coefficients_!H$2 - _raw_predictions_!H10*(1-_raw_predictions_!$M10*'Score Dashboard'!$B$2) - _raw_predictions_!$M10*'Score Dashboard'!$B$2*_coefficients_!H$12)/_coefficients_!H$9</f>
        <v>0.71664195643850148</v>
      </c>
      <c r="I10">
        <f>(1-_raw_predictions_!$M10*'Score Dashboard'!$B$2) * _raw_predictions_!I10/_coefficients_!L$2 * (_raw_predictions_!J10-_coefficients_!I$2)/_coefficients_!I$9</f>
        <v>-3.7703250039114226E-2</v>
      </c>
      <c r="J10">
        <f>(1-_raw_predictions_!$M10*'Score Dashboard'!$B$2) * _raw_predictions_!K10/_coefficients_!M$2 * (_raw_predictions_!L10-_coefficients_!J$2)/_coefficients_!J$9</f>
        <v>-2.435653413412342E-2</v>
      </c>
    </row>
    <row r="11" spans="1:10">
      <c r="A11" t="str">
        <f>_raw_predictions_!A11</f>
        <v>Mfiondu Kabengele</v>
      </c>
      <c r="B11">
        <f>(_raw_predictions_!B11*(1-_raw_predictions_!$M11) + 'Score Dashboard'!$B$2*_raw_predictions_!$M11*_coefficients_!B$12- _coefficients_!B$2)/_coefficients_!B$9</f>
        <v>-1.1043032542946287</v>
      </c>
      <c r="C11">
        <f>(_raw_predictions_!C11*(1-_raw_predictions_!$M11*'Score Dashboard'!$B$2) + 'Score Dashboard'!$B$2*_raw_predictions_!$M11*_coefficients_!C$12- _coefficients_!C$2)/_coefficients_!C$9</f>
        <v>-0.90385023595930869</v>
      </c>
      <c r="D11">
        <f>(_raw_predictions_!D11*(1-_raw_predictions_!$M11*'Score Dashboard'!$B$2) + 'Score Dashboard'!$B$2*_raw_predictions_!$M11*_coefficients_!D$12- _coefficients_!D$2)/_coefficients_!D$9</f>
        <v>-0.99173445145914196</v>
      </c>
      <c r="E11">
        <f>(_raw_predictions_!E11*(1-_raw_predictions_!$M11*'Score Dashboard'!$B$2) + 'Score Dashboard'!$B$2*_raw_predictions_!$M11*_coefficients_!E$12- _coefficients_!E$2)/_coefficients_!E$9</f>
        <v>-0.58522024827529007</v>
      </c>
      <c r="F11">
        <f>(_raw_predictions_!F11*(1-_raw_predictions_!$M11*'Score Dashboard'!$B$2) + 'Score Dashboard'!$B$2*_raw_predictions_!$M11*_coefficients_!F$12- _coefficients_!F$2)/_coefficients_!F$9</f>
        <v>-0.52666628497547063</v>
      </c>
      <c r="G11">
        <f>(_raw_predictions_!G11*(1-_raw_predictions_!$M11*'Score Dashboard'!$B$2) + 'Score Dashboard'!$B$2*_raw_predictions_!$M11*_coefficients_!G$12- _coefficients_!G$2)/_coefficients_!G$9</f>
        <v>-0.70440224378541716</v>
      </c>
      <c r="H11">
        <f>(_coefficients_!H$2 - _raw_predictions_!H11*(1-_raw_predictions_!$M11*'Score Dashboard'!$B$2) - _raw_predictions_!$M11*'Score Dashboard'!$B$2*_coefficients_!H$12)/_coefficients_!H$9</f>
        <v>0.83084899943224999</v>
      </c>
      <c r="I11">
        <f>(1-_raw_predictions_!$M11*'Score Dashboard'!$B$2) * _raw_predictions_!I11/_coefficients_!L$2 * (_raw_predictions_!J11-_coefficients_!I$2)/_coefficients_!I$9</f>
        <v>-1.7416204740127353E-2</v>
      </c>
      <c r="J11">
        <f>(1-_raw_predictions_!$M11*'Score Dashboard'!$B$2) * _raw_predictions_!K11/_coefficients_!M$2 * (_raw_predictions_!L11-_coefficients_!J$2)/_coefficients_!J$9</f>
        <v>-3.2898548232095592E-2</v>
      </c>
    </row>
    <row r="12" spans="1:10">
      <c r="A12" t="str">
        <f>_raw_predictions_!A12</f>
        <v>Micah Potter</v>
      </c>
      <c r="B12">
        <f>(_raw_predictions_!B12*(1-_raw_predictions_!$M12) + 'Score Dashboard'!$B$2*_raw_predictions_!$M12*_coefficients_!B$12- _coefficients_!B$2)/_coefficients_!B$9</f>
        <v>-1.1781081965889351</v>
      </c>
      <c r="C12">
        <f>(_raw_predictions_!C12*(1-_raw_predictions_!$M12*'Score Dashboard'!$B$2) + 'Score Dashboard'!$B$2*_raw_predictions_!$M12*_coefficients_!C$12- _coefficients_!C$2)/_coefficients_!C$9</f>
        <v>-0.88019855374707823</v>
      </c>
      <c r="D12">
        <f>(_raw_predictions_!D12*(1-_raw_predictions_!$M12*'Score Dashboard'!$B$2) + 'Score Dashboard'!$B$2*_raw_predictions_!$M12*_coefficients_!D$12- _coefficients_!D$2)/_coefficients_!D$9</f>
        <v>-1.0985268277613438</v>
      </c>
      <c r="E12">
        <f>(_raw_predictions_!E12*(1-_raw_predictions_!$M12*'Score Dashboard'!$B$2) + 'Score Dashboard'!$B$2*_raw_predictions_!$M12*_coefficients_!E$12- _coefficients_!E$2)/_coefficients_!E$9</f>
        <v>-0.75077209659366506</v>
      </c>
      <c r="F12">
        <f>(_raw_predictions_!F12*(1-_raw_predictions_!$M12*'Score Dashboard'!$B$2) + 'Score Dashboard'!$B$2*_raw_predictions_!$M12*_coefficients_!F$12- _coefficients_!F$2)/_coefficients_!F$9</f>
        <v>-0.55345802147664991</v>
      </c>
      <c r="G12">
        <f>(_raw_predictions_!G12*(1-_raw_predictions_!$M12*'Score Dashboard'!$B$2) + 'Score Dashboard'!$B$2*_raw_predictions_!$M12*_coefficients_!G$12- _coefficients_!G$2)/_coefficients_!G$9</f>
        <v>-0.79300772959475962</v>
      </c>
      <c r="H12">
        <f>(_coefficients_!H$2 - _raw_predictions_!H12*(1-_raw_predictions_!$M12*'Score Dashboard'!$B$2) - _raw_predictions_!$M12*'Score Dashboard'!$B$2*_coefficients_!H$12)/_coefficients_!H$9</f>
        <v>0.9602078710576224</v>
      </c>
      <c r="I12">
        <f>(1-_raw_predictions_!$M12*'Score Dashboard'!$B$2) * _raw_predictions_!I12/_coefficients_!L$2 * (_raw_predictions_!J12-_coefficients_!I$2)/_coefficients_!I$9</f>
        <v>-4.58412528396899E-2</v>
      </c>
      <c r="J12">
        <f>(1-_raw_predictions_!$M12*'Score Dashboard'!$B$2) * _raw_predictions_!K12/_coefficients_!M$2 * (_raw_predictions_!L12-_coefficients_!J$2)/_coefficients_!J$9</f>
        <v>1.3453216276323607E-2</v>
      </c>
    </row>
    <row r="13" spans="1:10">
      <c r="A13" t="str">
        <f>_raw_predictions_!A13</f>
        <v>Matthew Dellavedova</v>
      </c>
      <c r="B13">
        <f>(_raw_predictions_!B13*(1-_raw_predictions_!$M13) + 'Score Dashboard'!$B$2*_raw_predictions_!$M13*_coefficients_!B$12- _coefficients_!B$2)/_coefficients_!B$9</f>
        <v>-1.239076657961375</v>
      </c>
      <c r="C13">
        <f>(_raw_predictions_!C13*(1-_raw_predictions_!$M13*'Score Dashboard'!$B$2) + 'Score Dashboard'!$B$2*_raw_predictions_!$M13*_coefficients_!C$12- _coefficients_!C$2)/_coefficients_!C$9</f>
        <v>-1.1912684394549513</v>
      </c>
      <c r="D13">
        <f>(_raw_predictions_!D13*(1-_raw_predictions_!$M13*'Score Dashboard'!$B$2) + 'Score Dashboard'!$B$2*_raw_predictions_!$M13*_coefficients_!D$12- _coefficients_!D$2)/_coefficients_!D$9</f>
        <v>-0.72490808658786732</v>
      </c>
      <c r="E13">
        <f>(_raw_predictions_!E13*(1-_raw_predictions_!$M13*'Score Dashboard'!$B$2) + 'Score Dashboard'!$B$2*_raw_predictions_!$M13*_coefficients_!E$12- _coefficients_!E$2)/_coefficients_!E$9</f>
        <v>-0.68274622361582415</v>
      </c>
      <c r="F13">
        <f>(_raw_predictions_!F13*(1-_raw_predictions_!$M13*'Score Dashboard'!$B$2) + 'Score Dashboard'!$B$2*_raw_predictions_!$M13*_coefficients_!F$12- _coefficients_!F$2)/_coefficients_!F$9</f>
        <v>-0.72199436653324278</v>
      </c>
      <c r="G13">
        <f>(_raw_predictions_!G13*(1-_raw_predictions_!$M13*'Score Dashboard'!$B$2) + 'Score Dashboard'!$B$2*_raw_predictions_!$M13*_coefficients_!G$12- _coefficients_!G$2)/_coefficients_!G$9</f>
        <v>-0.8419056057283314</v>
      </c>
      <c r="H13">
        <f>(_coefficients_!H$2 - _raw_predictions_!H13*(1-_raw_predictions_!$M13*'Score Dashboard'!$B$2) - _raw_predictions_!$M13*'Score Dashboard'!$B$2*_coefficients_!H$12)/_coefficients_!H$9</f>
        <v>0.88580600185745584</v>
      </c>
      <c r="I13">
        <f>(1-_raw_predictions_!$M13*'Score Dashboard'!$B$2) * _raw_predictions_!I13/_coefficients_!L$2 * (_raw_predictions_!J13-_coefficients_!I$2)/_coefficients_!I$9</f>
        <v>-5.9640677343845089E-3</v>
      </c>
      <c r="J13">
        <f>(1-_raw_predictions_!$M13*'Score Dashboard'!$B$2) * _raw_predictions_!K13/_coefficients_!M$2 * (_raw_predictions_!L13-_coefficients_!J$2)/_coefficients_!J$9</f>
        <v>-9.6444471681604763E-2</v>
      </c>
    </row>
    <row r="14" spans="1:10">
      <c r="A14" t="str">
        <f>_raw_predictions_!A14</f>
        <v>Luke Kennard</v>
      </c>
      <c r="B14">
        <f>(_raw_predictions_!B14*(1-_raw_predictions_!$M14) + 'Score Dashboard'!$B$2*_raw_predictions_!$M14*_coefficients_!B$12- _coefficients_!B$2)/_coefficients_!B$9</f>
        <v>-0.70398205327991181</v>
      </c>
      <c r="C14">
        <f>(_raw_predictions_!C14*(1-_raw_predictions_!$M14*'Score Dashboard'!$B$2) + 'Score Dashboard'!$B$2*_raw_predictions_!$M14*_coefficients_!C$12- _coefficients_!C$2)/_coefficients_!C$9</f>
        <v>-0.9264100680556534</v>
      </c>
      <c r="D14">
        <f>(_raw_predictions_!D14*(1-_raw_predictions_!$M14*'Score Dashboard'!$B$2) + 'Score Dashboard'!$B$2*_raw_predictions_!$M14*_coefficients_!D$12- _coefficients_!D$2)/_coefficients_!D$9</f>
        <v>-0.81399081032846243</v>
      </c>
      <c r="E14">
        <f>(_raw_predictions_!E14*(1-_raw_predictions_!$M14*'Score Dashboard'!$B$2) + 'Score Dashboard'!$B$2*_raw_predictions_!$M14*_coefficients_!E$12- _coefficients_!E$2)/_coefficients_!E$9</f>
        <v>-0.47226760481622249</v>
      </c>
      <c r="F14">
        <f>(_raw_predictions_!F14*(1-_raw_predictions_!$M14*'Score Dashboard'!$B$2) + 'Score Dashboard'!$B$2*_raw_predictions_!$M14*_coefficients_!F$12- _coefficients_!F$2)/_coefficients_!F$9</f>
        <v>-0.75019543366293584</v>
      </c>
      <c r="G14">
        <f>(_raw_predictions_!G14*(1-_raw_predictions_!$M14*'Score Dashboard'!$B$2) + 'Score Dashboard'!$B$2*_raw_predictions_!$M14*_coefficients_!G$12- _coefficients_!G$2)/_coefficients_!G$9</f>
        <v>0.24255679155756729</v>
      </c>
      <c r="H14">
        <f>(_coefficients_!H$2 - _raw_predictions_!H14*(1-_raw_predictions_!$M14*'Score Dashboard'!$B$2) - _raw_predictions_!$M14*'Score Dashboard'!$B$2*_coefficients_!H$12)/_coefficients_!H$9</f>
        <v>0.76362377526946046</v>
      </c>
      <c r="I14">
        <f>(1-_raw_predictions_!$M14*'Score Dashboard'!$B$2) * _raw_predictions_!I14/_coefficients_!L$2 * (_raw_predictions_!J14-_coefficients_!I$2)/_coefficients_!I$9</f>
        <v>9.1727828148926716E-2</v>
      </c>
      <c r="J14">
        <f>(1-_raw_predictions_!$M14*'Score Dashboard'!$B$2) * _raw_predictions_!K14/_coefficients_!M$2 * (_raw_predictions_!L14-_coefficients_!J$2)/_coefficients_!J$9</f>
        <v>-0.11217540638747146</v>
      </c>
    </row>
    <row r="15" spans="1:10">
      <c r="A15" t="str">
        <f>_raw_predictions_!A15</f>
        <v>Mamadi Diakite</v>
      </c>
      <c r="B15">
        <f>(_raw_predictions_!B15*(1-_raw_predictions_!$M15) + 'Score Dashboard'!$B$2*_raw_predictions_!$M15*_coefficients_!B$12- _coefficients_!B$2)/_coefficients_!B$9</f>
        <v>-1.1973956558497763</v>
      </c>
      <c r="C15">
        <f>(_raw_predictions_!C15*(1-_raw_predictions_!$M15*'Score Dashboard'!$B$2) + 'Score Dashboard'!$B$2*_raw_predictions_!$M15*_coefficients_!C$12- _coefficients_!C$2)/_coefficients_!C$9</f>
        <v>-0.87443050155068935</v>
      </c>
      <c r="D15">
        <f>(_raw_predictions_!D15*(1-_raw_predictions_!$M15*'Score Dashboard'!$B$2) + 'Score Dashboard'!$B$2*_raw_predictions_!$M15*_coefficients_!D$12- _coefficients_!D$2)/_coefficients_!D$9</f>
        <v>-1.1106287079211721</v>
      </c>
      <c r="E15">
        <f>(_raw_predictions_!E15*(1-_raw_predictions_!$M15*'Score Dashboard'!$B$2) + 'Score Dashboard'!$B$2*_raw_predictions_!$M15*_coefficients_!E$12- _coefficients_!E$2)/_coefficients_!E$9</f>
        <v>-0.75644178614756574</v>
      </c>
      <c r="F15">
        <f>(_raw_predictions_!F15*(1-_raw_predictions_!$M15*'Score Dashboard'!$B$2) + 'Score Dashboard'!$B$2*_raw_predictions_!$M15*_coefficients_!F$12- _coefficients_!F$2)/_coefficients_!F$9</f>
        <v>-0.34240651830930935</v>
      </c>
      <c r="G15">
        <f>(_raw_predictions_!G15*(1-_raw_predictions_!$M15*'Score Dashboard'!$B$2) + 'Score Dashboard'!$B$2*_raw_predictions_!$M15*_coefficients_!G$12- _coefficients_!G$2)/_coefficients_!G$9</f>
        <v>-0.86308649274327309</v>
      </c>
      <c r="H15">
        <f>(_coefficients_!H$2 - _raw_predictions_!H15*(1-_raw_predictions_!$M15*'Score Dashboard'!$B$2) - _raw_predictions_!$M15*'Score Dashboard'!$B$2*_coefficients_!H$12)/_coefficients_!H$9</f>
        <v>0.8940242598746414</v>
      </c>
      <c r="I15">
        <f>(1-_raw_predictions_!$M15*'Score Dashboard'!$B$2) * _raw_predictions_!I15/_coefficients_!L$2 * (_raw_predictions_!J15-_coefficients_!I$2)/_coefficients_!I$9</f>
        <v>-5.284246452323E-2</v>
      </c>
      <c r="J15">
        <f>(1-_raw_predictions_!$M15*'Score Dashboard'!$B$2) * _raw_predictions_!K15/_coefficients_!M$2 * (_raw_predictions_!L15-_coefficients_!J$2)/_coefficients_!J$9</f>
        <v>-2.5463496851106458E-2</v>
      </c>
    </row>
    <row r="16" spans="1:10">
      <c r="A16" t="str">
        <f>_raw_predictions_!A16</f>
        <v>Markelle Fultz</v>
      </c>
      <c r="B16">
        <f>(_raw_predictions_!B16*(1-_raw_predictions_!$M16) + 'Score Dashboard'!$B$2*_raw_predictions_!$M16*_coefficients_!B$12- _coefficients_!B$2)/_coefficients_!B$9</f>
        <v>-0.16686258641181445</v>
      </c>
      <c r="C16">
        <f>(_raw_predictions_!C16*(1-_raw_predictions_!$M16*'Score Dashboard'!$B$2) + 'Score Dashboard'!$B$2*_raw_predictions_!$M16*_coefficients_!C$12- _coefficients_!C$2)/_coefficients_!C$9</f>
        <v>-0.54683765481595437</v>
      </c>
      <c r="D16">
        <f>(_raw_predictions_!D16*(1-_raw_predictions_!$M16*'Score Dashboard'!$B$2) + 'Score Dashboard'!$B$2*_raw_predictions_!$M16*_coefficients_!D$12- _coefficients_!D$2)/_coefficients_!D$9</f>
        <v>0.84963412964633622</v>
      </c>
      <c r="E16">
        <f>(_raw_predictions_!E16*(1-_raw_predictions_!$M16*'Score Dashboard'!$B$2) + 'Score Dashboard'!$B$2*_raw_predictions_!$M16*_coefficients_!E$12- _coefficients_!E$2)/_coefficients_!E$9</f>
        <v>0.52686780402619493</v>
      </c>
      <c r="F16">
        <f>(_raw_predictions_!F16*(1-_raw_predictions_!$M16*'Score Dashboard'!$B$2) + 'Score Dashboard'!$B$2*_raw_predictions_!$M16*_coefficients_!F$12- _coefficients_!F$2)/_coefficients_!F$9</f>
        <v>-0.321933081680357</v>
      </c>
      <c r="G16">
        <f>(_raw_predictions_!G16*(1-_raw_predictions_!$M16*'Score Dashboard'!$B$2) + 'Score Dashboard'!$B$2*_raw_predictions_!$M16*_coefficients_!G$12- _coefficients_!G$2)/_coefficients_!G$9</f>
        <v>-0.65208884351285235</v>
      </c>
      <c r="H16">
        <f>(_coefficients_!H$2 - _raw_predictions_!H16*(1-_raw_predictions_!$M16*'Score Dashboard'!$B$2) - _raw_predictions_!$M16*'Score Dashboard'!$B$2*_coefficients_!H$12)/_coefficients_!H$9</f>
        <v>-0.3426732830878163</v>
      </c>
      <c r="I16">
        <f>(1-_raw_predictions_!$M16*'Score Dashboard'!$B$2) * _raw_predictions_!I16/_coefficients_!L$2 * (_raw_predictions_!J16-_coefficients_!I$2)/_coefficients_!I$9</f>
        <v>-7.2139503393614232E-2</v>
      </c>
      <c r="J16">
        <f>(1-_raw_predictions_!$M16*'Score Dashboard'!$B$2) * _raw_predictions_!K16/_coefficients_!M$2 * (_raw_predictions_!L16-_coefficients_!J$2)/_coefficients_!J$9</f>
        <v>6.6784121746338715E-2</v>
      </c>
    </row>
    <row r="17" spans="1:10">
      <c r="A17" t="str">
        <f>_raw_predictions_!A17</f>
        <v>Mark Williams</v>
      </c>
      <c r="B17">
        <f>(_raw_predictions_!B17*(1-_raw_predictions_!$M17) + 'Score Dashboard'!$B$2*_raw_predictions_!$M17*_coefficients_!B$12- _coefficients_!B$2)/_coefficients_!B$9</f>
        <v>-0.75183970076215878</v>
      </c>
      <c r="C17">
        <f>(_raw_predictions_!C17*(1-_raw_predictions_!$M17*'Score Dashboard'!$B$2) + 'Score Dashboard'!$B$2*_raw_predictions_!$M17*_coefficients_!C$12- _coefficients_!C$2)/_coefficients_!C$9</f>
        <v>0.35307478083031019</v>
      </c>
      <c r="D17">
        <f>(_raw_predictions_!D17*(1-_raw_predictions_!$M17*'Score Dashboard'!$B$2) + 'Score Dashboard'!$B$2*_raw_predictions_!$M17*_coefficients_!D$12- _coefficients_!D$2)/_coefficients_!D$9</f>
        <v>-1.2322353730562263</v>
      </c>
      <c r="E17">
        <f>(_raw_predictions_!E17*(1-_raw_predictions_!$M17*'Score Dashboard'!$B$2) + 'Score Dashboard'!$B$2*_raw_predictions_!$M17*_coefficients_!E$12- _coefficients_!E$2)/_coefficients_!E$9</f>
        <v>-0.35480610740916885</v>
      </c>
      <c r="F17">
        <f>(_raw_predictions_!F17*(1-_raw_predictions_!$M17*'Score Dashboard'!$B$2) + 'Score Dashboard'!$B$2*_raw_predictions_!$M17*_coefficients_!F$12- _coefficients_!F$2)/_coefficients_!F$9</f>
        <v>0.63276904351639862</v>
      </c>
      <c r="G17">
        <f>(_raw_predictions_!G17*(1-_raw_predictions_!$M17*'Score Dashboard'!$B$2) + 'Score Dashboard'!$B$2*_raw_predictions_!$M17*_coefficients_!G$12- _coefficients_!G$2)/_coefficients_!G$9</f>
        <v>-1.2144423037969512</v>
      </c>
      <c r="H17">
        <f>(_coefficients_!H$2 - _raw_predictions_!H17*(1-_raw_predictions_!$M17*'Score Dashboard'!$B$2) - _raw_predictions_!$M17*'Score Dashboard'!$B$2*_coefficients_!H$12)/_coefficients_!H$9</f>
        <v>0.67628305737098471</v>
      </c>
      <c r="I17">
        <f>(1-_raw_predictions_!$M17*'Score Dashboard'!$B$2) * _raw_predictions_!I17/_coefficients_!L$2 * (_raw_predictions_!J17-_coefficients_!I$2)/_coefficients_!I$9</f>
        <v>-0.31845821065103935</v>
      </c>
      <c r="J17">
        <f>(1-_raw_predictions_!$M17*'Score Dashboard'!$B$2) * _raw_predictions_!K17/_coefficients_!M$2 * (_raw_predictions_!L17-_coefficients_!J$2)/_coefficients_!J$9</f>
        <v>0.41408401483166141</v>
      </c>
    </row>
    <row r="18" spans="1:10">
      <c r="A18" t="str">
        <f>_raw_predictions_!A18</f>
        <v>Marcus Smart</v>
      </c>
      <c r="B18">
        <f>(_raw_predictions_!B18*(1-_raw_predictions_!$M18) + 'Score Dashboard'!$B$2*_raw_predictions_!$M18*_coefficients_!B$12- _coefficients_!B$2)/_coefficients_!B$9</f>
        <v>-0.66426477266739448</v>
      </c>
      <c r="C18">
        <f>(_raw_predictions_!C18*(1-_raw_predictions_!$M18*'Score Dashboard'!$B$2) + 'Score Dashboard'!$B$2*_raw_predictions_!$M18*_coefficients_!C$12- _coefficients_!C$2)/_coefficients_!C$9</f>
        <v>-0.779388264801675</v>
      </c>
      <c r="D18">
        <f>(_raw_predictions_!D18*(1-_raw_predictions_!$M18*'Score Dashboard'!$B$2) + 'Score Dashboard'!$B$2*_raw_predictions_!$M18*_coefficients_!D$12- _coefficients_!D$2)/_coefficients_!D$9</f>
        <v>0.68628563556138977</v>
      </c>
      <c r="E18">
        <f>(_raw_predictions_!E18*(1-_raw_predictions_!$M18*'Score Dashboard'!$B$2) + 'Score Dashboard'!$B$2*_raw_predictions_!$M18*_coefficients_!E$12- _coefficients_!E$2)/_coefficients_!E$9</f>
        <v>0.66453318755133972</v>
      </c>
      <c r="F18">
        <f>(_raw_predictions_!F18*(1-_raw_predictions_!$M18*'Score Dashboard'!$B$2) + 'Score Dashboard'!$B$2*_raw_predictions_!$M18*_coefficients_!F$12- _coefficients_!F$2)/_coefficients_!F$9</f>
        <v>-0.45683911377888176</v>
      </c>
      <c r="G18">
        <f>(_raw_predictions_!G18*(1-_raw_predictions_!$M18*'Score Dashboard'!$B$2) + 'Score Dashboard'!$B$2*_raw_predictions_!$M18*_coefficients_!G$12- _coefficients_!G$2)/_coefficients_!G$9</f>
        <v>3.0747245205116932E-3</v>
      </c>
      <c r="H18">
        <f>(_coefficients_!H$2 - _raw_predictions_!H18*(1-_raw_predictions_!$M18*'Score Dashboard'!$B$2) - _raw_predictions_!$M18*'Score Dashboard'!$B$2*_coefficients_!H$12)/_coefficients_!H$9</f>
        <v>-0.13043575807009047</v>
      </c>
      <c r="I18">
        <f>(1-_raw_predictions_!$M18*'Score Dashboard'!$B$2) * _raw_predictions_!I18/_coefficients_!L$2 * (_raw_predictions_!J18-_coefficients_!I$2)/_coefficients_!I$9</f>
        <v>-5.9568440187326412E-2</v>
      </c>
      <c r="J18">
        <f>(1-_raw_predictions_!$M18*'Score Dashboard'!$B$2) * _raw_predictions_!K18/_coefficients_!M$2 * (_raw_predictions_!L18-_coefficients_!J$2)/_coefficients_!J$9</f>
        <v>-0.50735471774778829</v>
      </c>
    </row>
    <row r="19" spans="1:10">
      <c r="A19" t="str">
        <f>_raw_predictions_!A19</f>
        <v>Marcus Morris Sr.</v>
      </c>
      <c r="B19">
        <f>(_raw_predictions_!B19*(1-_raw_predictions_!$M19) + 'Score Dashboard'!$B$2*_raw_predictions_!$M19*_coefficients_!B$12- _coefficients_!B$2)/_coefficients_!B$9</f>
        <v>-0.85640359338213157</v>
      </c>
      <c r="C19">
        <f>(_raw_predictions_!C19*(1-_raw_predictions_!$M19*'Score Dashboard'!$B$2) + 'Score Dashboard'!$B$2*_raw_predictions_!$M19*_coefficients_!C$12- _coefficients_!C$2)/_coefficients_!C$9</f>
        <v>-0.71650036065337686</v>
      </c>
      <c r="D19">
        <f>(_raw_predictions_!D19*(1-_raw_predictions_!$M19*'Score Dashboard'!$B$2) + 'Score Dashboard'!$B$2*_raw_predictions_!$M19*_coefficients_!D$12- _coefficients_!D$2)/_coefficients_!D$9</f>
        <v>-0.95861890103692482</v>
      </c>
      <c r="E19">
        <f>(_raw_predictions_!E19*(1-_raw_predictions_!$M19*'Score Dashboard'!$B$2) + 'Score Dashboard'!$B$2*_raw_predictions_!$M19*_coefficients_!E$12- _coefficients_!E$2)/_coefficients_!E$9</f>
        <v>-0.51434217594564435</v>
      </c>
      <c r="F19">
        <f>(_raw_predictions_!F19*(1-_raw_predictions_!$M19*'Score Dashboard'!$B$2) + 'Score Dashboard'!$B$2*_raw_predictions_!$M19*_coefficients_!F$12- _coefficients_!F$2)/_coefficients_!F$9</f>
        <v>-0.56254877842445017</v>
      </c>
      <c r="G19">
        <f>(_raw_predictions_!G19*(1-_raw_predictions_!$M19*'Score Dashboard'!$B$2) + 'Score Dashboard'!$B$2*_raw_predictions_!$M19*_coefficients_!G$12- _coefficients_!G$2)/_coefficients_!G$9</f>
        <v>-0.23674597693972285</v>
      </c>
      <c r="H19">
        <f>(_coefficients_!H$2 - _raw_predictions_!H19*(1-_raw_predictions_!$M19*'Score Dashboard'!$B$2) - _raw_predictions_!$M19*'Score Dashboard'!$B$2*_coefficients_!H$12)/_coefficients_!H$9</f>
        <v>0.87586296991589296</v>
      </c>
      <c r="I19">
        <f>(1-_raw_predictions_!$M19*'Score Dashboard'!$B$2) * _raw_predictions_!I19/_coefficients_!L$2 * (_raw_predictions_!J19-_coefficients_!I$2)/_coefficients_!I$9</f>
        <v>1.1427150193143217E-2</v>
      </c>
      <c r="J19">
        <f>(1-_raw_predictions_!$M19*'Score Dashboard'!$B$2) * _raw_predictions_!K19/_coefficients_!M$2 * (_raw_predictions_!L19-_coefficients_!J$2)/_coefficients_!J$9</f>
        <v>-0.29438877039761685</v>
      </c>
    </row>
    <row r="20" spans="1:10">
      <c r="A20" t="str">
        <f>_raw_predictions_!A20</f>
        <v>MarJon Beauchamp</v>
      </c>
      <c r="B20">
        <f>(_raw_predictions_!B20*(1-_raw_predictions_!$M20) + 'Score Dashboard'!$B$2*_raw_predictions_!$M20*_coefficients_!B$12- _coefficients_!B$2)/_coefficients_!B$9</f>
        <v>-1.0792045330336222</v>
      </c>
      <c r="C20">
        <f>(_raw_predictions_!C20*(1-_raw_predictions_!$M20*'Score Dashboard'!$B$2) + 'Score Dashboard'!$B$2*_raw_predictions_!$M20*_coefficients_!C$12- _coefficients_!C$2)/_coefficients_!C$9</f>
        <v>-1.032821751557375</v>
      </c>
      <c r="D20">
        <f>(_raw_predictions_!D20*(1-_raw_predictions_!$M20*'Score Dashboard'!$B$2) + 'Score Dashboard'!$B$2*_raw_predictions_!$M20*_coefficients_!D$12- _coefficients_!D$2)/_coefficients_!D$9</f>
        <v>-1.1218775353610022</v>
      </c>
      <c r="E20">
        <f>(_raw_predictions_!E20*(1-_raw_predictions_!$M20*'Score Dashboard'!$B$2) + 'Score Dashboard'!$B$2*_raw_predictions_!$M20*_coefficients_!E$12- _coefficients_!E$2)/_coefficients_!E$9</f>
        <v>-0.44188445829727957</v>
      </c>
      <c r="F20">
        <f>(_raw_predictions_!F20*(1-_raw_predictions_!$M20*'Score Dashboard'!$B$2) + 'Score Dashboard'!$B$2*_raw_predictions_!$M20*_coefficients_!F$12- _coefficients_!F$2)/_coefficients_!F$9</f>
        <v>-0.66305615231607506</v>
      </c>
      <c r="G20">
        <f>(_raw_predictions_!G20*(1-_raw_predictions_!$M20*'Score Dashboard'!$B$2) + 'Score Dashboard'!$B$2*_raw_predictions_!$M20*_coefficients_!G$12- _coefficients_!G$2)/_coefficients_!G$9</f>
        <v>-0.49939911910774315</v>
      </c>
      <c r="H20">
        <f>(_coefficients_!H$2 - _raw_predictions_!H20*(1-_raw_predictions_!$M20*'Score Dashboard'!$B$2) - _raw_predictions_!$M20*'Score Dashboard'!$B$2*_coefficients_!H$12)/_coefficients_!H$9</f>
        <v>0.75135568730696467</v>
      </c>
      <c r="I20">
        <f>(1-_raw_predictions_!$M20*'Score Dashboard'!$B$2) * _raw_predictions_!I20/_coefficients_!L$2 * (_raw_predictions_!J20-_coefficients_!I$2)/_coefficients_!I$9</f>
        <v>-5.5801050749659527E-2</v>
      </c>
      <c r="J20">
        <f>(1-_raw_predictions_!$M20*'Score Dashboard'!$B$2) * _raw_predictions_!K20/_coefficients_!M$2 * (_raw_predictions_!L20-_coefficients_!J$2)/_coefficients_!J$9</f>
        <v>-0.29960199116221886</v>
      </c>
    </row>
    <row r="21" spans="1:10">
      <c r="A21" t="str">
        <f>_raw_predictions_!A21</f>
        <v>Malik Monk</v>
      </c>
      <c r="B21">
        <f>(_raw_predictions_!B21*(1-_raw_predictions_!$M21) + 'Score Dashboard'!$B$2*_raw_predictions_!$M21*_coefficients_!B$12- _coefficients_!B$2)/_coefficients_!B$9</f>
        <v>-0.12895973990170723</v>
      </c>
      <c r="C21">
        <f>(_raw_predictions_!C21*(1-_raw_predictions_!$M21*'Score Dashboard'!$B$2) + 'Score Dashboard'!$B$2*_raw_predictions_!$M21*_coefficients_!C$12- _coefficients_!C$2)/_coefficients_!C$9</f>
        <v>-0.80338377810903594</v>
      </c>
      <c r="D21">
        <f>(_raw_predictions_!D21*(1-_raw_predictions_!$M21*'Score Dashboard'!$B$2) + 'Score Dashboard'!$B$2*_raw_predictions_!$M21*_coefficients_!D$12- _coefficients_!D$2)/_coefficients_!D$9</f>
        <v>0.19246927227190883</v>
      </c>
      <c r="E21">
        <f>(_raw_predictions_!E21*(1-_raw_predictions_!$M21*'Score Dashboard'!$B$2) + 'Score Dashboard'!$B$2*_raw_predictions_!$M21*_coefficients_!E$12- _coefficients_!E$2)/_coefficients_!E$9</f>
        <v>-0.20794909390683464</v>
      </c>
      <c r="F21">
        <f>(_raw_predictions_!F21*(1-_raw_predictions_!$M21*'Score Dashboard'!$B$2) + 'Score Dashboard'!$B$2*_raw_predictions_!$M21*_coefficients_!F$12- _coefficients_!F$2)/_coefficients_!F$9</f>
        <v>-0.51869788432734265</v>
      </c>
      <c r="G21">
        <f>(_raw_predictions_!G21*(1-_raw_predictions_!$M21*'Score Dashboard'!$B$2) + 'Score Dashboard'!$B$2*_raw_predictions_!$M21*_coefficients_!G$12- _coefficients_!G$2)/_coefficients_!G$9</f>
        <v>0.57781209160260572</v>
      </c>
      <c r="H21">
        <f>(_coefficients_!H$2 - _raw_predictions_!H21*(1-_raw_predictions_!$M21*'Score Dashboard'!$B$2) - _raw_predictions_!$M21*'Score Dashboard'!$B$2*_coefficients_!H$12)/_coefficients_!H$9</f>
        <v>-0.15523851685942935</v>
      </c>
      <c r="I21">
        <f>(1-_raw_predictions_!$M21*'Score Dashboard'!$B$2) * _raw_predictions_!I21/_coefficients_!L$2 * (_raw_predictions_!J21-_coefficients_!I$2)/_coefficients_!I$9</f>
        <v>0.15504010273168062</v>
      </c>
      <c r="J21">
        <f>(1-_raw_predictions_!$M21*'Score Dashboard'!$B$2) * _raw_predictions_!K21/_coefficients_!M$2 * (_raw_predictions_!L21-_coefficients_!J$2)/_coefficients_!J$9</f>
        <v>-0.32400672608883108</v>
      </c>
    </row>
    <row r="22" spans="1:10">
      <c r="A22" t="str">
        <f>_raw_predictions_!A22</f>
        <v>Malik Beasley</v>
      </c>
      <c r="B22">
        <f>(_raw_predictions_!B22*(1-_raw_predictions_!$M22) + 'Score Dashboard'!$B$2*_raw_predictions_!$M22*_coefficients_!B$12- _coefficients_!B$2)/_coefficients_!B$9</f>
        <v>-0.47728654455557418</v>
      </c>
      <c r="C22">
        <f>(_raw_predictions_!C22*(1-_raw_predictions_!$M22*'Score Dashboard'!$B$2) + 'Score Dashboard'!$B$2*_raw_predictions_!$M22*_coefficients_!C$12- _coefficients_!C$2)/_coefficients_!C$9</f>
        <v>-0.72011084902915656</v>
      </c>
      <c r="D22">
        <f>(_raw_predictions_!D22*(1-_raw_predictions_!$M22*'Score Dashboard'!$B$2) + 'Score Dashboard'!$B$2*_raw_predictions_!$M22*_coefficients_!D$12- _coefficients_!D$2)/_coefficients_!D$9</f>
        <v>-0.83167061807983045</v>
      </c>
      <c r="E22">
        <f>(_raw_predictions_!E22*(1-_raw_predictions_!$M22*'Score Dashboard'!$B$2) + 'Score Dashboard'!$B$2*_raw_predictions_!$M22*_coefficients_!E$12- _coefficients_!E$2)/_coefficients_!E$9</f>
        <v>-0.21372913250045542</v>
      </c>
      <c r="F22">
        <f>(_raw_predictions_!F22*(1-_raw_predictions_!$M22*'Score Dashboard'!$B$2) + 'Score Dashboard'!$B$2*_raw_predictions_!$M22*_coefficients_!F$12- _coefficients_!F$2)/_coefficients_!F$9</f>
        <v>-0.74043432376327178</v>
      </c>
      <c r="G22">
        <f>(_raw_predictions_!G22*(1-_raw_predictions_!$M22*'Score Dashboard'!$B$2) + 'Score Dashboard'!$B$2*_raw_predictions_!$M22*_coefficients_!G$12- _coefficients_!G$2)/_coefficients_!G$9</f>
        <v>0.72364789146991904</v>
      </c>
      <c r="H22">
        <f>(_coefficients_!H$2 - _raw_predictions_!H22*(1-_raw_predictions_!$M22*'Score Dashboard'!$B$2) - _raw_predictions_!$M22*'Score Dashboard'!$B$2*_coefficients_!H$12)/_coefficients_!H$9</f>
        <v>0.61974469897745033</v>
      </c>
      <c r="I22">
        <f>(1-_raw_predictions_!$M22*'Score Dashboard'!$B$2) * _raw_predictions_!I22/_coefficients_!L$2 * (_raw_predictions_!J22-_coefficients_!I$2)/_coefficients_!I$9</f>
        <v>2.9082051007260294E-2</v>
      </c>
      <c r="J22">
        <f>(1-_raw_predictions_!$M22*'Score Dashboard'!$B$2) * _raw_predictions_!K22/_coefficients_!M$2 * (_raw_predictions_!L22-_coefficients_!J$2)/_coefficients_!J$9</f>
        <v>-0.62607712610350019</v>
      </c>
    </row>
    <row r="23" spans="1:10">
      <c r="A23" t="str">
        <f>_raw_predictions_!A23</f>
        <v>Malcolm Hill</v>
      </c>
      <c r="B23">
        <f>(_raw_predictions_!B23*(1-_raw_predictions_!$M23) + 'Score Dashboard'!$B$2*_raw_predictions_!$M23*_coefficients_!B$12- _coefficients_!B$2)/_coefficients_!B$9</f>
        <v>-1.2021805126674892</v>
      </c>
      <c r="C23">
        <f>(_raw_predictions_!C23*(1-_raw_predictions_!$M23*'Score Dashboard'!$B$2) + 'Score Dashboard'!$B$2*_raw_predictions_!$M23*_coefficients_!C$12- _coefficients_!C$2)/_coefficients_!C$9</f>
        <v>-1.0751712338206529</v>
      </c>
      <c r="D23">
        <f>(_raw_predictions_!D23*(1-_raw_predictions_!$M23*'Score Dashboard'!$B$2) + 'Score Dashboard'!$B$2*_raw_predictions_!$M23*_coefficients_!D$12- _coefficients_!D$2)/_coefficients_!D$9</f>
        <v>-1.1036689408688785</v>
      </c>
      <c r="E23">
        <f>(_raw_predictions_!E23*(1-_raw_predictions_!$M23*'Score Dashboard'!$B$2) + 'Score Dashboard'!$B$2*_raw_predictions_!$M23*_coefficients_!E$12- _coefficients_!E$2)/_coefficients_!E$9</f>
        <v>-0.70608944901651938</v>
      </c>
      <c r="F23">
        <f>(_raw_predictions_!F23*(1-_raw_predictions_!$M23*'Score Dashboard'!$B$2) + 'Score Dashboard'!$B$2*_raw_predictions_!$M23*_coefficients_!F$12- _coefficients_!F$2)/_coefficients_!F$9</f>
        <v>-0.64923078846290938</v>
      </c>
      <c r="G23">
        <f>(_raw_predictions_!G23*(1-_raw_predictions_!$M23*'Score Dashboard'!$B$2) + 'Score Dashboard'!$B$2*_raw_predictions_!$M23*_coefficients_!G$12- _coefficients_!G$2)/_coefficients_!G$9</f>
        <v>-0.74645488629755485</v>
      </c>
      <c r="H23">
        <f>(_coefficients_!H$2 - _raw_predictions_!H23*(1-_raw_predictions_!$M23*'Score Dashboard'!$B$2) - _raw_predictions_!$M23*'Score Dashboard'!$B$2*_coefficients_!H$12)/_coefficients_!H$9</f>
        <v>1.0297859215540355</v>
      </c>
      <c r="I23">
        <f>(1-_raw_predictions_!$M23*'Score Dashboard'!$B$2) * _raw_predictions_!I23/_coefficients_!L$2 * (_raw_predictions_!J23-_coefficients_!I$2)/_coefficients_!I$9</f>
        <v>-5.1349727416691041E-2</v>
      </c>
      <c r="J23">
        <f>(1-_raw_predictions_!$M23*'Score Dashboard'!$B$2) * _raw_predictions_!K23/_coefficients_!M$2 * (_raw_predictions_!L23-_coefficients_!J$2)/_coefficients_!J$9</f>
        <v>-1.9850311879043906E-2</v>
      </c>
    </row>
    <row r="24" spans="1:10">
      <c r="A24" t="str">
        <f>_raw_predictions_!A24</f>
        <v>Malcolm Brogdon</v>
      </c>
      <c r="B24">
        <f>(_raw_predictions_!B24*(1-_raw_predictions_!$M24) + 'Score Dashboard'!$B$2*_raw_predictions_!$M24*_coefficients_!B$12- _coefficients_!B$2)/_coefficients_!B$9</f>
        <v>-0.29881919852972738</v>
      </c>
      <c r="C24">
        <f>(_raw_predictions_!C24*(1-_raw_predictions_!$M24*'Score Dashboard'!$B$2) + 'Score Dashboard'!$B$2*_raw_predictions_!$M24*_coefficients_!C$12- _coefficients_!C$2)/_coefficients_!C$9</f>
        <v>-0.63991823008156656</v>
      </c>
      <c r="D24">
        <f>(_raw_predictions_!D24*(1-_raw_predictions_!$M24*'Score Dashboard'!$B$2) + 'Score Dashboard'!$B$2*_raw_predictions_!$M24*_coefficients_!D$12- _coefficients_!D$2)/_coefficients_!D$9</f>
        <v>-6.2364244155057647E-4</v>
      </c>
      <c r="E24">
        <f>(_raw_predictions_!E24*(1-_raw_predictions_!$M24*'Score Dashboard'!$B$2) + 'Score Dashboard'!$B$2*_raw_predictions_!$M24*_coefficients_!E$12- _coefficients_!E$2)/_coefficients_!E$9</f>
        <v>-0.35414973788219628</v>
      </c>
      <c r="F24">
        <f>(_raw_predictions_!F24*(1-_raw_predictions_!$M24*'Score Dashboard'!$B$2) + 'Score Dashboard'!$B$2*_raw_predictions_!$M24*_coefficients_!F$12- _coefficients_!F$2)/_coefficients_!F$9</f>
        <v>-0.60596169886721263</v>
      </c>
      <c r="G24">
        <f>(_raw_predictions_!G24*(1-_raw_predictions_!$M24*'Score Dashboard'!$B$2) + 'Score Dashboard'!$B$2*_raw_predictions_!$M24*_coefficients_!G$12- _coefficients_!G$2)/_coefficients_!G$9</f>
        <v>6.6863586480513021E-2</v>
      </c>
      <c r="H24">
        <f>(_coefficients_!H$2 - _raw_predictions_!H24*(1-_raw_predictions_!$M24*'Score Dashboard'!$B$2) - _raw_predictions_!$M24*'Score Dashboard'!$B$2*_coefficients_!H$12)/_coefficients_!H$9</f>
        <v>0.20970582136186405</v>
      </c>
      <c r="I24">
        <f>(1-_raw_predictions_!$M24*'Score Dashboard'!$B$2) * _raw_predictions_!I24/_coefficients_!L$2 * (_raw_predictions_!J24-_coefficients_!I$2)/_coefficients_!I$9</f>
        <v>0.24084146826991984</v>
      </c>
      <c r="J24">
        <f>(1-_raw_predictions_!$M24*'Score Dashboard'!$B$2) * _raw_predictions_!K24/_coefficients_!M$2 * (_raw_predictions_!L24-_coefficients_!J$2)/_coefficients_!J$9</f>
        <v>-0.29188944395414584</v>
      </c>
    </row>
    <row r="25" spans="1:10">
      <c r="A25" t="str">
        <f>_raw_predictions_!A25</f>
        <v>Malaki Branham</v>
      </c>
      <c r="B25">
        <f>(_raw_predictions_!B25*(1-_raw_predictions_!$M25) + 'Score Dashboard'!$B$2*_raw_predictions_!$M25*_coefficients_!B$12- _coefficients_!B$2)/_coefficients_!B$9</f>
        <v>-0.51641557004297556</v>
      </c>
      <c r="C25">
        <f>(_raw_predictions_!C25*(1-_raw_predictions_!$M25*'Score Dashboard'!$B$2) + 'Score Dashboard'!$B$2*_raw_predictions_!$M25*_coefficients_!C$12- _coefficients_!C$2)/_coefficients_!C$9</f>
        <v>-0.8641453755524936</v>
      </c>
      <c r="D25">
        <f>(_raw_predictions_!D25*(1-_raw_predictions_!$M25*'Score Dashboard'!$B$2) + 'Score Dashboard'!$B$2*_raw_predictions_!$M25*_coefficients_!D$12- _coefficients_!D$2)/_coefficients_!D$9</f>
        <v>-0.61610918504298695</v>
      </c>
      <c r="E25">
        <f>(_raw_predictions_!E25*(1-_raw_predictions_!$M25*'Score Dashboard'!$B$2) + 'Score Dashboard'!$B$2*_raw_predictions_!$M25*_coefficients_!E$12- _coefficients_!E$2)/_coefficients_!E$9</f>
        <v>-0.38574640130222998</v>
      </c>
      <c r="F25">
        <f>(_raw_predictions_!F25*(1-_raw_predictions_!$M25*'Score Dashboard'!$B$2) + 'Score Dashboard'!$B$2*_raw_predictions_!$M25*_coefficients_!F$12- _coefficients_!F$2)/_coefficients_!F$9</f>
        <v>-0.71579669672854951</v>
      </c>
      <c r="G25">
        <f>(_raw_predictions_!G25*(1-_raw_predictions_!$M25*'Score Dashboard'!$B$2) + 'Score Dashboard'!$B$2*_raw_predictions_!$M25*_coefficients_!G$12- _coefficients_!G$2)/_coefficients_!G$9</f>
        <v>-0.11610096466120484</v>
      </c>
      <c r="H25">
        <f>(_coefficients_!H$2 - _raw_predictions_!H25*(1-_raw_predictions_!$M25*'Score Dashboard'!$B$2) - _raw_predictions_!$M25*'Score Dashboard'!$B$2*_coefficients_!H$12)/_coefficients_!H$9</f>
        <v>0.51796272522948905</v>
      </c>
      <c r="I25">
        <f>(1-_raw_predictions_!$M25*'Score Dashboard'!$B$2) * _raw_predictions_!I25/_coefficients_!L$2 * (_raw_predictions_!J25-_coefficients_!I$2)/_coefficients_!I$9</f>
        <v>4.8991955857469426E-2</v>
      </c>
      <c r="J25">
        <f>(1-_raw_predictions_!$M25*'Score Dashboard'!$B$2) * _raw_predictions_!K25/_coefficients_!M$2 * (_raw_predictions_!L25-_coefficients_!J$2)/_coefficients_!J$9</f>
        <v>-0.41671141390190203</v>
      </c>
    </row>
    <row r="26" spans="1:10">
      <c r="A26" t="str">
        <f>_raw_predictions_!A26</f>
        <v>Malachi Flynn</v>
      </c>
      <c r="B26">
        <f>(_raw_predictions_!B26*(1-_raw_predictions_!$M26) + 'Score Dashboard'!$B$2*_raw_predictions_!$M26*_coefficients_!B$12- _coefficients_!B$2)/_coefficients_!B$9</f>
        <v>-1.0841358094530953</v>
      </c>
      <c r="C26">
        <f>(_raw_predictions_!C26*(1-_raw_predictions_!$M26*'Score Dashboard'!$B$2) + 'Score Dashboard'!$B$2*_raw_predictions_!$M26*_coefficients_!C$12- _coefficients_!C$2)/_coefficients_!C$9</f>
        <v>-1.1770129920311199</v>
      </c>
      <c r="D26">
        <f>(_raw_predictions_!D26*(1-_raw_predictions_!$M26*'Score Dashboard'!$B$2) + 'Score Dashboard'!$B$2*_raw_predictions_!$M26*_coefficients_!D$12- _coefficients_!D$2)/_coefficients_!D$9</f>
        <v>-0.74952469698056357</v>
      </c>
      <c r="E26">
        <f>(_raw_predictions_!E26*(1-_raw_predictions_!$M26*'Score Dashboard'!$B$2) + 'Score Dashboard'!$B$2*_raw_predictions_!$M26*_coefficients_!E$12- _coefficients_!E$2)/_coefficients_!E$9</f>
        <v>-0.56187229490193125</v>
      </c>
      <c r="F26">
        <f>(_raw_predictions_!F26*(1-_raw_predictions_!$M26*'Score Dashboard'!$B$2) + 'Score Dashboard'!$B$2*_raw_predictions_!$M26*_coefficients_!F$12- _coefficients_!F$2)/_coefficients_!F$9</f>
        <v>-0.78533723026127045</v>
      </c>
      <c r="G26">
        <f>(_raw_predictions_!G26*(1-_raw_predictions_!$M26*'Score Dashboard'!$B$2) + 'Score Dashboard'!$B$2*_raw_predictions_!$M26*_coefficients_!G$12- _coefficients_!G$2)/_coefficients_!G$9</f>
        <v>-0.5382843466714281</v>
      </c>
      <c r="H26">
        <f>(_coefficients_!H$2 - _raw_predictions_!H26*(1-_raw_predictions_!$M26*'Score Dashboard'!$B$2) - _raw_predictions_!$M26*'Score Dashboard'!$B$2*_coefficients_!H$12)/_coefficients_!H$9</f>
        <v>0.91116313901165236</v>
      </c>
      <c r="I26">
        <f>(1-_raw_predictions_!$M26*'Score Dashboard'!$B$2) * _raw_predictions_!I26/_coefficients_!L$2 * (_raw_predictions_!J26-_coefficients_!I$2)/_coefficients_!I$9</f>
        <v>1.6710117831320859E-2</v>
      </c>
      <c r="J26">
        <f>(1-_raw_predictions_!$M26*'Score Dashboard'!$B$2) * _raw_predictions_!K26/_coefficients_!M$2 * (_raw_predictions_!L26-_coefficients_!J$2)/_coefficients_!J$9</f>
        <v>-0.28132775705594404</v>
      </c>
    </row>
    <row r="27" spans="1:10">
      <c r="A27" t="str">
        <f>_raw_predictions_!A27</f>
        <v>Luke Kornet</v>
      </c>
      <c r="B27">
        <f>(_raw_predictions_!B27*(1-_raw_predictions_!$M27) + 'Score Dashboard'!$B$2*_raw_predictions_!$M27*_coefficients_!B$12- _coefficients_!B$2)/_coefficients_!B$9</f>
        <v>-1.2818560158730763</v>
      </c>
      <c r="C27">
        <f>(_raw_predictions_!C27*(1-_raw_predictions_!$M27*'Score Dashboard'!$B$2) + 'Score Dashboard'!$B$2*_raw_predictions_!$M27*_coefficients_!C$12- _coefficients_!C$2)/_coefficients_!C$9</f>
        <v>-0.80088458273270613</v>
      </c>
      <c r="D27">
        <f>(_raw_predictions_!D27*(1-_raw_predictions_!$M27*'Score Dashboard'!$B$2) + 'Score Dashboard'!$B$2*_raw_predictions_!$M27*_coefficients_!D$12- _coefficients_!D$2)/_coefficients_!D$9</f>
        <v>-1.1734676797260131</v>
      </c>
      <c r="E27">
        <f>(_raw_predictions_!E27*(1-_raw_predictions_!$M27*'Score Dashboard'!$B$2) + 'Score Dashboard'!$B$2*_raw_predictions_!$M27*_coefficients_!E$12- _coefficients_!E$2)/_coefficients_!E$9</f>
        <v>-0.8998751637021869</v>
      </c>
      <c r="F27">
        <f>(_raw_predictions_!F27*(1-_raw_predictions_!$M27*'Score Dashboard'!$B$2) + 'Score Dashboard'!$B$2*_raw_predictions_!$M27*_coefficients_!F$12- _coefficients_!F$2)/_coefficients_!F$9</f>
        <v>-0.14807246511183988</v>
      </c>
      <c r="G27">
        <f>(_raw_predictions_!G27*(1-_raw_predictions_!$M27*'Score Dashboard'!$B$2) + 'Score Dashboard'!$B$2*_raw_predictions_!$M27*_coefficients_!G$12- _coefficients_!G$2)/_coefficients_!G$9</f>
        <v>-1.0871557539447567</v>
      </c>
      <c r="H27">
        <f>(_coefficients_!H$2 - _raw_predictions_!H27*(1-_raw_predictions_!$M27*'Score Dashboard'!$B$2) - _raw_predictions_!$M27*'Score Dashboard'!$B$2*_coefficients_!H$12)/_coefficients_!H$9</f>
        <v>1.1023723610323626</v>
      </c>
      <c r="I27">
        <f>(1-_raw_predictions_!$M27*'Score Dashboard'!$B$2) * _raw_predictions_!I27/_coefficients_!L$2 * (_raw_predictions_!J27-_coefficients_!I$2)/_coefficients_!I$9</f>
        <v>-4.2241154066766581E-2</v>
      </c>
      <c r="J27">
        <f>(1-_raw_predictions_!$M27*'Score Dashboard'!$B$2) * _raw_predictions_!K27/_coefficients_!M$2 * (_raw_predictions_!L27-_coefficients_!J$2)/_coefficients_!J$9</f>
        <v>0.13335543935012598</v>
      </c>
    </row>
    <row r="28" spans="1:10">
      <c r="A28" t="str">
        <f>_raw_predictions_!A28</f>
        <v>Markieff Morris</v>
      </c>
      <c r="B28">
        <f>(_raw_predictions_!B28*(1-_raw_predictions_!$M28) + 'Score Dashboard'!$B$2*_raw_predictions_!$M28*_coefficients_!B$12- _coefficients_!B$2)/_coefficients_!B$9</f>
        <v>-1.3276139872075856</v>
      </c>
      <c r="C28">
        <f>(_raw_predictions_!C28*(1-_raw_predictions_!$M28*'Score Dashboard'!$B$2) + 'Score Dashboard'!$B$2*_raw_predictions_!$M28*_coefficients_!C$12- _coefficients_!C$2)/_coefficients_!C$9</f>
        <v>-1.2404015146293195</v>
      </c>
      <c r="D28">
        <f>(_raw_predictions_!D28*(1-_raw_predictions_!$M28*'Score Dashboard'!$B$2) + 'Score Dashboard'!$B$2*_raw_predictions_!$M28*_coefficients_!D$12- _coefficients_!D$2)/_coefficients_!D$9</f>
        <v>-1.1137213651720768</v>
      </c>
      <c r="E28">
        <f>(_raw_predictions_!E28*(1-_raw_predictions_!$M28*'Score Dashboard'!$B$2) + 'Score Dashboard'!$B$2*_raw_predictions_!$M28*_coefficients_!E$12- _coefficients_!E$2)/_coefficients_!E$9</f>
        <v>-0.8468725292553525</v>
      </c>
      <c r="F28">
        <f>(_raw_predictions_!F28*(1-_raw_predictions_!$M28*'Score Dashboard'!$B$2) + 'Score Dashboard'!$B$2*_raw_predictions_!$M28*_coefficients_!F$12- _coefficients_!F$2)/_coefficients_!F$9</f>
        <v>-0.71242226376537199</v>
      </c>
      <c r="G28">
        <f>(_raw_predictions_!G28*(1-_raw_predictions_!$M28*'Score Dashboard'!$B$2) + 'Score Dashboard'!$B$2*_raw_predictions_!$M28*_coefficients_!G$12- _coefficients_!G$2)/_coefficients_!G$9</f>
        <v>-0.79355713164548514</v>
      </c>
      <c r="H28">
        <f>(_coefficients_!H$2 - _raw_predictions_!H28*(1-_raw_predictions_!$M28*'Score Dashboard'!$B$2) - _raw_predictions_!$M28*'Score Dashboard'!$B$2*_coefficients_!H$12)/_coefficients_!H$9</f>
        <v>1.0525885077976109</v>
      </c>
      <c r="I28">
        <f>(1-_raw_predictions_!$M28*'Score Dashboard'!$B$2) * _raw_predictions_!I28/_coefficients_!L$2 * (_raw_predictions_!J28-_coefficients_!I$2)/_coefficients_!I$9</f>
        <v>-1.4304757290573475E-3</v>
      </c>
      <c r="J28">
        <f>(1-_raw_predictions_!$M28*'Score Dashboard'!$B$2) * _raw_predictions_!K28/_coefficients_!M$2 * (_raw_predictions_!L28-_coefficients_!J$2)/_coefficients_!J$9</f>
        <v>-1.8190849315515265E-2</v>
      </c>
    </row>
    <row r="29" spans="1:10">
      <c r="A29" t="str">
        <f>_raw_predictions_!A29</f>
        <v>Michael Porter Jr.</v>
      </c>
      <c r="B29">
        <f>(_raw_predictions_!B29*(1-_raw_predictions_!$M29) + 'Score Dashboard'!$B$2*_raw_predictions_!$M29*_coefficients_!B$12- _coefficients_!B$2)/_coefficients_!B$9</f>
        <v>-5.5114670434345613E-2</v>
      </c>
      <c r="C29">
        <f>(_raw_predictions_!C29*(1-_raw_predictions_!$M29*'Score Dashboard'!$B$2) + 'Score Dashboard'!$B$2*_raw_predictions_!$M29*_coefficients_!C$12- _coefficients_!C$2)/_coefficients_!C$9</f>
        <v>-0.20133354301825307</v>
      </c>
      <c r="D29">
        <f>(_raw_predictions_!D29*(1-_raw_predictions_!$M29*'Score Dashboard'!$B$2) + 'Score Dashboard'!$B$2*_raw_predictions_!$M29*_coefficients_!D$12- _coefficients_!D$2)/_coefficients_!D$9</f>
        <v>-0.96873230907878149</v>
      </c>
      <c r="E29">
        <f>(_raw_predictions_!E29*(1-_raw_predictions_!$M29*'Score Dashboard'!$B$2) + 'Score Dashboard'!$B$2*_raw_predictions_!$M29*_coefficients_!E$12- _coefficients_!E$2)/_coefficients_!E$9</f>
        <v>-0.28962456644788565</v>
      </c>
      <c r="F29">
        <f>(_raw_predictions_!F29*(1-_raw_predictions_!$M29*'Score Dashboard'!$B$2) + 'Score Dashboard'!$B$2*_raw_predictions_!$M29*_coefficients_!F$12- _coefficients_!F$2)/_coefficients_!F$9</f>
        <v>-0.26051604249061805</v>
      </c>
      <c r="G29">
        <f>(_raw_predictions_!G29*(1-_raw_predictions_!$M29*'Score Dashboard'!$B$2) + 'Score Dashboard'!$B$2*_raw_predictions_!$M29*_coefficients_!G$12- _coefficients_!G$2)/_coefficients_!G$9</f>
        <v>0.80072693530489347</v>
      </c>
      <c r="H29">
        <f>(_coefficients_!H$2 - _raw_predictions_!H29*(1-_raw_predictions_!$M29*'Score Dashboard'!$B$2) - _raw_predictions_!$M29*'Score Dashboard'!$B$2*_coefficients_!H$12)/_coefficients_!H$9</f>
        <v>0.52185640532266764</v>
      </c>
      <c r="I29">
        <f>(1-_raw_predictions_!$M29*'Score Dashboard'!$B$2) * _raw_predictions_!I29/_coefficients_!L$2 * (_raw_predictions_!J29-_coefficients_!I$2)/_coefficients_!I$9</f>
        <v>-0.19581163810105395</v>
      </c>
      <c r="J29">
        <f>(1-_raw_predictions_!$M29*'Score Dashboard'!$B$2) * _raw_predictions_!K29/_coefficients_!M$2 * (_raw_predictions_!L29-_coefficients_!J$2)/_coefficients_!J$9</f>
        <v>-0.24363408850976792</v>
      </c>
    </row>
    <row r="30" spans="1:10">
      <c r="A30" t="str">
        <f>_raw_predictions_!A30</f>
        <v>Naz Reid</v>
      </c>
      <c r="B30">
        <f>(_raw_predictions_!B30*(1-_raw_predictions_!$M30) + 'Score Dashboard'!$B$2*_raw_predictions_!$M30*_coefficients_!B$12- _coefficients_!B$2)/_coefficients_!B$9</f>
        <v>-0.6375495859213649</v>
      </c>
      <c r="C30">
        <f>(_raw_predictions_!C30*(1-_raw_predictions_!$M30*'Score Dashboard'!$B$2) + 'Score Dashboard'!$B$2*_raw_predictions_!$M30*_coefficients_!C$12- _coefficients_!C$2)/_coefficients_!C$9</f>
        <v>-0.31604571542512067</v>
      </c>
      <c r="D30">
        <f>(_raw_predictions_!D30*(1-_raw_predictions_!$M30*'Score Dashboard'!$B$2) + 'Score Dashboard'!$B$2*_raw_predictions_!$M30*_coefficients_!D$12- _coefficients_!D$2)/_coefficients_!D$9</f>
        <v>-1.078189728086876</v>
      </c>
      <c r="E30">
        <f>(_raw_predictions_!E30*(1-_raw_predictions_!$M30*'Score Dashboard'!$B$2) + 'Score Dashboard'!$B$2*_raw_predictions_!$M30*_coefficients_!E$12- _coefficients_!E$2)/_coefficients_!E$9</f>
        <v>-0.4814144730296544</v>
      </c>
      <c r="F30">
        <f>(_raw_predictions_!F30*(1-_raw_predictions_!$M30*'Score Dashboard'!$B$2) + 'Score Dashboard'!$B$2*_raw_predictions_!$M30*_coefficients_!F$12- _coefficients_!F$2)/_coefficients_!F$9</f>
        <v>0.39045932423902541</v>
      </c>
      <c r="G30">
        <f>(_raw_predictions_!G30*(1-_raw_predictions_!$M30*'Score Dashboard'!$B$2) + 'Score Dashboard'!$B$2*_raw_predictions_!$M30*_coefficients_!G$12- _coefficients_!G$2)/_coefficients_!G$9</f>
        <v>-0.44640060392746933</v>
      </c>
      <c r="H30">
        <f>(_coefficients_!H$2 - _raw_predictions_!H30*(1-_raw_predictions_!$M30*'Score Dashboard'!$B$2) - _raw_predictions_!$M30*'Score Dashboard'!$B$2*_coefficients_!H$12)/_coefficients_!H$9</f>
        <v>0.50818006655040426</v>
      </c>
      <c r="I30">
        <f>(1-_raw_predictions_!$M30*'Score Dashboard'!$B$2) * _raw_predictions_!I30/_coefficients_!L$2 * (_raw_predictions_!J30-_coefficients_!I$2)/_coefficients_!I$9</f>
        <v>-0.25194377883721653</v>
      </c>
      <c r="J30">
        <f>(1-_raw_predictions_!$M30*'Score Dashboard'!$B$2) * _raw_predictions_!K30/_coefficients_!M$2 * (_raw_predictions_!L30-_coefficients_!J$2)/_coefficients_!J$9</f>
        <v>6.9623299834879776E-2</v>
      </c>
    </row>
    <row r="31" spans="1:10">
      <c r="A31" t="str">
        <f>_raw_predictions_!A31</f>
        <v>Mike Conley</v>
      </c>
      <c r="B31">
        <f>(_raw_predictions_!B31*(1-_raw_predictions_!$M31) + 'Score Dashboard'!$B$2*_raw_predictions_!$M31*_coefficients_!B$12- _coefficients_!B$2)/_coefficients_!B$9</f>
        <v>-0.64606183051787813</v>
      </c>
      <c r="C31">
        <f>(_raw_predictions_!C31*(1-_raw_predictions_!$M31*'Score Dashboard'!$B$2) + 'Score Dashboard'!$B$2*_raw_predictions_!$M31*_coefficients_!C$12- _coefficients_!C$2)/_coefficients_!C$9</f>
        <v>-1.0028132609126823</v>
      </c>
      <c r="D31">
        <f>(_raw_predictions_!D31*(1-_raw_predictions_!$M31*'Score Dashboard'!$B$2) + 'Score Dashboard'!$B$2*_raw_predictions_!$M31*_coefficients_!D$12- _coefficients_!D$2)/_coefficients_!D$9</f>
        <v>0.68250169579570796</v>
      </c>
      <c r="E31">
        <f>(_raw_predictions_!E31*(1-_raw_predictions_!$M31*'Score Dashboard'!$B$2) + 'Score Dashboard'!$B$2*_raw_predictions_!$M31*_coefficients_!E$12- _coefficients_!E$2)/_coefficients_!E$9</f>
        <v>7.6586009284568046E-2</v>
      </c>
      <c r="F31">
        <f>(_raw_predictions_!F31*(1-_raw_predictions_!$M31*'Score Dashboard'!$B$2) + 'Score Dashboard'!$B$2*_raw_predictions_!$M31*_coefficients_!F$12- _coefficients_!F$2)/_coefficients_!F$9</f>
        <v>-0.62948916671015087</v>
      </c>
      <c r="G31">
        <f>(_raw_predictions_!G31*(1-_raw_predictions_!$M31*'Score Dashboard'!$B$2) + 'Score Dashboard'!$B$2*_raw_predictions_!$M31*_coefficients_!G$12- _coefficients_!G$2)/_coefficients_!G$9</f>
        <v>8.0629939105592019E-2</v>
      </c>
      <c r="H31">
        <f>(_coefficients_!H$2 - _raw_predictions_!H31*(1-_raw_predictions_!$M31*'Score Dashboard'!$B$2) - _raw_predictions_!$M31*'Score Dashboard'!$B$2*_coefficients_!H$12)/_coefficients_!H$9</f>
        <v>0.32528369864141327</v>
      </c>
      <c r="I31">
        <f>(1-_raw_predictions_!$M31*'Score Dashboard'!$B$2) * _raw_predictions_!I31/_coefficients_!L$2 * (_raw_predictions_!J31-_coefficients_!I$2)/_coefficients_!I$9</f>
        <v>4.1509297097642575E-2</v>
      </c>
      <c r="J31">
        <f>(1-_raw_predictions_!$M31*'Score Dashboard'!$B$2) * _raw_predictions_!K31/_coefficients_!M$2 * (_raw_predictions_!L31-_coefficients_!J$2)/_coefficients_!J$9</f>
        <v>-0.48355156605902433</v>
      </c>
    </row>
    <row r="32" spans="1:10">
      <c r="A32" t="str">
        <f>_raw_predictions_!A32</f>
        <v>Ochai Agbaji</v>
      </c>
      <c r="B32">
        <f>(_raw_predictions_!B32*(1-_raw_predictions_!$M32) + 'Score Dashboard'!$B$2*_raw_predictions_!$M32*_coefficients_!B$12- _coefficients_!B$2)/_coefficients_!B$9</f>
        <v>-0.7860486183312051</v>
      </c>
      <c r="C32">
        <f>(_raw_predictions_!C32*(1-_raw_predictions_!$M32*'Score Dashboard'!$B$2) + 'Score Dashboard'!$B$2*_raw_predictions_!$M32*_coefficients_!C$12- _coefficients_!C$2)/_coefficients_!C$9</f>
        <v>-0.97424808586106282</v>
      </c>
      <c r="D32">
        <f>(_raw_predictions_!D32*(1-_raw_predictions_!$M32*'Score Dashboard'!$B$2) + 'Score Dashboard'!$B$2*_raw_predictions_!$M32*_coefficients_!D$12- _coefficients_!D$2)/_coefficients_!D$9</f>
        <v>-0.94008916722376645</v>
      </c>
      <c r="E32">
        <f>(_raw_predictions_!E32*(1-_raw_predictions_!$M32*'Score Dashboard'!$B$2) + 'Score Dashboard'!$B$2*_raw_predictions_!$M32*_coefficients_!E$12- _coefficients_!E$2)/_coefficients_!E$9</f>
        <v>-0.59144021900238986</v>
      </c>
      <c r="F32">
        <f>(_raw_predictions_!F32*(1-_raw_predictions_!$M32*'Score Dashboard'!$B$2) + 'Score Dashboard'!$B$2*_raw_predictions_!$M32*_coefficients_!F$12- _coefficients_!F$2)/_coefficients_!F$9</f>
        <v>-0.5557574113173489</v>
      </c>
      <c r="G32">
        <f>(_raw_predictions_!G32*(1-_raw_predictions_!$M32*'Score Dashboard'!$B$2) + 'Score Dashboard'!$B$2*_raw_predictions_!$M32*_coefficients_!G$12- _coefficients_!G$2)/_coefficients_!G$9</f>
        <v>-2.3160663284138922E-2</v>
      </c>
      <c r="H32">
        <f>(_coefficients_!H$2 - _raw_predictions_!H32*(1-_raw_predictions_!$M32*'Score Dashboard'!$B$2) - _raw_predictions_!$M32*'Score Dashboard'!$B$2*_coefficients_!H$12)/_coefficients_!H$9</f>
        <v>0.69522657077845273</v>
      </c>
      <c r="I32">
        <f>(1-_raw_predictions_!$M32*'Score Dashboard'!$B$2) * _raw_predictions_!I32/_coefficients_!L$2 * (_raw_predictions_!J32-_coefficients_!I$2)/_coefficients_!I$9</f>
        <v>3.8225790181935046E-2</v>
      </c>
      <c r="J32">
        <f>(1-_raw_predictions_!$M32*'Score Dashboard'!$B$2) * _raw_predictions_!K32/_coefficients_!M$2 * (_raw_predictions_!L32-_coefficients_!J$2)/_coefficients_!J$9</f>
        <v>-0.35366815255015721</v>
      </c>
    </row>
    <row r="33" spans="1:10">
      <c r="A33" t="str">
        <f>_raw_predictions_!A33</f>
        <v>Obi Toppin</v>
      </c>
      <c r="B33">
        <f>(_raw_predictions_!B33*(1-_raw_predictions_!$M33) + 'Score Dashboard'!$B$2*_raw_predictions_!$M33*_coefficients_!B$12- _coefficients_!B$2)/_coefficients_!B$9</f>
        <v>-0.93896936773938311</v>
      </c>
      <c r="C33">
        <f>(_raw_predictions_!C33*(1-_raw_predictions_!$M33*'Score Dashboard'!$B$2) + 'Score Dashboard'!$B$2*_raw_predictions_!$M33*_coefficients_!C$12- _coefficients_!C$2)/_coefficients_!C$9</f>
        <v>-0.76214544991029021</v>
      </c>
      <c r="D33">
        <f>(_raw_predictions_!D33*(1-_raw_predictions_!$M33*'Score Dashboard'!$B$2) + 'Score Dashboard'!$B$2*_raw_predictions_!$M33*_coefficients_!D$12- _coefficients_!D$2)/_coefficients_!D$9</f>
        <v>-1.0535112604953956</v>
      </c>
      <c r="E33">
        <f>(_raw_predictions_!E33*(1-_raw_predictions_!$M33*'Score Dashboard'!$B$2) + 'Score Dashboard'!$B$2*_raw_predictions_!$M33*_coefficients_!E$12- _coefficients_!E$2)/_coefficients_!E$9</f>
        <v>-0.63567641346799519</v>
      </c>
      <c r="F33">
        <f>(_raw_predictions_!F33*(1-_raw_predictions_!$M33*'Score Dashboard'!$B$2) + 'Score Dashboard'!$B$2*_raw_predictions_!$M33*_coefficients_!F$12- _coefficients_!F$2)/_coefficients_!F$9</f>
        <v>-0.49998376428505265</v>
      </c>
      <c r="G33">
        <f>(_raw_predictions_!G33*(1-_raw_predictions_!$M33*'Score Dashboard'!$B$2) + 'Score Dashboard'!$B$2*_raw_predictions_!$M33*_coefficients_!G$12- _coefficients_!G$2)/_coefficients_!G$9</f>
        <v>-0.17617614379305535</v>
      </c>
      <c r="H33">
        <f>(_coefficients_!H$2 - _raw_predictions_!H33*(1-_raw_predictions_!$M33*'Score Dashboard'!$B$2) - _raw_predictions_!$M33*'Score Dashboard'!$B$2*_coefficients_!H$12)/_coefficients_!H$9</f>
        <v>0.87171069576533355</v>
      </c>
      <c r="I33">
        <f>(1-_raw_predictions_!$M33*'Score Dashboard'!$B$2) * _raw_predictions_!I33/_coefficients_!L$2 * (_raw_predictions_!J33-_coefficients_!I$2)/_coefficients_!I$9</f>
        <v>-4.1067352645887635E-3</v>
      </c>
      <c r="J33">
        <f>(1-_raw_predictions_!$M33*'Score Dashboard'!$B$2) * _raw_predictions_!K33/_coefficients_!M$2 * (_raw_predictions_!L33-_coefficients_!J$2)/_coefficients_!J$9</f>
        <v>-0.17416123651108376</v>
      </c>
    </row>
    <row r="34" spans="1:10">
      <c r="A34" t="str">
        <f>_raw_predictions_!A34</f>
        <v>O.G. Anunoby</v>
      </c>
      <c r="B34">
        <f>(_raw_predictions_!B34*(1-_raw_predictions_!$M34) + 'Score Dashboard'!$B$2*_raw_predictions_!$M34*_coefficients_!B$12- _coefficients_!B$2)/_coefficients_!B$9</f>
        <v>0.19795901497816223</v>
      </c>
      <c r="C34">
        <f>(_raw_predictions_!C34*(1-_raw_predictions_!$M34*'Score Dashboard'!$B$2) + 'Score Dashboard'!$B$2*_raw_predictions_!$M34*_coefficients_!C$12- _coefficients_!C$2)/_coefficients_!C$9</f>
        <v>-4.8076918453611769E-2</v>
      </c>
      <c r="D34">
        <f>(_raw_predictions_!D34*(1-_raw_predictions_!$M34*'Score Dashboard'!$B$2) + 'Score Dashboard'!$B$2*_raw_predictions_!$M34*_coefficients_!D$12- _coefficients_!D$2)/_coefficients_!D$9</f>
        <v>-0.51019618895132979</v>
      </c>
      <c r="E34">
        <f>(_raw_predictions_!E34*(1-_raw_predictions_!$M34*'Score Dashboard'!$B$2) + 'Score Dashboard'!$B$2*_raw_predictions_!$M34*_coefficients_!E$12- _coefficients_!E$2)/_coefficients_!E$9</f>
        <v>1.0870007819200829</v>
      </c>
      <c r="F34">
        <f>(_raw_predictions_!F34*(1-_raw_predictions_!$M34*'Score Dashboard'!$B$2) + 'Score Dashboard'!$B$2*_raw_predictions_!$M34*_coefficients_!F$12- _coefficients_!F$2)/_coefficients_!F$9</f>
        <v>3.934143445830187E-2</v>
      </c>
      <c r="G34">
        <f>(_raw_predictions_!G34*(1-_raw_predictions_!$M34*'Score Dashboard'!$B$2) + 'Score Dashboard'!$B$2*_raw_predictions_!$M34*_coefficients_!G$12- _coefficients_!G$2)/_coefficients_!G$9</f>
        <v>0.60033719958133291</v>
      </c>
      <c r="H34">
        <f>(_coefficients_!H$2 - _raw_predictions_!H34*(1-_raw_predictions_!$M34*'Score Dashboard'!$B$2) - _raw_predictions_!$M34*'Score Dashboard'!$B$2*_coefficients_!H$12)/_coefficients_!H$9</f>
        <v>5.3224560443811554E-4</v>
      </c>
      <c r="I34">
        <f>(1-_raw_predictions_!$M34*'Score Dashboard'!$B$2) * _raw_predictions_!I34/_coefficients_!L$2 * (_raw_predictions_!J34-_coefficients_!I$2)/_coefficients_!I$9</f>
        <v>0.10631150170325789</v>
      </c>
      <c r="J34">
        <f>(1-_raw_predictions_!$M34*'Score Dashboard'!$B$2) * _raw_predictions_!K34/_coefficients_!M$2 * (_raw_predictions_!L34-_coefficients_!J$2)/_coefficients_!J$9</f>
        <v>-0.27258844947477451</v>
      </c>
    </row>
    <row r="35" spans="1:10">
      <c r="A35" t="str">
        <f>_raw_predictions_!A35</f>
        <v>Norman Powell</v>
      </c>
      <c r="B35">
        <f>(_raw_predictions_!B35*(1-_raw_predictions_!$M35) + 'Score Dashboard'!$B$2*_raw_predictions_!$M35*_coefficients_!B$12- _coefficients_!B$2)/_coefficients_!B$9</f>
        <v>8.6290777593816426E-2</v>
      </c>
      <c r="C35">
        <f>(_raw_predictions_!C35*(1-_raw_predictions_!$M35*'Score Dashboard'!$B$2) + 'Score Dashboard'!$B$2*_raw_predictions_!$M35*_coefficients_!C$12- _coefficients_!C$2)/_coefficients_!C$9</f>
        <v>-0.74562865310476534</v>
      </c>
      <c r="D35">
        <f>(_raw_predictions_!D35*(1-_raw_predictions_!$M35*'Score Dashboard'!$B$2) + 'Score Dashboard'!$B$2*_raw_predictions_!$M35*_coefficients_!D$12- _coefficients_!D$2)/_coefficients_!D$9</f>
        <v>-0.66273209963988622</v>
      </c>
      <c r="E35">
        <f>(_raw_predictions_!E35*(1-_raw_predictions_!$M35*'Score Dashboard'!$B$2) + 'Score Dashboard'!$B$2*_raw_predictions_!$M35*_coefficients_!E$12- _coefficients_!E$2)/_coefficients_!E$9</f>
        <v>-5.9721668706778371E-2</v>
      </c>
      <c r="F35">
        <f>(_raw_predictions_!F35*(1-_raw_predictions_!$M35*'Score Dashboard'!$B$2) + 'Score Dashboard'!$B$2*_raw_predictions_!$M35*_coefficients_!F$12- _coefficients_!F$2)/_coefficients_!F$9</f>
        <v>-0.49291918411663216</v>
      </c>
      <c r="G35">
        <f>(_raw_predictions_!G35*(1-_raw_predictions_!$M35*'Score Dashboard'!$B$2) + 'Score Dashboard'!$B$2*_raw_predictions_!$M35*_coefficients_!G$12- _coefficients_!G$2)/_coefficients_!G$9</f>
        <v>0.36143966990725013</v>
      </c>
      <c r="H35">
        <f>(_coefficients_!H$2 - _raw_predictions_!H35*(1-_raw_predictions_!$M35*'Score Dashboard'!$B$2) - _raw_predictions_!$M35*'Score Dashboard'!$B$2*_coefficients_!H$12)/_coefficients_!H$9</f>
        <v>0.18532222161532833</v>
      </c>
      <c r="I35">
        <f>(1-_raw_predictions_!$M35*'Score Dashboard'!$B$2) * _raw_predictions_!I35/_coefficients_!L$2 * (_raw_predictions_!J35-_coefficients_!I$2)/_coefficients_!I$9</f>
        <v>0.22415639841280835</v>
      </c>
      <c r="J35">
        <f>(1-_raw_predictions_!$M35*'Score Dashboard'!$B$2) * _raw_predictions_!K35/_coefficients_!M$2 * (_raw_predictions_!L35-_coefficients_!J$2)/_coefficients_!J$9</f>
        <v>-0.24958758345391618</v>
      </c>
    </row>
    <row r="36" spans="1:10">
      <c r="A36" t="str">
        <f>_raw_predictions_!A36</f>
        <v>Noah Vonleh</v>
      </c>
      <c r="B36">
        <f>(_raw_predictions_!B36*(1-_raw_predictions_!$M36) + 'Score Dashboard'!$B$2*_raw_predictions_!$M36*_coefficients_!B$12- _coefficients_!B$2)/_coefficients_!B$9</f>
        <v>-1.211958101922521</v>
      </c>
      <c r="C36">
        <f>(_raw_predictions_!C36*(1-_raw_predictions_!$M36*'Score Dashboard'!$B$2) + 'Score Dashboard'!$B$2*_raw_predictions_!$M36*_coefficients_!C$12- _coefficients_!C$2)/_coefficients_!C$9</f>
        <v>-0.9413050435473681</v>
      </c>
      <c r="D36">
        <f>(_raw_predictions_!D36*(1-_raw_predictions_!$M36*'Score Dashboard'!$B$2) + 'Score Dashboard'!$B$2*_raw_predictions_!$M36*_coefficients_!D$12- _coefficients_!D$2)/_coefficients_!D$9</f>
        <v>-1.1176677247436846</v>
      </c>
      <c r="E36">
        <f>(_raw_predictions_!E36*(1-_raw_predictions_!$M36*'Score Dashboard'!$B$2) + 'Score Dashboard'!$B$2*_raw_predictions_!$M36*_coefficients_!E$12- _coefficients_!E$2)/_coefficients_!E$9</f>
        <v>-0.77920840430542737</v>
      </c>
      <c r="F36">
        <f>(_raw_predictions_!F36*(1-_raw_predictions_!$M36*'Score Dashboard'!$B$2) + 'Score Dashboard'!$B$2*_raw_predictions_!$M36*_coefficients_!F$12- _coefficients_!F$2)/_coefficients_!F$9</f>
        <v>-0.45208414437129801</v>
      </c>
      <c r="G36">
        <f>(_raw_predictions_!G36*(1-_raw_predictions_!$M36*'Score Dashboard'!$B$2) + 'Score Dashboard'!$B$2*_raw_predictions_!$M36*_coefficients_!G$12- _coefficients_!G$2)/_coefficients_!G$9</f>
        <v>-0.94335024640357756</v>
      </c>
      <c r="H36">
        <f>(_coefficients_!H$2 - _raw_predictions_!H36*(1-_raw_predictions_!$M36*'Score Dashboard'!$B$2) - _raw_predictions_!$M36*'Score Dashboard'!$B$2*_coefficients_!H$12)/_coefficients_!H$9</f>
        <v>0.8724027333178932</v>
      </c>
      <c r="I36">
        <f>(1-_raw_predictions_!$M36*'Score Dashboard'!$B$2) * _raw_predictions_!I36/_coefficients_!L$2 * (_raw_predictions_!J36-_coefficients_!I$2)/_coefficients_!I$9</f>
        <v>-5.0433799384871712E-2</v>
      </c>
      <c r="J36">
        <f>(1-_raw_predictions_!$M36*'Score Dashboard'!$B$2) * _raw_predictions_!K36/_coefficients_!M$2 * (_raw_predictions_!L36-_coefficients_!J$2)/_coefficients_!J$9</f>
        <v>-7.2980429263013189E-3</v>
      </c>
    </row>
    <row r="37" spans="1:10">
      <c r="A37" t="str">
        <f>_raw_predictions_!A37</f>
        <v>Nikola Vucevic</v>
      </c>
      <c r="B37">
        <f>(_raw_predictions_!B37*(1-_raw_predictions_!$M37) + 'Score Dashboard'!$B$2*_raw_predictions_!$M37*_coefficients_!B$12- _coefficients_!B$2)/_coefficients_!B$9</f>
        <v>0.28596405614182302</v>
      </c>
      <c r="C37">
        <f>(_raw_predictions_!C37*(1-_raw_predictions_!$M37*'Score Dashboard'!$B$2) + 'Score Dashboard'!$B$2*_raw_predictions_!$M37*_coefficients_!C$12- _coefficients_!C$2)/_coefficients_!C$9</f>
        <v>1.6084054817832671</v>
      </c>
      <c r="D37">
        <f>(_raw_predictions_!D37*(1-_raw_predictions_!$M37*'Score Dashboard'!$B$2) + 'Score Dashboard'!$B$2*_raw_predictions_!$M37*_coefficients_!D$12- _coefficients_!D$2)/_coefficients_!D$9</f>
        <v>-0.12812756963974994</v>
      </c>
      <c r="E37">
        <f>(_raw_predictions_!E37*(1-_raw_predictions_!$M37*'Score Dashboard'!$B$2) + 'Score Dashboard'!$B$2*_raw_predictions_!$M37*_coefficients_!E$12- _coefficients_!E$2)/_coefficients_!E$9</f>
        <v>-0.18247461366741194</v>
      </c>
      <c r="F37">
        <f>(_raw_predictions_!F37*(1-_raw_predictions_!$M37*'Score Dashboard'!$B$2) + 'Score Dashboard'!$B$2*_raw_predictions_!$M37*_coefficients_!F$12- _coefficients_!F$2)/_coefficients_!F$9</f>
        <v>0.13743730854949263</v>
      </c>
      <c r="G37">
        <f>(_raw_predictions_!G37*(1-_raw_predictions_!$M37*'Score Dashboard'!$B$2) + 'Score Dashboard'!$B$2*_raw_predictions_!$M37*_coefficients_!G$12- _coefficients_!G$2)/_coefficients_!G$9</f>
        <v>2.1607870956238107E-2</v>
      </c>
      <c r="H37">
        <f>(_coefficients_!H$2 - _raw_predictions_!H37*(1-_raw_predictions_!$M37*'Score Dashboard'!$B$2) - _raw_predictions_!$M37*'Score Dashboard'!$B$2*_coefficients_!H$12)/_coefficients_!H$9</f>
        <v>-6.5669932068588246E-2</v>
      </c>
      <c r="I37">
        <f>(1-_raw_predictions_!$M37*'Score Dashboard'!$B$2) * _raw_predictions_!I37/_coefficients_!L$2 * (_raw_predictions_!J37-_coefficients_!I$2)/_coefficients_!I$9</f>
        <v>5.799658104981649E-2</v>
      </c>
      <c r="J37">
        <f>(1-_raw_predictions_!$M37*'Score Dashboard'!$B$2) * _raw_predictions_!K37/_coefficients_!M$2 * (_raw_predictions_!L37-_coefficients_!J$2)/_coefficients_!J$9</f>
        <v>8.7251657830006695E-3</v>
      </c>
    </row>
    <row r="38" spans="1:10">
      <c r="A38" t="str">
        <f>_raw_predictions_!A38</f>
        <v>Nikola Jovic</v>
      </c>
      <c r="B38">
        <f>(_raw_predictions_!B38*(1-_raw_predictions_!$M38) + 'Score Dashboard'!$B$2*_raw_predictions_!$M38*_coefficients_!B$12- _coefficients_!B$2)/_coefficients_!B$9</f>
        <v>-1.1504923098313014</v>
      </c>
      <c r="C38">
        <f>(_raw_predictions_!C38*(1-_raw_predictions_!$M38*'Score Dashboard'!$B$2) + 'Score Dashboard'!$B$2*_raw_predictions_!$M38*_coefficients_!C$12- _coefficients_!C$2)/_coefficients_!C$9</f>
        <v>-0.96143159135356071</v>
      </c>
      <c r="D38">
        <f>(_raw_predictions_!D38*(1-_raw_predictions_!$M38*'Score Dashboard'!$B$2) + 'Score Dashboard'!$B$2*_raw_predictions_!$M38*_coefficients_!D$12- _coefficients_!D$2)/_coefficients_!D$9</f>
        <v>-1.1351258944799447</v>
      </c>
      <c r="E38">
        <f>(_raw_predictions_!E38*(1-_raw_predictions_!$M38*'Score Dashboard'!$B$2) + 'Score Dashboard'!$B$2*_raw_predictions_!$M38*_coefficients_!E$12- _coefficients_!E$2)/_coefficients_!E$9</f>
        <v>-0.66909528921136174</v>
      </c>
      <c r="F38">
        <f>(_raw_predictions_!F38*(1-_raw_predictions_!$M38*'Score Dashboard'!$B$2) + 'Score Dashboard'!$B$2*_raw_predictions_!$M38*_coefficients_!F$12- _coefficients_!F$2)/_coefficients_!F$9</f>
        <v>-0.55603724781659469</v>
      </c>
      <c r="G38">
        <f>(_raw_predictions_!G38*(1-_raw_predictions_!$M38*'Score Dashboard'!$B$2) + 'Score Dashboard'!$B$2*_raw_predictions_!$M38*_coefficients_!G$12- _coefficients_!G$2)/_coefficients_!G$9</f>
        <v>-0.7522044045937607</v>
      </c>
      <c r="H38">
        <f>(_coefficients_!H$2 - _raw_predictions_!H38*(1-_raw_predictions_!$M38*'Score Dashboard'!$B$2) - _raw_predictions_!$M38*'Score Dashboard'!$B$2*_coefficients_!H$12)/_coefficients_!H$9</f>
        <v>0.89179684710972995</v>
      </c>
      <c r="I38">
        <f>(1-_raw_predictions_!$M38*'Score Dashboard'!$B$2) * _raw_predictions_!I38/_coefficients_!L$2 * (_raw_predictions_!J38-_coefficients_!I$2)/_coefficients_!I$9</f>
        <v>-5.5707894428567696E-2</v>
      </c>
      <c r="J38">
        <f>(1-_raw_predictions_!$M38*'Score Dashboard'!$B$2) * _raw_predictions_!K38/_coefficients_!M$2 * (_raw_predictions_!L38-_coefficients_!J$2)/_coefficients_!J$9</f>
        <v>-0.10621931171387446</v>
      </c>
    </row>
    <row r="39" spans="1:10">
      <c r="A39" t="str">
        <f>_raw_predictions_!A39</f>
        <v>Nikola Jokic</v>
      </c>
      <c r="B39">
        <f>(_raw_predictions_!B39*(1-_raw_predictions_!$M39) + 'Score Dashboard'!$B$2*_raw_predictions_!$M39*_coefficients_!B$12- _coefficients_!B$2)/_coefficients_!B$9</f>
        <v>1.1642264416659771</v>
      </c>
      <c r="C39">
        <f>(_raw_predictions_!C39*(1-_raw_predictions_!$M39*'Score Dashboard'!$B$2) + 'Score Dashboard'!$B$2*_raw_predictions_!$M39*_coefficients_!C$12- _coefficients_!C$2)/_coefficients_!C$9</f>
        <v>1.846520191962371</v>
      </c>
      <c r="D39">
        <f>(_raw_predictions_!D39*(1-_raw_predictions_!$M39*'Score Dashboard'!$B$2) + 'Score Dashboard'!$B$2*_raw_predictions_!$M39*_coefficients_!D$12- _coefficients_!D$2)/_coefficients_!D$9</f>
        <v>2.5374592392361786</v>
      </c>
      <c r="E39">
        <f>(_raw_predictions_!E39*(1-_raw_predictions_!$M39*'Score Dashboard'!$B$2) + 'Score Dashboard'!$B$2*_raw_predictions_!$M39*_coefficients_!E$12- _coefficients_!E$2)/_coefficients_!E$9</f>
        <v>0.39198248755765563</v>
      </c>
      <c r="F39">
        <f>(_raw_predictions_!F39*(1-_raw_predictions_!$M39*'Score Dashboard'!$B$2) + 'Score Dashboard'!$B$2*_raw_predictions_!$M39*_coefficients_!F$12- _coefficients_!F$2)/_coefficients_!F$9</f>
        <v>3.9516051071025703E-2</v>
      </c>
      <c r="G39">
        <f>(_raw_predictions_!G39*(1-_raw_predictions_!$M39*'Score Dashboard'!$B$2) + 'Score Dashboard'!$B$2*_raw_predictions_!$M39*_coefficients_!G$12- _coefficients_!G$2)/_coefficients_!G$9</f>
        <v>-0.40502823701549706</v>
      </c>
      <c r="H39">
        <f>(_coefficients_!H$2 - _raw_predictions_!H39*(1-_raw_predictions_!$M39*'Score Dashboard'!$B$2) - _raw_predictions_!$M39*'Score Dashboard'!$B$2*_coefficients_!H$12)/_coefficients_!H$9</f>
        <v>-1.5993777597840164</v>
      </c>
      <c r="I39">
        <f>(1-_raw_predictions_!$M39*'Score Dashboard'!$B$2) * _raw_predictions_!I39/_coefficients_!L$2 * (_raw_predictions_!J39-_coefficients_!I$2)/_coefficients_!I$9</f>
        <v>0.41994918522160274</v>
      </c>
      <c r="J39">
        <f>(1-_raw_predictions_!$M39*'Score Dashboard'!$B$2) * _raw_predictions_!K39/_coefficients_!M$2 * (_raw_predictions_!L39-_coefficients_!J$2)/_coefficients_!J$9</f>
        <v>1.649678254034858</v>
      </c>
    </row>
    <row r="40" spans="1:10">
      <c r="A40" t="str">
        <f>_raw_predictions_!A40</f>
        <v>Nicolas Batum</v>
      </c>
      <c r="B40">
        <f>(_raw_predictions_!B40*(1-_raw_predictions_!$M40) + 'Score Dashboard'!$B$2*_raw_predictions_!$M40*_coefficients_!B$12- _coefficients_!B$2)/_coefficients_!B$9</f>
        <v>-1.1214622657017093</v>
      </c>
      <c r="C40">
        <f>(_raw_predictions_!C40*(1-_raw_predictions_!$M40*'Score Dashboard'!$B$2) + 'Score Dashboard'!$B$2*_raw_predictions_!$M40*_coefficients_!C$12- _coefficients_!C$2)/_coefficients_!C$9</f>
        <v>-0.59865282169786826</v>
      </c>
      <c r="D40">
        <f>(_raw_predictions_!D40*(1-_raw_predictions_!$M40*'Score Dashboard'!$B$2) + 'Score Dashboard'!$B$2*_raw_predictions_!$M40*_coefficients_!D$12- _coefficients_!D$2)/_coefficients_!D$9</f>
        <v>-0.90325166698048454</v>
      </c>
      <c r="E40">
        <f>(_raw_predictions_!E40*(1-_raw_predictions_!$M40*'Score Dashboard'!$B$2) + 'Score Dashboard'!$B$2*_raw_predictions_!$M40*_coefficients_!E$12- _coefficients_!E$2)/_coefficients_!E$9</f>
        <v>-0.34093892557900851</v>
      </c>
      <c r="F40">
        <f>(_raw_predictions_!F40*(1-_raw_predictions_!$M40*'Score Dashboard'!$B$2) + 'Score Dashboard'!$B$2*_raw_predictions_!$M40*_coefficients_!F$12- _coefficients_!F$2)/_coefficients_!F$9</f>
        <v>-0.1939056951241766</v>
      </c>
      <c r="G40">
        <f>(_raw_predictions_!G40*(1-_raw_predictions_!$M40*'Score Dashboard'!$B$2) + 'Score Dashboard'!$B$2*_raw_predictions_!$M40*_coefficients_!G$12- _coefficients_!G$2)/_coefficients_!G$9</f>
        <v>-8.0889531423695774E-2</v>
      </c>
      <c r="H40">
        <f>(_coefficients_!H$2 - _raw_predictions_!H40*(1-_raw_predictions_!$M40*'Score Dashboard'!$B$2) - _raw_predictions_!$M40*'Score Dashboard'!$B$2*_coefficients_!H$12)/_coefficients_!H$9</f>
        <v>0.86803269282839346</v>
      </c>
      <c r="I40">
        <f>(1-_raw_predictions_!$M40*'Score Dashboard'!$B$2) * _raw_predictions_!I40/_coefficients_!L$2 * (_raw_predictions_!J40-_coefficients_!I$2)/_coefficients_!I$9</f>
        <v>-3.105517517339992E-2</v>
      </c>
      <c r="J40">
        <f>(1-_raw_predictions_!$M40*'Score Dashboard'!$B$2) * _raw_predictions_!K40/_coefficients_!M$2 * (_raw_predictions_!L40-_coefficients_!J$2)/_coefficients_!J$9</f>
        <v>-0.22549352306647952</v>
      </c>
    </row>
    <row r="41" spans="1:10">
      <c r="A41" t="str">
        <f>_raw_predictions_!A41</f>
        <v>Nickeil Alexander-Walker</v>
      </c>
      <c r="B41">
        <f>(_raw_predictions_!B41*(1-_raw_predictions_!$M41) + 'Score Dashboard'!$B$2*_raw_predictions_!$M41*_coefficients_!B$12- _coefficients_!B$2)/_coefficients_!B$9</f>
        <v>-1.0183723692275701</v>
      </c>
      <c r="C41">
        <f>(_raw_predictions_!C41*(1-_raw_predictions_!$M41*'Score Dashboard'!$B$2) + 'Score Dashboard'!$B$2*_raw_predictions_!$M41*_coefficients_!C$12- _coefficients_!C$2)/_coefficients_!C$9</f>
        <v>-1.1005650001060046</v>
      </c>
      <c r="D41">
        <f>(_raw_predictions_!D41*(1-_raw_predictions_!$M41*'Score Dashboard'!$B$2) + 'Score Dashboard'!$B$2*_raw_predictions_!$M41*_coefficients_!D$12- _coefficients_!D$2)/_coefficients_!D$9</f>
        <v>-0.82856234626988223</v>
      </c>
      <c r="E41">
        <f>(_raw_predictions_!E41*(1-_raw_predictions_!$M41*'Score Dashboard'!$B$2) + 'Score Dashboard'!$B$2*_raw_predictions_!$M41*_coefficients_!E$12- _coefficients_!E$2)/_coefficients_!E$9</f>
        <v>-0.47114890220771721</v>
      </c>
      <c r="F41">
        <f>(_raw_predictions_!F41*(1-_raw_predictions_!$M41*'Score Dashboard'!$B$2) + 'Score Dashboard'!$B$2*_raw_predictions_!$M41*_coefficients_!F$12- _coefficients_!F$2)/_coefficients_!F$9</f>
        <v>-0.50192403354539283</v>
      </c>
      <c r="G41">
        <f>(_raw_predictions_!G41*(1-_raw_predictions_!$M41*'Score Dashboard'!$B$2) + 'Score Dashboard'!$B$2*_raw_predictions_!$M41*_coefficients_!G$12- _coefficients_!G$2)/_coefficients_!G$9</f>
        <v>-0.38773207673859983</v>
      </c>
      <c r="H41">
        <f>(_coefficients_!H$2 - _raw_predictions_!H41*(1-_raw_predictions_!$M41*'Score Dashboard'!$B$2) - _raw_predictions_!$M41*'Score Dashboard'!$B$2*_coefficients_!H$12)/_coefficients_!H$9</f>
        <v>0.72509147626055503</v>
      </c>
      <c r="I41">
        <f>(1-_raw_predictions_!$M41*'Score Dashboard'!$B$2) * _raw_predictions_!I41/_coefficients_!L$2 * (_raw_predictions_!J41-_coefficients_!I$2)/_coefficients_!I$9</f>
        <v>-5.1971613994166402E-2</v>
      </c>
      <c r="J41">
        <f>(1-_raw_predictions_!$M41*'Score Dashboard'!$B$2) * _raw_predictions_!K41/_coefficients_!M$2 * (_raw_predictions_!L41-_coefficients_!J$2)/_coefficients_!J$9</f>
        <v>-0.30927453283537254</v>
      </c>
    </row>
    <row r="42" spans="1:10">
      <c r="A42" t="str">
        <f>_raw_predictions_!A42</f>
        <v>Nick Richards</v>
      </c>
      <c r="B42">
        <f>(_raw_predictions_!B42*(1-_raw_predictions_!$M42) + 'Score Dashboard'!$B$2*_raw_predictions_!$M42*_coefficients_!B$12- _coefficients_!B$2)/_coefficients_!B$9</f>
        <v>-0.99113217715441504</v>
      </c>
      <c r="C42">
        <f>(_raw_predictions_!C42*(1-_raw_predictions_!$M42*'Score Dashboard'!$B$2) + 'Score Dashboard'!$B$2*_raw_predictions_!$M42*_coefficients_!C$12- _coefficients_!C$2)/_coefficients_!C$9</f>
        <v>-6.7947643929153834E-3</v>
      </c>
      <c r="D42">
        <f>(_raw_predictions_!D42*(1-_raw_predictions_!$M42*'Score Dashboard'!$B$2) + 'Score Dashboard'!$B$2*_raw_predictions_!$M42*_coefficients_!D$12- _coefficients_!D$2)/_coefficients_!D$9</f>
        <v>-1.2444580626953046</v>
      </c>
      <c r="E42">
        <f>(_raw_predictions_!E42*(1-_raw_predictions_!$M42*'Score Dashboard'!$B$2) + 'Score Dashboard'!$B$2*_raw_predictions_!$M42*_coefficients_!E$12- _coefficients_!E$2)/_coefficients_!E$9</f>
        <v>-0.71094828021004564</v>
      </c>
      <c r="F42">
        <f>(_raw_predictions_!F42*(1-_raw_predictions_!$M42*'Score Dashboard'!$B$2) + 'Score Dashboard'!$B$2*_raw_predictions_!$M42*_coefficients_!F$12- _coefficients_!F$2)/_coefficients_!F$9</f>
        <v>0.46365699588646897</v>
      </c>
      <c r="G42">
        <f>(_raw_predictions_!G42*(1-_raw_predictions_!$M42*'Score Dashboard'!$B$2) + 'Score Dashboard'!$B$2*_raw_predictions_!$M42*_coefficients_!G$12- _coefficients_!G$2)/_coefficients_!G$9</f>
        <v>-1.1901969822616458</v>
      </c>
      <c r="H42">
        <f>(_coefficients_!H$2 - _raw_predictions_!H42*(1-_raw_predictions_!$M42*'Score Dashboard'!$B$2) - _raw_predictions_!$M42*'Score Dashboard'!$B$2*_coefficients_!H$12)/_coefficients_!H$9</f>
        <v>0.77376400564266046</v>
      </c>
      <c r="I42">
        <f>(1-_raw_predictions_!$M42*'Score Dashboard'!$B$2) * _raw_predictions_!I42/_coefficients_!L$2 * (_raw_predictions_!J42-_coefficients_!I$2)/_coefficients_!I$9</f>
        <v>-0.2906406000947358</v>
      </c>
      <c r="J42">
        <f>(1-_raw_predictions_!$M42*'Score Dashboard'!$B$2) * _raw_predictions_!K42/_coefficients_!M$2 * (_raw_predictions_!L42-_coefficients_!J$2)/_coefficients_!J$9</f>
        <v>0.5922021743580097</v>
      </c>
    </row>
    <row r="43" spans="1:10">
      <c r="A43" t="str">
        <f>_raw_predictions_!A43</f>
        <v>Nic Claxton</v>
      </c>
      <c r="B43">
        <f>(_raw_predictions_!B43*(1-_raw_predictions_!$M43) + 'Score Dashboard'!$B$2*_raw_predictions_!$M43*_coefficients_!B$12- _coefficients_!B$2)/_coefficients_!B$9</f>
        <v>-0.37169243675069247</v>
      </c>
      <c r="C43">
        <f>(_raw_predictions_!C43*(1-_raw_predictions_!$M43*'Score Dashboard'!$B$2) + 'Score Dashboard'!$B$2*_raw_predictions_!$M43*_coefficients_!C$12- _coefficients_!C$2)/_coefficients_!C$9</f>
        <v>1.4067320851011911</v>
      </c>
      <c r="D43">
        <f>(_raw_predictions_!D43*(1-_raw_predictions_!$M43*'Score Dashboard'!$B$2) + 'Score Dashboard'!$B$2*_raw_predictions_!$M43*_coefficients_!D$12- _coefficients_!D$2)/_coefficients_!D$9</f>
        <v>-0.70850329326701611</v>
      </c>
      <c r="E43">
        <f>(_raw_predictions_!E43*(1-_raw_predictions_!$M43*'Score Dashboard'!$B$2) + 'Score Dashboard'!$B$2*_raw_predictions_!$M43*_coefficients_!E$12- _coefficients_!E$2)/_coefficients_!E$9</f>
        <v>-0.12441937754364402</v>
      </c>
      <c r="F43">
        <f>(_raw_predictions_!F43*(1-_raw_predictions_!$M43*'Score Dashboard'!$B$2) + 'Score Dashboard'!$B$2*_raw_predictions_!$M43*_coefficients_!F$12- _coefficients_!F$2)/_coefficients_!F$9</f>
        <v>2.158168752411691</v>
      </c>
      <c r="G43">
        <f>(_raw_predictions_!G43*(1-_raw_predictions_!$M43*'Score Dashboard'!$B$2) + 'Score Dashboard'!$B$2*_raw_predictions_!$M43*_coefficients_!G$12- _coefficients_!G$2)/_coefficients_!G$9</f>
        <v>-1.2307903000492235</v>
      </c>
      <c r="H43">
        <f>(_coefficients_!H$2 - _raw_predictions_!H43*(1-_raw_predictions_!$M43*'Score Dashboard'!$B$2) - _raw_predictions_!$M43*'Score Dashboard'!$B$2*_coefficients_!H$12)/_coefficients_!H$9</f>
        <v>0.35265561590385508</v>
      </c>
      <c r="I43">
        <f>(1-_raw_predictions_!$M43*'Score Dashboard'!$B$2) * _raw_predictions_!I43/_coefficients_!L$2 * (_raw_predictions_!J43-_coefficients_!I$2)/_coefficients_!I$9</f>
        <v>-1.5122574048689377</v>
      </c>
      <c r="J43">
        <f>(1-_raw_predictions_!$M43*'Score Dashboard'!$B$2) * _raw_predictions_!K43/_coefficients_!M$2 * (_raw_predictions_!L43-_coefficients_!J$2)/_coefficients_!J$9</f>
        <v>1.1010499852165825</v>
      </c>
    </row>
    <row r="44" spans="1:10">
      <c r="A44" t="str">
        <f>_raw_predictions_!A44</f>
        <v>Mikal Bridges</v>
      </c>
      <c r="B44">
        <f>(_raw_predictions_!B44*(1-_raw_predictions_!$M44) + 'Score Dashboard'!$B$2*_raw_predictions_!$M44*_coefficients_!B$12- _coefficients_!B$2)/_coefficients_!B$9</f>
        <v>0.60158205535725107</v>
      </c>
      <c r="C44">
        <f>(_raw_predictions_!C44*(1-_raw_predictions_!$M44*'Score Dashboard'!$B$2) + 'Score Dashboard'!$B$2*_raw_predictions_!$M44*_coefficients_!C$12- _coefficients_!C$2)/_coefficients_!C$9</f>
        <v>-0.21934109705486171</v>
      </c>
      <c r="D44">
        <f>(_raw_predictions_!D44*(1-_raw_predictions_!$M44*'Score Dashboard'!$B$2) + 'Score Dashboard'!$B$2*_raw_predictions_!$M44*_coefficients_!D$12- _coefficients_!D$2)/_coefficients_!D$9</f>
        <v>8.4527440531964329E-2</v>
      </c>
      <c r="E44">
        <f>(_raw_predictions_!E44*(1-_raw_predictions_!$M44*'Score Dashboard'!$B$2) + 'Score Dashboard'!$B$2*_raw_predictions_!$M44*_coefficients_!E$12- _coefficients_!E$2)/_coefficients_!E$9</f>
        <v>0.38412334770988843</v>
      </c>
      <c r="F44">
        <f>(_raw_predictions_!F44*(1-_raw_predictions_!$M44*'Score Dashboard'!$B$2) + 'Score Dashboard'!$B$2*_raw_predictions_!$M44*_coefficients_!F$12- _coefficients_!F$2)/_coefficients_!F$9</f>
        <v>4.5948429026031988E-2</v>
      </c>
      <c r="G44">
        <f>(_raw_predictions_!G44*(1-_raw_predictions_!$M44*'Score Dashboard'!$B$2) + 'Score Dashboard'!$B$2*_raw_predictions_!$M44*_coefficients_!G$12- _coefficients_!G$2)/_coefficients_!G$9</f>
        <v>0.5429945329956517</v>
      </c>
      <c r="H44">
        <f>(_coefficients_!H$2 - _raw_predictions_!H44*(1-_raw_predictions_!$M44*'Score Dashboard'!$B$2) - _raw_predictions_!$M44*'Score Dashboard'!$B$2*_coefficients_!H$12)/_coefficients_!H$9</f>
        <v>7.3237801633859378E-3</v>
      </c>
      <c r="I44">
        <f>(1-_raw_predictions_!$M44*'Score Dashboard'!$B$2) * _raw_predictions_!I44/_coefficients_!L$2 * (_raw_predictions_!J44-_coefficients_!I$2)/_coefficients_!I$9</f>
        <v>0.29593635656667827</v>
      </c>
      <c r="J44">
        <f>(1-_raw_predictions_!$M44*'Score Dashboard'!$B$2) * _raw_predictions_!K44/_coefficients_!M$2 * (_raw_predictions_!L44-_coefficients_!J$2)/_coefficients_!J$9</f>
        <v>-0.20770389587823482</v>
      </c>
    </row>
    <row r="45" spans="1:10">
      <c r="A45" t="str">
        <f>_raw_predictions_!A45</f>
        <v>Nerlens Noel</v>
      </c>
      <c r="B45">
        <f>(_raw_predictions_!B45*(1-_raw_predictions_!$M45) + 'Score Dashboard'!$B$2*_raw_predictions_!$M45*_coefficients_!B$12- _coefficients_!B$2)/_coefficients_!B$9</f>
        <v>-1.149760546139019</v>
      </c>
      <c r="C45">
        <f>(_raw_predictions_!C45*(1-_raw_predictions_!$M45*'Score Dashboard'!$B$2) + 'Score Dashboard'!$B$2*_raw_predictions_!$M45*_coefficients_!C$12- _coefficients_!C$2)/_coefficients_!C$9</f>
        <v>-0.91517624260821806</v>
      </c>
      <c r="D45">
        <f>(_raw_predictions_!D45*(1-_raw_predictions_!$M45*'Score Dashboard'!$B$2) + 'Score Dashboard'!$B$2*_raw_predictions_!$M45*_coefficients_!D$12- _coefficients_!D$2)/_coefficients_!D$9</f>
        <v>-1.0434569112447698</v>
      </c>
      <c r="E45">
        <f>(_raw_predictions_!E45*(1-_raw_predictions_!$M45*'Score Dashboard'!$B$2) + 'Score Dashboard'!$B$2*_raw_predictions_!$M45*_coefficients_!E$12- _coefficients_!E$2)/_coefficients_!E$9</f>
        <v>-0.35507020877114681</v>
      </c>
      <c r="F45">
        <f>(_raw_predictions_!F45*(1-_raw_predictions_!$M45*'Score Dashboard'!$B$2) + 'Score Dashboard'!$B$2*_raw_predictions_!$M45*_coefficients_!F$12- _coefficients_!F$2)/_coefficients_!F$9</f>
        <v>-0.16114919541575409</v>
      </c>
      <c r="G45">
        <f>(_raw_predictions_!G45*(1-_raw_predictions_!$M45*'Score Dashboard'!$B$2) + 'Score Dashboard'!$B$2*_raw_predictions_!$M45*_coefficients_!G$12- _coefficients_!G$2)/_coefficients_!G$9</f>
        <v>-0.9062768495167185</v>
      </c>
      <c r="H45">
        <f>(_coefficients_!H$2 - _raw_predictions_!H45*(1-_raw_predictions_!$M45*'Score Dashboard'!$B$2) - _raw_predictions_!$M45*'Score Dashboard'!$B$2*_coefficients_!H$12)/_coefficients_!H$9</f>
        <v>0.85865363907822467</v>
      </c>
      <c r="I45">
        <f>(1-_raw_predictions_!$M45*'Score Dashboard'!$B$2) * _raw_predictions_!I45/_coefficients_!L$2 * (_raw_predictions_!J45-_coefficients_!I$2)/_coefficients_!I$9</f>
        <v>-8.9847947249036719E-2</v>
      </c>
      <c r="J45">
        <f>(1-_raw_predictions_!$M45*'Score Dashboard'!$B$2) * _raw_predictions_!K45/_coefficients_!M$2 * (_raw_predictions_!L45-_coefficients_!J$2)/_coefficients_!J$9</f>
        <v>1.2286481089641275E-2</v>
      </c>
    </row>
    <row r="46" spans="1:10">
      <c r="A46" t="str">
        <f>_raw_predictions_!A46</f>
        <v>Nathan Knight</v>
      </c>
      <c r="B46">
        <f>(_raw_predictions_!B46*(1-_raw_predictions_!$M46) + 'Score Dashboard'!$B$2*_raw_predictions_!$M46*_coefficients_!B$12- _coefficients_!B$2)/_coefficients_!B$9</f>
        <v>-1.1835791229149251</v>
      </c>
      <c r="C46">
        <f>(_raw_predictions_!C46*(1-_raw_predictions_!$M46*'Score Dashboard'!$B$2) + 'Score Dashboard'!$B$2*_raw_predictions_!$M46*_coefficients_!C$12- _coefficients_!C$2)/_coefficients_!C$9</f>
        <v>-0.91610284492127536</v>
      </c>
      <c r="D46">
        <f>(_raw_predictions_!D46*(1-_raw_predictions_!$M46*'Score Dashboard'!$B$2) + 'Score Dashboard'!$B$2*_raw_predictions_!$M46*_coefficients_!D$12- _coefficients_!D$2)/_coefficients_!D$9</f>
        <v>-1.1496748270985828</v>
      </c>
      <c r="E46">
        <f>(_raw_predictions_!E46*(1-_raw_predictions_!$M46*'Score Dashboard'!$B$2) + 'Score Dashboard'!$B$2*_raw_predictions_!$M46*_coefficients_!E$12- _coefficients_!E$2)/_coefficients_!E$9</f>
        <v>-0.67193399061942938</v>
      </c>
      <c r="F46">
        <f>(_raw_predictions_!F46*(1-_raw_predictions_!$M46*'Score Dashboard'!$B$2) + 'Score Dashboard'!$B$2*_raw_predictions_!$M46*_coefficients_!F$12- _coefficients_!F$2)/_coefficients_!F$9</f>
        <v>-0.62809917735147003</v>
      </c>
      <c r="G46">
        <f>(_raw_predictions_!G46*(1-_raw_predictions_!$M46*'Score Dashboard'!$B$2) + 'Score Dashboard'!$B$2*_raw_predictions_!$M46*_coefficients_!G$12- _coefficients_!G$2)/_coefficients_!G$9</f>
        <v>-0.85638730319485623</v>
      </c>
      <c r="H46">
        <f>(_coefficients_!H$2 - _raw_predictions_!H46*(1-_raw_predictions_!$M46*'Score Dashboard'!$B$2) - _raw_predictions_!$M46*'Score Dashboard'!$B$2*_coefficients_!H$12)/_coefficients_!H$9</f>
        <v>0.89525407569226834</v>
      </c>
      <c r="I46">
        <f>(1-_raw_predictions_!$M46*'Score Dashboard'!$B$2) * _raw_predictions_!I46/_coefficients_!L$2 * (_raw_predictions_!J46-_coefficients_!I$2)/_coefficients_!I$9</f>
        <v>-0.10990641756367414</v>
      </c>
      <c r="J46">
        <f>(1-_raw_predictions_!$M46*'Score Dashboard'!$B$2) * _raw_predictions_!K46/_coefficients_!M$2 * (_raw_predictions_!L46-_coefficients_!J$2)/_coefficients_!J$9</f>
        <v>4.5936419191656246E-3</v>
      </c>
    </row>
    <row r="47" spans="1:10">
      <c r="A47" t="str">
        <f>_raw_predictions_!A47</f>
        <v>Nassir Little</v>
      </c>
      <c r="B47">
        <f>(_raw_predictions_!B47*(1-_raw_predictions_!$M47) + 'Score Dashboard'!$B$2*_raw_predictions_!$M47*_coefficients_!B$12- _coefficients_!B$2)/_coefficients_!B$9</f>
        <v>-0.89644796388539505</v>
      </c>
      <c r="C47">
        <f>(_raw_predictions_!C47*(1-_raw_predictions_!$M47*'Score Dashboard'!$B$2) + 'Score Dashboard'!$B$2*_raw_predictions_!$M47*_coefficients_!C$12- _coefficients_!C$2)/_coefficients_!C$9</f>
        <v>-0.75594859646232393</v>
      </c>
      <c r="D47">
        <f>(_raw_predictions_!D47*(1-_raw_predictions_!$M47*'Score Dashboard'!$B$2) + 'Score Dashboard'!$B$2*_raw_predictions_!$M47*_coefficients_!D$12- _coefficients_!D$2)/_coefficients_!D$9</f>
        <v>-1.0278949289401642</v>
      </c>
      <c r="E47">
        <f>(_raw_predictions_!E47*(1-_raw_predictions_!$M47*'Score Dashboard'!$B$2) + 'Score Dashboard'!$B$2*_raw_predictions_!$M47*_coefficients_!E$12- _coefficients_!E$2)/_coefficients_!E$9</f>
        <v>-0.57955125402475383</v>
      </c>
      <c r="F47">
        <f>(_raw_predictions_!F47*(1-_raw_predictions_!$M47*'Score Dashboard'!$B$2) + 'Score Dashboard'!$B$2*_raw_predictions_!$M47*_coefficients_!F$12- _coefficients_!F$2)/_coefficients_!F$9</f>
        <v>-0.35513360937217803</v>
      </c>
      <c r="G47">
        <f>(_raw_predictions_!G47*(1-_raw_predictions_!$M47*'Score Dashboard'!$B$2) + 'Score Dashboard'!$B$2*_raw_predictions_!$M47*_coefficients_!G$12- _coefficients_!G$2)/_coefficients_!G$9</f>
        <v>-0.36421362346270453</v>
      </c>
      <c r="H47">
        <f>(_coefficients_!H$2 - _raw_predictions_!H47*(1-_raw_predictions_!$M47*'Score Dashboard'!$B$2) - _raw_predictions_!$M47*'Score Dashboard'!$B$2*_coefficients_!H$12)/_coefficients_!H$9</f>
        <v>0.8161025850669249</v>
      </c>
      <c r="I47">
        <f>(1-_raw_predictions_!$M47*'Score Dashboard'!$B$2) * _raw_predictions_!I47/_coefficients_!L$2 * (_raw_predictions_!J47-_coefficients_!I$2)/_coefficients_!I$9</f>
        <v>-4.4386063072136515E-2</v>
      </c>
      <c r="J47">
        <f>(1-_raw_predictions_!$M47*'Score Dashboard'!$B$2) * _raw_predictions_!K47/_coefficients_!M$2 * (_raw_predictions_!L47-_coefficients_!J$2)/_coefficients_!J$9</f>
        <v>-0.16335128734370657</v>
      </c>
    </row>
    <row r="48" spans="1:10">
      <c r="A48" t="str">
        <f>_raw_predictions_!A48</f>
        <v>Naji Marshall</v>
      </c>
      <c r="B48">
        <f>(_raw_predictions_!B48*(1-_raw_predictions_!$M48) + 'Score Dashboard'!$B$2*_raw_predictions_!$M48*_coefficients_!B$12- _coefficients_!B$2)/_coefficients_!B$9</f>
        <v>-0.75726250555082264</v>
      </c>
      <c r="C48">
        <f>(_raw_predictions_!C48*(1-_raw_predictions_!$M48*'Score Dashboard'!$B$2) + 'Score Dashboard'!$B$2*_raw_predictions_!$M48*_coefficients_!C$12- _coefficients_!C$2)/_coefficients_!C$9</f>
        <v>-0.71566060405337228</v>
      </c>
      <c r="D48">
        <f>(_raw_predictions_!D48*(1-_raw_predictions_!$M48*'Score Dashboard'!$B$2) + 'Score Dashboard'!$B$2*_raw_predictions_!$M48*_coefficients_!D$12- _coefficients_!D$2)/_coefficients_!D$9</f>
        <v>-0.56167323195175944</v>
      </c>
      <c r="E48">
        <f>(_raw_predictions_!E48*(1-_raw_predictions_!$M48*'Score Dashboard'!$B$2) + 'Score Dashboard'!$B$2*_raw_predictions_!$M48*_coefficients_!E$12- _coefficients_!E$2)/_coefficients_!E$9</f>
        <v>-0.19975989099981997</v>
      </c>
      <c r="F48">
        <f>(_raw_predictions_!F48*(1-_raw_predictions_!$M48*'Score Dashboard'!$B$2) + 'Score Dashboard'!$B$2*_raw_predictions_!$M48*_coefficients_!F$12- _coefficients_!F$2)/_coefficients_!F$9</f>
        <v>-0.71022781017645487</v>
      </c>
      <c r="G48">
        <f>(_raw_predictions_!G48*(1-_raw_predictions_!$M48*'Score Dashboard'!$B$2) + 'Score Dashboard'!$B$2*_raw_predictions_!$M48*_coefficients_!G$12- _coefficients_!G$2)/_coefficients_!G$9</f>
        <v>-0.50390854482488601</v>
      </c>
      <c r="H48">
        <f>(_coefficients_!H$2 - _raw_predictions_!H48*(1-_raw_predictions_!$M48*'Score Dashboard'!$B$2) - _raw_predictions_!$M48*'Score Dashboard'!$B$2*_coefficients_!H$12)/_coefficients_!H$9</f>
        <v>0.46001240695078888</v>
      </c>
      <c r="I48">
        <f>(1-_raw_predictions_!$M48*'Score Dashboard'!$B$2) * _raw_predictions_!I48/_coefficients_!L$2 * (_raw_predictions_!J48-_coefficients_!I$2)/_coefficients_!I$9</f>
        <v>-2.4697659869410304E-2</v>
      </c>
      <c r="J48">
        <f>(1-_raw_predictions_!$M48*'Score Dashboard'!$B$2) * _raw_predictions_!K48/_coefficients_!M$2 * (_raw_predictions_!L48-_coefficients_!J$2)/_coefficients_!J$9</f>
        <v>-0.40750832458338404</v>
      </c>
    </row>
    <row r="49" spans="1:10">
      <c r="A49" t="str">
        <f>_raw_predictions_!A49</f>
        <v>Myles Turner</v>
      </c>
      <c r="B49">
        <f>(_raw_predictions_!B49*(1-_raw_predictions_!$M49) + 'Score Dashboard'!$B$2*_raw_predictions_!$M49*_coefficients_!B$12- _coefficients_!B$2)/_coefficients_!B$9</f>
        <v>0.11843753397151674</v>
      </c>
      <c r="C49">
        <f>(_raw_predictions_!C49*(1-_raw_predictions_!$M49*'Score Dashboard'!$B$2) + 'Score Dashboard'!$B$2*_raw_predictions_!$M49*_coefficients_!C$12- _coefficients_!C$2)/_coefficients_!C$9</f>
        <v>0.42020596579281294</v>
      </c>
      <c r="D49">
        <f>(_raw_predictions_!D49*(1-_raw_predictions_!$M49*'Score Dashboard'!$B$2) + 'Score Dashboard'!$B$2*_raw_predictions_!$M49*_coefficients_!D$12- _coefficients_!D$2)/_coefficients_!D$9</f>
        <v>-0.8512942179718368</v>
      </c>
      <c r="E49">
        <f>(_raw_predictions_!E49*(1-_raw_predictions_!$M49*'Score Dashboard'!$B$2) + 'Score Dashboard'!$B$2*_raw_predictions_!$M49*_coefficients_!E$12- _coefficients_!E$2)/_coefficients_!E$9</f>
        <v>-0.34250668671064882</v>
      </c>
      <c r="F49">
        <f>(_raw_predictions_!F49*(1-_raw_predictions_!$M49*'Score Dashboard'!$B$2) + 'Score Dashboard'!$B$2*_raw_predictions_!$M49*_coefficients_!F$12- _coefficients_!F$2)/_coefficients_!F$9</f>
        <v>2.0541116716772083</v>
      </c>
      <c r="G49">
        <f>(_raw_predictions_!G49*(1-_raw_predictions_!$M49*'Score Dashboard'!$B$2) + 'Score Dashboard'!$B$2*_raw_predictions_!$M49*_coefficients_!G$12- _coefficients_!G$2)/_coefficients_!G$9</f>
        <v>-0.12046630896775611</v>
      </c>
      <c r="H49">
        <f>(_coefficients_!H$2 - _raw_predictions_!H49*(1-_raw_predictions_!$M49*'Score Dashboard'!$B$2) - _raw_predictions_!$M49*'Score Dashboard'!$B$2*_coefficients_!H$12)/_coefficients_!H$9</f>
        <v>0.13034557780318054</v>
      </c>
      <c r="I49">
        <f>(1-_raw_predictions_!$M49*'Score Dashboard'!$B$2) * _raw_predictions_!I49/_coefficients_!L$2 * (_raw_predictions_!J49-_coefficients_!I$2)/_coefficients_!I$9</f>
        <v>-0.17191446648436601</v>
      </c>
      <c r="J49">
        <f>(1-_raw_predictions_!$M49*'Score Dashboard'!$B$2) * _raw_predictions_!K49/_coefficients_!M$2 * (_raw_predictions_!L49-_coefficients_!J$2)/_coefficients_!J$9</f>
        <v>0.27544397905528645</v>
      </c>
    </row>
    <row r="50" spans="1:10">
      <c r="A50" t="str">
        <f>_raw_predictions_!A50</f>
        <v>Moussa Diabate</v>
      </c>
      <c r="B50">
        <f>(_raw_predictions_!B50*(1-_raw_predictions_!$M50) + 'Score Dashboard'!$B$2*_raw_predictions_!$M50*_coefficients_!B$12- _coefficients_!B$2)/_coefficients_!B$9</f>
        <v>-1.2078048302605302</v>
      </c>
      <c r="C50">
        <f>(_raw_predictions_!C50*(1-_raw_predictions_!$M50*'Score Dashboard'!$B$2) + 'Score Dashboard'!$B$2*_raw_predictions_!$M50*_coefficients_!C$12- _coefficients_!C$2)/_coefficients_!C$9</f>
        <v>-0.89141108853199036</v>
      </c>
      <c r="D50">
        <f>(_raw_predictions_!D50*(1-_raw_predictions_!$M50*'Score Dashboard'!$B$2) + 'Score Dashboard'!$B$2*_raw_predictions_!$M50*_coefficients_!D$12- _coefficients_!D$2)/_coefficients_!D$9</f>
        <v>-1.1637138045087629</v>
      </c>
      <c r="E50">
        <f>(_raw_predictions_!E50*(1-_raw_predictions_!$M50*'Score Dashboard'!$B$2) + 'Score Dashboard'!$B$2*_raw_predictions_!$M50*_coefficients_!E$12- _coefficients_!E$2)/_coefficients_!E$9</f>
        <v>-0.66031797778568324</v>
      </c>
      <c r="F50">
        <f>(_raw_predictions_!F50*(1-_raw_predictions_!$M50*'Score Dashboard'!$B$2) + 'Score Dashboard'!$B$2*_raw_predictions_!$M50*_coefficients_!F$12- _coefficients_!F$2)/_coefficients_!F$9</f>
        <v>-0.45109893150924524</v>
      </c>
      <c r="G50">
        <f>(_raw_predictions_!G50*(1-_raw_predictions_!$M50*'Score Dashboard'!$B$2) + 'Score Dashboard'!$B$2*_raw_predictions_!$M50*_coefficients_!G$12- _coefficients_!G$2)/_coefficients_!G$9</f>
        <v>-0.99092184031216712</v>
      </c>
      <c r="H50">
        <f>(_coefficients_!H$2 - _raw_predictions_!H50*(1-_raw_predictions_!$M50*'Score Dashboard'!$B$2) - _raw_predictions_!$M50*'Score Dashboard'!$B$2*_coefficients_!H$12)/_coefficients_!H$9</f>
        <v>0.92819329274768203</v>
      </c>
      <c r="I50">
        <f>(1-_raw_predictions_!$M50*'Score Dashboard'!$B$2) * _raw_predictions_!I50/_coefficients_!L$2 * (_raw_predictions_!J50-_coefficients_!I$2)/_coefficients_!I$9</f>
        <v>-0.14474979523400522</v>
      </c>
      <c r="J50">
        <f>(1-_raw_predictions_!$M50*'Score Dashboard'!$B$2) * _raw_predictions_!K50/_coefficients_!M$2 * (_raw_predictions_!L50-_coefficients_!J$2)/_coefficients_!J$9</f>
        <v>1.9824781906771994E-2</v>
      </c>
    </row>
    <row r="51" spans="1:10">
      <c r="A51" t="str">
        <f>_raw_predictions_!A51</f>
        <v>Moses Moody</v>
      </c>
      <c r="B51">
        <f>(_raw_predictions_!B51*(1-_raw_predictions_!$M51) + 'Score Dashboard'!$B$2*_raw_predictions_!$M51*_coefficients_!B$12- _coefficients_!B$2)/_coefficients_!B$9</f>
        <v>-0.94650252405134971</v>
      </c>
      <c r="C51">
        <f>(_raw_predictions_!C51*(1-_raw_predictions_!$M51*'Score Dashboard'!$B$2) + 'Score Dashboard'!$B$2*_raw_predictions_!$M51*_coefficients_!C$12- _coefficients_!C$2)/_coefficients_!C$9</f>
        <v>-1.046355554023606</v>
      </c>
      <c r="D51">
        <f>(_raw_predictions_!D51*(1-_raw_predictions_!$M51*'Score Dashboard'!$B$2) + 'Score Dashboard'!$B$2*_raw_predictions_!$M51*_coefficients_!D$12- _coefficients_!D$2)/_coefficients_!D$9</f>
        <v>-1.0468310262659724</v>
      </c>
      <c r="E51">
        <f>(_raw_predictions_!E51*(1-_raw_predictions_!$M51*'Score Dashboard'!$B$2) + 'Score Dashboard'!$B$2*_raw_predictions_!$M51*_coefficients_!E$12- _coefficients_!E$2)/_coefficients_!E$9</f>
        <v>-0.58862571214658077</v>
      </c>
      <c r="F51">
        <f>(_raw_predictions_!F51*(1-_raw_predictions_!$M51*'Score Dashboard'!$B$2) + 'Score Dashboard'!$B$2*_raw_predictions_!$M51*_coefficients_!F$12- _coefficients_!F$2)/_coefficients_!F$9</f>
        <v>-0.64436057848729267</v>
      </c>
      <c r="G51">
        <f>(_raw_predictions_!G51*(1-_raw_predictions_!$M51*'Score Dashboard'!$B$2) + 'Score Dashboard'!$B$2*_raw_predictions_!$M51*_coefficients_!G$12- _coefficients_!G$2)/_coefficients_!G$9</f>
        <v>-0.46341642699966845</v>
      </c>
      <c r="H51">
        <f>(_coefficients_!H$2 - _raw_predictions_!H51*(1-_raw_predictions_!$M51*'Score Dashboard'!$B$2) - _raw_predictions_!$M51*'Score Dashboard'!$B$2*_coefficients_!H$12)/_coefficients_!H$9</f>
        <v>0.85977898583214096</v>
      </c>
      <c r="I51">
        <f>(1-_raw_predictions_!$M51*'Score Dashboard'!$B$2) * _raw_predictions_!I51/_coefficients_!L$2 * (_raw_predictions_!J51-_coefficients_!I$2)/_coefficients_!I$9</f>
        <v>1.8114666401985762E-2</v>
      </c>
      <c r="J51">
        <f>(1-_raw_predictions_!$M51*'Score Dashboard'!$B$2) * _raw_predictions_!K51/_coefficients_!M$2 * (_raw_predictions_!L51-_coefficients_!J$2)/_coefficients_!J$9</f>
        <v>-0.15493091403818146</v>
      </c>
    </row>
    <row r="52" spans="1:10">
      <c r="A52" t="str">
        <f>_raw_predictions_!A52</f>
        <v>Moses Brown</v>
      </c>
      <c r="B52">
        <f>(_raw_predictions_!B52*(1-_raw_predictions_!$M52) + 'Score Dashboard'!$B$2*_raw_predictions_!$M52*_coefficients_!B$12- _coefficients_!B$2)/_coefficients_!B$9</f>
        <v>-1.2278224676816933</v>
      </c>
      <c r="C52">
        <f>(_raw_predictions_!C52*(1-_raw_predictions_!$M52*'Score Dashboard'!$B$2) + 'Score Dashboard'!$B$2*_raw_predictions_!$M52*_coefficients_!C$12- _coefficients_!C$2)/_coefficients_!C$9</f>
        <v>-0.74345919562591856</v>
      </c>
      <c r="D52">
        <f>(_raw_predictions_!D52*(1-_raw_predictions_!$M52*'Score Dashboard'!$B$2) + 'Score Dashboard'!$B$2*_raw_predictions_!$M52*_coefficients_!D$12- _coefficients_!D$2)/_coefficients_!D$9</f>
        <v>-1.2084755979148181</v>
      </c>
      <c r="E52">
        <f>(_raw_predictions_!E52*(1-_raw_predictions_!$M52*'Score Dashboard'!$B$2) + 'Score Dashboard'!$B$2*_raw_predictions_!$M52*_coefficients_!E$12- _coefficients_!E$2)/_coefficients_!E$9</f>
        <v>-0.76726467372337981</v>
      </c>
      <c r="F52">
        <f>(_raw_predictions_!F52*(1-_raw_predictions_!$M52*'Score Dashboard'!$B$2) + 'Score Dashboard'!$B$2*_raw_predictions_!$M52*_coefficients_!F$12- _coefficients_!F$2)/_coefficients_!F$9</f>
        <v>-0.30767779805884093</v>
      </c>
      <c r="G52">
        <f>(_raw_predictions_!G52*(1-_raw_predictions_!$M52*'Score Dashboard'!$B$2) + 'Score Dashboard'!$B$2*_raw_predictions_!$M52*_coefficients_!G$12- _coefficients_!G$2)/_coefficients_!G$9</f>
        <v>-1.0939504356484659</v>
      </c>
      <c r="H52">
        <f>(_coefficients_!H$2 - _raw_predictions_!H52*(1-_raw_predictions_!$M52*'Score Dashboard'!$B$2) - _raw_predictions_!$M52*'Score Dashboard'!$B$2*_coefficients_!H$12)/_coefficients_!H$9</f>
        <v>0.93965593204777331</v>
      </c>
      <c r="I52">
        <f>(1-_raw_predictions_!$M52*'Score Dashboard'!$B$2) * _raw_predictions_!I52/_coefficients_!L$2 * (_raw_predictions_!J52-_coefficients_!I$2)/_coefficients_!I$9</f>
        <v>-0.37250192065893756</v>
      </c>
      <c r="J52">
        <f>(1-_raw_predictions_!$M52*'Score Dashboard'!$B$2) * _raw_predictions_!K52/_coefficients_!M$2 * (_raw_predictions_!L52-_coefficients_!J$2)/_coefficients_!J$9</f>
        <v>0.10013170717551023</v>
      </c>
    </row>
    <row r="53" spans="1:10">
      <c r="A53" t="str">
        <f>_raw_predictions_!A53</f>
        <v>Moritz Wagner</v>
      </c>
      <c r="B53">
        <f>(_raw_predictions_!B53*(1-_raw_predictions_!$M53) + 'Score Dashboard'!$B$2*_raw_predictions_!$M53*_coefficients_!B$12- _coefficients_!B$2)/_coefficients_!B$9</f>
        <v>-0.67530994759940188</v>
      </c>
      <c r="C53">
        <f>(_raw_predictions_!C53*(1-_raw_predictions_!$M53*'Score Dashboard'!$B$2) + 'Score Dashboard'!$B$2*_raw_predictions_!$M53*_coefficients_!C$12- _coefficients_!C$2)/_coefficients_!C$9</f>
        <v>-0.40617795304039039</v>
      </c>
      <c r="D53">
        <f>(_raw_predictions_!D53*(1-_raw_predictions_!$M53*'Score Dashboard'!$B$2) + 'Score Dashboard'!$B$2*_raw_predictions_!$M53*_coefficients_!D$12- _coefficients_!D$2)/_coefficients_!D$9</f>
        <v>-0.90488870233062135</v>
      </c>
      <c r="E53">
        <f>(_raw_predictions_!E53*(1-_raw_predictions_!$M53*'Score Dashboard'!$B$2) + 'Score Dashboard'!$B$2*_raw_predictions_!$M53*_coefficients_!E$12- _coefficients_!E$2)/_coefficients_!E$9</f>
        <v>-0.40300071301041657</v>
      </c>
      <c r="F53">
        <f>(_raw_predictions_!F53*(1-_raw_predictions_!$M53*'Score Dashboard'!$B$2) + 'Score Dashboard'!$B$2*_raw_predictions_!$M53*_coefficients_!F$12- _coefficients_!F$2)/_coefficients_!F$9</f>
        <v>-0.53974650740578034</v>
      </c>
      <c r="G53">
        <f>(_raw_predictions_!G53*(1-_raw_predictions_!$M53*'Score Dashboard'!$B$2) + 'Score Dashboard'!$B$2*_raw_predictions_!$M53*_coefficients_!G$12- _coefficients_!G$2)/_coefficients_!G$9</f>
        <v>-0.50195937159896009</v>
      </c>
      <c r="H53">
        <f>(_coefficients_!H$2 - _raw_predictions_!H53*(1-_raw_predictions_!$M53*'Score Dashboard'!$B$2) - _raw_predictions_!$M53*'Score Dashboard'!$B$2*_coefficients_!H$12)/_coefficients_!H$9</f>
        <v>0.56988972678155869</v>
      </c>
      <c r="I53">
        <f>(1-_raw_predictions_!$M53*'Score Dashboard'!$B$2) * _raw_predictions_!I53/_coefficients_!L$2 * (_raw_predictions_!J53-_coefficients_!I$2)/_coefficients_!I$9</f>
        <v>8.0507436644280728E-2</v>
      </c>
      <c r="J53">
        <f>(1-_raw_predictions_!$M53*'Score Dashboard'!$B$2) * _raw_predictions_!K53/_coefficients_!M$2 * (_raw_predictions_!L53-_coefficients_!J$2)/_coefficients_!J$9</f>
        <v>2.8417091090562601E-2</v>
      </c>
    </row>
    <row r="54" spans="1:10">
      <c r="A54" t="str">
        <f>_raw_predictions_!A54</f>
        <v>Montrezl Harrell</v>
      </c>
      <c r="B54">
        <f>(_raw_predictions_!B54*(1-_raw_predictions_!$M54) + 'Score Dashboard'!$B$2*_raw_predictions_!$M54*_coefficients_!B$12- _coefficients_!B$2)/_coefficients_!B$9</f>
        <v>-1.1212545444996038</v>
      </c>
      <c r="C54">
        <f>(_raw_predictions_!C54*(1-_raw_predictions_!$M54*'Score Dashboard'!$B$2) + 'Score Dashboard'!$B$2*_raw_predictions_!$M54*_coefficients_!C$12- _coefficients_!C$2)/_coefficients_!C$9</f>
        <v>-0.79181653868373536</v>
      </c>
      <c r="D54">
        <f>(_raw_predictions_!D54*(1-_raw_predictions_!$M54*'Score Dashboard'!$B$2) + 'Score Dashboard'!$B$2*_raw_predictions_!$M54*_coefficients_!D$12- _coefficients_!D$2)/_coefficients_!D$9</f>
        <v>-1.1629008223094857</v>
      </c>
      <c r="E54">
        <f>(_raw_predictions_!E54*(1-_raw_predictions_!$M54*'Score Dashboard'!$B$2) + 'Score Dashboard'!$B$2*_raw_predictions_!$M54*_coefficients_!E$12- _coefficients_!E$2)/_coefficients_!E$9</f>
        <v>-0.72482661037765128</v>
      </c>
      <c r="F54">
        <f>(_raw_predictions_!F54*(1-_raw_predictions_!$M54*'Score Dashboard'!$B$2) + 'Score Dashboard'!$B$2*_raw_predictions_!$M54*_coefficients_!F$12- _coefficients_!F$2)/_coefficients_!F$9</f>
        <v>-0.33675057552569443</v>
      </c>
      <c r="G54">
        <f>(_raw_predictions_!G54*(1-_raw_predictions_!$M54*'Score Dashboard'!$B$2) + 'Score Dashboard'!$B$2*_raw_predictions_!$M54*_coefficients_!G$12- _coefficients_!G$2)/_coefficients_!G$9</f>
        <v>-1.1277573226193252</v>
      </c>
      <c r="H54">
        <f>(_coefficients_!H$2 - _raw_predictions_!H54*(1-_raw_predictions_!$M54*'Score Dashboard'!$B$2) - _raw_predictions_!$M54*'Score Dashboard'!$B$2*_coefficients_!H$12)/_coefficients_!H$9</f>
        <v>0.95634560193942597</v>
      </c>
      <c r="I54">
        <f>(1-_raw_predictions_!$M54*'Score Dashboard'!$B$2) * _raw_predictions_!I54/_coefficients_!L$2 * (_raw_predictions_!J54-_coefficients_!I$2)/_coefficients_!I$9</f>
        <v>-0.18796317298088525</v>
      </c>
      <c r="J54">
        <f>(1-_raw_predictions_!$M54*'Score Dashboard'!$B$2) * _raw_predictions_!K54/_coefficients_!M$2 * (_raw_predictions_!L54-_coefficients_!J$2)/_coefficients_!J$9</f>
        <v>0.33767067155723812</v>
      </c>
    </row>
    <row r="55" spans="1:10">
      <c r="A55" t="str">
        <f>_raw_predictions_!A55</f>
        <v>Monte Morris</v>
      </c>
      <c r="B55">
        <f>(_raw_predictions_!B55*(1-_raw_predictions_!$M55) + 'Score Dashboard'!$B$2*_raw_predictions_!$M55*_coefficients_!B$12- _coefficients_!B$2)/_coefficients_!B$9</f>
        <v>-0.63907605552093671</v>
      </c>
      <c r="C55">
        <f>(_raw_predictions_!C55*(1-_raw_predictions_!$M55*'Score Dashboard'!$B$2) + 'Score Dashboard'!$B$2*_raw_predictions_!$M55*_coefficients_!C$12- _coefficients_!C$2)/_coefficients_!C$9</f>
        <v>-0.79960323960253987</v>
      </c>
      <c r="D55">
        <f>(_raw_predictions_!D55*(1-_raw_predictions_!$M55*'Score Dashboard'!$B$2) + 'Score Dashboard'!$B$2*_raw_predictions_!$M55*_coefficients_!D$12- _coefficients_!D$2)/_coefficients_!D$9</f>
        <v>0.41163477658501246</v>
      </c>
      <c r="E55">
        <f>(_raw_predictions_!E55*(1-_raw_predictions_!$M55*'Score Dashboard'!$B$2) + 'Score Dashboard'!$B$2*_raw_predictions_!$M55*_coefficients_!E$12- _coefficients_!E$2)/_coefficients_!E$9</f>
        <v>-0.2955426603560925</v>
      </c>
      <c r="F55">
        <f>(_raw_predictions_!F55*(1-_raw_predictions_!$M55*'Score Dashboard'!$B$2) + 'Score Dashboard'!$B$2*_raw_predictions_!$M55*_coefficients_!F$12- _coefficients_!F$2)/_coefficients_!F$9</f>
        <v>-0.66875913905563344</v>
      </c>
      <c r="G55">
        <f>(_raw_predictions_!G55*(1-_raw_predictions_!$M55*'Score Dashboard'!$B$2) + 'Score Dashboard'!$B$2*_raw_predictions_!$M55*_coefficients_!G$12- _coefficients_!G$2)/_coefficients_!G$9</f>
        <v>-0.25977732084114386</v>
      </c>
      <c r="H55">
        <f>(_coefficients_!H$2 - _raw_predictions_!H55*(1-_raw_predictions_!$M55*'Score Dashboard'!$B$2) - _raw_predictions_!$M55*'Score Dashboard'!$B$2*_coefficients_!H$12)/_coefficients_!H$9</f>
        <v>0.71253805395207126</v>
      </c>
      <c r="I55">
        <f>(1-_raw_predictions_!$M55*'Score Dashboard'!$B$2) * _raw_predictions_!I55/_coefficients_!L$2 * (_raw_predictions_!J55-_coefficients_!I$2)/_coefficients_!I$9</f>
        <v>0.10943092417869955</v>
      </c>
      <c r="J55">
        <f>(1-_raw_predictions_!$M55*'Score Dashboard'!$B$2) * _raw_predictions_!K55/_coefficients_!M$2 * (_raw_predictions_!L55-_coefficients_!J$2)/_coefficients_!J$9</f>
        <v>-9.2331017672844601E-2</v>
      </c>
    </row>
    <row r="56" spans="1:10">
      <c r="A56" t="str">
        <f>_raw_predictions_!A56</f>
        <v>Mo Bamba</v>
      </c>
      <c r="B56">
        <f>(_raw_predictions_!B56*(1-_raw_predictions_!$M56) + 'Score Dashboard'!$B$2*_raw_predictions_!$M56*_coefficients_!B$12- _coefficients_!B$2)/_coefficients_!B$9</f>
        <v>-1.0482731340662528</v>
      </c>
      <c r="C56">
        <f>(_raw_predictions_!C56*(1-_raw_predictions_!$M56*'Score Dashboard'!$B$2) + 'Score Dashboard'!$B$2*_raw_predictions_!$M56*_coefficients_!C$12- _coefficients_!C$2)/_coefficients_!C$9</f>
        <v>-0.35827647484833874</v>
      </c>
      <c r="D56">
        <f>(_raw_predictions_!D56*(1-_raw_predictions_!$M56*'Score Dashboard'!$B$2) + 'Score Dashboard'!$B$2*_raw_predictions_!$M56*_coefficients_!D$12- _coefficients_!D$2)/_coefficients_!D$9</f>
        <v>-1.1048300472325916</v>
      </c>
      <c r="E56">
        <f>(_raw_predictions_!E56*(1-_raw_predictions_!$M56*'Score Dashboard'!$B$2) + 'Score Dashboard'!$B$2*_raw_predictions_!$M56*_coefficients_!E$12- _coefficients_!E$2)/_coefficients_!E$9</f>
        <v>-0.79855958393175885</v>
      </c>
      <c r="F56">
        <f>(_raw_predictions_!F56*(1-_raw_predictions_!$M56*'Score Dashboard'!$B$2) + 'Score Dashboard'!$B$2*_raw_predictions_!$M56*_coefficients_!F$12- _coefficients_!F$2)/_coefficients_!F$9</f>
        <v>0.33547132261030399</v>
      </c>
      <c r="G56">
        <f>(_raw_predictions_!G56*(1-_raw_predictions_!$M56*'Score Dashboard'!$B$2) + 'Score Dashboard'!$B$2*_raw_predictions_!$M56*_coefficients_!G$12- _coefficients_!G$2)/_coefficients_!G$9</f>
        <v>-0.45440526205004955</v>
      </c>
      <c r="H56">
        <f>(_coefficients_!H$2 - _raw_predictions_!H56*(1-_raw_predictions_!$M56*'Score Dashboard'!$B$2) - _raw_predictions_!$M56*'Score Dashboard'!$B$2*_coefficients_!H$12)/_coefficients_!H$9</f>
        <v>0.85106228386379423</v>
      </c>
      <c r="I56">
        <f>(1-_raw_predictions_!$M56*'Score Dashboard'!$B$2) * _raw_predictions_!I56/_coefficients_!L$2 * (_raw_predictions_!J56-_coefficients_!I$2)/_coefficients_!I$9</f>
        <v>-7.5458139634549753E-2</v>
      </c>
      <c r="J56">
        <f>(1-_raw_predictions_!$M56*'Score Dashboard'!$B$2) * _raw_predictions_!K56/_coefficients_!M$2 * (_raw_predictions_!L56-_coefficients_!J$2)/_coefficients_!J$9</f>
        <v>-6.4908334771171517E-4</v>
      </c>
    </row>
    <row r="57" spans="1:10">
      <c r="A57" t="str">
        <f>_raw_predictions_!A57</f>
        <v>Mitchell Robinson</v>
      </c>
      <c r="B57">
        <f>(_raw_predictions_!B57*(1-_raw_predictions_!$M57) + 'Score Dashboard'!$B$2*_raw_predictions_!$M57*_coefficients_!B$12- _coefficients_!B$2)/_coefficients_!B$9</f>
        <v>-0.93790516172922678</v>
      </c>
      <c r="C57">
        <f>(_raw_predictions_!C57*(1-_raw_predictions_!$M57*'Score Dashboard'!$B$2) + 'Score Dashboard'!$B$2*_raw_predictions_!$M57*_coefficients_!C$12- _coefficients_!C$2)/_coefficients_!C$9</f>
        <v>1.3193683006096877</v>
      </c>
      <c r="D57">
        <f>(_raw_predictions_!D57*(1-_raw_predictions_!$M57*'Score Dashboard'!$B$2) + 'Score Dashboard'!$B$2*_raw_predictions_!$M57*_coefficients_!D$12- _coefficients_!D$2)/_coefficients_!D$9</f>
        <v>-1.1417482062403708</v>
      </c>
      <c r="E57">
        <f>(_raw_predictions_!E57*(1-_raw_predictions_!$M57*'Score Dashboard'!$B$2) + 'Score Dashboard'!$B$2*_raw_predictions_!$M57*_coefficients_!E$12- _coefficients_!E$2)/_coefficients_!E$9</f>
        <v>-2.1180286336229353E-2</v>
      </c>
      <c r="F57">
        <f>(_raw_predictions_!F57*(1-_raw_predictions_!$M57*'Score Dashboard'!$B$2) + 'Score Dashboard'!$B$2*_raw_predictions_!$M57*_coefficients_!F$12- _coefficients_!F$2)/_coefficients_!F$9</f>
        <v>1.7468805546189421</v>
      </c>
      <c r="G57">
        <f>(_raw_predictions_!G57*(1-_raw_predictions_!$M57*'Score Dashboard'!$B$2) + 'Score Dashboard'!$B$2*_raw_predictions_!$M57*_coefficients_!G$12- _coefficients_!G$2)/_coefficients_!G$9</f>
        <v>-1.2669338753571551</v>
      </c>
      <c r="H57">
        <f>(_coefficients_!H$2 - _raw_predictions_!H57*(1-_raw_predictions_!$M57*'Score Dashboard'!$B$2) - _raw_predictions_!$M57*'Score Dashboard'!$B$2*_coefficients_!H$12)/_coefficients_!H$9</f>
        <v>0.75799365033275834</v>
      </c>
      <c r="I57">
        <f>(1-_raw_predictions_!$M57*'Score Dashboard'!$B$2) * _raw_predictions_!I57/_coefficients_!L$2 * (_raw_predictions_!J57-_coefficients_!I$2)/_coefficients_!I$9</f>
        <v>-1.105088839558682</v>
      </c>
      <c r="J57">
        <f>(1-_raw_predictions_!$M57*'Score Dashboard'!$B$2) * _raw_predictions_!K57/_coefficients_!M$2 * (_raw_predictions_!L57-_coefficients_!J$2)/_coefficients_!J$9</f>
        <v>0.72101961808318726</v>
      </c>
    </row>
    <row r="58" spans="1:10">
      <c r="A58" t="str">
        <f>_raw_predictions_!A58</f>
        <v>Miles McBride</v>
      </c>
      <c r="B58">
        <f>(_raw_predictions_!B58*(1-_raw_predictions_!$M58) + 'Score Dashboard'!$B$2*_raw_predictions_!$M58*_coefficients_!B$12- _coefficients_!B$2)/_coefficients_!B$9</f>
        <v>-1.1311771780383164</v>
      </c>
      <c r="C58">
        <f>(_raw_predictions_!C58*(1-_raw_predictions_!$M58*'Score Dashboard'!$B$2) + 'Score Dashboard'!$B$2*_raw_predictions_!$M58*_coefficients_!C$12- _coefficients_!C$2)/_coefficients_!C$9</f>
        <v>-1.2519693380711359</v>
      </c>
      <c r="D58">
        <f>(_raw_predictions_!D58*(1-_raw_predictions_!$M58*'Score Dashboard'!$B$2) + 'Score Dashboard'!$B$2*_raw_predictions_!$M58*_coefficients_!D$12- _coefficients_!D$2)/_coefficients_!D$9</f>
        <v>-0.76615723914426626</v>
      </c>
      <c r="E58">
        <f>(_raw_predictions_!E58*(1-_raw_predictions_!$M58*'Score Dashboard'!$B$2) + 'Score Dashboard'!$B$2*_raw_predictions_!$M58*_coefficients_!E$12- _coefficients_!E$2)/_coefficients_!E$9</f>
        <v>-0.40849184819511675</v>
      </c>
      <c r="F58">
        <f>(_raw_predictions_!F58*(1-_raw_predictions_!$M58*'Score Dashboard'!$B$2) + 'Score Dashboard'!$B$2*_raw_predictions_!$M58*_coefficients_!F$12- _coefficients_!F$2)/_coefficients_!F$9</f>
        <v>-0.72981073234134441</v>
      </c>
      <c r="G58">
        <f>(_raw_predictions_!G58*(1-_raw_predictions_!$M58*'Score Dashboard'!$B$2) + 'Score Dashboard'!$B$2*_raw_predictions_!$M58*_coefficients_!G$12- _coefficients_!G$2)/_coefficients_!G$9</f>
        <v>-0.4016220748832337</v>
      </c>
      <c r="H58">
        <f>(_coefficients_!H$2 - _raw_predictions_!H58*(1-_raw_predictions_!$M58*'Score Dashboard'!$B$2) - _raw_predictions_!$M58*'Score Dashboard'!$B$2*_coefficients_!H$12)/_coefficients_!H$9</f>
        <v>0.85658391433052994</v>
      </c>
      <c r="I58">
        <f>(1-_raw_predictions_!$M58*'Score Dashboard'!$B$2) * _raw_predictions_!I58/_coefficients_!L$2 * (_raw_predictions_!J58-_coefficients_!I$2)/_coefficients_!I$9</f>
        <v>-7.2158994587399411E-2</v>
      </c>
      <c r="J58">
        <f>(1-_raw_predictions_!$M58*'Score Dashboard'!$B$2) * _raw_predictions_!K58/_coefficients_!M$2 * (_raw_predictions_!L58-_coefficients_!J$2)/_coefficients_!J$9</f>
        <v>-0.20380606206725368</v>
      </c>
    </row>
    <row r="59" spans="1:10">
      <c r="A59" t="str">
        <f>_raw_predictions_!A59</f>
        <v>Mike Muscala</v>
      </c>
      <c r="B59">
        <f>(_raw_predictions_!B59*(1-_raw_predictions_!$M59) + 'Score Dashboard'!$B$2*_raw_predictions_!$M59*_coefficients_!B$12- _coefficients_!B$2)/_coefficients_!B$9</f>
        <v>-1.1461553929282309</v>
      </c>
      <c r="C59">
        <f>(_raw_predictions_!C59*(1-_raw_predictions_!$M59*'Score Dashboard'!$B$2) + 'Score Dashboard'!$B$2*_raw_predictions_!$M59*_coefficients_!C$12- _coefficients_!C$2)/_coefficients_!C$9</f>
        <v>-0.98458519633012453</v>
      </c>
      <c r="D59">
        <f>(_raw_predictions_!D59*(1-_raw_predictions_!$M59*'Score Dashboard'!$B$2) + 'Score Dashboard'!$B$2*_raw_predictions_!$M59*_coefficients_!D$12- _coefficients_!D$2)/_coefficients_!D$9</f>
        <v>-1.1700644049353361</v>
      </c>
      <c r="E59">
        <f>(_raw_predictions_!E59*(1-_raw_predictions_!$M59*'Score Dashboard'!$B$2) + 'Score Dashboard'!$B$2*_raw_predictions_!$M59*_coefficients_!E$12- _coefficients_!E$2)/_coefficients_!E$9</f>
        <v>-0.84089168670061731</v>
      </c>
      <c r="F59">
        <f>(_raw_predictions_!F59*(1-_raw_predictions_!$M59*'Score Dashboard'!$B$2) + 'Score Dashboard'!$B$2*_raw_predictions_!$M59*_coefficients_!F$12- _coefficients_!F$2)/_coefficients_!F$9</f>
        <v>-0.46058937064818561</v>
      </c>
      <c r="G59">
        <f>(_raw_predictions_!G59*(1-_raw_predictions_!$M59*'Score Dashboard'!$B$2) + 'Score Dashboard'!$B$2*_raw_predictions_!$M59*_coefficients_!G$12- _coefficients_!G$2)/_coefficients_!G$9</f>
        <v>-0.43030060612193655</v>
      </c>
      <c r="H59">
        <f>(_coefficients_!H$2 - _raw_predictions_!H59*(1-_raw_predictions_!$M59*'Score Dashboard'!$B$2) - _raw_predictions_!$M59*'Score Dashboard'!$B$2*_coefficients_!H$12)/_coefficients_!H$9</f>
        <v>1.0924879355023898</v>
      </c>
      <c r="I59">
        <f>(1-_raw_predictions_!$M59*'Score Dashboard'!$B$2) * _raw_predictions_!I59/_coefficients_!L$2 * (_raw_predictions_!J59-_coefficients_!I$2)/_coefficients_!I$9</f>
        <v>-1.7788465278723135E-2</v>
      </c>
      <c r="J59">
        <f>(1-_raw_predictions_!$M59*'Score Dashboard'!$B$2) * _raw_predictions_!K59/_coefficients_!M$2 * (_raw_predictions_!L59-_coefficients_!J$2)/_coefficients_!J$9</f>
        <v>-9.7987128423556336E-2</v>
      </c>
    </row>
    <row r="60" spans="1:10">
      <c r="A60" t="str">
        <f>_raw_predictions_!A60</f>
        <v>Luka Garza</v>
      </c>
      <c r="B60">
        <f>(_raw_predictions_!B60*(1-_raw_predictions_!$M60) + 'Score Dashboard'!$B$2*_raw_predictions_!$M60*_coefficients_!B$12- _coefficients_!B$2)/_coefficients_!B$9</f>
        <v>-1.1723971520253946</v>
      </c>
      <c r="C60">
        <f>(_raw_predictions_!C60*(1-_raw_predictions_!$M60*'Score Dashboard'!$B$2) + 'Score Dashboard'!$B$2*_raw_predictions_!$M60*_coefficients_!C$12- _coefficients_!C$2)/_coefficients_!C$9</f>
        <v>-1.0098929574117095</v>
      </c>
      <c r="D60">
        <f>(_raw_predictions_!D60*(1-_raw_predictions_!$M60*'Score Dashboard'!$B$2) + 'Score Dashboard'!$B$2*_raw_predictions_!$M60*_coefficients_!D$12- _coefficients_!D$2)/_coefficients_!D$9</f>
        <v>-1.2142987622090091</v>
      </c>
      <c r="E60">
        <f>(_raw_predictions_!E60*(1-_raw_predictions_!$M60*'Score Dashboard'!$B$2) + 'Score Dashboard'!$B$2*_raw_predictions_!$M60*_coefficients_!E$12- _coefficients_!E$2)/_coefficients_!E$9</f>
        <v>-0.86118281179456457</v>
      </c>
      <c r="F60">
        <f>(_raw_predictions_!F60*(1-_raw_predictions_!$M60*'Score Dashboard'!$B$2) + 'Score Dashboard'!$B$2*_raw_predictions_!$M60*_coefficients_!F$12- _coefficients_!F$2)/_coefficients_!F$9</f>
        <v>-0.60557815082332855</v>
      </c>
      <c r="G60">
        <f>(_raw_predictions_!G60*(1-_raw_predictions_!$M60*'Score Dashboard'!$B$2) + 'Score Dashboard'!$B$2*_raw_predictions_!$M60*_coefficients_!G$12- _coefficients_!G$2)/_coefficients_!G$9</f>
        <v>-0.84759618753092547</v>
      </c>
      <c r="H60">
        <f>(_coefficients_!H$2 - _raw_predictions_!H60*(1-_raw_predictions_!$M60*'Score Dashboard'!$B$2) - _raw_predictions_!$M60*'Score Dashboard'!$B$2*_coefficients_!H$12)/_coefficients_!H$9</f>
        <v>0.97494030930951636</v>
      </c>
      <c r="I60">
        <f>(1-_raw_predictions_!$M60*'Score Dashboard'!$B$2) * _raw_predictions_!I60/_coefficients_!L$2 * (_raw_predictions_!J60-_coefficients_!I$2)/_coefficients_!I$9</f>
        <v>-5.1896128272720464E-2</v>
      </c>
      <c r="J60">
        <f>(1-_raw_predictions_!$M60*'Score Dashboard'!$B$2) * _raw_predictions_!K60/_coefficients_!M$2 * (_raw_predictions_!L60-_coefficients_!J$2)/_coefficients_!J$9</f>
        <v>5.332604684633304E-2</v>
      </c>
    </row>
    <row r="61" spans="1:10">
      <c r="A61" t="str">
        <f>_raw_predictions_!A61</f>
        <v>Keon Ellis</v>
      </c>
      <c r="B61">
        <f>(_raw_predictions_!B61*(1-_raw_predictions_!$M61) + 'Score Dashboard'!$B$2*_raw_predictions_!$M61*_coefficients_!B$12- _coefficients_!B$2)/_coefficients_!B$9</f>
        <v>-1.1356428505095912</v>
      </c>
      <c r="C61">
        <f>(_raw_predictions_!C61*(1-_raw_predictions_!$M61*'Score Dashboard'!$B$2) + 'Score Dashboard'!$B$2*_raw_predictions_!$M61*_coefficients_!C$12- _coefficients_!C$2)/_coefficients_!C$9</f>
        <v>-1.1098927211123149</v>
      </c>
      <c r="D61">
        <f>(_raw_predictions_!D61*(1-_raw_predictions_!$M61*'Score Dashboard'!$B$2) + 'Score Dashboard'!$B$2*_raw_predictions_!$M61*_coefficients_!D$12- _coefficients_!D$2)/_coefficients_!D$9</f>
        <v>-0.99065338363049515</v>
      </c>
      <c r="E61">
        <f>(_raw_predictions_!E61*(1-_raw_predictions_!$M61*'Score Dashboard'!$B$2) + 'Score Dashboard'!$B$2*_raw_predictions_!$M61*_coefficients_!E$12- _coefficients_!E$2)/_coefficients_!E$9</f>
        <v>-0.60499141183550409</v>
      </c>
      <c r="F61">
        <f>(_raw_predictions_!F61*(1-_raw_predictions_!$M61*'Score Dashboard'!$B$2) + 'Score Dashboard'!$B$2*_raw_predictions_!$M61*_coefficients_!F$12- _coefficients_!F$2)/_coefficients_!F$9</f>
        <v>-0.65961952165178328</v>
      </c>
      <c r="G61">
        <f>(_raw_predictions_!G61*(1-_raw_predictions_!$M61*'Score Dashboard'!$B$2) + 'Score Dashboard'!$B$2*_raw_predictions_!$M61*_coefficients_!G$12- _coefficients_!G$2)/_coefficients_!G$9</f>
        <v>-0.71828616125752187</v>
      </c>
      <c r="H61">
        <f>(_coefficients_!H$2 - _raw_predictions_!H61*(1-_raw_predictions_!$M61*'Score Dashboard'!$B$2) - _raw_predictions_!$M61*'Score Dashboard'!$B$2*_coefficients_!H$12)/_coefficients_!H$9</f>
        <v>0.90963505774432685</v>
      </c>
      <c r="I61">
        <f>(1-_raw_predictions_!$M61*'Score Dashboard'!$B$2) * _raw_predictions_!I61/_coefficients_!L$2 * (_raw_predictions_!J61-_coefficients_!I$2)/_coefficients_!I$9</f>
        <v>-3.45382225660412E-2</v>
      </c>
      <c r="J61">
        <f>(1-_raw_predictions_!$M61*'Score Dashboard'!$B$2) * _raw_predictions_!K61/_coefficients_!M$2 * (_raw_predictions_!L61-_coefficients_!J$2)/_coefficients_!J$9</f>
        <v>-7.0216557945008196E-2</v>
      </c>
    </row>
    <row r="62" spans="1:10">
      <c r="A62" t="str">
        <f>_raw_predictions_!A62</f>
        <v>Luguentz Dort</v>
      </c>
      <c r="B62">
        <f>(_raw_predictions_!B62*(1-_raw_predictions_!$M62) + 'Score Dashboard'!$B$2*_raw_predictions_!$M62*_coefficients_!B$12- _coefficients_!B$2)/_coefficients_!B$9</f>
        <v>-0.12918407140242233</v>
      </c>
      <c r="C62">
        <f>(_raw_predictions_!C62*(1-_raw_predictions_!$M62*'Score Dashboard'!$B$2) + 'Score Dashboard'!$B$2*_raw_predictions_!$M62*_coefficients_!C$12- _coefficients_!C$2)/_coefficients_!C$9</f>
        <v>-0.34463718388396408</v>
      </c>
      <c r="D62">
        <f>(_raw_predictions_!D62*(1-_raw_predictions_!$M62*'Score Dashboard'!$B$2) + 'Score Dashboard'!$B$2*_raw_predictions_!$M62*_coefficients_!D$12- _coefficients_!D$2)/_coefficients_!D$9</f>
        <v>-0.64771672993243057</v>
      </c>
      <c r="E62">
        <f>(_raw_predictions_!E62*(1-_raw_predictions_!$M62*'Score Dashboard'!$B$2) + 'Score Dashboard'!$B$2*_raw_predictions_!$M62*_coefficients_!E$12- _coefficients_!E$2)/_coefficients_!E$9</f>
        <v>0.11730909238740757</v>
      </c>
      <c r="F62">
        <f>(_raw_predictions_!F62*(1-_raw_predictions_!$M62*'Score Dashboard'!$B$2) + 'Score Dashboard'!$B$2*_raw_predictions_!$M62*_coefficients_!F$12- _coefficients_!F$2)/_coefficients_!F$9</f>
        <v>-0.50897141640689747</v>
      </c>
      <c r="G62">
        <f>(_raw_predictions_!G62*(1-_raw_predictions_!$M62*'Score Dashboard'!$B$2) + 'Score Dashboard'!$B$2*_raw_predictions_!$M62*_coefficients_!G$12- _coefficients_!G$2)/_coefficients_!G$9</f>
        <v>0.5012338988320908</v>
      </c>
      <c r="H62">
        <f>(_coefficients_!H$2 - _raw_predictions_!H62*(1-_raw_predictions_!$M62*'Score Dashboard'!$B$2) - _raw_predictions_!$M62*'Score Dashboard'!$B$2*_coefficients_!H$12)/_coefficients_!H$9</f>
        <v>0.34519538351895007</v>
      </c>
      <c r="I62">
        <f>(1-_raw_predictions_!$M62*'Score Dashboard'!$B$2) * _raw_predictions_!I62/_coefficients_!L$2 * (_raw_predictions_!J62-_coefficients_!I$2)/_coefficients_!I$9</f>
        <v>5.0661422946126168E-2</v>
      </c>
      <c r="J62">
        <f>(1-_raw_predictions_!$M62*'Score Dashboard'!$B$2) * _raw_predictions_!K62/_coefficients_!M$2 * (_raw_predictions_!L62-_coefficients_!J$2)/_coefficients_!J$9</f>
        <v>-0.80241348048016548</v>
      </c>
    </row>
    <row r="63" spans="1:10">
      <c r="A63" t="str">
        <f>_raw_predictions_!A63</f>
        <v>Kentavious Caldwell-Pope</v>
      </c>
      <c r="B63">
        <f>(_raw_predictions_!B63*(1-_raw_predictions_!$M63) + 'Score Dashboard'!$B$2*_raw_predictions_!$M63*_coefficients_!B$12- _coefficients_!B$2)/_coefficients_!B$9</f>
        <v>-0.65397862824847219</v>
      </c>
      <c r="C63">
        <f>(_raw_predictions_!C63*(1-_raw_predictions_!$M63*'Score Dashboard'!$B$2) + 'Score Dashboard'!$B$2*_raw_predictions_!$M63*_coefficients_!C$12- _coefficients_!C$2)/_coefficients_!C$9</f>
        <v>-0.86168590525053423</v>
      </c>
      <c r="D63">
        <f>(_raw_predictions_!D63*(1-_raw_predictions_!$M63*'Score Dashboard'!$B$2) + 'Score Dashboard'!$B$2*_raw_predictions_!$M63*_coefficients_!D$12- _coefficients_!D$2)/_coefficients_!D$9</f>
        <v>-0.50994385340430315</v>
      </c>
      <c r="E63">
        <f>(_raw_predictions_!E63*(1-_raw_predictions_!$M63*'Score Dashboard'!$B$2) + 'Score Dashboard'!$B$2*_raw_predictions_!$M63*_coefficients_!E$12- _coefficients_!E$2)/_coefficients_!E$9</f>
        <v>0.40135155554522933</v>
      </c>
      <c r="F63">
        <f>(_raw_predictions_!F63*(1-_raw_predictions_!$M63*'Score Dashboard'!$B$2) + 'Score Dashboard'!$B$2*_raw_predictions_!$M63*_coefficients_!F$12- _coefficients_!F$2)/_coefficients_!F$9</f>
        <v>-0.32513764079934371</v>
      </c>
      <c r="G63">
        <f>(_raw_predictions_!G63*(1-_raw_predictions_!$M63*'Score Dashboard'!$B$2) + 'Score Dashboard'!$B$2*_raw_predictions_!$M63*_coefficients_!G$12- _coefficients_!G$2)/_coefficients_!G$9</f>
        <v>0.20074172144076335</v>
      </c>
      <c r="H63">
        <f>(_coefficients_!H$2 - _raw_predictions_!H63*(1-_raw_predictions_!$M63*'Score Dashboard'!$B$2) - _raw_predictions_!$M63*'Score Dashboard'!$B$2*_coefficients_!H$12)/_coefficients_!H$9</f>
        <v>0.57902057468863177</v>
      </c>
      <c r="I63">
        <f>(1-_raw_predictions_!$M63*'Score Dashboard'!$B$2) * _raw_predictions_!I63/_coefficients_!L$2 * (_raw_predictions_!J63-_coefficients_!I$2)/_coefficients_!I$9</f>
        <v>6.1336318261914644E-2</v>
      </c>
      <c r="J63">
        <f>(1-_raw_predictions_!$M63*'Score Dashboard'!$B$2) * _raw_predictions_!K63/_coefficients_!M$2 * (_raw_predictions_!L63-_coefficients_!J$2)/_coefficients_!J$9</f>
        <v>-0.28566734475797972</v>
      </c>
    </row>
    <row r="64" spans="1:10">
      <c r="A64" t="str">
        <f>_raw_predictions_!A64</f>
        <v>Kenrich Williams</v>
      </c>
      <c r="B64">
        <f>(_raw_predictions_!B64*(1-_raw_predictions_!$M64) + 'Score Dashboard'!$B$2*_raw_predictions_!$M64*_coefficients_!B$12- _coefficients_!B$2)/_coefficients_!B$9</f>
        <v>-1.0197656864859201</v>
      </c>
      <c r="C64">
        <f>(_raw_predictions_!C64*(1-_raw_predictions_!$M64*'Score Dashboard'!$B$2) + 'Score Dashboard'!$B$2*_raw_predictions_!$M64*_coefficients_!C$12- _coefficients_!C$2)/_coefficients_!C$9</f>
        <v>-0.48320156772756928</v>
      </c>
      <c r="D64">
        <f>(_raw_predictions_!D64*(1-_raw_predictions_!$M64*'Score Dashboard'!$B$2) + 'Score Dashboard'!$B$2*_raw_predictions_!$M64*_coefficients_!D$12- _coefficients_!D$2)/_coefficients_!D$9</f>
        <v>-0.78060823074951635</v>
      </c>
      <c r="E64">
        <f>(_raw_predictions_!E64*(1-_raw_predictions_!$M64*'Score Dashboard'!$B$2) + 'Score Dashboard'!$B$2*_raw_predictions_!$M64*_coefficients_!E$12- _coefficients_!E$2)/_coefficients_!E$9</f>
        <v>-0.24317185215985335</v>
      </c>
      <c r="F64">
        <f>(_raw_predictions_!F64*(1-_raw_predictions_!$M64*'Score Dashboard'!$B$2) + 'Score Dashboard'!$B$2*_raw_predictions_!$M64*_coefficients_!F$12- _coefficients_!F$2)/_coefficients_!F$9</f>
        <v>-0.58316312695786388</v>
      </c>
      <c r="G64">
        <f>(_raw_predictions_!G64*(1-_raw_predictions_!$M64*'Score Dashboard'!$B$2) + 'Score Dashboard'!$B$2*_raw_predictions_!$M64*_coefficients_!G$12- _coefficients_!G$2)/_coefficients_!G$9</f>
        <v>-0.65784987074481505</v>
      </c>
      <c r="H64">
        <f>(_coefficients_!H$2 - _raw_predictions_!H64*(1-_raw_predictions_!$M64*'Score Dashboard'!$B$2) - _raw_predictions_!$M64*'Score Dashboard'!$B$2*_coefficients_!H$12)/_coefficients_!H$9</f>
        <v>0.95420449507583194</v>
      </c>
      <c r="I64">
        <f>(1-_raw_predictions_!$M64*'Score Dashboard'!$B$2) * _raw_predictions_!I64/_coefficients_!L$2 * (_raw_predictions_!J64-_coefficients_!I$2)/_coefficients_!I$9</f>
        <v>-0.26995538300573446</v>
      </c>
      <c r="J64">
        <f>(1-_raw_predictions_!$M64*'Score Dashboard'!$B$2) * _raw_predictions_!K64/_coefficients_!M$2 * (_raw_predictions_!L64-_coefficients_!J$2)/_coefficients_!J$9</f>
        <v>-2.4734099559635521E-2</v>
      </c>
    </row>
    <row r="65" spans="1:10">
      <c r="A65" t="str">
        <f>_raw_predictions_!A65</f>
        <v>Kenneth Lofton Jr.</v>
      </c>
      <c r="B65">
        <f>(_raw_predictions_!B65*(1-_raw_predictions_!$M65) + 'Score Dashboard'!$B$2*_raw_predictions_!$M65*_coefficients_!B$12- _coefficients_!B$2)/_coefficients_!B$9</f>
        <v>-1.12499224920352</v>
      </c>
      <c r="C65">
        <f>(_raw_predictions_!C65*(1-_raw_predictions_!$M65*'Score Dashboard'!$B$2) + 'Score Dashboard'!$B$2*_raw_predictions_!$M65*_coefficients_!C$12- _coefficients_!C$2)/_coefficients_!C$9</f>
        <v>-0.88765621103064718</v>
      </c>
      <c r="D65">
        <f>(_raw_predictions_!D65*(1-_raw_predictions_!$M65*'Score Dashboard'!$B$2) + 'Score Dashboard'!$B$2*_raw_predictions_!$M65*_coefficients_!D$12- _coefficients_!D$2)/_coefficients_!D$9</f>
        <v>-1.073992851337966</v>
      </c>
      <c r="E65">
        <f>(_raw_predictions_!E65*(1-_raw_predictions_!$M65*'Score Dashboard'!$B$2) + 'Score Dashboard'!$B$2*_raw_predictions_!$M65*_coefficients_!E$12- _coefficients_!E$2)/_coefficients_!E$9</f>
        <v>-0.73326575676960182</v>
      </c>
      <c r="F65">
        <f>(_raw_predictions_!F65*(1-_raw_predictions_!$M65*'Score Dashboard'!$B$2) + 'Score Dashboard'!$B$2*_raw_predictions_!$M65*_coefficients_!F$12- _coefficients_!F$2)/_coefficients_!F$9</f>
        <v>-0.60181425770570884</v>
      </c>
      <c r="G65">
        <f>(_raw_predictions_!G65*(1-_raw_predictions_!$M65*'Score Dashboard'!$B$2) + 'Score Dashboard'!$B$2*_raw_predictions_!$M65*_coefficients_!G$12- _coefficients_!G$2)/_coefficients_!G$9</f>
        <v>-0.84160808324914904</v>
      </c>
      <c r="H65">
        <f>(_coefficients_!H$2 - _raw_predictions_!H65*(1-_raw_predictions_!$M65*'Score Dashboard'!$B$2) - _raw_predictions_!$M65*'Score Dashboard'!$B$2*_coefficients_!H$12)/_coefficients_!H$9</f>
        <v>0.88263781723821721</v>
      </c>
      <c r="I65">
        <f>(1-_raw_predictions_!$M65*'Score Dashboard'!$B$2) * _raw_predictions_!I65/_coefficients_!L$2 * (_raw_predictions_!J65-_coefficients_!I$2)/_coefficients_!I$9</f>
        <v>-9.7024938021478616E-2</v>
      </c>
      <c r="J65">
        <f>(1-_raw_predictions_!$M65*'Score Dashboard'!$B$2) * _raw_predictions_!K65/_coefficients_!M$2 * (_raw_predictions_!L65-_coefficients_!J$2)/_coefficients_!J$9</f>
        <v>6.9162773300095069E-3</v>
      </c>
    </row>
    <row r="66" spans="1:10">
      <c r="A66" t="str">
        <f>_raw_predictions_!A66</f>
        <v>Kennedy Chandler</v>
      </c>
      <c r="B66">
        <f>(_raw_predictions_!B66*(1-_raw_predictions_!$M66) + 'Score Dashboard'!$B$2*_raw_predictions_!$M66*_coefficients_!B$12- _coefficients_!B$2)/_coefficients_!B$9</f>
        <v>-1.2265400839124863</v>
      </c>
      <c r="C66">
        <f>(_raw_predictions_!C66*(1-_raw_predictions_!$M66*'Score Dashboard'!$B$2) + 'Score Dashboard'!$B$2*_raw_predictions_!$M66*_coefficients_!C$12- _coefficients_!C$2)/_coefficients_!C$9</f>
        <v>-1.1260964275887171</v>
      </c>
      <c r="D66">
        <f>(_raw_predictions_!D66*(1-_raw_predictions_!$M66*'Score Dashboard'!$B$2) + 'Score Dashboard'!$B$2*_raw_predictions_!$M66*_coefficients_!D$12- _coefficients_!D$2)/_coefficients_!D$9</f>
        <v>-0.71176825174599923</v>
      </c>
      <c r="E66">
        <f>(_raw_predictions_!E66*(1-_raw_predictions_!$M66*'Score Dashboard'!$B$2) + 'Score Dashboard'!$B$2*_raw_predictions_!$M66*_coefficients_!E$12- _coefficients_!E$2)/_coefficients_!E$9</f>
        <v>-0.53314466135877003</v>
      </c>
      <c r="F66">
        <f>(_raw_predictions_!F66*(1-_raw_predictions_!$M66*'Score Dashboard'!$B$2) + 'Score Dashboard'!$B$2*_raw_predictions_!$M66*_coefficients_!F$12- _coefficients_!F$2)/_coefficients_!F$9</f>
        <v>-0.70367063609473435</v>
      </c>
      <c r="G66">
        <f>(_raw_predictions_!G66*(1-_raw_predictions_!$M66*'Score Dashboard'!$B$2) + 'Score Dashboard'!$B$2*_raw_predictions_!$M66*_coefficients_!G$12- _coefficients_!G$2)/_coefficients_!G$9</f>
        <v>-0.98218090393896551</v>
      </c>
      <c r="H66">
        <f>(_coefficients_!H$2 - _raw_predictions_!H66*(1-_raw_predictions_!$M66*'Score Dashboard'!$B$2) - _raw_predictions_!$M66*'Score Dashboard'!$B$2*_coefficients_!H$12)/_coefficients_!H$9</f>
        <v>0.81958977942954658</v>
      </c>
      <c r="I66">
        <f>(1-_raw_predictions_!$M66*'Score Dashboard'!$B$2) * _raw_predictions_!I66/_coefficients_!L$2 * (_raw_predictions_!J66-_coefficients_!I$2)/_coefficients_!I$9</f>
        <v>-0.11745546864129225</v>
      </c>
      <c r="J66">
        <f>(1-_raw_predictions_!$M66*'Score Dashboard'!$B$2) * _raw_predictions_!K66/_coefficients_!M$2 * (_raw_predictions_!L66-_coefficients_!J$2)/_coefficients_!J$9</f>
        <v>-0.12916617574762579</v>
      </c>
    </row>
    <row r="67" spans="1:10">
      <c r="A67" t="str">
        <f>_raw_predictions_!A67</f>
        <v>Kendrick Nunn</v>
      </c>
      <c r="B67">
        <f>(_raw_predictions_!B67*(1-_raw_predictions_!$M67) + 'Score Dashboard'!$B$2*_raw_predictions_!$M67*_coefficients_!B$12- _coefficients_!B$2)/_coefficients_!B$9</f>
        <v>-0.91409822654472772</v>
      </c>
      <c r="C67">
        <f>(_raw_predictions_!C67*(1-_raw_predictions_!$M67*'Score Dashboard'!$B$2) + 'Score Dashboard'!$B$2*_raw_predictions_!$M67*_coefficients_!C$12- _coefficients_!C$2)/_coefficients_!C$9</f>
        <v>-1.2101388021424155</v>
      </c>
      <c r="D67">
        <f>(_raw_predictions_!D67*(1-_raw_predictions_!$M67*'Score Dashboard'!$B$2) + 'Score Dashboard'!$B$2*_raw_predictions_!$M67*_coefficients_!D$12- _coefficients_!D$2)/_coefficients_!D$9</f>
        <v>-0.75162591339131446</v>
      </c>
      <c r="E67">
        <f>(_raw_predictions_!E67*(1-_raw_predictions_!$M67*'Score Dashboard'!$B$2) + 'Score Dashboard'!$B$2*_raw_predictions_!$M67*_coefficients_!E$12- _coefficients_!E$2)/_coefficients_!E$9</f>
        <v>-0.60258022010864298</v>
      </c>
      <c r="F67">
        <f>(_raw_predictions_!F67*(1-_raw_predictions_!$M67*'Score Dashboard'!$B$2) + 'Score Dashboard'!$B$2*_raw_predictions_!$M67*_coefficients_!F$12- _coefficients_!F$2)/_coefficients_!F$9</f>
        <v>-0.77522300904276775</v>
      </c>
      <c r="G67">
        <f>(_raw_predictions_!G67*(1-_raw_predictions_!$M67*'Score Dashboard'!$B$2) + 'Score Dashboard'!$B$2*_raw_predictions_!$M67*_coefficients_!G$12- _coefficients_!G$2)/_coefficients_!G$9</f>
        <v>-0.1792182864715979</v>
      </c>
      <c r="H67">
        <f>(_coefficients_!H$2 - _raw_predictions_!H67*(1-_raw_predictions_!$M67*'Score Dashboard'!$B$2) - _raw_predictions_!$M67*'Score Dashboard'!$B$2*_coefficients_!H$12)/_coefficients_!H$9</f>
        <v>0.6797888663946573</v>
      </c>
      <c r="I67">
        <f>(1-_raw_predictions_!$M67*'Score Dashboard'!$B$2) * _raw_predictions_!I67/_coefficients_!L$2 * (_raw_predictions_!J67-_coefficients_!I$2)/_coefficients_!I$9</f>
        <v>1.9618747076155414E-2</v>
      </c>
      <c r="J67">
        <f>(1-_raw_predictions_!$M67*'Score Dashboard'!$B$2) * _raw_predictions_!K67/_coefficients_!M$2 * (_raw_predictions_!L67-_coefficients_!J$2)/_coefficients_!J$9</f>
        <v>-0.20925432656028642</v>
      </c>
    </row>
    <row r="68" spans="1:10">
      <c r="A68" t="str">
        <f>_raw_predictions_!A68</f>
        <v>Kendall Brown</v>
      </c>
      <c r="B68">
        <f>(_raw_predictions_!B68*(1-_raw_predictions_!$M68) + 'Score Dashboard'!$B$2*_raw_predictions_!$M68*_coefficients_!B$12- _coefficients_!B$2)/_coefficients_!B$9</f>
        <v>-1.1950045187573088</v>
      </c>
      <c r="C68">
        <f>(_raw_predictions_!C68*(1-_raw_predictions_!$M68*'Score Dashboard'!$B$2) + 'Score Dashboard'!$B$2*_raw_predictions_!$M68*_coefficients_!C$12- _coefficients_!C$2)/_coefficients_!C$9</f>
        <v>-1.0897780040299165</v>
      </c>
      <c r="D68">
        <f>(_raw_predictions_!D68*(1-_raw_predictions_!$M68*'Score Dashboard'!$B$2) + 'Score Dashboard'!$B$2*_raw_predictions_!$M68*_coefficients_!D$12- _coefficients_!D$2)/_coefficients_!D$9</f>
        <v>-0.98394657532566498</v>
      </c>
      <c r="E68">
        <f>(_raw_predictions_!E68*(1-_raw_predictions_!$M68*'Score Dashboard'!$B$2) + 'Score Dashboard'!$B$2*_raw_predictions_!$M68*_coefficients_!E$12- _coefficients_!E$2)/_coefficients_!E$9</f>
        <v>-0.41548034490948094</v>
      </c>
      <c r="F68">
        <f>(_raw_predictions_!F68*(1-_raw_predictions_!$M68*'Score Dashboard'!$B$2) + 'Score Dashboard'!$B$2*_raw_predictions_!$M68*_coefficients_!F$12- _coefficients_!F$2)/_coefficients_!F$9</f>
        <v>-0.69421599138440815</v>
      </c>
      <c r="G68">
        <f>(_raw_predictions_!G68*(1-_raw_predictions_!$M68*'Score Dashboard'!$B$2) + 'Score Dashboard'!$B$2*_raw_predictions_!$M68*_coefficients_!G$12- _coefficients_!G$2)/_coefficients_!G$9</f>
        <v>-0.86832815079649306</v>
      </c>
      <c r="H68">
        <f>(_coefficients_!H$2 - _raw_predictions_!H68*(1-_raw_predictions_!$M68*'Score Dashboard'!$B$2) - _raw_predictions_!$M68*'Score Dashboard'!$B$2*_coefficients_!H$12)/_coefficients_!H$9</f>
        <v>0.89602572939120184</v>
      </c>
      <c r="I68">
        <f>(1-_raw_predictions_!$M68*'Score Dashboard'!$B$2) * _raw_predictions_!I68/_coefficients_!L$2 * (_raw_predictions_!J68-_coefficients_!I$2)/_coefficients_!I$9</f>
        <v>-0.114608674380948</v>
      </c>
      <c r="J68">
        <f>(1-_raw_predictions_!$M68*'Score Dashboard'!$B$2) * _raw_predictions_!K68/_coefficients_!M$2 * (_raw_predictions_!L68-_coefficients_!J$2)/_coefficients_!J$9</f>
        <v>-7.561323811959831E-3</v>
      </c>
    </row>
    <row r="69" spans="1:10">
      <c r="A69" t="str">
        <f>_raw_predictions_!A69</f>
        <v>Kelly Oubre Jr.</v>
      </c>
      <c r="B69">
        <f>(_raw_predictions_!B69*(1-_raw_predictions_!$M69) + 'Score Dashboard'!$B$2*_raw_predictions_!$M69*_coefficients_!B$12- _coefficients_!B$2)/_coefficients_!B$9</f>
        <v>0.1898025561490676</v>
      </c>
      <c r="C69">
        <f>(_raw_predictions_!C69*(1-_raw_predictions_!$M69*'Score Dashboard'!$B$2) + 'Score Dashboard'!$B$2*_raw_predictions_!$M69*_coefficients_!C$12- _coefficients_!C$2)/_coefficients_!C$9</f>
        <v>-0.24361271283799196</v>
      </c>
      <c r="D69">
        <f>(_raw_predictions_!D69*(1-_raw_predictions_!$M69*'Score Dashboard'!$B$2) + 'Score Dashboard'!$B$2*_raw_predictions_!$M69*_coefficients_!D$12- _coefficients_!D$2)/_coefficients_!D$9</f>
        <v>-0.99048047970105424</v>
      </c>
      <c r="E69">
        <f>(_raw_predictions_!E69*(1-_raw_predictions_!$M69*'Score Dashboard'!$B$2) + 'Score Dashboard'!$B$2*_raw_predictions_!$M69*_coefficients_!E$12- _coefficients_!E$2)/_coefficients_!E$9</f>
        <v>0.33470936205484059</v>
      </c>
      <c r="F69">
        <f>(_raw_predictions_!F69*(1-_raw_predictions_!$M69*'Score Dashboard'!$B$2) + 'Score Dashboard'!$B$2*_raw_predictions_!$M69*_coefficients_!F$12- _coefficients_!F$2)/_coefficients_!F$9</f>
        <v>-0.39968991998793063</v>
      </c>
      <c r="G69">
        <f>(_raw_predictions_!G69*(1-_raw_predictions_!$M69*'Score Dashboard'!$B$2) + 'Score Dashboard'!$B$2*_raw_predictions_!$M69*_coefficients_!G$12- _coefficients_!G$2)/_coefficients_!G$9</f>
        <v>0.44812351741402434</v>
      </c>
      <c r="H69">
        <f>(_coefficients_!H$2 - _raw_predictions_!H69*(1-_raw_predictions_!$M69*'Score Dashboard'!$B$2) - _raw_predictions_!$M69*'Score Dashboard'!$B$2*_coefficients_!H$12)/_coefficients_!H$9</f>
        <v>0.34757113959496505</v>
      </c>
      <c r="I69">
        <f>(1-_raw_predictions_!$M69*'Score Dashboard'!$B$2) * _raw_predictions_!I69/_coefficients_!L$2 * (_raw_predictions_!J69-_coefficients_!I$2)/_coefficients_!I$9</f>
        <v>-0.2738300374579003</v>
      </c>
      <c r="J69">
        <f>(1-_raw_predictions_!$M69*'Score Dashboard'!$B$2) * _raw_predictions_!K69/_coefficients_!M$2 * (_raw_predictions_!L69-_coefficients_!J$2)/_coefficients_!J$9</f>
        <v>-0.49027055061519947</v>
      </c>
    </row>
    <row r="70" spans="1:10">
      <c r="A70" t="str">
        <f>_raw_predictions_!A70</f>
        <v>Kelly Olynyk</v>
      </c>
      <c r="B70">
        <f>(_raw_predictions_!B70*(1-_raw_predictions_!$M70) + 'Score Dashboard'!$B$2*_raw_predictions_!$M70*_coefficients_!B$12- _coefficients_!B$2)/_coefficients_!B$9</f>
        <v>-0.51521370048588266</v>
      </c>
      <c r="C70">
        <f>(_raw_predictions_!C70*(1-_raw_predictions_!$M70*'Score Dashboard'!$B$2) + 'Score Dashboard'!$B$2*_raw_predictions_!$M70*_coefficients_!C$12- _coefficients_!C$2)/_coefficients_!C$9</f>
        <v>0.16852266461376136</v>
      </c>
      <c r="D70">
        <f>(_raw_predictions_!D70*(1-_raw_predictions_!$M70*'Score Dashboard'!$B$2) + 'Score Dashboard'!$B$2*_raw_predictions_!$M70*_coefficients_!D$12- _coefficients_!D$2)/_coefficients_!D$9</f>
        <v>-7.03408410718004E-2</v>
      </c>
      <c r="E70">
        <f>(_raw_predictions_!E70*(1-_raw_predictions_!$M70*'Score Dashboard'!$B$2) + 'Score Dashboard'!$B$2*_raw_predictions_!$M70*_coefficients_!E$12- _coefficients_!E$2)/_coefficients_!E$9</f>
        <v>-0.20781829541504779</v>
      </c>
      <c r="F70">
        <f>(_raw_predictions_!F70*(1-_raw_predictions_!$M70*'Score Dashboard'!$B$2) + 'Score Dashboard'!$B$2*_raw_predictions_!$M70*_coefficients_!F$12- _coefficients_!F$2)/_coefficients_!F$9</f>
        <v>-0.28521993042906124</v>
      </c>
      <c r="G70">
        <f>(_raw_predictions_!G70*(1-_raw_predictions_!$M70*'Score Dashboard'!$B$2) + 'Score Dashboard'!$B$2*_raw_predictions_!$M70*_coefficients_!G$12- _coefficients_!G$2)/_coefficients_!G$9</f>
        <v>-0.10498810371631968</v>
      </c>
      <c r="H70">
        <f>(_coefficients_!H$2 - _raw_predictions_!H70*(1-_raw_predictions_!$M70*'Score Dashboard'!$B$2) - _raw_predictions_!$M70*'Score Dashboard'!$B$2*_coefficients_!H$12)/_coefficients_!H$9</f>
        <v>-0.31748473315930398</v>
      </c>
      <c r="I70">
        <f>(1-_raw_predictions_!$M70*'Score Dashboard'!$B$2) * _raw_predictions_!I70/_coefficients_!L$2 * (_raw_predictions_!J70-_coefficients_!I$2)/_coefficients_!I$9</f>
        <v>0.11657372999113902</v>
      </c>
      <c r="J70">
        <f>(1-_raw_predictions_!$M70*'Score Dashboard'!$B$2) * _raw_predictions_!K70/_coefficients_!M$2 * (_raw_predictions_!L70-_coefficients_!J$2)/_coefficients_!J$9</f>
        <v>-2.3045674981910128E-2</v>
      </c>
    </row>
    <row r="71" spans="1:10">
      <c r="A71" t="str">
        <f>_raw_predictions_!A71</f>
        <v>Keldon Johnson</v>
      </c>
      <c r="B71">
        <f>(_raw_predictions_!B71*(1-_raw_predictions_!$M71) + 'Score Dashboard'!$B$2*_raw_predictions_!$M71*_coefficients_!B$12- _coefficients_!B$2)/_coefficients_!B$9</f>
        <v>0.33995384766330533</v>
      </c>
      <c r="C71">
        <f>(_raw_predictions_!C71*(1-_raw_predictions_!$M71*'Score Dashboard'!$B$2) + 'Score Dashboard'!$B$2*_raw_predictions_!$M71*_coefficients_!C$12- _coefficients_!C$2)/_coefficients_!C$9</f>
        <v>-0.26355852631395338</v>
      </c>
      <c r="D71">
        <f>(_raw_predictions_!D71*(1-_raw_predictions_!$M71*'Score Dashboard'!$B$2) + 'Score Dashboard'!$B$2*_raw_predictions_!$M71*_coefficients_!D$12- _coefficients_!D$2)/_coefficients_!D$9</f>
        <v>-0.40084237723520477</v>
      </c>
      <c r="E71">
        <f>(_raw_predictions_!E71*(1-_raw_predictions_!$M71*'Score Dashboard'!$B$2) + 'Score Dashboard'!$B$2*_raw_predictions_!$M71*_coefficients_!E$12- _coefficients_!E$2)/_coefficients_!E$9</f>
        <v>-0.25323406428969969</v>
      </c>
      <c r="F71">
        <f>(_raw_predictions_!F71*(1-_raw_predictions_!$M71*'Score Dashboard'!$B$2) + 'Score Dashboard'!$B$2*_raw_predictions_!$M71*_coefficients_!F$12- _coefficients_!F$2)/_coefficients_!F$9</f>
        <v>-0.64345125913873691</v>
      </c>
      <c r="G71">
        <f>(_raw_predictions_!G71*(1-_raw_predictions_!$M71*'Score Dashboard'!$B$2) + 'Score Dashboard'!$B$2*_raw_predictions_!$M71*_coefficients_!G$12- _coefficients_!G$2)/_coefficients_!G$9</f>
        <v>0.30792776919515363</v>
      </c>
      <c r="H71">
        <f>(_coefficients_!H$2 - _raw_predictions_!H71*(1-_raw_predictions_!$M71*'Score Dashboard'!$B$2) - _raw_predictions_!$M71*'Score Dashboard'!$B$2*_coefficients_!H$12)/_coefficients_!H$9</f>
        <v>-9.4869528783435728E-2</v>
      </c>
      <c r="I71">
        <f>(1-_raw_predictions_!$M71*'Score Dashboard'!$B$2) * _raw_predictions_!I71/_coefficients_!L$2 * (_raw_predictions_!J71-_coefficients_!I$2)/_coefficients_!I$9</f>
        <v>-0.31734447830108259</v>
      </c>
      <c r="J71">
        <f>(1-_raw_predictions_!$M71*'Score Dashboard'!$B$2) * _raw_predictions_!K71/_coefficients_!M$2 * (_raw_predictions_!L71-_coefficients_!J$2)/_coefficients_!J$9</f>
        <v>-0.45615384678482879</v>
      </c>
    </row>
    <row r="72" spans="1:10">
      <c r="A72" t="str">
        <f>_raw_predictions_!A72</f>
        <v>Keita Bates-Diop</v>
      </c>
      <c r="B72">
        <f>(_raw_predictions_!B72*(1-_raw_predictions_!$M72) + 'Score Dashboard'!$B$2*_raw_predictions_!$M72*_coefficients_!B$12- _coefficients_!B$2)/_coefficients_!B$9</f>
        <v>-0.84237412789913091</v>
      </c>
      <c r="C72">
        <f>(_raw_predictions_!C72*(1-_raw_predictions_!$M72*'Score Dashboard'!$B$2) + 'Score Dashboard'!$B$2*_raw_predictions_!$M72*_coefficients_!C$12- _coefficients_!C$2)/_coefficients_!C$9</f>
        <v>-0.67081004851423998</v>
      </c>
      <c r="D72">
        <f>(_raw_predictions_!D72*(1-_raw_predictions_!$M72*'Score Dashboard'!$B$2) + 'Score Dashboard'!$B$2*_raw_predictions_!$M72*_coefficients_!D$12- _coefficients_!D$2)/_coefficients_!D$9</f>
        <v>-0.97939645704846279</v>
      </c>
      <c r="E72">
        <f>(_raw_predictions_!E72*(1-_raw_predictions_!$M72*'Score Dashboard'!$B$2) + 'Score Dashboard'!$B$2*_raw_predictions_!$M72*_coefficients_!E$12- _coefficients_!E$2)/_coefficients_!E$9</f>
        <v>-0.36583826850677881</v>
      </c>
      <c r="F72">
        <f>(_raw_predictions_!F72*(1-_raw_predictions_!$M72*'Score Dashboard'!$B$2) + 'Score Dashboard'!$B$2*_raw_predictions_!$M72*_coefficients_!F$12- _coefficients_!F$2)/_coefficients_!F$9</f>
        <v>-0.54929782556423556</v>
      </c>
      <c r="G72">
        <f>(_raw_predictions_!G72*(1-_raw_predictions_!$M72*'Score Dashboard'!$B$2) + 'Score Dashboard'!$B$2*_raw_predictions_!$M72*_coefficients_!G$12- _coefficients_!G$2)/_coefficients_!G$9</f>
        <v>-0.571370313177753</v>
      </c>
      <c r="H72">
        <f>(_coefficients_!H$2 - _raw_predictions_!H72*(1-_raw_predictions_!$M72*'Score Dashboard'!$B$2) - _raw_predictions_!$M72*'Score Dashboard'!$B$2*_coefficients_!H$12)/_coefficients_!H$9</f>
        <v>0.83171848379763313</v>
      </c>
      <c r="I72">
        <f>(1-_raw_predictions_!$M72*'Score Dashboard'!$B$2) * _raw_predictions_!I72/_coefficients_!L$2 * (_raw_predictions_!J72-_coefficients_!I$2)/_coefficients_!I$9</f>
        <v>-0.10800248144574505</v>
      </c>
      <c r="J72">
        <f>(1-_raw_predictions_!$M72*'Score Dashboard'!$B$2) * _raw_predictions_!K72/_coefficients_!M$2 * (_raw_predictions_!L72-_coefficients_!J$2)/_coefficients_!J$9</f>
        <v>-4.8096487360609771E-2</v>
      </c>
    </row>
    <row r="73" spans="1:10">
      <c r="A73" t="str">
        <f>_raw_predictions_!A73</f>
        <v>Keegan Murray</v>
      </c>
      <c r="B73">
        <f>(_raw_predictions_!B73*(1-_raw_predictions_!$M73) + 'Score Dashboard'!$B$2*_raw_predictions_!$M73*_coefficients_!B$12- _coefficients_!B$2)/_coefficients_!B$9</f>
        <v>-0.17568580388392047</v>
      </c>
      <c r="C73">
        <f>(_raw_predictions_!C73*(1-_raw_predictions_!$M73*'Score Dashboard'!$B$2) + 'Score Dashboard'!$B$2*_raw_predictions_!$M73*_coefficients_!C$12- _coefficients_!C$2)/_coefficients_!C$9</f>
        <v>-6.3472743306910495E-2</v>
      </c>
      <c r="D73">
        <f>(_raw_predictions_!D73*(1-_raw_predictions_!$M73*'Score Dashboard'!$B$2) + 'Score Dashboard'!$B$2*_raw_predictions_!$M73*_coefficients_!D$12- _coefficients_!D$2)/_coefficients_!D$9</f>
        <v>-0.82028836356031731</v>
      </c>
      <c r="E73">
        <f>(_raw_predictions_!E73*(1-_raw_predictions_!$M73*'Score Dashboard'!$B$2) + 'Score Dashboard'!$B$2*_raw_predictions_!$M73*_coefficients_!E$12- _coefficients_!E$2)/_coefficients_!E$9</f>
        <v>2.948133871801481E-2</v>
      </c>
      <c r="F73">
        <f>(_raw_predictions_!F73*(1-_raw_predictions_!$M73*'Score Dashboard'!$B$2) + 'Score Dashboard'!$B$2*_raw_predictions_!$M73*_coefficients_!F$12- _coefficients_!F$2)/_coefficients_!F$9</f>
        <v>3.6690830060289066E-3</v>
      </c>
      <c r="G73">
        <f>(_raw_predictions_!G73*(1-_raw_predictions_!$M73*'Score Dashboard'!$B$2) + 'Score Dashboard'!$B$2*_raw_predictions_!$M73*_coefficients_!G$12- _coefficients_!G$2)/_coefficients_!G$9</f>
        <v>0.79868597329839464</v>
      </c>
      <c r="H73">
        <f>(_coefficients_!H$2 - _raw_predictions_!H73*(1-_raw_predictions_!$M73*'Score Dashboard'!$B$2) - _raw_predictions_!$M73*'Score Dashboard'!$B$2*_coefficients_!H$12)/_coefficients_!H$9</f>
        <v>0.56198293798869636</v>
      </c>
      <c r="I73">
        <f>(1-_raw_predictions_!$M73*'Score Dashboard'!$B$2) * _raw_predictions_!I73/_coefficients_!L$2 * (_raw_predictions_!J73-_coefficients_!I$2)/_coefficients_!I$9</f>
        <v>2.4656025803626389E-2</v>
      </c>
      <c r="J73">
        <f>(1-_raw_predictions_!$M73*'Score Dashboard'!$B$2) * _raw_predictions_!K73/_coefficients_!M$2 * (_raw_predictions_!L73-_coefficients_!J$2)/_coefficients_!J$9</f>
        <v>-0.52902074513305941</v>
      </c>
    </row>
    <row r="74" spans="1:10">
      <c r="A74" t="str">
        <f>_raw_predictions_!A74</f>
        <v>Kawhi Leonard</v>
      </c>
      <c r="B74">
        <f>(_raw_predictions_!B74*(1-_raw_predictions_!$M74) + 'Score Dashboard'!$B$2*_raw_predictions_!$M74*_coefficients_!B$12- _coefficients_!B$2)/_coefficients_!B$9</f>
        <v>0.45152302945108563</v>
      </c>
      <c r="C74">
        <f>(_raw_predictions_!C74*(1-_raw_predictions_!$M74*'Score Dashboard'!$B$2) + 'Score Dashboard'!$B$2*_raw_predictions_!$M74*_coefficients_!C$12- _coefficients_!C$2)/_coefficients_!C$9</f>
        <v>-6.4788484025195256E-2</v>
      </c>
      <c r="D74">
        <f>(_raw_predictions_!D74*(1-_raw_predictions_!$M74*'Score Dashboard'!$B$2) + 'Score Dashboard'!$B$2*_raw_predictions_!$M74*_coefficients_!D$12- _coefficients_!D$2)/_coefficients_!D$9</f>
        <v>-6.2200632581203813E-2</v>
      </c>
      <c r="E74">
        <f>(_raw_predictions_!E74*(1-_raw_predictions_!$M74*'Score Dashboard'!$B$2) + 'Score Dashboard'!$B$2*_raw_predictions_!$M74*_coefficients_!E$12- _coefficients_!E$2)/_coefficients_!E$9</f>
        <v>0.36731933519241389</v>
      </c>
      <c r="F74">
        <f>(_raw_predictions_!F74*(1-_raw_predictions_!$M74*'Score Dashboard'!$B$2) + 'Score Dashboard'!$B$2*_raw_predictions_!$M74*_coefficients_!F$12- _coefficients_!F$2)/_coefficients_!F$9</f>
        <v>-0.3465736216489908</v>
      </c>
      <c r="G74">
        <f>(_raw_predictions_!G74*(1-_raw_predictions_!$M74*'Score Dashboard'!$B$2) + 'Score Dashboard'!$B$2*_raw_predictions_!$M74*_coefficients_!G$12- _coefficients_!G$2)/_coefficients_!G$9</f>
        <v>6.218760408257807E-2</v>
      </c>
      <c r="H74">
        <f>(_coefficients_!H$2 - _raw_predictions_!H74*(1-_raw_predictions_!$M74*'Score Dashboard'!$B$2) - _raw_predictions_!$M74*'Score Dashboard'!$B$2*_coefficients_!H$12)/_coefficients_!H$9</f>
        <v>0.10043505696338596</v>
      </c>
      <c r="I74">
        <f>(1-_raw_predictions_!$M74*'Score Dashboard'!$B$2) * _raw_predictions_!I74/_coefficients_!L$2 * (_raw_predictions_!J74-_coefficients_!I$2)/_coefficients_!I$9</f>
        <v>0.69031988592229343</v>
      </c>
      <c r="J74">
        <f>(1-_raw_predictions_!$M74*'Score Dashboard'!$B$2) * _raw_predictions_!K74/_coefficients_!M$2 * (_raw_predictions_!L74-_coefficients_!J$2)/_coefficients_!J$9</f>
        <v>0.18396281934368344</v>
      </c>
    </row>
    <row r="75" spans="1:10">
      <c r="A75" t="str">
        <f>_raw_predictions_!A75</f>
        <v>Karl-Anthony Towns</v>
      </c>
      <c r="B75">
        <f>(_raw_predictions_!B75*(1-_raw_predictions_!$M75) + 'Score Dashboard'!$B$2*_raw_predictions_!$M75*_coefficients_!B$12- _coefficients_!B$2)/_coefficients_!B$9</f>
        <v>0.75918720116320348</v>
      </c>
      <c r="C75">
        <f>(_raw_predictions_!C75*(1-_raw_predictions_!$M75*'Score Dashboard'!$B$2) + 'Score Dashboard'!$B$2*_raw_predictions_!$M75*_coefficients_!C$12- _coefficients_!C$2)/_coefficients_!C$9</f>
        <v>0.90195160703207866</v>
      </c>
      <c r="D75">
        <f>(_raw_predictions_!D75*(1-_raw_predictions_!$M75*'Score Dashboard'!$B$2) + 'Score Dashboard'!$B$2*_raw_predictions_!$M75*_coefficients_!D$12- _coefficients_!D$2)/_coefficients_!D$9</f>
        <v>0.48130995821267203</v>
      </c>
      <c r="E75">
        <f>(_raw_predictions_!E75*(1-_raw_predictions_!$M75*'Score Dashboard'!$B$2) + 'Score Dashboard'!$B$2*_raw_predictions_!$M75*_coefficients_!E$12- _coefficients_!E$2)/_coefficients_!E$9</f>
        <v>-0.26682335395977003</v>
      </c>
      <c r="F75">
        <f>(_raw_predictions_!F75*(1-_raw_predictions_!$M75*'Score Dashboard'!$B$2) + 'Score Dashboard'!$B$2*_raw_predictions_!$M75*_coefficients_!F$12- _coefficients_!F$2)/_coefficients_!F$9</f>
        <v>0.17690509719978742</v>
      </c>
      <c r="G75">
        <f>(_raw_predictions_!G75*(1-_raw_predictions_!$M75*'Score Dashboard'!$B$2) + 'Score Dashboard'!$B$2*_raw_predictions_!$M75*_coefficients_!G$12- _coefficients_!G$2)/_coefficients_!G$9</f>
        <v>0.31173115891123704</v>
      </c>
      <c r="H75">
        <f>(_coefficients_!H$2 - _raw_predictions_!H75*(1-_raw_predictions_!$M75*'Score Dashboard'!$B$2) - _raw_predictions_!$M75*'Score Dashboard'!$B$2*_coefficients_!H$12)/_coefficients_!H$9</f>
        <v>-1.0173376329375798</v>
      </c>
      <c r="I75">
        <f>(1-_raw_predictions_!$M75*'Score Dashboard'!$B$2) * _raw_predictions_!I75/_coefficients_!L$2 * (_raw_predictions_!J75-_coefficients_!I$2)/_coefficients_!I$9</f>
        <v>0.39263811911705737</v>
      </c>
      <c r="J75">
        <f>(1-_raw_predictions_!$M75*'Score Dashboard'!$B$2) * _raw_predictions_!K75/_coefficients_!M$2 * (_raw_predictions_!L75-_coefficients_!J$2)/_coefficients_!J$9</f>
        <v>0.21359669175228618</v>
      </c>
    </row>
    <row r="76" spans="1:10">
      <c r="A76" t="str">
        <f>_raw_predictions_!A76</f>
        <v>Kenyon Martin Jr.</v>
      </c>
      <c r="B76">
        <f>(_raw_predictions_!B76*(1-_raw_predictions_!$M76) + 'Score Dashboard'!$B$2*_raw_predictions_!$M76*_coefficients_!B$12- _coefficients_!B$2)/_coefficients_!B$9</f>
        <v>-0.13221195364904173</v>
      </c>
      <c r="C76">
        <f>(_raw_predictions_!C76*(1-_raw_predictions_!$M76*'Score Dashboard'!$B$2) + 'Score Dashboard'!$B$2*_raw_predictions_!$M76*_coefficients_!C$12- _coefficients_!C$2)/_coefficients_!C$9</f>
        <v>6.3566434612133071E-2</v>
      </c>
      <c r="D76">
        <f>(_raw_predictions_!D76*(1-_raw_predictions_!$M76*'Score Dashboard'!$B$2) + 'Score Dashboard'!$B$2*_raw_predictions_!$M76*_coefficients_!D$12- _coefficients_!D$2)/_coefficients_!D$9</f>
        <v>-0.83477835481019769</v>
      </c>
      <c r="E76">
        <f>(_raw_predictions_!E76*(1-_raw_predictions_!$M76*'Score Dashboard'!$B$2) + 'Score Dashboard'!$B$2*_raw_predictions_!$M76*_coefficients_!E$12- _coefficients_!E$2)/_coefficients_!E$9</f>
        <v>-0.39851670844374015</v>
      </c>
      <c r="F76">
        <f>(_raw_predictions_!F76*(1-_raw_predictions_!$M76*'Score Dashboard'!$B$2) + 'Score Dashboard'!$B$2*_raw_predictions_!$M76*_coefficients_!F$12- _coefficients_!F$2)/_coefficients_!F$9</f>
        <v>-0.25506734919481056</v>
      </c>
      <c r="G76">
        <f>(_raw_predictions_!G76*(1-_raw_predictions_!$M76*'Score Dashboard'!$B$2) + 'Score Dashboard'!$B$2*_raw_predictions_!$M76*_coefficients_!G$12- _coefficients_!G$2)/_coefficients_!G$9</f>
        <v>-0.50827498875208288</v>
      </c>
      <c r="H76">
        <f>(_coefficients_!H$2 - _raw_predictions_!H76*(1-_raw_predictions_!$M76*'Score Dashboard'!$B$2) - _raw_predictions_!$M76*'Score Dashboard'!$B$2*_coefficients_!H$12)/_coefficients_!H$9</f>
        <v>0.35019217155701432</v>
      </c>
      <c r="I76">
        <f>(1-_raw_predictions_!$M76*'Score Dashboard'!$B$2) * _raw_predictions_!I76/_coefficients_!L$2 * (_raw_predictions_!J76-_coefficients_!I$2)/_coefficients_!I$9</f>
        <v>-0.44287405323563955</v>
      </c>
      <c r="J76">
        <f>(1-_raw_predictions_!$M76*'Score Dashboard'!$B$2) * _raw_predictions_!K76/_coefficients_!M$2 * (_raw_predictions_!L76-_coefficients_!J$2)/_coefficients_!J$9</f>
        <v>0.43767769516284316</v>
      </c>
    </row>
    <row r="77" spans="1:10">
      <c r="A77" t="str">
        <f>_raw_predictions_!A77</f>
        <v>Kai Jones</v>
      </c>
      <c r="B77">
        <f>(_raw_predictions_!B77*(1-_raw_predictions_!$M77) + 'Score Dashboard'!$B$2*_raw_predictions_!$M77*_coefficients_!B$12- _coefficients_!B$2)/_coefficients_!B$9</f>
        <v>-1.1123021904817725</v>
      </c>
      <c r="C77">
        <f>(_raw_predictions_!C77*(1-_raw_predictions_!$M77*'Score Dashboard'!$B$2) + 'Score Dashboard'!$B$2*_raw_predictions_!$M77*_coefficients_!C$12- _coefficients_!C$2)/_coefficients_!C$9</f>
        <v>-0.70380926995848792</v>
      </c>
      <c r="D77">
        <f>(_raw_predictions_!D77*(1-_raw_predictions_!$M77*'Score Dashboard'!$B$2) + 'Score Dashboard'!$B$2*_raw_predictions_!$M77*_coefficients_!D$12- _coefficients_!D$2)/_coefficients_!D$9</f>
        <v>-1.2198928943960341</v>
      </c>
      <c r="E77">
        <f>(_raw_predictions_!E77*(1-_raw_predictions_!$M77*'Score Dashboard'!$B$2) + 'Score Dashboard'!$B$2*_raw_predictions_!$M77*_coefficients_!E$12- _coefficients_!E$2)/_coefficients_!E$9</f>
        <v>-0.69511968464997542</v>
      </c>
      <c r="F77">
        <f>(_raw_predictions_!F77*(1-_raw_predictions_!$M77*'Score Dashboard'!$B$2) + 'Score Dashboard'!$B$2*_raw_predictions_!$M77*_coefficients_!F$12- _coefficients_!F$2)/_coefficients_!F$9</f>
        <v>-8.4053923736428157E-2</v>
      </c>
      <c r="G77">
        <f>(_raw_predictions_!G77*(1-_raw_predictions_!$M77*'Score Dashboard'!$B$2) + 'Score Dashboard'!$B$2*_raw_predictions_!$M77*_coefficients_!G$12- _coefficients_!G$2)/_coefficients_!G$9</f>
        <v>-1.0501999830933686</v>
      </c>
      <c r="H77">
        <f>(_coefficients_!H$2 - _raw_predictions_!H77*(1-_raw_predictions_!$M77*'Score Dashboard'!$B$2) - _raw_predictions_!$M77*'Score Dashboard'!$B$2*_coefficients_!H$12)/_coefficients_!H$9</f>
        <v>0.88253730329388635</v>
      </c>
      <c r="I77">
        <f>(1-_raw_predictions_!$M77*'Score Dashboard'!$B$2) * _raw_predictions_!I77/_coefficients_!L$2 * (_raw_predictions_!J77-_coefficients_!I$2)/_coefficients_!I$9</f>
        <v>-0.10124048981621372</v>
      </c>
      <c r="J77">
        <f>(1-_raw_predictions_!$M77*'Score Dashboard'!$B$2) * _raw_predictions_!K77/_coefficients_!M$2 * (_raw_predictions_!L77-_coefficients_!J$2)/_coefficients_!J$9</f>
        <v>0.15308615745293494</v>
      </c>
    </row>
    <row r="78" spans="1:10">
      <c r="A78" t="str">
        <f>_raw_predictions_!A78</f>
        <v>Jusuf Nurkic</v>
      </c>
      <c r="B78">
        <f>(_raw_predictions_!B78*(1-_raw_predictions_!$M78) + 'Score Dashboard'!$B$2*_raw_predictions_!$M78*_coefficients_!B$12- _coefficients_!B$2)/_coefficients_!B$9</f>
        <v>-0.53927448071237682</v>
      </c>
      <c r="C78">
        <f>(_raw_predictions_!C78*(1-_raw_predictions_!$M78*'Score Dashboard'!$B$2) + 'Score Dashboard'!$B$2*_raw_predictions_!$M78*_coefficients_!C$12- _coefficients_!C$2)/_coefficients_!C$9</f>
        <v>0.85119937716015914</v>
      </c>
      <c r="D78">
        <f>(_raw_predictions_!D78*(1-_raw_predictions_!$M78*'Score Dashboard'!$B$2) + 'Score Dashboard'!$B$2*_raw_predictions_!$M78*_coefficients_!D$12- _coefficients_!D$2)/_coefficients_!D$9</f>
        <v>-0.51147142338240492</v>
      </c>
      <c r="E78">
        <f>(_raw_predictions_!E78*(1-_raw_predictions_!$M78*'Score Dashboard'!$B$2) + 'Score Dashboard'!$B$2*_raw_predictions_!$M78*_coefficients_!E$12- _coefficients_!E$2)/_coefficients_!E$9</f>
        <v>-0.21122667179320878</v>
      </c>
      <c r="F78">
        <f>(_raw_predictions_!F78*(1-_raw_predictions_!$M78*'Score Dashboard'!$B$2) + 'Score Dashboard'!$B$2*_raw_predictions_!$M78*_coefficients_!F$12- _coefficients_!F$2)/_coefficients_!F$9</f>
        <v>-8.0752594655116611E-2</v>
      </c>
      <c r="G78">
        <f>(_raw_predictions_!G78*(1-_raw_predictions_!$M78*'Score Dashboard'!$B$2) + 'Score Dashboard'!$B$2*_raw_predictions_!$M78*_coefficients_!G$12- _coefficients_!G$2)/_coefficients_!G$9</f>
        <v>-0.74346272106172484</v>
      </c>
      <c r="H78">
        <f>(_coefficients_!H$2 - _raw_predictions_!H78*(1-_raw_predictions_!$M78*'Score Dashboard'!$B$2) - _raw_predictions_!$M78*'Score Dashboard'!$B$2*_coefficients_!H$12)/_coefficients_!H$9</f>
        <v>-0.14269276509894033</v>
      </c>
      <c r="I78">
        <f>(1-_raw_predictions_!$M78*'Score Dashboard'!$B$2) * _raw_predictions_!I78/_coefficients_!L$2 * (_raw_predictions_!J78-_coefficients_!I$2)/_coefficients_!I$9</f>
        <v>-0.40810256072399526</v>
      </c>
      <c r="J78">
        <f>(1-_raw_predictions_!$M78*'Score Dashboard'!$B$2) * _raw_predictions_!K78/_coefficients_!M$2 * (_raw_predictions_!L78-_coefficients_!J$2)/_coefficients_!J$9</f>
        <v>0.2340471294542831</v>
      </c>
    </row>
    <row r="79" spans="1:10">
      <c r="A79" t="str">
        <f>_raw_predictions_!A79</f>
        <v>Justise Winslow</v>
      </c>
      <c r="B79">
        <f>(_raw_predictions_!B79*(1-_raw_predictions_!$M79) + 'Score Dashboard'!$B$2*_raw_predictions_!$M79*_coefficients_!B$12- _coefficients_!B$2)/_coefficients_!B$9</f>
        <v>-0.97223908673815995</v>
      </c>
      <c r="C79">
        <f>(_raw_predictions_!C79*(1-_raw_predictions_!$M79*'Score Dashboard'!$B$2) + 'Score Dashboard'!$B$2*_raw_predictions_!$M79*_coefficients_!C$12- _coefficients_!C$2)/_coefficients_!C$9</f>
        <v>-0.51141856730645763</v>
      </c>
      <c r="D79">
        <f>(_raw_predictions_!D79*(1-_raw_predictions_!$M79*'Score Dashboard'!$B$2) + 'Score Dashboard'!$B$2*_raw_predictions_!$M79*_coefficients_!D$12- _coefficients_!D$2)/_coefficients_!D$9</f>
        <v>-0.32591613179991413</v>
      </c>
      <c r="E79">
        <f>(_raw_predictions_!E79*(1-_raw_predictions_!$M79*'Score Dashboard'!$B$2) + 'Score Dashboard'!$B$2*_raw_predictions_!$M79*_coefficients_!E$12- _coefficients_!E$2)/_coefficients_!E$9</f>
        <v>-0.18638389653171925</v>
      </c>
      <c r="F79">
        <f>(_raw_predictions_!F79*(1-_raw_predictions_!$M79*'Score Dashboard'!$B$2) + 'Score Dashboard'!$B$2*_raw_predictions_!$M79*_coefficients_!F$12- _coefficients_!F$2)/_coefficients_!F$9</f>
        <v>-0.38661906991903833</v>
      </c>
      <c r="G79">
        <f>(_raw_predictions_!G79*(1-_raw_predictions_!$M79*'Score Dashboard'!$B$2) + 'Score Dashboard'!$B$2*_raw_predictions_!$M79*_coefficients_!G$12- _coefficients_!G$2)/_coefficients_!G$9</f>
        <v>-0.62820327034163415</v>
      </c>
      <c r="H79">
        <f>(_coefficients_!H$2 - _raw_predictions_!H79*(1-_raw_predictions_!$M79*'Score Dashboard'!$B$2) - _raw_predictions_!$M79*'Score Dashboard'!$B$2*_coefficients_!H$12)/_coefficients_!H$9</f>
        <v>0.47682643489452753</v>
      </c>
      <c r="I79">
        <f>(1-_raw_predictions_!$M79*'Score Dashboard'!$B$2) * _raw_predictions_!I79/_coefficients_!L$2 * (_raw_predictions_!J79-_coefficients_!I$2)/_coefficients_!I$9</f>
        <v>-0.11078606720445693</v>
      </c>
      <c r="J79">
        <f>(1-_raw_predictions_!$M79*'Score Dashboard'!$B$2) * _raw_predictions_!K79/_coefficients_!M$2 * (_raw_predictions_!L79-_coefficients_!J$2)/_coefficients_!J$9</f>
        <v>-0.14232587160204385</v>
      </c>
    </row>
    <row r="80" spans="1:10">
      <c r="A80" t="str">
        <f>_raw_predictions_!A80</f>
        <v>Justin Jackson</v>
      </c>
      <c r="B80">
        <f>(_raw_predictions_!B80*(1-_raw_predictions_!$M80) + 'Score Dashboard'!$B$2*_raw_predictions_!$M80*_coefficients_!B$12- _coefficients_!B$2)/_coefficients_!B$9</f>
        <v>-1.2536086244090996</v>
      </c>
      <c r="C80">
        <f>(_raw_predictions_!C80*(1-_raw_predictions_!$M80*'Score Dashboard'!$B$2) + 'Score Dashboard'!$B$2*_raw_predictions_!$M80*_coefficients_!C$12- _coefficients_!C$2)/_coefficients_!C$9</f>
        <v>-1.0676211150209027</v>
      </c>
      <c r="D80">
        <f>(_raw_predictions_!D80*(1-_raw_predictions_!$M80*'Score Dashboard'!$B$2) + 'Score Dashboard'!$B$2*_raw_predictions_!$M80*_coefficients_!D$12- _coefficients_!D$2)/_coefficients_!D$9</f>
        <v>-1.135516390787169</v>
      </c>
      <c r="E80">
        <f>(_raw_predictions_!E80*(1-_raw_predictions_!$M80*'Score Dashboard'!$B$2) + 'Score Dashboard'!$B$2*_raw_predictions_!$M80*_coefficients_!E$12- _coefficients_!E$2)/_coefficients_!E$9</f>
        <v>-0.74103548036251776</v>
      </c>
      <c r="F80">
        <f>(_raw_predictions_!F80*(1-_raw_predictions_!$M80*'Score Dashboard'!$B$2) + 'Score Dashboard'!$B$2*_raw_predictions_!$M80*_coefficients_!F$12- _coefficients_!F$2)/_coefficients_!F$9</f>
        <v>-0.60783043149703908</v>
      </c>
      <c r="G80">
        <f>(_raw_predictions_!G80*(1-_raw_predictions_!$M80*'Score Dashboard'!$B$2) + 'Score Dashboard'!$B$2*_raw_predictions_!$M80*_coefficients_!G$12- _coefficients_!G$2)/_coefficients_!G$9</f>
        <v>-0.79231933431059387</v>
      </c>
      <c r="H80">
        <f>(_coefficients_!H$2 - _raw_predictions_!H80*(1-_raw_predictions_!$M80*'Score Dashboard'!$B$2) - _raw_predictions_!$M80*'Score Dashboard'!$B$2*_coefficients_!H$12)/_coefficients_!H$9</f>
        <v>1.0302392819906481</v>
      </c>
      <c r="I80">
        <f>(1-_raw_predictions_!$M80*'Score Dashboard'!$B$2) * _raw_predictions_!I80/_coefficients_!L$2 * (_raw_predictions_!J80-_coefficients_!I$2)/_coefficients_!I$9</f>
        <v>-1.8553532928171929E-2</v>
      </c>
      <c r="J80">
        <f>(1-_raw_predictions_!$M80*'Score Dashboard'!$B$2) * _raw_predictions_!K80/_coefficients_!M$2 * (_raw_predictions_!L80-_coefficients_!J$2)/_coefficients_!J$9</f>
        <v>-7.8830337860600661E-2</v>
      </c>
    </row>
    <row r="81" spans="1:10">
      <c r="A81" t="str">
        <f>_raw_predictions_!A81</f>
        <v>Justin Holiday</v>
      </c>
      <c r="B81">
        <f>(_raw_predictions_!B81*(1-_raw_predictions_!$M81) + 'Score Dashboard'!$B$2*_raw_predictions_!$M81*_coefficients_!B$12- _coefficients_!B$2)/_coefficients_!B$9</f>
        <v>-1.2968628196176748</v>
      </c>
      <c r="C81">
        <f>(_raw_predictions_!C81*(1-_raw_predictions_!$M81*'Score Dashboard'!$B$2) + 'Score Dashboard'!$B$2*_raw_predictions_!$M81*_coefficients_!C$12- _coefficients_!C$2)/_coefficients_!C$9</f>
        <v>-1.2211012017689116</v>
      </c>
      <c r="D81">
        <f>(_raw_predictions_!D81*(1-_raw_predictions_!$M81*'Score Dashboard'!$B$2) + 'Score Dashboard'!$B$2*_raw_predictions_!$M81*_coefficients_!D$12- _coefficients_!D$2)/_coefficients_!D$9</f>
        <v>-1.083844441213822</v>
      </c>
      <c r="E81">
        <f>(_raw_predictions_!E81*(1-_raw_predictions_!$M81*'Score Dashboard'!$B$2) + 'Score Dashboard'!$B$2*_raw_predictions_!$M81*_coefficients_!E$12- _coefficients_!E$2)/_coefficients_!E$9</f>
        <v>-0.57523869763109481</v>
      </c>
      <c r="F81">
        <f>(_raw_predictions_!F81*(1-_raw_predictions_!$M81*'Score Dashboard'!$B$2) + 'Score Dashboard'!$B$2*_raw_predictions_!$M81*_coefficients_!F$12- _coefficients_!F$2)/_coefficients_!F$9</f>
        <v>-0.52264444701278578</v>
      </c>
      <c r="G81">
        <f>(_raw_predictions_!G81*(1-_raw_predictions_!$M81*'Score Dashboard'!$B$2) + 'Score Dashboard'!$B$2*_raw_predictions_!$M81*_coefficients_!G$12- _coefficients_!G$2)/_coefficients_!G$9</f>
        <v>-0.61222863570312069</v>
      </c>
      <c r="H81">
        <f>(_coefficients_!H$2 - _raw_predictions_!H81*(1-_raw_predictions_!$M81*'Score Dashboard'!$B$2) - _raw_predictions_!$M81*'Score Dashboard'!$B$2*_coefficients_!H$12)/_coefficients_!H$9</f>
        <v>0.99718225599072063</v>
      </c>
      <c r="I81">
        <f>(1-_raw_predictions_!$M81*'Score Dashboard'!$B$2) * _raw_predictions_!I81/_coefficients_!L$2 * (_raw_predictions_!J81-_coefficients_!I$2)/_coefficients_!I$9</f>
        <v>-1.4020861199634927E-2</v>
      </c>
      <c r="J81">
        <f>(1-_raw_predictions_!$M81*'Score Dashboard'!$B$2) * _raw_predictions_!K81/_coefficients_!M$2 * (_raw_predictions_!L81-_coefficients_!J$2)/_coefficients_!J$9</f>
        <v>-0.19444065882413841</v>
      </c>
    </row>
    <row r="82" spans="1:10">
      <c r="A82" t="str">
        <f>_raw_predictions_!A82</f>
        <v>Justin Champagnie</v>
      </c>
      <c r="B82">
        <f>(_raw_predictions_!B82*(1-_raw_predictions_!$M82) + 'Score Dashboard'!$B$2*_raw_predictions_!$M82*_coefficients_!B$12- _coefficients_!B$2)/_coefficients_!B$9</f>
        <v>-1.1376042566761404</v>
      </c>
      <c r="C82">
        <f>(_raw_predictions_!C82*(1-_raw_predictions_!$M82*'Score Dashboard'!$B$2) + 'Score Dashboard'!$B$2*_raw_predictions_!$M82*_coefficients_!C$12- _coefficients_!C$2)/_coefficients_!C$9</f>
        <v>-1.0761338129229794</v>
      </c>
      <c r="D82">
        <f>(_raw_predictions_!D82*(1-_raw_predictions_!$M82*'Score Dashboard'!$B$2) + 'Score Dashboard'!$B$2*_raw_predictions_!$M82*_coefficients_!D$12- _coefficients_!D$2)/_coefficients_!D$9</f>
        <v>-1.0421552222532582</v>
      </c>
      <c r="E82">
        <f>(_raw_predictions_!E82*(1-_raw_predictions_!$M82*'Score Dashboard'!$B$2) + 'Score Dashboard'!$B$2*_raw_predictions_!$M82*_coefficients_!E$12- _coefficients_!E$2)/_coefficients_!E$9</f>
        <v>-0.61186162970534097</v>
      </c>
      <c r="F82">
        <f>(_raw_predictions_!F82*(1-_raw_predictions_!$M82*'Score Dashboard'!$B$2) + 'Score Dashboard'!$B$2*_raw_predictions_!$M82*_coefficients_!F$12- _coefficients_!F$2)/_coefficients_!F$9</f>
        <v>-0.60578175232252152</v>
      </c>
      <c r="G82">
        <f>(_raw_predictions_!G82*(1-_raw_predictions_!$M82*'Score Dashboard'!$B$2) + 'Score Dashboard'!$B$2*_raw_predictions_!$M82*_coefficients_!G$12- _coefficients_!G$2)/_coefficients_!G$9</f>
        <v>-0.79599398332842008</v>
      </c>
      <c r="H82">
        <f>(_coefficients_!H$2 - _raw_predictions_!H82*(1-_raw_predictions_!$M82*'Score Dashboard'!$B$2) - _raw_predictions_!$M82*'Score Dashboard'!$B$2*_coefficients_!H$12)/_coefficients_!H$9</f>
        <v>0.99298697659316537</v>
      </c>
      <c r="I82">
        <f>(1-_raw_predictions_!$M82*'Score Dashboard'!$B$2) * _raw_predictions_!I82/_coefficients_!L$2 * (_raw_predictions_!J82-_coefficients_!I$2)/_coefficients_!I$9</f>
        <v>-2.3002553321599693E-2</v>
      </c>
      <c r="J82">
        <f>(1-_raw_predictions_!$M82*'Score Dashboard'!$B$2) * _raw_predictions_!K82/_coefficients_!M$2 * (_raw_predictions_!L82-_coefficients_!J$2)/_coefficients_!J$9</f>
        <v>-7.50610785742436E-2</v>
      </c>
    </row>
    <row r="83" spans="1:10">
      <c r="A83" t="str">
        <f>_raw_predictions_!A83</f>
        <v>Julius Randle</v>
      </c>
      <c r="B83">
        <f>(_raw_predictions_!B83*(1-_raw_predictions_!$M83) + 'Score Dashboard'!$B$2*_raw_predictions_!$M83*_coefficients_!B$12- _coefficients_!B$2)/_coefficients_!B$9</f>
        <v>0.90935148709322877</v>
      </c>
      <c r="C83">
        <f>(_raw_predictions_!C83*(1-_raw_predictions_!$M83*'Score Dashboard'!$B$2) + 'Score Dashboard'!$B$2*_raw_predictions_!$M83*_coefficients_!C$12- _coefficients_!C$2)/_coefficients_!C$9</f>
        <v>1.6010146639769043</v>
      </c>
      <c r="D83">
        <f>(_raw_predictions_!D83*(1-_raw_predictions_!$M83*'Score Dashboard'!$B$2) + 'Score Dashboard'!$B$2*_raw_predictions_!$M83*_coefficients_!D$12- _coefficients_!D$2)/_coefficients_!D$9</f>
        <v>0.19311573126027423</v>
      </c>
      <c r="E83">
        <f>(_raw_predictions_!E83*(1-_raw_predictions_!$M83*'Score Dashboard'!$B$2) + 'Score Dashboard'!$B$2*_raw_predictions_!$M83*_coefficients_!E$12- _coefficients_!E$2)/_coefficients_!E$9</f>
        <v>-0.26406603817078228</v>
      </c>
      <c r="F83">
        <f>(_raw_predictions_!F83*(1-_raw_predictions_!$M83*'Score Dashboard'!$B$2) + 'Score Dashboard'!$B$2*_raw_predictions_!$M83*_coefficients_!F$12- _coefficients_!F$2)/_coefficients_!F$9</f>
        <v>-0.45564383158329796</v>
      </c>
      <c r="G83">
        <f>(_raw_predictions_!G83*(1-_raw_predictions_!$M83*'Score Dashboard'!$B$2) + 'Score Dashboard'!$B$2*_raw_predictions_!$M83*_coefficients_!G$12- _coefficients_!G$2)/_coefficients_!G$9</f>
        <v>0.62152112942307969</v>
      </c>
      <c r="H83">
        <f>(_coefficients_!H$2 - _raw_predictions_!H83*(1-_raw_predictions_!$M83*'Score Dashboard'!$B$2) - _raw_predictions_!$M83*'Score Dashboard'!$B$2*_coefficients_!H$12)/_coefficients_!H$9</f>
        <v>-1.0446182336009888</v>
      </c>
      <c r="I83">
        <f>(1-_raw_predictions_!$M83*'Score Dashboard'!$B$2) * _raw_predictions_!I83/_coefficients_!L$2 * (_raw_predictions_!J83-_coefficients_!I$2)/_coefficients_!I$9</f>
        <v>-0.43922717787066196</v>
      </c>
      <c r="J83">
        <f>(1-_raw_predictions_!$M83*'Score Dashboard'!$B$2) * _raw_predictions_!K83/_coefficients_!M$2 * (_raw_predictions_!L83-_coefficients_!J$2)/_coefficients_!J$9</f>
        <v>-0.55131330409774482</v>
      </c>
    </row>
    <row r="84" spans="1:10">
      <c r="A84" t="str">
        <f>_raw_predictions_!A84</f>
        <v>Julian Champagnie</v>
      </c>
      <c r="B84">
        <f>(_raw_predictions_!B84*(1-_raw_predictions_!$M84) + 'Score Dashboard'!$B$2*_raw_predictions_!$M84*_coefficients_!B$12- _coefficients_!B$2)/_coefficients_!B$9</f>
        <v>-0.79829375512645373</v>
      </c>
      <c r="C84">
        <f>(_raw_predictions_!C84*(1-_raw_predictions_!$M84*'Score Dashboard'!$B$2) + 'Score Dashboard'!$B$2*_raw_predictions_!$M84*_coefficients_!C$12- _coefficients_!C$2)/_coefficients_!C$9</f>
        <v>-0.74441017082832528</v>
      </c>
      <c r="D84">
        <f>(_raw_predictions_!D84*(1-_raw_predictions_!$M84*'Score Dashboard'!$B$2) + 'Score Dashboard'!$B$2*_raw_predictions_!$M84*_coefficients_!D$12- _coefficients_!D$2)/_coefficients_!D$9</f>
        <v>-1.0238357655986086</v>
      </c>
      <c r="E84">
        <f>(_raw_predictions_!E84*(1-_raw_predictions_!$M84*'Score Dashboard'!$B$2) + 'Score Dashboard'!$B$2*_raw_predictions_!$M84*_coefficients_!E$12- _coefficients_!E$2)/_coefficients_!E$9</f>
        <v>-0.62768450444514567</v>
      </c>
      <c r="F84">
        <f>(_raw_predictions_!F84*(1-_raw_predictions_!$M84*'Score Dashboard'!$B$2) + 'Score Dashboard'!$B$2*_raw_predictions_!$M84*_coefficients_!F$12- _coefficients_!F$2)/_coefficients_!F$9</f>
        <v>-0.52127092243426587</v>
      </c>
      <c r="G84">
        <f>(_raw_predictions_!G84*(1-_raw_predictions_!$M84*'Score Dashboard'!$B$2) + 'Score Dashboard'!$B$2*_raw_predictions_!$M84*_coefficients_!G$12- _coefficients_!G$2)/_coefficients_!G$9</f>
        <v>-3.7530004279560459E-3</v>
      </c>
      <c r="H84">
        <f>(_coefficients_!H$2 - _raw_predictions_!H84*(1-_raw_predictions_!$M84*'Score Dashboard'!$B$2) - _raw_predictions_!$M84*'Score Dashboard'!$B$2*_coefficients_!H$12)/_coefficients_!H$9</f>
        <v>0.86266337398586135</v>
      </c>
      <c r="I84">
        <f>(1-_raw_predictions_!$M84*'Score Dashboard'!$B$2) * _raw_predictions_!I84/_coefficients_!L$2 * (_raw_predictions_!J84-_coefficients_!I$2)/_coefficients_!I$9</f>
        <v>-3.9229848443175966E-2</v>
      </c>
      <c r="J84">
        <f>(1-_raw_predictions_!$M84*'Score Dashboard'!$B$2) * _raw_predictions_!K84/_coefficients_!M$2 * (_raw_predictions_!L84-_coefficients_!J$2)/_coefficients_!J$9</f>
        <v>-0.19424259089260229</v>
      </c>
    </row>
    <row r="85" spans="1:10">
      <c r="A85" t="str">
        <f>_raw_predictions_!A85</f>
        <v>Juancho Hernangomez</v>
      </c>
      <c r="B85">
        <f>(_raw_predictions_!B85*(1-_raw_predictions_!$M85) + 'Score Dashboard'!$B$2*_raw_predictions_!$M85*_coefficients_!B$12- _coefficients_!B$2)/_coefficients_!B$9</f>
        <v>-1.2140706791340636</v>
      </c>
      <c r="C85">
        <f>(_raw_predictions_!C85*(1-_raw_predictions_!$M85*'Score Dashboard'!$B$2) + 'Score Dashboard'!$B$2*_raw_predictions_!$M85*_coefficients_!C$12- _coefficients_!C$2)/_coefficients_!C$9</f>
        <v>-0.86317281777143928</v>
      </c>
      <c r="D85">
        <f>(_raw_predictions_!D85*(1-_raw_predictions_!$M85*'Score Dashboard'!$B$2) + 'Score Dashboard'!$B$2*_raw_predictions_!$M85*_coefficients_!D$12- _coefficients_!D$2)/_coefficients_!D$9</f>
        <v>-1.1158299924122617</v>
      </c>
      <c r="E85">
        <f>(_raw_predictions_!E85*(1-_raw_predictions_!$M85*'Score Dashboard'!$B$2) + 'Score Dashboard'!$B$2*_raw_predictions_!$M85*_coefficients_!E$12- _coefficients_!E$2)/_coefficients_!E$9</f>
        <v>-0.67994788236554038</v>
      </c>
      <c r="F85">
        <f>(_raw_predictions_!F85*(1-_raw_predictions_!$M85*'Score Dashboard'!$B$2) + 'Score Dashboard'!$B$2*_raw_predictions_!$M85*_coefficients_!F$12- _coefficients_!F$2)/_coefficients_!F$9</f>
        <v>-0.65592559698736663</v>
      </c>
      <c r="G85">
        <f>(_raw_predictions_!G85*(1-_raw_predictions_!$M85*'Score Dashboard'!$B$2) + 'Score Dashboard'!$B$2*_raw_predictions_!$M85*_coefficients_!G$12- _coefficients_!G$2)/_coefficients_!G$9</f>
        <v>-0.73685728115434967</v>
      </c>
      <c r="H85">
        <f>(_coefficients_!H$2 - _raw_predictions_!H85*(1-_raw_predictions_!$M85*'Score Dashboard'!$B$2) - _raw_predictions_!$M85*'Score Dashboard'!$B$2*_coefficients_!H$12)/_coefficients_!H$9</f>
        <v>0.97741039647658345</v>
      </c>
      <c r="I85">
        <f>(1-_raw_predictions_!$M85*'Score Dashboard'!$B$2) * _raw_predictions_!I85/_coefficients_!L$2 * (_raw_predictions_!J85-_coefficients_!I$2)/_coefficients_!I$9</f>
        <v>-6.1524592730961898E-2</v>
      </c>
      <c r="J85">
        <f>(1-_raw_predictions_!$M85*'Score Dashboard'!$B$2) * _raw_predictions_!K85/_coefficients_!M$2 * (_raw_predictions_!L85-_coefficients_!J$2)/_coefficients_!J$9</f>
        <v>-5.5761325557363586E-2</v>
      </c>
    </row>
    <row r="86" spans="1:10">
      <c r="A86" t="str">
        <f>_raw_predictions_!A86</f>
        <v>Juan Toscano-Anderson</v>
      </c>
      <c r="B86">
        <f>(_raw_predictions_!B86*(1-_raw_predictions_!$M86) + 'Score Dashboard'!$B$2*_raw_predictions_!$M86*_coefficients_!B$12- _coefficients_!B$2)/_coefficients_!B$9</f>
        <v>-1.2467020913695328</v>
      </c>
      <c r="C86">
        <f>(_raw_predictions_!C86*(1-_raw_predictions_!$M86*'Score Dashboard'!$B$2) + 'Score Dashboard'!$B$2*_raw_predictions_!$M86*_coefficients_!C$12- _coefficients_!C$2)/_coefficients_!C$9</f>
        <v>-1.0253989988917882</v>
      </c>
      <c r="D86">
        <f>(_raw_predictions_!D86*(1-_raw_predictions_!$M86*'Score Dashboard'!$B$2) + 'Score Dashboard'!$B$2*_raw_predictions_!$M86*_coefficients_!D$12- _coefficients_!D$2)/_coefficients_!D$9</f>
        <v>-0.96839932466712375</v>
      </c>
      <c r="E86">
        <f>(_raw_predictions_!E86*(1-_raw_predictions_!$M86*'Score Dashboard'!$B$2) + 'Score Dashboard'!$B$2*_raw_predictions_!$M86*_coefficients_!E$12- _coefficients_!E$2)/_coefficients_!E$9</f>
        <v>-0.56651526813366904</v>
      </c>
      <c r="F86">
        <f>(_raw_predictions_!F86*(1-_raw_predictions_!$M86*'Score Dashboard'!$B$2) + 'Score Dashboard'!$B$2*_raw_predictions_!$M86*_coefficients_!F$12- _coefficients_!F$2)/_coefficients_!F$9</f>
        <v>-0.63632228732238216</v>
      </c>
      <c r="G86">
        <f>(_raw_predictions_!G86*(1-_raw_predictions_!$M86*'Score Dashboard'!$B$2) + 'Score Dashboard'!$B$2*_raw_predictions_!$M86*_coefficients_!G$12- _coefficients_!G$2)/_coefficients_!G$9</f>
        <v>-0.92344231101034757</v>
      </c>
      <c r="H86">
        <f>(_coefficients_!H$2 - _raw_predictions_!H86*(1-_raw_predictions_!$M86*'Score Dashboard'!$B$2) - _raw_predictions_!$M86*'Score Dashboard'!$B$2*_coefficients_!H$12)/_coefficients_!H$9</f>
        <v>0.95373168616554527</v>
      </c>
      <c r="I86">
        <f>(1-_raw_predictions_!$M86*'Score Dashboard'!$B$2) * _raw_predictions_!I86/_coefficients_!L$2 * (_raw_predictions_!J86-_coefficients_!I$2)/_coefficients_!I$9</f>
        <v>-7.4474989322381849E-2</v>
      </c>
      <c r="J86">
        <f>(1-_raw_predictions_!$M86*'Score Dashboard'!$B$2) * _raw_predictions_!K86/_coefficients_!M$2 * (_raw_predictions_!L86-_coefficients_!J$2)/_coefficients_!J$9</f>
        <v>-5.7059842761400789E-2</v>
      </c>
    </row>
    <row r="87" spans="1:10">
      <c r="A87" t="str">
        <f>_raw_predictions_!A87</f>
        <v>Jrue Holiday</v>
      </c>
      <c r="B87">
        <f>(_raw_predictions_!B87*(1-_raw_predictions_!$M87) + 'Score Dashboard'!$B$2*_raw_predictions_!$M87*_coefficients_!B$12- _coefficients_!B$2)/_coefficients_!B$9</f>
        <v>0.1089036747399011</v>
      </c>
      <c r="C87">
        <f>(_raw_predictions_!C87*(1-_raw_predictions_!$M87*'Score Dashboard'!$B$2) + 'Score Dashboard'!$B$2*_raw_predictions_!$M87*_coefficients_!C$12- _coefficients_!C$2)/_coefficients_!C$9</f>
        <v>-0.35648868823868601</v>
      </c>
      <c r="D87">
        <f>(_raw_predictions_!D87*(1-_raw_predictions_!$M87*'Score Dashboard'!$B$2) + 'Score Dashboard'!$B$2*_raw_predictions_!$M87*_coefficients_!D$12- _coefficients_!D$2)/_coefficients_!D$9</f>
        <v>1.3593745038075913</v>
      </c>
      <c r="E87">
        <f>(_raw_predictions_!E87*(1-_raw_predictions_!$M87*'Score Dashboard'!$B$2) + 'Score Dashboard'!$B$2*_raw_predictions_!$M87*_coefficients_!E$12- _coefficients_!E$2)/_coefficients_!E$9</f>
        <v>0.3589318845454047</v>
      </c>
      <c r="F87">
        <f>(_raw_predictions_!F87*(1-_raw_predictions_!$M87*'Score Dashboard'!$B$2) + 'Score Dashboard'!$B$2*_raw_predictions_!$M87*_coefficients_!F$12- _coefficients_!F$2)/_coefficients_!F$9</f>
        <v>-0.39845567837754353</v>
      </c>
      <c r="G87">
        <f>(_raw_predictions_!G87*(1-_raw_predictions_!$M87*'Score Dashboard'!$B$2) + 'Score Dashboard'!$B$2*_raw_predictions_!$M87*_coefficients_!G$12- _coefficients_!G$2)/_coefficients_!G$9</f>
        <v>0.37881096065963971</v>
      </c>
      <c r="H87">
        <f>(_coefficients_!H$2 - _raw_predictions_!H87*(1-_raw_predictions_!$M87*'Score Dashboard'!$B$2) - _raw_predictions_!$M87*'Score Dashboard'!$B$2*_coefficients_!H$12)/_coefficients_!H$9</f>
        <v>-0.58397625212165605</v>
      </c>
      <c r="I87">
        <f>(1-_raw_predictions_!$M87*'Score Dashboard'!$B$2) * _raw_predictions_!I87/_coefficients_!L$2 * (_raw_predictions_!J87-_coefficients_!I$2)/_coefficients_!I$9</f>
        <v>2.004785865495097E-2</v>
      </c>
      <c r="J87">
        <f>(1-_raw_predictions_!$M87*'Score Dashboard'!$B$2) * _raw_predictions_!K87/_coefficients_!M$2 * (_raw_predictions_!L87-_coefficients_!J$2)/_coefficients_!J$9</f>
        <v>-0.14569128380525248</v>
      </c>
    </row>
    <row r="88" spans="1:10">
      <c r="A88" t="str">
        <f>_raw_predictions_!A88</f>
        <v>Joshua Primo</v>
      </c>
      <c r="B88">
        <f>(_raw_predictions_!B88*(1-_raw_predictions_!$M88) + 'Score Dashboard'!$B$2*_raw_predictions_!$M88*_coefficients_!B$12- _coefficients_!B$2)/_coefficients_!B$9</f>
        <v>-1.0398972225024556</v>
      </c>
      <c r="C88">
        <f>(_raw_predictions_!C88*(1-_raw_predictions_!$M88*'Score Dashboard'!$B$2) + 'Score Dashboard'!$B$2*_raw_predictions_!$M88*_coefficients_!C$12- _coefficients_!C$2)/_coefficients_!C$9</f>
        <v>-0.94083629131516333</v>
      </c>
      <c r="D88">
        <f>(_raw_predictions_!D88*(1-_raw_predictions_!$M88*'Score Dashboard'!$B$2) + 'Score Dashboard'!$B$2*_raw_predictions_!$M88*_coefficients_!D$12- _coefficients_!D$2)/_coefficients_!D$9</f>
        <v>-0.30394121924458017</v>
      </c>
      <c r="E88">
        <f>(_raw_predictions_!E88*(1-_raw_predictions_!$M88*'Score Dashboard'!$B$2) + 'Score Dashboard'!$B$2*_raw_predictions_!$M88*_coefficients_!E$12- _coefficients_!E$2)/_coefficients_!E$9</f>
        <v>-0.67703433348211994</v>
      </c>
      <c r="F88">
        <f>(_raw_predictions_!F88*(1-_raw_predictions_!$M88*'Score Dashboard'!$B$2) + 'Score Dashboard'!$B$2*_raw_predictions_!$M88*_coefficients_!F$12- _coefficients_!F$2)/_coefficients_!F$9</f>
        <v>-0.51853445566527201</v>
      </c>
      <c r="G88">
        <f>(_raw_predictions_!G88*(1-_raw_predictions_!$M88*'Score Dashboard'!$B$2) + 'Score Dashboard'!$B$2*_raw_predictions_!$M88*_coefficients_!G$12- _coefficients_!G$2)/_coefficients_!G$9</f>
        <v>-0.58025971129706666</v>
      </c>
      <c r="H88">
        <f>(_coefficients_!H$2 - _raw_predictions_!H88*(1-_raw_predictions_!$M88*'Score Dashboard'!$B$2) - _raw_predictions_!$M88*'Score Dashboard'!$B$2*_coefficients_!H$12)/_coefficients_!H$9</f>
        <v>0.38934072801408059</v>
      </c>
      <c r="I88">
        <f>(1-_raw_predictions_!$M88*'Score Dashboard'!$B$2) * _raw_predictions_!I88/_coefficients_!L$2 * (_raw_predictions_!J88-_coefficients_!I$2)/_coefficients_!I$9</f>
        <v>-9.8858746075352139E-2</v>
      </c>
      <c r="J88">
        <f>(1-_raw_predictions_!$M88*'Score Dashboard'!$B$2) * _raw_predictions_!K88/_coefficients_!M$2 * (_raw_predictions_!L88-_coefficients_!J$2)/_coefficients_!J$9</f>
        <v>-0.12479630738474529</v>
      </c>
    </row>
    <row r="89" spans="1:10">
      <c r="A89" t="str">
        <f>_raw_predictions_!A89</f>
        <v>Josh Richardson</v>
      </c>
      <c r="B89">
        <f>(_raw_predictions_!B89*(1-_raw_predictions_!$M89) + 'Score Dashboard'!$B$2*_raw_predictions_!$M89*_coefficients_!B$12- _coefficients_!B$2)/_coefficients_!B$9</f>
        <v>-0.83420736895028025</v>
      </c>
      <c r="C89">
        <f>(_raw_predictions_!C89*(1-_raw_predictions_!$M89*'Score Dashboard'!$B$2) + 'Score Dashboard'!$B$2*_raw_predictions_!$M89*_coefficients_!C$12- _coefficients_!C$2)/_coefficients_!C$9</f>
        <v>-0.97951972491228523</v>
      </c>
      <c r="D89">
        <f>(_raw_predictions_!D89*(1-_raw_predictions_!$M89*'Score Dashboard'!$B$2) + 'Score Dashboard'!$B$2*_raw_predictions_!$M89*_coefficients_!D$12- _coefficients_!D$2)/_coefficients_!D$9</f>
        <v>-0.55977420089027541</v>
      </c>
      <c r="E89">
        <f>(_raw_predictions_!E89*(1-_raw_predictions_!$M89*'Score Dashboard'!$B$2) + 'Score Dashboard'!$B$2*_raw_predictions_!$M89*_coefficients_!E$12- _coefficients_!E$2)/_coefficients_!E$9</f>
        <v>-0.12548183078550337</v>
      </c>
      <c r="F89">
        <f>(_raw_predictions_!F89*(1-_raw_predictions_!$M89*'Score Dashboard'!$B$2) + 'Score Dashboard'!$B$2*_raw_predictions_!$M89*_coefficients_!F$12- _coefficients_!F$2)/_coefficients_!F$9</f>
        <v>-0.52436427005649977</v>
      </c>
      <c r="G89">
        <f>(_raw_predictions_!G89*(1-_raw_predictions_!$M89*'Score Dashboard'!$B$2) + 'Score Dashboard'!$B$2*_raw_predictions_!$M89*_coefficients_!G$12- _coefficients_!G$2)/_coefficients_!G$9</f>
        <v>-0.11665356874296362</v>
      </c>
      <c r="H89">
        <f>(_coefficients_!H$2 - _raw_predictions_!H89*(1-_raw_predictions_!$M89*'Score Dashboard'!$B$2) - _raw_predictions_!$M89*'Score Dashboard'!$B$2*_coefficients_!H$12)/_coefficients_!H$9</f>
        <v>0.54415430873615267</v>
      </c>
      <c r="I89">
        <f>(1-_raw_predictions_!$M89*'Score Dashboard'!$B$2) * _raw_predictions_!I89/_coefficients_!L$2 * (_raw_predictions_!J89-_coefficients_!I$2)/_coefficients_!I$9</f>
        <v>8.6682697876125411E-2</v>
      </c>
      <c r="J89">
        <f>(1-_raw_predictions_!$M89*'Score Dashboard'!$B$2) * _raw_predictions_!K89/_coefficients_!M$2 * (_raw_predictions_!L89-_coefficients_!J$2)/_coefficients_!J$9</f>
        <v>-0.31475286621601423</v>
      </c>
    </row>
    <row r="90" spans="1:10">
      <c r="A90" t="str">
        <f>_raw_predictions_!A90</f>
        <v>Josh Okogie</v>
      </c>
      <c r="B90">
        <f>(_raw_predictions_!B90*(1-_raw_predictions_!$M90) + 'Score Dashboard'!$B$2*_raw_predictions_!$M90*_coefficients_!B$12- _coefficients_!B$2)/_coefficients_!B$9</f>
        <v>-0.89288270721834284</v>
      </c>
      <c r="C90">
        <f>(_raw_predictions_!C90*(1-_raw_predictions_!$M90*'Score Dashboard'!$B$2) + 'Score Dashboard'!$B$2*_raw_predictions_!$M90*_coefficients_!C$12- _coefficients_!C$2)/_coefficients_!C$9</f>
        <v>-0.65206665602273195</v>
      </c>
      <c r="D90">
        <f>(_raw_predictions_!D90*(1-_raw_predictions_!$M90*'Score Dashboard'!$B$2) + 'Score Dashboard'!$B$2*_raw_predictions_!$M90*_coefficients_!D$12- _coefficients_!D$2)/_coefficients_!D$9</f>
        <v>-0.9015893412051964</v>
      </c>
      <c r="E90">
        <f>(_raw_predictions_!E90*(1-_raw_predictions_!$M90*'Score Dashboard'!$B$2) + 'Score Dashboard'!$B$2*_raw_predictions_!$M90*_coefficients_!E$12- _coefficients_!E$2)/_coefficients_!E$9</f>
        <v>-0.1874813135283448</v>
      </c>
      <c r="F90">
        <f>(_raw_predictions_!F90*(1-_raw_predictions_!$M90*'Score Dashboard'!$B$2) + 'Score Dashboard'!$B$2*_raw_predictions_!$M90*_coefficients_!F$12- _coefficients_!F$2)/_coefficients_!F$9</f>
        <v>-0.33891827592857332</v>
      </c>
      <c r="G90">
        <f>(_raw_predictions_!G90*(1-_raw_predictions_!$M90*'Score Dashboard'!$B$2) + 'Score Dashboard'!$B$2*_raw_predictions_!$M90*_coefficients_!G$12- _coefficients_!G$2)/_coefficients_!G$9</f>
        <v>-0.46825967465180174</v>
      </c>
      <c r="H90">
        <f>(_coefficients_!H$2 - _raw_predictions_!H90*(1-_raw_predictions_!$M90*'Score Dashboard'!$B$2) - _raw_predictions_!$M90*'Score Dashboard'!$B$2*_coefficients_!H$12)/_coefficients_!H$9</f>
        <v>0.78513156204033818</v>
      </c>
      <c r="I90">
        <f>(1-_raw_predictions_!$M90*'Score Dashboard'!$B$2) * _raw_predictions_!I90/_coefficients_!L$2 * (_raw_predictions_!J90-_coefficients_!I$2)/_coefficients_!I$9</f>
        <v>-0.16253409090713053</v>
      </c>
      <c r="J90">
        <f>(1-_raw_predictions_!$M90*'Score Dashboard'!$B$2) * _raw_predictions_!K90/_coefficients_!M$2 * (_raw_predictions_!L90-_coefficients_!J$2)/_coefficients_!J$9</f>
        <v>-0.39065844848881548</v>
      </c>
    </row>
    <row r="91" spans="1:10">
      <c r="A91" t="str">
        <f>_raw_predictions_!A91</f>
        <v>KZ Okpala</v>
      </c>
      <c r="B91">
        <f>(_raw_predictions_!B91*(1-_raw_predictions_!$M91) + 'Score Dashboard'!$B$2*_raw_predictions_!$M91*_coefficients_!B$12- _coefficients_!B$2)/_coefficients_!B$9</f>
        <v>-1.194984606309065</v>
      </c>
      <c r="C91">
        <f>(_raw_predictions_!C91*(1-_raw_predictions_!$M91*'Score Dashboard'!$B$2) + 'Score Dashboard'!$B$2*_raw_predictions_!$M91*_coefficients_!C$12- _coefficients_!C$2)/_coefficients_!C$9</f>
        <v>-0.93161928544310413</v>
      </c>
      <c r="D91">
        <f>(_raw_predictions_!D91*(1-_raw_predictions_!$M91*'Score Dashboard'!$B$2) + 'Score Dashboard'!$B$2*_raw_predictions_!$M91*_coefficients_!D$12- _coefficients_!D$2)/_coefficients_!D$9</f>
        <v>-1.0634825891134709</v>
      </c>
      <c r="E91">
        <f>(_raw_predictions_!E91*(1-_raw_predictions_!$M91*'Score Dashboard'!$B$2) + 'Score Dashboard'!$B$2*_raw_predictions_!$M91*_coefficients_!E$12- _coefficients_!E$2)/_coefficients_!E$9</f>
        <v>-0.64214659105595484</v>
      </c>
      <c r="F91">
        <f>(_raw_predictions_!F91*(1-_raw_predictions_!$M91*'Score Dashboard'!$B$2) + 'Score Dashboard'!$B$2*_raw_predictions_!$M91*_coefficients_!F$12- _coefficients_!F$2)/_coefficients_!F$9</f>
        <v>-0.48362628656380169</v>
      </c>
      <c r="G91">
        <f>(_raw_predictions_!G91*(1-_raw_predictions_!$M91*'Score Dashboard'!$B$2) + 'Score Dashboard'!$B$2*_raw_predictions_!$M91*_coefficients_!G$12- _coefficients_!G$2)/_coefficients_!G$9</f>
        <v>-0.74657097938074191</v>
      </c>
      <c r="H91">
        <f>(_coefficients_!H$2 - _raw_predictions_!H91*(1-_raw_predictions_!$M91*'Score Dashboard'!$B$2) - _raw_predictions_!$M91*'Score Dashboard'!$B$2*_coefficients_!H$12)/_coefficients_!H$9</f>
        <v>0.93576578619969342</v>
      </c>
      <c r="I91">
        <f>(1-_raw_predictions_!$M91*'Score Dashboard'!$B$2) * _raw_predictions_!I91/_coefficients_!L$2 * (_raw_predictions_!J91-_coefficients_!I$2)/_coefficients_!I$9</f>
        <v>-3.4851662438197803E-2</v>
      </c>
      <c r="J91">
        <f>(1-_raw_predictions_!$M91*'Score Dashboard'!$B$2) * _raw_predictions_!K91/_coefficients_!M$2 * (_raw_predictions_!L91-_coefficients_!J$2)/_coefficients_!J$9</f>
        <v>-2.8230390201099662E-2</v>
      </c>
    </row>
    <row r="92" spans="1:10">
      <c r="A92" t="str">
        <f>_raw_predictions_!A92</f>
        <v>Luka Doncic</v>
      </c>
      <c r="B92">
        <f>(_raw_predictions_!B92*(1-_raw_predictions_!$M92) + 'Score Dashboard'!$B$2*_raw_predictions_!$M92*_coefficients_!B$12- _coefficients_!B$2)/_coefficients_!B$9</f>
        <v>1.5203470441537226</v>
      </c>
      <c r="C92">
        <f>(_raw_predictions_!C92*(1-_raw_predictions_!$M92*'Score Dashboard'!$B$2) + 'Score Dashboard'!$B$2*_raw_predictions_!$M92*_coefficients_!C$12- _coefficients_!C$2)/_coefficients_!C$9</f>
        <v>0.62750758404322815</v>
      </c>
      <c r="D92">
        <f>(_raw_predictions_!D92*(1-_raw_predictions_!$M92*'Score Dashboard'!$B$2) + 'Score Dashboard'!$B$2*_raw_predictions_!$M92*_coefficients_!D$12- _coefficients_!D$2)/_coefficients_!D$9</f>
        <v>1.8173138113646341</v>
      </c>
      <c r="E92">
        <f>(_raw_predictions_!E92*(1-_raw_predictions_!$M92*'Score Dashboard'!$B$2) + 'Score Dashboard'!$B$2*_raw_predictions_!$M92*_coefficients_!E$12- _coefficients_!E$2)/_coefficients_!E$9</f>
        <v>0.3800688667957301</v>
      </c>
      <c r="F92">
        <f>(_raw_predictions_!F92*(1-_raw_predictions_!$M92*'Score Dashboard'!$B$2) + 'Score Dashboard'!$B$2*_raw_predictions_!$M92*_coefficients_!F$12- _coefficients_!F$2)/_coefficients_!F$9</f>
        <v>-0.22499243346989034</v>
      </c>
      <c r="G92">
        <f>(_raw_predictions_!G92*(1-_raw_predictions_!$M92*'Score Dashboard'!$B$2) + 'Score Dashboard'!$B$2*_raw_predictions_!$M92*_coefficients_!G$12- _coefficients_!G$2)/_coefficients_!G$9</f>
        <v>1.1579839321913274</v>
      </c>
      <c r="H92">
        <f>(_coefficients_!H$2 - _raw_predictions_!H92*(1-_raw_predictions_!$M92*'Score Dashboard'!$B$2) - _raw_predictions_!$M92*'Score Dashboard'!$B$2*_coefficients_!H$12)/_coefficients_!H$9</f>
        <v>-1.4818482870811882</v>
      </c>
      <c r="I92">
        <f>(1-_raw_predictions_!$M92*'Score Dashboard'!$B$2) * _raw_predictions_!I92/_coefficients_!L$2 * (_raw_predictions_!J92-_coefficients_!I$2)/_coefficients_!I$9</f>
        <v>-0.95441411636755458</v>
      </c>
      <c r="J92">
        <f>(1-_raw_predictions_!$M92*'Score Dashboard'!$B$2) * _raw_predictions_!K92/_coefficients_!M$2 * (_raw_predictions_!L92-_coefficients_!J$2)/_coefficients_!J$9</f>
        <v>-0.10037043702738177</v>
      </c>
    </row>
    <row r="93" spans="1:10">
      <c r="A93" t="str">
        <f>_raw_predictions_!A93</f>
        <v>Keon Johnson</v>
      </c>
      <c r="B93">
        <f>(_raw_predictions_!B93*(1-_raw_predictions_!$M93) + 'Score Dashboard'!$B$2*_raw_predictions_!$M93*_coefficients_!B$12- _coefficients_!B$2)/_coefficients_!B$9</f>
        <v>-1.0809586655228998</v>
      </c>
      <c r="C93">
        <f>(_raw_predictions_!C93*(1-_raw_predictions_!$M93*'Score Dashboard'!$B$2) + 'Score Dashboard'!$B$2*_raw_predictions_!$M93*_coefficients_!C$12- _coefficients_!C$2)/_coefficients_!C$9</f>
        <v>-1.1445805243624205</v>
      </c>
      <c r="D93">
        <f>(_raw_predictions_!D93*(1-_raw_predictions_!$M93*'Score Dashboard'!$B$2) + 'Score Dashboard'!$B$2*_raw_predictions_!$M93*_coefficients_!D$12- _coefficients_!D$2)/_coefficients_!D$9</f>
        <v>-0.85746501231861905</v>
      </c>
      <c r="E93">
        <f>(_raw_predictions_!E93*(1-_raw_predictions_!$M93*'Score Dashboard'!$B$2) + 'Score Dashboard'!$B$2*_raw_predictions_!$M93*_coefficients_!E$12- _coefficients_!E$2)/_coefficients_!E$9</f>
        <v>-0.45834698304038601</v>
      </c>
      <c r="F93">
        <f>(_raw_predictions_!F93*(1-_raw_predictions_!$M93*'Score Dashboard'!$B$2) + 'Score Dashboard'!$B$2*_raw_predictions_!$M93*_coefficients_!F$12- _coefficients_!F$2)/_coefficients_!F$9</f>
        <v>-0.66031388329701979</v>
      </c>
      <c r="G93">
        <f>(_raw_predictions_!G93*(1-_raw_predictions_!$M93*'Score Dashboard'!$B$2) + 'Score Dashboard'!$B$2*_raw_predictions_!$M93*_coefficients_!G$12- _coefficients_!G$2)/_coefficients_!G$9</f>
        <v>-0.46009373489134126</v>
      </c>
      <c r="H93">
        <f>(_coefficients_!H$2 - _raw_predictions_!H93*(1-_raw_predictions_!$M93*'Score Dashboard'!$B$2) - _raw_predictions_!$M93*'Score Dashboard'!$B$2*_coefficients_!H$12)/_coefficients_!H$9</f>
        <v>0.68818602706559007</v>
      </c>
      <c r="I93">
        <f>(1-_raw_predictions_!$M93*'Score Dashboard'!$B$2) * _raw_predictions_!I93/_coefficients_!L$2 * (_raw_predictions_!J93-_coefficients_!I$2)/_coefficients_!I$9</f>
        <v>-6.5082746134207115E-2</v>
      </c>
      <c r="J93">
        <f>(1-_raw_predictions_!$M93*'Score Dashboard'!$B$2) * _raw_predictions_!K93/_coefficients_!M$2 * (_raw_predictions_!L93-_coefficients_!J$2)/_coefficients_!J$9</f>
        <v>-0.18967495125607287</v>
      </c>
    </row>
    <row r="94" spans="1:10">
      <c r="A94" t="str">
        <f>_raw_predictions_!A94</f>
        <v>Kevin Durant</v>
      </c>
      <c r="B94">
        <f>(_raw_predictions_!B94*(1-_raw_predictions_!$M94) + 'Score Dashboard'!$B$2*_raw_predictions_!$M94*_coefficients_!B$12- _coefficients_!B$2)/_coefficients_!B$9</f>
        <v>1.114546045847659</v>
      </c>
      <c r="C94">
        <f>(_raw_predictions_!C94*(1-_raw_predictions_!$M94*'Score Dashboard'!$B$2) + 'Score Dashboard'!$B$2*_raw_predictions_!$M94*_coefficients_!C$12- _coefficients_!C$2)/_coefficients_!C$9</f>
        <v>0.28114996401675568</v>
      </c>
      <c r="D94">
        <f>(_raw_predictions_!D94*(1-_raw_predictions_!$M94*'Score Dashboard'!$B$2) + 'Score Dashboard'!$B$2*_raw_predictions_!$M94*_coefficients_!D$12- _coefficients_!D$2)/_coefficients_!D$9</f>
        <v>0.65191504699042913</v>
      </c>
      <c r="E94">
        <f>(_raw_predictions_!E94*(1-_raw_predictions_!$M94*'Score Dashboard'!$B$2) + 'Score Dashboard'!$B$2*_raw_predictions_!$M94*_coefficients_!E$12- _coefficients_!E$2)/_coefficients_!E$9</f>
        <v>-0.26593134291981801</v>
      </c>
      <c r="F94">
        <f>(_raw_predictions_!F94*(1-_raw_predictions_!$M94*'Score Dashboard'!$B$2) + 'Score Dashboard'!$B$2*_raw_predictions_!$M94*_coefficients_!F$12- _coefficients_!F$2)/_coefficients_!F$9</f>
        <v>1.142555347381975</v>
      </c>
      <c r="G94">
        <f>(_raw_predictions_!G94*(1-_raw_predictions_!$M94*'Score Dashboard'!$B$2) + 'Score Dashboard'!$B$2*_raw_predictions_!$M94*_coefficients_!G$12- _coefficients_!G$2)/_coefficients_!G$9</f>
        <v>0.33747190053952392</v>
      </c>
      <c r="H94">
        <f>(_coefficients_!H$2 - _raw_predictions_!H94*(1-_raw_predictions_!$M94*'Score Dashboard'!$B$2) - _raw_predictions_!$M94*'Score Dashboard'!$B$2*_coefficients_!H$12)/_coefficients_!H$9</f>
        <v>-1.0308132745469019</v>
      </c>
      <c r="I94">
        <f>(1-_raw_predictions_!$M94*'Score Dashboard'!$B$2) * _raw_predictions_!I94/_coefficients_!L$2 * (_raw_predictions_!J94-_coefficients_!I$2)/_coefficients_!I$9</f>
        <v>0.76325483497510671</v>
      </c>
      <c r="J94">
        <f>(1-_raw_predictions_!$M94*'Score Dashboard'!$B$2) * _raw_predictions_!K94/_coefficients_!M$2 * (_raw_predictions_!L94-_coefficients_!J$2)/_coefficients_!J$9</f>
        <v>0.73631764102060282</v>
      </c>
    </row>
    <row r="95" spans="1:10">
      <c r="A95" t="str">
        <f>_raw_predictions_!A95</f>
        <v>Lonnie Walker IV</v>
      </c>
      <c r="B95">
        <f>(_raw_predictions_!B95*(1-_raw_predictions_!$M95) + 'Score Dashboard'!$B$2*_raw_predictions_!$M95*_coefficients_!B$12- _coefficients_!B$2)/_coefficients_!B$9</f>
        <v>-0.61447213574700643</v>
      </c>
      <c r="C95">
        <f>(_raw_predictions_!C95*(1-_raw_predictions_!$M95*'Score Dashboard'!$B$2) + 'Score Dashboard'!$B$2*_raw_predictions_!$M95*_coefficients_!C$12- _coefficients_!C$2)/_coefficients_!C$9</f>
        <v>-1.1087160857142446</v>
      </c>
      <c r="D95">
        <f>(_raw_predictions_!D95*(1-_raw_predictions_!$M95*'Score Dashboard'!$B$2) + 'Score Dashboard'!$B$2*_raw_predictions_!$M95*_coefficients_!D$12- _coefficients_!D$2)/_coefficients_!D$9</f>
        <v>-0.96889823789947471</v>
      </c>
      <c r="E95">
        <f>(_raw_predictions_!E95*(1-_raw_predictions_!$M95*'Score Dashboard'!$B$2) + 'Score Dashboard'!$B$2*_raw_predictions_!$M95*_coefficients_!E$12- _coefficients_!E$2)/_coefficients_!E$9</f>
        <v>-0.4972432593224258</v>
      </c>
      <c r="F95">
        <f>(_raw_predictions_!F95*(1-_raw_predictions_!$M95*'Score Dashboard'!$B$2) + 'Score Dashboard'!$B$2*_raw_predictions_!$M95*_coefficients_!F$12- _coefficients_!F$2)/_coefficients_!F$9</f>
        <v>-0.55825162649102578</v>
      </c>
      <c r="G95">
        <f>(_raw_predictions_!G95*(1-_raw_predictions_!$M95*'Score Dashboard'!$B$2) + 'Score Dashboard'!$B$2*_raw_predictions_!$M95*_coefficients_!G$12- _coefficients_!G$2)/_coefficients_!G$9</f>
        <v>-8.604454888641852E-2</v>
      </c>
      <c r="H95">
        <f>(_coefficients_!H$2 - _raw_predictions_!H95*(1-_raw_predictions_!$M95*'Score Dashboard'!$B$2) - _raw_predictions_!$M95*'Score Dashboard'!$B$2*_coefficients_!H$12)/_coefficients_!H$9</f>
        <v>0.74309281534673133</v>
      </c>
      <c r="I95">
        <f>(1-_raw_predictions_!$M95*'Score Dashboard'!$B$2) * _raw_predictions_!I95/_coefficients_!L$2 * (_raw_predictions_!J95-_coefficients_!I$2)/_coefficients_!I$9</f>
        <v>9.5963651177250323E-2</v>
      </c>
      <c r="J95">
        <f>(1-_raw_predictions_!$M95*'Score Dashboard'!$B$2) * _raw_predictions_!K95/_coefficients_!M$2 * (_raw_predictions_!L95-_coefficients_!J$2)/_coefficients_!J$9</f>
        <v>-0.37070323186423842</v>
      </c>
    </row>
    <row r="96" spans="1:10">
      <c r="A96" t="str">
        <f>_raw_predictions_!A96</f>
        <v>Lindy Waters III</v>
      </c>
      <c r="B96">
        <f>(_raw_predictions_!B96*(1-_raw_predictions_!$M96) + 'Score Dashboard'!$B$2*_raw_predictions_!$M96*_coefficients_!B$12- _coefficients_!B$2)/_coefficients_!B$9</f>
        <v>-1.150778422100889</v>
      </c>
      <c r="C96">
        <f>(_raw_predictions_!C96*(1-_raw_predictions_!$M96*'Score Dashboard'!$B$2) + 'Score Dashboard'!$B$2*_raw_predictions_!$M96*_coefficients_!C$12- _coefficients_!C$2)/_coefficients_!C$9</f>
        <v>-1.0411629137841918</v>
      </c>
      <c r="D96">
        <f>(_raw_predictions_!D96*(1-_raw_predictions_!$M96*'Score Dashboard'!$B$2) + 'Score Dashboard'!$B$2*_raw_predictions_!$M96*_coefficients_!D$12- _coefficients_!D$2)/_coefficients_!D$9</f>
        <v>-1.0856488692149548</v>
      </c>
      <c r="E96">
        <f>(_raw_predictions_!E96*(1-_raw_predictions_!$M96*'Score Dashboard'!$B$2) + 'Score Dashboard'!$B$2*_raw_predictions_!$M96*_coefficients_!E$12- _coefficients_!E$2)/_coefficients_!E$9</f>
        <v>-0.5605743781581829</v>
      </c>
      <c r="F96">
        <f>(_raw_predictions_!F96*(1-_raw_predictions_!$M96*'Score Dashboard'!$B$2) + 'Score Dashboard'!$B$2*_raw_predictions_!$M96*_coefficients_!F$12- _coefficients_!F$2)/_coefficients_!F$9</f>
        <v>-0.5956417659477492</v>
      </c>
      <c r="G96">
        <f>(_raw_predictions_!G96*(1-_raw_predictions_!$M96*'Score Dashboard'!$B$2) + 'Score Dashboard'!$B$2*_raw_predictions_!$M96*_coefficients_!G$12- _coefficients_!G$2)/_coefficients_!G$9</f>
        <v>-0.21670413295395544</v>
      </c>
      <c r="H96">
        <f>(_coefficients_!H$2 - _raw_predictions_!H96*(1-_raw_predictions_!$M96*'Score Dashboard'!$B$2) - _raw_predictions_!$M96*'Score Dashboard'!$B$2*_coefficients_!H$12)/_coefficients_!H$9</f>
        <v>1.0208573722048768</v>
      </c>
      <c r="I96">
        <f>(1-_raw_predictions_!$M96*'Score Dashboard'!$B$2) * _raw_predictions_!I96/_coefficients_!L$2 * (_raw_predictions_!J96-_coefficients_!I$2)/_coefficients_!I$9</f>
        <v>6.1579081231772966E-3</v>
      </c>
      <c r="J96">
        <f>(1-_raw_predictions_!$M96*'Score Dashboard'!$B$2) * _raw_predictions_!K96/_coefficients_!M$2 * (_raw_predictions_!L96-_coefficients_!J$2)/_coefficients_!J$9</f>
        <v>-0.22253943566376036</v>
      </c>
    </row>
    <row r="97" spans="1:10">
      <c r="A97" t="str">
        <f>_raw_predictions_!A97</f>
        <v>Leandro Bolmaro</v>
      </c>
      <c r="B97">
        <f>(_raw_predictions_!B97*(1-_raw_predictions_!$M97) + 'Score Dashboard'!$B$2*_raw_predictions_!$M97*_coefficients_!B$12- _coefficients_!B$2)/_coefficients_!B$9</f>
        <v>-1.1763260401715048</v>
      </c>
      <c r="C97">
        <f>(_raw_predictions_!C97*(1-_raw_predictions_!$M97*'Score Dashboard'!$B$2) + 'Score Dashboard'!$B$2*_raw_predictions_!$M97*_coefficients_!C$12- _coefficients_!C$2)/_coefficients_!C$9</f>
        <v>-1.1604027157610648</v>
      </c>
      <c r="D97">
        <f>(_raw_predictions_!D97*(1-_raw_predictions_!$M97*'Score Dashboard'!$B$2) + 'Score Dashboard'!$B$2*_raw_predictions_!$M97*_coefficients_!D$12- _coefficients_!D$2)/_coefficients_!D$9</f>
        <v>-1.0598101905979036</v>
      </c>
      <c r="E97">
        <f>(_raw_predictions_!E97*(1-_raw_predictions_!$M97*'Score Dashboard'!$B$2) + 'Score Dashboard'!$B$2*_raw_predictions_!$M97*_coefficients_!E$12- _coefficients_!E$2)/_coefficients_!E$9</f>
        <v>-0.64060304153430125</v>
      </c>
      <c r="F97">
        <f>(_raw_predictions_!F97*(1-_raw_predictions_!$M97*'Score Dashboard'!$B$2) + 'Score Dashboard'!$B$2*_raw_predictions_!$M97*_coefficients_!F$12- _coefficients_!F$2)/_coefficients_!F$9</f>
        <v>-0.68122955863799739</v>
      </c>
      <c r="G97">
        <f>(_raw_predictions_!G97*(1-_raw_predictions_!$M97*'Score Dashboard'!$B$2) + 'Score Dashboard'!$B$2*_raw_predictions_!$M97*_coefficients_!G$12- _coefficients_!G$2)/_coefficients_!G$9</f>
        <v>-0.87126133984655008</v>
      </c>
      <c r="H97">
        <f>(_coefficients_!H$2 - _raw_predictions_!H97*(1-_raw_predictions_!$M97*'Score Dashboard'!$B$2) - _raw_predictions_!$M97*'Score Dashboard'!$B$2*_coefficients_!H$12)/_coefficients_!H$9</f>
        <v>0.88104688129039965</v>
      </c>
      <c r="I97">
        <f>(1-_raw_predictions_!$M97*'Score Dashboard'!$B$2) * _raw_predictions_!I97/_coefficients_!L$2 * (_raw_predictions_!J97-_coefficients_!I$2)/_coefficients_!I$9</f>
        <v>-2.5657514131279292E-2</v>
      </c>
      <c r="J97">
        <f>(1-_raw_predictions_!$M97*'Score Dashboard'!$B$2) * _raw_predictions_!K97/_coefficients_!M$2 * (_raw_predictions_!L97-_coefficients_!J$2)/_coefficients_!J$9</f>
        <v>-9.6422909424275033E-2</v>
      </c>
    </row>
    <row r="98" spans="1:10">
      <c r="A98" t="str">
        <f>_raw_predictions_!A98</f>
        <v>LeBron James</v>
      </c>
      <c r="B98">
        <f>(_raw_predictions_!B98*(1-_raw_predictions_!$M98) + 'Score Dashboard'!$B$2*_raw_predictions_!$M98*_coefficients_!B$12- _coefficients_!B$2)/_coefficients_!B$9</f>
        <v>0.81117182559354584</v>
      </c>
      <c r="C98">
        <f>(_raw_predictions_!C98*(1-_raw_predictions_!$M98*'Score Dashboard'!$B$2) + 'Score Dashboard'!$B$2*_raw_predictions_!$M98*_coefficients_!C$12- _coefficients_!C$2)/_coefficients_!C$9</f>
        <v>0.51129908577283334</v>
      </c>
      <c r="D98">
        <f>(_raw_predictions_!D98*(1-_raw_predictions_!$M98*'Score Dashboard'!$B$2) + 'Score Dashboard'!$B$2*_raw_predictions_!$M98*_coefficients_!D$12- _coefficients_!D$2)/_coefficients_!D$9</f>
        <v>0.84138941006737</v>
      </c>
      <c r="E98">
        <f>(_raw_predictions_!E98*(1-_raw_predictions_!$M98*'Score Dashboard'!$B$2) + 'Score Dashboard'!$B$2*_raw_predictions_!$M98*_coefficients_!E$12- _coefficients_!E$2)/_coefficients_!E$9</f>
        <v>-0.13124361980045926</v>
      </c>
      <c r="F98">
        <f>(_raw_predictions_!F98*(1-_raw_predictions_!$M98*'Score Dashboard'!$B$2) + 'Score Dashboard'!$B$2*_raw_predictions_!$M98*_coefficients_!F$12- _coefficients_!F$2)/_coefficients_!F$9</f>
        <v>-0.14685380289070477</v>
      </c>
      <c r="G98">
        <f>(_raw_predictions_!G98*(1-_raw_predictions_!$M98*'Score Dashboard'!$B$2) + 'Score Dashboard'!$B$2*_raw_predictions_!$M98*_coefficients_!G$12- _coefficients_!G$2)/_coefficients_!G$9</f>
        <v>0.2568485203643508</v>
      </c>
      <c r="H98">
        <f>(_coefficients_!H$2 - _raw_predictions_!H98*(1-_raw_predictions_!$M98*'Score Dashboard'!$B$2) - _raw_predictions_!$M98*'Score Dashboard'!$B$2*_coefficients_!H$12)/_coefficients_!H$9</f>
        <v>-0.73543369855896912</v>
      </c>
      <c r="I98">
        <f>(1-_raw_predictions_!$M98*'Score Dashboard'!$B$2) * _raw_predictions_!I98/_coefficients_!L$2 * (_raw_predictions_!J98-_coefficients_!I$2)/_coefficients_!I$9</f>
        <v>-0.3688351446098469</v>
      </c>
      <c r="J98">
        <f>(1-_raw_predictions_!$M98*'Score Dashboard'!$B$2) * _raw_predictions_!K98/_coefficients_!M$2 * (_raw_predictions_!L98-_coefficients_!J$2)/_coefficients_!J$9</f>
        <v>0.17413667761790064</v>
      </c>
    </row>
    <row r="99" spans="1:10">
      <c r="A99" t="str">
        <f>_raw_predictions_!A99</f>
        <v>Lauri Markkanen</v>
      </c>
      <c r="B99">
        <f>(_raw_predictions_!B99*(1-_raw_predictions_!$M99) + 'Score Dashboard'!$B$2*_raw_predictions_!$M99*_coefficients_!B$12- _coefficients_!B$2)/_coefficients_!B$9</f>
        <v>0.55336312600699789</v>
      </c>
      <c r="C99">
        <f>(_raw_predictions_!C99*(1-_raw_predictions_!$M99*'Score Dashboard'!$B$2) + 'Score Dashboard'!$B$2*_raw_predictions_!$M99*_coefficients_!C$12- _coefficients_!C$2)/_coefficients_!C$9</f>
        <v>0.46902562121973279</v>
      </c>
      <c r="D99">
        <f>(_raw_predictions_!D99*(1-_raw_predictions_!$M99*'Score Dashboard'!$B$2) + 'Score Dashboard'!$B$2*_raw_predictions_!$M99*_coefficients_!D$12- _coefficients_!D$2)/_coefficients_!D$9</f>
        <v>-0.63451120575686404</v>
      </c>
      <c r="E99">
        <f>(_raw_predictions_!E99*(1-_raw_predictions_!$M99*'Score Dashboard'!$B$2) + 'Score Dashboard'!$B$2*_raw_predictions_!$M99*_coefficients_!E$12- _coefficients_!E$2)/_coefficients_!E$9</f>
        <v>-0.31174142179350678</v>
      </c>
      <c r="F99">
        <f>(_raw_predictions_!F99*(1-_raw_predictions_!$M99*'Score Dashboard'!$B$2) + 'Score Dashboard'!$B$2*_raw_predictions_!$M99*_coefficients_!F$12- _coefficients_!F$2)/_coefficients_!F$9</f>
        <v>-0.1898443127813686</v>
      </c>
      <c r="G99">
        <f>(_raw_predictions_!G99*(1-_raw_predictions_!$M99*'Score Dashboard'!$B$2) + 'Score Dashboard'!$B$2*_raw_predictions_!$M99*_coefficients_!G$12- _coefficients_!G$2)/_coefficients_!G$9</f>
        <v>0.84489576638630792</v>
      </c>
      <c r="H99">
        <f>(_coefficients_!H$2 - _raw_predictions_!H99*(1-_raw_predictions_!$M99*'Score Dashboard'!$B$2) - _raw_predictions_!$M99*'Score Dashboard'!$B$2*_coefficients_!H$12)/_coefficients_!H$9</f>
        <v>6.093087684440205E-2</v>
      </c>
      <c r="I99">
        <f>(1-_raw_predictions_!$M99*'Score Dashboard'!$B$2) * _raw_predictions_!I99/_coefficients_!L$2 * (_raw_predictions_!J99-_coefficients_!I$2)/_coefficients_!I$9</f>
        <v>0.46645247368230386</v>
      </c>
      <c r="J99">
        <f>(1-_raw_predictions_!$M99*'Score Dashboard'!$B$2) * _raw_predictions_!K99/_coefficients_!M$2 * (_raw_predictions_!L99-_coefficients_!J$2)/_coefficients_!J$9</f>
        <v>-8.2584397982519667E-2</v>
      </c>
    </row>
    <row r="100" spans="1:10">
      <c r="A100" t="str">
        <f>_raw_predictions_!A100</f>
        <v>Larry Nance Jr.</v>
      </c>
      <c r="B100">
        <f>(_raw_predictions_!B100*(1-_raw_predictions_!$M100) + 'Score Dashboard'!$B$2*_raw_predictions_!$M100*_coefficients_!B$12- _coefficients_!B$2)/_coefficients_!B$9</f>
        <v>-1.0511659519472198</v>
      </c>
      <c r="C100">
        <f>(_raw_predictions_!C100*(1-_raw_predictions_!$M100*'Score Dashboard'!$B$2) + 'Score Dashboard'!$B$2*_raw_predictions_!$M100*_coefficients_!C$12- _coefficients_!C$2)/_coefficients_!C$9</f>
        <v>-0.13597016721553057</v>
      </c>
      <c r="D100">
        <f>(_raw_predictions_!D100*(1-_raw_predictions_!$M100*'Score Dashboard'!$B$2) + 'Score Dashboard'!$B$2*_raw_predictions_!$M100*_coefficients_!D$12- _coefficients_!D$2)/_coefficients_!D$9</f>
        <v>-0.82241437445986354</v>
      </c>
      <c r="E100">
        <f>(_raw_predictions_!E100*(1-_raw_predictions_!$M100*'Score Dashboard'!$B$2) + 'Score Dashboard'!$B$2*_raw_predictions_!$M100*_coefficients_!E$12- _coefficients_!E$2)/_coefficients_!E$9</f>
        <v>-6.9665390059621413E-2</v>
      </c>
      <c r="F100">
        <f>(_raw_predictions_!F100*(1-_raw_predictions_!$M100*'Score Dashboard'!$B$2) + 'Score Dashboard'!$B$2*_raw_predictions_!$M100*_coefficients_!F$12- _coefficients_!F$2)/_coefficients_!F$9</f>
        <v>-0.3042199672101441</v>
      </c>
      <c r="G100">
        <f>(_raw_predictions_!G100*(1-_raw_predictions_!$M100*'Score Dashboard'!$B$2) + 'Score Dashboard'!$B$2*_raw_predictions_!$M100*_coefficients_!G$12- _coefficients_!G$2)/_coefficients_!G$9</f>
        <v>-1.0017878346993783</v>
      </c>
      <c r="H100">
        <f>(_coefficients_!H$2 - _raw_predictions_!H100*(1-_raw_predictions_!$M100*'Score Dashboard'!$B$2) - _raw_predictions_!$M100*'Score Dashboard'!$B$2*_coefficients_!H$12)/_coefficients_!H$9</f>
        <v>0.91792018907185091</v>
      </c>
      <c r="I100">
        <f>(1-_raw_predictions_!$M100*'Score Dashboard'!$B$2) * _raw_predictions_!I100/_coefficients_!L$2 * (_raw_predictions_!J100-_coefficients_!I$2)/_coefficients_!I$9</f>
        <v>-0.15291760374966423</v>
      </c>
      <c r="J100">
        <f>(1-_raw_predictions_!$M100*'Score Dashboard'!$B$2) * _raw_predictions_!K100/_coefficients_!M$2 * (_raw_predictions_!L100-_coefficients_!J$2)/_coefficients_!J$9</f>
        <v>0.20480643750508637</v>
      </c>
    </row>
    <row r="101" spans="1:10">
      <c r="A101" t="str">
        <f>_raw_predictions_!A101</f>
        <v>Landry Shamet</v>
      </c>
      <c r="B101">
        <f>(_raw_predictions_!B101*(1-_raw_predictions_!$M101) + 'Score Dashboard'!$B$2*_raw_predictions_!$M101*_coefficients_!B$12- _coefficients_!B$2)/_coefficients_!B$9</f>
        <v>-0.88727048157662158</v>
      </c>
      <c r="C101">
        <f>(_raw_predictions_!C101*(1-_raw_predictions_!$M101*'Score Dashboard'!$B$2) + 'Score Dashboard'!$B$2*_raw_predictions_!$M101*_coefficients_!C$12- _coefficients_!C$2)/_coefficients_!C$9</f>
        <v>-1.1657705048590126</v>
      </c>
      <c r="D101">
        <f>(_raw_predictions_!D101*(1-_raw_predictions_!$M101*'Score Dashboard'!$B$2) + 'Score Dashboard'!$B$2*_raw_predictions_!$M101*_coefficients_!D$12- _coefficients_!D$2)/_coefficients_!D$9</f>
        <v>-0.65241869508730688</v>
      </c>
      <c r="E101">
        <f>(_raw_predictions_!E101*(1-_raw_predictions_!$M101*'Score Dashboard'!$B$2) + 'Score Dashboard'!$B$2*_raw_predictions_!$M101*_coefficients_!E$12- _coefficients_!E$2)/_coefficients_!E$9</f>
        <v>-0.38037436045565715</v>
      </c>
      <c r="F101">
        <f>(_raw_predictions_!F101*(1-_raw_predictions_!$M101*'Score Dashboard'!$B$2) + 'Score Dashboard'!$B$2*_raw_predictions_!$M101*_coefficients_!F$12- _coefficients_!F$2)/_coefficients_!F$9</f>
        <v>-0.73872625513920265</v>
      </c>
      <c r="G101">
        <f>(_raw_predictions_!G101*(1-_raw_predictions_!$M101*'Score Dashboard'!$B$2) + 'Score Dashboard'!$B$2*_raw_predictions_!$M101*_coefficients_!G$12- _coefficients_!G$2)/_coefficients_!G$9</f>
        <v>9.7458119197440407E-2</v>
      </c>
      <c r="H101">
        <f>(_coefficients_!H$2 - _raw_predictions_!H101*(1-_raw_predictions_!$M101*'Score Dashboard'!$B$2) - _raw_predictions_!$M101*'Score Dashboard'!$B$2*_coefficients_!H$12)/_coefficients_!H$9</f>
        <v>0.83672308501234327</v>
      </c>
      <c r="I101">
        <f>(1-_raw_predictions_!$M101*'Score Dashboard'!$B$2) * _raw_predictions_!I101/_coefficients_!L$2 * (_raw_predictions_!J101-_coefficients_!I$2)/_coefficients_!I$9</f>
        <v>1.8779772905443283E-2</v>
      </c>
      <c r="J101">
        <f>(1-_raw_predictions_!$M101*'Score Dashboard'!$B$2) * _raw_predictions_!K101/_coefficients_!M$2 * (_raw_predictions_!L101-_coefficients_!J$2)/_coefficients_!J$9</f>
        <v>-0.3733906374453172</v>
      </c>
    </row>
    <row r="102" spans="1:10">
      <c r="A102" t="str">
        <f>_raw_predictions_!A102</f>
        <v>Lamar Stevens</v>
      </c>
      <c r="B102">
        <f>(_raw_predictions_!B102*(1-_raw_predictions_!$M102) + 'Score Dashboard'!$B$2*_raw_predictions_!$M102*_coefficients_!B$12- _coefficients_!B$2)/_coefficients_!B$9</f>
        <v>-1.1534920587451203</v>
      </c>
      <c r="C102">
        <f>(_raw_predictions_!C102*(1-_raw_predictions_!$M102*'Score Dashboard'!$B$2) + 'Score Dashboard'!$B$2*_raw_predictions_!$M102*_coefficients_!C$12- _coefficients_!C$2)/_coefficients_!C$9</f>
        <v>-0.64974965848472377</v>
      </c>
      <c r="D102">
        <f>(_raw_predictions_!D102*(1-_raw_predictions_!$M102*'Score Dashboard'!$B$2) + 'Score Dashboard'!$B$2*_raw_predictions_!$M102*_coefficients_!D$12- _coefficients_!D$2)/_coefficients_!D$9</f>
        <v>-1.2208604020793221</v>
      </c>
      <c r="E102">
        <f>(_raw_predictions_!E102*(1-_raw_predictions_!$M102*'Score Dashboard'!$B$2) + 'Score Dashboard'!$B$2*_raw_predictions_!$M102*_coefficients_!E$12- _coefficients_!E$2)/_coefficients_!E$9</f>
        <v>-0.62647172585905631</v>
      </c>
      <c r="F102">
        <f>(_raw_predictions_!F102*(1-_raw_predictions_!$M102*'Score Dashboard'!$B$2) + 'Score Dashboard'!$B$2*_raw_predictions_!$M102*_coefficients_!F$12- _coefficients_!F$2)/_coefficients_!F$9</f>
        <v>-0.48943167684498762</v>
      </c>
      <c r="G102">
        <f>(_raw_predictions_!G102*(1-_raw_predictions_!$M102*'Score Dashboard'!$B$2) + 'Score Dashboard'!$B$2*_raw_predictions_!$M102*_coefficients_!G$12- _coefficients_!G$2)/_coefficients_!G$9</f>
        <v>-0.79969033433646086</v>
      </c>
      <c r="H102">
        <f>(_coefficients_!H$2 - _raw_predictions_!H102*(1-_raw_predictions_!$M102*'Score Dashboard'!$B$2) - _raw_predictions_!$M102*'Score Dashboard'!$B$2*_coefficients_!H$12)/_coefficients_!H$9</f>
        <v>1.0212915855635214</v>
      </c>
      <c r="I102">
        <f>(1-_raw_predictions_!$M102*'Score Dashboard'!$B$2) * _raw_predictions_!I102/_coefficients_!L$2 * (_raw_predictions_!J102-_coefficients_!I$2)/_coefficients_!I$9</f>
        <v>-0.1005161836001478</v>
      </c>
      <c r="J102">
        <f>(1-_raw_predictions_!$M102*'Score Dashboard'!$B$2) * _raw_predictions_!K102/_coefficients_!M$2 * (_raw_predictions_!L102-_coefficients_!J$2)/_coefficients_!J$9</f>
        <v>-0.10800293437825256</v>
      </c>
    </row>
    <row r="103" spans="1:10">
      <c r="A103" t="str">
        <f>_raw_predictions_!A103</f>
        <v>LaMelo Ball</v>
      </c>
      <c r="B103">
        <f>(_raw_predictions_!B103*(1-_raw_predictions_!$M103) + 'Score Dashboard'!$B$2*_raw_predictions_!$M103*_coefficients_!B$12- _coefficients_!B$2)/_coefficients_!B$9</f>
        <v>0.46908695283656227</v>
      </c>
      <c r="C103">
        <f>(_raw_predictions_!C103*(1-_raw_predictions_!$M103*'Score Dashboard'!$B$2) + 'Score Dashboard'!$B$2*_raw_predictions_!$M103*_coefficients_!C$12- _coefficients_!C$2)/_coefficients_!C$9</f>
        <v>8.0431780906971256E-2</v>
      </c>
      <c r="D103">
        <f>(_raw_predictions_!D103*(1-_raw_predictions_!$M103*'Score Dashboard'!$B$2) + 'Score Dashboard'!$B$2*_raw_predictions_!$M103*_coefficients_!D$12- _coefficients_!D$2)/_coefficients_!D$9</f>
        <v>1.5687775533003043</v>
      </c>
      <c r="E103">
        <f>(_raw_predictions_!E103*(1-_raw_predictions_!$M103*'Score Dashboard'!$B$2) + 'Score Dashboard'!$B$2*_raw_predictions_!$M103*_coefficients_!E$12- _coefficients_!E$2)/_coefficients_!E$9</f>
        <v>0.45354516538158929</v>
      </c>
      <c r="F103">
        <f>(_raw_predictions_!F103*(1-_raw_predictions_!$M103*'Score Dashboard'!$B$2) + 'Score Dashboard'!$B$2*_raw_predictions_!$M103*_coefficients_!F$12- _coefficients_!F$2)/_coefficients_!F$9</f>
        <v>-0.4770735184127316</v>
      </c>
      <c r="G103">
        <f>(_raw_predictions_!G103*(1-_raw_predictions_!$M103*'Score Dashboard'!$B$2) + 'Score Dashboard'!$B$2*_raw_predictions_!$M103*_coefficients_!G$12- _coefficients_!G$2)/_coefficients_!G$9</f>
        <v>1.3071272233102358</v>
      </c>
      <c r="H103">
        <f>(_coefficients_!H$2 - _raw_predictions_!H103*(1-_raw_predictions_!$M103*'Score Dashboard'!$B$2) - _raw_predictions_!$M103*'Score Dashboard'!$B$2*_coefficients_!H$12)/_coefficients_!H$9</f>
        <v>-0.88959881766304871</v>
      </c>
      <c r="I103">
        <f>(1-_raw_predictions_!$M103*'Score Dashboard'!$B$2) * _raw_predictions_!I103/_coefficients_!L$2 * (_raw_predictions_!J103-_coefficients_!I$2)/_coefficients_!I$9</f>
        <v>0.24257880672518822</v>
      </c>
      <c r="J103">
        <f>(1-_raw_predictions_!$M103*'Score Dashboard'!$B$2) * _raw_predictions_!K103/_coefficients_!M$2 * (_raw_predictions_!L103-_coefficients_!J$2)/_coefficients_!J$9</f>
        <v>-0.75005341283499238</v>
      </c>
    </row>
    <row r="104" spans="1:10">
      <c r="A104" t="str">
        <f>_raw_predictions_!A104</f>
        <v>Kyrie Irving</v>
      </c>
      <c r="B104">
        <f>(_raw_predictions_!B104*(1-_raw_predictions_!$M104) + 'Score Dashboard'!$B$2*_raw_predictions_!$M104*_coefficients_!B$12- _coefficients_!B$2)/_coefficients_!B$9</f>
        <v>0.5279462820900036</v>
      </c>
      <c r="C104">
        <f>(_raw_predictions_!C104*(1-_raw_predictions_!$M104*'Score Dashboard'!$B$2) + 'Score Dashboard'!$B$2*_raw_predictions_!$M104*_coefficients_!C$12- _coefficients_!C$2)/_coefficients_!C$9</f>
        <v>-0.5276179331401567</v>
      </c>
      <c r="D104">
        <f>(_raw_predictions_!D104*(1-_raw_predictions_!$M104*'Score Dashboard'!$B$2) + 'Score Dashboard'!$B$2*_raw_predictions_!$M104*_coefficients_!D$12- _coefficients_!D$2)/_coefficients_!D$9</f>
        <v>0.46737498525677251</v>
      </c>
      <c r="E104">
        <f>(_raw_predictions_!E104*(1-_raw_predictions_!$M104*'Score Dashboard'!$B$2) + 'Score Dashboard'!$B$2*_raw_predictions_!$M104*_coefficients_!E$12- _coefficients_!E$2)/_coefficients_!E$9</f>
        <v>1.6376091779069523E-2</v>
      </c>
      <c r="F104">
        <f>(_raw_predictions_!F104*(1-_raw_predictions_!$M104*'Score Dashboard'!$B$2) + 'Score Dashboard'!$B$2*_raw_predictions_!$M104*_coefficients_!F$12- _coefficients_!F$2)/_coefficients_!F$9</f>
        <v>-4.7096040310707007E-2</v>
      </c>
      <c r="G104">
        <f>(_raw_predictions_!G104*(1-_raw_predictions_!$M104*'Score Dashboard'!$B$2) + 'Score Dashboard'!$B$2*_raw_predictions_!$M104*_coefficients_!G$12- _coefficients_!G$2)/_coefficients_!G$9</f>
        <v>0.99046253820388541</v>
      </c>
      <c r="H104">
        <f>(_coefficients_!H$2 - _raw_predictions_!H104*(1-_raw_predictions_!$M104*'Score Dashboard'!$B$2) - _raw_predictions_!$M104*'Score Dashboard'!$B$2*_coefficients_!H$12)/_coefficients_!H$9</f>
        <v>-9.2930318678904E-2</v>
      </c>
      <c r="I104">
        <f>(1-_raw_predictions_!$M104*'Score Dashboard'!$B$2) * _raw_predictions_!I104/_coefficients_!L$2 * (_raw_predictions_!J104-_coefficients_!I$2)/_coefficients_!I$9</f>
        <v>0.50052845329161044</v>
      </c>
      <c r="J104">
        <f>(1-_raw_predictions_!$M104*'Score Dashboard'!$B$2) * _raw_predictions_!K104/_coefficients_!M$2 * (_raw_predictions_!L104-_coefficients_!J$2)/_coefficients_!J$9</f>
        <v>-0.10482605482948582</v>
      </c>
    </row>
    <row r="105" spans="1:10">
      <c r="A105" t="str">
        <f>_raw_predictions_!A105</f>
        <v>Kyle Lowry</v>
      </c>
      <c r="B105">
        <f>(_raw_predictions_!B105*(1-_raw_predictions_!$M105) + 'Score Dashboard'!$B$2*_raw_predictions_!$M105*_coefficients_!B$12- _coefficients_!B$2)/_coefficients_!B$9</f>
        <v>-0.87159803382981316</v>
      </c>
      <c r="C105">
        <f>(_raw_predictions_!C105*(1-_raw_predictions_!$M105*'Score Dashboard'!$B$2) + 'Score Dashboard'!$B$2*_raw_predictions_!$M105*_coefficients_!C$12- _coefficients_!C$2)/_coefficients_!C$9</f>
        <v>-0.71718257887116854</v>
      </c>
      <c r="D105">
        <f>(_raw_predictions_!D105*(1-_raw_predictions_!$M105*'Score Dashboard'!$B$2) + 'Score Dashboard'!$B$2*_raw_predictions_!$M105*_coefficients_!D$12- _coefficients_!D$2)/_coefficients_!D$9</f>
        <v>7.2912818679416569E-2</v>
      </c>
      <c r="E105">
        <f>(_raw_predictions_!E105*(1-_raw_predictions_!$M105*'Score Dashboard'!$B$2) + 'Score Dashboard'!$B$2*_raw_predictions_!$M105*_coefficients_!E$12- _coefficients_!E$2)/_coefficients_!E$9</f>
        <v>-7.4733245027227876E-2</v>
      </c>
      <c r="F105">
        <f>(_raw_predictions_!F105*(1-_raw_predictions_!$M105*'Score Dashboard'!$B$2) + 'Score Dashboard'!$B$2*_raw_predictions_!$M105*_coefficients_!F$12- _coefficients_!F$2)/_coefficients_!F$9</f>
        <v>-0.4962954964690271</v>
      </c>
      <c r="G105">
        <f>(_raw_predictions_!G105*(1-_raw_predictions_!$M105*'Score Dashboard'!$B$2) + 'Score Dashboard'!$B$2*_raw_predictions_!$M105*_coefficients_!G$12- _coefficients_!G$2)/_coefficients_!G$9</f>
        <v>5.9318169978763519E-2</v>
      </c>
      <c r="H105">
        <f>(_coefficients_!H$2 - _raw_predictions_!H105*(1-_raw_predictions_!$M105*'Score Dashboard'!$B$2) - _raw_predictions_!$M105*'Score Dashboard'!$B$2*_coefficients_!H$12)/_coefficients_!H$9</f>
        <v>0.39484691697944768</v>
      </c>
      <c r="I105">
        <f>(1-_raw_predictions_!$M105*'Score Dashboard'!$B$2) * _raw_predictions_!I105/_coefficients_!L$2 * (_raw_predictions_!J105-_coefficients_!I$2)/_coefficients_!I$9</f>
        <v>0.14257380983709353</v>
      </c>
      <c r="J105">
        <f>(1-_raw_predictions_!$M105*'Score Dashboard'!$B$2) * _raw_predictions_!K105/_coefficients_!M$2 * (_raw_predictions_!L105-_coefficients_!J$2)/_coefficients_!J$9</f>
        <v>-0.37221971164181922</v>
      </c>
    </row>
    <row r="106" spans="1:10">
      <c r="A106" t="str">
        <f>_raw_predictions_!A106</f>
        <v>Kessler Edwards</v>
      </c>
      <c r="B106">
        <f>(_raw_predictions_!B106*(1-_raw_predictions_!$M106) + 'Score Dashboard'!$B$2*_raw_predictions_!$M106*_coefficients_!B$12- _coefficients_!B$2)/_coefficients_!B$9</f>
        <v>-1.1745295201248478</v>
      </c>
      <c r="C106">
        <f>(_raw_predictions_!C106*(1-_raw_predictions_!$M106*'Score Dashboard'!$B$2) + 'Score Dashboard'!$B$2*_raw_predictions_!$M106*_coefficients_!C$12- _coefficients_!C$2)/_coefficients_!C$9</f>
        <v>-1.0070028226366472</v>
      </c>
      <c r="D106">
        <f>(_raw_predictions_!D106*(1-_raw_predictions_!$M106*'Score Dashboard'!$B$2) + 'Score Dashboard'!$B$2*_raw_predictions_!$M106*_coefficients_!D$12- _coefficients_!D$2)/_coefficients_!D$9</f>
        <v>-1.088009497066259</v>
      </c>
      <c r="E106">
        <f>(_raw_predictions_!E106*(1-_raw_predictions_!$M106*'Score Dashboard'!$B$2) + 'Score Dashboard'!$B$2*_raw_predictions_!$M106*_coefficients_!E$12- _coefficients_!E$2)/_coefficients_!E$9</f>
        <v>-0.52547466710767754</v>
      </c>
      <c r="F106">
        <f>(_raw_predictions_!F106*(1-_raw_predictions_!$M106*'Score Dashboard'!$B$2) + 'Score Dashboard'!$B$2*_raw_predictions_!$M106*_coefficients_!F$12- _coefficients_!F$2)/_coefficients_!F$9</f>
        <v>-0.58739833584751378</v>
      </c>
      <c r="G106">
        <f>(_raw_predictions_!G106*(1-_raw_predictions_!$M106*'Score Dashboard'!$B$2) + 'Score Dashboard'!$B$2*_raw_predictions_!$M106*_coefficients_!G$12- _coefficients_!G$2)/_coefficients_!G$9</f>
        <v>-0.71772168901839783</v>
      </c>
      <c r="H106">
        <f>(_coefficients_!H$2 - _raw_predictions_!H106*(1-_raw_predictions_!$M106*'Score Dashboard'!$B$2) - _raw_predictions_!$M106*'Score Dashboard'!$B$2*_coefficients_!H$12)/_coefficients_!H$9</f>
        <v>0.95236054650343016</v>
      </c>
      <c r="I106">
        <f>(1-_raw_predictions_!$M106*'Score Dashboard'!$B$2) * _raw_predictions_!I106/_coefficients_!L$2 * (_raw_predictions_!J106-_coefficients_!I$2)/_coefficients_!I$9</f>
        <v>-2.5379691285579566E-2</v>
      </c>
      <c r="J106">
        <f>(1-_raw_predictions_!$M106*'Score Dashboard'!$B$2) * _raw_predictions_!K106/_coefficients_!M$2 * (_raw_predictions_!L106-_coefficients_!J$2)/_coefficients_!J$9</f>
        <v>-0.13596540894365017</v>
      </c>
    </row>
    <row r="107" spans="1:10">
      <c r="A107" t="str">
        <f>_raw_predictions_!A107</f>
        <v>Kyle Kuzma</v>
      </c>
      <c r="B107">
        <f>(_raw_predictions_!B107*(1-_raw_predictions_!$M107) + 'Score Dashboard'!$B$2*_raw_predictions_!$M107*_coefficients_!B$12- _coefficients_!B$2)/_coefficients_!B$9</f>
        <v>0.36035084880551432</v>
      </c>
      <c r="C107">
        <f>(_raw_predictions_!C107*(1-_raw_predictions_!$M107*'Score Dashboard'!$B$2) + 'Score Dashboard'!$B$2*_raw_predictions_!$M107*_coefficients_!C$12- _coefficients_!C$2)/_coefficients_!C$9</f>
        <v>0.51497667361784716</v>
      </c>
      <c r="D107">
        <f>(_raw_predictions_!D107*(1-_raw_predictions_!$M107*'Score Dashboard'!$B$2) + 'Score Dashboard'!$B$2*_raw_predictions_!$M107*_coefficients_!D$12- _coefficients_!D$2)/_coefficients_!D$9</f>
        <v>0.10165846770966153</v>
      </c>
      <c r="E107">
        <f>(_raw_predictions_!E107*(1-_raw_predictions_!$M107*'Score Dashboard'!$B$2) + 'Score Dashboard'!$B$2*_raw_predictions_!$M107*_coefficients_!E$12- _coefficients_!E$2)/_coefficients_!E$9</f>
        <v>-0.42837746834446894</v>
      </c>
      <c r="F107">
        <f>(_raw_predictions_!F107*(1-_raw_predictions_!$M107*'Score Dashboard'!$B$2) + 'Score Dashboard'!$B$2*_raw_predictions_!$M107*_coefficients_!F$12- _coefficients_!F$2)/_coefficients_!F$9</f>
        <v>-0.11694533133425786</v>
      </c>
      <c r="G107">
        <f>(_raw_predictions_!G107*(1-_raw_predictions_!$M107*'Score Dashboard'!$B$2) + 'Score Dashboard'!$B$2*_raw_predictions_!$M107*_coefficients_!G$12- _coefficients_!G$2)/_coefficients_!G$9</f>
        <v>0.6113011341995287</v>
      </c>
      <c r="H107">
        <f>(_coefficients_!H$2 - _raw_predictions_!H107*(1-_raw_predictions_!$M107*'Score Dashboard'!$B$2) - _raw_predictions_!$M107*'Score Dashboard'!$B$2*_coefficients_!H$12)/_coefficients_!H$9</f>
        <v>-0.75637872568366715</v>
      </c>
      <c r="I107">
        <f>(1-_raw_predictions_!$M107*'Score Dashboard'!$B$2) * _raw_predictions_!I107/_coefficients_!L$2 * (_raw_predictions_!J107-_coefficients_!I$2)/_coefficients_!I$9</f>
        <v>-0.24290750532465136</v>
      </c>
      <c r="J107">
        <f>(1-_raw_predictions_!$M107*'Score Dashboard'!$B$2) * _raw_predictions_!K107/_coefficients_!M$2 * (_raw_predictions_!L107-_coefficients_!J$2)/_coefficients_!J$9</f>
        <v>-0.48306531605369279</v>
      </c>
    </row>
    <row r="108" spans="1:10">
      <c r="A108" t="str">
        <f>_raw_predictions_!A108</f>
        <v>Kristaps Porzingis</v>
      </c>
      <c r="B108">
        <f>(_raw_predictions_!B108*(1-_raw_predictions_!$M108) + 'Score Dashboard'!$B$2*_raw_predictions_!$M108*_coefficients_!B$12- _coefficients_!B$2)/_coefficients_!B$9</f>
        <v>0.46466746036735518</v>
      </c>
      <c r="C108">
        <f>(_raw_predictions_!C108*(1-_raw_predictions_!$M108*'Score Dashboard'!$B$2) + 'Score Dashboard'!$B$2*_raw_predictions_!$M108*_coefficients_!C$12- _coefficients_!C$2)/_coefficients_!C$9</f>
        <v>0.58596310399147589</v>
      </c>
      <c r="D108">
        <f>(_raw_predictions_!D108*(1-_raw_predictions_!$M108*'Score Dashboard'!$B$2) + 'Score Dashboard'!$B$2*_raw_predictions_!$M108*_coefficients_!D$12- _coefficients_!D$2)/_coefficients_!D$9</f>
        <v>-0.46529165673296791</v>
      </c>
      <c r="E108">
        <f>(_raw_predictions_!E108*(1-_raw_predictions_!$M108*'Score Dashboard'!$B$2) + 'Score Dashboard'!$B$2*_raw_predictions_!$M108*_coefficients_!E$12- _coefficients_!E$2)/_coefficients_!E$9</f>
        <v>-0.24980548938093677</v>
      </c>
      <c r="F108">
        <f>(_raw_predictions_!F108*(1-_raw_predictions_!$M108*'Score Dashboard'!$B$2) + 'Score Dashboard'!$B$2*_raw_predictions_!$M108*_coefficients_!F$12- _coefficients_!F$2)/_coefficients_!F$9</f>
        <v>1.0920154304611096</v>
      </c>
      <c r="G108">
        <f>(_raw_predictions_!G108*(1-_raw_predictions_!$M108*'Score Dashboard'!$B$2) + 'Score Dashboard'!$B$2*_raw_predictions_!$M108*_coefficients_!G$12- _coefficients_!G$2)/_coefficients_!G$9</f>
        <v>0.37226279083189534</v>
      </c>
      <c r="H108">
        <f>(_coefficients_!H$2 - _raw_predictions_!H108*(1-_raw_predictions_!$M108*'Score Dashboard'!$B$2) - _raw_predictions_!$M108*'Score Dashboard'!$B$2*_coefficients_!H$12)/_coefficients_!H$9</f>
        <v>-6.8552826364050509E-2</v>
      </c>
      <c r="I108">
        <f>(1-_raw_predictions_!$M108*'Score Dashboard'!$B$2) * _raw_predictions_!I108/_coefficients_!L$2 * (_raw_predictions_!J108-_coefficients_!I$2)/_coefficients_!I$9</f>
        <v>0.47416741259693546</v>
      </c>
      <c r="J108">
        <f>(1-_raw_predictions_!$M108*'Score Dashboard'!$B$2) * _raw_predictions_!K108/_coefficients_!M$2 * (_raw_predictions_!L108-_coefficients_!J$2)/_coefficients_!J$9</f>
        <v>-0.22279505806964511</v>
      </c>
    </row>
    <row r="109" spans="1:10">
      <c r="A109" t="str">
        <f>_raw_predictions_!A109</f>
        <v>Klay Thompson</v>
      </c>
      <c r="B109">
        <f>(_raw_predictions_!B109*(1-_raw_predictions_!$M109) + 'Score Dashboard'!$B$2*_raw_predictions_!$M109*_coefficients_!B$12- _coefficients_!B$2)/_coefficients_!B$9</f>
        <v>9.6662528819587965E-2</v>
      </c>
      <c r="C109">
        <f>(_raw_predictions_!C109*(1-_raw_predictions_!$M109*'Score Dashboard'!$B$2) + 'Score Dashboard'!$B$2*_raw_predictions_!$M109*_coefficients_!C$12- _coefficients_!C$2)/_coefficients_!C$9</f>
        <v>-0.71381791610506273</v>
      </c>
      <c r="D109">
        <f>(_raw_predictions_!D109*(1-_raw_predictions_!$M109*'Score Dashboard'!$B$2) + 'Score Dashboard'!$B$2*_raw_predictions_!$M109*_coefficients_!D$12- _coefficients_!D$2)/_coefficients_!D$9</f>
        <v>-0.65597516305817249</v>
      </c>
      <c r="E109">
        <f>(_raw_predictions_!E109*(1-_raw_predictions_!$M109*'Score Dashboard'!$B$2) + 'Score Dashboard'!$B$2*_raw_predictions_!$M109*_coefficients_!E$12- _coefficients_!E$2)/_coefficients_!E$9</f>
        <v>-0.39779189638471102</v>
      </c>
      <c r="F109">
        <f>(_raw_predictions_!F109*(1-_raw_predictions_!$M109*'Score Dashboard'!$B$2) + 'Score Dashboard'!$B$2*_raw_predictions_!$M109*_coefficients_!F$12- _coefficients_!F$2)/_coefficients_!F$9</f>
        <v>-0.42186623495861064</v>
      </c>
      <c r="G109">
        <f>(_raw_predictions_!G109*(1-_raw_predictions_!$M109*'Score Dashboard'!$B$2) + 'Score Dashboard'!$B$2*_raw_predictions_!$M109*_coefficients_!G$12- _coefficients_!G$2)/_coefficients_!G$9</f>
        <v>1.4014408376262439</v>
      </c>
      <c r="H109">
        <f>(_coefficients_!H$2 - _raw_predictions_!H109*(1-_raw_predictions_!$M109*'Score Dashboard'!$B$2) - _raw_predictions_!$M109*'Score Dashboard'!$B$2*_coefficients_!H$12)/_coefficients_!H$9</f>
        <v>0.26417880342021599</v>
      </c>
      <c r="I109">
        <f>(1-_raw_predictions_!$M109*'Score Dashboard'!$B$2) * _raw_predictions_!I109/_coefficients_!L$2 * (_raw_predictions_!J109-_coefficients_!I$2)/_coefficients_!I$9</f>
        <v>0.11269128207973345</v>
      </c>
      <c r="J109">
        <f>(1-_raw_predictions_!$M109*'Score Dashboard'!$B$2) * _raw_predictions_!K109/_coefficients_!M$2 * (_raw_predictions_!L109-_coefficients_!J$2)/_coefficients_!J$9</f>
        <v>-0.65830115619880747</v>
      </c>
    </row>
    <row r="110" spans="1:10">
      <c r="A110" t="str">
        <f>_raw_predictions_!A110</f>
        <v>Killian Hayes</v>
      </c>
      <c r="B110">
        <f>(_raw_predictions_!B110*(1-_raw_predictions_!$M110) + 'Score Dashboard'!$B$2*_raw_predictions_!$M110*_coefficients_!B$12- _coefficients_!B$2)/_coefficients_!B$9</f>
        <v>-0.68816555385369238</v>
      </c>
      <c r="C110">
        <f>(_raw_predictions_!C110*(1-_raw_predictions_!$M110*'Score Dashboard'!$B$2) + 'Score Dashboard'!$B$2*_raw_predictions_!$M110*_coefficients_!C$12- _coefficients_!C$2)/_coefficients_!C$9</f>
        <v>-0.85399784937176471</v>
      </c>
      <c r="D110">
        <f>(_raw_predictions_!D110*(1-_raw_predictions_!$M110*'Score Dashboard'!$B$2) + 'Score Dashboard'!$B$2*_raw_predictions_!$M110*_coefficients_!D$12- _coefficients_!D$2)/_coefficients_!D$9</f>
        <v>0.87880852514907681</v>
      </c>
      <c r="E110">
        <f>(_raw_predictions_!E110*(1-_raw_predictions_!$M110*'Score Dashboard'!$B$2) + 'Score Dashboard'!$B$2*_raw_predictions_!$M110*_coefficients_!E$12- _coefficients_!E$2)/_coefficients_!E$9</f>
        <v>0.27377199870353236</v>
      </c>
      <c r="F110">
        <f>(_raw_predictions_!F110*(1-_raw_predictions_!$M110*'Score Dashboard'!$B$2) + 'Score Dashboard'!$B$2*_raw_predictions_!$M110*_coefficients_!F$12- _coefficients_!F$2)/_coefficients_!F$9</f>
        <v>-0.38765542416639986</v>
      </c>
      <c r="G110">
        <f>(_raw_predictions_!G110*(1-_raw_predictions_!$M110*'Score Dashboard'!$B$2) + 'Score Dashboard'!$B$2*_raw_predictions_!$M110*_coefficients_!G$12- _coefficients_!G$2)/_coefficients_!G$9</f>
        <v>-0.35924576444284212</v>
      </c>
      <c r="H110">
        <f>(_coefficients_!H$2 - _raw_predictions_!H110*(1-_raw_predictions_!$M110*'Score Dashboard'!$B$2) - _raw_predictions_!$M110*'Score Dashboard'!$B$2*_coefficients_!H$12)/_coefficients_!H$9</f>
        <v>-7.2510507453344766E-2</v>
      </c>
      <c r="I110">
        <f>(1-_raw_predictions_!$M110*'Score Dashboard'!$B$2) * _raw_predictions_!I110/_coefficients_!L$2 * (_raw_predictions_!J110-_coefficients_!I$2)/_coefficients_!I$9</f>
        <v>-4.219876982309829E-3</v>
      </c>
      <c r="J110">
        <f>(1-_raw_predictions_!$M110*'Score Dashboard'!$B$2) * _raw_predictions_!K110/_coefficients_!M$2 * (_raw_predictions_!L110-_coefficients_!J$2)/_coefficients_!J$9</f>
        <v>-0.57169039590661253</v>
      </c>
    </row>
    <row r="111" spans="1:10">
      <c r="A111" t="str">
        <f>_raw_predictions_!A111</f>
        <v>Khem Birch</v>
      </c>
      <c r="B111">
        <f>(_raw_predictions_!B111*(1-_raw_predictions_!$M111) + 'Score Dashboard'!$B$2*_raw_predictions_!$M111*_coefficients_!B$12- _coefficients_!B$2)/_coefficients_!B$9</f>
        <v>-1.2199136691566066</v>
      </c>
      <c r="C111">
        <f>(_raw_predictions_!C111*(1-_raw_predictions_!$M111*'Score Dashboard'!$B$2) + 'Score Dashboard'!$B$2*_raw_predictions_!$M111*_coefficients_!C$12- _coefficients_!C$2)/_coefficients_!C$9</f>
        <v>-0.92110552138227964</v>
      </c>
      <c r="D111">
        <f>(_raw_predictions_!D111*(1-_raw_predictions_!$M111*'Score Dashboard'!$B$2) + 'Score Dashboard'!$B$2*_raw_predictions_!$M111*_coefficients_!D$12- _coefficients_!D$2)/_coefficients_!D$9</f>
        <v>-1.1150298519634645</v>
      </c>
      <c r="E111">
        <f>(_raw_predictions_!E111*(1-_raw_predictions_!$M111*'Score Dashboard'!$B$2) + 'Score Dashboard'!$B$2*_raw_predictions_!$M111*_coefficients_!E$12- _coefficients_!E$2)/_coefficients_!E$9</f>
        <v>-0.66481484137588132</v>
      </c>
      <c r="F111">
        <f>(_raw_predictions_!F111*(1-_raw_predictions_!$M111*'Score Dashboard'!$B$2) + 'Score Dashboard'!$B$2*_raw_predictions_!$M111*_coefficients_!F$12- _coefficients_!F$2)/_coefficients_!F$9</f>
        <v>-0.52410966994664088</v>
      </c>
      <c r="G111">
        <f>(_raw_predictions_!G111*(1-_raw_predictions_!$M111*'Score Dashboard'!$B$2) + 'Score Dashboard'!$B$2*_raw_predictions_!$M111*_coefficients_!G$12- _coefficients_!G$2)/_coefficients_!G$9</f>
        <v>-0.96541361255906566</v>
      </c>
      <c r="H111">
        <f>(_coefficients_!H$2 - _raw_predictions_!H111*(1-_raw_predictions_!$M111*'Score Dashboard'!$B$2) - _raw_predictions_!$M111*'Score Dashboard'!$B$2*_coefficients_!H$12)/_coefficients_!H$9</f>
        <v>0.95641163363627713</v>
      </c>
      <c r="I111">
        <f>(1-_raw_predictions_!$M111*'Score Dashboard'!$B$2) * _raw_predictions_!I111/_coefficients_!L$2 * (_raw_predictions_!J111-_coefficients_!I$2)/_coefficients_!I$9</f>
        <v>-3.4283572568058876E-2</v>
      </c>
      <c r="J111">
        <f>(1-_raw_predictions_!$M111*'Score Dashboard'!$B$2) * _raw_predictions_!K111/_coefficients_!M$2 * (_raw_predictions_!L111-_coefficients_!J$2)/_coefficients_!J$9</f>
        <v>2.5241909378900331E-2</v>
      </c>
    </row>
    <row r="112" spans="1:10">
      <c r="A112" t="str">
        <f>_raw_predictions_!A112</f>
        <v>Kevon Looney</v>
      </c>
      <c r="B112">
        <f>(_raw_predictions_!B112*(1-_raw_predictions_!$M112) + 'Score Dashboard'!$B$2*_raw_predictions_!$M112*_coefficients_!B$12- _coefficients_!B$2)/_coefficients_!B$9</f>
        <v>-0.89907680017418024</v>
      </c>
      <c r="C112">
        <f>(_raw_predictions_!C112*(1-_raw_predictions_!$M112*'Score Dashboard'!$B$2) + 'Score Dashboard'!$B$2*_raw_predictions_!$M112*_coefficients_!C$12- _coefficients_!C$2)/_coefficients_!C$9</f>
        <v>1.0717347561040202</v>
      </c>
      <c r="D112">
        <f>(_raw_predictions_!D112*(1-_raw_predictions_!$M112*'Score Dashboard'!$B$2) + 'Score Dashboard'!$B$2*_raw_predictions_!$M112*_coefficients_!D$12- _coefficients_!D$2)/_coefficients_!D$9</f>
        <v>-0.39240655555410092</v>
      </c>
      <c r="E112">
        <f>(_raw_predictions_!E112*(1-_raw_predictions_!$M112*'Score Dashboard'!$B$2) + 'Score Dashboard'!$B$2*_raw_predictions_!$M112*_coefficients_!E$12- _coefficients_!E$2)/_coefficients_!E$9</f>
        <v>-0.35362408823810437</v>
      </c>
      <c r="F112">
        <f>(_raw_predictions_!F112*(1-_raw_predictions_!$M112*'Score Dashboard'!$B$2) + 'Score Dashboard'!$B$2*_raw_predictions_!$M112*_coefficients_!F$12- _coefficients_!F$2)/_coefficients_!F$9</f>
        <v>0.10366641971973731</v>
      </c>
      <c r="G112">
        <f>(_raw_predictions_!G112*(1-_raw_predictions_!$M112*'Score Dashboard'!$B$2) + 'Score Dashboard'!$B$2*_raw_predictions_!$M112*_coefficients_!G$12- _coefficients_!G$2)/_coefficients_!G$9</f>
        <v>-1.2624694347468159</v>
      </c>
      <c r="H112">
        <f>(_coefficients_!H$2 - _raw_predictions_!H112*(1-_raw_predictions_!$M112*'Score Dashboard'!$B$2) - _raw_predictions_!$M112*'Score Dashboard'!$B$2*_coefficients_!H$12)/_coefficients_!H$9</f>
        <v>0.68189468249551599</v>
      </c>
      <c r="I112">
        <f>(1-_raw_predictions_!$M112*'Score Dashboard'!$B$2) * _raw_predictions_!I112/_coefficients_!L$2 * (_raw_predictions_!J112-_coefficients_!I$2)/_coefficients_!I$9</f>
        <v>-0.65599307046843058</v>
      </c>
      <c r="J112">
        <f>(1-_raw_predictions_!$M112*'Score Dashboard'!$B$2) * _raw_predictions_!K112/_coefficients_!M$2 * (_raw_predictions_!L112-_coefficients_!J$2)/_coefficients_!J$9</f>
        <v>0.3453042727599463</v>
      </c>
    </row>
    <row r="113" spans="1:10">
      <c r="A113" t="str">
        <f>_raw_predictions_!A113</f>
        <v>Kevon Harris</v>
      </c>
      <c r="B113">
        <f>(_raw_predictions_!B113*(1-_raw_predictions_!$M113) + 'Score Dashboard'!$B$2*_raw_predictions_!$M113*_coefficients_!B$12- _coefficients_!B$2)/_coefficients_!B$9</f>
        <v>-1.1288546813247038</v>
      </c>
      <c r="C113">
        <f>(_raw_predictions_!C113*(1-_raw_predictions_!$M113*'Score Dashboard'!$B$2) + 'Score Dashboard'!$B$2*_raw_predictions_!$M113*_coefficients_!C$12- _coefficients_!C$2)/_coefficients_!C$9</f>
        <v>-0.97383978323870912</v>
      </c>
      <c r="D113">
        <f>(_raw_predictions_!D113*(1-_raw_predictions_!$M113*'Score Dashboard'!$B$2) + 'Score Dashboard'!$B$2*_raw_predictions_!$M113*_coefficients_!D$12- _coefficients_!D$2)/_coefficients_!D$9</f>
        <v>-1.0797966704123616</v>
      </c>
      <c r="E113">
        <f>(_raw_predictions_!E113*(1-_raw_predictions_!$M113*'Score Dashboard'!$B$2) + 'Score Dashboard'!$B$2*_raw_predictions_!$M113*_coefficients_!E$12- _coefficients_!E$2)/_coefficients_!E$9</f>
        <v>-0.54571513236381342</v>
      </c>
      <c r="F113">
        <f>(_raw_predictions_!F113*(1-_raw_predictions_!$M113*'Score Dashboard'!$B$2) + 'Score Dashboard'!$B$2*_raw_predictions_!$M113*_coefficients_!F$12- _coefficients_!F$2)/_coefficients_!F$9</f>
        <v>-0.64530668599053309</v>
      </c>
      <c r="G113">
        <f>(_raw_predictions_!G113*(1-_raw_predictions_!$M113*'Score Dashboard'!$B$2) + 'Score Dashboard'!$B$2*_raw_predictions_!$M113*_coefficients_!G$12- _coefficients_!G$2)/_coefficients_!G$9</f>
        <v>-0.68011757146114327</v>
      </c>
      <c r="H113">
        <f>(_coefficients_!H$2 - _raw_predictions_!H113*(1-_raw_predictions_!$M113*'Score Dashboard'!$B$2) - _raw_predictions_!$M113*'Score Dashboard'!$B$2*_coefficients_!H$12)/_coefficients_!H$9</f>
        <v>0.85080572147340494</v>
      </c>
      <c r="I113">
        <f>(1-_raw_predictions_!$M113*'Score Dashboard'!$B$2) * _raw_predictions_!I113/_coefficients_!L$2 * (_raw_predictions_!J113-_coefficients_!I$2)/_coefficients_!I$9</f>
        <v>-1.9841595669019964E-2</v>
      </c>
      <c r="J113">
        <f>(1-_raw_predictions_!$M113*'Score Dashboard'!$B$2) * _raw_predictions_!K113/_coefficients_!M$2 * (_raw_predictions_!L113-_coefficients_!J$2)/_coefficients_!J$9</f>
        <v>-0.10800541329702555</v>
      </c>
    </row>
    <row r="114" spans="1:10">
      <c r="A114" t="str">
        <f>_raw_predictions_!A114</f>
        <v>Kevin Porter Jr.</v>
      </c>
      <c r="B114">
        <f>(_raw_predictions_!B114*(1-_raw_predictions_!$M114) + 'Score Dashboard'!$B$2*_raw_predictions_!$M114*_coefficients_!B$12- _coefficients_!B$2)/_coefficients_!B$9</f>
        <v>0.41920132111261199</v>
      </c>
      <c r="C114">
        <f>(_raw_predictions_!C114*(1-_raw_predictions_!$M114*'Score Dashboard'!$B$2) + 'Score Dashboard'!$B$2*_raw_predictions_!$M114*_coefficients_!C$12- _coefficients_!C$2)/_coefficients_!C$9</f>
        <v>-6.7964799876632537E-2</v>
      </c>
      <c r="D114">
        <f>(_raw_predictions_!D114*(1-_raw_predictions_!$M114*'Score Dashboard'!$B$2) + 'Score Dashboard'!$B$2*_raw_predictions_!$M114*_coefficients_!D$12- _coefficients_!D$2)/_coefficients_!D$9</f>
        <v>1.0435217255780658</v>
      </c>
      <c r="E114">
        <f>(_raw_predictions_!E114*(1-_raw_predictions_!$M114*'Score Dashboard'!$B$2) + 'Score Dashboard'!$B$2*_raw_predictions_!$M114*_coefficients_!E$12- _coefficients_!E$2)/_coefficients_!E$9</f>
        <v>0.52999781024370518</v>
      </c>
      <c r="F114">
        <f>(_raw_predictions_!F114*(1-_raw_predictions_!$M114*'Score Dashboard'!$B$2) + 'Score Dashboard'!$B$2*_raw_predictions_!$M114*_coefficients_!F$12- _coefficients_!F$2)/_coefficients_!F$9</f>
        <v>-0.48408420046174322</v>
      </c>
      <c r="G114">
        <f>(_raw_predictions_!G114*(1-_raw_predictions_!$M114*'Score Dashboard'!$B$2) + 'Score Dashboard'!$B$2*_raw_predictions_!$M114*_coefficients_!G$12- _coefficients_!G$2)/_coefficients_!G$9</f>
        <v>0.69429376783201213</v>
      </c>
      <c r="H114">
        <f>(_coefficients_!H$2 - _raw_predictions_!H114*(1-_raw_predictions_!$M114*'Score Dashboard'!$B$2) - _raw_predictions_!$M114*'Score Dashboard'!$B$2*_coefficients_!H$12)/_coefficients_!H$9</f>
        <v>-1.0495642492455932</v>
      </c>
      <c r="I114">
        <f>(1-_raw_predictions_!$M114*'Score Dashboard'!$B$2) * _raw_predictions_!I114/_coefficients_!L$2 * (_raw_predictions_!J114-_coefficients_!I$2)/_coefficients_!I$9</f>
        <v>-0.19768112022425499</v>
      </c>
      <c r="J114">
        <f>(1-_raw_predictions_!$M114*'Score Dashboard'!$B$2) * _raw_predictions_!K114/_coefficients_!M$2 * (_raw_predictions_!L114-_coefficients_!J$2)/_coefficients_!J$9</f>
        <v>-0.47184615170192085</v>
      </c>
    </row>
    <row r="115" spans="1:10">
      <c r="A115" t="str">
        <f>_raw_predictions_!A115</f>
        <v>Kevin Love</v>
      </c>
      <c r="B115">
        <f>(_raw_predictions_!B115*(1-_raw_predictions_!$M115) + 'Score Dashboard'!$B$2*_raw_predictions_!$M115*_coefficients_!B$12- _coefficients_!B$2)/_coefficients_!B$9</f>
        <v>-0.99195030359323355</v>
      </c>
      <c r="C115">
        <f>(_raw_predictions_!C115*(1-_raw_predictions_!$M115*'Score Dashboard'!$B$2) + 'Score Dashboard'!$B$2*_raw_predictions_!$M115*_coefficients_!C$12- _coefficients_!C$2)/_coefficients_!C$9</f>
        <v>-0.23612485202770817</v>
      </c>
      <c r="D115">
        <f>(_raw_predictions_!D115*(1-_raw_predictions_!$M115*'Score Dashboard'!$B$2) + 'Score Dashboard'!$B$2*_raw_predictions_!$M115*_coefficients_!D$12- _coefficients_!D$2)/_coefficients_!D$9</f>
        <v>-0.86140836075117067</v>
      </c>
      <c r="E115">
        <f>(_raw_predictions_!E115*(1-_raw_predictions_!$M115*'Score Dashboard'!$B$2) + 'Score Dashboard'!$B$2*_raw_predictions_!$M115*_coefficients_!E$12- _coefficients_!E$2)/_coefficients_!E$9</f>
        <v>-0.81308683729765929</v>
      </c>
      <c r="F115">
        <f>(_raw_predictions_!F115*(1-_raw_predictions_!$M115*'Score Dashboard'!$B$2) + 'Score Dashboard'!$B$2*_raw_predictions_!$M115*_coefficients_!F$12- _coefficients_!F$2)/_coefficients_!F$9</f>
        <v>-0.68148818098523678</v>
      </c>
      <c r="G115">
        <f>(_raw_predictions_!G115*(1-_raw_predictions_!$M115*'Score Dashboard'!$B$2) + 'Score Dashboard'!$B$2*_raw_predictions_!$M115*_coefficients_!G$12- _coefficients_!G$2)/_coefficients_!G$9</f>
        <v>-0.1403571665824711</v>
      </c>
      <c r="H115">
        <f>(_coefficients_!H$2 - _raw_predictions_!H115*(1-_raw_predictions_!$M115*'Score Dashboard'!$B$2) - _raw_predictions_!$M115*'Score Dashboard'!$B$2*_coefficients_!H$12)/_coefficients_!H$9</f>
        <v>0.64009100871995472</v>
      </c>
      <c r="I115">
        <f>(1-_raw_predictions_!$M115*'Score Dashboard'!$B$2) * _raw_predictions_!I115/_coefficients_!L$2 * (_raw_predictions_!J115-_coefficients_!I$2)/_coefficients_!I$9</f>
        <v>6.7075528858994884E-2</v>
      </c>
      <c r="J115">
        <f>(1-_raw_predictions_!$M115*'Score Dashboard'!$B$2) * _raw_predictions_!K115/_coefficients_!M$2 * (_raw_predictions_!L115-_coefficients_!J$2)/_coefficients_!J$9</f>
        <v>-0.24621387205808978</v>
      </c>
    </row>
    <row r="116" spans="1:10">
      <c r="A116" t="str">
        <f>_raw_predictions_!A116</f>
        <v>Kevin Huerter</v>
      </c>
      <c r="B116">
        <f>(_raw_predictions_!B116*(1-_raw_predictions_!$M116) + 'Score Dashboard'!$B$2*_raw_predictions_!$M116*_coefficients_!B$12- _coefficients_!B$2)/_coefficients_!B$9</f>
        <v>-4.424693989091788E-2</v>
      </c>
      <c r="C116">
        <f>(_raw_predictions_!C116*(1-_raw_predictions_!$M116*'Score Dashboard'!$B$2) + 'Score Dashboard'!$B$2*_raw_predictions_!$M116*_coefficients_!C$12- _coefficients_!C$2)/_coefficients_!C$9</f>
        <v>-0.6733089393077426</v>
      </c>
      <c r="D116">
        <f>(_raw_predictions_!D116*(1-_raw_predictions_!$M116*'Score Dashboard'!$B$2) + 'Score Dashboard'!$B$2*_raw_predictions_!$M116*_coefficients_!D$12- _coefficients_!D$2)/_coefficients_!D$9</f>
        <v>-5.9928588258388572E-2</v>
      </c>
      <c r="E116">
        <f>(_raw_predictions_!E116*(1-_raw_predictions_!$M116*'Score Dashboard'!$B$2) + 'Score Dashboard'!$B$2*_raw_predictions_!$M116*_coefficients_!E$12- _coefficients_!E$2)/_coefficients_!E$9</f>
        <v>0.18966565161588275</v>
      </c>
      <c r="F116">
        <f>(_raw_predictions_!F116*(1-_raw_predictions_!$M116*'Score Dashboard'!$B$2) + 'Score Dashboard'!$B$2*_raw_predictions_!$M116*_coefficients_!F$12- _coefficients_!F$2)/_coefficients_!F$9</f>
        <v>-0.44576635852337348</v>
      </c>
      <c r="G116">
        <f>(_raw_predictions_!G116*(1-_raw_predictions_!$M116*'Score Dashboard'!$B$2) + 'Score Dashboard'!$B$2*_raw_predictions_!$M116*_coefficients_!G$12- _coefficients_!G$2)/_coefficients_!G$9</f>
        <v>0.94410190902591939</v>
      </c>
      <c r="H116">
        <f>(_coefficients_!H$2 - _raw_predictions_!H116*(1-_raw_predictions_!$M116*'Score Dashboard'!$B$2) - _raw_predictions_!$M116*'Score Dashboard'!$B$2*_coefficients_!H$12)/_coefficients_!H$9</f>
        <v>0.28108693974017607</v>
      </c>
      <c r="I116">
        <f>(1-_raw_predictions_!$M116*'Score Dashboard'!$B$2) * _raw_predictions_!I116/_coefficients_!L$2 * (_raw_predictions_!J116-_coefficients_!I$2)/_coefficients_!I$9</f>
        <v>-8.7909336079622299E-2</v>
      </c>
      <c r="J116">
        <f>(1-_raw_predictions_!$M116*'Score Dashboard'!$B$2) * _raw_predictions_!K116/_coefficients_!M$2 * (_raw_predictions_!L116-_coefficients_!J$2)/_coefficients_!J$9</f>
        <v>-0.43816816887320148</v>
      </c>
    </row>
    <row r="117" spans="1:10">
      <c r="A117" t="str">
        <f>_raw_predictions_!A117</f>
        <v>Kyle Anderson</v>
      </c>
      <c r="B117">
        <f>(_raw_predictions_!B117*(1-_raw_predictions_!$M117) + 'Score Dashboard'!$B$2*_raw_predictions_!$M117*_coefficients_!B$12- _coefficients_!B$2)/_coefficients_!B$9</f>
        <v>-0.85700721586591033</v>
      </c>
      <c r="C117">
        <f>(_raw_predictions_!C117*(1-_raw_predictions_!$M117*'Score Dashboard'!$B$2) + 'Score Dashboard'!$B$2*_raw_predictions_!$M117*_coefficients_!C$12- _coefficients_!C$2)/_coefficients_!C$9</f>
        <v>-0.19102844155602738</v>
      </c>
      <c r="D117">
        <f>(_raw_predictions_!D117*(1-_raw_predictions_!$M117*'Score Dashboard'!$B$2) + 'Score Dashboard'!$B$2*_raw_predictions_!$M117*_coefficients_!D$12- _coefficients_!D$2)/_coefficients_!D$9</f>
        <v>0.21442298756376019</v>
      </c>
      <c r="E117">
        <f>(_raw_predictions_!E117*(1-_raw_predictions_!$M117*'Score Dashboard'!$B$2) + 'Score Dashboard'!$B$2*_raw_predictions_!$M117*_coefficients_!E$12- _coefficients_!E$2)/_coefficients_!E$9</f>
        <v>0.13234750656892819</v>
      </c>
      <c r="F117">
        <f>(_raw_predictions_!F117*(1-_raw_predictions_!$M117*'Score Dashboard'!$B$2) + 'Score Dashboard'!$B$2*_raw_predictions_!$M117*_coefficients_!F$12- _coefficients_!F$2)/_coefficients_!F$9</f>
        <v>0.15345476937940838</v>
      </c>
      <c r="G117">
        <f>(_raw_predictions_!G117*(1-_raw_predictions_!$M117*'Score Dashboard'!$B$2) + 'Score Dashboard'!$B$2*_raw_predictions_!$M117*_coefficients_!G$12- _coefficients_!G$2)/_coefficients_!G$9</f>
        <v>-0.68644784339969245</v>
      </c>
      <c r="H117">
        <f>(_coefficients_!H$2 - _raw_predictions_!H117*(1-_raw_predictions_!$M117*'Score Dashboard'!$B$2) - _raw_predictions_!$M117*'Score Dashboard'!$B$2*_coefficients_!H$12)/_coefficients_!H$9</f>
        <v>0.3785028694007852</v>
      </c>
      <c r="I117">
        <f>(1-_raw_predictions_!$M117*'Score Dashboard'!$B$2) * _raw_predictions_!I117/_coefficients_!L$2 * (_raw_predictions_!J117-_coefficients_!I$2)/_coefficients_!I$9</f>
        <v>-0.29521289912332338</v>
      </c>
      <c r="J117">
        <f>(1-_raw_predictions_!$M117*'Score Dashboard'!$B$2) * _raw_predictions_!K117/_coefficients_!M$2 * (_raw_predictions_!L117-_coefficients_!J$2)/_coefficients_!J$9</f>
        <v>1.4492762594134267E-3</v>
      </c>
    </row>
    <row r="118" spans="1:10">
      <c r="A118" t="str">
        <f>_raw_predictions_!A118</f>
        <v>Onyeka Okongwu</v>
      </c>
      <c r="B118">
        <f>(_raw_predictions_!B118*(1-_raw_predictions_!$M118) + 'Score Dashboard'!$B$2*_raw_predictions_!$M118*_coefficients_!B$12- _coefficients_!B$2)/_coefficients_!B$9</f>
        <v>-0.58394959623506004</v>
      </c>
      <c r="C118">
        <f>(_raw_predictions_!C118*(1-_raw_predictions_!$M118*'Score Dashboard'!$B$2) + 'Score Dashboard'!$B$2*_raw_predictions_!$M118*_coefficients_!C$12- _coefficients_!C$2)/_coefficients_!C$9</f>
        <v>0.89272227171787921</v>
      </c>
      <c r="D118">
        <f>(_raw_predictions_!D118*(1-_raw_predictions_!$M118*'Score Dashboard'!$B$2) + 'Score Dashboard'!$B$2*_raw_predictions_!$M118*_coefficients_!D$12- _coefficients_!D$2)/_coefficients_!D$9</f>
        <v>-1.0136062769743968</v>
      </c>
      <c r="E118">
        <f>(_raw_predictions_!E118*(1-_raw_predictions_!$M118*'Score Dashboard'!$B$2) + 'Score Dashboard'!$B$2*_raw_predictions_!$M118*_coefficients_!E$12- _coefficients_!E$2)/_coefficients_!E$9</f>
        <v>-0.10929056686855119</v>
      </c>
      <c r="F118">
        <f>(_raw_predictions_!F118*(1-_raw_predictions_!$M118*'Score Dashboard'!$B$2) + 'Score Dashboard'!$B$2*_raw_predictions_!$M118*_coefficients_!F$12- _coefficients_!F$2)/_coefficients_!F$9</f>
        <v>1.0243237146617385</v>
      </c>
      <c r="G118">
        <f>(_raw_predictions_!G118*(1-_raw_predictions_!$M118*'Score Dashboard'!$B$2) + 'Score Dashboard'!$B$2*_raw_predictions_!$M118*_coefficients_!G$12- _coefficients_!G$2)/_coefficients_!G$9</f>
        <v>-1.1803376551074667</v>
      </c>
      <c r="H118">
        <f>(_coefficients_!H$2 - _raw_predictions_!H118*(1-_raw_predictions_!$M118*'Score Dashboard'!$B$2) - _raw_predictions_!$M118*'Score Dashboard'!$B$2*_coefficients_!H$12)/_coefficients_!H$9</f>
        <v>0.45280369739763959</v>
      </c>
      <c r="I118">
        <f>(1-_raw_predictions_!$M118*'Score Dashboard'!$B$2) * _raw_predictions_!I118/_coefficients_!L$2 * (_raw_predictions_!J118-_coefficients_!I$2)/_coefficients_!I$9</f>
        <v>-0.31041567266349518</v>
      </c>
      <c r="J118">
        <f>(1-_raw_predictions_!$M118*'Score Dashboard'!$B$2) * _raw_predictions_!K118/_coefficients_!M$2 * (_raw_predictions_!L118-_coefficients_!J$2)/_coefficients_!J$9</f>
        <v>0.83448751115628306</v>
      </c>
    </row>
    <row r="119" spans="1:10">
      <c r="A119" t="str">
        <f>_raw_predictions_!A119</f>
        <v>Terry Rozier</v>
      </c>
      <c r="B119">
        <f>(_raw_predictions_!B119*(1-_raw_predictions_!$M119) + 'Score Dashboard'!$B$2*_raw_predictions_!$M119*_coefficients_!B$12- _coefficients_!B$2)/_coefficients_!B$9</f>
        <v>0.285300612028481</v>
      </c>
      <c r="C119">
        <f>(_raw_predictions_!C119*(1-_raw_predictions_!$M119*'Score Dashboard'!$B$2) + 'Score Dashboard'!$B$2*_raw_predictions_!$M119*_coefficients_!C$12- _coefficients_!C$2)/_coefficients_!C$9</f>
        <v>-0.55512108303611385</v>
      </c>
      <c r="D119">
        <f>(_raw_predictions_!D119*(1-_raw_predictions_!$M119*'Score Dashboard'!$B$2) + 'Score Dashboard'!$B$2*_raw_predictions_!$M119*_coefficients_!D$12- _coefficients_!D$2)/_coefficients_!D$9</f>
        <v>0.49175660514408776</v>
      </c>
      <c r="E119">
        <f>(_raw_predictions_!E119*(1-_raw_predictions_!$M119*'Score Dashboard'!$B$2) + 'Score Dashboard'!$B$2*_raw_predictions_!$M119*_coefficients_!E$12- _coefficients_!E$2)/_coefficients_!E$9</f>
        <v>0.28143638092806411</v>
      </c>
      <c r="F119">
        <f>(_raw_predictions_!F119*(1-_raw_predictions_!$M119*'Score Dashboard'!$B$2) + 'Score Dashboard'!$B$2*_raw_predictions_!$M119*_coefficients_!F$12- _coefficients_!F$2)/_coefficients_!F$9</f>
        <v>-0.56257432879246938</v>
      </c>
      <c r="G119">
        <f>(_raw_predictions_!G119*(1-_raw_predictions_!$M119*'Score Dashboard'!$B$2) + 'Score Dashboard'!$B$2*_raw_predictions_!$M119*_coefficients_!G$12- _coefficients_!G$2)/_coefficients_!G$9</f>
        <v>0.83161123296294659</v>
      </c>
      <c r="H119">
        <f>(_coefficients_!H$2 - _raw_predictions_!H119*(1-_raw_predictions_!$M119*'Score Dashboard'!$B$2) - _raw_predictions_!$M119*'Score Dashboard'!$B$2*_coefficients_!H$12)/_coefficients_!H$9</f>
        <v>-0.1176624187568323</v>
      </c>
      <c r="I119">
        <f>(1-_raw_predictions_!$M119*'Score Dashboard'!$B$2) * _raw_predictions_!I119/_coefficients_!L$2 * (_raw_predictions_!J119-_coefficients_!I$2)/_coefficients_!I$9</f>
        <v>0.12634852283403913</v>
      </c>
      <c r="J119">
        <f>(1-_raw_predictions_!$M119*'Score Dashboard'!$B$2) * _raw_predictions_!K119/_coefficients_!M$2 * (_raw_predictions_!L119-_coefficients_!J$2)/_coefficients_!J$9</f>
        <v>-0.74069578882599785</v>
      </c>
    </row>
    <row r="120" spans="1:10">
      <c r="A120" t="str">
        <f>_raw_predictions_!A120</f>
        <v>Oshae Brissett</v>
      </c>
      <c r="B120">
        <f>(_raw_predictions_!B120*(1-_raw_predictions_!$M120) + 'Score Dashboard'!$B$2*_raw_predictions_!$M120*_coefficients_!B$12- _coefficients_!B$2)/_coefficients_!B$9</f>
        <v>-1.0448428244083887</v>
      </c>
      <c r="C120">
        <f>(_raw_predictions_!C120*(1-_raw_predictions_!$M120*'Score Dashboard'!$B$2) + 'Score Dashboard'!$B$2*_raw_predictions_!$M120*_coefficients_!C$12- _coefficients_!C$2)/_coefficients_!C$9</f>
        <v>-0.77476382571484759</v>
      </c>
      <c r="D120">
        <f>(_raw_predictions_!D120*(1-_raw_predictions_!$M120*'Score Dashboard'!$B$2) + 'Score Dashboard'!$B$2*_raw_predictions_!$M120*_coefficients_!D$12- _coefficients_!D$2)/_coefficients_!D$9</f>
        <v>-1.1554082477572962</v>
      </c>
      <c r="E120">
        <f>(_raw_predictions_!E120*(1-_raw_predictions_!$M120*'Score Dashboard'!$B$2) + 'Score Dashboard'!$B$2*_raw_predictions_!$M120*_coefficients_!E$12- _coefficients_!E$2)/_coefficients_!E$9</f>
        <v>-0.546731808642411</v>
      </c>
      <c r="F120">
        <f>(_raw_predictions_!F120*(1-_raw_predictions_!$M120*'Score Dashboard'!$B$2) + 'Score Dashboard'!$B$2*_raw_predictions_!$M120*_coefficients_!F$12- _coefficients_!F$2)/_coefficients_!F$9</f>
        <v>-0.60833877705896944</v>
      </c>
      <c r="G120">
        <f>(_raw_predictions_!G120*(1-_raw_predictions_!$M120*'Score Dashboard'!$B$2) + 'Score Dashboard'!$B$2*_raw_predictions_!$M120*_coefficients_!G$12- _coefficients_!G$2)/_coefficients_!G$9</f>
        <v>-0.61016383374007988</v>
      </c>
      <c r="H120">
        <f>(_coefficients_!H$2 - _raw_predictions_!H120*(1-_raw_predictions_!$M120*'Score Dashboard'!$B$2) - _raw_predictions_!$M120*'Score Dashboard'!$B$2*_coefficients_!H$12)/_coefficients_!H$9</f>
        <v>0.93740478156482165</v>
      </c>
      <c r="I120">
        <f>(1-_raw_predictions_!$M120*'Score Dashboard'!$B$2) * _raw_predictions_!I120/_coefficients_!L$2 * (_raw_predictions_!J120-_coefficients_!I$2)/_coefficients_!I$9</f>
        <v>-7.2642139147430243E-2</v>
      </c>
      <c r="J120">
        <f>(1-_raw_predictions_!$M120*'Score Dashboard'!$B$2) * _raw_predictions_!K120/_coefficients_!M$2 * (_raw_predictions_!L120-_coefficients_!J$2)/_coefficients_!J$9</f>
        <v>-0.21738875643769448</v>
      </c>
    </row>
    <row r="121" spans="1:10">
      <c r="A121" t="str">
        <f>_raw_predictions_!A121</f>
        <v>Tyler Herro</v>
      </c>
      <c r="B121">
        <f>(_raw_predictions_!B121*(1-_raw_predictions_!$M121) + 'Score Dashboard'!$B$2*_raw_predictions_!$M121*_coefficients_!B$12- _coefficients_!B$2)/_coefficients_!B$9</f>
        <v>0.44222936796109275</v>
      </c>
      <c r="C121">
        <f>(_raw_predictions_!C121*(1-_raw_predictions_!$M121*'Score Dashboard'!$B$2) + 'Score Dashboard'!$B$2*_raw_predictions_!$M121*_coefficients_!C$12- _coefficients_!C$2)/_coefficients_!C$9</f>
        <v>-0.10669886784078911</v>
      </c>
      <c r="D121">
        <f>(_raw_predictions_!D121*(1-_raw_predictions_!$M121*'Score Dashboard'!$B$2) + 'Score Dashboard'!$B$2*_raw_predictions_!$M121*_coefficients_!D$12- _coefficients_!D$2)/_coefficients_!D$9</f>
        <v>0.45795138404249386</v>
      </c>
      <c r="E121">
        <f>(_raw_predictions_!E121*(1-_raw_predictions_!$M121*'Score Dashboard'!$B$2) + 'Score Dashboard'!$B$2*_raw_predictions_!$M121*_coefficients_!E$12- _coefficients_!E$2)/_coefficients_!E$9</f>
        <v>-0.17969290529616089</v>
      </c>
      <c r="F121">
        <f>(_raw_predictions_!F121*(1-_raw_predictions_!$M121*'Score Dashboard'!$B$2) + 'Score Dashboard'!$B$2*_raw_predictions_!$M121*_coefficients_!F$12- _coefficients_!F$2)/_coefficients_!F$9</f>
        <v>-0.55631424210988856</v>
      </c>
      <c r="G121">
        <f>(_raw_predictions_!G121*(1-_raw_predictions_!$M121*'Score Dashboard'!$B$2) + 'Score Dashboard'!$B$2*_raw_predictions_!$M121*_coefficients_!G$12- _coefficients_!G$2)/_coefficients_!G$9</f>
        <v>0.99658372800132822</v>
      </c>
      <c r="H121">
        <f>(_coefficients_!H$2 - _raw_predictions_!H121*(1-_raw_predictions_!$M121*'Score Dashboard'!$B$2) - _raw_predictions_!$M121*'Score Dashboard'!$B$2*_coefficients_!H$12)/_coefficients_!H$9</f>
        <v>-0.61764539315224998</v>
      </c>
      <c r="I121">
        <f>(1-_raw_predictions_!$M121*'Score Dashboard'!$B$2) * _raw_predictions_!I121/_coefficients_!L$2 * (_raw_predictions_!J121-_coefficients_!I$2)/_coefficients_!I$9</f>
        <v>0.26956792374219768</v>
      </c>
      <c r="J121">
        <f>(1-_raw_predictions_!$M121*'Score Dashboard'!$B$2) * _raw_predictions_!K121/_coefficients_!M$2 * (_raw_predictions_!L121-_coefficients_!J$2)/_coefficients_!J$9</f>
        <v>-0.47684121030909921</v>
      </c>
    </row>
    <row r="122" spans="1:10">
      <c r="A122" t="str">
        <f>_raw_predictions_!A122</f>
        <v>Tyler Dorsey</v>
      </c>
      <c r="B122">
        <f>(_raw_predictions_!B122*(1-_raw_predictions_!$M122) + 'Score Dashboard'!$B$2*_raw_predictions_!$M122*_coefficients_!B$12- _coefficients_!B$2)/_coefficients_!B$9</f>
        <v>-1.2388496558593045</v>
      </c>
      <c r="C122">
        <f>(_raw_predictions_!C122*(1-_raw_predictions_!$M122*'Score Dashboard'!$B$2) + 'Score Dashboard'!$B$2*_raw_predictions_!$M122*_coefficients_!C$12- _coefficients_!C$2)/_coefficients_!C$9</f>
        <v>-1.2492783405612302</v>
      </c>
      <c r="D122">
        <f>(_raw_predictions_!D122*(1-_raw_predictions_!$M122*'Score Dashboard'!$B$2) + 'Score Dashboard'!$B$2*_raw_predictions_!$M122*_coefficients_!D$12- _coefficients_!D$2)/_coefficients_!D$9</f>
        <v>-1.0836352620007554</v>
      </c>
      <c r="E122">
        <f>(_raw_predictions_!E122*(1-_raw_predictions_!$M122*'Score Dashboard'!$B$2) + 'Score Dashboard'!$B$2*_raw_predictions_!$M122*_coefficients_!E$12- _coefficients_!E$2)/_coefficients_!E$9</f>
        <v>-0.69781212879766674</v>
      </c>
      <c r="F122">
        <f>(_raw_predictions_!F122*(1-_raw_predictions_!$M122*'Score Dashboard'!$B$2) + 'Score Dashboard'!$B$2*_raw_predictions_!$M122*_coefficients_!F$12- _coefficients_!F$2)/_coefficients_!F$9</f>
        <v>-0.75468262448475087</v>
      </c>
      <c r="G122">
        <f>(_raw_predictions_!G122*(1-_raw_predictions_!$M122*'Score Dashboard'!$B$2) + 'Score Dashboard'!$B$2*_raw_predictions_!$M122*_coefficients_!G$12- _coefficients_!G$2)/_coefficients_!G$9</f>
        <v>-0.77424236078190956</v>
      </c>
      <c r="H122">
        <f>(_coefficients_!H$2 - _raw_predictions_!H122*(1-_raw_predictions_!$M122*'Score Dashboard'!$B$2) - _raw_predictions_!$M122*'Score Dashboard'!$B$2*_coefficients_!H$12)/_coefficients_!H$9</f>
        <v>1.0438942465683507</v>
      </c>
      <c r="I122">
        <f>(1-_raw_predictions_!$M122*'Score Dashboard'!$B$2) * _raw_predictions_!I122/_coefficients_!L$2 * (_raw_predictions_!J122-_coefficients_!I$2)/_coefficients_!I$9</f>
        <v>-5.0917731949469004E-2</v>
      </c>
      <c r="J122">
        <f>(1-_raw_predictions_!$M122*'Score Dashboard'!$B$2) * _raw_predictions_!K122/_coefficients_!M$2 * (_raw_predictions_!L122-_coefficients_!J$2)/_coefficients_!J$9</f>
        <v>-3.0947109196664258E-2</v>
      </c>
    </row>
    <row r="123" spans="1:10">
      <c r="A123" t="str">
        <f>_raw_predictions_!A123</f>
        <v>TyTy Washington Jr.</v>
      </c>
      <c r="B123">
        <f>(_raw_predictions_!B123*(1-_raw_predictions_!$M123) + 'Score Dashboard'!$B$2*_raw_predictions_!$M123*_coefficients_!B$12- _coefficients_!B$2)/_coefficients_!B$9</f>
        <v>-1.1348003123443837</v>
      </c>
      <c r="C123">
        <f>(_raw_predictions_!C123*(1-_raw_predictions_!$M123*'Score Dashboard'!$B$2) + 'Score Dashboard'!$B$2*_raw_predictions_!$M123*_coefficients_!C$12- _coefficients_!C$2)/_coefficients_!C$9</f>
        <v>-1.2457840952409314</v>
      </c>
      <c r="D123">
        <f>(_raw_predictions_!D123*(1-_raw_predictions_!$M123*'Score Dashboard'!$B$2) + 'Score Dashboard'!$B$2*_raw_predictions_!$M123*_coefficients_!D$12- _coefficients_!D$2)/_coefficients_!D$9</f>
        <v>-0.76134079570257407</v>
      </c>
      <c r="E123">
        <f>(_raw_predictions_!E123*(1-_raw_predictions_!$M123*'Score Dashboard'!$B$2) + 'Score Dashboard'!$B$2*_raw_predictions_!$M123*_coefficients_!E$12- _coefficients_!E$2)/_coefficients_!E$9</f>
        <v>-0.52439458860272914</v>
      </c>
      <c r="F123">
        <f>(_raw_predictions_!F123*(1-_raw_predictions_!$M123*'Score Dashboard'!$B$2) + 'Score Dashboard'!$B$2*_raw_predictions_!$M123*_coefficients_!F$12- _coefficients_!F$2)/_coefficients_!F$9</f>
        <v>-0.76668560115473539</v>
      </c>
      <c r="G123">
        <f>(_raw_predictions_!G123*(1-_raw_predictions_!$M123*'Score Dashboard'!$B$2) + 'Score Dashboard'!$B$2*_raw_predictions_!$M123*_coefficients_!G$12- _coefficients_!G$2)/_coefficients_!G$9</f>
        <v>-0.71008040056214561</v>
      </c>
      <c r="H123">
        <f>(_coefficients_!H$2 - _raw_predictions_!H123*(1-_raw_predictions_!$M123*'Score Dashboard'!$B$2) - _raw_predictions_!$M123*'Score Dashboard'!$B$2*_coefficients_!H$12)/_coefficients_!H$9</f>
        <v>0.80882619827613456</v>
      </c>
      <c r="I123">
        <f>(1-_raw_predictions_!$M123*'Score Dashboard'!$B$2) * _raw_predictions_!I123/_coefficients_!L$2 * (_raw_predictions_!J123-_coefficients_!I$2)/_coefficients_!I$9</f>
        <v>-2.7323111087910672E-2</v>
      </c>
      <c r="J123">
        <f>(1-_raw_predictions_!$M123*'Score Dashboard'!$B$2) * _raw_predictions_!K123/_coefficients_!M$2 * (_raw_predictions_!L123-_coefficients_!J$2)/_coefficients_!J$9</f>
        <v>-0.2177413638134926</v>
      </c>
    </row>
    <row r="124" spans="1:10">
      <c r="A124" t="str">
        <f>_raw_predictions_!A124</f>
        <v>Ty Jerome</v>
      </c>
      <c r="B124">
        <f>(_raw_predictions_!B124*(1-_raw_predictions_!$M124) + 'Score Dashboard'!$B$2*_raw_predictions_!$M124*_coefficients_!B$12- _coefficients_!B$2)/_coefficients_!B$9</f>
        <v>-0.94109478333921126</v>
      </c>
      <c r="C124">
        <f>(_raw_predictions_!C124*(1-_raw_predictions_!$M124*'Score Dashboard'!$B$2) + 'Score Dashboard'!$B$2*_raw_predictions_!$M124*_coefficients_!C$12- _coefficients_!C$2)/_coefficients_!C$9</f>
        <v>-1.1184083254225139</v>
      </c>
      <c r="D124">
        <f>(_raw_predictions_!D124*(1-_raw_predictions_!$M124*'Score Dashboard'!$B$2) + 'Score Dashboard'!$B$2*_raw_predictions_!$M124*_coefficients_!D$12- _coefficients_!D$2)/_coefficients_!D$9</f>
        <v>-0.43135982794987326</v>
      </c>
      <c r="E124">
        <f>(_raw_predictions_!E124*(1-_raw_predictions_!$M124*'Score Dashboard'!$B$2) + 'Score Dashboard'!$B$2*_raw_predictions_!$M124*_coefficients_!E$12- _coefficients_!E$2)/_coefficients_!E$9</f>
        <v>-0.42148454951835429</v>
      </c>
      <c r="F124">
        <f>(_raw_predictions_!F124*(1-_raw_predictions_!$M124*'Score Dashboard'!$B$2) + 'Score Dashboard'!$B$2*_raw_predictions_!$M124*_coefficients_!F$12- _coefficients_!F$2)/_coefficients_!F$9</f>
        <v>-0.71746417631014958</v>
      </c>
      <c r="G124">
        <f>(_raw_predictions_!G124*(1-_raw_predictions_!$M124*'Score Dashboard'!$B$2) + 'Score Dashboard'!$B$2*_raw_predictions_!$M124*_coefficients_!G$12- _coefficients_!G$2)/_coefficients_!G$9</f>
        <v>-0.45723276672980057</v>
      </c>
      <c r="H124">
        <f>(_coefficients_!H$2 - _raw_predictions_!H124*(1-_raw_predictions_!$M124*'Score Dashboard'!$B$2) - _raw_predictions_!$M124*'Score Dashboard'!$B$2*_coefficients_!H$12)/_coefficients_!H$9</f>
        <v>0.80859947698043344</v>
      </c>
      <c r="I124">
        <f>(1-_raw_predictions_!$M124*'Score Dashboard'!$B$2) * _raw_predictions_!I124/_coefficients_!L$2 * (_raw_predictions_!J124-_coefficients_!I$2)/_coefficients_!I$9</f>
        <v>5.5096199095750621E-2</v>
      </c>
      <c r="J124">
        <f>(1-_raw_predictions_!$M124*'Score Dashboard'!$B$2) * _raw_predictions_!K124/_coefficients_!M$2 * (_raw_predictions_!L124-_coefficients_!J$2)/_coefficients_!J$9</f>
        <v>-0.16384553688866058</v>
      </c>
    </row>
    <row r="125" spans="1:10">
      <c r="A125" t="str">
        <f>_raw_predictions_!A125</f>
        <v>Troy Brown Jr.</v>
      </c>
      <c r="B125">
        <f>(_raw_predictions_!B125*(1-_raw_predictions_!$M125) + 'Score Dashboard'!$B$2*_raw_predictions_!$M125*_coefficients_!B$12- _coefficients_!B$2)/_coefficients_!B$9</f>
        <v>-1.0169998176478401</v>
      </c>
      <c r="C125">
        <f>(_raw_predictions_!C125*(1-_raw_predictions_!$M125*'Score Dashboard'!$B$2) + 'Score Dashboard'!$B$2*_raw_predictions_!$M125*_coefficients_!C$12- _coefficients_!C$2)/_coefficients_!C$9</f>
        <v>-0.66342985090912365</v>
      </c>
      <c r="D125">
        <f>(_raw_predictions_!D125*(1-_raw_predictions_!$M125*'Score Dashboard'!$B$2) + 'Score Dashboard'!$B$2*_raw_predictions_!$M125*_coefficients_!D$12- _coefficients_!D$2)/_coefficients_!D$9</f>
        <v>-0.94887019279292906</v>
      </c>
      <c r="E125">
        <f>(_raw_predictions_!E125*(1-_raw_predictions_!$M125*'Score Dashboard'!$B$2) + 'Score Dashboard'!$B$2*_raw_predictions_!$M125*_coefficients_!E$12- _coefficients_!E$2)/_coefficients_!E$9</f>
        <v>-0.20669686888217839</v>
      </c>
      <c r="F125">
        <f>(_raw_predictions_!F125*(1-_raw_predictions_!$M125*'Score Dashboard'!$B$2) + 'Score Dashboard'!$B$2*_raw_predictions_!$M125*_coefficients_!F$12- _coefficients_!F$2)/_coefficients_!F$9</f>
        <v>-0.66215848980287129</v>
      </c>
      <c r="G125">
        <f>(_raw_predictions_!G125*(1-_raw_predictions_!$M125*'Score Dashboard'!$B$2) + 'Score Dashboard'!$B$2*_raw_predictions_!$M125*_coefficients_!G$12- _coefficients_!G$2)/_coefficients_!G$9</f>
        <v>-0.17753999123182582</v>
      </c>
      <c r="H125">
        <f>(_coefficients_!H$2 - _raw_predictions_!H125*(1-_raw_predictions_!$M125*'Score Dashboard'!$B$2) - _raw_predictions_!$M125*'Score Dashboard'!$B$2*_coefficients_!H$12)/_coefficients_!H$9</f>
        <v>0.91982159202670466</v>
      </c>
      <c r="I125">
        <f>(1-_raw_predictions_!$M125*'Score Dashboard'!$B$2) * _raw_predictions_!I125/_coefficients_!L$2 * (_raw_predictions_!J125-_coefficients_!I$2)/_coefficients_!I$9</f>
        <v>-2.537182353859985E-2</v>
      </c>
      <c r="J125">
        <f>(1-_raw_predictions_!$M125*'Score Dashboard'!$B$2) * _raw_predictions_!K125/_coefficients_!M$2 * (_raw_predictions_!L125-_coefficients_!J$2)/_coefficients_!J$9</f>
        <v>-0.25045916785523237</v>
      </c>
    </row>
    <row r="126" spans="1:10">
      <c r="A126" t="str">
        <f>_raw_predictions_!A126</f>
        <v>Trey Murphy III</v>
      </c>
      <c r="B126">
        <f>(_raw_predictions_!B126*(1-_raw_predictions_!$M126) + 'Score Dashboard'!$B$2*_raw_predictions_!$M126*_coefficients_!B$12- _coefficients_!B$2)/_coefficients_!B$9</f>
        <v>2.1201826591512468E-4</v>
      </c>
      <c r="C126">
        <f>(_raw_predictions_!C126*(1-_raw_predictions_!$M126*'Score Dashboard'!$B$2) + 'Score Dashboard'!$B$2*_raw_predictions_!$M126*_coefficients_!C$12- _coefficients_!C$2)/_coefficients_!C$9</f>
        <v>-0.59281935271672437</v>
      </c>
      <c r="D126">
        <f>(_raw_predictions_!D126*(1-_raw_predictions_!$M126*'Score Dashboard'!$B$2) + 'Score Dashboard'!$B$2*_raw_predictions_!$M126*_coefficients_!D$12- _coefficients_!D$2)/_coefficients_!D$9</f>
        <v>-0.78407546931131211</v>
      </c>
      <c r="E126">
        <f>(_raw_predictions_!E126*(1-_raw_predictions_!$M126*'Score Dashboard'!$B$2) + 'Score Dashboard'!$B$2*_raw_predictions_!$M126*_coefficients_!E$12- _coefficients_!E$2)/_coefficients_!E$9</f>
        <v>0.25432106163957763</v>
      </c>
      <c r="F126">
        <f>(_raw_predictions_!F126*(1-_raw_predictions_!$M126*'Score Dashboard'!$B$2) + 'Score Dashboard'!$B$2*_raw_predictions_!$M126*_coefficients_!F$12- _coefficients_!F$2)/_coefficients_!F$9</f>
        <v>-0.11224172614339112</v>
      </c>
      <c r="G126">
        <f>(_raw_predictions_!G126*(1-_raw_predictions_!$M126*'Score Dashboard'!$B$2) + 'Score Dashboard'!$B$2*_raw_predictions_!$M126*_coefficients_!G$12- _coefficients_!G$2)/_coefficients_!G$9</f>
        <v>0.78140940148957805</v>
      </c>
      <c r="H126">
        <f>(_coefficients_!H$2 - _raw_predictions_!H126*(1-_raw_predictions_!$M126*'Score Dashboard'!$B$2) - _raw_predictions_!$M126*'Score Dashboard'!$B$2*_coefficients_!H$12)/_coefficients_!H$9</f>
        <v>0.65649448844448643</v>
      </c>
      <c r="I126">
        <f>(1-_raw_predictions_!$M126*'Score Dashboard'!$B$2) * _raw_predictions_!I126/_coefficients_!L$2 * (_raw_predictions_!J126-_coefficients_!I$2)/_coefficients_!I$9</f>
        <v>0.26501797270348887</v>
      </c>
      <c r="J126">
        <f>(1-_raw_predictions_!$M126*'Score Dashboard'!$B$2) * _raw_predictions_!K126/_coefficients_!M$2 * (_raw_predictions_!L126-_coefficients_!J$2)/_coefficients_!J$9</f>
        <v>-0.40073510994814665</v>
      </c>
    </row>
    <row r="127" spans="1:10">
      <c r="A127" t="str">
        <f>_raw_predictions_!A127</f>
        <v>Trey Lyles</v>
      </c>
      <c r="B127">
        <f>(_raw_predictions_!B127*(1-_raw_predictions_!$M127) + 'Score Dashboard'!$B$2*_raw_predictions_!$M127*_coefficients_!B$12- _coefficients_!B$2)/_coefficients_!B$9</f>
        <v>-1.0145828230091574</v>
      </c>
      <c r="C127">
        <f>(_raw_predictions_!C127*(1-_raw_predictions_!$M127*'Score Dashboard'!$B$2) + 'Score Dashboard'!$B$2*_raw_predictions_!$M127*_coefficients_!C$12- _coefficients_!C$2)/_coefficients_!C$9</f>
        <v>-0.45108937691965001</v>
      </c>
      <c r="D127">
        <f>(_raw_predictions_!D127*(1-_raw_predictions_!$M127*'Score Dashboard'!$B$2) + 'Score Dashboard'!$B$2*_raw_predictions_!$M127*_coefficients_!D$12- _coefficients_!D$2)/_coefficients_!D$9</f>
        <v>-1.1401769228344456</v>
      </c>
      <c r="E127">
        <f>(_raw_predictions_!E127*(1-_raw_predictions_!$M127*'Score Dashboard'!$B$2) + 'Score Dashboard'!$B$2*_raw_predictions_!$M127*_coefficients_!E$12- _coefficients_!E$2)/_coefficients_!E$9</f>
        <v>-0.69805155932536411</v>
      </c>
      <c r="F127">
        <f>(_raw_predictions_!F127*(1-_raw_predictions_!$M127*'Score Dashboard'!$B$2) + 'Score Dashboard'!$B$2*_raw_predictions_!$M127*_coefficients_!F$12- _coefficients_!F$2)/_coefficients_!F$9</f>
        <v>-0.4154801450973778</v>
      </c>
      <c r="G127">
        <f>(_raw_predictions_!G127*(1-_raw_predictions_!$M127*'Score Dashboard'!$B$2) + 'Score Dashboard'!$B$2*_raw_predictions_!$M127*_coefficients_!G$12- _coefficients_!G$2)/_coefficients_!G$9</f>
        <v>-0.28414387270302005</v>
      </c>
      <c r="H127">
        <f>(_coefficients_!H$2 - _raw_predictions_!H127*(1-_raw_predictions_!$M127*'Score Dashboard'!$B$2) - _raw_predictions_!$M127*'Score Dashboard'!$B$2*_coefficients_!H$12)/_coefficients_!H$9</f>
        <v>0.7921317515627796</v>
      </c>
      <c r="I127">
        <f>(1-_raw_predictions_!$M127*'Score Dashboard'!$B$2) * _raw_predictions_!I127/_coefficients_!L$2 * (_raw_predictions_!J127-_coefficients_!I$2)/_coefficients_!I$9</f>
        <v>1.7139974006692725E-2</v>
      </c>
      <c r="J127">
        <f>(1-_raw_predictions_!$M127*'Score Dashboard'!$B$2) * _raw_predictions_!K127/_coefficients_!M$2 * (_raw_predictions_!L127-_coefficients_!J$2)/_coefficients_!J$9</f>
        <v>-0.15906791000013462</v>
      </c>
    </row>
    <row r="128" spans="1:10">
      <c r="A128" t="str">
        <f>_raw_predictions_!A128</f>
        <v>Trevor Keels</v>
      </c>
      <c r="B128">
        <f>(_raw_predictions_!B128*(1-_raw_predictions_!$M128) + 'Score Dashboard'!$B$2*_raw_predictions_!$M128*_coefficients_!B$12- _coefficients_!B$2)/_coefficients_!B$9</f>
        <v>-1.1608070013497576</v>
      </c>
      <c r="C128">
        <f>(_raw_predictions_!C128*(1-_raw_predictions_!$M128*'Score Dashboard'!$B$2) + 'Score Dashboard'!$B$2*_raw_predictions_!$M128*_coefficients_!C$12- _coefficients_!C$2)/_coefficients_!C$9</f>
        <v>-1.0505675804475969</v>
      </c>
      <c r="D128">
        <f>(_raw_predictions_!D128*(1-_raw_predictions_!$M128*'Score Dashboard'!$B$2) + 'Score Dashboard'!$B$2*_raw_predictions_!$M128*_coefficients_!D$12- _coefficients_!D$2)/_coefficients_!D$9</f>
        <v>-1.0498581410706977</v>
      </c>
      <c r="E128">
        <f>(_raw_predictions_!E128*(1-_raw_predictions_!$M128*'Score Dashboard'!$B$2) + 'Score Dashboard'!$B$2*_raw_predictions_!$M128*_coefficients_!E$12- _coefficients_!E$2)/_coefficients_!E$9</f>
        <v>-0.66426813511131722</v>
      </c>
      <c r="F128">
        <f>(_raw_predictions_!F128*(1-_raw_predictions_!$M128*'Score Dashboard'!$B$2) + 'Score Dashboard'!$B$2*_raw_predictions_!$M128*_coefficients_!F$12- _coefficients_!F$2)/_coefficients_!F$9</f>
        <v>-0.66658674033839527</v>
      </c>
      <c r="G128">
        <f>(_raw_predictions_!G128*(1-_raw_predictions_!$M128*'Score Dashboard'!$B$2) + 'Score Dashboard'!$B$2*_raw_predictions_!$M128*_coefficients_!G$12- _coefficients_!G$2)/_coefficients_!G$9</f>
        <v>-0.73835878539177513</v>
      </c>
      <c r="H128">
        <f>(_coefficients_!H$2 - _raw_predictions_!H128*(1-_raw_predictions_!$M128*'Score Dashboard'!$B$2) - _raw_predictions_!$M128*'Score Dashboard'!$B$2*_coefficients_!H$12)/_coefficients_!H$9</f>
        <v>0.90561672579956287</v>
      </c>
      <c r="I128">
        <f>(1-_raw_predictions_!$M128*'Score Dashboard'!$B$2) * _raw_predictions_!I128/_coefficients_!L$2 * (_raw_predictions_!J128-_coefficients_!I$2)/_coefficients_!I$9</f>
        <v>-5.2186533844536628E-2</v>
      </c>
      <c r="J128">
        <f>(1-_raw_predictions_!$M128*'Score Dashboard'!$B$2) * _raw_predictions_!K128/_coefficients_!M$2 * (_raw_predictions_!L128-_coefficients_!J$2)/_coefficients_!J$9</f>
        <v>-0.10138624293010264</v>
      </c>
    </row>
    <row r="129" spans="1:10">
      <c r="A129" t="str">
        <f>_raw_predictions_!A129</f>
        <v>Trevor Hudgins</v>
      </c>
      <c r="B129">
        <f>(_raw_predictions_!B129*(1-_raw_predictions_!$M129) + 'Score Dashboard'!$B$2*_raw_predictions_!$M129*_coefficients_!B$12- _coefficients_!B$2)/_coefficients_!B$9</f>
        <v>-1.1086441231845774</v>
      </c>
      <c r="C129">
        <f>(_raw_predictions_!C129*(1-_raw_predictions_!$M129*'Score Dashboard'!$B$2) + 'Score Dashboard'!$B$2*_raw_predictions_!$M129*_coefficients_!C$12- _coefficients_!C$2)/_coefficients_!C$9</f>
        <v>-1.0919972187881983</v>
      </c>
      <c r="D129">
        <f>(_raw_predictions_!D129*(1-_raw_predictions_!$M129*'Score Dashboard'!$B$2) + 'Score Dashboard'!$B$2*_raw_predictions_!$M129*_coefficients_!D$12- _coefficients_!D$2)/_coefficients_!D$9</f>
        <v>-0.82419370071266229</v>
      </c>
      <c r="E129">
        <f>(_raw_predictions_!E129*(1-_raw_predictions_!$M129*'Score Dashboard'!$B$2) + 'Score Dashboard'!$B$2*_raw_predictions_!$M129*_coefficients_!E$12- _coefficients_!E$2)/_coefficients_!E$9</f>
        <v>-0.61320821416904192</v>
      </c>
      <c r="F129">
        <f>(_raw_predictions_!F129*(1-_raw_predictions_!$M129*'Score Dashboard'!$B$2) + 'Score Dashboard'!$B$2*_raw_predictions_!$M129*_coefficients_!F$12- _coefficients_!F$2)/_coefficients_!F$9</f>
        <v>-0.6657604828644611</v>
      </c>
      <c r="G129">
        <f>(_raw_predictions_!G129*(1-_raw_predictions_!$M129*'Score Dashboard'!$B$2) + 'Score Dashboard'!$B$2*_raw_predictions_!$M129*_coefficients_!G$12- _coefficients_!G$2)/_coefficients_!G$9</f>
        <v>-0.69544685837496667</v>
      </c>
      <c r="H129">
        <f>(_coefficients_!H$2 - _raw_predictions_!H129*(1-_raw_predictions_!$M129*'Score Dashboard'!$B$2) - _raw_predictions_!$M129*'Score Dashboard'!$B$2*_coefficients_!H$12)/_coefficients_!H$9</f>
        <v>0.75080687169456173</v>
      </c>
      <c r="I129">
        <f>(1-_raw_predictions_!$M129*'Score Dashboard'!$B$2) * _raw_predictions_!I129/_coefficients_!L$2 * (_raw_predictions_!J129-_coefficients_!I$2)/_coefficients_!I$9</f>
        <v>-4.0127841530131561E-3</v>
      </c>
      <c r="J129">
        <f>(1-_raw_predictions_!$M129*'Score Dashboard'!$B$2) * _raw_predictions_!K129/_coefficients_!M$2 * (_raw_predictions_!L129-_coefficients_!J$2)/_coefficients_!J$9</f>
        <v>-8.2533616371623972E-2</v>
      </c>
    </row>
    <row r="130" spans="1:10">
      <c r="A130" t="str">
        <f>_raw_predictions_!A130</f>
        <v>Trent Forrest</v>
      </c>
      <c r="B130">
        <f>(_raw_predictions_!B130*(1-_raw_predictions_!$M130) + 'Score Dashboard'!$B$2*_raw_predictions_!$M130*_coefficients_!B$12- _coefficients_!B$2)/_coefficients_!B$9</f>
        <v>-1.206959647326711</v>
      </c>
      <c r="C130">
        <f>(_raw_predictions_!C130*(1-_raw_predictions_!$M130*'Score Dashboard'!$B$2) + 'Score Dashboard'!$B$2*_raw_predictions_!$M130*_coefficients_!C$12- _coefficients_!C$2)/_coefficients_!C$9</f>
        <v>-1.1111804487713672</v>
      </c>
      <c r="D130">
        <f>(_raw_predictions_!D130*(1-_raw_predictions_!$M130*'Score Dashboard'!$B$2) + 'Score Dashboard'!$B$2*_raw_predictions_!$M130*_coefficients_!D$12- _coefficients_!D$2)/_coefficients_!D$9</f>
        <v>-0.79352526651723765</v>
      </c>
      <c r="E130">
        <f>(_raw_predictions_!E130*(1-_raw_predictions_!$M130*'Score Dashboard'!$B$2) + 'Score Dashboard'!$B$2*_raw_predictions_!$M130*_coefficients_!E$12- _coefficients_!E$2)/_coefficients_!E$9</f>
        <v>-0.63475495740410148</v>
      </c>
      <c r="F130">
        <f>(_raw_predictions_!F130*(1-_raw_predictions_!$M130*'Score Dashboard'!$B$2) + 'Score Dashboard'!$B$2*_raw_predictions_!$M130*_coefficients_!F$12- _coefficients_!F$2)/_coefficients_!F$9</f>
        <v>-0.72072055950253855</v>
      </c>
      <c r="G130">
        <f>(_raw_predictions_!G130*(1-_raw_predictions_!$M130*'Score Dashboard'!$B$2) + 'Score Dashboard'!$B$2*_raw_predictions_!$M130*_coefficients_!G$12- _coefficients_!G$2)/_coefficients_!G$9</f>
        <v>-0.94890494540828607</v>
      </c>
      <c r="H130">
        <f>(_coefficients_!H$2 - _raw_predictions_!H130*(1-_raw_predictions_!$M130*'Score Dashboard'!$B$2) - _raw_predictions_!$M130*'Score Dashboard'!$B$2*_coefficients_!H$12)/_coefficients_!H$9</f>
        <v>0.81324076511874788</v>
      </c>
      <c r="I130">
        <f>(1-_raw_predictions_!$M130*'Score Dashboard'!$B$2) * _raw_predictions_!I130/_coefficients_!L$2 * (_raw_predictions_!J130-_coefficients_!I$2)/_coefficients_!I$9</f>
        <v>-2.7866161506537753E-2</v>
      </c>
      <c r="J130">
        <f>(1-_raw_predictions_!$M130*'Score Dashboard'!$B$2) * _raw_predictions_!K130/_coefficients_!M$2 * (_raw_predictions_!L130-_coefficients_!J$2)/_coefficients_!J$9</f>
        <v>-8.069798605859943E-2</v>
      </c>
    </row>
    <row r="131" spans="1:10">
      <c r="A131" t="str">
        <f>_raw_predictions_!A131</f>
        <v>Trendon Watford</v>
      </c>
      <c r="B131">
        <f>(_raw_predictions_!B131*(1-_raw_predictions_!$M131) + 'Score Dashboard'!$B$2*_raw_predictions_!$M131*_coefficients_!B$12- _coefficients_!B$2)/_coefficients_!B$9</f>
        <v>-0.90292971818960466</v>
      </c>
      <c r="C131">
        <f>(_raw_predictions_!C131*(1-_raw_predictions_!$M131*'Score Dashboard'!$B$2) + 'Score Dashboard'!$B$2*_raw_predictions_!$M131*_coefficients_!C$12- _coefficients_!C$2)/_coefficients_!C$9</f>
        <v>-0.60416041383001395</v>
      </c>
      <c r="D131">
        <f>(_raw_predictions_!D131*(1-_raw_predictions_!$M131*'Score Dashboard'!$B$2) + 'Score Dashboard'!$B$2*_raw_predictions_!$M131*_coefficients_!D$12- _coefficients_!D$2)/_coefficients_!D$9</f>
        <v>-0.71929066760121974</v>
      </c>
      <c r="E131">
        <f>(_raw_predictions_!E131*(1-_raw_predictions_!$M131*'Score Dashboard'!$B$2) + 'Score Dashboard'!$B$2*_raw_predictions_!$M131*_coefficients_!E$12- _coefficients_!E$2)/_coefficients_!E$9</f>
        <v>-0.52956921584835071</v>
      </c>
      <c r="F131">
        <f>(_raw_predictions_!F131*(1-_raw_predictions_!$M131*'Score Dashboard'!$B$2) + 'Score Dashboard'!$B$2*_raw_predictions_!$M131*_coefficients_!F$12- _coefficients_!F$2)/_coefficients_!F$9</f>
        <v>-0.50529581726689043</v>
      </c>
      <c r="G131">
        <f>(_raw_predictions_!G131*(1-_raw_predictions_!$M131*'Score Dashboard'!$B$2) + 'Score Dashboard'!$B$2*_raw_predictions_!$M131*_coefficients_!G$12- _coefficients_!G$2)/_coefficients_!G$9</f>
        <v>-0.90959974459737059</v>
      </c>
      <c r="H131">
        <f>(_coefficients_!H$2 - _raw_predictions_!H131*(1-_raw_predictions_!$M131*'Score Dashboard'!$B$2) - _raw_predictions_!$M131*'Score Dashboard'!$B$2*_coefficients_!H$12)/_coefficients_!H$9</f>
        <v>0.59292591260189309</v>
      </c>
      <c r="I131">
        <f>(1-_raw_predictions_!$M131*'Score Dashboard'!$B$2) * _raw_predictions_!I131/_coefficients_!L$2 * (_raw_predictions_!J131-_coefficients_!I$2)/_coefficients_!I$9</f>
        <v>-0.18488052385867509</v>
      </c>
      <c r="J131">
        <f>(1-_raw_predictions_!$M131*'Score Dashboard'!$B$2) * _raw_predictions_!K131/_coefficients_!M$2 * (_raw_predictions_!L131-_coefficients_!J$2)/_coefficients_!J$9</f>
        <v>0.11670907610649778</v>
      </c>
    </row>
    <row r="132" spans="1:10">
      <c r="A132" t="str">
        <f>_raw_predictions_!A132</f>
        <v>Tre Mann</v>
      </c>
      <c r="B132">
        <f>(_raw_predictions_!B132*(1-_raw_predictions_!$M132) + 'Score Dashboard'!$B$2*_raw_predictions_!$M132*_coefficients_!B$12- _coefficients_!B$2)/_coefficients_!B$9</f>
        <v>-0.82116211657830207</v>
      </c>
      <c r="C132">
        <f>(_raw_predictions_!C132*(1-_raw_predictions_!$M132*'Score Dashboard'!$B$2) + 'Score Dashboard'!$B$2*_raw_predictions_!$M132*_coefficients_!C$12- _coefficients_!C$2)/_coefficients_!C$9</f>
        <v>-1.042433785068815</v>
      </c>
      <c r="D132">
        <f>(_raw_predictions_!D132*(1-_raw_predictions_!$M132*'Score Dashboard'!$B$2) + 'Score Dashboard'!$B$2*_raw_predictions_!$M132*_coefficients_!D$12- _coefficients_!D$2)/_coefficients_!D$9</f>
        <v>-0.54892996702820873</v>
      </c>
      <c r="E132">
        <f>(_raw_predictions_!E132*(1-_raw_predictions_!$M132*'Score Dashboard'!$B$2) + 'Score Dashboard'!$B$2*_raw_predictions_!$M132*_coefficients_!E$12- _coefficients_!E$2)/_coefficients_!E$9</f>
        <v>-0.2967268419004791</v>
      </c>
      <c r="F132">
        <f>(_raw_predictions_!F132*(1-_raw_predictions_!$M132*'Score Dashboard'!$B$2) + 'Score Dashboard'!$B$2*_raw_predictions_!$M132*_coefficients_!F$12- _coefficients_!F$2)/_coefficients_!F$9</f>
        <v>-0.70467815726761451</v>
      </c>
      <c r="G132">
        <f>(_raw_predictions_!G132*(1-_raw_predictions_!$M132*'Score Dashboard'!$B$2) + 'Score Dashboard'!$B$2*_raw_predictions_!$M132*_coefficients_!G$12- _coefficients_!G$2)/_coefficients_!G$9</f>
        <v>-0.32421588780511562</v>
      </c>
      <c r="H132">
        <f>(_coefficients_!H$2 - _raw_predictions_!H132*(1-_raw_predictions_!$M132*'Score Dashboard'!$B$2) - _raw_predictions_!$M132*'Score Dashboard'!$B$2*_coefficients_!H$12)/_coefficients_!H$9</f>
        <v>0.55974255739654488</v>
      </c>
      <c r="I132">
        <f>(1-_raw_predictions_!$M132*'Score Dashboard'!$B$2) * _raw_predictions_!I132/_coefficients_!L$2 * (_raw_predictions_!J132-_coefficients_!I$2)/_coefficients_!I$9</f>
        <v>-1.6024890793308695E-3</v>
      </c>
      <c r="J132">
        <f>(1-_raw_predictions_!$M132*'Score Dashboard'!$B$2) * _raw_predictions_!K132/_coefficients_!M$2 * (_raw_predictions_!L132-_coefficients_!J$2)/_coefficients_!J$9</f>
        <v>-0.45288272485769426</v>
      </c>
    </row>
    <row r="133" spans="1:10">
      <c r="A133" t="str">
        <f>_raw_predictions_!A133</f>
        <v>Tre Jones</v>
      </c>
      <c r="B133">
        <f>(_raw_predictions_!B133*(1-_raw_predictions_!$M133) + 'Score Dashboard'!$B$2*_raw_predictions_!$M133*_coefficients_!B$12- _coefficients_!B$2)/_coefficients_!B$9</f>
        <v>-0.33875684836153669</v>
      </c>
      <c r="C133">
        <f>(_raw_predictions_!C133*(1-_raw_predictions_!$M133*'Score Dashboard'!$B$2) + 'Score Dashboard'!$B$2*_raw_predictions_!$M133*_coefficients_!C$12- _coefficients_!C$2)/_coefficients_!C$9</f>
        <v>-0.66876461008677746</v>
      </c>
      <c r="D133">
        <f>(_raw_predictions_!D133*(1-_raw_predictions_!$M133*'Score Dashboard'!$B$2) + 'Score Dashboard'!$B$2*_raw_predictions_!$M133*_coefficients_!D$12- _coefficients_!D$2)/_coefficients_!D$9</f>
        <v>0.98743658502224829</v>
      </c>
      <c r="E133">
        <f>(_raw_predictions_!E133*(1-_raw_predictions_!$M133*'Score Dashboard'!$B$2) + 'Score Dashboard'!$B$2*_raw_predictions_!$M133*_coefficients_!E$12- _coefficients_!E$2)/_coefficients_!E$9</f>
        <v>0.3451016737022341</v>
      </c>
      <c r="F133">
        <f>(_raw_predictions_!F133*(1-_raw_predictions_!$M133*'Score Dashboard'!$B$2) + 'Score Dashboard'!$B$2*_raw_predictions_!$M133*_coefficients_!F$12- _coefficients_!F$2)/_coefficients_!F$9</f>
        <v>-0.7781930360110435</v>
      </c>
      <c r="G133">
        <f>(_raw_predictions_!G133*(1-_raw_predictions_!$M133*'Score Dashboard'!$B$2) + 'Score Dashboard'!$B$2*_raw_predictions_!$M133*_coefficients_!G$12- _coefficients_!G$2)/_coefficients_!G$9</f>
        <v>-0.63235713960585205</v>
      </c>
      <c r="H133">
        <f>(_coefficients_!H$2 - _raw_predictions_!H133*(1-_raw_predictions_!$M133*'Score Dashboard'!$B$2) - _raw_predictions_!$M133*'Score Dashboard'!$B$2*_coefficients_!H$12)/_coefficients_!H$9</f>
        <v>0.11192259495978298</v>
      </c>
      <c r="I133">
        <f>(1-_raw_predictions_!$M133*'Score Dashboard'!$B$2) * _raw_predictions_!I133/_coefficients_!L$2 * (_raw_predictions_!J133-_coefficients_!I$2)/_coefficients_!I$9</f>
        <v>0.14554481380524406</v>
      </c>
      <c r="J133">
        <f>(1-_raw_predictions_!$M133*'Score Dashboard'!$B$2) * _raw_predictions_!K133/_coefficients_!M$2 * (_raw_predictions_!L133-_coefficients_!J$2)/_coefficients_!J$9</f>
        <v>-0.33754073521660066</v>
      </c>
    </row>
    <row r="134" spans="1:10">
      <c r="A134" t="str">
        <f>_raw_predictions_!A134</f>
        <v>Trae Young</v>
      </c>
      <c r="B134">
        <f>(_raw_predictions_!B134*(1-_raw_predictions_!$M134) + 'Score Dashboard'!$B$2*_raw_predictions_!$M134*_coefficients_!B$12- _coefficients_!B$2)/_coefficients_!B$9</f>
        <v>1.2627364791033233</v>
      </c>
      <c r="C134">
        <f>(_raw_predictions_!C134*(1-_raw_predictions_!$M134*'Score Dashboard'!$B$2) + 'Score Dashboard'!$B$2*_raw_predictions_!$M134*_coefficients_!C$12- _coefficients_!C$2)/_coefficients_!C$9</f>
        <v>-0.70025643621278943</v>
      </c>
      <c r="D134">
        <f>(_raw_predictions_!D134*(1-_raw_predictions_!$M134*'Score Dashboard'!$B$2) + 'Score Dashboard'!$B$2*_raw_predictions_!$M134*_coefficients_!D$12- _coefficients_!D$2)/_coefficients_!D$9</f>
        <v>2.7457037269095128</v>
      </c>
      <c r="E134">
        <f>(_raw_predictions_!E134*(1-_raw_predictions_!$M134*'Score Dashboard'!$B$2) + 'Score Dashboard'!$B$2*_raw_predictions_!$M134*_coefficients_!E$12- _coefficients_!E$2)/_coefficients_!E$9</f>
        <v>0.18282938788771019</v>
      </c>
      <c r="F134">
        <f>(_raw_predictions_!F134*(1-_raw_predictions_!$M134*'Score Dashboard'!$B$2) + 'Score Dashboard'!$B$2*_raw_predictions_!$M134*_coefficients_!F$12- _coefficients_!F$2)/_coefficients_!F$9</f>
        <v>-0.77884734521727683</v>
      </c>
      <c r="G134">
        <f>(_raw_predictions_!G134*(1-_raw_predictions_!$M134*'Score Dashboard'!$B$2) + 'Score Dashboard'!$B$2*_raw_predictions_!$M134*_coefficients_!G$12- _coefficients_!G$2)/_coefficients_!G$9</f>
        <v>0.48276893436427948</v>
      </c>
      <c r="H134">
        <f>(_coefficients_!H$2 - _raw_predictions_!H134*(1-_raw_predictions_!$M134*'Score Dashboard'!$B$2) - _raw_predictions_!$M134*'Score Dashboard'!$B$2*_coefficients_!H$12)/_coefficients_!H$9</f>
        <v>-1.8777003044967517</v>
      </c>
      <c r="I134">
        <f>(1-_raw_predictions_!$M134*'Score Dashboard'!$B$2) * _raw_predictions_!I134/_coefficients_!L$2 * (_raw_predictions_!J134-_coefficients_!I$2)/_coefficients_!I$9</f>
        <v>1.5206763660890896</v>
      </c>
      <c r="J134">
        <f>(1-_raw_predictions_!$M134*'Score Dashboard'!$B$2) * _raw_predictions_!K134/_coefficients_!M$2 * (_raw_predictions_!L134-_coefficients_!J$2)/_coefficients_!J$9</f>
        <v>-0.77541346227335928</v>
      </c>
    </row>
    <row r="135" spans="1:10">
      <c r="A135" t="str">
        <f>_raw_predictions_!A135</f>
        <v>Torrey Craig</v>
      </c>
      <c r="B135">
        <f>(_raw_predictions_!B135*(1-_raw_predictions_!$M135) + 'Score Dashboard'!$B$2*_raw_predictions_!$M135*_coefficients_!B$12- _coefficients_!B$2)/_coefficients_!B$9</f>
        <v>-0.99557595961691914</v>
      </c>
      <c r="C135">
        <f>(_raw_predictions_!C135*(1-_raw_predictions_!$M135*'Score Dashboard'!$B$2) + 'Score Dashboard'!$B$2*_raw_predictions_!$M135*_coefficients_!C$12- _coefficients_!C$2)/_coefficients_!C$9</f>
        <v>-0.39233929350674035</v>
      </c>
      <c r="D135">
        <f>(_raw_predictions_!D135*(1-_raw_predictions_!$M135*'Score Dashboard'!$B$2) + 'Score Dashboard'!$B$2*_raw_predictions_!$M135*_coefficients_!D$12- _coefficients_!D$2)/_coefficients_!D$9</f>
        <v>-0.93553867367624621</v>
      </c>
      <c r="E135">
        <f>(_raw_predictions_!E135*(1-_raw_predictions_!$M135*'Score Dashboard'!$B$2) + 'Score Dashboard'!$B$2*_raw_predictions_!$M135*_coefficients_!E$12- _coefficients_!E$2)/_coefficients_!E$9</f>
        <v>-0.37688658952511034</v>
      </c>
      <c r="F135">
        <f>(_raw_predictions_!F135*(1-_raw_predictions_!$M135*'Score Dashboard'!$B$2) + 'Score Dashboard'!$B$2*_raw_predictions_!$M135*_coefficients_!F$12- _coefficients_!F$2)/_coefficients_!F$9</f>
        <v>-2.8927427353953102E-2</v>
      </c>
      <c r="G135">
        <f>(_raw_predictions_!G135*(1-_raw_predictions_!$M135*'Score Dashboard'!$B$2) + 'Score Dashboard'!$B$2*_raw_predictions_!$M135*_coefficients_!G$12- _coefficients_!G$2)/_coefficients_!G$9</f>
        <v>-0.15486781624767593</v>
      </c>
      <c r="H135">
        <f>(_coefficients_!H$2 - _raw_predictions_!H135*(1-_raw_predictions_!$M135*'Score Dashboard'!$B$2) - _raw_predictions_!$M135*'Score Dashboard'!$B$2*_coefficients_!H$12)/_coefficients_!H$9</f>
        <v>0.79643658308886811</v>
      </c>
      <c r="I135">
        <f>(1-_raw_predictions_!$M135*'Score Dashboard'!$B$2) * _raw_predictions_!I135/_coefficients_!L$2 * (_raw_predictions_!J135-_coefficients_!I$2)/_coefficients_!I$9</f>
        <v>-4.9471125409719222E-2</v>
      </c>
      <c r="J135">
        <f>(1-_raw_predictions_!$M135*'Score Dashboard'!$B$2) * _raw_predictions_!K135/_coefficients_!M$2 * (_raw_predictions_!L135-_coefficients_!J$2)/_coefficients_!J$9</f>
        <v>-0.23601475349332177</v>
      </c>
    </row>
    <row r="136" spans="1:10">
      <c r="A136" t="str">
        <f>_raw_predictions_!A136</f>
        <v>Tony Bradley</v>
      </c>
      <c r="B136">
        <f>(_raw_predictions_!B136*(1-_raw_predictions_!$M136) + 'Score Dashboard'!$B$2*_raw_predictions_!$M136*_coefficients_!B$12- _coefficients_!B$2)/_coefficients_!B$9</f>
        <v>-1.1946370453880482</v>
      </c>
      <c r="C136">
        <f>(_raw_predictions_!C136*(1-_raw_predictions_!$M136*'Score Dashboard'!$B$2) + 'Score Dashboard'!$B$2*_raw_predictions_!$M136*_coefficients_!C$12- _coefficients_!C$2)/_coefficients_!C$9</f>
        <v>-0.99553638173748238</v>
      </c>
      <c r="D136">
        <f>(_raw_predictions_!D136*(1-_raw_predictions_!$M136*'Score Dashboard'!$B$2) + 'Score Dashboard'!$B$2*_raw_predictions_!$M136*_coefficients_!D$12- _coefficients_!D$2)/_coefficients_!D$9</f>
        <v>-1.078829672072134</v>
      </c>
      <c r="E136">
        <f>(_raw_predictions_!E136*(1-_raw_predictions_!$M136*'Score Dashboard'!$B$2) + 'Score Dashboard'!$B$2*_raw_predictions_!$M136*_coefficients_!E$12- _coefficients_!E$2)/_coefficients_!E$9</f>
        <v>-0.75823100292434387</v>
      </c>
      <c r="F136">
        <f>(_raw_predictions_!F136*(1-_raw_predictions_!$M136*'Score Dashboard'!$B$2) + 'Score Dashboard'!$B$2*_raw_predictions_!$M136*_coefficients_!F$12- _coefficients_!F$2)/_coefficients_!F$9</f>
        <v>-0.49584619311110006</v>
      </c>
      <c r="G136">
        <f>(_raw_predictions_!G136*(1-_raw_predictions_!$M136*'Score Dashboard'!$B$2) + 'Score Dashboard'!$B$2*_raw_predictions_!$M136*_coefficients_!G$12- _coefficients_!G$2)/_coefficients_!G$9</f>
        <v>-0.87582294284299256</v>
      </c>
      <c r="H136">
        <f>(_coefficients_!H$2 - _raw_predictions_!H136*(1-_raw_predictions_!$M136*'Score Dashboard'!$B$2) - _raw_predictions_!$M136*'Score Dashboard'!$B$2*_coefficients_!H$12)/_coefficients_!H$9</f>
        <v>0.92929702786419432</v>
      </c>
      <c r="I136">
        <f>(1-_raw_predictions_!$M136*'Score Dashboard'!$B$2) * _raw_predictions_!I136/_coefficients_!L$2 * (_raw_predictions_!J136-_coefficients_!I$2)/_coefficients_!I$9</f>
        <v>-3.3785759050357606E-2</v>
      </c>
      <c r="J136">
        <f>(1-_raw_predictions_!$M136*'Score Dashboard'!$B$2) * _raw_predictions_!K136/_coefficients_!M$2 * (_raw_predictions_!L136-_coefficients_!J$2)/_coefficients_!J$9</f>
        <v>3.5241761347078397E-2</v>
      </c>
    </row>
    <row r="137" spans="1:10">
      <c r="A137" t="str">
        <f>_raw_predictions_!A137</f>
        <v>Tobias Harris</v>
      </c>
      <c r="B137">
        <f>(_raw_predictions_!B137*(1-_raw_predictions_!$M137) + 'Score Dashboard'!$B$2*_raw_predictions_!$M137*_coefficients_!B$12- _coefficients_!B$2)/_coefficients_!B$9</f>
        <v>-0.13449426181684976</v>
      </c>
      <c r="C137">
        <f>(_raw_predictions_!C137*(1-_raw_predictions_!$M137*'Score Dashboard'!$B$2) + 'Score Dashboard'!$B$2*_raw_predictions_!$M137*_coefficients_!C$12- _coefficients_!C$2)/_coefficients_!C$9</f>
        <v>7.8798707862887576E-2</v>
      </c>
      <c r="D137">
        <f>(_raw_predictions_!D137*(1-_raw_predictions_!$M137*'Score Dashboard'!$B$2) + 'Score Dashboard'!$B$2*_raw_predictions_!$M137*_coefficients_!D$12- _coefficients_!D$2)/_coefficients_!D$9</f>
        <v>-0.39682080105412865</v>
      </c>
      <c r="E137">
        <f>(_raw_predictions_!E137*(1-_raw_predictions_!$M137*'Score Dashboard'!$B$2) + 'Score Dashboard'!$B$2*_raw_predictions_!$M137*_coefficients_!E$12- _coefficients_!E$2)/_coefficients_!E$9</f>
        <v>-0.16094149144001929</v>
      </c>
      <c r="F137">
        <f>(_raw_predictions_!F137*(1-_raw_predictions_!$M137*'Score Dashboard'!$B$2) + 'Score Dashboard'!$B$2*_raw_predictions_!$M137*_coefficients_!F$12- _coefficients_!F$2)/_coefficients_!F$9</f>
        <v>-0.1794879245230058</v>
      </c>
      <c r="G137">
        <f>(_raw_predictions_!G137*(1-_raw_predictions_!$M137*'Score Dashboard'!$B$2) + 'Score Dashboard'!$B$2*_raw_predictions_!$M137*_coefficients_!G$12- _coefficients_!G$2)/_coefficients_!G$9</f>
        <v>0.1074542661190525</v>
      </c>
      <c r="H137">
        <f>(_coefficients_!H$2 - _raw_predictions_!H137*(1-_raw_predictions_!$M137*'Score Dashboard'!$B$2) - _raw_predictions_!$M137*'Score Dashboard'!$B$2*_coefficients_!H$12)/_coefficients_!H$9</f>
        <v>0.31169591291360621</v>
      </c>
      <c r="I137">
        <f>(1-_raw_predictions_!$M137*'Score Dashboard'!$B$2) * _raw_predictions_!I137/_coefficients_!L$2 * (_raw_predictions_!J137-_coefficients_!I$2)/_coefficients_!I$9</f>
        <v>0.19835718667377078</v>
      </c>
      <c r="J137">
        <f>(1-_raw_predictions_!$M137*'Score Dashboard'!$B$2) * _raw_predictions_!K137/_coefficients_!M$2 * (_raw_predictions_!L137-_coefficients_!J$2)/_coefficients_!J$9</f>
        <v>-4.0301243651557642E-2</v>
      </c>
    </row>
    <row r="138" spans="1:10">
      <c r="A138" t="str">
        <f>_raw_predictions_!A138</f>
        <v>Tim Hardaway Jr.</v>
      </c>
      <c r="B138">
        <f>(_raw_predictions_!B138*(1-_raw_predictions_!$M138) + 'Score Dashboard'!$B$2*_raw_predictions_!$M138*_coefficients_!B$12- _coefficients_!B$2)/_coefficients_!B$9</f>
        <v>-0.35565643643069433</v>
      </c>
      <c r="C138">
        <f>(_raw_predictions_!C138*(1-_raw_predictions_!$M138*'Score Dashboard'!$B$2) + 'Score Dashboard'!$B$2*_raw_predictions_!$M138*_coefficients_!C$12- _coefficients_!C$2)/_coefficients_!C$9</f>
        <v>-0.77707587892965702</v>
      </c>
      <c r="D138">
        <f>(_raw_predictions_!D138*(1-_raw_predictions_!$M138*'Score Dashboard'!$B$2) + 'Score Dashboard'!$B$2*_raw_predictions_!$M138*_coefficients_!D$12- _coefficients_!D$2)/_coefficients_!D$9</f>
        <v>-0.81098282531096844</v>
      </c>
      <c r="E138">
        <f>(_raw_predictions_!E138*(1-_raw_predictions_!$M138*'Score Dashboard'!$B$2) + 'Score Dashboard'!$B$2*_raw_predictions_!$M138*_coefficients_!E$12- _coefficients_!E$2)/_coefficients_!E$9</f>
        <v>-0.33496197764674718</v>
      </c>
      <c r="F138">
        <f>(_raw_predictions_!F138*(1-_raw_predictions_!$M138*'Score Dashboard'!$B$2) + 'Score Dashboard'!$B$2*_raw_predictions_!$M138*_coefficients_!F$12- _coefficients_!F$2)/_coefficients_!F$9</f>
        <v>-0.7329135417325815</v>
      </c>
      <c r="G138">
        <f>(_raw_predictions_!G138*(1-_raw_predictions_!$M138*'Score Dashboard'!$B$2) + 'Score Dashboard'!$B$2*_raw_predictions_!$M138*_coefficients_!G$12- _coefficients_!G$2)/_coefficients_!G$9</f>
        <v>0.86772465952325484</v>
      </c>
      <c r="H138">
        <f>(_coefficients_!H$2 - _raw_predictions_!H138*(1-_raw_predictions_!$M138*'Score Dashboard'!$B$2) - _raw_predictions_!$M138*'Score Dashboard'!$B$2*_coefficients_!H$12)/_coefficients_!H$9</f>
        <v>0.82843682121523798</v>
      </c>
      <c r="I138">
        <f>(1-_raw_predictions_!$M138*'Score Dashboard'!$B$2) * _raw_predictions_!I138/_coefficients_!L$2 * (_raw_predictions_!J138-_coefficients_!I$2)/_coefficients_!I$9</f>
        <v>-5.1292415974256107E-2</v>
      </c>
      <c r="J138">
        <f>(1-_raw_predictions_!$M138*'Score Dashboard'!$B$2) * _raw_predictions_!K138/_coefficients_!M$2 * (_raw_predictions_!L138-_coefficients_!J$2)/_coefficients_!J$9</f>
        <v>-0.78354173238875646</v>
      </c>
    </row>
    <row r="139" spans="1:10">
      <c r="A139" t="str">
        <f>_raw_predictions_!A139</f>
        <v>Thomas Bryant</v>
      </c>
      <c r="B139">
        <f>(_raw_predictions_!B139*(1-_raw_predictions_!$M139) + 'Score Dashboard'!$B$2*_raw_predictions_!$M139*_coefficients_!B$12- _coefficients_!B$2)/_coefficients_!B$9</f>
        <v>-0.81949485669845368</v>
      </c>
      <c r="C139">
        <f>(_raw_predictions_!C139*(1-_raw_predictions_!$M139*'Score Dashboard'!$B$2) + 'Score Dashboard'!$B$2*_raw_predictions_!$M139*_coefficients_!C$12- _coefficients_!C$2)/_coefficients_!C$9</f>
        <v>-1.6662062609315728E-2</v>
      </c>
      <c r="D139">
        <f>(_raw_predictions_!D139*(1-_raw_predictions_!$M139*'Score Dashboard'!$B$2) + 'Score Dashboard'!$B$2*_raw_predictions_!$M139*_coefficients_!D$12- _coefficients_!D$2)/_coefficients_!D$9</f>
        <v>-1.2086929790430103</v>
      </c>
      <c r="E139">
        <f>(_raw_predictions_!E139*(1-_raw_predictions_!$M139*'Score Dashboard'!$B$2) + 'Score Dashboard'!$B$2*_raw_predictions_!$M139*_coefficients_!E$12- _coefficients_!E$2)/_coefficients_!E$9</f>
        <v>-0.71126829000656522</v>
      </c>
      <c r="F139">
        <f>(_raw_predictions_!F139*(1-_raw_predictions_!$M139*'Score Dashboard'!$B$2) + 'Score Dashboard'!$B$2*_raw_predictions_!$M139*_coefficients_!F$12- _coefficients_!F$2)/_coefficients_!F$9</f>
        <v>-0.19963896106834464</v>
      </c>
      <c r="G139">
        <f>(_raw_predictions_!G139*(1-_raw_predictions_!$M139*'Score Dashboard'!$B$2) + 'Score Dashboard'!$B$2*_raw_predictions_!$M139*_coefficients_!G$12- _coefficients_!G$2)/_coefficients_!G$9</f>
        <v>-0.8291527028123723</v>
      </c>
      <c r="H139">
        <f>(_coefficients_!H$2 - _raw_predictions_!H139*(1-_raw_predictions_!$M139*'Score Dashboard'!$B$2) - _raw_predictions_!$M139*'Score Dashboard'!$B$2*_coefficients_!H$12)/_coefficients_!H$9</f>
        <v>0.81552577031835927</v>
      </c>
      <c r="I139">
        <f>(1-_raw_predictions_!$M139*'Score Dashboard'!$B$2) * _raw_predictions_!I139/_coefficients_!L$2 * (_raw_predictions_!J139-_coefficients_!I$2)/_coefficients_!I$9</f>
        <v>-0.18384073155525391</v>
      </c>
      <c r="J139">
        <f>(1-_raw_predictions_!$M139*'Score Dashboard'!$B$2) * _raw_predictions_!K139/_coefficients_!M$2 * (_raw_predictions_!L139-_coefficients_!J$2)/_coefficients_!J$9</f>
        <v>0.53406577542223077</v>
      </c>
    </row>
    <row r="140" spans="1:10">
      <c r="A140" t="str">
        <f>_raw_predictions_!A140</f>
        <v>Theo Pinson</v>
      </c>
      <c r="B140">
        <f>(_raw_predictions_!B140*(1-_raw_predictions_!$M140) + 'Score Dashboard'!$B$2*_raw_predictions_!$M140*_coefficients_!B$12- _coefficients_!B$2)/_coefficients_!B$9</f>
        <v>-1.0769760732322602</v>
      </c>
      <c r="C140">
        <f>(_raw_predictions_!C140*(1-_raw_predictions_!$M140*'Score Dashboard'!$B$2) + 'Score Dashboard'!$B$2*_raw_predictions_!$M140*_coefficients_!C$12- _coefficients_!C$2)/_coefficients_!C$9</f>
        <v>-1.0304121500997427</v>
      </c>
      <c r="D140">
        <f>(_raw_predictions_!D140*(1-_raw_predictions_!$M140*'Score Dashboard'!$B$2) + 'Score Dashboard'!$B$2*_raw_predictions_!$M140*_coefficients_!D$12- _coefficients_!D$2)/_coefficients_!D$9</f>
        <v>-0.95759341261813868</v>
      </c>
      <c r="E140">
        <f>(_raw_predictions_!E140*(1-_raw_predictions_!$M140*'Score Dashboard'!$B$2) + 'Score Dashboard'!$B$2*_raw_predictions_!$M140*_coefficients_!E$12- _coefficients_!E$2)/_coefficients_!E$9</f>
        <v>-0.60345965643401578</v>
      </c>
      <c r="F140">
        <f>(_raw_predictions_!F140*(1-_raw_predictions_!$M140*'Score Dashboard'!$B$2) + 'Score Dashboard'!$B$2*_raw_predictions_!$M140*_coefficients_!F$12- _coefficients_!F$2)/_coefficients_!F$9</f>
        <v>-0.64870145719972394</v>
      </c>
      <c r="G140">
        <f>(_raw_predictions_!G140*(1-_raw_predictions_!$M140*'Score Dashboard'!$B$2) + 'Score Dashboard'!$B$2*_raw_predictions_!$M140*_coefficients_!G$12- _coefficients_!G$2)/_coefficients_!G$9</f>
        <v>-0.54915905272964061</v>
      </c>
      <c r="H140">
        <f>(_coefficients_!H$2 - _raw_predictions_!H140*(1-_raw_predictions_!$M140*'Score Dashboard'!$B$2) - _raw_predictions_!$M140*'Score Dashboard'!$B$2*_coefficients_!H$12)/_coefficients_!H$9</f>
        <v>0.92881946762366097</v>
      </c>
      <c r="I140">
        <f>(1-_raw_predictions_!$M140*'Score Dashboard'!$B$2) * _raw_predictions_!I140/_coefficients_!L$2 * (_raw_predictions_!J140-_coefficients_!I$2)/_coefficients_!I$9</f>
        <v>6.431400764578001E-3</v>
      </c>
      <c r="J140">
        <f>(1-_raw_predictions_!$M140*'Score Dashboard'!$B$2) * _raw_predictions_!K140/_coefficients_!M$2 * (_raw_predictions_!L140-_coefficients_!J$2)/_coefficients_!J$9</f>
        <v>-0.10378521006937738</v>
      </c>
    </row>
    <row r="141" spans="1:10">
      <c r="A141" t="str">
        <f>_raw_predictions_!A141</f>
        <v>Theo Maledon</v>
      </c>
      <c r="B141">
        <f>(_raw_predictions_!B141*(1-_raw_predictions_!$M141) + 'Score Dashboard'!$B$2*_raw_predictions_!$M141*_coefficients_!B$12- _coefficients_!B$2)/_coefficients_!B$9</f>
        <v>-0.92449021017270316</v>
      </c>
      <c r="C141">
        <f>(_raw_predictions_!C141*(1-_raw_predictions_!$M141*'Score Dashboard'!$B$2) + 'Score Dashboard'!$B$2*_raw_predictions_!$M141*_coefficients_!C$12- _coefficients_!C$2)/_coefficients_!C$9</f>
        <v>-0.87429424376061782</v>
      </c>
      <c r="D141">
        <f>(_raw_predictions_!D141*(1-_raw_predictions_!$M141*'Score Dashboard'!$B$2) + 'Score Dashboard'!$B$2*_raw_predictions_!$M141*_coefficients_!D$12- _coefficients_!D$2)/_coefficients_!D$9</f>
        <v>-0.18848412318569938</v>
      </c>
      <c r="E141">
        <f>(_raw_predictions_!E141*(1-_raw_predictions_!$M141*'Score Dashboard'!$B$2) + 'Score Dashboard'!$B$2*_raw_predictions_!$M141*_coefficients_!E$12- _coefficients_!E$2)/_coefficients_!E$9</f>
        <v>-0.18720872383075243</v>
      </c>
      <c r="F141">
        <f>(_raw_predictions_!F141*(1-_raw_predictions_!$M141*'Score Dashboard'!$B$2) + 'Score Dashboard'!$B$2*_raw_predictions_!$M141*_coefficients_!F$12- _coefficients_!F$2)/_coefficients_!F$9</f>
        <v>-0.58310095546201968</v>
      </c>
      <c r="G141">
        <f>(_raw_predictions_!G141*(1-_raw_predictions_!$M141*'Score Dashboard'!$B$2) + 'Score Dashboard'!$B$2*_raw_predictions_!$M141*_coefficients_!G$12- _coefficients_!G$2)/_coefficients_!G$9</f>
        <v>-0.56726121999783441</v>
      </c>
      <c r="H141">
        <f>(_coefficients_!H$2 - _raw_predictions_!H141*(1-_raw_predictions_!$M141*'Score Dashboard'!$B$2) - _raw_predictions_!$M141*'Score Dashboard'!$B$2*_coefficients_!H$12)/_coefficients_!H$9</f>
        <v>0.37319548207334002</v>
      </c>
      <c r="I141">
        <f>(1-_raw_predictions_!$M141*'Score Dashboard'!$B$2) * _raw_predictions_!I141/_coefficients_!L$2 * (_raw_predictions_!J141-_coefficients_!I$2)/_coefficients_!I$9</f>
        <v>-8.9578152568229749E-2</v>
      </c>
      <c r="J141">
        <f>(1-_raw_predictions_!$M141*'Score Dashboard'!$B$2) * _raw_predictions_!K141/_coefficients_!M$2 * (_raw_predictions_!L141-_coefficients_!J$2)/_coefficients_!J$9</f>
        <v>-0.29319400033581361</v>
      </c>
    </row>
    <row r="142" spans="1:10">
      <c r="A142" t="str">
        <f>_raw_predictions_!A142</f>
        <v>Thanasis Antetokounmpo</v>
      </c>
      <c r="B142">
        <f>(_raw_predictions_!B142*(1-_raw_predictions_!$M142) + 'Score Dashboard'!$B$2*_raw_predictions_!$M142*_coefficients_!B$12- _coefficients_!B$2)/_coefficients_!B$9</f>
        <v>-1.1863388981636047</v>
      </c>
      <c r="C142">
        <f>(_raw_predictions_!C142*(1-_raw_predictions_!$M142*'Score Dashboard'!$B$2) + 'Score Dashboard'!$B$2*_raw_predictions_!$M142*_coefficients_!C$12- _coefficients_!C$2)/_coefficients_!C$9</f>
        <v>-1.0565950387078062</v>
      </c>
      <c r="D142">
        <f>(_raw_predictions_!D142*(1-_raw_predictions_!$M142*'Score Dashboard'!$B$2) + 'Score Dashboard'!$B$2*_raw_predictions_!$M142*_coefficients_!D$12- _coefficients_!D$2)/_coefficients_!D$9</f>
        <v>-1.0404498135831319</v>
      </c>
      <c r="E142">
        <f>(_raw_predictions_!E142*(1-_raw_predictions_!$M142*'Score Dashboard'!$B$2) + 'Score Dashboard'!$B$2*_raw_predictions_!$M142*_coefficients_!E$12- _coefficients_!E$2)/_coefficients_!E$9</f>
        <v>-0.68228515758515396</v>
      </c>
      <c r="F142">
        <f>(_raw_predictions_!F142*(1-_raw_predictions_!$M142*'Score Dashboard'!$B$2) + 'Score Dashboard'!$B$2*_raw_predictions_!$M142*_coefficients_!F$12- _coefficients_!F$2)/_coefficients_!F$9</f>
        <v>-0.65426449466806103</v>
      </c>
      <c r="G142">
        <f>(_raw_predictions_!G142*(1-_raw_predictions_!$M142*'Score Dashboard'!$B$2) + 'Score Dashboard'!$B$2*_raw_predictions_!$M142*_coefficients_!G$12- _coefficients_!G$2)/_coefficients_!G$9</f>
        <v>-0.88557733542688066</v>
      </c>
      <c r="H142">
        <f>(_coefficients_!H$2 - _raw_predictions_!H142*(1-_raw_predictions_!$M142*'Score Dashboard'!$B$2) - _raw_predictions_!$M142*'Score Dashboard'!$B$2*_coefficients_!H$12)/_coefficients_!H$9</f>
        <v>0.88891494892778489</v>
      </c>
      <c r="I142">
        <f>(1-_raw_predictions_!$M142*'Score Dashboard'!$B$2) * _raw_predictions_!I142/_coefficients_!L$2 * (_raw_predictions_!J142-_coefficients_!I$2)/_coefficients_!I$9</f>
        <v>-4.0732675656086181E-2</v>
      </c>
      <c r="J142">
        <f>(1-_raw_predictions_!$M142*'Score Dashboard'!$B$2) * _raw_predictions_!K142/_coefficients_!M$2 * (_raw_predictions_!L142-_coefficients_!J$2)/_coefficients_!J$9</f>
        <v>-2.1790278428737528E-2</v>
      </c>
    </row>
    <row r="143" spans="1:10">
      <c r="A143" t="str">
        <f>_raw_predictions_!A143</f>
        <v>Thaddeus Young</v>
      </c>
      <c r="B143">
        <f>(_raw_predictions_!B143*(1-_raw_predictions_!$M143) + 'Score Dashboard'!$B$2*_raw_predictions_!$M143*_coefficients_!B$12- _coefficients_!B$2)/_coefficients_!B$9</f>
        <v>-1.2371168931491894</v>
      </c>
      <c r="C143">
        <f>(_raw_predictions_!C143*(1-_raw_predictions_!$M143*'Score Dashboard'!$B$2) + 'Score Dashboard'!$B$2*_raw_predictions_!$M143*_coefficients_!C$12- _coefficients_!C$2)/_coefficients_!C$9</f>
        <v>-0.90206890100143866</v>
      </c>
      <c r="D143">
        <f>(_raw_predictions_!D143*(1-_raw_predictions_!$M143*'Score Dashboard'!$B$2) + 'Score Dashboard'!$B$2*_raw_predictions_!$M143*_coefficients_!D$12- _coefficients_!D$2)/_coefficients_!D$9</f>
        <v>-0.96043059734797731</v>
      </c>
      <c r="E143">
        <f>(_raw_predictions_!E143*(1-_raw_predictions_!$M143*'Score Dashboard'!$B$2) + 'Score Dashboard'!$B$2*_raw_predictions_!$M143*_coefficients_!E$12- _coefficients_!E$2)/_coefficients_!E$9</f>
        <v>-0.23640408638707683</v>
      </c>
      <c r="F143">
        <f>(_raw_predictions_!F143*(1-_raw_predictions_!$M143*'Score Dashboard'!$B$2) + 'Score Dashboard'!$B$2*_raw_predictions_!$M143*_coefficients_!F$12- _coefficients_!F$2)/_coefficients_!F$9</f>
        <v>-0.68158672233853834</v>
      </c>
      <c r="G143">
        <f>(_raw_predictions_!G143*(1-_raw_predictions_!$M143*'Score Dashboard'!$B$2) + 'Score Dashboard'!$B$2*_raw_predictions_!$M143*_coefficients_!G$12- _coefficients_!G$2)/_coefficients_!G$9</f>
        <v>-0.95857654316617535</v>
      </c>
      <c r="H143">
        <f>(_coefficients_!H$2 - _raw_predictions_!H143*(1-_raw_predictions_!$M143*'Score Dashboard'!$B$2) - _raw_predictions_!$M143*'Score Dashboard'!$B$2*_coefficients_!H$12)/_coefficients_!H$9</f>
        <v>0.83527133070979565</v>
      </c>
      <c r="I143">
        <f>(1-_raw_predictions_!$M143*'Score Dashboard'!$B$2) * _raw_predictions_!I143/_coefficients_!L$2 * (_raw_predictions_!J143-_coefficients_!I$2)/_coefficients_!I$9</f>
        <v>-0.11874922330064848</v>
      </c>
      <c r="J143">
        <f>(1-_raw_predictions_!$M143*'Score Dashboard'!$B$2) * _raw_predictions_!K143/_coefficients_!M$2 * (_raw_predictions_!L143-_coefficients_!J$2)/_coefficients_!J$9</f>
        <v>2.454376935358445E-2</v>
      </c>
    </row>
    <row r="144" spans="1:10">
      <c r="A144" t="str">
        <f>_raw_predictions_!A144</f>
        <v>Terry Taylor</v>
      </c>
      <c r="B144">
        <f>(_raw_predictions_!B144*(1-_raw_predictions_!$M144) + 'Score Dashboard'!$B$2*_raw_predictions_!$M144*_coefficients_!B$12- _coefficients_!B$2)/_coefficients_!B$9</f>
        <v>-1.1613596927582912</v>
      </c>
      <c r="C144">
        <f>(_raw_predictions_!C144*(1-_raw_predictions_!$M144*'Score Dashboard'!$B$2) + 'Score Dashboard'!$B$2*_raw_predictions_!$M144*_coefficients_!C$12- _coefficients_!C$2)/_coefficients_!C$9</f>
        <v>-0.92259463100661987</v>
      </c>
      <c r="D144">
        <f>(_raw_predictions_!D144*(1-_raw_predictions_!$M144*'Score Dashboard'!$B$2) + 'Score Dashboard'!$B$2*_raw_predictions_!$M144*_coefficients_!D$12- _coefficients_!D$2)/_coefficients_!D$9</f>
        <v>-1.0696046155301182</v>
      </c>
      <c r="E144">
        <f>(_raw_predictions_!E144*(1-_raw_predictions_!$M144*'Score Dashboard'!$B$2) + 'Score Dashboard'!$B$2*_raw_predictions_!$M144*_coefficients_!E$12- _coefficients_!E$2)/_coefficients_!E$9</f>
        <v>-0.71437070424585902</v>
      </c>
      <c r="F144">
        <f>(_raw_predictions_!F144*(1-_raw_predictions_!$M144*'Score Dashboard'!$B$2) + 'Score Dashboard'!$B$2*_raw_predictions_!$M144*_coefficients_!F$12- _coefficients_!F$2)/_coefficients_!F$9</f>
        <v>-0.59847116920351262</v>
      </c>
      <c r="G144">
        <f>(_raw_predictions_!G144*(1-_raw_predictions_!$M144*'Score Dashboard'!$B$2) + 'Score Dashboard'!$B$2*_raw_predictions_!$M144*_coefficients_!G$12- _coefficients_!G$2)/_coefficients_!G$9</f>
        <v>-0.84175276864074489</v>
      </c>
      <c r="H144">
        <f>(_coefficients_!H$2 - _raw_predictions_!H144*(1-_raw_predictions_!$M144*'Score Dashboard'!$B$2) - _raw_predictions_!$M144*'Score Dashboard'!$B$2*_coefficients_!H$12)/_coefficients_!H$9</f>
        <v>0.90185723342530888</v>
      </c>
      <c r="I144">
        <f>(1-_raw_predictions_!$M144*'Score Dashboard'!$B$2) * _raw_predictions_!I144/_coefficients_!L$2 * (_raw_predictions_!J144-_coefficients_!I$2)/_coefficients_!I$9</f>
        <v>-6.9475680605382284E-2</v>
      </c>
      <c r="J144">
        <f>(1-_raw_predictions_!$M144*'Score Dashboard'!$B$2) * _raw_predictions_!K144/_coefficients_!M$2 * (_raw_predictions_!L144-_coefficients_!J$2)/_coefficients_!J$9</f>
        <v>4.3722229138776741E-2</v>
      </c>
    </row>
    <row r="145" spans="1:10">
      <c r="A145" t="str">
        <f>_raw_predictions_!A145</f>
        <v>Terrence Ross</v>
      </c>
      <c r="B145">
        <f>(_raw_predictions_!B145*(1-_raw_predictions_!$M145) + 'Score Dashboard'!$B$2*_raw_predictions_!$M145*_coefficients_!B$12- _coefficients_!B$2)/_coefficients_!B$9</f>
        <v>-0.98540616312019891</v>
      </c>
      <c r="C145">
        <f>(_raw_predictions_!C145*(1-_raw_predictions_!$M145*'Score Dashboard'!$B$2) + 'Score Dashboard'!$B$2*_raw_predictions_!$M145*_coefficients_!C$12- _coefficients_!C$2)/_coefficients_!C$9</f>
        <v>-1.0481650608782462</v>
      </c>
      <c r="D145">
        <f>(_raw_predictions_!D145*(1-_raw_predictions_!$M145*'Score Dashboard'!$B$2) + 'Score Dashboard'!$B$2*_raw_predictions_!$M145*_coefficients_!D$12- _coefficients_!D$2)/_coefficients_!D$9</f>
        <v>-0.92773047869148118</v>
      </c>
      <c r="E145">
        <f>(_raw_predictions_!E145*(1-_raw_predictions_!$M145*'Score Dashboard'!$B$2) + 'Score Dashboard'!$B$2*_raw_predictions_!$M145*_coefficients_!E$12- _coefficients_!E$2)/_coefficients_!E$9</f>
        <v>-0.51312329779642596</v>
      </c>
      <c r="F145">
        <f>(_raw_predictions_!F145*(1-_raw_predictions_!$M145*'Score Dashboard'!$B$2) + 'Score Dashboard'!$B$2*_raw_predictions_!$M145*_coefficients_!F$12- _coefficients_!F$2)/_coefficients_!F$9</f>
        <v>-0.69349791142115491</v>
      </c>
      <c r="G145">
        <f>(_raw_predictions_!G145*(1-_raw_predictions_!$M145*'Score Dashboard'!$B$2) + 'Score Dashboard'!$B$2*_raw_predictions_!$M145*_coefficients_!G$12- _coefficients_!G$2)/_coefficients_!G$9</f>
        <v>-0.16215315575704761</v>
      </c>
      <c r="H145">
        <f>(_coefficients_!H$2 - _raw_predictions_!H145*(1-_raw_predictions_!$M145*'Score Dashboard'!$B$2) - _raw_predictions_!$M145*'Score Dashboard'!$B$2*_coefficients_!H$12)/_coefficients_!H$9</f>
        <v>0.8620148260645486</v>
      </c>
      <c r="I145">
        <f>(1-_raw_predictions_!$M145*'Score Dashboard'!$B$2) * _raw_predictions_!I145/_coefficients_!L$2 * (_raw_predictions_!J145-_coefficients_!I$2)/_coefficients_!I$9</f>
        <v>3.0554489865385823E-2</v>
      </c>
      <c r="J145">
        <f>(1-_raw_predictions_!$M145*'Score Dashboard'!$B$2) * _raw_predictions_!K145/_coefficients_!M$2 * (_raw_predictions_!L145-_coefficients_!J$2)/_coefficients_!J$9</f>
        <v>-0.29524260051346857</v>
      </c>
    </row>
    <row r="146" spans="1:10">
      <c r="A146" t="str">
        <f>_raw_predictions_!A146</f>
        <v>Terence Davis</v>
      </c>
      <c r="B146">
        <f>(_raw_predictions_!B146*(1-_raw_predictions_!$M146) + 'Score Dashboard'!$B$2*_raw_predictions_!$M146*_coefficients_!B$12- _coefficients_!B$2)/_coefficients_!B$9</f>
        <v>-1.0148422181384491</v>
      </c>
      <c r="C146">
        <f>(_raw_predictions_!C146*(1-_raw_predictions_!$M146*'Score Dashboard'!$B$2) + 'Score Dashboard'!$B$2*_raw_predictions_!$M146*_coefficients_!C$12- _coefficients_!C$2)/_coefficients_!C$9</f>
        <v>-1.0490900666651581</v>
      </c>
      <c r="D146">
        <f>(_raw_predictions_!D146*(1-_raw_predictions_!$M146*'Score Dashboard'!$B$2) + 'Score Dashboard'!$B$2*_raw_predictions_!$M146*_coefficients_!D$12- _coefficients_!D$2)/_coefficients_!D$9</f>
        <v>-1.0254842098035706</v>
      </c>
      <c r="E146">
        <f>(_raw_predictions_!E146*(1-_raw_predictions_!$M146*'Score Dashboard'!$B$2) + 'Score Dashboard'!$B$2*_raw_predictions_!$M146*_coefficients_!E$12- _coefficients_!E$2)/_coefficients_!E$9</f>
        <v>-0.4181033025666428</v>
      </c>
      <c r="F146">
        <f>(_raw_predictions_!F146*(1-_raw_predictions_!$M146*'Score Dashboard'!$B$2) + 'Score Dashboard'!$B$2*_raw_predictions_!$M146*_coefficients_!F$12- _coefficients_!F$2)/_coefficients_!F$9</f>
        <v>-0.65998144960925997</v>
      </c>
      <c r="G146">
        <f>(_raw_predictions_!G146*(1-_raw_predictions_!$M146*'Score Dashboard'!$B$2) + 'Score Dashboard'!$B$2*_raw_predictions_!$M146*_coefficients_!G$12- _coefficients_!G$2)/_coefficients_!G$9</f>
        <v>-0.22057342440780744</v>
      </c>
      <c r="H146">
        <f>(_coefficients_!H$2 - _raw_predictions_!H146*(1-_raw_predictions_!$M146*'Score Dashboard'!$B$2) - _raw_predictions_!$M146*'Score Dashboard'!$B$2*_coefficients_!H$12)/_coefficients_!H$9</f>
        <v>0.84473337901407353</v>
      </c>
      <c r="I146">
        <f>(1-_raw_predictions_!$M146*'Score Dashboard'!$B$2) * _raw_predictions_!I146/_coefficients_!L$2 * (_raw_predictions_!J146-_coefficients_!I$2)/_coefficients_!I$9</f>
        <v>3.1623565780243908E-3</v>
      </c>
      <c r="J146">
        <f>(1-_raw_predictions_!$M146*'Score Dashboard'!$B$2) * _raw_predictions_!K146/_coefficients_!M$2 * (_raw_predictions_!L146-_coefficients_!J$2)/_coefficients_!J$9</f>
        <v>-0.25378938611203672</v>
      </c>
    </row>
    <row r="147" spans="1:10">
      <c r="A147" t="str">
        <f>_raw_predictions_!A147</f>
        <v>Terance Mann</v>
      </c>
      <c r="B147">
        <f>(_raw_predictions_!B147*(1-_raw_predictions_!$M147) + 'Score Dashboard'!$B$2*_raw_predictions_!$M147*_coefficients_!B$12- _coefficients_!B$2)/_coefficients_!B$9</f>
        <v>-0.65020190074361228</v>
      </c>
      <c r="C147">
        <f>(_raw_predictions_!C147*(1-_raw_predictions_!$M147*'Score Dashboard'!$B$2) + 'Score Dashboard'!$B$2*_raw_predictions_!$M147*_coefficients_!C$12- _coefficients_!C$2)/_coefficients_!C$9</f>
        <v>-0.59385467347425247</v>
      </c>
      <c r="D147">
        <f>(_raw_predictions_!D147*(1-_raw_predictions_!$M147*'Score Dashboard'!$B$2) + 'Score Dashboard'!$B$2*_raw_predictions_!$M147*_coefficients_!D$12- _coefficients_!D$2)/_coefficients_!D$9</f>
        <v>-0.45411371706034331</v>
      </c>
      <c r="E147">
        <f>(_raw_predictions_!E147*(1-_raw_predictions_!$M147*'Score Dashboard'!$B$2) + 'Score Dashboard'!$B$2*_raw_predictions_!$M147*_coefficients_!E$12- _coefficients_!E$2)/_coefficients_!E$9</f>
        <v>-0.41875432541193791</v>
      </c>
      <c r="F147">
        <f>(_raw_predictions_!F147*(1-_raw_predictions_!$M147*'Score Dashboard'!$B$2) + 'Score Dashboard'!$B$2*_raw_predictions_!$M147*_coefficients_!F$12- _coefficients_!F$2)/_coefficients_!F$9</f>
        <v>-0.56397570798254781</v>
      </c>
      <c r="G147">
        <f>(_raw_predictions_!G147*(1-_raw_predictions_!$M147*'Score Dashboard'!$B$2) + 'Score Dashboard'!$B$2*_raw_predictions_!$M147*_coefficients_!G$12- _coefficients_!G$2)/_coefficients_!G$9</f>
        <v>-0.34957498626392036</v>
      </c>
      <c r="H147">
        <f>(_coefficients_!H$2 - _raw_predictions_!H147*(1-_raw_predictions_!$M147*'Score Dashboard'!$B$2) - _raw_predictions_!$M147*'Score Dashboard'!$B$2*_coefficients_!H$12)/_coefficients_!H$9</f>
        <v>0.50637486792915332</v>
      </c>
      <c r="I147">
        <f>(1-_raw_predictions_!$M147*'Score Dashboard'!$B$2) * _raw_predictions_!I147/_coefficients_!L$2 * (_raw_predictions_!J147-_coefficients_!I$2)/_coefficients_!I$9</f>
        <v>-1.7883439855871625E-2</v>
      </c>
      <c r="J147">
        <f>(1-_raw_predictions_!$M147*'Score Dashboard'!$B$2) * _raw_predictions_!K147/_coefficients_!M$2 * (_raw_predictions_!L147-_coefficients_!J$2)/_coefficients_!J$9</f>
        <v>-8.712449975468323E-3</v>
      </c>
    </row>
    <row r="148" spans="1:10">
      <c r="A148" t="str">
        <f>_raw_predictions_!A148</f>
        <v>Taurean Prince</v>
      </c>
      <c r="B148">
        <f>(_raw_predictions_!B148*(1-_raw_predictions_!$M148) + 'Score Dashboard'!$B$2*_raw_predictions_!$M148*_coefficients_!B$12- _coefficients_!B$2)/_coefficients_!B$9</f>
        <v>-0.82677657425529927</v>
      </c>
      <c r="C148">
        <f>(_raw_predictions_!C148*(1-_raw_predictions_!$M148*'Score Dashboard'!$B$2) + 'Score Dashboard'!$B$2*_raw_predictions_!$M148*_coefficients_!C$12- _coefficients_!C$2)/_coefficients_!C$9</f>
        <v>-0.88676097163851109</v>
      </c>
      <c r="D148">
        <f>(_raw_predictions_!D148*(1-_raw_predictions_!$M148*'Score Dashboard'!$B$2) + 'Score Dashboard'!$B$2*_raw_predictions_!$M148*_coefficients_!D$12- _coefficients_!D$2)/_coefficients_!D$9</f>
        <v>-0.89031793497949374</v>
      </c>
      <c r="E148">
        <f>(_raw_predictions_!E148*(1-_raw_predictions_!$M148*'Score Dashboard'!$B$2) + 'Score Dashboard'!$B$2*_raw_predictions_!$M148*_coefficients_!E$12- _coefficients_!E$2)/_coefficients_!E$9</f>
        <v>-0.41295274190604558</v>
      </c>
      <c r="F148">
        <f>(_raw_predictions_!F148*(1-_raw_predictions_!$M148*'Score Dashboard'!$B$2) + 'Score Dashboard'!$B$2*_raw_predictions_!$M148*_coefficients_!F$12- _coefficients_!F$2)/_coefficients_!F$9</f>
        <v>-0.49727987682994218</v>
      </c>
      <c r="G148">
        <f>(_raw_predictions_!G148*(1-_raw_predictions_!$M148*'Score Dashboard'!$B$2) + 'Score Dashboard'!$B$2*_raw_predictions_!$M148*_coefficients_!G$12- _coefficients_!G$2)/_coefficients_!G$9</f>
        <v>-0.16496930603960264</v>
      </c>
      <c r="H148">
        <f>(_coefficients_!H$2 - _raw_predictions_!H148*(1-_raw_predictions_!$M148*'Score Dashboard'!$B$2) - _raw_predictions_!$M148*'Score Dashboard'!$B$2*_coefficients_!H$12)/_coefficients_!H$9</f>
        <v>0.56731522694753544</v>
      </c>
      <c r="I148">
        <f>(1-_raw_predictions_!$M148*'Score Dashboard'!$B$2) * _raw_predictions_!I148/_coefficients_!L$2 * (_raw_predictions_!J148-_coefficients_!I$2)/_coefficients_!I$9</f>
        <v>-2.0227482406001435E-2</v>
      </c>
      <c r="J148">
        <f>(1-_raw_predictions_!$M148*'Score Dashboard'!$B$2) * _raw_predictions_!K148/_coefficients_!M$2 * (_raw_predictions_!L148-_coefficients_!J$2)/_coefficients_!J$9</f>
        <v>-0.23154712647461301</v>
      </c>
    </row>
    <row r="149" spans="1:10">
      <c r="A149" t="str">
        <f>_raw_predictions_!A149</f>
        <v>Tyrese Haliburton</v>
      </c>
      <c r="B149">
        <f>(_raw_predictions_!B149*(1-_raw_predictions_!$M149) + 'Score Dashboard'!$B$2*_raw_predictions_!$M149*_coefficients_!B$12- _coefficients_!B$2)/_coefficients_!B$9</f>
        <v>0.5402426713292432</v>
      </c>
      <c r="C149">
        <f>(_raw_predictions_!C149*(1-_raw_predictions_!$M149*'Score Dashboard'!$B$2) + 'Score Dashboard'!$B$2*_raw_predictions_!$M149*_coefficients_!C$12- _coefficients_!C$2)/_coefficients_!C$9</f>
        <v>-0.58788175145527577</v>
      </c>
      <c r="D149">
        <f>(_raw_predictions_!D149*(1-_raw_predictions_!$M149*'Score Dashboard'!$B$2) + 'Score Dashboard'!$B$2*_raw_predictions_!$M149*_coefficients_!D$12- _coefficients_!D$2)/_coefficients_!D$9</f>
        <v>2.3988362906122442</v>
      </c>
      <c r="E149">
        <f>(_raw_predictions_!E149*(1-_raw_predictions_!$M149*'Score Dashboard'!$B$2) + 'Score Dashboard'!$B$2*_raw_predictions_!$M149*_coefficients_!E$12- _coefficients_!E$2)/_coefficients_!E$9</f>
        <v>0.9662668207855627</v>
      </c>
      <c r="F149">
        <f>(_raw_predictions_!F149*(1-_raw_predictions_!$M149*'Score Dashboard'!$B$2) + 'Score Dashboard'!$B$2*_raw_predictions_!$M149*_coefficients_!F$12- _coefficients_!F$2)/_coefficients_!F$9</f>
        <v>-0.25853346321836479</v>
      </c>
      <c r="G149">
        <f>(_raw_predictions_!G149*(1-_raw_predictions_!$M149*'Score Dashboard'!$B$2) + 'Score Dashboard'!$B$2*_raw_predictions_!$M149*_coefficients_!G$12- _coefficients_!G$2)/_coefficients_!G$9</f>
        <v>1.1060324825257264</v>
      </c>
      <c r="H149">
        <f>(_coefficients_!H$2 - _raw_predictions_!H149*(1-_raw_predictions_!$M149*'Score Dashboard'!$B$2) - _raw_predictions_!$M149*'Score Dashboard'!$B$2*_coefficients_!H$12)/_coefficients_!H$9</f>
        <v>-0.61242582612935625</v>
      </c>
      <c r="I149">
        <f>(1-_raw_predictions_!$M149*'Score Dashboard'!$B$2) * _raw_predictions_!I149/_coefficients_!L$2 * (_raw_predictions_!J149-_coefficients_!I$2)/_coefficients_!I$9</f>
        <v>0.40239474391363006</v>
      </c>
      <c r="J149">
        <f>(1-_raw_predictions_!$M149*'Score Dashboard'!$B$2) * _raw_predictions_!K149/_coefficients_!M$2 * (_raw_predictions_!L149-_coefficients_!J$2)/_coefficients_!J$9</f>
        <v>-0.11631127539192124</v>
      </c>
    </row>
    <row r="150" spans="1:10">
      <c r="A150" t="str">
        <f>_raw_predictions_!A150</f>
        <v>Tyrese Martin</v>
      </c>
      <c r="B150">
        <f>(_raw_predictions_!B150*(1-_raw_predictions_!$M150) + 'Score Dashboard'!$B$2*_raw_predictions_!$M150*_coefficients_!B$12- _coefficients_!B$2)/_coefficients_!B$9</f>
        <v>-1.1847499182127474</v>
      </c>
      <c r="C150">
        <f>(_raw_predictions_!C150*(1-_raw_predictions_!$M150*'Score Dashboard'!$B$2) + 'Score Dashboard'!$B$2*_raw_predictions_!$M150*_coefficients_!C$12- _coefficients_!C$2)/_coefficients_!C$9</f>
        <v>-1.1607565785258087</v>
      </c>
      <c r="D150">
        <f>(_raw_predictions_!D150*(1-_raw_predictions_!$M150*'Score Dashboard'!$B$2) + 'Score Dashboard'!$B$2*_raw_predictions_!$M150*_coefficients_!D$12- _coefficients_!D$2)/_coefficients_!D$9</f>
        <v>-1.0587656851552787</v>
      </c>
      <c r="E150">
        <f>(_raw_predictions_!E150*(1-_raw_predictions_!$M150*'Score Dashboard'!$B$2) + 'Score Dashboard'!$B$2*_raw_predictions_!$M150*_coefficients_!E$12- _coefficients_!E$2)/_coefficients_!E$9</f>
        <v>-0.73742262499306666</v>
      </c>
      <c r="F150">
        <f>(_raw_predictions_!F150*(1-_raw_predictions_!$M150*'Score Dashboard'!$B$2) + 'Score Dashboard'!$B$2*_raw_predictions_!$M150*_coefficients_!F$12- _coefficients_!F$2)/_coefficients_!F$9</f>
        <v>-0.6842928819480858</v>
      </c>
      <c r="G150">
        <f>(_raw_predictions_!G150*(1-_raw_predictions_!$M150*'Score Dashboard'!$B$2) + 'Score Dashboard'!$B$2*_raw_predictions_!$M150*_coefficients_!G$12- _coefficients_!G$2)/_coefficients_!G$9</f>
        <v>-0.81153103290172801</v>
      </c>
      <c r="H150">
        <f>(_coefficients_!H$2 - _raw_predictions_!H150*(1-_raw_predictions_!$M150*'Score Dashboard'!$B$2) - _raw_predictions_!$M150*'Score Dashboard'!$B$2*_coefficients_!H$12)/_coefficients_!H$9</f>
        <v>1.0163538880276044</v>
      </c>
      <c r="I150">
        <f>(1-_raw_predictions_!$M150*'Score Dashboard'!$B$2) * _raw_predictions_!I150/_coefficients_!L$2 * (_raw_predictions_!J150-_coefficients_!I$2)/_coefficients_!I$9</f>
        <v>-5.5985862585823925E-3</v>
      </c>
      <c r="J150">
        <f>(1-_raw_predictions_!$M150*'Score Dashboard'!$B$2) * _raw_predictions_!K150/_coefficients_!M$2 * (_raw_predictions_!L150-_coefficients_!J$2)/_coefficients_!J$9</f>
        <v>-6.3568936849256671E-2</v>
      </c>
    </row>
    <row r="151" spans="1:10">
      <c r="A151" t="str">
        <f>_raw_predictions_!A151</f>
        <v>Tyrese Maxey</v>
      </c>
      <c r="B151">
        <f>(_raw_predictions_!B151*(1-_raw_predictions_!$M151) + 'Score Dashboard'!$B$2*_raw_predictions_!$M151*_coefficients_!B$12- _coefficients_!B$2)/_coefficients_!B$9</f>
        <v>0.49249894175851655</v>
      </c>
      <c r="C151">
        <f>(_raw_predictions_!C151*(1-_raw_predictions_!$M151*'Score Dashboard'!$B$2) + 'Score Dashboard'!$B$2*_raw_predictions_!$M151*_coefficients_!C$12- _coefficients_!C$2)/_coefficients_!C$9</f>
        <v>-0.7710651947388758</v>
      </c>
      <c r="D151">
        <f>(_raw_predictions_!D151*(1-_raw_predictions_!$M151*'Score Dashboard'!$B$2) + 'Score Dashboard'!$B$2*_raw_predictions_!$M151*_coefficients_!D$12- _coefficients_!D$2)/_coefficients_!D$9</f>
        <v>0.16437021764913631</v>
      </c>
      <c r="E151">
        <f>(_raw_predictions_!E151*(1-_raw_predictions_!$M151*'Score Dashboard'!$B$2) + 'Score Dashboard'!$B$2*_raw_predictions_!$M151*_coefficients_!E$12- _coefficients_!E$2)/_coefficients_!E$9</f>
        <v>3.7961250180275082E-2</v>
      </c>
      <c r="F151">
        <f>(_raw_predictions_!F151*(1-_raw_predictions_!$M151*'Score Dashboard'!$B$2) + 'Score Dashboard'!$B$2*_raw_predictions_!$M151*_coefficients_!F$12- _coefficients_!F$2)/_coefficients_!F$9</f>
        <v>-0.67880815053372789</v>
      </c>
      <c r="G151">
        <f>(_raw_predictions_!G151*(1-_raw_predictions_!$M151*'Score Dashboard'!$B$2) + 'Score Dashboard'!$B$2*_raw_predictions_!$M151*_coefficients_!G$12- _coefficients_!G$2)/_coefficients_!G$9</f>
        <v>0.83027057301521301</v>
      </c>
      <c r="H151">
        <f>(_coefficients_!H$2 - _raw_predictions_!H151*(1-_raw_predictions_!$M151*'Score Dashboard'!$B$2) - _raw_predictions_!$M151*'Score Dashboard'!$B$2*_coefficients_!H$12)/_coefficients_!H$9</f>
        <v>8.6151604040090327E-2</v>
      </c>
      <c r="I151">
        <f>(1-_raw_predictions_!$M151*'Score Dashboard'!$B$2) * _raw_predictions_!I151/_coefficients_!L$2 * (_raw_predictions_!J151-_coefficients_!I$2)/_coefficients_!I$9</f>
        <v>0.39771740721180249</v>
      </c>
      <c r="J151">
        <f>(1-_raw_predictions_!$M151*'Score Dashboard'!$B$2) * _raw_predictions_!K151/_coefficients_!M$2 * (_raw_predictions_!L151-_coefficients_!J$2)/_coefficients_!J$9</f>
        <v>-0.3546669846059885</v>
      </c>
    </row>
    <row r="152" spans="1:10">
      <c r="A152" t="str">
        <f>_raw_predictions_!A152</f>
        <v>Tyus Jones</v>
      </c>
      <c r="B152">
        <f>(_raw_predictions_!B152*(1-_raw_predictions_!$M152) + 'Score Dashboard'!$B$2*_raw_predictions_!$M152*_coefficients_!B$12- _coefficients_!B$2)/_coefficients_!B$9</f>
        <v>-0.64794720463034539</v>
      </c>
      <c r="C152">
        <f>(_raw_predictions_!C152*(1-_raw_predictions_!$M152*'Score Dashboard'!$B$2) + 'Score Dashboard'!$B$2*_raw_predictions_!$M152*_coefficients_!C$12- _coefficients_!C$2)/_coefficients_!C$9</f>
        <v>-0.98695537340739103</v>
      </c>
      <c r="D152">
        <f>(_raw_predictions_!D152*(1-_raw_predictions_!$M152*'Score Dashboard'!$B$2) + 'Score Dashboard'!$B$2*_raw_predictions_!$M152*_coefficients_!D$12- _coefficients_!D$2)/_coefficients_!D$9</f>
        <v>0.67591589073366276</v>
      </c>
      <c r="E152">
        <f>(_raw_predictions_!E152*(1-_raw_predictions_!$M152*'Score Dashboard'!$B$2) + 'Score Dashboard'!$B$2*_raw_predictions_!$M152*_coefficients_!E$12- _coefficients_!E$2)/_coefficients_!E$9</f>
        <v>4.1408252174553309E-2</v>
      </c>
      <c r="F152">
        <f>(_raw_predictions_!F152*(1-_raw_predictions_!$M152*'Score Dashboard'!$B$2) + 'Score Dashboard'!$B$2*_raw_predictions_!$M152*_coefficients_!F$12- _coefficients_!F$2)/_coefficients_!F$9</f>
        <v>-0.82849616189135222</v>
      </c>
      <c r="G152">
        <f>(_raw_predictions_!G152*(1-_raw_predictions_!$M152*'Score Dashboard'!$B$2) + 'Score Dashboard'!$B$2*_raw_predictions_!$M152*_coefficients_!G$12- _coefficients_!G$2)/_coefficients_!G$9</f>
        <v>-3.2416017065354741E-2</v>
      </c>
      <c r="H152">
        <f>(_coefficients_!H$2 - _raw_predictions_!H152*(1-_raw_predictions_!$M152*'Score Dashboard'!$B$2) - _raw_predictions_!$M152*'Score Dashboard'!$B$2*_coefficients_!H$12)/_coefficients_!H$9</f>
        <v>0.5349980462567977</v>
      </c>
      <c r="I152">
        <f>(1-_raw_predictions_!$M152*'Score Dashboard'!$B$2) * _raw_predictions_!I152/_coefficients_!L$2 * (_raw_predictions_!J152-_coefficients_!I$2)/_coefficients_!I$9</f>
        <v>8.0815753512924249E-2</v>
      </c>
      <c r="J152">
        <f>(1-_raw_predictions_!$M152*'Score Dashboard'!$B$2) * _raw_predictions_!K152/_coefficients_!M$2 * (_raw_predictions_!L152-_coefficients_!J$2)/_coefficients_!J$9</f>
        <v>-0.36851799418945191</v>
      </c>
    </row>
    <row r="153" spans="1:10">
      <c r="A153" t="str">
        <f>_raw_predictions_!A153</f>
        <v>Josh Minott</v>
      </c>
      <c r="B153">
        <f>(_raw_predictions_!B153*(1-_raw_predictions_!$M153) + 'Score Dashboard'!$B$2*_raw_predictions_!$M153*_coefficients_!B$12- _coefficients_!B$2)/_coefficients_!B$9</f>
        <v>-1.2207439402955513</v>
      </c>
      <c r="C153">
        <f>(_raw_predictions_!C153*(1-_raw_predictions_!$M153*'Score Dashboard'!$B$2) + 'Score Dashboard'!$B$2*_raw_predictions_!$M153*_coefficients_!C$12- _coefficients_!C$2)/_coefficients_!C$9</f>
        <v>-0.95492881121544892</v>
      </c>
      <c r="D153">
        <f>(_raw_predictions_!D153*(1-_raw_predictions_!$M153*'Score Dashboard'!$B$2) + 'Score Dashboard'!$B$2*_raw_predictions_!$M153*_coefficients_!D$12- _coefficients_!D$2)/_coefficients_!D$9</f>
        <v>-1.1572567332331469</v>
      </c>
      <c r="E153">
        <f>(_raw_predictions_!E153*(1-_raw_predictions_!$M153*'Score Dashboard'!$B$2) + 'Score Dashboard'!$B$2*_raw_predictions_!$M153*_coefficients_!E$12- _coefficients_!E$2)/_coefficients_!E$9</f>
        <v>-0.59314272591007122</v>
      </c>
      <c r="F153">
        <f>(_raw_predictions_!F153*(1-_raw_predictions_!$M153*'Score Dashboard'!$B$2) + 'Score Dashboard'!$B$2*_raw_predictions_!$M153*_coefficients_!F$12- _coefficients_!F$2)/_coefficients_!F$9</f>
        <v>-0.48709720674632356</v>
      </c>
      <c r="G153">
        <f>(_raw_predictions_!G153*(1-_raw_predictions_!$M153*'Score Dashboard'!$B$2) + 'Score Dashboard'!$B$2*_raw_predictions_!$M153*_coefficients_!G$12- _coefficients_!G$2)/_coefficients_!G$9</f>
        <v>-0.96640832077445982</v>
      </c>
      <c r="H153">
        <f>(_coefficients_!H$2 - _raw_predictions_!H153*(1-_raw_predictions_!$M153*'Score Dashboard'!$B$2) - _raw_predictions_!$M153*'Score Dashboard'!$B$2*_coefficients_!H$12)/_coefficients_!H$9</f>
        <v>0.9678120959970441</v>
      </c>
      <c r="I153">
        <f>(1-_raw_predictions_!$M153*'Score Dashboard'!$B$2) * _raw_predictions_!I153/_coefficients_!L$2 * (_raw_predictions_!J153-_coefficients_!I$2)/_coefficients_!I$9</f>
        <v>-8.7848387275726941E-2</v>
      </c>
      <c r="J153">
        <f>(1-_raw_predictions_!$M153*'Score Dashboard'!$B$2) * _raw_predictions_!K153/_coefficients_!M$2 * (_raw_predictions_!L153-_coefficients_!J$2)/_coefficients_!J$9</f>
        <v>-2.7007250754355658E-2</v>
      </c>
    </row>
    <row r="154" spans="1:10">
      <c r="A154" t="str">
        <f>_raw_predictions_!A154</f>
        <v>Zion Williamson</v>
      </c>
      <c r="B154">
        <f>(_raw_predictions_!B154*(1-_raw_predictions_!$M154) + 'Score Dashboard'!$B$2*_raw_predictions_!$M154*_coefficients_!B$12- _coefficients_!B$2)/_coefficients_!B$9</f>
        <v>0.71225540678481447</v>
      </c>
      <c r="C154">
        <f>(_raw_predictions_!C154*(1-_raw_predictions_!$M154*'Score Dashboard'!$B$2) + 'Score Dashboard'!$B$2*_raw_predictions_!$M154*_coefficients_!C$12- _coefficients_!C$2)/_coefficients_!C$9</f>
        <v>0.25231530382555961</v>
      </c>
      <c r="D154">
        <f>(_raw_predictions_!D154*(1-_raw_predictions_!$M154*'Score Dashboard'!$B$2) + 'Score Dashboard'!$B$2*_raw_predictions_!$M154*_coefficients_!D$12- _coefficients_!D$2)/_coefficients_!D$9</f>
        <v>0.16728753074644523</v>
      </c>
      <c r="E154">
        <f>(_raw_predictions_!E154*(1-_raw_predictions_!$M154*'Score Dashboard'!$B$2) + 'Score Dashboard'!$B$2*_raw_predictions_!$M154*_coefficients_!E$12- _coefficients_!E$2)/_coefficients_!E$9</f>
        <v>9.5507076906044583E-2</v>
      </c>
      <c r="F154">
        <f>(_raw_predictions_!F154*(1-_raw_predictions_!$M154*'Score Dashboard'!$B$2) + 'Score Dashboard'!$B$2*_raw_predictions_!$M154*_coefficients_!F$12- _coefficients_!F$2)/_coefficients_!F$9</f>
        <v>-0.1423661708804842</v>
      </c>
      <c r="G154">
        <f>(_raw_predictions_!G154*(1-_raw_predictions_!$M154*'Score Dashboard'!$B$2) + 'Score Dashboard'!$B$2*_raw_predictions_!$M154*_coefficients_!G$12- _coefficients_!G$2)/_coefficients_!G$9</f>
        <v>-0.96654059498517053</v>
      </c>
      <c r="H154">
        <f>(_coefficients_!H$2 - _raw_predictions_!H154*(1-_raw_predictions_!$M154*'Score Dashboard'!$B$2) - _raw_predictions_!$M154*'Score Dashboard'!$B$2*_coefficients_!H$12)/_coefficients_!H$9</f>
        <v>-0.82848684557888053</v>
      </c>
      <c r="I154">
        <f>(1-_raw_predictions_!$M154*'Score Dashboard'!$B$2) * _raw_predictions_!I154/_coefficients_!L$2 * (_raw_predictions_!J154-_coefficients_!I$2)/_coefficients_!I$9</f>
        <v>-0.62419836473501478</v>
      </c>
      <c r="J154">
        <f>(1-_raw_predictions_!$M154*'Score Dashboard'!$B$2) * _raw_predictions_!K154/_coefficients_!M$2 * (_raw_predictions_!L154-_coefficients_!J$2)/_coefficients_!J$9</f>
        <v>0.89077556256668167</v>
      </c>
    </row>
    <row r="155" spans="1:10">
      <c r="A155" t="str">
        <f>_raw_predictions_!A155</f>
        <v>Zeke Nnaji</v>
      </c>
      <c r="B155">
        <f>(_raw_predictions_!B155*(1-_raw_predictions_!$M155) + 'Score Dashboard'!$B$2*_raw_predictions_!$M155*_coefficients_!B$12- _coefficients_!B$2)/_coefficients_!B$9</f>
        <v>-1.1226850028059021</v>
      </c>
      <c r="C155">
        <f>(_raw_predictions_!C155*(1-_raw_predictions_!$M155*'Score Dashboard'!$B$2) + 'Score Dashboard'!$B$2*_raw_predictions_!$M155*_coefficients_!C$12- _coefficients_!C$2)/_coefficients_!C$9</f>
        <v>-0.67032901029979197</v>
      </c>
      <c r="D155">
        <f>(_raw_predictions_!D155*(1-_raw_predictions_!$M155*'Score Dashboard'!$B$2) + 'Score Dashboard'!$B$2*_raw_predictions_!$M155*_coefficients_!D$12- _coefficients_!D$2)/_coefficients_!D$9</f>
        <v>-1.2985423325405157</v>
      </c>
      <c r="E155">
        <f>(_raw_predictions_!E155*(1-_raw_predictions_!$M155*'Score Dashboard'!$B$2) + 'Score Dashboard'!$B$2*_raw_predictions_!$M155*_coefficients_!E$12- _coefficients_!E$2)/_coefficients_!E$9</f>
        <v>-0.73120885442433192</v>
      </c>
      <c r="F155">
        <f>(_raw_predictions_!F155*(1-_raw_predictions_!$M155*'Score Dashboard'!$B$2) + 'Score Dashboard'!$B$2*_raw_predictions_!$M155*_coefficients_!F$12- _coefficients_!F$2)/_coefficients_!F$9</f>
        <v>-0.29591535001976244</v>
      </c>
      <c r="G155">
        <f>(_raw_predictions_!G155*(1-_raw_predictions_!$M155*'Score Dashboard'!$B$2) + 'Score Dashboard'!$B$2*_raw_predictions_!$M155*_coefficients_!G$12- _coefficients_!G$2)/_coefficients_!G$9</f>
        <v>-0.95700574559305551</v>
      </c>
      <c r="H155">
        <f>(_coefficients_!H$2 - _raw_predictions_!H155*(1-_raw_predictions_!$M155*'Score Dashboard'!$B$2) - _raw_predictions_!$M155*'Score Dashboard'!$B$2*_coefficients_!H$12)/_coefficients_!H$9</f>
        <v>0.86014977011565241</v>
      </c>
      <c r="I155">
        <f>(1-_raw_predictions_!$M155*'Score Dashboard'!$B$2) * _raw_predictions_!I155/_coefficients_!L$2 * (_raw_predictions_!J155-_coefficients_!I$2)/_coefficients_!I$9</f>
        <v>-0.24396150892496163</v>
      </c>
      <c r="J155">
        <f>(1-_raw_predictions_!$M155*'Score Dashboard'!$B$2) * _raw_predictions_!K155/_coefficients_!M$2 * (_raw_predictions_!L155-_coefficients_!J$2)/_coefficients_!J$9</f>
        <v>0.18806013258179718</v>
      </c>
    </row>
    <row r="156" spans="1:10">
      <c r="A156" t="str">
        <f>_raw_predictions_!A156</f>
        <v>Zach LaVine</v>
      </c>
      <c r="B156">
        <f>(_raw_predictions_!B156*(1-_raw_predictions_!$M156) + 'Score Dashboard'!$B$2*_raw_predictions_!$M156*_coefficients_!B$12- _coefficients_!B$2)/_coefficients_!B$9</f>
        <v>1.1251300172149057</v>
      </c>
      <c r="C156">
        <f>(_raw_predictions_!C156*(1-_raw_predictions_!$M156*'Score Dashboard'!$B$2) + 'Score Dashboard'!$B$2*_raw_predictions_!$M156*_coefficients_!C$12- _coefficients_!C$2)/_coefficients_!C$9</f>
        <v>-0.35128151291846083</v>
      </c>
      <c r="D156">
        <f>(_raw_predictions_!D156*(1-_raw_predictions_!$M156*'Score Dashboard'!$B$2) + 'Score Dashboard'!$B$2*_raw_predictions_!$M156*_coefficients_!D$12- _coefficients_!D$2)/_coefficients_!D$9</f>
        <v>0.33157789120308112</v>
      </c>
      <c r="E156">
        <f>(_raw_predictions_!E156*(1-_raw_predictions_!$M156*'Score Dashboard'!$B$2) + 'Score Dashboard'!$B$2*_raw_predictions_!$M156*_coefficients_!E$12- _coefficients_!E$2)/_coefficients_!E$9</f>
        <v>-2.4387641236810966E-3</v>
      </c>
      <c r="F156">
        <f>(_raw_predictions_!F156*(1-_raw_predictions_!$M156*'Score Dashboard'!$B$2) + 'Score Dashboard'!$B$2*_raw_predictions_!$M156*_coefficients_!F$12- _coefficients_!F$2)/_coefficients_!F$9</f>
        <v>-0.56351379830395121</v>
      </c>
      <c r="G156">
        <f>(_raw_predictions_!G156*(1-_raw_predictions_!$M156*'Score Dashboard'!$B$2) + 'Score Dashboard'!$B$2*_raw_predictions_!$M156*_coefficients_!G$12- _coefficients_!G$2)/_coefficients_!G$9</f>
        <v>0.96565497277862611</v>
      </c>
      <c r="H156">
        <f>(_coefficients_!H$2 - _raw_predictions_!H156*(1-_raw_predictions_!$M156*'Score Dashboard'!$B$2) - _raw_predictions_!$M156*'Score Dashboard'!$B$2*_coefficients_!H$12)/_coefficients_!H$9</f>
        <v>-0.6778282268101059</v>
      </c>
      <c r="I156">
        <f>(1-_raw_predictions_!$M156*'Score Dashboard'!$B$2) * _raw_predictions_!I156/_coefficients_!L$2 * (_raw_predictions_!J156-_coefficients_!I$2)/_coefficients_!I$9</f>
        <v>0.3811148376716415</v>
      </c>
      <c r="J156">
        <f>(1-_raw_predictions_!$M156*'Score Dashboard'!$B$2) * _raw_predictions_!K156/_coefficients_!M$2 * (_raw_predictions_!L156-_coefficients_!J$2)/_coefficients_!J$9</f>
        <v>-0.14774946734618116</v>
      </c>
    </row>
    <row r="157" spans="1:10">
      <c r="A157" t="str">
        <f>_raw_predictions_!A157</f>
        <v>Zach Collins</v>
      </c>
      <c r="B157">
        <f>(_raw_predictions_!B157*(1-_raw_predictions_!$M157) + 'Score Dashboard'!$B$2*_raw_predictions_!$M157*_coefficients_!B$12- _coefficients_!B$2)/_coefficients_!B$9</f>
        <v>-0.52234775613617523</v>
      </c>
      <c r="C157">
        <f>(_raw_predictions_!C157*(1-_raw_predictions_!$M157*'Score Dashboard'!$B$2) + 'Score Dashboard'!$B$2*_raw_predictions_!$M157*_coefficients_!C$12- _coefficients_!C$2)/_coefficients_!C$9</f>
        <v>0.133917461776594</v>
      </c>
      <c r="D157">
        <f>(_raw_predictions_!D157*(1-_raw_predictions_!$M157*'Score Dashboard'!$B$2) + 'Score Dashboard'!$B$2*_raw_predictions_!$M157*_coefficients_!D$12- _coefficients_!D$2)/_coefficients_!D$9</f>
        <v>-0.50371649190106904</v>
      </c>
      <c r="E157">
        <f>(_raw_predictions_!E157*(1-_raw_predictions_!$M157*'Score Dashboard'!$B$2) + 'Score Dashboard'!$B$2*_raw_predictions_!$M157*_coefficients_!E$12- _coefficients_!E$2)/_coefficients_!E$9</f>
        <v>-0.40060560071617934</v>
      </c>
      <c r="F157">
        <f>(_raw_predictions_!F157*(1-_raw_predictions_!$M157*'Score Dashboard'!$B$2) + 'Score Dashboard'!$B$2*_raw_predictions_!$M157*_coefficients_!F$12- _coefficients_!F$2)/_coefficients_!F$9</f>
        <v>0.2324272819255056</v>
      </c>
      <c r="G157">
        <f>(_raw_predictions_!G157*(1-_raw_predictions_!$M157*'Score Dashboard'!$B$2) + 'Score Dashboard'!$B$2*_raw_predictions_!$M157*_coefficients_!G$12- _coefficients_!G$2)/_coefficients_!G$9</f>
        <v>-0.49537990411575478</v>
      </c>
      <c r="H157">
        <f>(_coefficients_!H$2 - _raw_predictions_!H157*(1-_raw_predictions_!$M157*'Score Dashboard'!$B$2) - _raw_predictions_!$M157*'Score Dashboard'!$B$2*_coefficients_!H$12)/_coefficients_!H$9</f>
        <v>2.9039171204453956E-2</v>
      </c>
      <c r="I157">
        <f>(1-_raw_predictions_!$M157*'Score Dashboard'!$B$2) * _raw_predictions_!I157/_coefficients_!L$2 * (_raw_predictions_!J157-_coefficients_!I$2)/_coefficients_!I$9</f>
        <v>-0.10150439328187541</v>
      </c>
      <c r="J157">
        <f>(1-_raw_predictions_!$M157*'Score Dashboard'!$B$2) * _raw_predictions_!K157/_coefficients_!M$2 * (_raw_predictions_!L157-_coefficients_!J$2)/_coefficients_!J$9</f>
        <v>9.0511557126302863E-2</v>
      </c>
    </row>
    <row r="158" spans="1:10">
      <c r="A158" t="str">
        <f>_raw_predictions_!A158</f>
        <v>Yuta Watanabe</v>
      </c>
      <c r="B158">
        <f>(_raw_predictions_!B158*(1-_raw_predictions_!$M158) + 'Score Dashboard'!$B$2*_raw_predictions_!$M158*_coefficients_!B$12- _coefficients_!B$2)/_coefficients_!B$9</f>
        <v>-1.1296716791042873</v>
      </c>
      <c r="C158">
        <f>(_raw_predictions_!C158*(1-_raw_predictions_!$M158*'Score Dashboard'!$B$2) + 'Score Dashboard'!$B$2*_raw_predictions_!$M158*_coefficients_!C$12- _coefficients_!C$2)/_coefficients_!C$9</f>
        <v>-1.0666574035879863</v>
      </c>
      <c r="D158">
        <f>(_raw_predictions_!D158*(1-_raw_predictions_!$M158*'Score Dashboard'!$B$2) + 'Score Dashboard'!$B$2*_raw_predictions_!$M158*_coefficients_!D$12- _coefficients_!D$2)/_coefficients_!D$9</f>
        <v>-1.1051123319433256</v>
      </c>
      <c r="E158">
        <f>(_raw_predictions_!E158*(1-_raw_predictions_!$M158*'Score Dashboard'!$B$2) + 'Score Dashboard'!$B$2*_raw_predictions_!$M158*_coefficients_!E$12- _coefficients_!E$2)/_coefficients_!E$9</f>
        <v>-0.54928808505736726</v>
      </c>
      <c r="F158">
        <f>(_raw_predictions_!F158*(1-_raw_predictions_!$M158*'Score Dashboard'!$B$2) + 'Score Dashboard'!$B$2*_raw_predictions_!$M158*_coefficients_!F$12- _coefficients_!F$2)/_coefficients_!F$9</f>
        <v>-0.57868452793851599</v>
      </c>
      <c r="G158">
        <f>(_raw_predictions_!G158*(1-_raw_predictions_!$M158*'Score Dashboard'!$B$2) + 'Score Dashboard'!$B$2*_raw_predictions_!$M158*_coefficients_!G$12- _coefficients_!G$2)/_coefficients_!G$9</f>
        <v>-0.52969218056670908</v>
      </c>
      <c r="H158">
        <f>(_coefficients_!H$2 - _raw_predictions_!H158*(1-_raw_predictions_!$M158*'Score Dashboard'!$B$2) - _raw_predictions_!$M158*'Score Dashboard'!$B$2*_coefficients_!H$12)/_coefficients_!H$9</f>
        <v>0.99101754105922613</v>
      </c>
      <c r="I158">
        <f>(1-_raw_predictions_!$M158*'Score Dashboard'!$B$2) * _raw_predictions_!I158/_coefficients_!L$2 * (_raw_predictions_!J158-_coefficients_!I$2)/_coefficients_!I$9</f>
        <v>-3.6154442319116034E-2</v>
      </c>
      <c r="J158">
        <f>(1-_raw_predictions_!$M158*'Score Dashboard'!$B$2) * _raw_predictions_!K158/_coefficients_!M$2 * (_raw_predictions_!L158-_coefficients_!J$2)/_coefficients_!J$9</f>
        <v>-0.14567371732378351</v>
      </c>
    </row>
    <row r="159" spans="1:10">
      <c r="A159" t="str">
        <f>_raw_predictions_!A159</f>
        <v>Xavier Tillman</v>
      </c>
      <c r="B159">
        <f>(_raw_predictions_!B159*(1-_raw_predictions_!$M159) + 'Score Dashboard'!$B$2*_raw_predictions_!$M159*_coefficients_!B$12- _coefficients_!B$2)/_coefficients_!B$9</f>
        <v>-1.0222976620931516</v>
      </c>
      <c r="C159">
        <f>(_raw_predictions_!C159*(1-_raw_predictions_!$M159*'Score Dashboard'!$B$2) + 'Score Dashboard'!$B$2*_raw_predictions_!$M159*_coefficients_!C$12- _coefficients_!C$2)/_coefficients_!C$9</f>
        <v>-0.33862716783630065</v>
      </c>
      <c r="D159">
        <f>(_raw_predictions_!D159*(1-_raw_predictions_!$M159*'Score Dashboard'!$B$2) + 'Score Dashboard'!$B$2*_raw_predictions_!$M159*_coefficients_!D$12- _coefficients_!D$2)/_coefficients_!D$9</f>
        <v>-0.95493066041761043</v>
      </c>
      <c r="E159">
        <f>(_raw_predictions_!E159*(1-_raw_predictions_!$M159*'Score Dashboard'!$B$2) + 'Score Dashboard'!$B$2*_raw_predictions_!$M159*_coefficients_!E$12- _coefficients_!E$2)/_coefficients_!E$9</f>
        <v>-1.7880292943750129E-2</v>
      </c>
      <c r="F159">
        <f>(_raw_predictions_!F159*(1-_raw_predictions_!$M159*'Score Dashboard'!$B$2) + 'Score Dashboard'!$B$2*_raw_predictions_!$M159*_coefficients_!F$12- _coefficients_!F$2)/_coefficients_!F$9</f>
        <v>-0.34531573950783506</v>
      </c>
      <c r="G159">
        <f>(_raw_predictions_!G159*(1-_raw_predictions_!$M159*'Score Dashboard'!$B$2) + 'Score Dashboard'!$B$2*_raw_predictions_!$M159*_coefficients_!G$12- _coefficients_!G$2)/_coefficients_!G$9</f>
        <v>-1.1121585237156026</v>
      </c>
      <c r="H159">
        <f>(_coefficients_!H$2 - _raw_predictions_!H159*(1-_raw_predictions_!$M159*'Score Dashboard'!$B$2) - _raw_predictions_!$M159*'Score Dashboard'!$B$2*_coefficients_!H$12)/_coefficients_!H$9</f>
        <v>0.85971325990398462</v>
      </c>
      <c r="I159">
        <f>(1-_raw_predictions_!$M159*'Score Dashboard'!$B$2) * _raw_predictions_!I159/_coefficients_!L$2 * (_raw_predictions_!J159-_coefficients_!I$2)/_coefficients_!I$9</f>
        <v>-0.36356213867401477</v>
      </c>
      <c r="J159">
        <f>(1-_raw_predictions_!$M159*'Score Dashboard'!$B$2) * _raw_predictions_!K159/_coefficients_!M$2 * (_raw_predictions_!L159-_coefficients_!J$2)/_coefficients_!J$9</f>
        <v>0.26953609821329377</v>
      </c>
    </row>
    <row r="160" spans="1:10">
      <c r="A160" t="str">
        <f>_raw_predictions_!A160</f>
        <v>Tari Eason</v>
      </c>
      <c r="B160">
        <f>(_raw_predictions_!B160*(1-_raw_predictions_!$M160) + 'Score Dashboard'!$B$2*_raw_predictions_!$M160*_coefficients_!B$12- _coefficients_!B$2)/_coefficients_!B$9</f>
        <v>-0.50462239252207242</v>
      </c>
      <c r="C160">
        <f>(_raw_predictions_!C160*(1-_raw_predictions_!$M160*'Score Dashboard'!$B$2) + 'Score Dashboard'!$B$2*_raw_predictions_!$M160*_coefficients_!C$12- _coefficients_!C$2)/_coefficients_!C$9</f>
        <v>0.23029434577684704</v>
      </c>
      <c r="D160">
        <f>(_raw_predictions_!D160*(1-_raw_predictions_!$M160*'Score Dashboard'!$B$2) + 'Score Dashboard'!$B$2*_raw_predictions_!$M160*_coefficients_!D$12- _coefficients_!D$2)/_coefficients_!D$9</f>
        <v>-0.9111219364119173</v>
      </c>
      <c r="E160">
        <f>(_raw_predictions_!E160*(1-_raw_predictions_!$M160*'Score Dashboard'!$B$2) + 'Score Dashboard'!$B$2*_raw_predictions_!$M160*_coefficients_!E$12- _coefficients_!E$2)/_coefficients_!E$9</f>
        <v>0.37888149430136764</v>
      </c>
      <c r="F160">
        <f>(_raw_predictions_!F160*(1-_raw_predictions_!$M160*'Score Dashboard'!$B$2) + 'Score Dashboard'!$B$2*_raw_predictions_!$M160*_coefficients_!F$12- _coefficients_!F$2)/_coefficients_!F$9</f>
        <v>4.8528550069469094E-2</v>
      </c>
      <c r="G160">
        <f>(_raw_predictions_!G160*(1-_raw_predictions_!$M160*'Score Dashboard'!$B$2) + 'Score Dashboard'!$B$2*_raw_predictions_!$M160*_coefficients_!G$12- _coefficients_!G$2)/_coefficients_!G$9</f>
        <v>-0.49910481186268602</v>
      </c>
      <c r="H160">
        <f>(_coefficients_!H$2 - _raw_predictions_!H160*(1-_raw_predictions_!$M160*'Score Dashboard'!$B$2) - _raw_predictions_!$M160*'Score Dashboard'!$B$2*_coefficients_!H$12)/_coefficients_!H$9</f>
        <v>0.33409428734446556</v>
      </c>
      <c r="I160">
        <f>(1-_raw_predictions_!$M160*'Score Dashboard'!$B$2) * _raw_predictions_!I160/_coefficients_!L$2 * (_raw_predictions_!J160-_coefficients_!I$2)/_coefficients_!I$9</f>
        <v>-0.1652640622830221</v>
      </c>
      <c r="J160">
        <f>(1-_raw_predictions_!$M160*'Score Dashboard'!$B$2) * _raw_predictions_!K160/_coefficients_!M$2 * (_raw_predictions_!L160-_coefficients_!J$2)/_coefficients_!J$9</f>
        <v>-0.28629080513061855</v>
      </c>
    </row>
    <row r="161" spans="1:10">
      <c r="A161" t="str">
        <f>_raw_predictions_!A161</f>
        <v>Will Barton</v>
      </c>
      <c r="B161">
        <f>(_raw_predictions_!B161*(1-_raw_predictions_!$M161) + 'Score Dashboard'!$B$2*_raw_predictions_!$M161*_coefficients_!B$12- _coefficients_!B$2)/_coefficients_!B$9</f>
        <v>-0.97778233267097192</v>
      </c>
      <c r="C161">
        <f>(_raw_predictions_!C161*(1-_raw_predictions_!$M161*'Score Dashboard'!$B$2) + 'Score Dashboard'!$B$2*_raw_predictions_!$M161*_coefficients_!C$12- _coefficients_!C$2)/_coefficients_!C$9</f>
        <v>-1.0439840974525108</v>
      </c>
      <c r="D161">
        <f>(_raw_predictions_!D161*(1-_raw_predictions_!$M161*'Score Dashboard'!$B$2) + 'Score Dashboard'!$B$2*_raw_predictions_!$M161*_coefficients_!D$12- _coefficients_!D$2)/_coefficients_!D$9</f>
        <v>-0.72851087670062797</v>
      </c>
      <c r="E161">
        <f>(_raw_predictions_!E161*(1-_raw_predictions_!$M161*'Score Dashboard'!$B$2) + 'Score Dashboard'!$B$2*_raw_predictions_!$M161*_coefficients_!E$12- _coefficients_!E$2)/_coefficients_!E$9</f>
        <v>-0.45002737839880319</v>
      </c>
      <c r="F161">
        <f>(_raw_predictions_!F161*(1-_raw_predictions_!$M161*'Score Dashboard'!$B$2) + 'Score Dashboard'!$B$2*_raw_predictions_!$M161*_coefficients_!F$12- _coefficients_!F$2)/_coefficients_!F$9</f>
        <v>-0.62791789860887137</v>
      </c>
      <c r="G161">
        <f>(_raw_predictions_!G161*(1-_raw_predictions_!$M161*'Score Dashboard'!$B$2) + 'Score Dashboard'!$B$2*_raw_predictions_!$M161*_coefficients_!G$12- _coefficients_!G$2)/_coefficients_!G$9</f>
        <v>-0.25699213371996404</v>
      </c>
      <c r="H161">
        <f>(_coefficients_!H$2 - _raw_predictions_!H161*(1-_raw_predictions_!$M161*'Score Dashboard'!$B$2) - _raw_predictions_!$M161*'Score Dashboard'!$B$2*_coefficients_!H$12)/_coefficients_!H$9</f>
        <v>0.76247537967565826</v>
      </c>
      <c r="I161">
        <f>(1-_raw_predictions_!$M161*'Score Dashboard'!$B$2) * _raw_predictions_!I161/_coefficients_!L$2 * (_raw_predictions_!J161-_coefficients_!I$2)/_coefficients_!I$9</f>
        <v>-4.8660563449121452E-2</v>
      </c>
      <c r="J161">
        <f>(1-_raw_predictions_!$M161*'Score Dashboard'!$B$2) * _raw_predictions_!K161/_coefficients_!M$2 * (_raw_predictions_!L161-_coefficients_!J$2)/_coefficients_!J$9</f>
        <v>-0.29804099458197436</v>
      </c>
    </row>
    <row r="162" spans="1:10">
      <c r="A162" t="str">
        <f>_raw_predictions_!A162</f>
        <v>Wesley Matthews</v>
      </c>
      <c r="B162">
        <f>(_raw_predictions_!B162*(1-_raw_predictions_!$M162) + 'Score Dashboard'!$B$2*_raw_predictions_!$M162*_coefficients_!B$12- _coefficients_!B$2)/_coefficients_!B$9</f>
        <v>-1.2598236960724007</v>
      </c>
      <c r="C162">
        <f>(_raw_predictions_!C162*(1-_raw_predictions_!$M162*'Score Dashboard'!$B$2) + 'Score Dashboard'!$B$2*_raw_predictions_!$M162*_coefficients_!C$12- _coefficients_!C$2)/_coefficients_!C$9</f>
        <v>-1.1549159252021095</v>
      </c>
      <c r="D162">
        <f>(_raw_predictions_!D162*(1-_raw_predictions_!$M162*'Score Dashboard'!$B$2) + 'Score Dashboard'!$B$2*_raw_predictions_!$M162*_coefficients_!D$12- _coefficients_!D$2)/_coefficients_!D$9</f>
        <v>-1.121606321614359</v>
      </c>
      <c r="E162">
        <f>(_raw_predictions_!E162*(1-_raw_predictions_!$M162*'Score Dashboard'!$B$2) + 'Score Dashboard'!$B$2*_raw_predictions_!$M162*_coefficients_!E$12- _coefficients_!E$2)/_coefficients_!E$9</f>
        <v>-0.66915574740504502</v>
      </c>
      <c r="F162">
        <f>(_raw_predictions_!F162*(1-_raw_predictions_!$M162*'Score Dashboard'!$B$2) + 'Score Dashboard'!$B$2*_raw_predictions_!$M162*_coefficients_!F$12- _coefficients_!F$2)/_coefficients_!F$9</f>
        <v>-0.60030441785360622</v>
      </c>
      <c r="G162">
        <f>(_raw_predictions_!G162*(1-_raw_predictions_!$M162*'Score Dashboard'!$B$2) + 'Score Dashboard'!$B$2*_raw_predictions_!$M162*_coefficients_!G$12- _coefficients_!G$2)/_coefficients_!G$9</f>
        <v>-0.68347604471030921</v>
      </c>
      <c r="H162">
        <f>(_coefficients_!H$2 - _raw_predictions_!H162*(1-_raw_predictions_!$M162*'Score Dashboard'!$B$2) - _raw_predictions_!$M162*'Score Dashboard'!$B$2*_coefficients_!H$12)/_coefficients_!H$9</f>
        <v>1.0577079963973481</v>
      </c>
      <c r="I162">
        <f>(1-_raw_predictions_!$M162*'Score Dashboard'!$B$2) * _raw_predictions_!I162/_coefficients_!L$2 * (_raw_predictions_!J162-_coefficients_!I$2)/_coefficients_!I$9</f>
        <v>-2.5372229038027119E-2</v>
      </c>
      <c r="J162">
        <f>(1-_raw_predictions_!$M162*'Score Dashboard'!$B$2) * _raw_predictions_!K162/_coefficients_!M$2 * (_raw_predictions_!L162-_coefficients_!J$2)/_coefficients_!J$9</f>
        <v>-0.12546959943383726</v>
      </c>
    </row>
    <row r="163" spans="1:10">
      <c r="A163" t="str">
        <f>_raw_predictions_!A163</f>
        <v>Wenyen Gabriel</v>
      </c>
      <c r="B163">
        <f>(_raw_predictions_!B163*(1-_raw_predictions_!$M163) + 'Score Dashboard'!$B$2*_raw_predictions_!$M163*_coefficients_!B$12- _coefficients_!B$2)/_coefficients_!B$9</f>
        <v>-1.1148303127620194</v>
      </c>
      <c r="C163">
        <f>(_raw_predictions_!C163*(1-_raw_predictions_!$M163*'Score Dashboard'!$B$2) + 'Score Dashboard'!$B$2*_raw_predictions_!$M163*_coefficients_!C$12- _coefficients_!C$2)/_coefficients_!C$9</f>
        <v>-0.52663795477777064</v>
      </c>
      <c r="D163">
        <f>(_raw_predictions_!D163*(1-_raw_predictions_!$M163*'Score Dashboard'!$B$2) + 'Score Dashboard'!$B$2*_raw_predictions_!$M163*_coefficients_!D$12- _coefficients_!D$2)/_coefficients_!D$9</f>
        <v>-1.1668303306884042</v>
      </c>
      <c r="E163">
        <f>(_raw_predictions_!E163*(1-_raw_predictions_!$M163*'Score Dashboard'!$B$2) + 'Score Dashboard'!$B$2*_raw_predictions_!$M163*_coefficients_!E$12- _coefficients_!E$2)/_coefficients_!E$9</f>
        <v>-0.57683041472877083</v>
      </c>
      <c r="F163">
        <f>(_raw_predictions_!F163*(1-_raw_predictions_!$M163*'Score Dashboard'!$B$2) + 'Score Dashboard'!$B$2*_raw_predictions_!$M163*_coefficients_!F$12- _coefficients_!F$2)/_coefficients_!F$9</f>
        <v>-0.27687513767237215</v>
      </c>
      <c r="G163">
        <f>(_raw_predictions_!G163*(1-_raw_predictions_!$M163*'Score Dashboard'!$B$2) + 'Score Dashboard'!$B$2*_raw_predictions_!$M163*_coefficients_!G$12- _coefficients_!G$2)/_coefficients_!G$9</f>
        <v>-0.94323431681701442</v>
      </c>
      <c r="H163">
        <f>(_coefficients_!H$2 - _raw_predictions_!H163*(1-_raw_predictions_!$M163*'Score Dashboard'!$B$2) - _raw_predictions_!$M163*'Score Dashboard'!$B$2*_coefficients_!H$12)/_coefficients_!H$9</f>
        <v>0.85031406005627552</v>
      </c>
      <c r="I163">
        <f>(1-_raw_predictions_!$M163*'Score Dashboard'!$B$2) * _raw_predictions_!I163/_coefficients_!L$2 * (_raw_predictions_!J163-_coefficients_!I$2)/_coefficients_!I$9</f>
        <v>-0.26455771819555074</v>
      </c>
      <c r="J163">
        <f>(1-_raw_predictions_!$M163*'Score Dashboard'!$B$2) * _raw_predictions_!K163/_coefficients_!M$2 * (_raw_predictions_!L163-_coefficients_!J$2)/_coefficients_!J$9</f>
        <v>0.14195242132106919</v>
      </c>
    </row>
    <row r="164" spans="1:10">
      <c r="A164" t="str">
        <f>_raw_predictions_!A164</f>
        <v>Wendell Moore Jr.</v>
      </c>
      <c r="B164">
        <f>(_raw_predictions_!B164*(1-_raw_predictions_!$M164) + 'Score Dashboard'!$B$2*_raw_predictions_!$M164*_coefficients_!B$12- _coefficients_!B$2)/_coefficients_!B$9</f>
        <v>-1.1701356749616043</v>
      </c>
      <c r="C164">
        <f>(_raw_predictions_!C164*(1-_raw_predictions_!$M164*'Score Dashboard'!$B$2) + 'Score Dashboard'!$B$2*_raw_predictions_!$M164*_coefficients_!C$12- _coefficients_!C$2)/_coefficients_!C$9</f>
        <v>-1.1090239330109155</v>
      </c>
      <c r="D164">
        <f>(_raw_predictions_!D164*(1-_raw_predictions_!$M164*'Score Dashboard'!$B$2) + 'Score Dashboard'!$B$2*_raw_predictions_!$M164*_coefficients_!D$12- _coefficients_!D$2)/_coefficients_!D$9</f>
        <v>-1.0219395295850964</v>
      </c>
      <c r="E164">
        <f>(_raw_predictions_!E164*(1-_raw_predictions_!$M164*'Score Dashboard'!$B$2) + 'Score Dashboard'!$B$2*_raw_predictions_!$M164*_coefficients_!E$12- _coefficients_!E$2)/_coefficients_!E$9</f>
        <v>-0.62174963673212247</v>
      </c>
      <c r="F164">
        <f>(_raw_predictions_!F164*(1-_raw_predictions_!$M164*'Score Dashboard'!$B$2) + 'Score Dashboard'!$B$2*_raw_predictions_!$M164*_coefficients_!F$12- _coefficients_!F$2)/_coefficients_!F$9</f>
        <v>-0.64197570051877961</v>
      </c>
      <c r="G164">
        <f>(_raw_predictions_!G164*(1-_raw_predictions_!$M164*'Score Dashboard'!$B$2) + 'Score Dashboard'!$B$2*_raw_predictions_!$M164*_coefficients_!G$12- _coefficients_!G$2)/_coefficients_!G$9</f>
        <v>-0.91436887199605754</v>
      </c>
      <c r="H164">
        <f>(_coefficients_!H$2 - _raw_predictions_!H164*(1-_raw_predictions_!$M164*'Score Dashboard'!$B$2) - _raw_predictions_!$M164*'Score Dashboard'!$B$2*_coefficients_!H$12)/_coefficients_!H$9</f>
        <v>0.86835754198642656</v>
      </c>
      <c r="I164">
        <f>(1-_raw_predictions_!$M164*'Score Dashboard'!$B$2) * _raw_predictions_!I164/_coefficients_!L$2 * (_raw_predictions_!J164-_coefficients_!I$2)/_coefficients_!I$9</f>
        <v>-3.573516888009131E-2</v>
      </c>
      <c r="J164">
        <f>(1-_raw_predictions_!$M164*'Score Dashboard'!$B$2) * _raw_predictions_!K164/_coefficients_!M$2 * (_raw_predictions_!L164-_coefficients_!J$2)/_coefficients_!J$9</f>
        <v>-0.12140089348077741</v>
      </c>
    </row>
    <row r="165" spans="1:10">
      <c r="A165" t="str">
        <f>_raw_predictions_!A165</f>
        <v>Wendell Carter Jr.</v>
      </c>
      <c r="B165">
        <f>(_raw_predictions_!B165*(1-_raw_predictions_!$M165) + 'Score Dashboard'!$B$2*_raw_predictions_!$M165*_coefficients_!B$12- _coefficients_!B$2)/_coefficients_!B$9</f>
        <v>-0.24680097532845124</v>
      </c>
      <c r="C165">
        <f>(_raw_predictions_!C165*(1-_raw_predictions_!$M165*'Score Dashboard'!$B$2) + 'Score Dashboard'!$B$2*_raw_predictions_!$M165*_coefficients_!C$12- _coefficients_!C$2)/_coefficients_!C$9</f>
        <v>0.88605000269118372</v>
      </c>
      <c r="D165">
        <f>(_raw_predictions_!D165*(1-_raw_predictions_!$M165*'Score Dashboard'!$B$2) + 'Score Dashboard'!$B$2*_raw_predictions_!$M165*_coefficients_!D$12- _coefficients_!D$2)/_coefficients_!D$9</f>
        <v>-0.58983112756983624</v>
      </c>
      <c r="E165">
        <f>(_raw_predictions_!E165*(1-_raw_predictions_!$M165*'Score Dashboard'!$B$2) + 'Score Dashboard'!$B$2*_raw_predictions_!$M165*_coefficients_!E$12- _coefficients_!E$2)/_coefficients_!E$9</f>
        <v>-0.48436074535526985</v>
      </c>
      <c r="F165">
        <f>(_raw_predictions_!F165*(1-_raw_predictions_!$M165*'Score Dashboard'!$B$2) + 'Score Dashboard'!$B$2*_raw_predictions_!$M165*_coefficients_!F$12- _coefficients_!F$2)/_coefficients_!F$9</f>
        <v>-0.20533285877915075</v>
      </c>
      <c r="G165">
        <f>(_raw_predictions_!G165*(1-_raw_predictions_!$M165*'Score Dashboard'!$B$2) + 'Score Dashboard'!$B$2*_raw_predictions_!$M165*_coefficients_!G$12- _coefficients_!G$2)/_coefficients_!G$9</f>
        <v>-0.30964716915321455</v>
      </c>
      <c r="H165">
        <f>(_coefficients_!H$2 - _raw_predictions_!H165*(1-_raw_predictions_!$M165*'Score Dashboard'!$B$2) - _raw_predictions_!$M165*'Score Dashboard'!$B$2*_coefficients_!H$12)/_coefficients_!H$9</f>
        <v>0.11341927299821446</v>
      </c>
      <c r="I165">
        <f>(1-_raw_predictions_!$M165*'Score Dashboard'!$B$2) * _raw_predictions_!I165/_coefficients_!L$2 * (_raw_predictions_!J165-_coefficients_!I$2)/_coefficients_!I$9</f>
        <v>-0.31924177334256859</v>
      </c>
      <c r="J165">
        <f>(1-_raw_predictions_!$M165*'Score Dashboard'!$B$2) * _raw_predictions_!K165/_coefficients_!M$2 * (_raw_predictions_!L165-_coefficients_!J$2)/_coefficients_!J$9</f>
        <v>0.19298796512556082</v>
      </c>
    </row>
    <row r="166" spans="1:10">
      <c r="A166" t="str">
        <f>_raw_predictions_!A166</f>
        <v>Walker Kessler</v>
      </c>
      <c r="B166">
        <f>(_raw_predictions_!B166*(1-_raw_predictions_!$M166) + 'Score Dashboard'!$B$2*_raw_predictions_!$M166*_coefficients_!B$12- _coefficients_!B$2)/_coefficients_!B$9</f>
        <v>-0.49930364223983614</v>
      </c>
      <c r="C166">
        <f>(_raw_predictions_!C166*(1-_raw_predictions_!$M166*'Score Dashboard'!$B$2) + 'Score Dashboard'!$B$2*_raw_predictions_!$M166*_coefficients_!C$12- _coefficients_!C$2)/_coefficients_!C$9</f>
        <v>1.5653191316406898</v>
      </c>
      <c r="D166">
        <f>(_raw_predictions_!D166*(1-_raw_predictions_!$M166*'Score Dashboard'!$B$2) + 'Score Dashboard'!$B$2*_raw_predictions_!$M166*_coefficients_!D$12- _coefficients_!D$2)/_coefficients_!D$9</f>
        <v>-1.0372270263366579</v>
      </c>
      <c r="E166">
        <f>(_raw_predictions_!E166*(1-_raw_predictions_!$M166*'Score Dashboard'!$B$2) + 'Score Dashboard'!$B$2*_raw_predictions_!$M166*_coefficients_!E$12- _coefficients_!E$2)/_coefficients_!E$9</f>
        <v>-0.5457200894894535</v>
      </c>
      <c r="F166">
        <f>(_raw_predictions_!F166*(1-_raw_predictions_!$M166*'Score Dashboard'!$B$2) + 'Score Dashboard'!$B$2*_raw_predictions_!$M166*_coefficients_!F$12- _coefficients_!F$2)/_coefficients_!F$9</f>
        <v>2.5464934869905176</v>
      </c>
      <c r="G166">
        <f>(_raw_predictions_!G166*(1-_raw_predictions_!$M166*'Score Dashboard'!$B$2) + 'Score Dashboard'!$B$2*_raw_predictions_!$M166*_coefficients_!G$12- _coefficients_!G$2)/_coefficients_!G$9</f>
        <v>-1.2735994136087905</v>
      </c>
      <c r="H166">
        <f>(_coefficients_!H$2 - _raw_predictions_!H166*(1-_raw_predictions_!$M166*'Score Dashboard'!$B$2) - _raw_predictions_!$M166*'Score Dashboard'!$B$2*_coefficients_!H$12)/_coefficients_!H$9</f>
        <v>0.57583757983360651</v>
      </c>
      <c r="I166">
        <f>(1-_raw_predictions_!$M166*'Score Dashboard'!$B$2) * _raw_predictions_!I166/_coefficients_!L$2 * (_raw_predictions_!J166-_coefficients_!I$2)/_coefficients_!I$9</f>
        <v>-1.1322953924017893</v>
      </c>
      <c r="J166">
        <f>(1-_raw_predictions_!$M166*'Score Dashboard'!$B$2) * _raw_predictions_!K166/_coefficients_!M$2 * (_raw_predictions_!L166-_coefficients_!J$2)/_coefficients_!J$9</f>
        <v>0.93665544457397598</v>
      </c>
    </row>
    <row r="167" spans="1:10">
      <c r="A167" t="str">
        <f>_raw_predictions_!A167</f>
        <v>Vlatko Cancar</v>
      </c>
      <c r="B167">
        <f>(_raw_predictions_!B167*(1-_raw_predictions_!$M167) + 'Score Dashboard'!$B$2*_raw_predictions_!$M167*_coefficients_!B$12- _coefficients_!B$2)/_coefficients_!B$9</f>
        <v>-1.2853689000693296</v>
      </c>
      <c r="C167">
        <f>(_raw_predictions_!C167*(1-_raw_predictions_!$M167*'Score Dashboard'!$B$2) + 'Score Dashboard'!$B$2*_raw_predictions_!$M167*_coefficients_!C$12- _coefficients_!C$2)/_coefficients_!C$9</f>
        <v>-1.1409880874404472</v>
      </c>
      <c r="D167">
        <f>(_raw_predictions_!D167*(1-_raw_predictions_!$M167*'Score Dashboard'!$B$2) + 'Score Dashboard'!$B$2*_raw_predictions_!$M167*_coefficients_!D$12- _coefficients_!D$2)/_coefficients_!D$9</f>
        <v>-1.0979792487804108</v>
      </c>
      <c r="E167">
        <f>(_raw_predictions_!E167*(1-_raw_predictions_!$M167*'Score Dashboard'!$B$2) + 'Score Dashboard'!$B$2*_raw_predictions_!$M167*_coefficients_!E$12- _coefficients_!E$2)/_coefficients_!E$9</f>
        <v>-0.81729273645902578</v>
      </c>
      <c r="F167">
        <f>(_raw_predictions_!F167*(1-_raw_predictions_!$M167*'Score Dashboard'!$B$2) + 'Score Dashboard'!$B$2*_raw_predictions_!$M167*_coefficients_!F$12- _coefficients_!F$2)/_coefficients_!F$9</f>
        <v>-0.73112920948024884</v>
      </c>
      <c r="G167">
        <f>(_raw_predictions_!G167*(1-_raw_predictions_!$M167*'Score Dashboard'!$B$2) + 'Score Dashboard'!$B$2*_raw_predictions_!$M167*_coefficients_!G$12- _coefficients_!G$2)/_coefficients_!G$9</f>
        <v>-0.73550501216878483</v>
      </c>
      <c r="H167">
        <f>(_coefficients_!H$2 - _raw_predictions_!H167*(1-_raw_predictions_!$M167*'Score Dashboard'!$B$2) - _raw_predictions_!$M167*'Score Dashboard'!$B$2*_coefficients_!H$12)/_coefficients_!H$9</f>
        <v>1.0371665031721224</v>
      </c>
      <c r="I167">
        <f>(1-_raw_predictions_!$M167*'Score Dashboard'!$B$2) * _raw_predictions_!I167/_coefficients_!L$2 * (_raw_predictions_!J167-_coefficients_!I$2)/_coefficients_!I$9</f>
        <v>1.5335197792369026E-2</v>
      </c>
      <c r="J167">
        <f>(1-_raw_predictions_!$M167*'Score Dashboard'!$B$2) * _raw_predictions_!K167/_coefficients_!M$2 * (_raw_predictions_!L167-_coefficients_!J$2)/_coefficients_!J$9</f>
        <v>-6.0368921786977829E-2</v>
      </c>
    </row>
    <row r="168" spans="1:10">
      <c r="A168" t="str">
        <f>_raw_predictions_!A168</f>
        <v>Vit Krejci</v>
      </c>
      <c r="B168">
        <f>(_raw_predictions_!B168*(1-_raw_predictions_!$M168) + 'Score Dashboard'!$B$2*_raw_predictions_!$M168*_coefficients_!B$12- _coefficients_!B$2)/_coefficients_!B$9</f>
        <v>-1.2131477104476891</v>
      </c>
      <c r="C168">
        <f>(_raw_predictions_!C168*(1-_raw_predictions_!$M168*'Score Dashboard'!$B$2) + 'Score Dashboard'!$B$2*_raw_predictions_!$M168*_coefficients_!C$12- _coefficients_!C$2)/_coefficients_!C$9</f>
        <v>-1.123832843249958</v>
      </c>
      <c r="D168">
        <f>(_raw_predictions_!D168*(1-_raw_predictions_!$M168*'Score Dashboard'!$B$2) + 'Score Dashboard'!$B$2*_raw_predictions_!$M168*_coefficients_!D$12- _coefficients_!D$2)/_coefficients_!D$9</f>
        <v>-0.84091208477385915</v>
      </c>
      <c r="E168">
        <f>(_raw_predictions_!E168*(1-_raw_predictions_!$M168*'Score Dashboard'!$B$2) + 'Score Dashboard'!$B$2*_raw_predictions_!$M168*_coefficients_!E$12- _coefficients_!E$2)/_coefficients_!E$9</f>
        <v>-0.56575543906184633</v>
      </c>
      <c r="F168">
        <f>(_raw_predictions_!F168*(1-_raw_predictions_!$M168*'Score Dashboard'!$B$2) + 'Score Dashboard'!$B$2*_raw_predictions_!$M168*_coefficients_!F$12- _coefficients_!F$2)/_coefficients_!F$9</f>
        <v>-0.62634418752814935</v>
      </c>
      <c r="G168">
        <f>(_raw_predictions_!G168*(1-_raw_predictions_!$M168*'Score Dashboard'!$B$2) + 'Score Dashboard'!$B$2*_raw_predictions_!$M168*_coefficients_!G$12- _coefficients_!G$2)/_coefficients_!G$9</f>
        <v>-0.86858328154424569</v>
      </c>
      <c r="H168">
        <f>(_coefficients_!H$2 - _raw_predictions_!H168*(1-_raw_predictions_!$M168*'Score Dashboard'!$B$2) - _raw_predictions_!$M168*'Score Dashboard'!$B$2*_coefficients_!H$12)/_coefficients_!H$9</f>
        <v>0.8696004739519444</v>
      </c>
      <c r="I168">
        <f>(1-_raw_predictions_!$M168*'Score Dashboard'!$B$2) * _raw_predictions_!I168/_coefficients_!L$2 * (_raw_predictions_!J168-_coefficients_!I$2)/_coefficients_!I$9</f>
        <v>-2.7363181083290253E-2</v>
      </c>
      <c r="J168">
        <f>(1-_raw_predictions_!$M168*'Score Dashboard'!$B$2) * _raw_predictions_!K168/_coefficients_!M$2 * (_raw_predictions_!L168-_coefficients_!J$2)/_coefficients_!J$9</f>
        <v>-8.2452978713550881E-2</v>
      </c>
    </row>
    <row r="169" spans="1:10">
      <c r="A169" t="str">
        <f>_raw_predictions_!A169</f>
        <v>Vince Williams Jr.</v>
      </c>
      <c r="B169">
        <f>(_raw_predictions_!B169*(1-_raw_predictions_!$M169) + 'Score Dashboard'!$B$2*_raw_predictions_!$M169*_coefficients_!B$12- _coefficients_!B$2)/_coefficients_!B$9</f>
        <v>-1.1795094096569938</v>
      </c>
      <c r="C169">
        <f>(_raw_predictions_!C169*(1-_raw_predictions_!$M169*'Score Dashboard'!$B$2) + 'Score Dashboard'!$B$2*_raw_predictions_!$M169*_coefficients_!C$12- _coefficients_!C$2)/_coefficients_!C$9</f>
        <v>-1.1918829113343874</v>
      </c>
      <c r="D169">
        <f>(_raw_predictions_!D169*(1-_raw_predictions_!$M169*'Score Dashboard'!$B$2) + 'Score Dashboard'!$B$2*_raw_predictions_!$M169*_coefficients_!D$12- _coefficients_!D$2)/_coefficients_!D$9</f>
        <v>-1.0471614198899397</v>
      </c>
      <c r="E169">
        <f>(_raw_predictions_!E169*(1-_raw_predictions_!$M169*'Score Dashboard'!$B$2) + 'Score Dashboard'!$B$2*_raw_predictions_!$M169*_coefficients_!E$12- _coefficients_!E$2)/_coefficients_!E$9</f>
        <v>-0.60741453630769426</v>
      </c>
      <c r="F169">
        <f>(_raw_predictions_!F169*(1-_raw_predictions_!$M169*'Score Dashboard'!$B$2) + 'Score Dashboard'!$B$2*_raw_predictions_!$M169*_coefficients_!F$12- _coefficients_!F$2)/_coefficients_!F$9</f>
        <v>-0.67799963569854682</v>
      </c>
      <c r="G169">
        <f>(_raw_predictions_!G169*(1-_raw_predictions_!$M169*'Score Dashboard'!$B$2) + 'Score Dashboard'!$B$2*_raw_predictions_!$M169*_coefficients_!G$12- _coefficients_!G$2)/_coefficients_!G$9</f>
        <v>-0.75723760058682577</v>
      </c>
      <c r="H169">
        <f>(_coefficients_!H$2 - _raw_predictions_!H169*(1-_raw_predictions_!$M169*'Score Dashboard'!$B$2) - _raw_predictions_!$M169*'Score Dashboard'!$B$2*_coefficients_!H$12)/_coefficients_!H$9</f>
        <v>0.92756883143807289</v>
      </c>
      <c r="I169">
        <f>(1-_raw_predictions_!$M169*'Score Dashboard'!$B$2) * _raw_predictions_!I169/_coefficients_!L$2 * (_raw_predictions_!J169-_coefficients_!I$2)/_coefficients_!I$9</f>
        <v>-4.6388347968402879E-3</v>
      </c>
      <c r="J169">
        <f>(1-_raw_predictions_!$M169*'Score Dashboard'!$B$2) * _raw_predictions_!K169/_coefficients_!M$2 * (_raw_predictions_!L169-_coefficients_!J$2)/_coefficients_!J$9</f>
        <v>-8.1056708858464013E-2</v>
      </c>
    </row>
    <row r="170" spans="1:10">
      <c r="A170" t="str">
        <f>_raw_predictions_!A170</f>
        <v>Vernon Carey Jr.</v>
      </c>
      <c r="B170">
        <f>(_raw_predictions_!B170*(1-_raw_predictions_!$M170) + 'Score Dashboard'!$B$2*_raw_predictions_!$M170*_coefficients_!B$12- _coefficients_!B$2)/_coefficients_!B$9</f>
        <v>-1.2119758017129241</v>
      </c>
      <c r="C170">
        <f>(_raw_predictions_!C170*(1-_raw_predictions_!$M170*'Score Dashboard'!$B$2) + 'Score Dashboard'!$B$2*_raw_predictions_!$M170*_coefficients_!C$12- _coefficients_!C$2)/_coefficients_!C$9</f>
        <v>-0.94477606476959464</v>
      </c>
      <c r="D170">
        <f>(_raw_predictions_!D170*(1-_raw_predictions_!$M170*'Score Dashboard'!$B$2) + 'Score Dashboard'!$B$2*_raw_predictions_!$M170*_coefficients_!D$12- _coefficients_!D$2)/_coefficients_!D$9</f>
        <v>-1.1112358005646998</v>
      </c>
      <c r="E170">
        <f>(_raw_predictions_!E170*(1-_raw_predictions_!$M170*'Score Dashboard'!$B$2) + 'Score Dashboard'!$B$2*_raw_predictions_!$M170*_coefficients_!E$12- _coefficients_!E$2)/_coefficients_!E$9</f>
        <v>-0.70646316248531216</v>
      </c>
      <c r="F170">
        <f>(_raw_predictions_!F170*(1-_raw_predictions_!$M170*'Score Dashboard'!$B$2) + 'Score Dashboard'!$B$2*_raw_predictions_!$M170*_coefficients_!F$12- _coefficients_!F$2)/_coefficients_!F$9</f>
        <v>-0.36991290715622538</v>
      </c>
      <c r="G170">
        <f>(_raw_predictions_!G170*(1-_raw_predictions_!$M170*'Score Dashboard'!$B$2) + 'Score Dashboard'!$B$2*_raw_predictions_!$M170*_coefficients_!G$12- _coefficients_!G$2)/_coefficients_!G$9</f>
        <v>-0.99218068143731886</v>
      </c>
      <c r="H170">
        <f>(_coefficients_!H$2 - _raw_predictions_!H170*(1-_raw_predictions_!$M170*'Score Dashboard'!$B$2) - _raw_predictions_!$M170*'Score Dashboard'!$B$2*_coefficients_!H$12)/_coefficients_!H$9</f>
        <v>0.97219536036025023</v>
      </c>
      <c r="I170">
        <f>(1-_raw_predictions_!$M170*'Score Dashboard'!$B$2) * _raw_predictions_!I170/_coefficients_!L$2 * (_raw_predictions_!J170-_coefficients_!I$2)/_coefficients_!I$9</f>
        <v>-0.10374089445867771</v>
      </c>
      <c r="J170">
        <f>(1-_raw_predictions_!$M170*'Score Dashboard'!$B$2) * _raw_predictions_!K170/_coefficients_!M$2 * (_raw_predictions_!L170-_coefficients_!J$2)/_coefficients_!J$9</f>
        <v>1.9226029306660147E-2</v>
      </c>
    </row>
    <row r="171" spans="1:10">
      <c r="A171" t="str">
        <f>_raw_predictions_!A171</f>
        <v>Usman Garuba</v>
      </c>
      <c r="B171">
        <f>(_raw_predictions_!B171*(1-_raw_predictions_!$M171) + 'Score Dashboard'!$B$2*_raw_predictions_!$M171*_coefficients_!B$12- _coefficients_!B$2)/_coefficients_!B$9</f>
        <v>-1.1782421178194613</v>
      </c>
      <c r="C171">
        <f>(_raw_predictions_!C171*(1-_raw_predictions_!$M171*'Score Dashboard'!$B$2) + 'Score Dashboard'!$B$2*_raw_predictions_!$M171*_coefficients_!C$12- _coefficients_!C$2)/_coefficients_!C$9</f>
        <v>-0.48950368427776531</v>
      </c>
      <c r="D171">
        <f>(_raw_predictions_!D171*(1-_raw_predictions_!$M171*'Score Dashboard'!$B$2) + 'Score Dashboard'!$B$2*_raw_predictions_!$M171*_coefficients_!D$12- _coefficients_!D$2)/_coefficients_!D$9</f>
        <v>-1.1062233275212647</v>
      </c>
      <c r="E171">
        <f>(_raw_predictions_!E171*(1-_raw_predictions_!$M171*'Score Dashboard'!$B$2) + 'Score Dashboard'!$B$2*_raw_predictions_!$M171*_coefficients_!E$12- _coefficients_!E$2)/_coefficients_!E$9</f>
        <v>-0.37156377733585338</v>
      </c>
      <c r="F171">
        <f>(_raw_predictions_!F171*(1-_raw_predictions_!$M171*'Score Dashboard'!$B$2) + 'Score Dashboard'!$B$2*_raw_predictions_!$M171*_coefficients_!F$12- _coefficients_!F$2)/_coefficients_!F$9</f>
        <v>-0.22457529569727863</v>
      </c>
      <c r="G171">
        <f>(_raw_predictions_!G171*(1-_raw_predictions_!$M171*'Score Dashboard'!$B$2) + 'Score Dashboard'!$B$2*_raw_predictions_!$M171*_coefficients_!G$12- _coefficients_!G$2)/_coefficients_!G$9</f>
        <v>-0.86392999129259551</v>
      </c>
      <c r="H171">
        <f>(_coefficients_!H$2 - _raw_predictions_!H171*(1-_raw_predictions_!$M171*'Score Dashboard'!$B$2) - _raw_predictions_!$M171*'Score Dashboard'!$B$2*_coefficients_!H$12)/_coefficients_!H$9</f>
        <v>0.84753354909348499</v>
      </c>
      <c r="I171">
        <f>(1-_raw_predictions_!$M171*'Score Dashboard'!$B$2) * _raw_predictions_!I171/_coefficients_!L$2 * (_raw_predictions_!J171-_coefficients_!I$2)/_coefficients_!I$9</f>
        <v>-0.21893069895452955</v>
      </c>
      <c r="J171">
        <f>(1-_raw_predictions_!$M171*'Score Dashboard'!$B$2) * _raw_predictions_!K171/_coefficients_!M$2 * (_raw_predictions_!L171-_coefficients_!J$2)/_coefficients_!J$9</f>
        <v>2.0406029207435863E-2</v>
      </c>
    </row>
    <row r="172" spans="1:10">
      <c r="A172" t="str">
        <f>_raw_predictions_!A172</f>
        <v>Udonis Haslem</v>
      </c>
      <c r="B172">
        <f>(_raw_predictions_!B172*(1-_raw_predictions_!$M172) + 'Score Dashboard'!$B$2*_raw_predictions_!$M172*_coefficients_!B$12- _coefficients_!B$2)/_coefficients_!B$9</f>
        <v>-1.1549862692925457</v>
      </c>
      <c r="C172">
        <f>(_raw_predictions_!C172*(1-_raw_predictions_!$M172*'Score Dashboard'!$B$2) + 'Score Dashboard'!$B$2*_raw_predictions_!$M172*_coefficients_!C$12- _coefficients_!C$2)/_coefficients_!C$9</f>
        <v>-1.1142398568005774</v>
      </c>
      <c r="D172">
        <f>(_raw_predictions_!D172*(1-_raw_predictions_!$M172*'Score Dashboard'!$B$2) + 'Score Dashboard'!$B$2*_raw_predictions_!$M172*_coefficients_!D$12- _coefficients_!D$2)/_coefficients_!D$9</f>
        <v>-1.086996714482704</v>
      </c>
      <c r="E172">
        <f>(_raw_predictions_!E172*(1-_raw_predictions_!$M172*'Score Dashboard'!$B$2) + 'Score Dashboard'!$B$2*_raw_predictions_!$M172*_coefficients_!E$12- _coefficients_!E$2)/_coefficients_!E$9</f>
        <v>-0.74653581253551959</v>
      </c>
      <c r="F172">
        <f>(_raw_predictions_!F172*(1-_raw_predictions_!$M172*'Score Dashboard'!$B$2) + 'Score Dashboard'!$B$2*_raw_predictions_!$M172*_coefficients_!F$12- _coefficients_!F$2)/_coefficients_!F$9</f>
        <v>-0.54548269490179402</v>
      </c>
      <c r="G172">
        <f>(_raw_predictions_!G172*(1-_raw_predictions_!$M172*'Score Dashboard'!$B$2) + 'Score Dashboard'!$B$2*_raw_predictions_!$M172*_coefficients_!G$12- _coefficients_!G$2)/_coefficients_!G$9</f>
        <v>-0.80621611978771235</v>
      </c>
      <c r="H172">
        <f>(_coefficients_!H$2 - _raw_predictions_!H172*(1-_raw_predictions_!$M172*'Score Dashboard'!$B$2) - _raw_predictions_!$M172*'Score Dashboard'!$B$2*_coefficients_!H$12)/_coefficients_!H$9</f>
        <v>0.98725673476512166</v>
      </c>
      <c r="I172">
        <f>(1-_raw_predictions_!$M172*'Score Dashboard'!$B$2) * _raw_predictions_!I172/_coefficients_!L$2 * (_raw_predictions_!J172-_coefficients_!I$2)/_coefficients_!I$9</f>
        <v>-5.9747085694700046E-3</v>
      </c>
      <c r="J172">
        <f>(1-_raw_predictions_!$M172*'Score Dashboard'!$B$2) * _raw_predictions_!K172/_coefficients_!M$2 * (_raw_predictions_!L172-_coefficients_!J$2)/_coefficients_!J$9</f>
        <v>-3.8859827832104947E-2</v>
      </c>
    </row>
    <row r="173" spans="1:10">
      <c r="A173" t="str">
        <f>_raw_predictions_!A173</f>
        <v>Udoka Azubuike</v>
      </c>
      <c r="B173">
        <f>(_raw_predictions_!B173*(1-_raw_predictions_!$M173) + 'Score Dashboard'!$B$2*_raw_predictions_!$M173*_coefficients_!B$12- _coefficients_!B$2)/_coefficients_!B$9</f>
        <v>-1.2204945427492802</v>
      </c>
      <c r="C173">
        <f>(_raw_predictions_!C173*(1-_raw_predictions_!$M173*'Score Dashboard'!$B$2) + 'Score Dashboard'!$B$2*_raw_predictions_!$M173*_coefficients_!C$12- _coefficients_!C$2)/_coefficients_!C$9</f>
        <v>-0.72821923792075915</v>
      </c>
      <c r="D173">
        <f>(_raw_predictions_!D173*(1-_raw_predictions_!$M173*'Score Dashboard'!$B$2) + 'Score Dashboard'!$B$2*_raw_predictions_!$M173*_coefficients_!D$12- _coefficients_!D$2)/_coefficients_!D$9</f>
        <v>-1.223289184210522</v>
      </c>
      <c r="E173">
        <f>(_raw_predictions_!E173*(1-_raw_predictions_!$M173*'Score Dashboard'!$B$2) + 'Score Dashboard'!$B$2*_raw_predictions_!$M173*_coefficients_!E$12- _coefficients_!E$2)/_coefficients_!E$9</f>
        <v>-0.80677175131325007</v>
      </c>
      <c r="F173">
        <f>(_raw_predictions_!F173*(1-_raw_predictions_!$M173*'Score Dashboard'!$B$2) + 'Score Dashboard'!$B$2*_raw_predictions_!$M173*_coefficients_!F$12- _coefficients_!F$2)/_coefficients_!F$9</f>
        <v>-0.31330808252391223</v>
      </c>
      <c r="G173">
        <f>(_raw_predictions_!G173*(1-_raw_predictions_!$M173*'Score Dashboard'!$B$2) + 'Score Dashboard'!$B$2*_raw_predictions_!$M173*_coefficients_!G$12- _coefficients_!G$2)/_coefficients_!G$9</f>
        <v>-1.1335695455343626</v>
      </c>
      <c r="H173">
        <f>(_coefficients_!H$2 - _raw_predictions_!H173*(1-_raw_predictions_!$M173*'Score Dashboard'!$B$2) - _raw_predictions_!$M173*'Score Dashboard'!$B$2*_coefficients_!H$12)/_coefficients_!H$9</f>
        <v>0.90205393776759646</v>
      </c>
      <c r="I173">
        <f>(1-_raw_predictions_!$M173*'Score Dashboard'!$B$2) * _raw_predictions_!I173/_coefficients_!L$2 * (_raw_predictions_!J173-_coefficients_!I$2)/_coefficients_!I$9</f>
        <v>-0.31582525234555031</v>
      </c>
      <c r="J173">
        <f>(1-_raw_predictions_!$M173*'Score Dashboard'!$B$2) * _raw_predictions_!K173/_coefficients_!M$2 * (_raw_predictions_!L173-_coefficients_!J$2)/_coefficients_!J$9</f>
        <v>0.30056913936936724</v>
      </c>
    </row>
    <row r="174" spans="1:10">
      <c r="A174" t="str">
        <f>_raw_predictions_!A174</f>
        <v>Willy Hernangomez</v>
      </c>
      <c r="B174">
        <f>(_raw_predictions_!B174*(1-_raw_predictions_!$M174) + 'Score Dashboard'!$B$2*_raw_predictions_!$M174*_coefficients_!B$12- _coefficients_!B$2)/_coefficients_!B$9</f>
        <v>-1.1521814471494496</v>
      </c>
      <c r="C174">
        <f>(_raw_predictions_!C174*(1-_raw_predictions_!$M174*'Score Dashboard'!$B$2) + 'Score Dashboard'!$B$2*_raw_predictions_!$M174*_coefficients_!C$12- _coefficients_!C$2)/_coefficients_!C$9</f>
        <v>-0.7736943492258207</v>
      </c>
      <c r="D174">
        <f>(_raw_predictions_!D174*(1-_raw_predictions_!$M174*'Score Dashboard'!$B$2) + 'Score Dashboard'!$B$2*_raw_predictions_!$M174*_coefficients_!D$12- _coefficients_!D$2)/_coefficients_!D$9</f>
        <v>-1.1970308361560467</v>
      </c>
      <c r="E174">
        <f>(_raw_predictions_!E174*(1-_raw_predictions_!$M174*'Score Dashboard'!$B$2) + 'Score Dashboard'!$B$2*_raw_predictions_!$M174*_coefficients_!E$12- _coefficients_!E$2)/_coefficients_!E$9</f>
        <v>-0.74852097328053335</v>
      </c>
      <c r="F174">
        <f>(_raw_predictions_!F174*(1-_raw_predictions_!$M174*'Score Dashboard'!$B$2) + 'Score Dashboard'!$B$2*_raw_predictions_!$M174*_coefficients_!F$12- _coefficients_!F$2)/_coefficients_!F$9</f>
        <v>-0.60502102840121597</v>
      </c>
      <c r="G174">
        <f>(_raw_predictions_!G174*(1-_raw_predictions_!$M174*'Score Dashboard'!$B$2) + 'Score Dashboard'!$B$2*_raw_predictions_!$M174*_coefficients_!G$12- _coefficients_!G$2)/_coefficients_!G$9</f>
        <v>-1.1084311819090646</v>
      </c>
      <c r="H174">
        <f>(_coefficients_!H$2 - _raw_predictions_!H174*(1-_raw_predictions_!$M174*'Score Dashboard'!$B$2) - _raw_predictions_!$M174*'Score Dashboard'!$B$2*_coefficients_!H$12)/_coefficients_!H$9</f>
        <v>0.79951308730723247</v>
      </c>
      <c r="I174">
        <f>(1-_raw_predictions_!$M174*'Score Dashboard'!$B$2) * _raw_predictions_!I174/_coefficients_!L$2 * (_raw_predictions_!J174-_coefficients_!I$2)/_coefficients_!I$9</f>
        <v>-0.14062092607062487</v>
      </c>
      <c r="J174">
        <f>(1-_raw_predictions_!$M174*'Score Dashboard'!$B$2) * _raw_predictions_!K174/_coefficients_!M$2 * (_raw_predictions_!L174-_coefficients_!J$2)/_coefficients_!J$9</f>
        <v>7.4983490444218523E-2</v>
      </c>
    </row>
    <row r="175" spans="1:10">
      <c r="A175" t="str">
        <f>_raw_predictions_!A175</f>
        <v>Talen Horton-Tucker</v>
      </c>
      <c r="B175">
        <f>(_raw_predictions_!B175*(1-_raw_predictions_!$M175) + 'Score Dashboard'!$B$2*_raw_predictions_!$M175*_coefficients_!B$12- _coefficients_!B$2)/_coefficients_!B$9</f>
        <v>-0.58180320726247625</v>
      </c>
      <c r="C175">
        <f>(_raw_predictions_!C175*(1-_raw_predictions_!$M175*'Score Dashboard'!$B$2) + 'Score Dashboard'!$B$2*_raw_predictions_!$M175*_coefficients_!C$12- _coefficients_!C$2)/_coefficients_!C$9</f>
        <v>-0.76234795582790849</v>
      </c>
      <c r="D175">
        <f>(_raw_predictions_!D175*(1-_raw_predictions_!$M175*'Score Dashboard'!$B$2) + 'Score Dashboard'!$B$2*_raw_predictions_!$M175*_coefficients_!D$12- _coefficients_!D$2)/_coefficients_!D$9</f>
        <v>2.1952555578280863E-2</v>
      </c>
      <c r="E175">
        <f>(_raw_predictions_!E175*(1-_raw_predictions_!$M175*'Score Dashboard'!$B$2) + 'Score Dashboard'!$B$2*_raw_predictions_!$M175*_coefficients_!E$12- _coefficients_!E$2)/_coefficients_!E$9</f>
        <v>-0.20435481919841836</v>
      </c>
      <c r="F175">
        <f>(_raw_predictions_!F175*(1-_raw_predictions_!$M175*'Score Dashboard'!$B$2) + 'Score Dashboard'!$B$2*_raw_predictions_!$M175*_coefficients_!F$12- _coefficients_!F$2)/_coefficients_!F$9</f>
        <v>-0.3633183727555922</v>
      </c>
      <c r="G175">
        <f>(_raw_predictions_!G175*(1-_raw_predictions_!$M175*'Score Dashboard'!$B$2) + 'Score Dashboard'!$B$2*_raw_predictions_!$M175*_coefficients_!G$12- _coefficients_!G$2)/_coefficients_!G$9</f>
        <v>-0.47085276444233753</v>
      </c>
      <c r="H175">
        <f>(_coefficients_!H$2 - _raw_predictions_!H175*(1-_raw_predictions_!$M175*'Score Dashboard'!$B$2) - _raw_predictions_!$M175*'Score Dashboard'!$B$2*_coefficients_!H$12)/_coefficients_!H$9</f>
        <v>-5.380210024612897E-2</v>
      </c>
      <c r="I175">
        <f>(1-_raw_predictions_!$M175*'Score Dashboard'!$B$2) * _raw_predictions_!I175/_coefficients_!L$2 * (_raw_predictions_!J175-_coefficients_!I$2)/_coefficients_!I$9</f>
        <v>-0.10220064565344779</v>
      </c>
      <c r="J175">
        <f>(1-_raw_predictions_!$M175*'Score Dashboard'!$B$2) * _raw_predictions_!K175/_coefficients_!M$2 * (_raw_predictions_!L175-_coefficients_!J$2)/_coefficients_!J$9</f>
        <v>-0.42800335736777995</v>
      </c>
    </row>
    <row r="176" spans="1:10">
      <c r="A176" t="str">
        <f>_raw_predictions_!A176</f>
        <v>Taj Gibson</v>
      </c>
      <c r="B176">
        <f>(_raw_predictions_!B176*(1-_raw_predictions_!$M176) + 'Score Dashboard'!$B$2*_raw_predictions_!$M176*_coefficients_!B$12- _coefficients_!B$2)/_coefficients_!B$9</f>
        <v>-1.3562260790391023</v>
      </c>
      <c r="C176">
        <f>(_raw_predictions_!C176*(1-_raw_predictions_!$M176*'Score Dashboard'!$B$2) + 'Score Dashboard'!$B$2*_raw_predictions_!$M176*_coefficients_!C$12- _coefficients_!C$2)/_coefficients_!C$9</f>
        <v>-1.065266697233261</v>
      </c>
      <c r="D176">
        <f>(_raw_predictions_!D176*(1-_raw_predictions_!$M176*'Score Dashboard'!$B$2) + 'Score Dashboard'!$B$2*_raw_predictions_!$M176*_coefficients_!D$12- _coefficients_!D$2)/_coefficients_!D$9</f>
        <v>-1.2080439657488611</v>
      </c>
      <c r="E176">
        <f>(_raw_predictions_!E176*(1-_raw_predictions_!$M176*'Score Dashboard'!$B$2) + 'Score Dashboard'!$B$2*_raw_predictions_!$M176*_coefficients_!E$12- _coefficients_!E$2)/_coefficients_!E$9</f>
        <v>-0.80403750028327425</v>
      </c>
      <c r="F176">
        <f>(_raw_predictions_!F176*(1-_raw_predictions_!$M176*'Score Dashboard'!$B$2) + 'Score Dashboard'!$B$2*_raw_predictions_!$M176*_coefficients_!F$12- _coefficients_!F$2)/_coefficients_!F$9</f>
        <v>-0.54299224820337222</v>
      </c>
      <c r="G176">
        <f>(_raw_predictions_!G176*(1-_raw_predictions_!$M176*'Score Dashboard'!$B$2) + 'Score Dashboard'!$B$2*_raw_predictions_!$M176*_coefficients_!G$12- _coefficients_!G$2)/_coefficients_!G$9</f>
        <v>-0.98679757293306614</v>
      </c>
      <c r="H176">
        <f>(_coefficients_!H$2 - _raw_predictions_!H176*(1-_raw_predictions_!$M176*'Score Dashboard'!$B$2) - _raw_predictions_!$M176*'Score Dashboard'!$B$2*_coefficients_!H$12)/_coefficients_!H$9</f>
        <v>1.0280463370290003</v>
      </c>
      <c r="I176">
        <f>(1-_raw_predictions_!$M176*'Score Dashboard'!$B$2) * _raw_predictions_!I176/_coefficients_!L$2 * (_raw_predictions_!J176-_coefficients_!I$2)/_coefficients_!I$9</f>
        <v>-4.4478586977828007E-2</v>
      </c>
      <c r="J176">
        <f>(1-_raw_predictions_!$M176*'Score Dashboard'!$B$2) * _raw_predictions_!K176/_coefficients_!M$2 * (_raw_predictions_!L176-_coefficients_!J$2)/_coefficients_!J$9</f>
        <v>3.2575130823479695E-2</v>
      </c>
    </row>
    <row r="177" spans="1:10">
      <c r="A177" t="str">
        <f>_raw_predictions_!A177</f>
        <v>Robin Lopez</v>
      </c>
      <c r="B177">
        <f>(_raw_predictions_!B177*(1-_raw_predictions_!$M177) + 'Score Dashboard'!$B$2*_raw_predictions_!$M177*_coefficients_!B$12- _coefficients_!B$2)/_coefficients_!B$9</f>
        <v>-1.2811982455975841</v>
      </c>
      <c r="C177">
        <f>(_raw_predictions_!C177*(1-_raw_predictions_!$M177*'Score Dashboard'!$B$2) + 'Score Dashboard'!$B$2*_raw_predictions_!$M177*_coefficients_!C$12- _coefficients_!C$2)/_coefficients_!C$9</f>
        <v>-1.1355694822709084</v>
      </c>
      <c r="D177">
        <f>(_raw_predictions_!D177*(1-_raw_predictions_!$M177*'Score Dashboard'!$B$2) + 'Score Dashboard'!$B$2*_raw_predictions_!$M177*_coefficients_!D$12- _coefficients_!D$2)/_coefficients_!D$9</f>
        <v>-1.1370472696258822</v>
      </c>
      <c r="E177">
        <f>(_raw_predictions_!E177*(1-_raw_predictions_!$M177*'Score Dashboard'!$B$2) + 'Score Dashboard'!$B$2*_raw_predictions_!$M177*_coefficients_!E$12- _coefficients_!E$2)/_coefficients_!E$9</f>
        <v>-0.81565767916542908</v>
      </c>
      <c r="F177">
        <f>(_raw_predictions_!F177*(1-_raw_predictions_!$M177*'Score Dashboard'!$B$2) + 'Score Dashboard'!$B$2*_raw_predictions_!$M177*_coefficients_!F$12- _coefficients_!F$2)/_coefficients_!F$9</f>
        <v>-0.58155753576927705</v>
      </c>
      <c r="G177">
        <f>(_raw_predictions_!G177*(1-_raw_predictions_!$M177*'Score Dashboard'!$B$2) + 'Score Dashboard'!$B$2*_raw_predictions_!$M177*_coefficients_!G$12- _coefficients_!G$2)/_coefficients_!G$9</f>
        <v>-0.9638014832234939</v>
      </c>
      <c r="H177">
        <f>(_coefficients_!H$2 - _raw_predictions_!H177*(1-_raw_predictions_!$M177*'Score Dashboard'!$B$2) - _raw_predictions_!$M177*'Score Dashboard'!$B$2*_coefficients_!H$12)/_coefficients_!H$9</f>
        <v>0.91180161700124329</v>
      </c>
      <c r="I177">
        <f>(1-_raw_predictions_!$M177*'Score Dashboard'!$B$2) * _raw_predictions_!I177/_coefficients_!L$2 * (_raw_predictions_!J177-_coefficients_!I$2)/_coefficients_!I$9</f>
        <v>-4.2198080465155954E-2</v>
      </c>
      <c r="J177">
        <f>(1-_raw_predictions_!$M177*'Score Dashboard'!$B$2) * _raw_predictions_!K177/_coefficients_!M$2 * (_raw_predictions_!L177-_coefficients_!J$2)/_coefficients_!J$9</f>
        <v>5.3100453140245758E-2</v>
      </c>
    </row>
    <row r="178" spans="1:10">
      <c r="A178" t="str">
        <f>_raw_predictions_!A178</f>
        <v>Robert Covington</v>
      </c>
      <c r="B178">
        <f>(_raw_predictions_!B178*(1-_raw_predictions_!$M178) + 'Score Dashboard'!$B$2*_raw_predictions_!$M178*_coefficients_!B$12- _coefficients_!B$2)/_coefficients_!B$9</f>
        <v>-1.1824939952670228</v>
      </c>
      <c r="C178">
        <f>(_raw_predictions_!C178*(1-_raw_predictions_!$M178*'Score Dashboard'!$B$2) + 'Score Dashboard'!$B$2*_raw_predictions_!$M178*_coefficients_!C$12- _coefficients_!C$2)/_coefficients_!C$9</f>
        <v>-0.92840381173417108</v>
      </c>
      <c r="D178">
        <f>(_raw_predictions_!D178*(1-_raw_predictions_!$M178*'Score Dashboard'!$B$2) + 'Score Dashboard'!$B$2*_raw_predictions_!$M178*_coefficients_!D$12- _coefficients_!D$2)/_coefficients_!D$9</f>
        <v>-1.122162135841523</v>
      </c>
      <c r="E178">
        <f>(_raw_predictions_!E178*(1-_raw_predictions_!$M178*'Score Dashboard'!$B$2) + 'Score Dashboard'!$B$2*_raw_predictions_!$M178*_coefficients_!E$12- _coefficients_!E$2)/_coefficients_!E$9</f>
        <v>-0.35641208135914743</v>
      </c>
      <c r="F178">
        <f>(_raw_predictions_!F178*(1-_raw_predictions_!$M178*'Score Dashboard'!$B$2) + 'Score Dashboard'!$B$2*_raw_predictions_!$M178*_coefficients_!F$12- _coefficients_!F$2)/_coefficients_!F$9</f>
        <v>-0.26147811725781706</v>
      </c>
      <c r="G178">
        <f>(_raw_predictions_!G178*(1-_raw_predictions_!$M178*'Score Dashboard'!$B$2) + 'Score Dashboard'!$B$2*_raw_predictions_!$M178*_coefficients_!G$12- _coefficients_!G$2)/_coefficients_!G$9</f>
        <v>-0.55155359736656229</v>
      </c>
      <c r="H178">
        <f>(_coefficients_!H$2 - _raw_predictions_!H178*(1-_raw_predictions_!$M178*'Score Dashboard'!$B$2) - _raw_predictions_!$M178*'Score Dashboard'!$B$2*_coefficients_!H$12)/_coefficients_!H$9</f>
        <v>1.0000900539310118</v>
      </c>
      <c r="I178">
        <f>(1-_raw_predictions_!$M178*'Score Dashboard'!$B$2) * _raw_predictions_!I178/_coefficients_!L$2 * (_raw_predictions_!J178-_coefficients_!I$2)/_coefficients_!I$9</f>
        <v>-1.7873972378862072E-2</v>
      </c>
      <c r="J178">
        <f>(1-_raw_predictions_!$M178*'Score Dashboard'!$B$2) * _raw_predictions_!K178/_coefficients_!M$2 * (_raw_predictions_!L178-_coefficients_!J$2)/_coefficients_!J$9</f>
        <v>-0.15602408859301797</v>
      </c>
    </row>
    <row r="179" spans="1:10">
      <c r="A179" t="str">
        <f>_raw_predictions_!A179</f>
        <v>Richaun Holmes</v>
      </c>
      <c r="B179">
        <f>(_raw_predictions_!B179*(1-_raw_predictions_!$M179) + 'Score Dashboard'!$B$2*_raw_predictions_!$M179*_coefficients_!B$12- _coefficients_!B$2)/_coefficients_!B$9</f>
        <v>-1.2304542901253182</v>
      </c>
      <c r="C179">
        <f>(_raw_predictions_!C179*(1-_raw_predictions_!$M179*'Score Dashboard'!$B$2) + 'Score Dashboard'!$B$2*_raw_predictions_!$M179*_coefficients_!C$12- _coefficients_!C$2)/_coefficients_!C$9</f>
        <v>-0.7934663466673566</v>
      </c>
      <c r="D179">
        <f>(_raw_predictions_!D179*(1-_raw_predictions_!$M179*'Score Dashboard'!$B$2) + 'Score Dashboard'!$B$2*_raw_predictions_!$M179*_coefficients_!D$12- _coefficients_!D$2)/_coefficients_!D$9</f>
        <v>-1.1907105932785327</v>
      </c>
      <c r="E179">
        <f>(_raw_predictions_!E179*(1-_raw_predictions_!$M179*'Score Dashboard'!$B$2) + 'Score Dashboard'!$B$2*_raw_predictions_!$M179*_coefficients_!E$12- _coefficients_!E$2)/_coefficients_!E$9</f>
        <v>-0.83772994478006868</v>
      </c>
      <c r="F179">
        <f>(_raw_predictions_!F179*(1-_raw_predictions_!$M179*'Score Dashboard'!$B$2) + 'Score Dashboard'!$B$2*_raw_predictions_!$M179*_coefficients_!F$12- _coefficients_!F$2)/_coefficients_!F$9</f>
        <v>-0.4606128044997681</v>
      </c>
      <c r="G179">
        <f>(_raw_predictions_!G179*(1-_raw_predictions_!$M179*'Score Dashboard'!$B$2) + 'Score Dashboard'!$B$2*_raw_predictions_!$M179*_coefficients_!G$12- _coefficients_!G$2)/_coefficients_!G$9</f>
        <v>-0.91988164466812816</v>
      </c>
      <c r="H179">
        <f>(_coefficients_!H$2 - _raw_predictions_!H179*(1-_raw_predictions_!$M179*'Score Dashboard'!$B$2) - _raw_predictions_!$M179*'Score Dashboard'!$B$2*_coefficients_!H$12)/_coefficients_!H$9</f>
        <v>1.0189811103964301</v>
      </c>
      <c r="I179">
        <f>(1-_raw_predictions_!$M179*'Score Dashboard'!$B$2) * _raw_predictions_!I179/_coefficients_!L$2 * (_raw_predictions_!J179-_coefficients_!I$2)/_coefficients_!I$9</f>
        <v>-6.5144371626810846E-2</v>
      </c>
      <c r="J179">
        <f>(1-_raw_predictions_!$M179*'Score Dashboard'!$B$2) * _raw_predictions_!K179/_coefficients_!M$2 * (_raw_predictions_!L179-_coefficients_!J$2)/_coefficients_!J$9</f>
        <v>0.15831221617605457</v>
      </c>
    </row>
    <row r="180" spans="1:10">
      <c r="A180" t="str">
        <f>_raw_predictions_!A180</f>
        <v>Reggie Jackson</v>
      </c>
      <c r="B180">
        <f>(_raw_predictions_!B180*(1-_raw_predictions_!$M180) + 'Score Dashboard'!$B$2*_raw_predictions_!$M180*_coefficients_!B$12- _coefficients_!B$2)/_coefficients_!B$9</f>
        <v>-0.68663500385550458</v>
      </c>
      <c r="C180">
        <f>(_raw_predictions_!C180*(1-_raw_predictions_!$M180*'Score Dashboard'!$B$2) + 'Score Dashboard'!$B$2*_raw_predictions_!$M180*_coefficients_!C$12- _coefficients_!C$2)/_coefficients_!C$9</f>
        <v>-1.079640752352208</v>
      </c>
      <c r="D180">
        <f>(_raw_predictions_!D180*(1-_raw_predictions_!$M180*'Score Dashboard'!$B$2) + 'Score Dashboard'!$B$2*_raw_predictions_!$M180*_coefficients_!D$12- _coefficients_!D$2)/_coefficients_!D$9</f>
        <v>-0.19103186927996185</v>
      </c>
      <c r="E180">
        <f>(_raw_predictions_!E180*(1-_raw_predictions_!$M180*'Score Dashboard'!$B$2) + 'Score Dashboard'!$B$2*_raw_predictions_!$M180*_coefficients_!E$12- _coefficients_!E$2)/_coefficients_!E$9</f>
        <v>-0.47961475889380489</v>
      </c>
      <c r="F180">
        <f>(_raw_predictions_!F180*(1-_raw_predictions_!$M180*'Score Dashboard'!$B$2) + 'Score Dashboard'!$B$2*_raw_predictions_!$M180*_coefficients_!F$12- _coefficients_!F$2)/_coefficients_!F$9</f>
        <v>-0.83091795821643233</v>
      </c>
      <c r="G180">
        <f>(_raw_predictions_!G180*(1-_raw_predictions_!$M180*'Score Dashboard'!$B$2) + 'Score Dashboard'!$B$2*_raw_predictions_!$M180*_coefficients_!G$12- _coefficients_!G$2)/_coefficients_!G$9</f>
        <v>4.4610519370799961E-2</v>
      </c>
      <c r="H180">
        <f>(_coefficients_!H$2 - _raw_predictions_!H180*(1-_raw_predictions_!$M180*'Score Dashboard'!$B$2) - _raw_predictions_!$M180*'Score Dashboard'!$B$2*_coefficients_!H$12)/_coefficients_!H$9</f>
        <v>0.19777243746311268</v>
      </c>
      <c r="I180">
        <f>(1-_raw_predictions_!$M180*'Score Dashboard'!$B$2) * _raw_predictions_!I180/_coefficients_!L$2 * (_raw_predictions_!J180-_coefficients_!I$2)/_coefficients_!I$9</f>
        <v>4.7713228593664274E-2</v>
      </c>
      <c r="J180">
        <f>(1-_raw_predictions_!$M180*'Score Dashboard'!$B$2) * _raw_predictions_!K180/_coefficients_!M$2 * (_raw_predictions_!L180-_coefficients_!J$2)/_coefficients_!J$9</f>
        <v>-0.52368111325367028</v>
      </c>
    </row>
    <row r="181" spans="1:10">
      <c r="A181" t="str">
        <f>_raw_predictions_!A181</f>
        <v>Reggie Bullock</v>
      </c>
      <c r="B181">
        <f>(_raw_predictions_!B181*(1-_raw_predictions_!$M181) + 'Score Dashboard'!$B$2*_raw_predictions_!$M181*_coefficients_!B$12- _coefficients_!B$2)/_coefficients_!B$9</f>
        <v>-1.0389145403044144</v>
      </c>
      <c r="C181">
        <f>(_raw_predictions_!C181*(1-_raw_predictions_!$M181*'Score Dashboard'!$B$2) + 'Score Dashboard'!$B$2*_raw_predictions_!$M181*_coefficients_!C$12- _coefficients_!C$2)/_coefficients_!C$9</f>
        <v>-0.80578440430811171</v>
      </c>
      <c r="D181">
        <f>(_raw_predictions_!D181*(1-_raw_predictions_!$M181*'Score Dashboard'!$B$2) + 'Score Dashboard'!$B$2*_raw_predictions_!$M181*_coefficients_!D$12- _coefficients_!D$2)/_coefficients_!D$9</f>
        <v>-0.96333303009681048</v>
      </c>
      <c r="E181">
        <f>(_raw_predictions_!E181*(1-_raw_predictions_!$M181*'Score Dashboard'!$B$2) + 'Score Dashboard'!$B$2*_raw_predictions_!$M181*_coefficients_!E$12- _coefficients_!E$2)/_coefficients_!E$9</f>
        <v>-0.40099360559067249</v>
      </c>
      <c r="F181">
        <f>(_raw_predictions_!F181*(1-_raw_predictions_!$M181*'Score Dashboard'!$B$2) + 'Score Dashboard'!$B$2*_raw_predictions_!$M181*_coefficients_!F$12- _coefficients_!F$2)/_coefficients_!F$9</f>
        <v>-0.72514909524785021</v>
      </c>
      <c r="G181">
        <f>(_raw_predictions_!G181*(1-_raw_predictions_!$M181*'Score Dashboard'!$B$2) + 'Score Dashboard'!$B$2*_raw_predictions_!$M181*_coefficients_!G$12- _coefficients_!G$2)/_coefficients_!G$9</f>
        <v>-2.8469583465487135E-2</v>
      </c>
      <c r="H181">
        <f>(_coefficients_!H$2 - _raw_predictions_!H181*(1-_raw_predictions_!$M181*'Score Dashboard'!$B$2) - _raw_predictions_!$M181*'Score Dashboard'!$B$2*_coefficients_!H$12)/_coefficients_!H$9</f>
        <v>1.0278722478944369</v>
      </c>
      <c r="I181">
        <f>(1-_raw_predictions_!$M181*'Score Dashboard'!$B$2) * _raw_predictions_!I181/_coefficients_!L$2 * (_raw_predictions_!J181-_coefficients_!I$2)/_coefficients_!I$9</f>
        <v>6.0177250551332337E-3</v>
      </c>
      <c r="J181">
        <f>(1-_raw_predictions_!$M181*'Score Dashboard'!$B$2) * _raw_predictions_!K181/_coefficients_!M$2 * (_raw_predictions_!L181-_coefficients_!J$2)/_coefficients_!J$9</f>
        <v>-0.2947392404508356</v>
      </c>
    </row>
    <row r="182" spans="1:10">
      <c r="A182" t="str">
        <f>_raw_predictions_!A182</f>
        <v>Raul Neto</v>
      </c>
      <c r="B182">
        <f>(_raw_predictions_!B182*(1-_raw_predictions_!$M182) + 'Score Dashboard'!$B$2*_raw_predictions_!$M182*_coefficients_!B$12- _coefficients_!B$2)/_coefficients_!B$9</f>
        <v>-1.2944316468471608</v>
      </c>
      <c r="C182">
        <f>(_raw_predictions_!C182*(1-_raw_predictions_!$M182*'Score Dashboard'!$B$2) + 'Score Dashboard'!$B$2*_raw_predictions_!$M182*_coefficients_!C$12- _coefficients_!C$2)/_coefficients_!C$9</f>
        <v>-1.2595511378823487</v>
      </c>
      <c r="D182">
        <f>(_raw_predictions_!D182*(1-_raw_predictions_!$M182*'Score Dashboard'!$B$2) + 'Score Dashboard'!$B$2*_raw_predictions_!$M182*_coefficients_!D$12- _coefficients_!D$2)/_coefficients_!D$9</f>
        <v>-0.67487903509352454</v>
      </c>
      <c r="E182">
        <f>(_raw_predictions_!E182*(1-_raw_predictions_!$M182*'Score Dashboard'!$B$2) + 'Score Dashboard'!$B$2*_raw_predictions_!$M182*_coefficients_!E$12- _coefficients_!E$2)/_coefficients_!E$9</f>
        <v>-0.55884868501852092</v>
      </c>
      <c r="F182">
        <f>(_raw_predictions_!F182*(1-_raw_predictions_!$M182*'Score Dashboard'!$B$2) + 'Score Dashboard'!$B$2*_raw_predictions_!$M182*_coefficients_!F$12- _coefficients_!F$2)/_coefficients_!F$9</f>
        <v>-0.83087826645145257</v>
      </c>
      <c r="G182">
        <f>(_raw_predictions_!G182*(1-_raw_predictions_!$M182*'Score Dashboard'!$B$2) + 'Score Dashboard'!$B$2*_raw_predictions_!$M182*_coefficients_!G$12- _coefficients_!G$2)/_coefficients_!G$9</f>
        <v>-0.89194520368472507</v>
      </c>
      <c r="H182">
        <f>(_coefficients_!H$2 - _raw_predictions_!H182*(1-_raw_predictions_!$M182*'Score Dashboard'!$B$2) - _raw_predictions_!$M182*'Score Dashboard'!$B$2*_coefficients_!H$12)/_coefficients_!H$9</f>
        <v>0.91518120105757417</v>
      </c>
      <c r="I182">
        <f>(1-_raw_predictions_!$M182*'Score Dashboard'!$B$2) * _raw_predictions_!I182/_coefficients_!L$2 * (_raw_predictions_!J182-_coefficients_!I$2)/_coefficients_!I$9</f>
        <v>-1.7838086514496757E-2</v>
      </c>
      <c r="J182">
        <f>(1-_raw_predictions_!$M182*'Score Dashboard'!$B$2) * _raw_predictions_!K182/_coefficients_!M$2 * (_raw_predictions_!L182-_coefficients_!J$2)/_coefficients_!J$9</f>
        <v>-2.2116782875813978E-3</v>
      </c>
    </row>
    <row r="183" spans="1:10">
      <c r="A183" t="str">
        <f>_raw_predictions_!A183</f>
        <v>RJ Barrett</v>
      </c>
      <c r="B183">
        <f>(_raw_predictions_!B183*(1-_raw_predictions_!$M183) + 'Score Dashboard'!$B$2*_raw_predictions_!$M183*_coefficients_!B$12- _coefficients_!B$2)/_coefficients_!B$9</f>
        <v>0.4474654238953179</v>
      </c>
      <c r="C183">
        <f>(_raw_predictions_!C183*(1-_raw_predictions_!$M183*'Score Dashboard'!$B$2) + 'Score Dashboard'!$B$2*_raw_predictions_!$M183*_coefficients_!C$12- _coefficients_!C$2)/_coefficients_!C$9</f>
        <v>3.1449641680332249E-2</v>
      </c>
      <c r="D183">
        <f>(_raw_predictions_!D183*(1-_raw_predictions_!$M183*'Score Dashboard'!$B$2) + 'Score Dashboard'!$B$2*_raw_predictions_!$M183*_coefficients_!D$12- _coefficients_!D$2)/_coefficients_!D$9</f>
        <v>-0.1956577976803496</v>
      </c>
      <c r="E183">
        <f>(_raw_predictions_!E183*(1-_raw_predictions_!$M183*'Score Dashboard'!$B$2) + 'Score Dashboard'!$B$2*_raw_predictions_!$M183*_coefficients_!E$12- _coefficients_!E$2)/_coefficients_!E$9</f>
        <v>-0.35644767171673258</v>
      </c>
      <c r="F183">
        <f>(_raw_predictions_!F183*(1-_raw_predictions_!$M183*'Score Dashboard'!$B$2) + 'Score Dashboard'!$B$2*_raw_predictions_!$M183*_coefficients_!F$12- _coefficients_!F$2)/_coefficients_!F$9</f>
        <v>-0.52945645079859482</v>
      </c>
      <c r="G183">
        <f>(_raw_predictions_!G183*(1-_raw_predictions_!$M183*'Score Dashboard'!$B$2) + 'Score Dashboard'!$B$2*_raw_predictions_!$M183*_coefficients_!G$12- _coefficients_!G$2)/_coefficients_!G$9</f>
        <v>0.22769483590187328</v>
      </c>
      <c r="H183">
        <f>(_coefficients_!H$2 - _raw_predictions_!H183*(1-_raw_predictions_!$M183*'Score Dashboard'!$B$2) - _raw_predictions_!$M183*'Score Dashboard'!$B$2*_coefficients_!H$12)/_coefficients_!H$9</f>
        <v>-0.44961700295773793</v>
      </c>
      <c r="I183">
        <f>(1-_raw_predictions_!$M183*'Score Dashboard'!$B$2) * _raw_predictions_!I183/_coefficients_!L$2 * (_raw_predictions_!J183-_coefficients_!I$2)/_coefficients_!I$9</f>
        <v>-0.64023493788508401</v>
      </c>
      <c r="J183">
        <f>(1-_raw_predictions_!$M183*'Score Dashboard'!$B$2) * _raw_predictions_!K183/_coefficients_!M$2 * (_raw_predictions_!L183-_coefficients_!J$2)/_coefficients_!J$9</f>
        <v>-0.54515984899461001</v>
      </c>
    </row>
    <row r="184" spans="1:10">
      <c r="A184" t="str">
        <f>_raw_predictions_!A184</f>
        <v>R.J. Hampton</v>
      </c>
      <c r="B184">
        <f>(_raw_predictions_!B184*(1-_raw_predictions_!$M184) + 'Score Dashboard'!$B$2*_raw_predictions_!$M184*_coefficients_!B$12- _coefficients_!B$2)/_coefficients_!B$9</f>
        <v>-1.0105035299961638</v>
      </c>
      <c r="C184">
        <f>(_raw_predictions_!C184*(1-_raw_predictions_!$M184*'Score Dashboard'!$B$2) + 'Score Dashboard'!$B$2*_raw_predictions_!$M184*_coefficients_!C$12- _coefficients_!C$2)/_coefficients_!C$9</f>
        <v>-1.0571623608171008</v>
      </c>
      <c r="D184">
        <f>(_raw_predictions_!D184*(1-_raw_predictions_!$M184*'Score Dashboard'!$B$2) + 'Score Dashboard'!$B$2*_raw_predictions_!$M184*_coefficients_!D$12- _coefficients_!D$2)/_coefficients_!D$9</f>
        <v>-0.6897380679384163</v>
      </c>
      <c r="E184">
        <f>(_raw_predictions_!E184*(1-_raw_predictions_!$M184*'Score Dashboard'!$B$2) + 'Score Dashboard'!$B$2*_raw_predictions_!$M184*_coefficients_!E$12- _coefficients_!E$2)/_coefficients_!E$9</f>
        <v>-0.40453851436472793</v>
      </c>
      <c r="F184">
        <f>(_raw_predictions_!F184*(1-_raw_predictions_!$M184*'Score Dashboard'!$B$2) + 'Score Dashboard'!$B$2*_raw_predictions_!$M184*_coefficients_!F$12- _coefficients_!F$2)/_coefficients_!F$9</f>
        <v>-0.67085678685881178</v>
      </c>
      <c r="G184">
        <f>(_raw_predictions_!G184*(1-_raw_predictions_!$M184*'Score Dashboard'!$B$2) + 'Score Dashboard'!$B$2*_raw_predictions_!$M184*_coefficients_!G$12- _coefficients_!G$2)/_coefficients_!G$9</f>
        <v>-0.54780875849393684</v>
      </c>
      <c r="H184">
        <f>(_coefficients_!H$2 - _raw_predictions_!H184*(1-_raw_predictions_!$M184*'Score Dashboard'!$B$2) - _raw_predictions_!$M184*'Score Dashboard'!$B$2*_coefficients_!H$12)/_coefficients_!H$9</f>
        <v>0.55126770810766235</v>
      </c>
      <c r="I184">
        <f>(1-_raw_predictions_!$M184*'Score Dashboard'!$B$2) * _raw_predictions_!I184/_coefficients_!L$2 * (_raw_predictions_!J184-_coefficients_!I$2)/_coefficients_!I$9</f>
        <v>-9.5592411766531729E-2</v>
      </c>
      <c r="J184">
        <f>(1-_raw_predictions_!$M184*'Score Dashboard'!$B$2) * _raw_predictions_!K184/_coefficients_!M$2 * (_raw_predictions_!L184-_coefficients_!J$2)/_coefficients_!J$9</f>
        <v>-0.22687546607222647</v>
      </c>
    </row>
    <row r="185" spans="1:10">
      <c r="A185" t="str">
        <f>_raw_predictions_!A185</f>
        <v>Quentin Grimes</v>
      </c>
      <c r="B185">
        <f>(_raw_predictions_!B185*(1-_raw_predictions_!$M185) + 'Score Dashboard'!$B$2*_raw_predictions_!$M185*_coefficients_!B$12- _coefficients_!B$2)/_coefficients_!B$9</f>
        <v>-0.38121473665458183</v>
      </c>
      <c r="C185">
        <f>(_raw_predictions_!C185*(1-_raw_predictions_!$M185*'Score Dashboard'!$B$2) + 'Score Dashboard'!$B$2*_raw_predictions_!$M185*_coefficients_!C$12- _coefficients_!C$2)/_coefficients_!C$9</f>
        <v>-0.62518495228515525</v>
      </c>
      <c r="D185">
        <f>(_raw_predictions_!D185*(1-_raw_predictions_!$M185*'Score Dashboard'!$B$2) + 'Score Dashboard'!$B$2*_raw_predictions_!$M185*_coefficients_!D$12- _coefficients_!D$2)/_coefficients_!D$9</f>
        <v>-0.48208821853321854</v>
      </c>
      <c r="E185">
        <f>(_raw_predictions_!E185*(1-_raw_predictions_!$M185*'Score Dashboard'!$B$2) + 'Score Dashboard'!$B$2*_raw_predictions_!$M185*_coefficients_!E$12- _coefficients_!E$2)/_coefficients_!E$9</f>
        <v>-7.6810347278998756E-2</v>
      </c>
      <c r="F185">
        <f>(_raw_predictions_!F185*(1-_raw_predictions_!$M185*'Score Dashboard'!$B$2) + 'Score Dashboard'!$B$2*_raw_predictions_!$M185*_coefficients_!F$12- _coefficients_!F$2)/_coefficients_!F$9</f>
        <v>-0.39739222159140886</v>
      </c>
      <c r="G185">
        <f>(_raw_predictions_!G185*(1-_raw_predictions_!$M185*'Score Dashboard'!$B$2) + 'Score Dashboard'!$B$2*_raw_predictions_!$M185*_coefficients_!G$12- _coefficients_!G$2)/_coefficients_!G$9</f>
        <v>0.4263650236234548</v>
      </c>
      <c r="H185">
        <f>(_coefficients_!H$2 - _raw_predictions_!H185*(1-_raw_predictions_!$M185*'Score Dashboard'!$B$2) - _raw_predictions_!$M185*'Score Dashboard'!$B$2*_coefficients_!H$12)/_coefficients_!H$9</f>
        <v>0.44132216745141933</v>
      </c>
      <c r="I185">
        <f>(1-_raw_predictions_!$M185*'Score Dashboard'!$B$2) * _raw_predictions_!I185/_coefficients_!L$2 * (_raw_predictions_!J185-_coefficients_!I$2)/_coefficients_!I$9</f>
        <v>1.9833049042454098E-2</v>
      </c>
      <c r="J185">
        <f>(1-_raw_predictions_!$M185*'Score Dashboard'!$B$2) * _raw_predictions_!K185/_coefficients_!M$2 * (_raw_predictions_!L185-_coefficients_!J$2)/_coefficients_!J$9</f>
        <v>-0.3454748764843194</v>
      </c>
    </row>
    <row r="186" spans="1:10">
      <c r="A186" t="str">
        <f>_raw_predictions_!A186</f>
        <v>Precious Achiuwa</v>
      </c>
      <c r="B186">
        <f>(_raw_predictions_!B186*(1-_raw_predictions_!$M186) + 'Score Dashboard'!$B$2*_raw_predictions_!$M186*_coefficients_!B$12- _coefficients_!B$2)/_coefficients_!B$9</f>
        <v>-0.68377278105589234</v>
      </c>
      <c r="C186">
        <f>(_raw_predictions_!C186*(1-_raw_predictions_!$M186*'Score Dashboard'!$B$2) + 'Score Dashboard'!$B$2*_raw_predictions_!$M186*_coefficients_!C$12- _coefficients_!C$2)/_coefficients_!C$9</f>
        <v>0.12213409206342696</v>
      </c>
      <c r="D186">
        <f>(_raw_predictions_!D186*(1-_raw_predictions_!$M186*'Score Dashboard'!$B$2) + 'Score Dashboard'!$B$2*_raw_predictions_!$M186*_coefficients_!D$12- _coefficients_!D$2)/_coefficients_!D$9</f>
        <v>-1.0619950989964233</v>
      </c>
      <c r="E186">
        <f>(_raw_predictions_!E186*(1-_raw_predictions_!$M186*'Score Dashboard'!$B$2) + 'Score Dashboard'!$B$2*_raw_predictions_!$M186*_coefficients_!E$12- _coefficients_!E$2)/_coefficients_!E$9</f>
        <v>-0.44284256791029658</v>
      </c>
      <c r="F186">
        <f>(_raw_predictions_!F186*(1-_raw_predictions_!$M186*'Score Dashboard'!$B$2) + 'Score Dashboard'!$B$2*_raw_predictions_!$M186*_coefficients_!F$12- _coefficients_!F$2)/_coefficients_!F$9</f>
        <v>-7.5533701244879348E-2</v>
      </c>
      <c r="G186">
        <f>(_raw_predictions_!G186*(1-_raw_predictions_!$M186*'Score Dashboard'!$B$2) + 'Score Dashboard'!$B$2*_raw_predictions_!$M186*_coefficients_!G$12- _coefficients_!G$2)/_coefficients_!G$9</f>
        <v>-0.74482777937539568</v>
      </c>
      <c r="H186">
        <f>(_coefficients_!H$2 - _raw_predictions_!H186*(1-_raw_predictions_!$M186*'Score Dashboard'!$B$2) - _raw_predictions_!$M186*'Score Dashboard'!$B$2*_coefficients_!H$12)/_coefficients_!H$9</f>
        <v>0.58242306388875931</v>
      </c>
      <c r="I186">
        <f>(1-_raw_predictions_!$M186*'Score Dashboard'!$B$2) * _raw_predictions_!I186/_coefficients_!L$2 * (_raw_predictions_!J186-_coefficients_!I$2)/_coefficients_!I$9</f>
        <v>-0.33544606444667863</v>
      </c>
      <c r="J186">
        <f>(1-_raw_predictions_!$M186*'Score Dashboard'!$B$2) * _raw_predictions_!K186/_coefficients_!M$2 * (_raw_predictions_!L186-_coefficients_!J$2)/_coefficients_!J$9</f>
        <v>7.0790199668462395E-2</v>
      </c>
    </row>
    <row r="187" spans="1:10">
      <c r="A187" t="str">
        <f>_raw_predictions_!A187</f>
        <v>Rodney McGruder</v>
      </c>
      <c r="B187">
        <f>(_raw_predictions_!B187*(1-_raw_predictions_!$M187) + 'Score Dashboard'!$B$2*_raw_predictions_!$M187*_coefficients_!B$12- _coefficients_!B$2)/_coefficients_!B$9</f>
        <v>-1.2172877482205577</v>
      </c>
      <c r="C187">
        <f>(_raw_predictions_!C187*(1-_raw_predictions_!$M187*'Score Dashboard'!$B$2) + 'Score Dashboard'!$B$2*_raw_predictions_!$M187*_coefficients_!C$12- _coefficients_!C$2)/_coefficients_!C$9</f>
        <v>-1.1997992852365613</v>
      </c>
      <c r="D187">
        <f>(_raw_predictions_!D187*(1-_raw_predictions_!$M187*'Score Dashboard'!$B$2) + 'Score Dashboard'!$B$2*_raw_predictions_!$M187*_coefficients_!D$12- _coefficients_!D$2)/_coefficients_!D$9</f>
        <v>-1.0919112787762331</v>
      </c>
      <c r="E187">
        <f>(_raw_predictions_!E187*(1-_raw_predictions_!$M187*'Score Dashboard'!$B$2) + 'Score Dashboard'!$B$2*_raw_predictions_!$M187*_coefficients_!E$12- _coefficients_!E$2)/_coefficients_!E$9</f>
        <v>-0.68568395927757575</v>
      </c>
      <c r="F187">
        <f>(_raw_predictions_!F187*(1-_raw_predictions_!$M187*'Score Dashboard'!$B$2) + 'Score Dashboard'!$B$2*_raw_predictions_!$M187*_coefficients_!F$12- _coefficients_!F$2)/_coefficients_!F$9</f>
        <v>-0.79991878416337681</v>
      </c>
      <c r="G187">
        <f>(_raw_predictions_!G187*(1-_raw_predictions_!$M187*'Score Dashboard'!$B$2) + 'Score Dashboard'!$B$2*_raw_predictions_!$M187*_coefficients_!G$12- _coefficients_!G$2)/_coefficients_!G$9</f>
        <v>-0.52262628130594735</v>
      </c>
      <c r="H187">
        <f>(_coefficients_!H$2 - _raw_predictions_!H187*(1-_raw_predictions_!$M187*'Score Dashboard'!$B$2) - _raw_predictions_!$M187*'Score Dashboard'!$B$2*_coefficients_!H$12)/_coefficients_!H$9</f>
        <v>1.0261839829519586</v>
      </c>
      <c r="I187">
        <f>(1-_raw_predictions_!$M187*'Score Dashboard'!$B$2) * _raw_predictions_!I187/_coefficients_!L$2 * (_raw_predictions_!J187-_coefficients_!I$2)/_coefficients_!I$9</f>
        <v>-2.5774955521032445E-2</v>
      </c>
      <c r="J187">
        <f>(1-_raw_predictions_!$M187*'Score Dashboard'!$B$2) * _raw_predictions_!K187/_coefficients_!M$2 * (_raw_predictions_!L187-_coefficients_!J$2)/_coefficients_!J$9</f>
        <v>-0.12124744734603199</v>
      </c>
    </row>
    <row r="188" spans="1:10">
      <c r="A188" t="str">
        <f>_raw_predictions_!A188</f>
        <v>Peyton Watson</v>
      </c>
      <c r="B188">
        <f>(_raw_predictions_!B188*(1-_raw_predictions_!$M188) + 'Score Dashboard'!$B$2*_raw_predictions_!$M188*_coefficients_!B$12- _coefficients_!B$2)/_coefficients_!B$9</f>
        <v>-1.1310190379526999</v>
      </c>
      <c r="C188">
        <f>(_raw_predictions_!C188*(1-_raw_predictions_!$M188*'Score Dashboard'!$B$2) + 'Score Dashboard'!$B$2*_raw_predictions_!$M188*_coefficients_!C$12- _coefficients_!C$2)/_coefficients_!C$9</f>
        <v>-0.97441196212965309</v>
      </c>
      <c r="D188">
        <f>(_raw_predictions_!D188*(1-_raw_predictions_!$M188*'Score Dashboard'!$B$2) + 'Score Dashboard'!$B$2*_raw_predictions_!$M188*_coefficients_!D$12- _coefficients_!D$2)/_coefficients_!D$9</f>
        <v>-1.0825010574612537</v>
      </c>
      <c r="E188">
        <f>(_raw_predictions_!E188*(1-_raw_predictions_!$M188*'Score Dashboard'!$B$2) + 'Score Dashboard'!$B$2*_raw_predictions_!$M188*_coefficients_!E$12- _coefficients_!E$2)/_coefficients_!E$9</f>
        <v>-0.67946240781283052</v>
      </c>
      <c r="F188">
        <f>(_raw_predictions_!F188*(1-_raw_predictions_!$M188*'Score Dashboard'!$B$2) + 'Score Dashboard'!$B$2*_raw_predictions_!$M188*_coefficients_!F$12- _coefficients_!F$2)/_coefficients_!F$9</f>
        <v>-0.34860250200827675</v>
      </c>
      <c r="G188">
        <f>(_raw_predictions_!G188*(1-_raw_predictions_!$M188*'Score Dashboard'!$B$2) + 'Score Dashboard'!$B$2*_raw_predictions_!$M188*_coefficients_!G$12- _coefficients_!G$2)/_coefficients_!G$9</f>
        <v>-0.80947703521350267</v>
      </c>
      <c r="H188">
        <f>(_coefficients_!H$2 - _raw_predictions_!H188*(1-_raw_predictions_!$M188*'Score Dashboard'!$B$2) - _raw_predictions_!$M188*'Score Dashboard'!$B$2*_coefficients_!H$12)/_coefficients_!H$9</f>
        <v>0.88660596827175098</v>
      </c>
      <c r="I188">
        <f>(1-_raw_predictions_!$M188*'Score Dashboard'!$B$2) * _raw_predictions_!I188/_coefficients_!L$2 * (_raw_predictions_!J188-_coefficients_!I$2)/_coefficients_!I$9</f>
        <v>-8.2342619740427739E-2</v>
      </c>
      <c r="J188">
        <f>(1-_raw_predictions_!$M188*'Score Dashboard'!$B$2) * _raw_predictions_!K188/_coefficients_!M$2 * (_raw_predictions_!L188-_coefficients_!J$2)/_coefficients_!J$9</f>
        <v>-2.5013288992621566E-2</v>
      </c>
    </row>
    <row r="189" spans="1:10">
      <c r="A189" t="str">
        <f>_raw_predictions_!A189</f>
        <v>Paul Reed</v>
      </c>
      <c r="B189">
        <f>(_raw_predictions_!B189*(1-_raw_predictions_!$M189) + 'Score Dashboard'!$B$2*_raw_predictions_!$M189*_coefficients_!B$12- _coefficients_!B$2)/_coefficients_!B$9</f>
        <v>-1.2474803694128156</v>
      </c>
      <c r="C189">
        <f>(_raw_predictions_!C189*(1-_raw_predictions_!$M189*'Score Dashboard'!$B$2) + 'Score Dashboard'!$B$2*_raw_predictions_!$M189*_coefficients_!C$12- _coefficients_!C$2)/_coefficients_!C$9</f>
        <v>-0.47696501766528682</v>
      </c>
      <c r="D189">
        <f>(_raw_predictions_!D189*(1-_raw_predictions_!$M189*'Score Dashboard'!$B$2) + 'Score Dashboard'!$B$2*_raw_predictions_!$M189*_coefficients_!D$12- _coefficients_!D$2)/_coefficients_!D$9</f>
        <v>-1.2912699001873926</v>
      </c>
      <c r="E189">
        <f>(_raw_predictions_!E189*(1-_raw_predictions_!$M189*'Score Dashboard'!$B$2) + 'Score Dashboard'!$B$2*_raw_predictions_!$M189*_coefficients_!E$12- _coefficients_!E$2)/_coefficients_!E$9</f>
        <v>-0.34628760134057823</v>
      </c>
      <c r="F189">
        <f>(_raw_predictions_!F189*(1-_raw_predictions_!$M189*'Score Dashboard'!$B$2) + 'Score Dashboard'!$B$2*_raw_predictions_!$M189*_coefficients_!F$12- _coefficients_!F$2)/_coefficients_!F$9</f>
        <v>5.9381785347643094E-2</v>
      </c>
      <c r="G189">
        <f>(_raw_predictions_!G189*(1-_raw_predictions_!$M189*'Score Dashboard'!$B$2) + 'Score Dashboard'!$B$2*_raw_predictions_!$M189*_coefficients_!G$12- _coefficients_!G$2)/_coefficients_!G$9</f>
        <v>-1.2189989072614074</v>
      </c>
      <c r="H189">
        <f>(_coefficients_!H$2 - _raw_predictions_!H189*(1-_raw_predictions_!$M189*'Score Dashboard'!$B$2) - _raw_predictions_!$M189*'Score Dashboard'!$B$2*_coefficients_!H$12)/_coefficients_!H$9</f>
        <v>0.875882502406509</v>
      </c>
      <c r="I189">
        <f>(1-_raw_predictions_!$M189*'Score Dashboard'!$B$2) * _raw_predictions_!I189/_coefficients_!L$2 * (_raw_predictions_!J189-_coefficients_!I$2)/_coefficients_!I$9</f>
        <v>-0.21734406978439944</v>
      </c>
      <c r="J189">
        <f>(1-_raw_predictions_!$M189*'Score Dashboard'!$B$2) * _raw_predictions_!K189/_coefficients_!M$2 * (_raw_predictions_!L189-_coefficients_!J$2)/_coefficients_!J$9</f>
        <v>0.26468246340445589</v>
      </c>
    </row>
    <row r="190" spans="1:10">
      <c r="A190" t="str">
        <f>_raw_predictions_!A190</f>
        <v>Paul George</v>
      </c>
      <c r="B190">
        <f>(_raw_predictions_!B190*(1-_raw_predictions_!$M190) + 'Score Dashboard'!$B$2*_raw_predictions_!$M190*_coefficients_!B$12- _coefficients_!B$2)/_coefficients_!B$9</f>
        <v>0.54624370147284207</v>
      </c>
      <c r="C190">
        <f>(_raw_predictions_!C190*(1-_raw_predictions_!$M190*'Score Dashboard'!$B$2) + 'Score Dashboard'!$B$2*_raw_predictions_!$M190*_coefficients_!C$12- _coefficients_!C$2)/_coefficients_!C$9</f>
        <v>-1.7929855651310236E-3</v>
      </c>
      <c r="D190">
        <f>(_raw_predictions_!D190*(1-_raw_predictions_!$M190*'Score Dashboard'!$B$2) + 'Score Dashboard'!$B$2*_raw_predictions_!$M190*_coefficients_!D$12- _coefficients_!D$2)/_coefficients_!D$9</f>
        <v>0.44327976567996491</v>
      </c>
      <c r="E190">
        <f>(_raw_predictions_!E190*(1-_raw_predictions_!$M190*'Score Dashboard'!$B$2) + 'Score Dashboard'!$B$2*_raw_predictions_!$M190*_coefficients_!E$12- _coefficients_!E$2)/_coefficients_!E$9</f>
        <v>0.47604087579976528</v>
      </c>
      <c r="F190">
        <f>(_raw_predictions_!F190*(1-_raw_predictions_!$M190*'Score Dashboard'!$B$2) + 'Score Dashboard'!$B$2*_raw_predictions_!$M190*_coefficients_!F$12- _coefficients_!F$2)/_coefficients_!F$9</f>
        <v>-0.46974249874366036</v>
      </c>
      <c r="G190">
        <f>(_raw_predictions_!G190*(1-_raw_predictions_!$M190*'Score Dashboard'!$B$2) + 'Score Dashboard'!$B$2*_raw_predictions_!$M190*_coefficients_!G$12- _coefficients_!G$2)/_coefficients_!G$9</f>
        <v>0.95580046008873687</v>
      </c>
      <c r="H190">
        <f>(_coefficients_!H$2 - _raw_predictions_!H190*(1-_raw_predictions_!$M190*'Score Dashboard'!$B$2) - _raw_predictions_!$M190*'Score Dashboard'!$B$2*_coefficients_!H$12)/_coefficients_!H$9</f>
        <v>-0.79133406691803632</v>
      </c>
      <c r="I190">
        <f>(1-_raw_predictions_!$M190*'Score Dashboard'!$B$2) * _raw_predictions_!I190/_coefficients_!L$2 * (_raw_predictions_!J190-_coefficients_!I$2)/_coefficients_!I$9</f>
        <v>0.41898199842326134</v>
      </c>
      <c r="J190">
        <f>(1-_raw_predictions_!$M190*'Score Dashboard'!$B$2) * _raw_predictions_!K190/_coefficients_!M$2 * (_raw_predictions_!L190-_coefficients_!J$2)/_coefficients_!J$9</f>
        <v>-0.51880081827979629</v>
      </c>
    </row>
    <row r="191" spans="1:10">
      <c r="A191" t="str">
        <f>_raw_predictions_!A191</f>
        <v>Patty Mills</v>
      </c>
      <c r="B191">
        <f>(_raw_predictions_!B191*(1-_raw_predictions_!$M191) + 'Score Dashboard'!$B$2*_raw_predictions_!$M191*_coefficients_!B$12- _coefficients_!B$2)/_coefficients_!B$9</f>
        <v>-1.2138237850395537</v>
      </c>
      <c r="C191">
        <f>(_raw_predictions_!C191*(1-_raw_predictions_!$M191*'Score Dashboard'!$B$2) + 'Score Dashboard'!$B$2*_raw_predictions_!$M191*_coefficients_!C$12- _coefficients_!C$2)/_coefficients_!C$9</f>
        <v>-1.3538008337252789</v>
      </c>
      <c r="D191">
        <f>(_raw_predictions_!D191*(1-_raw_predictions_!$M191*'Score Dashboard'!$B$2) + 'Score Dashboard'!$B$2*_raw_predictions_!$M191*_coefficients_!D$12- _coefficients_!D$2)/_coefficients_!D$9</f>
        <v>-0.8816406983174998</v>
      </c>
      <c r="E191">
        <f>(_raw_predictions_!E191*(1-_raw_predictions_!$M191*'Score Dashboard'!$B$2) + 'Score Dashboard'!$B$2*_raw_predictions_!$M191*_coefficients_!E$12- _coefficients_!E$2)/_coefficients_!E$9</f>
        <v>-0.73270095985396</v>
      </c>
      <c r="F191">
        <f>(_raw_predictions_!F191*(1-_raw_predictions_!$M191*'Score Dashboard'!$B$2) + 'Score Dashboard'!$B$2*_raw_predictions_!$M191*_coefficients_!F$12- _coefficients_!F$2)/_coefficients_!F$9</f>
        <v>-0.83479940992643475</v>
      </c>
      <c r="G191">
        <f>(_raw_predictions_!G191*(1-_raw_predictions_!$M191*'Score Dashboard'!$B$2) + 'Score Dashboard'!$B$2*_raw_predictions_!$M191*_coefficients_!G$12- _coefficients_!G$2)/_coefficients_!G$9</f>
        <v>-0.4374068394044282</v>
      </c>
      <c r="H191">
        <f>(_coefficients_!H$2 - _raw_predictions_!H191*(1-_raw_predictions_!$M191*'Score Dashboard'!$B$2) - _raw_predictions_!$M191*'Score Dashboard'!$B$2*_coefficients_!H$12)/_coefficients_!H$9</f>
        <v>0.91988222020883981</v>
      </c>
      <c r="I191">
        <f>(1-_raw_predictions_!$M191*'Score Dashboard'!$B$2) * _raw_predictions_!I191/_coefficients_!L$2 * (_raw_predictions_!J191-_coefficients_!I$2)/_coefficients_!I$9</f>
        <v>2.2471357717884746E-2</v>
      </c>
      <c r="J191">
        <f>(1-_raw_predictions_!$M191*'Score Dashboard'!$B$2) * _raw_predictions_!K191/_coefficients_!M$2 * (_raw_predictions_!L191-_coefficients_!J$2)/_coefficients_!J$9</f>
        <v>-0.21835458234939278</v>
      </c>
    </row>
    <row r="192" spans="1:10">
      <c r="A192" t="str">
        <f>_raw_predictions_!A192</f>
        <v>Patrick Williams</v>
      </c>
      <c r="B192">
        <f>(_raw_predictions_!B192*(1-_raw_predictions_!$M192) + 'Score Dashboard'!$B$2*_raw_predictions_!$M192*_coefficients_!B$12- _coefficients_!B$2)/_coefficients_!B$9</f>
        <v>-0.4470108570490921</v>
      </c>
      <c r="C192">
        <f>(_raw_predictions_!C192*(1-_raw_predictions_!$M192*'Score Dashboard'!$B$2) + 'Score Dashboard'!$B$2*_raw_predictions_!$M192*_coefficients_!C$12- _coefficients_!C$2)/_coefficients_!C$9</f>
        <v>-0.26405194544800542</v>
      </c>
      <c r="D192">
        <f>(_raw_predictions_!D192*(1-_raw_predictions_!$M192*'Score Dashboard'!$B$2) + 'Score Dashboard'!$B$2*_raw_predictions_!$M192*_coefficients_!D$12- _coefficients_!D$2)/_coefficients_!D$9</f>
        <v>-0.89069354749087315</v>
      </c>
      <c r="E192">
        <f>(_raw_predictions_!E192*(1-_raw_predictions_!$M192*'Score Dashboard'!$B$2) + 'Score Dashboard'!$B$2*_raw_predictions_!$M192*_coefficients_!E$12- _coefficients_!E$2)/_coefficients_!E$9</f>
        <v>4.3330740782406375E-2</v>
      </c>
      <c r="F192">
        <f>(_raw_predictions_!F192*(1-_raw_predictions_!$M192*'Score Dashboard'!$B$2) + 'Score Dashboard'!$B$2*_raw_predictions_!$M192*_coefficients_!F$12- _coefficients_!F$2)/_coefficients_!F$9</f>
        <v>0.26716807731343623</v>
      </c>
      <c r="G192">
        <f>(_raw_predictions_!G192*(1-_raw_predictions_!$M192*'Score Dashboard'!$B$2) + 'Score Dashboard'!$B$2*_raw_predictions_!$M192*_coefficients_!G$12- _coefficients_!G$2)/_coefficients_!G$9</f>
        <v>3.2498170179086822E-2</v>
      </c>
      <c r="H192">
        <f>(_coefficients_!H$2 - _raw_predictions_!H192*(1-_raw_predictions_!$M192*'Score Dashboard'!$B$2) - _raw_predictions_!$M192*'Score Dashboard'!$B$2*_coefficients_!H$12)/_coefficients_!H$9</f>
        <v>0.34354189802871254</v>
      </c>
      <c r="I192">
        <f>(1-_raw_predictions_!$M192*'Score Dashboard'!$B$2) * _raw_predictions_!I192/_coefficients_!L$2 * (_raw_predictions_!J192-_coefficients_!I$2)/_coefficients_!I$9</f>
        <v>5.5787102576654209E-2</v>
      </c>
      <c r="J192">
        <f>(1-_raw_predictions_!$M192*'Score Dashboard'!$B$2) * _raw_predictions_!K192/_coefficients_!M$2 * (_raw_predictions_!L192-_coefficients_!J$2)/_coefficients_!J$9</f>
        <v>-9.7687776177657615E-2</v>
      </c>
    </row>
    <row r="193" spans="1:10">
      <c r="A193" t="str">
        <f>_raw_predictions_!A193</f>
        <v>Patrick Beverley</v>
      </c>
      <c r="B193">
        <f>(_raw_predictions_!B193*(1-_raw_predictions_!$M193) + 'Score Dashboard'!$B$2*_raw_predictions_!$M193*_coefficients_!B$12- _coefficients_!B$2)/_coefficients_!B$9</f>
        <v>-1.1650095198344912</v>
      </c>
      <c r="C193">
        <f>(_raw_predictions_!C193*(1-_raw_predictions_!$M193*'Score Dashboard'!$B$2) + 'Score Dashboard'!$B$2*_raw_predictions_!$M193*_coefficients_!C$12- _coefficients_!C$2)/_coefficients_!C$9</f>
        <v>-0.80521687655876018</v>
      </c>
      <c r="D193">
        <f>(_raw_predictions_!D193*(1-_raw_predictions_!$M193*'Score Dashboard'!$B$2) + 'Score Dashboard'!$B$2*_raw_predictions_!$M193*_coefficients_!D$12- _coefficients_!D$2)/_coefficients_!D$9</f>
        <v>-0.51386702022265218</v>
      </c>
      <c r="E193">
        <f>(_raw_predictions_!E193*(1-_raw_predictions_!$M193*'Score Dashboard'!$B$2) + 'Score Dashboard'!$B$2*_raw_predictions_!$M193*_coefficients_!E$12- _coefficients_!E$2)/_coefficients_!E$9</f>
        <v>-0.14318245648270253</v>
      </c>
      <c r="F193">
        <f>(_raw_predictions_!F193*(1-_raw_predictions_!$M193*'Score Dashboard'!$B$2) + 'Score Dashboard'!$B$2*_raw_predictions_!$M193*_coefficients_!F$12- _coefficients_!F$2)/_coefficients_!F$9</f>
        <v>-0.14517725204544948</v>
      </c>
      <c r="G193">
        <f>(_raw_predictions_!G193*(1-_raw_predictions_!$M193*'Score Dashboard'!$B$2) + 'Score Dashboard'!$B$2*_raw_predictions_!$M193*_coefficients_!G$12- _coefficients_!G$2)/_coefficients_!G$9</f>
        <v>-0.4808002572906786</v>
      </c>
      <c r="H193">
        <f>(_coefficients_!H$2 - _raw_predictions_!H193*(1-_raw_predictions_!$M193*'Score Dashboard'!$B$2) - _raw_predictions_!$M193*'Score Dashboard'!$B$2*_coefficients_!H$12)/_coefficients_!H$9</f>
        <v>0.77256443819742293</v>
      </c>
      <c r="I193">
        <f>(1-_raw_predictions_!$M193*'Score Dashboard'!$B$2) * _raw_predictions_!I193/_coefficients_!L$2 * (_raw_predictions_!J193-_coefficients_!I$2)/_coefficients_!I$9</f>
        <v>-7.0020752489195842E-2</v>
      </c>
      <c r="J193">
        <f>(1-_raw_predictions_!$M193*'Score Dashboard'!$B$2) * _raw_predictions_!K193/_coefficients_!M$2 * (_raw_predictions_!L193-_coefficients_!J$2)/_coefficients_!J$9</f>
        <v>-0.28083347737073588</v>
      </c>
    </row>
    <row r="194" spans="1:10">
      <c r="A194" t="str">
        <f>_raw_predictions_!A194</f>
        <v>Patrick Baldwin Jr.</v>
      </c>
      <c r="B194">
        <f>(_raw_predictions_!B194*(1-_raw_predictions_!$M194) + 'Score Dashboard'!$B$2*_raw_predictions_!$M194*_coefficients_!B$12- _coefficients_!B$2)/_coefficients_!B$9</f>
        <v>-1.1107959945691261</v>
      </c>
      <c r="C194">
        <f>(_raw_predictions_!C194*(1-_raw_predictions_!$M194*'Score Dashboard'!$B$2) + 'Score Dashboard'!$B$2*_raw_predictions_!$M194*_coefficients_!C$12- _coefficients_!C$2)/_coefficients_!C$9</f>
        <v>-0.94078217975646949</v>
      </c>
      <c r="D194">
        <f>(_raw_predictions_!D194*(1-_raw_predictions_!$M194*'Score Dashboard'!$B$2) + 'Score Dashboard'!$B$2*_raw_predictions_!$M194*_coefficients_!D$12- _coefficients_!D$2)/_coefficients_!D$9</f>
        <v>-1.1390146976707645</v>
      </c>
      <c r="E194">
        <f>(_raw_predictions_!E194*(1-_raw_predictions_!$M194*'Score Dashboard'!$B$2) + 'Score Dashboard'!$B$2*_raw_predictions_!$M194*_coefficients_!E$12- _coefficients_!E$2)/_coefficients_!E$9</f>
        <v>-0.6348120116567636</v>
      </c>
      <c r="F194">
        <f>(_raw_predictions_!F194*(1-_raw_predictions_!$M194*'Score Dashboard'!$B$2) + 'Score Dashboard'!$B$2*_raw_predictions_!$M194*_coefficients_!F$12- _coefficients_!F$2)/_coefficients_!F$9</f>
        <v>-0.5407716908638085</v>
      </c>
      <c r="G194">
        <f>(_raw_predictions_!G194*(1-_raw_predictions_!$M194*'Score Dashboard'!$B$2) + 'Score Dashboard'!$B$2*_raw_predictions_!$M194*_coefficients_!G$12- _coefficients_!G$2)/_coefficients_!G$9</f>
        <v>-0.45588963114024295</v>
      </c>
      <c r="H194">
        <f>(_coefficients_!H$2 - _raw_predictions_!H194*(1-_raw_predictions_!$M194*'Score Dashboard'!$B$2) - _raw_predictions_!$M194*'Score Dashboard'!$B$2*_coefficients_!H$12)/_coefficients_!H$9</f>
        <v>0.89675159830351692</v>
      </c>
      <c r="I194">
        <f>(1-_raw_predictions_!$M194*'Score Dashboard'!$B$2) * _raw_predictions_!I194/_coefficients_!L$2 * (_raw_predictions_!J194-_coefficients_!I$2)/_coefficients_!I$9</f>
        <v>-4.7085203283181443E-2</v>
      </c>
      <c r="J194">
        <f>(1-_raw_predictions_!$M194*'Score Dashboard'!$B$2) * _raw_predictions_!K194/_coefficients_!M$2 * (_raw_predictions_!L194-_coefficients_!J$2)/_coefficients_!J$9</f>
        <v>-0.18493383872561373</v>
      </c>
    </row>
    <row r="195" spans="1:10">
      <c r="A195" t="str">
        <f>_raw_predictions_!A195</f>
        <v>Pat Connaughton</v>
      </c>
      <c r="B195">
        <f>(_raw_predictions_!B195*(1-_raw_predictions_!$M195) + 'Score Dashboard'!$B$2*_raw_predictions_!$M195*_coefficients_!B$12- _coefficients_!B$2)/_coefficients_!B$9</f>
        <v>-0.97267212306063644</v>
      </c>
      <c r="C195">
        <f>(_raw_predictions_!C195*(1-_raw_predictions_!$M195*'Score Dashboard'!$B$2) + 'Score Dashboard'!$B$2*_raw_predictions_!$M195*_coefficients_!C$12- _coefficients_!C$2)/_coefficients_!C$9</f>
        <v>-0.49438742553569875</v>
      </c>
      <c r="D195">
        <f>(_raw_predictions_!D195*(1-_raw_predictions_!$M195*'Score Dashboard'!$B$2) + 'Score Dashboard'!$B$2*_raw_predictions_!$M195*_coefficients_!D$12- _coefficients_!D$2)/_coefficients_!D$9</f>
        <v>-0.96107981378887097</v>
      </c>
      <c r="E195">
        <f>(_raw_predictions_!E195*(1-_raw_predictions_!$M195*'Score Dashboard'!$B$2) + 'Score Dashboard'!$B$2*_raw_predictions_!$M195*_coefficients_!E$12- _coefficients_!E$2)/_coefficients_!E$9</f>
        <v>-0.33852156502540159</v>
      </c>
      <c r="F195">
        <f>(_raw_predictions_!F195*(1-_raw_predictions_!$M195*'Score Dashboard'!$B$2) + 'Score Dashboard'!$B$2*_raw_predictions_!$M195*_coefficients_!F$12- _coefficients_!F$2)/_coefficients_!F$9</f>
        <v>-0.6656075300188723</v>
      </c>
      <c r="G195">
        <f>(_raw_predictions_!G195*(1-_raw_predictions_!$M195*'Score Dashboard'!$B$2) + 'Score Dashboard'!$B$2*_raw_predictions_!$M195*_coefficients_!G$12- _coefficients_!G$2)/_coefficients_!G$9</f>
        <v>9.5496415029414833E-2</v>
      </c>
      <c r="H195">
        <f>(_coefficients_!H$2 - _raw_predictions_!H195*(1-_raw_predictions_!$M195*'Score Dashboard'!$B$2) - _raw_predictions_!$M195*'Score Dashboard'!$B$2*_coefficients_!H$12)/_coefficients_!H$9</f>
        <v>0.98673741430069217</v>
      </c>
      <c r="I195">
        <f>(1-_raw_predictions_!$M195*'Score Dashboard'!$B$2) * _raw_predictions_!I195/_coefficients_!L$2 * (_raw_predictions_!J195-_coefficients_!I$2)/_coefficients_!I$9</f>
        <v>-9.9728752482573582E-3</v>
      </c>
      <c r="J195">
        <f>(1-_raw_predictions_!$M195*'Score Dashboard'!$B$2) * _raw_predictions_!K195/_coefficients_!M$2 * (_raw_predictions_!L195-_coefficients_!J$2)/_coefficients_!J$9</f>
        <v>-0.30555488196101127</v>
      </c>
    </row>
    <row r="196" spans="1:10">
      <c r="A196" t="str">
        <f>_raw_predictions_!A196</f>
        <v>Pascal Siakam</v>
      </c>
      <c r="B196">
        <f>(_raw_predictions_!B196*(1-_raw_predictions_!$M196) + 'Score Dashboard'!$B$2*_raw_predictions_!$M196*_coefficients_!B$12- _coefficients_!B$2)/_coefficients_!B$9</f>
        <v>0.9758980233690604</v>
      </c>
      <c r="C196">
        <f>(_raw_predictions_!C196*(1-_raw_predictions_!$M196*'Score Dashboard'!$B$2) + 'Score Dashboard'!$B$2*_raw_predictions_!$M196*_coefficients_!C$12- _coefficients_!C$2)/_coefficients_!C$9</f>
        <v>0.83470263019649027</v>
      </c>
      <c r="D196">
        <f>(_raw_predictions_!D196*(1-_raw_predictions_!$M196*'Score Dashboard'!$B$2) + 'Score Dashboard'!$B$2*_raw_predictions_!$M196*_coefficients_!D$12- _coefficients_!D$2)/_coefficients_!D$9</f>
        <v>0.97868774447609153</v>
      </c>
      <c r="E196">
        <f>(_raw_predictions_!E196*(1-_raw_predictions_!$M196*'Score Dashboard'!$B$2) + 'Score Dashboard'!$B$2*_raw_predictions_!$M196*_coefficients_!E$12- _coefficients_!E$2)/_coefficients_!E$9</f>
        <v>0.10192451919593301</v>
      </c>
      <c r="F196">
        <f>(_raw_predictions_!F196*(1-_raw_predictions_!$M196*'Score Dashboard'!$B$2) + 'Score Dashboard'!$B$2*_raw_predictions_!$M196*_coefficients_!F$12- _coefficients_!F$2)/_coefficients_!F$9</f>
        <v>-8.5246401698147067E-2</v>
      </c>
      <c r="G196">
        <f>(_raw_predictions_!G196*(1-_raw_predictions_!$M196*'Score Dashboard'!$B$2) + 'Score Dashboard'!$B$2*_raw_predictions_!$M196*_coefficients_!G$12- _coefficients_!G$2)/_coefficients_!G$9</f>
        <v>-2.7209487985288345E-2</v>
      </c>
      <c r="H196">
        <f>(_coefficients_!H$2 - _raw_predictions_!H196*(1-_raw_predictions_!$M196*'Score Dashboard'!$B$2) - _raw_predictions_!$M196*'Score Dashboard'!$B$2*_coefficients_!H$12)/_coefficients_!H$9</f>
        <v>-0.63509978064458106</v>
      </c>
      <c r="I196">
        <f>(1-_raw_predictions_!$M196*'Score Dashboard'!$B$2) * _raw_predictions_!I196/_coefficients_!L$2 * (_raw_predictions_!J196-_coefficients_!I$2)/_coefficients_!I$9</f>
        <v>-0.44832906520719012</v>
      </c>
      <c r="J196">
        <f>(1-_raw_predictions_!$M196*'Score Dashboard'!$B$2) * _raw_predictions_!K196/_coefficients_!M$2 * (_raw_predictions_!L196-_coefficients_!J$2)/_coefficients_!J$9</f>
        <v>-0.12476082592924703</v>
      </c>
    </row>
    <row r="197" spans="1:10">
      <c r="A197" t="str">
        <f>_raw_predictions_!A197</f>
        <v>Paolo Banchero</v>
      </c>
      <c r="B197">
        <f>(_raw_predictions_!B197*(1-_raw_predictions_!$M197) + 'Score Dashboard'!$B$2*_raw_predictions_!$M197*_coefficients_!B$12- _coefficients_!B$2)/_coefficients_!B$9</f>
        <v>0.84252859944152425</v>
      </c>
      <c r="C197">
        <f>(_raw_predictions_!C197*(1-_raw_predictions_!$M197*'Score Dashboard'!$B$2) + 'Score Dashboard'!$B$2*_raw_predictions_!$M197*_coefficients_!C$12- _coefficients_!C$2)/_coefficients_!C$9</f>
        <v>0.79870344173236718</v>
      </c>
      <c r="D197">
        <f>(_raw_predictions_!D197*(1-_raw_predictions_!$M197*'Score Dashboard'!$B$2) + 'Score Dashboard'!$B$2*_raw_predictions_!$M197*_coefficients_!D$12- _coefficients_!D$2)/_coefficients_!D$9</f>
        <v>0.20035684802225096</v>
      </c>
      <c r="E197">
        <f>(_raw_predictions_!E197*(1-_raw_predictions_!$M197*'Score Dashboard'!$B$2) + 'Score Dashboard'!$B$2*_raw_predictions_!$M197*_coefficients_!E$12- _coefficients_!E$2)/_coefficients_!E$9</f>
        <v>1.4779547046813512E-2</v>
      </c>
      <c r="F197">
        <f>(_raw_predictions_!F197*(1-_raw_predictions_!$M197*'Score Dashboard'!$B$2) + 'Score Dashboard'!$B$2*_raw_predictions_!$M197*_coefficients_!F$12- _coefficients_!F$2)/_coefficients_!F$9</f>
        <v>3.4902969419909288E-3</v>
      </c>
      <c r="G197">
        <f>(_raw_predictions_!G197*(1-_raw_predictions_!$M197*'Score Dashboard'!$B$2) + 'Score Dashboard'!$B$2*_raw_predictions_!$M197*_coefficients_!G$12- _coefficients_!G$2)/_coefficients_!G$9</f>
        <v>-0.24169203882636897</v>
      </c>
      <c r="H197">
        <f>(_coefficients_!H$2 - _raw_predictions_!H197*(1-_raw_predictions_!$M197*'Score Dashboard'!$B$2) - _raw_predictions_!$M197*'Score Dashboard'!$B$2*_coefficients_!H$12)/_coefficients_!H$9</f>
        <v>-0.87929149541585916</v>
      </c>
      <c r="I197">
        <f>(1-_raw_predictions_!$M197*'Score Dashboard'!$B$2) * _raw_predictions_!I197/_coefficients_!L$2 * (_raw_predictions_!J197-_coefficients_!I$2)/_coefficients_!I$9</f>
        <v>-0.75224251036834822</v>
      </c>
      <c r="J197">
        <f>(1-_raw_predictions_!$M197*'Score Dashboard'!$B$2) * _raw_predictions_!K197/_coefficients_!M$2 * (_raw_predictions_!L197-_coefficients_!J$2)/_coefficients_!J$9</f>
        <v>-0.5765144487423034</v>
      </c>
    </row>
    <row r="198" spans="1:10">
      <c r="A198" t="str">
        <f>_raw_predictions_!A198</f>
        <v>P.J. Washington</v>
      </c>
      <c r="B198">
        <f>(_raw_predictions_!B198*(1-_raw_predictions_!$M198) + 'Score Dashboard'!$B$2*_raw_predictions_!$M198*_coefficients_!B$12- _coefficients_!B$2)/_coefficients_!B$9</f>
        <v>-6.7891641861778332E-2</v>
      </c>
      <c r="C198">
        <f>(_raw_predictions_!C198*(1-_raw_predictions_!$M198*'Score Dashboard'!$B$2) + 'Score Dashboard'!$B$2*_raw_predictions_!$M198*_coefficients_!C$12- _coefficients_!C$2)/_coefficients_!C$9</f>
        <v>-0.12927969270754616</v>
      </c>
      <c r="D198">
        <f>(_raw_predictions_!D198*(1-_raw_predictions_!$M198*'Score Dashboard'!$B$2) + 'Score Dashboard'!$B$2*_raw_predictions_!$M198*_coefficients_!D$12- _coefficients_!D$2)/_coefficients_!D$9</f>
        <v>-0.45995151990701089</v>
      </c>
      <c r="E198">
        <f>(_raw_predictions_!E198*(1-_raw_predictions_!$M198*'Score Dashboard'!$B$2) + 'Score Dashboard'!$B$2*_raw_predictions_!$M198*_coefficients_!E$12- _coefficients_!E$2)/_coefficients_!E$9</f>
        <v>6.5945710825286913E-2</v>
      </c>
      <c r="F198">
        <f>(_raw_predictions_!F198*(1-_raw_predictions_!$M198*'Score Dashboard'!$B$2) + 'Score Dashboard'!$B$2*_raw_predictions_!$M198*_coefficients_!F$12- _coefficients_!F$2)/_coefficients_!F$9</f>
        <v>0.55131079262546723</v>
      </c>
      <c r="G198">
        <f>(_raw_predictions_!G198*(1-_raw_predictions_!$M198*'Score Dashboard'!$B$2) + 'Score Dashboard'!$B$2*_raw_predictions_!$M198*_coefficients_!G$12- _coefficients_!G$2)/_coefficients_!G$9</f>
        <v>0.34107361856168733</v>
      </c>
      <c r="H198">
        <f>(_coefficients_!H$2 - _raw_predictions_!H198*(1-_raw_predictions_!$M198*'Score Dashboard'!$B$2) - _raw_predictions_!$M198*'Score Dashboard'!$B$2*_coefficients_!H$12)/_coefficients_!H$9</f>
        <v>0.1496380793804018</v>
      </c>
      <c r="I198">
        <f>(1-_raw_predictions_!$M198*'Score Dashboard'!$B$2) * _raw_predictions_!I198/_coefficients_!L$2 * (_raw_predictions_!J198-_coefficients_!I$2)/_coefficients_!I$9</f>
        <v>-0.27753553221272342</v>
      </c>
      <c r="J198">
        <f>(1-_raw_predictions_!$M198*'Score Dashboard'!$B$2) * _raw_predictions_!K198/_coefficients_!M$2 * (_raw_predictions_!L198-_coefficients_!J$2)/_coefficients_!J$9</f>
        <v>-0.40160454127577272</v>
      </c>
    </row>
    <row r="199" spans="1:10">
      <c r="A199" t="str">
        <f>_raw_predictions_!A199</f>
        <v>P.J. Tucker</v>
      </c>
      <c r="B199">
        <f>(_raw_predictions_!B199*(1-_raw_predictions_!$M199) + 'Score Dashboard'!$B$2*_raw_predictions_!$M199*_coefficients_!B$12- _coefficients_!B$2)/_coefficients_!B$9</f>
        <v>-1.3401117798234077</v>
      </c>
      <c r="C199">
        <f>(_raw_predictions_!C199*(1-_raw_predictions_!$M199*'Score Dashboard'!$B$2) + 'Score Dashboard'!$B$2*_raw_predictions_!$M199*_coefficients_!C$12- _coefficients_!C$2)/_coefficients_!C$9</f>
        <v>-0.67442499698909653</v>
      </c>
      <c r="D199">
        <f>(_raw_predictions_!D199*(1-_raw_predictions_!$M199*'Score Dashboard'!$B$2) + 'Score Dashboard'!$B$2*_raw_predictions_!$M199*_coefficients_!D$12- _coefficients_!D$2)/_coefficients_!D$9</f>
        <v>-1.1936400231708808</v>
      </c>
      <c r="E199">
        <f>(_raw_predictions_!E199*(1-_raw_predictions_!$M199*'Score Dashboard'!$B$2) + 'Score Dashboard'!$B$2*_raw_predictions_!$M199*_coefficients_!E$12- _coefficients_!E$2)/_coefficients_!E$9</f>
        <v>-0.41258401767206854</v>
      </c>
      <c r="F199">
        <f>(_raw_predictions_!F199*(1-_raw_predictions_!$M199*'Score Dashboard'!$B$2) + 'Score Dashboard'!$B$2*_raw_predictions_!$M199*_coefficients_!F$12- _coefficients_!F$2)/_coefficients_!F$9</f>
        <v>-0.66811980264694049</v>
      </c>
      <c r="G199">
        <f>(_raw_predictions_!G199*(1-_raw_predictions_!$M199*'Score Dashboard'!$B$2) + 'Score Dashboard'!$B$2*_raw_predictions_!$M199*_coefficients_!G$12- _coefficients_!G$2)/_coefficients_!G$9</f>
        <v>-0.66531291308884999</v>
      </c>
      <c r="H199">
        <f>(_coefficients_!H$2 - _raw_predictions_!H199*(1-_raw_predictions_!$M199*'Score Dashboard'!$B$2) - _raw_predictions_!$M199*'Score Dashboard'!$B$2*_coefficients_!H$12)/_coefficients_!H$9</f>
        <v>1.0493984797375917</v>
      </c>
      <c r="I199">
        <f>(1-_raw_predictions_!$M199*'Score Dashboard'!$B$2) * _raw_predictions_!I199/_coefficients_!L$2 * (_raw_predictions_!J199-_coefficients_!I$2)/_coefficients_!I$9</f>
        <v>-2.0342727735717915E-2</v>
      </c>
      <c r="J199">
        <f>(1-_raw_predictions_!$M199*'Score Dashboard'!$B$2) * _raw_predictions_!K199/_coefficients_!M$2 * (_raw_predictions_!L199-_coefficients_!J$2)/_coefficients_!J$9</f>
        <v>-0.14515860999928146</v>
      </c>
    </row>
    <row r="200" spans="1:10">
      <c r="A200" t="str">
        <f>_raw_predictions_!A200</f>
        <v>Ousmane Dieng</v>
      </c>
      <c r="B200">
        <f>(_raw_predictions_!B200*(1-_raw_predictions_!$M200) + 'Score Dashboard'!$B$2*_raw_predictions_!$M200*_coefficients_!B$12- _coefficients_!B$2)/_coefficients_!B$9</f>
        <v>-1.0106318412831337</v>
      </c>
      <c r="C200">
        <f>(_raw_predictions_!C200*(1-_raw_predictions_!$M200*'Score Dashboard'!$B$2) + 'Score Dashboard'!$B$2*_raw_predictions_!$M200*_coefficients_!C$12- _coefficients_!C$2)/_coefficients_!C$9</f>
        <v>-0.83838832326969881</v>
      </c>
      <c r="D200">
        <f>(_raw_predictions_!D200*(1-_raw_predictions_!$M200*'Score Dashboard'!$B$2) + 'Score Dashboard'!$B$2*_raw_predictions_!$M200*_coefficients_!D$12- _coefficients_!D$2)/_coefficients_!D$9</f>
        <v>-0.91756553018500775</v>
      </c>
      <c r="E200">
        <f>(_raw_predictions_!E200*(1-_raw_predictions_!$M200*'Score Dashboard'!$B$2) + 'Score Dashboard'!$B$2*_raw_predictions_!$M200*_coefficients_!E$12- _coefficients_!E$2)/_coefficients_!E$9</f>
        <v>-0.52345927161873507</v>
      </c>
      <c r="F200">
        <f>(_raw_predictions_!F200*(1-_raw_predictions_!$M200*'Score Dashboard'!$B$2) + 'Score Dashboard'!$B$2*_raw_predictions_!$M200*_coefficients_!F$12- _coefficients_!F$2)/_coefficients_!F$9</f>
        <v>-0.5408211722769003</v>
      </c>
      <c r="G200">
        <f>(_raw_predictions_!G200*(1-_raw_predictions_!$M200*'Score Dashboard'!$B$2) + 'Score Dashboard'!$B$2*_raw_predictions_!$M200*_coefficients_!G$12- _coefficients_!G$2)/_coefficients_!G$9</f>
        <v>-0.61441480954437244</v>
      </c>
      <c r="H200">
        <f>(_coefficients_!H$2 - _raw_predictions_!H200*(1-_raw_predictions_!$M200*'Score Dashboard'!$B$2) - _raw_predictions_!$M200*'Score Dashboard'!$B$2*_coefficients_!H$12)/_coefficients_!H$9</f>
        <v>0.782234633003146</v>
      </c>
      <c r="I200">
        <f>(1-_raw_predictions_!$M200*'Score Dashboard'!$B$2) * _raw_predictions_!I200/_coefficients_!L$2 * (_raw_predictions_!J200-_coefficients_!I$2)/_coefficients_!I$9</f>
        <v>-0.13425268549733205</v>
      </c>
      <c r="J200">
        <f>(1-_raw_predictions_!$M200*'Score Dashboard'!$B$2) * _raw_predictions_!K200/_coefficients_!M$2 * (_raw_predictions_!L200-_coefficients_!J$2)/_coefficients_!J$9</f>
        <v>-0.21761795483605417</v>
      </c>
    </row>
    <row r="201" spans="1:10">
      <c r="A201" t="str">
        <f>_raw_predictions_!A201</f>
        <v>Otto Porter Jr.</v>
      </c>
      <c r="B201">
        <f>(_raw_predictions_!B201*(1-_raw_predictions_!$M201) + 'Score Dashboard'!$B$2*_raw_predictions_!$M201*_coefficients_!B$12- _coefficients_!B$2)/_coefficients_!B$9</f>
        <v>-1.1641481786701187</v>
      </c>
      <c r="C201">
        <f>(_raw_predictions_!C201*(1-_raw_predictions_!$M201*'Score Dashboard'!$B$2) + 'Score Dashboard'!$B$2*_raw_predictions_!$M201*_coefficients_!C$12- _coefficients_!C$2)/_coefficients_!C$9</f>
        <v>-0.89741835072744813</v>
      </c>
      <c r="D201">
        <f>(_raw_predictions_!D201*(1-_raw_predictions_!$M201*'Score Dashboard'!$B$2) + 'Score Dashboard'!$B$2*_raw_predictions_!$M201*_coefficients_!D$12- _coefficients_!D$2)/_coefficients_!D$9</f>
        <v>-0.96792373332246207</v>
      </c>
      <c r="E201">
        <f>(_raw_predictions_!E201*(1-_raw_predictions_!$M201*'Score Dashboard'!$B$2) + 'Score Dashboard'!$B$2*_raw_predictions_!$M201*_coefficients_!E$12- _coefficients_!E$2)/_coefficients_!E$9</f>
        <v>-0.16927168445294996</v>
      </c>
      <c r="F201">
        <f>(_raw_predictions_!F201*(1-_raw_predictions_!$M201*'Score Dashboard'!$B$2) + 'Score Dashboard'!$B$2*_raw_predictions_!$M201*_coefficients_!F$12- _coefficients_!F$2)/_coefficients_!F$9</f>
        <v>-0.6333504350069068</v>
      </c>
      <c r="G201">
        <f>(_raw_predictions_!G201*(1-_raw_predictions_!$M201*'Score Dashboard'!$B$2) + 'Score Dashboard'!$B$2*_raw_predictions_!$M201*_coefficients_!G$12- _coefficients_!G$2)/_coefficients_!G$9</f>
        <v>-0.49010066736536972</v>
      </c>
      <c r="H201">
        <f>(_coefficients_!H$2 - _raw_predictions_!H201*(1-_raw_predictions_!$M201*'Score Dashboard'!$B$2) - _raw_predictions_!$M201*'Score Dashboard'!$B$2*_coefficients_!H$12)/_coefficients_!H$9</f>
        <v>0.99842440241273567</v>
      </c>
      <c r="I201">
        <f>(1-_raw_predictions_!$M201*'Score Dashboard'!$B$2) * _raw_predictions_!I201/_coefficients_!L$2 * (_raw_predictions_!J201-_coefficients_!I$2)/_coefficients_!I$9</f>
        <v>9.5130568213055242E-3</v>
      </c>
      <c r="J201">
        <f>(1-_raw_predictions_!$M201*'Score Dashboard'!$B$2) * _raw_predictions_!K201/_coefficients_!M$2 * (_raw_predictions_!L201-_coefficients_!J$2)/_coefficients_!J$9</f>
        <v>-6.761882414749161E-2</v>
      </c>
    </row>
    <row r="202" spans="1:10">
      <c r="A202" t="str">
        <f>_raw_predictions_!A202</f>
        <v>Payton Pritchard</v>
      </c>
      <c r="B202">
        <f>(_raw_predictions_!B202*(1-_raw_predictions_!$M202) + 'Score Dashboard'!$B$2*_raw_predictions_!$M202*_coefficients_!B$12- _coefficients_!B$2)/_coefficients_!B$9</f>
        <v>-1.0845047946769375</v>
      </c>
      <c r="C202">
        <f>(_raw_predictions_!C202*(1-_raw_predictions_!$M202*'Score Dashboard'!$B$2) + 'Score Dashboard'!$B$2*_raw_predictions_!$M202*_coefficients_!C$12- _coefficients_!C$2)/_coefficients_!C$9</f>
        <v>-1.2239481576248132</v>
      </c>
      <c r="D202">
        <f>(_raw_predictions_!D202*(1-_raw_predictions_!$M202*'Score Dashboard'!$B$2) + 'Score Dashboard'!$B$2*_raw_predictions_!$M202*_coefficients_!D$12- _coefficients_!D$2)/_coefficients_!D$9</f>
        <v>-0.7902400167584388</v>
      </c>
      <c r="E202">
        <f>(_raw_predictions_!E202*(1-_raw_predictions_!$M202*'Score Dashboard'!$B$2) + 'Score Dashboard'!$B$2*_raw_predictions_!$M202*_coefficients_!E$12- _coefficients_!E$2)/_coefficients_!E$9</f>
        <v>-0.69565226228238064</v>
      </c>
      <c r="F202">
        <f>(_raw_predictions_!F202*(1-_raw_predictions_!$M202*'Score Dashboard'!$B$2) + 'Score Dashboard'!$B$2*_raw_predictions_!$M202*_coefficients_!F$12- _coefficients_!F$2)/_coefficients_!F$9</f>
        <v>-0.8623635752687645</v>
      </c>
      <c r="G202">
        <f>(_raw_predictions_!G202*(1-_raw_predictions_!$M202*'Score Dashboard'!$B$2) + 'Score Dashboard'!$B$2*_raw_predictions_!$M202*_coefficients_!G$12- _coefficients_!G$2)/_coefficients_!G$9</f>
        <v>-0.40287222086944358</v>
      </c>
      <c r="H202">
        <f>(_coefficients_!H$2 - _raw_predictions_!H202*(1-_raw_predictions_!$M202*'Score Dashboard'!$B$2) - _raw_predictions_!$M202*'Score Dashboard'!$B$2*_coefficients_!H$12)/_coefficients_!H$9</f>
        <v>0.87108976844903785</v>
      </c>
      <c r="I202">
        <f>(1-_raw_predictions_!$M202*'Score Dashboard'!$B$2) * _raw_predictions_!I202/_coefficients_!L$2 * (_raw_predictions_!J202-_coefficients_!I$2)/_coefficients_!I$9</f>
        <v>1.3383794483893601E-2</v>
      </c>
      <c r="J202">
        <f>(1-_raw_predictions_!$M202*'Score Dashboard'!$B$2) * _raw_predictions_!K202/_coefficients_!M$2 * (_raw_predictions_!L202-_coefficients_!J$2)/_coefficients_!J$9</f>
        <v>-0.294353567107909</v>
      </c>
    </row>
    <row r="203" spans="1:10">
      <c r="A203" t="str">
        <f>_raw_predictions_!A203</f>
        <v>Orlando Robinson</v>
      </c>
      <c r="B203">
        <f>(_raw_predictions_!B203*(1-_raw_predictions_!$M203) + 'Score Dashboard'!$B$2*_raw_predictions_!$M203*_coefficients_!B$12- _coefficients_!B$2)/_coefficients_!B$9</f>
        <v>-1.2321520223475584</v>
      </c>
      <c r="C203">
        <f>(_raw_predictions_!C203*(1-_raw_predictions_!$M203*'Score Dashboard'!$B$2) + 'Score Dashboard'!$B$2*_raw_predictions_!$M203*_coefficients_!C$12- _coefficients_!C$2)/_coefficients_!C$9</f>
        <v>-0.65651673748677009</v>
      </c>
      <c r="D203">
        <f>(_raw_predictions_!D203*(1-_raw_predictions_!$M203*'Score Dashboard'!$B$2) + 'Score Dashboard'!$B$2*_raw_predictions_!$M203*_coefficients_!D$12- _coefficients_!D$2)/_coefficients_!D$9</f>
        <v>-1.0699857153847123</v>
      </c>
      <c r="E203">
        <f>(_raw_predictions_!E203*(1-_raw_predictions_!$M203*'Score Dashboard'!$B$2) + 'Score Dashboard'!$B$2*_raw_predictions_!$M203*_coefficients_!E$12- _coefficients_!E$2)/_coefficients_!E$9</f>
        <v>-0.65818818559837089</v>
      </c>
      <c r="F203">
        <f>(_raw_predictions_!F203*(1-_raw_predictions_!$M203*'Score Dashboard'!$B$2) + 'Score Dashboard'!$B$2*_raw_predictions_!$M203*_coefficients_!F$12- _coefficients_!F$2)/_coefficients_!F$9</f>
        <v>-0.33733612287808223</v>
      </c>
      <c r="G203">
        <f>(_raw_predictions_!G203*(1-_raw_predictions_!$M203*'Score Dashboard'!$B$2) + 'Score Dashboard'!$B$2*_raw_predictions_!$M203*_coefficients_!G$12- _coefficients_!G$2)/_coefficients_!G$9</f>
        <v>-1.1089690575247135</v>
      </c>
      <c r="H203">
        <f>(_coefficients_!H$2 - _raw_predictions_!H203*(1-_raw_predictions_!$M203*'Score Dashboard'!$B$2) - _raw_predictions_!$M203*'Score Dashboard'!$B$2*_coefficients_!H$12)/_coefficients_!H$9</f>
        <v>0.88511355471343878</v>
      </c>
      <c r="I203">
        <f>(1-_raw_predictions_!$M203*'Score Dashboard'!$B$2) * _raw_predictions_!I203/_coefficients_!L$2 * (_raw_predictions_!J203-_coefficients_!I$2)/_coefficients_!I$9</f>
        <v>-0.1246337858377824</v>
      </c>
      <c r="J203">
        <f>(1-_raw_predictions_!$M203*'Score Dashboard'!$B$2) * _raw_predictions_!K203/_coefficients_!M$2 * (_raw_predictions_!L203-_coefficients_!J$2)/_coefficients_!J$9</f>
        <v>5.187521810846496E-2</v>
      </c>
    </row>
    <row r="204" spans="1:10">
      <c r="A204" t="str">
        <f>_raw_predictions_!A204</f>
        <v>Romeo Langford</v>
      </c>
      <c r="B204">
        <f>(_raw_predictions_!B204*(1-_raw_predictions_!$M204) + 'Score Dashboard'!$B$2*_raw_predictions_!$M204*_coefficients_!B$12- _coefficients_!B$2)/_coefficients_!B$9</f>
        <v>-1.035525095013146</v>
      </c>
      <c r="C204">
        <f>(_raw_predictions_!C204*(1-_raw_predictions_!$M204*'Score Dashboard'!$B$2) + 'Score Dashboard'!$B$2*_raw_predictions_!$M204*_coefficients_!C$12- _coefficients_!C$2)/_coefficients_!C$9</f>
        <v>-0.89192503927351185</v>
      </c>
      <c r="D204">
        <f>(_raw_predictions_!D204*(1-_raw_predictions_!$M204*'Score Dashboard'!$B$2) + 'Score Dashboard'!$B$2*_raw_predictions_!$M204*_coefficients_!D$12- _coefficients_!D$2)/_coefficients_!D$9</f>
        <v>-1.0167060126052219</v>
      </c>
      <c r="E204">
        <f>(_raw_predictions_!E204*(1-_raw_predictions_!$M204*'Score Dashboard'!$B$2) + 'Score Dashboard'!$B$2*_raw_predictions_!$M204*_coefficients_!E$12- _coefficients_!E$2)/_coefficients_!E$9</f>
        <v>-0.58269616980462347</v>
      </c>
      <c r="F204">
        <f>(_raw_predictions_!F204*(1-_raw_predictions_!$M204*'Score Dashboard'!$B$2) + 'Score Dashboard'!$B$2*_raw_predictions_!$M204*_coefficients_!F$12- _coefficients_!F$2)/_coefficients_!F$9</f>
        <v>-0.48749506313154917</v>
      </c>
      <c r="G204">
        <f>(_raw_predictions_!G204*(1-_raw_predictions_!$M204*'Score Dashboard'!$B$2) + 'Score Dashboard'!$B$2*_raw_predictions_!$M204*_coefficients_!G$12- _coefficients_!G$2)/_coefficients_!G$9</f>
        <v>-0.73538175440335651</v>
      </c>
      <c r="H204">
        <f>(_coefficients_!H$2 - _raw_predictions_!H204*(1-_raw_predictions_!$M204*'Score Dashboard'!$B$2) - _raw_predictions_!$M204*'Score Dashboard'!$B$2*_coefficients_!H$12)/_coefficients_!H$9</f>
        <v>0.85327780750542015</v>
      </c>
      <c r="I204">
        <f>(1-_raw_predictions_!$M204*'Score Dashboard'!$B$2) * _raw_predictions_!I204/_coefficients_!L$2 * (_raw_predictions_!J204-_coefficients_!I$2)/_coefficients_!I$9</f>
        <v>-0.11155631418726847</v>
      </c>
      <c r="J204">
        <f>(1-_raw_predictions_!$M204*'Score Dashboard'!$B$2) * _raw_predictions_!K204/_coefficients_!M$2 * (_raw_predictions_!L204-_coefficients_!J$2)/_coefficients_!J$9</f>
        <v>-0.15508115508759981</v>
      </c>
    </row>
    <row r="205" spans="1:10">
      <c r="A205" t="str">
        <f>_raw_predictions_!A205</f>
        <v>Royce O'Neale</v>
      </c>
      <c r="B205">
        <f>(_raw_predictions_!B205*(1-_raw_predictions_!$M205) + 'Score Dashboard'!$B$2*_raw_predictions_!$M205*_coefficients_!B$12- _coefficients_!B$2)/_coefficients_!B$9</f>
        <v>-0.81991005534660488</v>
      </c>
      <c r="C205">
        <f>(_raw_predictions_!C205*(1-_raw_predictions_!$M205*'Score Dashboard'!$B$2) + 'Score Dashboard'!$B$2*_raw_predictions_!$M205*_coefficients_!C$12- _coefficients_!C$2)/_coefficients_!C$9</f>
        <v>-0.20781990546393964</v>
      </c>
      <c r="D205">
        <f>(_raw_predictions_!D205*(1-_raw_predictions_!$M205*'Score Dashboard'!$B$2) + 'Score Dashboard'!$B$2*_raw_predictions_!$M205*_coefficients_!D$12- _coefficients_!D$2)/_coefficients_!D$9</f>
        <v>-0.14409435344676483</v>
      </c>
      <c r="E205">
        <f>(_raw_predictions_!E205*(1-_raw_predictions_!$M205*'Score Dashboard'!$B$2) + 'Score Dashboard'!$B$2*_raw_predictions_!$M205*_coefficients_!E$12- _coefficients_!E$2)/_coefficients_!E$9</f>
        <v>-3.331223582152977E-2</v>
      </c>
      <c r="F205">
        <f>(_raw_predictions_!F205*(1-_raw_predictions_!$M205*'Score Dashboard'!$B$2) + 'Score Dashboard'!$B$2*_raw_predictions_!$M205*_coefficients_!F$12- _coefficients_!F$2)/_coefficients_!F$9</f>
        <v>-0.11357127948850836</v>
      </c>
      <c r="G205">
        <f>(_raw_predictions_!G205*(1-_raw_predictions_!$M205*'Score Dashboard'!$B$2) + 'Score Dashboard'!$B$2*_raw_predictions_!$M205*_coefficients_!G$12- _coefficients_!G$2)/_coefficients_!G$9</f>
        <v>0.22215484363519986</v>
      </c>
      <c r="H205">
        <f>(_coefficients_!H$2 - _raw_predictions_!H205*(1-_raw_predictions_!$M205*'Score Dashboard'!$B$2) - _raw_predictions_!$M205*'Score Dashboard'!$B$2*_coefficients_!H$12)/_coefficients_!H$9</f>
        <v>0.37721275240692381</v>
      </c>
      <c r="I205">
        <f>(1-_raw_predictions_!$M205*'Score Dashboard'!$B$2) * _raw_predictions_!I205/_coefficients_!L$2 * (_raw_predictions_!J205-_coefficients_!I$2)/_coefficients_!I$9</f>
        <v>-1.5188428598699009E-2</v>
      </c>
      <c r="J205">
        <f>(1-_raw_predictions_!$M205*'Score Dashboard'!$B$2) * _raw_predictions_!K205/_coefficients_!M$2 * (_raw_predictions_!L205-_coefficients_!J$2)/_coefficients_!J$9</f>
        <v>-0.44220196956150498</v>
      </c>
    </row>
    <row r="206" spans="1:10">
      <c r="A206" t="str">
        <f>_raw_predictions_!A206</f>
        <v>T.J. McConnell</v>
      </c>
      <c r="B206">
        <f>(_raw_predictions_!B206*(1-_raw_predictions_!$M206) + 'Score Dashboard'!$B$2*_raw_predictions_!$M206*_coefficients_!B$12- _coefficients_!B$2)/_coefficients_!B$9</f>
        <v>-0.86678885680084627</v>
      </c>
      <c r="C206">
        <f>(_raw_predictions_!C206*(1-_raw_predictions_!$M206*'Score Dashboard'!$B$2) + 'Score Dashboard'!$B$2*_raw_predictions_!$M206*_coefficients_!C$12- _coefficients_!C$2)/_coefficients_!C$9</f>
        <v>-0.86560881836519565</v>
      </c>
      <c r="D206">
        <f>(_raw_predictions_!D206*(1-_raw_predictions_!$M206*'Score Dashboard'!$B$2) + 'Score Dashboard'!$B$2*_raw_predictions_!$M206*_coefficients_!D$12- _coefficients_!D$2)/_coefficients_!D$9</f>
        <v>0.86696651316532647</v>
      </c>
      <c r="E206">
        <f>(_raw_predictions_!E206*(1-_raw_predictions_!$M206*'Score Dashboard'!$B$2) + 'Score Dashboard'!$B$2*_raw_predictions_!$M206*_coefficients_!E$12- _coefficients_!E$2)/_coefficients_!E$9</f>
        <v>0.3062099138076006</v>
      </c>
      <c r="F206">
        <f>(_raw_predictions_!F206*(1-_raw_predictions_!$M206*'Score Dashboard'!$B$2) + 'Score Dashboard'!$B$2*_raw_predictions_!$M206*_coefficients_!F$12- _coefficients_!F$2)/_coefficients_!F$9</f>
        <v>-0.69284055052438498</v>
      </c>
      <c r="G206">
        <f>(_raw_predictions_!G206*(1-_raw_predictions_!$M206*'Score Dashboard'!$B$2) + 'Score Dashboard'!$B$2*_raw_predictions_!$M206*_coefficients_!G$12- _coefficients_!G$2)/_coefficients_!G$9</f>
        <v>-0.92355818282516378</v>
      </c>
      <c r="H206">
        <f>(_coefficients_!H$2 - _raw_predictions_!H206*(1-_raw_predictions_!$M206*'Score Dashboard'!$B$2) - _raw_predictions_!$M206*'Score Dashboard'!$B$2*_coefficients_!H$12)/_coefficients_!H$9</f>
        <v>0.1188787997347555</v>
      </c>
      <c r="I206">
        <f>(1-_raw_predictions_!$M206*'Score Dashboard'!$B$2) * _raw_predictions_!I206/_coefficients_!L$2 * (_raw_predictions_!J206-_coefficients_!I$2)/_coefficients_!I$9</f>
        <v>3.28744379760494E-2</v>
      </c>
      <c r="J206">
        <f>(1-_raw_predictions_!$M206*'Score Dashboard'!$B$2) * _raw_predictions_!K206/_coefficients_!M$2 * (_raw_predictions_!L206-_coefficients_!J$2)/_coefficients_!J$9</f>
        <v>6.6186707178559248E-2</v>
      </c>
    </row>
    <row r="207" spans="1:10">
      <c r="A207" t="str">
        <f>_raw_predictions_!A207</f>
        <v>Svi Mykhailiuk</v>
      </c>
      <c r="B207">
        <f>(_raw_predictions_!B207*(1-_raw_predictions_!$M207) + 'Score Dashboard'!$B$2*_raw_predictions_!$M207*_coefficients_!B$12- _coefficients_!B$2)/_coefficients_!B$9</f>
        <v>-1.0869751084660688</v>
      </c>
      <c r="C207">
        <f>(_raw_predictions_!C207*(1-_raw_predictions_!$M207*'Score Dashboard'!$B$2) + 'Score Dashboard'!$B$2*_raw_predictions_!$M207*_coefficients_!C$12- _coefficients_!C$2)/_coefficients_!C$9</f>
        <v>-1.1004835990671342</v>
      </c>
      <c r="D207">
        <f>(_raw_predictions_!D207*(1-_raw_predictions_!$M207*'Score Dashboard'!$B$2) + 'Score Dashboard'!$B$2*_raw_predictions_!$M207*_coefficients_!D$12- _coefficients_!D$2)/_coefficients_!D$9</f>
        <v>-0.95017881459696818</v>
      </c>
      <c r="E207">
        <f>(_raw_predictions_!E207*(1-_raw_predictions_!$M207*'Score Dashboard'!$B$2) + 'Score Dashboard'!$B$2*_raw_predictions_!$M207*_coefficients_!E$12- _coefficients_!E$2)/_coefficients_!E$9</f>
        <v>-0.47816809454527187</v>
      </c>
      <c r="F207">
        <f>(_raw_predictions_!F207*(1-_raw_predictions_!$M207*'Score Dashboard'!$B$2) + 'Score Dashboard'!$B$2*_raw_predictions_!$M207*_coefficients_!F$12- _coefficients_!F$2)/_coefficients_!F$9</f>
        <v>-0.70148362914623674</v>
      </c>
      <c r="G207">
        <f>(_raw_predictions_!G207*(1-_raw_predictions_!$M207*'Score Dashboard'!$B$2) + 'Score Dashboard'!$B$2*_raw_predictions_!$M207*_coefficients_!G$12- _coefficients_!G$2)/_coefficients_!G$9</f>
        <v>-0.4531614212037901</v>
      </c>
      <c r="H207">
        <f>(_coefficients_!H$2 - _raw_predictions_!H207*(1-_raw_predictions_!$M207*'Score Dashboard'!$B$2) - _raw_predictions_!$M207*'Score Dashboard'!$B$2*_coefficients_!H$12)/_coefficients_!H$9</f>
        <v>0.88144016524266167</v>
      </c>
      <c r="I207">
        <f>(1-_raw_predictions_!$M207*'Score Dashboard'!$B$2) * _raw_predictions_!I207/_coefficients_!L$2 * (_raw_predictions_!J207-_coefficients_!I$2)/_coefficients_!I$9</f>
        <v>2.1805274429356229E-3</v>
      </c>
      <c r="J207">
        <f>(1-_raw_predictions_!$M207*'Score Dashboard'!$B$2) * _raw_predictions_!K207/_coefficients_!M$2 * (_raw_predictions_!L207-_coefficients_!J$2)/_coefficients_!J$9</f>
        <v>-0.20377848720761449</v>
      </c>
    </row>
    <row r="208" spans="1:10">
      <c r="A208" t="str">
        <f>_raw_predictions_!A208</f>
        <v>Steven Adams</v>
      </c>
      <c r="B208">
        <f>(_raw_predictions_!B208*(1-_raw_predictions_!$M208) + 'Score Dashboard'!$B$2*_raw_predictions_!$M208*_coefficients_!B$12- _coefficients_!B$2)/_coefficients_!B$9</f>
        <v>-0.92765880344773499</v>
      </c>
      <c r="C208">
        <f>(_raw_predictions_!C208*(1-_raw_predictions_!$M208*'Score Dashboard'!$B$2) + 'Score Dashboard'!$B$2*_raw_predictions_!$M208*_coefficients_!C$12- _coefficients_!C$2)/_coefficients_!C$9</f>
        <v>1.6795118917612886</v>
      </c>
      <c r="D208">
        <f>(_raw_predictions_!D208*(1-_raw_predictions_!$M208*'Score Dashboard'!$B$2) + 'Score Dashboard'!$B$2*_raw_predictions_!$M208*_coefficients_!D$12- _coefficients_!D$2)/_coefficients_!D$9</f>
        <v>-0.5299712739027671</v>
      </c>
      <c r="E208">
        <f>(_raw_predictions_!E208*(1-_raw_predictions_!$M208*'Score Dashboard'!$B$2) + 'Score Dashboard'!$B$2*_raw_predictions_!$M208*_coefficients_!E$12- _coefficients_!E$2)/_coefficients_!E$9</f>
        <v>-4.0438394760346948E-2</v>
      </c>
      <c r="F208">
        <f>(_raw_predictions_!F208*(1-_raw_predictions_!$M208*'Score Dashboard'!$B$2) + 'Score Dashboard'!$B$2*_raw_predictions_!$M208*_coefficients_!F$12- _coefficients_!F$2)/_coefficients_!F$9</f>
        <v>0.51655382894877544</v>
      </c>
      <c r="G208">
        <f>(_raw_predictions_!G208*(1-_raw_predictions_!$M208*'Score Dashboard'!$B$2) + 'Score Dashboard'!$B$2*_raw_predictions_!$M208*_coefficients_!G$12- _coefficients_!G$2)/_coefficients_!G$9</f>
        <v>-1.2795981304196467</v>
      </c>
      <c r="H208">
        <f>(_coefficients_!H$2 - _raw_predictions_!H208*(1-_raw_predictions_!$M208*'Score Dashboard'!$B$2) - _raw_predictions_!$M208*'Score Dashboard'!$B$2*_coefficients_!H$12)/_coefficients_!H$9</f>
        <v>7.3554752037260182E-2</v>
      </c>
      <c r="I208">
        <f>(1-_raw_predictions_!$M208*'Score Dashboard'!$B$2) * _raw_predictions_!I208/_coefficients_!L$2 * (_raw_predictions_!J208-_coefficients_!I$2)/_coefficients_!I$9</f>
        <v>-1.4050754801623788</v>
      </c>
      <c r="J208">
        <f>(1-_raw_predictions_!$M208*'Score Dashboard'!$B$2) * _raw_predictions_!K208/_coefficients_!M$2 * (_raw_predictions_!L208-_coefficients_!J$2)/_coefficients_!J$9</f>
        <v>0.45352445894316962</v>
      </c>
    </row>
    <row r="209" spans="1:10">
      <c r="A209" t="str">
        <f>_raw_predictions_!A209</f>
        <v>Stephen Curry</v>
      </c>
      <c r="B209">
        <f>(_raw_predictions_!B209*(1-_raw_predictions_!$M209) + 'Score Dashboard'!$B$2*_raw_predictions_!$M209*_coefficients_!B$12- _coefficients_!B$2)/_coefficients_!B$9</f>
        <v>1.0799285098053657</v>
      </c>
      <c r="C209">
        <f>(_raw_predictions_!C209*(1-_raw_predictions_!$M209*'Score Dashboard'!$B$2) + 'Score Dashboard'!$B$2*_raw_predictions_!$M209*_coefficients_!C$12- _coefficients_!C$2)/_coefficients_!C$9</f>
        <v>-4.0226694582372095E-2</v>
      </c>
      <c r="D209">
        <f>(_raw_predictions_!D209*(1-_raw_predictions_!$M209*'Score Dashboard'!$B$2) + 'Score Dashboard'!$B$2*_raw_predictions_!$M209*_coefficients_!D$12- _coefficients_!D$2)/_coefficients_!D$9</f>
        <v>1.1062375692093049</v>
      </c>
      <c r="E209">
        <f>(_raw_predictions_!E209*(1-_raw_predictions_!$M209*'Score Dashboard'!$B$2) + 'Score Dashboard'!$B$2*_raw_predictions_!$M209*_coefficients_!E$12- _coefficients_!E$2)/_coefficients_!E$9</f>
        <v>-0.13911832320370687</v>
      </c>
      <c r="F209">
        <f>(_raw_predictions_!F209*(1-_raw_predictions_!$M209*'Score Dashboard'!$B$2) + 'Score Dashboard'!$B$2*_raw_predictions_!$M209*_coefficients_!F$12- _coefficients_!F$2)/_coefficients_!F$9</f>
        <v>-0.50531689362832888</v>
      </c>
      <c r="G209">
        <f>(_raw_predictions_!G209*(1-_raw_predictions_!$M209*'Score Dashboard'!$B$2) + 'Score Dashboard'!$B$2*_raw_predictions_!$M209*_coefficients_!G$12- _coefficients_!G$2)/_coefficients_!G$9</f>
        <v>2.1707251928193743</v>
      </c>
      <c r="H209">
        <f>(_coefficients_!H$2 - _raw_predictions_!H209*(1-_raw_predictions_!$M209*'Score Dashboard'!$B$2) - _raw_predictions_!$M209*'Score Dashboard'!$B$2*_coefficients_!H$12)/_coefficients_!H$9</f>
        <v>-1.0957760343891809</v>
      </c>
      <c r="I209">
        <f>(1-_raw_predictions_!$M209*'Score Dashboard'!$B$2) * _raw_predictions_!I209/_coefficients_!L$2 * (_raw_predictions_!J209-_coefficients_!I$2)/_coefficients_!I$9</f>
        <v>0.70814589631863467</v>
      </c>
      <c r="J209">
        <f>(1-_raw_predictions_!$M209*'Score Dashboard'!$B$2) * _raw_predictions_!K209/_coefficients_!M$2 * (_raw_predictions_!L209-_coefficients_!J$2)/_coefficients_!J$9</f>
        <v>-0.25605809397796114</v>
      </c>
    </row>
    <row r="210" spans="1:10">
      <c r="A210" t="str">
        <f>_raw_predictions_!A210</f>
        <v>Spencer Dinwiddie</v>
      </c>
      <c r="B210">
        <f>(_raw_predictions_!B210*(1-_raw_predictions_!$M210) + 'Score Dashboard'!$B$2*_raw_predictions_!$M210*_coefficients_!B$12- _coefficients_!B$2)/_coefficients_!B$9</f>
        <v>1.7208959096248682E-2</v>
      </c>
      <c r="C210">
        <f>(_raw_predictions_!C210*(1-_raw_predictions_!$M210*'Score Dashboard'!$B$2) + 'Score Dashboard'!$B$2*_raw_predictions_!$M210*_coefficients_!C$12- _coefficients_!C$2)/_coefficients_!C$9</f>
        <v>-0.77621538124589795</v>
      </c>
      <c r="D210">
        <f>(_raw_predictions_!D210*(1-_raw_predictions_!$M210*'Score Dashboard'!$B$2) + 'Score Dashboard'!$B$2*_raw_predictions_!$M210*_coefficients_!D$12- _coefficients_!D$2)/_coefficients_!D$9</f>
        <v>1.0202682368477576</v>
      </c>
      <c r="E210">
        <f>(_raw_predictions_!E210*(1-_raw_predictions_!$M210*'Score Dashboard'!$B$2) + 'Score Dashboard'!$B$2*_raw_predictions_!$M210*_coefficients_!E$12- _coefficients_!E$2)/_coefficients_!E$9</f>
        <v>-0.18038445248335511</v>
      </c>
      <c r="F210">
        <f>(_raw_predictions_!F210*(1-_raw_predictions_!$M210*'Score Dashboard'!$B$2) + 'Score Dashboard'!$B$2*_raw_predictions_!$M210*_coefficients_!F$12- _coefficients_!F$2)/_coefficients_!F$9</f>
        <v>-0.50389435938687432</v>
      </c>
      <c r="G210">
        <f>(_raw_predictions_!G210*(1-_raw_predictions_!$M210*'Score Dashboard'!$B$2) + 'Score Dashboard'!$B$2*_raw_predictions_!$M210*_coefficients_!G$12- _coefficients_!G$2)/_coefficients_!G$9</f>
        <v>0.47180719567949359</v>
      </c>
      <c r="H210">
        <f>(_coefficients_!H$2 - _raw_predictions_!H210*(1-_raw_predictions_!$M210*'Score Dashboard'!$B$2) - _raw_predictions_!$M210*'Score Dashboard'!$B$2*_coefficients_!H$12)/_coefficients_!H$9</f>
        <v>-1.5744672680002524E-2</v>
      </c>
      <c r="I210">
        <f>(1-_raw_predictions_!$M210*'Score Dashboard'!$B$2) * _raw_predictions_!I210/_coefficients_!L$2 * (_raw_predictions_!J210-_coefficients_!I$2)/_coefficients_!I$9</f>
        <v>2.5522198473729566E-3</v>
      </c>
      <c r="J210">
        <f>(1-_raw_predictions_!$M210*'Score Dashboard'!$B$2) * _raw_predictions_!K210/_coefficients_!M$2 * (_raw_predictions_!L210-_coefficients_!J$2)/_coefficients_!J$9</f>
        <v>-0.76685718951678106</v>
      </c>
    </row>
    <row r="211" spans="1:10">
      <c r="A211" t="str">
        <f>_raw_predictions_!A211</f>
        <v>Simone Fontecchio</v>
      </c>
      <c r="B211">
        <f>(_raw_predictions_!B211*(1-_raw_predictions_!$M211) + 'Score Dashboard'!$B$2*_raw_predictions_!$M211*_coefficients_!B$12- _coefficients_!B$2)/_coefficients_!B$9</f>
        <v>-1.1172337875543852</v>
      </c>
      <c r="C211">
        <f>(_raw_predictions_!C211*(1-_raw_predictions_!$M211*'Score Dashboard'!$B$2) + 'Score Dashboard'!$B$2*_raw_predictions_!$M211*_coefficients_!C$12- _coefficients_!C$2)/_coefficients_!C$9</f>
        <v>-1.1946337294258036</v>
      </c>
      <c r="D211">
        <f>(_raw_predictions_!D211*(1-_raw_predictions_!$M211*'Score Dashboard'!$B$2) + 'Score Dashboard'!$B$2*_raw_predictions_!$M211*_coefficients_!D$12- _coefficients_!D$2)/_coefficients_!D$9</f>
        <v>-1.1490941200992861</v>
      </c>
      <c r="E211">
        <f>(_raw_predictions_!E211*(1-_raw_predictions_!$M211*'Score Dashboard'!$B$2) + 'Score Dashboard'!$B$2*_raw_predictions_!$M211*_coefficients_!E$12- _coefficients_!E$2)/_coefficients_!E$9</f>
        <v>-0.68415387877445566</v>
      </c>
      <c r="F211">
        <f>(_raw_predictions_!F211*(1-_raw_predictions_!$M211*'Score Dashboard'!$B$2) + 'Score Dashboard'!$B$2*_raw_predictions_!$M211*_coefficients_!F$12- _coefficients_!F$2)/_coefficients_!F$9</f>
        <v>-0.71180919883796401</v>
      </c>
      <c r="G211">
        <f>(_raw_predictions_!G211*(1-_raw_predictions_!$M211*'Score Dashboard'!$B$2) + 'Score Dashboard'!$B$2*_raw_predictions_!$M211*_coefficients_!G$12- _coefficients_!G$2)/_coefficients_!G$9</f>
        <v>-0.43020142489209101</v>
      </c>
      <c r="H211">
        <f>(_coefficients_!H$2 - _raw_predictions_!H211*(1-_raw_predictions_!$M211*'Score Dashboard'!$B$2) - _raw_predictions_!$M211*'Score Dashboard'!$B$2*_coefficients_!H$12)/_coefficients_!H$9</f>
        <v>0.95712862631594686</v>
      </c>
      <c r="I211">
        <f>(1-_raw_predictions_!$M211*'Score Dashboard'!$B$2) * _raw_predictions_!I211/_coefficients_!L$2 * (_raw_predictions_!J211-_coefficients_!I$2)/_coefficients_!I$9</f>
        <v>-2.562673946115659E-3</v>
      </c>
      <c r="J211">
        <f>(1-_raw_predictions_!$M211*'Score Dashboard'!$B$2) * _raw_predictions_!K211/_coefficients_!M$2 * (_raw_predictions_!L211-_coefficients_!J$2)/_coefficients_!J$9</f>
        <v>-0.22864970183565803</v>
      </c>
    </row>
    <row r="212" spans="1:10">
      <c r="A212" t="str">
        <f>_raw_predictions_!A212</f>
        <v>Shake Milton</v>
      </c>
      <c r="B212">
        <f>(_raw_predictions_!B212*(1-_raw_predictions_!$M212) + 'Score Dashboard'!$B$2*_raw_predictions_!$M212*_coefficients_!B$12- _coefficients_!B$2)/_coefficients_!B$9</f>
        <v>-0.76349021654744809</v>
      </c>
      <c r="C212">
        <f>(_raw_predictions_!C212*(1-_raw_predictions_!$M212*'Score Dashboard'!$B$2) + 'Score Dashboard'!$B$2*_raw_predictions_!$M212*_coefficients_!C$12- _coefficients_!C$2)/_coefficients_!C$9</f>
        <v>-0.94349946108513316</v>
      </c>
      <c r="D212">
        <f>(_raw_predictions_!D212*(1-_raw_predictions_!$M212*'Score Dashboard'!$B$2) + 'Score Dashboard'!$B$2*_raw_predictions_!$M212*_coefficients_!D$12- _coefficients_!D$2)/_coefficients_!D$9</f>
        <v>-0.12536827284598143</v>
      </c>
      <c r="E212">
        <f>(_raw_predictions_!E212*(1-_raw_predictions_!$M212*'Score Dashboard'!$B$2) + 'Score Dashboard'!$B$2*_raw_predictions_!$M212*_coefficients_!E$12- _coefficients_!E$2)/_coefficients_!E$9</f>
        <v>-0.57924632427092726</v>
      </c>
      <c r="F212">
        <f>(_raw_predictions_!F212*(1-_raw_predictions_!$M212*'Score Dashboard'!$B$2) + 'Score Dashboard'!$B$2*_raw_predictions_!$M212*_coefficients_!F$12- _coefficients_!F$2)/_coefficients_!F$9</f>
        <v>-0.65801424640292494</v>
      </c>
      <c r="G212">
        <f>(_raw_predictions_!G212*(1-_raw_predictions_!$M212*'Score Dashboard'!$B$2) + 'Score Dashboard'!$B$2*_raw_predictions_!$M212*_coefficients_!G$12- _coefficients_!G$2)/_coefficients_!G$9</f>
        <v>-0.46937751830121355</v>
      </c>
      <c r="H212">
        <f>(_coefficients_!H$2 - _raw_predictions_!H212*(1-_raw_predictions_!$M212*'Score Dashboard'!$B$2) - _raw_predictions_!$M212*'Score Dashboard'!$B$2*_coefficients_!H$12)/_coefficients_!H$9</f>
        <v>0.46975030914374699</v>
      </c>
      <c r="I212">
        <f>(1-_raw_predictions_!$M212*'Score Dashboard'!$B$2) * _raw_predictions_!I212/_coefficients_!L$2 * (_raw_predictions_!J212-_coefficients_!I$2)/_coefficients_!I$9</f>
        <v>5.9218386197545554E-2</v>
      </c>
      <c r="J212">
        <f>(1-_raw_predictions_!$M212*'Score Dashboard'!$B$2) * _raw_predictions_!K212/_coefficients_!M$2 * (_raw_predictions_!L212-_coefficients_!J$2)/_coefficients_!J$9</f>
        <v>-0.20602147405633769</v>
      </c>
    </row>
    <row r="213" spans="1:10">
      <c r="A213" t="str">
        <f>_raw_predictions_!A213</f>
        <v>Shai Gilgeous-Alexander</v>
      </c>
      <c r="B213">
        <f>(_raw_predictions_!B213*(1-_raw_predictions_!$M213) + 'Score Dashboard'!$B$2*_raw_predictions_!$M213*_coefficients_!B$12- _coefficients_!B$2)/_coefficients_!B$9</f>
        <v>1.2488683874146562</v>
      </c>
      <c r="C213">
        <f>(_raw_predictions_!C213*(1-_raw_predictions_!$M213*'Score Dashboard'!$B$2) + 'Score Dashboard'!$B$2*_raw_predictions_!$M213*_coefficients_!C$12- _coefficients_!C$2)/_coefficients_!C$9</f>
        <v>-0.31920920546120696</v>
      </c>
      <c r="D213">
        <f>(_raw_predictions_!D213*(1-_raw_predictions_!$M213*'Score Dashboard'!$B$2) + 'Score Dashboard'!$B$2*_raw_predictions_!$M213*_coefficients_!D$12- _coefficients_!D$2)/_coefficients_!D$9</f>
        <v>0.66140209838581698</v>
      </c>
      <c r="E213">
        <f>(_raw_predictions_!E213*(1-_raw_predictions_!$M213*'Score Dashboard'!$B$2) + 'Score Dashboard'!$B$2*_raw_predictions_!$M213*_coefficients_!E$12- _coefficients_!E$2)/_coefficients_!E$9</f>
        <v>0.53372158095787503</v>
      </c>
      <c r="F213">
        <f>(_raw_predictions_!F213*(1-_raw_predictions_!$M213*'Score Dashboard'!$B$2) + 'Score Dashboard'!$B$2*_raw_predictions_!$M213*_coefficients_!F$12- _coefficients_!F$2)/_coefficients_!F$9</f>
        <v>0.27866658741613309</v>
      </c>
      <c r="G213">
        <f>(_raw_predictions_!G213*(1-_raw_predictions_!$M213*'Score Dashboard'!$B$2) + 'Score Dashboard'!$B$2*_raw_predictions_!$M213*_coefficients_!G$12- _coefficients_!G$2)/_coefficients_!G$9</f>
        <v>-0.42956861071408203</v>
      </c>
      <c r="H213">
        <f>(_coefficients_!H$2 - _raw_predictions_!H213*(1-_raw_predictions_!$M213*'Score Dashboard'!$B$2) - _raw_predictions_!$M213*'Score Dashboard'!$B$2*_coefficients_!H$12)/_coefficients_!H$9</f>
        <v>-0.75815959982705494</v>
      </c>
      <c r="I213">
        <f>(1-_raw_predictions_!$M213*'Score Dashboard'!$B$2) * _raw_predictions_!I213/_coefficients_!L$2 * (_raw_predictions_!J213-_coefficients_!I$2)/_coefficients_!I$9</f>
        <v>0.56846816995856364</v>
      </c>
      <c r="J213">
        <f>(1-_raw_predictions_!$M213*'Score Dashboard'!$B$2) * _raw_predictions_!K213/_coefficients_!M$2 * (_raw_predictions_!L213-_coefficients_!J$2)/_coefficients_!J$9</f>
        <v>7.7502569267051569E-2</v>
      </c>
    </row>
    <row r="214" spans="1:10">
      <c r="A214" t="str">
        <f>_raw_predictions_!A214</f>
        <v>Shaedon Sharpe</v>
      </c>
      <c r="B214">
        <f>(_raw_predictions_!B214*(1-_raw_predictions_!$M214) + 'Score Dashboard'!$B$2*_raw_predictions_!$M214*_coefficients_!B$12- _coefficients_!B$2)/_coefficients_!B$9</f>
        <v>-0.39587218970362781</v>
      </c>
      <c r="C214">
        <f>(_raw_predictions_!C214*(1-_raw_predictions_!$M214*'Score Dashboard'!$B$2) + 'Score Dashboard'!$B$2*_raw_predictions_!$M214*_coefficients_!C$12- _coefficients_!C$2)/_coefficients_!C$9</f>
        <v>-0.64337269388788776</v>
      </c>
      <c r="D214">
        <f>(_raw_predictions_!D214*(1-_raw_predictions_!$M214*'Score Dashboard'!$B$2) + 'Score Dashboard'!$B$2*_raw_predictions_!$M214*_coefficients_!D$12- _coefficients_!D$2)/_coefficients_!D$9</f>
        <v>-0.77597507806364219</v>
      </c>
      <c r="E214">
        <f>(_raw_predictions_!E214*(1-_raw_predictions_!$M214*'Score Dashboard'!$B$2) + 'Score Dashboard'!$B$2*_raw_predictions_!$M214*_coefficients_!E$12- _coefficients_!E$2)/_coefficients_!E$9</f>
        <v>-0.25657183386171184</v>
      </c>
      <c r="F214">
        <f>(_raw_predictions_!F214*(1-_raw_predictions_!$M214*'Score Dashboard'!$B$2) + 'Score Dashboard'!$B$2*_raw_predictions_!$M214*_coefficients_!F$12- _coefficients_!F$2)/_coefficients_!F$9</f>
        <v>-0.43261382805053988</v>
      </c>
      <c r="G214">
        <f>(_raw_predictions_!G214*(1-_raw_predictions_!$M214*'Score Dashboard'!$B$2) + 'Score Dashboard'!$B$2*_raw_predictions_!$M214*_coefficients_!G$12- _coefficients_!G$2)/_coefficients_!G$9</f>
        <v>1.6318523855012691E-2</v>
      </c>
      <c r="H214">
        <f>(_coefficients_!H$2 - _raw_predictions_!H214*(1-_raw_predictions_!$M214*'Score Dashboard'!$B$2) - _raw_predictions_!$M214*'Score Dashboard'!$B$2*_coefficients_!H$12)/_coefficients_!H$9</f>
        <v>0.21506869779697915</v>
      </c>
      <c r="I214">
        <f>(1-_raw_predictions_!$M214*'Score Dashboard'!$B$2) * _raw_predictions_!I214/_coefficients_!L$2 * (_raw_predictions_!J214-_coefficients_!I$2)/_coefficients_!I$9</f>
        <v>-0.11507915644427479</v>
      </c>
      <c r="J214">
        <f>(1-_raw_predictions_!$M214*'Score Dashboard'!$B$2) * _raw_predictions_!K214/_coefficients_!M$2 * (_raw_predictions_!L214-_coefficients_!J$2)/_coefficients_!J$9</f>
        <v>-0.26590376059460274</v>
      </c>
    </row>
    <row r="215" spans="1:10">
      <c r="A215" t="str">
        <f>_raw_predictions_!A215</f>
        <v>Ron Harper Jr.</v>
      </c>
      <c r="B215">
        <f>(_raw_predictions_!B215*(1-_raw_predictions_!$M215) + 'Score Dashboard'!$B$2*_raw_predictions_!$M215*_coefficients_!B$12- _coefficients_!B$2)/_coefficients_!B$9</f>
        <v>-1.1644340596718543</v>
      </c>
      <c r="C215">
        <f>(_raw_predictions_!C215*(1-_raw_predictions_!$M215*'Score Dashboard'!$B$2) + 'Score Dashboard'!$B$2*_raw_predictions_!$M215*_coefficients_!C$12- _coefficients_!C$2)/_coefficients_!C$9</f>
        <v>-1.0240856853988618</v>
      </c>
      <c r="D215">
        <f>(_raw_predictions_!D215*(1-_raw_predictions_!$M215*'Score Dashboard'!$B$2) + 'Score Dashboard'!$B$2*_raw_predictions_!$M215*_coefficients_!D$12- _coefficients_!D$2)/_coefficients_!D$9</f>
        <v>-1.051963166919015</v>
      </c>
      <c r="E215">
        <f>(_raw_predictions_!E215*(1-_raw_predictions_!$M215*'Score Dashboard'!$B$2) + 'Score Dashboard'!$B$2*_raw_predictions_!$M215*_coefficients_!E$12- _coefficients_!E$2)/_coefficients_!E$9</f>
        <v>-0.70852871411907148</v>
      </c>
      <c r="F215">
        <f>(_raw_predictions_!F215*(1-_raw_predictions_!$M215*'Score Dashboard'!$B$2) + 'Score Dashboard'!$B$2*_raw_predictions_!$M215*_coefficients_!F$12- _coefficients_!F$2)/_coefficients_!F$9</f>
        <v>-0.61639709576409074</v>
      </c>
      <c r="G215">
        <f>(_raw_predictions_!G215*(1-_raw_predictions_!$M215*'Score Dashboard'!$B$2) + 'Score Dashboard'!$B$2*_raw_predictions_!$M215*_coefficients_!G$12- _coefficients_!G$2)/_coefficients_!G$9</f>
        <v>-0.75727523602418034</v>
      </c>
      <c r="H215">
        <f>(_coefficients_!H$2 - _raw_predictions_!H215*(1-_raw_predictions_!$M215*'Score Dashboard'!$B$2) - _raw_predictions_!$M215*'Score Dashboard'!$B$2*_coefficients_!H$12)/_coefficients_!H$9</f>
        <v>0.9597129847960012</v>
      </c>
      <c r="I215">
        <f>(1-_raw_predictions_!$M215*'Score Dashboard'!$B$2) * _raw_predictions_!I215/_coefficients_!L$2 * (_raw_predictions_!J215-_coefficients_!I$2)/_coefficients_!I$9</f>
        <v>-3.6977693628883847E-2</v>
      </c>
      <c r="J215">
        <f>(1-_raw_predictions_!$M215*'Score Dashboard'!$B$2) * _raw_predictions_!K215/_coefficients_!M$2 * (_raw_predictions_!L215-_coefficients_!J$2)/_coefficients_!J$9</f>
        <v>-2.9453960251164892E-2</v>
      </c>
    </row>
    <row r="216" spans="1:10">
      <c r="A216" t="str">
        <f>_raw_predictions_!A216</f>
        <v>Seth Curry</v>
      </c>
      <c r="B216">
        <f>(_raw_predictions_!B216*(1-_raw_predictions_!$M216) + 'Score Dashboard'!$B$2*_raw_predictions_!$M216*_coefficients_!B$12- _coefficients_!B$2)/_coefficients_!B$9</f>
        <v>-0.94621269016732823</v>
      </c>
      <c r="C216">
        <f>(_raw_predictions_!C216*(1-_raw_predictions_!$M216*'Score Dashboard'!$B$2) + 'Score Dashboard'!$B$2*_raw_predictions_!$M216*_coefficients_!C$12- _coefficients_!C$2)/_coefficients_!C$9</f>
        <v>-1.1636089600676673</v>
      </c>
      <c r="D216">
        <f>(_raw_predictions_!D216*(1-_raw_predictions_!$M216*'Score Dashboard'!$B$2) + 'Score Dashboard'!$B$2*_raw_predictions_!$M216*_coefficients_!D$12- _coefficients_!D$2)/_coefficients_!D$9</f>
        <v>-0.82876413381574598</v>
      </c>
      <c r="E216">
        <f>(_raw_predictions_!E216*(1-_raw_predictions_!$M216*'Score Dashboard'!$B$2) + 'Score Dashboard'!$B$2*_raw_predictions_!$M216*_coefficients_!E$12- _coefficients_!E$2)/_coefficients_!E$9</f>
        <v>-0.56643726478780065</v>
      </c>
      <c r="F216">
        <f>(_raw_predictions_!F216*(1-_raw_predictions_!$M216*'Score Dashboard'!$B$2) + 'Score Dashboard'!$B$2*_raw_predictions_!$M216*_coefficients_!F$12- _coefficients_!F$2)/_coefficients_!F$9</f>
        <v>-0.78630546762002262</v>
      </c>
      <c r="G216">
        <f>(_raw_predictions_!G216*(1-_raw_predictions_!$M216*'Score Dashboard'!$B$2) + 'Score Dashboard'!$B$2*_raw_predictions_!$M216*_coefficients_!G$12- _coefficients_!G$2)/_coefficients_!G$9</f>
        <v>-3.7236565279681853E-2</v>
      </c>
      <c r="H216">
        <f>(_coefficients_!H$2 - _raw_predictions_!H216*(1-_raw_predictions_!$M216*'Score Dashboard'!$B$2) - _raw_predictions_!$M216*'Score Dashboard'!$B$2*_coefficients_!H$12)/_coefficients_!H$9</f>
        <v>0.77154365018422122</v>
      </c>
      <c r="I216">
        <f>(1-_raw_predictions_!$M216*'Score Dashboard'!$B$2) * _raw_predictions_!I216/_coefficients_!L$2 * (_raw_predictions_!J216-_coefficients_!I$2)/_coefficients_!I$9</f>
        <v>0.10782021161671604</v>
      </c>
      <c r="J216">
        <f>(1-_raw_predictions_!$M216*'Score Dashboard'!$B$2) * _raw_predictions_!K216/_coefficients_!M$2 * (_raw_predictions_!L216-_coefficients_!J$2)/_coefficients_!J$9</f>
        <v>-0.12610039696935313</v>
      </c>
    </row>
    <row r="217" spans="1:10">
      <c r="A217" t="str">
        <f>_raw_predictions_!A217</f>
        <v>Scotty Pippen Jr.</v>
      </c>
      <c r="B217">
        <f>(_raw_predictions_!B217*(1-_raw_predictions_!$M217) + 'Score Dashboard'!$B$2*_raw_predictions_!$M217*_coefficients_!B$12- _coefficients_!B$2)/_coefficients_!B$9</f>
        <v>-1.1060197682920159</v>
      </c>
      <c r="C217">
        <f>(_raw_predictions_!C217*(1-_raw_predictions_!$M217*'Score Dashboard'!$B$2) + 'Score Dashboard'!$B$2*_raw_predictions_!$M217*_coefficients_!C$12- _coefficients_!C$2)/_coefficients_!C$9</f>
        <v>-1.0773955955292878</v>
      </c>
      <c r="D217">
        <f>(_raw_predictions_!D217*(1-_raw_predictions_!$M217*'Score Dashboard'!$B$2) + 'Score Dashboard'!$B$2*_raw_predictions_!$M217*_coefficients_!D$12- _coefficients_!D$2)/_coefficients_!D$9</f>
        <v>-0.83610432669690138</v>
      </c>
      <c r="E217">
        <f>(_raw_predictions_!E217*(1-_raw_predictions_!$M217*'Score Dashboard'!$B$2) + 'Score Dashboard'!$B$2*_raw_predictions_!$M217*_coefficients_!E$12- _coefficients_!E$2)/_coefficients_!E$9</f>
        <v>-0.56887426155497323</v>
      </c>
      <c r="F217">
        <f>(_raw_predictions_!F217*(1-_raw_predictions_!$M217*'Score Dashboard'!$B$2) + 'Score Dashboard'!$B$2*_raw_predictions_!$M217*_coefficients_!F$12- _coefficients_!F$2)/_coefficients_!F$9</f>
        <v>-0.6469288446660818</v>
      </c>
      <c r="G217">
        <f>(_raw_predictions_!G217*(1-_raw_predictions_!$M217*'Score Dashboard'!$B$2) + 'Score Dashboard'!$B$2*_raw_predictions_!$M217*_coefficients_!G$12- _coefficients_!G$2)/_coefficients_!G$9</f>
        <v>-0.77204192097790791</v>
      </c>
      <c r="H217">
        <f>(_coefficients_!H$2 - _raw_predictions_!H217*(1-_raw_predictions_!$M217*'Score Dashboard'!$B$2) - _raw_predictions_!$M217*'Score Dashboard'!$B$2*_coefficients_!H$12)/_coefficients_!H$9</f>
        <v>0.77945189804393888</v>
      </c>
      <c r="I217">
        <f>(1-_raw_predictions_!$M217*'Score Dashboard'!$B$2) * _raw_predictions_!I217/_coefficients_!L$2 * (_raw_predictions_!J217-_coefficients_!I$2)/_coefficients_!I$9</f>
        <v>-4.0590794290083748E-2</v>
      </c>
      <c r="J217">
        <f>(1-_raw_predictions_!$M217*'Score Dashboard'!$B$2) * _raw_predictions_!K217/_coefficients_!M$2 * (_raw_predictions_!L217-_coefficients_!J$2)/_coefficients_!J$9</f>
        <v>-5.4665407238372508E-2</v>
      </c>
    </row>
    <row r="218" spans="1:10">
      <c r="A218" t="str">
        <f>_raw_predictions_!A218</f>
        <v>Scottie Barnes</v>
      </c>
      <c r="B218">
        <f>(_raw_predictions_!B218*(1-_raw_predictions_!$M218) + 'Score Dashboard'!$B$2*_raw_predictions_!$M218*_coefficients_!B$12- _coefficients_!B$2)/_coefficients_!B$9</f>
        <v>0.17271949408818871</v>
      </c>
      <c r="C218">
        <f>(_raw_predictions_!C218*(1-_raw_predictions_!$M218*'Score Dashboard'!$B$2) + 'Score Dashboard'!$B$2*_raw_predictions_!$M218*_coefficients_!C$12- _coefficients_!C$2)/_coefficients_!C$9</f>
        <v>0.46566536512782075</v>
      </c>
      <c r="D218">
        <f>(_raw_predictions_!D218*(1-_raw_predictions_!$M218*'Score Dashboard'!$B$2) + 'Score Dashboard'!$B$2*_raw_predictions_!$M218*_coefficients_!D$12- _coefficients_!D$2)/_coefficients_!D$9</f>
        <v>0.75085564337922617</v>
      </c>
      <c r="E218">
        <f>(_raw_predictions_!E218*(1-_raw_predictions_!$M218*'Score Dashboard'!$B$2) + 'Score Dashboard'!$B$2*_raw_predictions_!$M218*_coefficients_!E$12- _coefficients_!E$2)/_coefficients_!E$9</f>
        <v>0.31043640539917594</v>
      </c>
      <c r="F218">
        <f>(_raw_predictions_!F218*(1-_raw_predictions_!$M218*'Score Dashboard'!$B$2) + 'Score Dashboard'!$B$2*_raw_predictions_!$M218*_coefficients_!F$12- _coefficients_!F$2)/_coefficients_!F$9</f>
        <v>0.24736371229209897</v>
      </c>
      <c r="G218">
        <f>(_raw_predictions_!G218*(1-_raw_predictions_!$M218*'Score Dashboard'!$B$2) + 'Score Dashboard'!$B$2*_raw_predictions_!$M218*_coefficients_!G$12- _coefficients_!G$2)/_coefficients_!G$9</f>
        <v>-0.42587304387246849</v>
      </c>
      <c r="H218">
        <f>(_coefficients_!H$2 - _raw_predictions_!H218*(1-_raw_predictions_!$M218*'Score Dashboard'!$B$2) - _raw_predictions_!$M218*'Score Dashboard'!$B$2*_coefficients_!H$12)/_coefficients_!H$9</f>
        <v>-0.47173572826535665</v>
      </c>
      <c r="I218">
        <f>(1-_raw_predictions_!$M218*'Score Dashboard'!$B$2) * _raw_predictions_!I218/_coefficients_!L$2 * (_raw_predictions_!J218-_coefficients_!I$2)/_coefficients_!I$9</f>
        <v>-0.12633704308973098</v>
      </c>
      <c r="J218">
        <f>(1-_raw_predictions_!$M218*'Score Dashboard'!$B$2) * _raw_predictions_!K218/_coefficients_!M$2 * (_raw_predictions_!L218-_coefficients_!J$2)/_coefficients_!J$9</f>
        <v>-0.25952244322374191</v>
      </c>
    </row>
    <row r="219" spans="1:10">
      <c r="A219" t="str">
        <f>_raw_predictions_!A219</f>
        <v>Santi Aldama</v>
      </c>
      <c r="B219">
        <f>(_raw_predictions_!B219*(1-_raw_predictions_!$M219) + 'Score Dashboard'!$B$2*_raw_predictions_!$M219*_coefficients_!B$12- _coefficients_!B$2)/_coefficients_!B$9</f>
        <v>-0.58634327210027448</v>
      </c>
      <c r="C219">
        <f>(_raw_predictions_!C219*(1-_raw_predictions_!$M219*'Score Dashboard'!$B$2) + 'Score Dashboard'!$B$2*_raw_predictions_!$M219*_coefficients_!C$12- _coefficients_!C$2)/_coefficients_!C$9</f>
        <v>-0.21718897783083921</v>
      </c>
      <c r="D219">
        <f>(_raw_predictions_!D219*(1-_raw_predictions_!$M219*'Score Dashboard'!$B$2) + 'Score Dashboard'!$B$2*_raw_predictions_!$M219*_coefficients_!D$12- _coefficients_!D$2)/_coefficients_!D$9</f>
        <v>-0.93240525461568713</v>
      </c>
      <c r="E219">
        <f>(_raw_predictions_!E219*(1-_raw_predictions_!$M219*'Score Dashboard'!$B$2) + 'Score Dashboard'!$B$2*_raw_predictions_!$M219*_coefficients_!E$12- _coefficients_!E$2)/_coefficients_!E$9</f>
        <v>-0.33060336568009163</v>
      </c>
      <c r="F219">
        <f>(_raw_predictions_!F219*(1-_raw_predictions_!$M219*'Score Dashboard'!$B$2) + 'Score Dashboard'!$B$2*_raw_predictions_!$M219*_coefficients_!F$12- _coefficients_!F$2)/_coefficients_!F$9</f>
        <v>-0.11825028347402461</v>
      </c>
      <c r="G219">
        <f>(_raw_predictions_!G219*(1-_raw_predictions_!$M219*'Score Dashboard'!$B$2) + 'Score Dashboard'!$B$2*_raw_predictions_!$M219*_coefficients_!G$12- _coefficients_!G$2)/_coefficients_!G$9</f>
        <v>-0.19049674590177426</v>
      </c>
      <c r="H219">
        <f>(_coefficients_!H$2 - _raw_predictions_!H219*(1-_raw_predictions_!$M219*'Score Dashboard'!$B$2) - _raw_predictions_!$M219*'Score Dashboard'!$B$2*_coefficients_!H$12)/_coefficients_!H$9</f>
        <v>0.70665065185399445</v>
      </c>
      <c r="I219">
        <f>(1-_raw_predictions_!$M219*'Score Dashboard'!$B$2) * _raw_predictions_!I219/_coefficients_!L$2 * (_raw_predictions_!J219-_coefficients_!I$2)/_coefficients_!I$9</f>
        <v>-0.12494261770792821</v>
      </c>
      <c r="J219">
        <f>(1-_raw_predictions_!$M219*'Score Dashboard'!$B$2) * _raw_predictions_!K219/_coefficients_!M$2 * (_raw_predictions_!L219-_coefficients_!J$2)/_coefficients_!J$9</f>
        <v>-0.17606489622746302</v>
      </c>
    </row>
    <row r="220" spans="1:10">
      <c r="A220" t="str">
        <f>_raw_predictions_!A220</f>
        <v>Sandro Mamukelashvili</v>
      </c>
      <c r="B220">
        <f>(_raw_predictions_!B220*(1-_raw_predictions_!$M220) + 'Score Dashboard'!$B$2*_raw_predictions_!$M220*_coefficients_!B$12- _coefficients_!B$2)/_coefficients_!B$9</f>
        <v>-1.1839619370260808</v>
      </c>
      <c r="C220">
        <f>(_raw_predictions_!C220*(1-_raw_predictions_!$M220*'Score Dashboard'!$B$2) + 'Score Dashboard'!$B$2*_raw_predictions_!$M220*_coefficients_!C$12- _coefficients_!C$2)/_coefficients_!C$9</f>
        <v>-0.79174757523364059</v>
      </c>
      <c r="D220">
        <f>(_raw_predictions_!D220*(1-_raw_predictions_!$M220*'Score Dashboard'!$B$2) + 'Score Dashboard'!$B$2*_raw_predictions_!$M220*_coefficients_!D$12- _coefficients_!D$2)/_coefficients_!D$9</f>
        <v>-1.0848845235654467</v>
      </c>
      <c r="E220">
        <f>(_raw_predictions_!E220*(1-_raw_predictions_!$M220*'Score Dashboard'!$B$2) + 'Score Dashboard'!$B$2*_raw_predictions_!$M220*_coefficients_!E$12- _coefficients_!E$2)/_coefficients_!E$9</f>
        <v>-0.83005709872261269</v>
      </c>
      <c r="F220">
        <f>(_raw_predictions_!F220*(1-_raw_predictions_!$M220*'Score Dashboard'!$B$2) + 'Score Dashboard'!$B$2*_raw_predictions_!$M220*_coefficients_!F$12- _coefficients_!F$2)/_coefficients_!F$9</f>
        <v>-0.52823298467637214</v>
      </c>
      <c r="G220">
        <f>(_raw_predictions_!G220*(1-_raw_predictions_!$M220*'Score Dashboard'!$B$2) + 'Score Dashboard'!$B$2*_raw_predictions_!$M220*_coefficients_!G$12- _coefficients_!G$2)/_coefficients_!G$9</f>
        <v>-0.89033334073852166</v>
      </c>
      <c r="H220">
        <f>(_coefficients_!H$2 - _raw_predictions_!H220*(1-_raw_predictions_!$M220*'Score Dashboard'!$B$2) - _raw_predictions_!$M220*'Score Dashboard'!$B$2*_coefficients_!H$12)/_coefficients_!H$9</f>
        <v>0.96410616172296404</v>
      </c>
      <c r="I220">
        <f>(1-_raw_predictions_!$M220*'Score Dashboard'!$B$2) * _raw_predictions_!I220/_coefficients_!L$2 * (_raw_predictions_!J220-_coefficients_!I$2)/_coefficients_!I$9</f>
        <v>-7.0511078318927348E-2</v>
      </c>
      <c r="J220">
        <f>(1-_raw_predictions_!$M220*'Score Dashboard'!$B$2) * _raw_predictions_!K220/_coefficients_!M$2 * (_raw_predictions_!L220-_coefficients_!J$2)/_coefficients_!J$9</f>
        <v>-2.5013053377250148E-2</v>
      </c>
    </row>
    <row r="221" spans="1:10">
      <c r="A221" t="str">
        <f>_raw_predictions_!A221</f>
        <v>Sam Hauser</v>
      </c>
      <c r="B221">
        <f>(_raw_predictions_!B221*(1-_raw_predictions_!$M221) + 'Score Dashboard'!$B$2*_raw_predictions_!$M221*_coefficients_!B$12- _coefficients_!B$2)/_coefficients_!B$9</f>
        <v>-0.98580118327798105</v>
      </c>
      <c r="C221">
        <f>(_raw_predictions_!C221*(1-_raw_predictions_!$M221*'Score Dashboard'!$B$2) + 'Score Dashboard'!$B$2*_raw_predictions_!$M221*_coefficients_!C$12- _coefficients_!C$2)/_coefficients_!C$9</f>
        <v>-0.88960533306082012</v>
      </c>
      <c r="D221">
        <f>(_raw_predictions_!D221*(1-_raw_predictions_!$M221*'Score Dashboard'!$B$2) + 'Score Dashboard'!$B$2*_raw_predictions_!$M221*_coefficients_!D$12- _coefficients_!D$2)/_coefficients_!D$9</f>
        <v>-1.0803861070850795</v>
      </c>
      <c r="E221">
        <f>(_raw_predictions_!E221*(1-_raw_predictions_!$M221*'Score Dashboard'!$B$2) + 'Score Dashboard'!$B$2*_raw_predictions_!$M221*_coefficients_!E$12- _coefficients_!E$2)/_coefficients_!E$9</f>
        <v>-0.61843430121915588</v>
      </c>
      <c r="F221">
        <f>(_raw_predictions_!F221*(1-_raw_predictions_!$M221*'Score Dashboard'!$B$2) + 'Score Dashboard'!$B$2*_raw_predictions_!$M221*_coefficients_!F$12- _coefficients_!F$2)/_coefficients_!F$9</f>
        <v>-0.55879511484140909</v>
      </c>
      <c r="G221">
        <f>(_raw_predictions_!G221*(1-_raw_predictions_!$M221*'Score Dashboard'!$B$2) + 'Score Dashboard'!$B$2*_raw_predictions_!$M221*_coefficients_!G$12- _coefficients_!G$2)/_coefficients_!G$9</f>
        <v>-2.2367605935403191E-2</v>
      </c>
      <c r="H221">
        <f>(_coefficients_!H$2 - _raw_predictions_!H221*(1-_raw_predictions_!$M221*'Score Dashboard'!$B$2) - _raw_predictions_!$M221*'Score Dashboard'!$B$2*_coefficients_!H$12)/_coefficients_!H$9</f>
        <v>1.036326640555701</v>
      </c>
      <c r="I221">
        <f>(1-_raw_predictions_!$M221*'Score Dashboard'!$B$2) * _raw_predictions_!I221/_coefficients_!L$2 * (_raw_predictions_!J221-_coefficients_!I$2)/_coefficients_!I$9</f>
        <v>-3.8767549440659396E-2</v>
      </c>
      <c r="J221">
        <f>(1-_raw_predictions_!$M221*'Score Dashboard'!$B$2) * _raw_predictions_!K221/_coefficients_!M$2 * (_raw_predictions_!L221-_coefficients_!J$2)/_coefficients_!J$9</f>
        <v>-0.18429876855731817</v>
      </c>
    </row>
    <row r="222" spans="1:10">
      <c r="A222" t="str">
        <f>_raw_predictions_!A222</f>
        <v>Saddiq Bey</v>
      </c>
      <c r="B222">
        <f>(_raw_predictions_!B222*(1-_raw_predictions_!$M222) + 'Score Dashboard'!$B$2*_raw_predictions_!$M222*_coefficients_!B$12- _coefficients_!B$2)/_coefficients_!B$9</f>
        <v>-3.0415034149439441E-2</v>
      </c>
      <c r="C222">
        <f>(_raw_predictions_!C222*(1-_raw_predictions_!$M222*'Score Dashboard'!$B$2) + 'Score Dashboard'!$B$2*_raw_predictions_!$M222*_coefficients_!C$12- _coefficients_!C$2)/_coefficients_!C$9</f>
        <v>-0.19402696933181915</v>
      </c>
      <c r="D222">
        <f>(_raw_predictions_!D222*(1-_raw_predictions_!$M222*'Score Dashboard'!$B$2) + 'Score Dashboard'!$B$2*_raw_predictions_!$M222*_coefficients_!D$12- _coefficients_!D$2)/_coefficients_!D$9</f>
        <v>-0.75989591978904591</v>
      </c>
      <c r="E222">
        <f>(_raw_predictions_!E222*(1-_raw_predictions_!$M222*'Score Dashboard'!$B$2) + 'Score Dashboard'!$B$2*_raw_predictions_!$M222*_coefficients_!E$12- _coefficients_!E$2)/_coefficients_!E$9</f>
        <v>8.2844023045431148E-2</v>
      </c>
      <c r="F222">
        <f>(_raw_predictions_!F222*(1-_raw_predictions_!$M222*'Score Dashboard'!$B$2) + 'Score Dashboard'!$B$2*_raw_predictions_!$M222*_coefficients_!F$12- _coefficients_!F$2)/_coefficients_!F$9</f>
        <v>-0.69118744834796464</v>
      </c>
      <c r="G222">
        <f>(_raw_predictions_!G222*(1-_raw_predictions_!$M222*'Score Dashboard'!$B$2) + 'Score Dashboard'!$B$2*_raw_predictions_!$M222*_coefficients_!G$12- _coefficients_!G$2)/_coefficients_!G$9</f>
        <v>0.60981560498657472</v>
      </c>
      <c r="H222">
        <f>(_coefficients_!H$2 - _raw_predictions_!H222*(1-_raw_predictions_!$M222*'Score Dashboard'!$B$2) - _raw_predictions_!$M222*'Score Dashboard'!$B$2*_coefficients_!H$12)/_coefficients_!H$9</f>
        <v>0.48915068973188996</v>
      </c>
      <c r="I222">
        <f>(1-_raw_predictions_!$M222*'Score Dashboard'!$B$2) * _raw_predictions_!I222/_coefficients_!L$2 * (_raw_predictions_!J222-_coefficients_!I$2)/_coefficients_!I$9</f>
        <v>0.33414514679557117</v>
      </c>
      <c r="J222">
        <f>(1-_raw_predictions_!$M222*'Score Dashboard'!$B$2) * _raw_predictions_!K222/_coefficients_!M$2 * (_raw_predictions_!L222-_coefficients_!J$2)/_coefficients_!J$9</f>
        <v>-0.68654526684353712</v>
      </c>
    </row>
    <row r="223" spans="1:10">
      <c r="A223" t="str">
        <f>_raw_predictions_!A223</f>
        <v>Saben Lee</v>
      </c>
      <c r="B223">
        <f>(_raw_predictions_!B223*(1-_raw_predictions_!$M223) + 'Score Dashboard'!$B$2*_raw_predictions_!$M223*_coefficients_!B$12- _coefficients_!B$2)/_coefficients_!B$9</f>
        <v>-1.0513542487612164</v>
      </c>
      <c r="C223">
        <f>(_raw_predictions_!C223*(1-_raw_predictions_!$M223*'Score Dashboard'!$B$2) + 'Score Dashboard'!$B$2*_raw_predictions_!$M223*_coefficients_!C$12- _coefficients_!C$2)/_coefficients_!C$9</f>
        <v>-1.1477240855890216</v>
      </c>
      <c r="D223">
        <f>(_raw_predictions_!D223*(1-_raw_predictions_!$M223*'Score Dashboard'!$B$2) + 'Score Dashboard'!$B$2*_raw_predictions_!$M223*_coefficients_!D$12- _coefficients_!D$2)/_coefficients_!D$9</f>
        <v>-0.54763615528100562</v>
      </c>
      <c r="E223">
        <f>(_raw_predictions_!E223*(1-_raw_predictions_!$M223*'Score Dashboard'!$B$2) + 'Score Dashboard'!$B$2*_raw_predictions_!$M223*_coefficients_!E$12- _coefficients_!E$2)/_coefficients_!E$9</f>
        <v>-0.33460849336929677</v>
      </c>
      <c r="F223">
        <f>(_raw_predictions_!F223*(1-_raw_predictions_!$M223*'Score Dashboard'!$B$2) + 'Score Dashboard'!$B$2*_raw_predictions_!$M223*_coefficients_!F$12- _coefficients_!F$2)/_coefficients_!F$9</f>
        <v>-0.75782779442976389</v>
      </c>
      <c r="G223">
        <f>(_raw_predictions_!G223*(1-_raw_predictions_!$M223*'Score Dashboard'!$B$2) + 'Score Dashboard'!$B$2*_raw_predictions_!$M223*_coefficients_!G$12- _coefficients_!G$2)/_coefficients_!G$9</f>
        <v>-0.79031216061606002</v>
      </c>
      <c r="H223">
        <f>(_coefficients_!H$2 - _raw_predictions_!H223*(1-_raw_predictions_!$M223*'Score Dashboard'!$B$2) - _raw_predictions_!$M223*'Score Dashboard'!$B$2*_coefficients_!H$12)/_coefficients_!H$9</f>
        <v>0.71468283939147403</v>
      </c>
      <c r="I223">
        <f>(1-_raw_predictions_!$M223*'Score Dashboard'!$B$2) * _raw_predictions_!I223/_coefficients_!L$2 * (_raw_predictions_!J223-_coefficients_!I$2)/_coefficients_!I$9</f>
        <v>-7.326973368893569E-2</v>
      </c>
      <c r="J223">
        <f>(1-_raw_predictions_!$M223*'Score Dashboard'!$B$2) * _raw_predictions_!K223/_coefficients_!M$2 * (_raw_predictions_!L223-_coefficients_!J$2)/_coefficients_!J$9</f>
        <v>-0.22849874354024111</v>
      </c>
    </row>
    <row r="224" spans="1:10">
      <c r="A224" t="str">
        <f>_raw_predictions_!A224</f>
        <v>Ryan Rollins</v>
      </c>
      <c r="B224">
        <f>(_raw_predictions_!B224*(1-_raw_predictions_!$M224) + 'Score Dashboard'!$B$2*_raw_predictions_!$M224*_coefficients_!B$12- _coefficients_!B$2)/_coefficients_!B$9</f>
        <v>-1.1978257033883097</v>
      </c>
      <c r="C224">
        <f>(_raw_predictions_!C224*(1-_raw_predictions_!$M224*'Score Dashboard'!$B$2) + 'Score Dashboard'!$B$2*_raw_predictions_!$M224*_coefficients_!C$12- _coefficients_!C$2)/_coefficients_!C$9</f>
        <v>-1.1619603561229361</v>
      </c>
      <c r="D224">
        <f>(_raw_predictions_!D224*(1-_raw_predictions_!$M224*'Score Dashboard'!$B$2) + 'Score Dashboard'!$B$2*_raw_predictions_!$M224*_coefficients_!D$12- _coefficients_!D$2)/_coefficients_!D$9</f>
        <v>-0.87350738776260828</v>
      </c>
      <c r="E224">
        <f>(_raw_predictions_!E224*(1-_raw_predictions_!$M224*'Score Dashboard'!$B$2) + 'Score Dashboard'!$B$2*_raw_predictions_!$M224*_coefficients_!E$12- _coefficients_!E$2)/_coefficients_!E$9</f>
        <v>-0.63129038347930932</v>
      </c>
      <c r="F224">
        <f>(_raw_predictions_!F224*(1-_raw_predictions_!$M224*'Score Dashboard'!$B$2) + 'Score Dashboard'!$B$2*_raw_predictions_!$M224*_coefficients_!F$12- _coefficients_!F$2)/_coefficients_!F$9</f>
        <v>-0.72526234515353283</v>
      </c>
      <c r="G224">
        <f>(_raw_predictions_!G224*(1-_raw_predictions_!$M224*'Score Dashboard'!$B$2) + 'Score Dashboard'!$B$2*_raw_predictions_!$M224*_coefficients_!G$12- _coefficients_!G$2)/_coefficients_!G$9</f>
        <v>-0.84006346548540611</v>
      </c>
      <c r="H224">
        <f>(_coefficients_!H$2 - _raw_predictions_!H224*(1-_raw_predictions_!$M224*'Score Dashboard'!$B$2) - _raw_predictions_!$M224*'Score Dashboard'!$B$2*_coefficients_!H$12)/_coefficients_!H$9</f>
        <v>0.74398017418006401</v>
      </c>
      <c r="I224">
        <f>(1-_raw_predictions_!$M224*'Score Dashboard'!$B$2) * _raw_predictions_!I224/_coefficients_!L$2 * (_raw_predictions_!J224-_coefficients_!I$2)/_coefficients_!I$9</f>
        <v>-3.8134774758532539E-2</v>
      </c>
      <c r="J224">
        <f>(1-_raw_predictions_!$M224*'Score Dashboard'!$B$2) * _raw_predictions_!K224/_coefficients_!M$2 * (_raw_predictions_!L224-_coefficients_!J$2)/_coefficients_!J$9</f>
        <v>-9.5443056381916636E-2</v>
      </c>
    </row>
    <row r="225" spans="1:10">
      <c r="A225" t="str">
        <f>_raw_predictions_!A225</f>
        <v>Ryan Arcidiacono</v>
      </c>
      <c r="B225">
        <f>(_raw_predictions_!B225*(1-_raw_predictions_!$M225) + 'Score Dashboard'!$B$2*_raw_predictions_!$M225*_coefficients_!B$12- _coefficients_!B$2)/_coefficients_!B$9</f>
        <v>-1.1108109625458078</v>
      </c>
      <c r="C225">
        <f>(_raw_predictions_!C225*(1-_raw_predictions_!$M225*'Score Dashboard'!$B$2) + 'Score Dashboard'!$B$2*_raw_predictions_!$M225*_coefficients_!C$12- _coefficients_!C$2)/_coefficients_!C$9</f>
        <v>-1.051719067747553</v>
      </c>
      <c r="D225">
        <f>(_raw_predictions_!D225*(1-_raw_predictions_!$M225*'Score Dashboard'!$B$2) + 'Score Dashboard'!$B$2*_raw_predictions_!$M225*_coefficients_!D$12- _coefficients_!D$2)/_coefficients_!D$9</f>
        <v>-0.78329172428411609</v>
      </c>
      <c r="E225">
        <f>(_raw_predictions_!E225*(1-_raw_predictions_!$M225*'Score Dashboard'!$B$2) + 'Score Dashboard'!$B$2*_raw_predictions_!$M225*_coefficients_!E$12- _coefficients_!E$2)/_coefficients_!E$9</f>
        <v>-0.61630658932095805</v>
      </c>
      <c r="F225">
        <f>(_raw_predictions_!F225*(1-_raw_predictions_!$M225*'Score Dashboard'!$B$2) + 'Score Dashboard'!$B$2*_raw_predictions_!$M225*_coefficients_!F$12- _coefficients_!F$2)/_coefficients_!F$9</f>
        <v>-0.64700385795135795</v>
      </c>
      <c r="G225">
        <f>(_raw_predictions_!G225*(1-_raw_predictions_!$M225*'Score Dashboard'!$B$2) + 'Score Dashboard'!$B$2*_raw_predictions_!$M225*_coefficients_!G$12- _coefficients_!G$2)/_coefficients_!G$9</f>
        <v>-0.67426985685746543</v>
      </c>
      <c r="H225">
        <f>(_coefficients_!H$2 - _raw_predictions_!H225*(1-_raw_predictions_!$M225*'Score Dashboard'!$B$2) - _raw_predictions_!$M225*'Score Dashboard'!$B$2*_coefficients_!H$12)/_coefficients_!H$9</f>
        <v>0.79749918749175097</v>
      </c>
      <c r="I225">
        <f>(1-_raw_predictions_!$M225*'Score Dashboard'!$B$2) * _raw_predictions_!I225/_coefficients_!L$2 * (_raw_predictions_!J225-_coefficients_!I$2)/_coefficients_!I$9</f>
        <v>-1.1805196455725326E-2</v>
      </c>
      <c r="J225">
        <f>(1-_raw_predictions_!$M225*'Score Dashboard'!$B$2) * _raw_predictions_!K225/_coefficients_!M$2 * (_raw_predictions_!L225-_coefficients_!J$2)/_coefficients_!J$9</f>
        <v>-5.2319799381817182E-2</v>
      </c>
    </row>
    <row r="226" spans="1:10">
      <c r="A226" t="str">
        <f>_raw_predictions_!A226</f>
        <v>Russell Westbrook</v>
      </c>
      <c r="B226">
        <f>(_raw_predictions_!B226*(1-_raw_predictions_!$M226) + 'Score Dashboard'!$B$2*_raw_predictions_!$M226*_coefficients_!B$12- _coefficients_!B$2)/_coefficients_!B$9</f>
        <v>-0.21238014834416594</v>
      </c>
      <c r="C226">
        <f>(_raw_predictions_!C226*(1-_raw_predictions_!$M226*'Score Dashboard'!$B$2) + 'Score Dashboard'!$B$2*_raw_predictions_!$M226*_coefficients_!C$12- _coefficients_!C$2)/_coefficients_!C$9</f>
        <v>0.11814063627420576</v>
      </c>
      <c r="D226">
        <f>(_raw_predictions_!D226*(1-_raw_predictions_!$M226*'Score Dashboard'!$B$2) + 'Score Dashboard'!$B$2*_raw_predictions_!$M226*_coefficients_!D$12- _coefficients_!D$2)/_coefficients_!D$9</f>
        <v>1.515052352988927</v>
      </c>
      <c r="E226">
        <f>(_raw_predictions_!E226*(1-_raw_predictions_!$M226*'Score Dashboard'!$B$2) + 'Score Dashboard'!$B$2*_raw_predictions_!$M226*_coefficients_!E$12- _coefficients_!E$2)/_coefficients_!E$9</f>
        <v>0.22243092478671683</v>
      </c>
      <c r="F226">
        <f>(_raw_predictions_!F226*(1-_raw_predictions_!$M226*'Score Dashboard'!$B$2) + 'Score Dashboard'!$B$2*_raw_predictions_!$M226*_coefficients_!F$12- _coefficients_!F$2)/_coefficients_!F$9</f>
        <v>-0.32504320733420189</v>
      </c>
      <c r="G226">
        <f>(_raw_predictions_!G226*(1-_raw_predictions_!$M226*'Score Dashboard'!$B$2) + 'Score Dashboard'!$B$2*_raw_predictions_!$M226*_coefficients_!G$12- _coefficients_!G$2)/_coefficients_!G$9</f>
        <v>-0.19572913060804478</v>
      </c>
      <c r="H226">
        <f>(_coefficients_!H$2 - _raw_predictions_!H226*(1-_raw_predictions_!$M226*'Score Dashboard'!$B$2) - _raw_predictions_!$M226*'Score Dashboard'!$B$2*_coefficients_!H$12)/_coefficients_!H$9</f>
        <v>-1.5712313936748119</v>
      </c>
      <c r="I226">
        <f>(1-_raw_predictions_!$M226*'Score Dashboard'!$B$2) * _raw_predictions_!I226/_coefficients_!L$2 * (_raw_predictions_!J226-_coefficients_!I$2)/_coefficients_!I$9</f>
        <v>-0.70120061480000906</v>
      </c>
      <c r="J226">
        <f>(1-_raw_predictions_!$M226*'Score Dashboard'!$B$2) * _raw_predictions_!K226/_coefficients_!M$2 * (_raw_predictions_!L226-_coefficients_!J$2)/_coefficients_!J$9</f>
        <v>-0.51627075597349703</v>
      </c>
    </row>
    <row r="227" spans="1:10">
      <c r="A227" t="str">
        <f>_raw_predictions_!A227</f>
        <v>Rui Hachimura</v>
      </c>
      <c r="B227">
        <f>(_raw_predictions_!B227*(1-_raw_predictions_!$M227) + 'Score Dashboard'!$B$2*_raw_predictions_!$M227*_coefficients_!B$12- _coefficients_!B$2)/_coefficients_!B$9</f>
        <v>-0.47468769388232762</v>
      </c>
      <c r="C227">
        <f>(_raw_predictions_!C227*(1-_raw_predictions_!$M227*'Score Dashboard'!$B$2) + 'Score Dashboard'!$B$2*_raw_predictions_!$M227*_coefficients_!C$12- _coefficients_!C$2)/_coefficients_!C$9</f>
        <v>-0.37215753597009671</v>
      </c>
      <c r="D227">
        <f>(_raw_predictions_!D227*(1-_raw_predictions_!$M227*'Score Dashboard'!$B$2) + 'Score Dashboard'!$B$2*_raw_predictions_!$M227*_coefficients_!D$12- _coefficients_!D$2)/_coefficients_!D$9</f>
        <v>-1.0510218236328428</v>
      </c>
      <c r="E227">
        <f>(_raw_predictions_!E227*(1-_raw_predictions_!$M227*'Score Dashboard'!$B$2) + 'Score Dashboard'!$B$2*_raw_predictions_!$M227*_coefficients_!E$12- _coefficients_!E$2)/_coefficients_!E$9</f>
        <v>-0.59182851657374291</v>
      </c>
      <c r="F227">
        <f>(_raw_predictions_!F227*(1-_raw_predictions_!$M227*'Score Dashboard'!$B$2) + 'Score Dashboard'!$B$2*_raw_predictions_!$M227*_coefficients_!F$12- _coefficients_!F$2)/_coefficients_!F$9</f>
        <v>-0.40033729424694769</v>
      </c>
      <c r="G227">
        <f>(_raw_predictions_!G227*(1-_raw_predictions_!$M227*'Score Dashboard'!$B$2) + 'Score Dashboard'!$B$2*_raw_predictions_!$M227*_coefficients_!G$12- _coefficients_!G$2)/_coefficients_!G$9</f>
        <v>-0.48299428998000149</v>
      </c>
      <c r="H227">
        <f>(_coefficients_!H$2 - _raw_predictions_!H227*(1-_raw_predictions_!$M227*'Score Dashboard'!$B$2) - _raw_predictions_!$M227*'Score Dashboard'!$B$2*_coefficients_!H$12)/_coefficients_!H$9</f>
        <v>0.74639055174368141</v>
      </c>
      <c r="I227">
        <f>(1-_raw_predictions_!$M227*'Score Dashboard'!$B$2) * _raw_predictions_!I227/_coefficients_!L$2 * (_raw_predictions_!J227-_coefficients_!I$2)/_coefficients_!I$9</f>
        <v>-0.10553884826961939</v>
      </c>
      <c r="J227">
        <f>(1-_raw_predictions_!$M227*'Score Dashboard'!$B$2) * _raw_predictions_!K227/_coefficients_!M$2 * (_raw_predictions_!L227-_coefficients_!J$2)/_coefficients_!J$9</f>
        <v>2.3227957698259503E-2</v>
      </c>
    </row>
    <row r="228" spans="1:10">
      <c r="A228" t="str">
        <f>_raw_predictions_!A228</f>
        <v>Rudy Gobert</v>
      </c>
      <c r="B228">
        <f>(_raw_predictions_!B228*(1-_raw_predictions_!$M228) + 'Score Dashboard'!$B$2*_raw_predictions_!$M228*_coefficients_!B$12- _coefficients_!B$2)/_coefficients_!B$9</f>
        <v>-0.47841893227098237</v>
      </c>
      <c r="C228">
        <f>(_raw_predictions_!C228*(1-_raw_predictions_!$M228*'Score Dashboard'!$B$2) + 'Score Dashboard'!$B$2*_raw_predictions_!$M228*_coefficients_!C$12- _coefficients_!C$2)/_coefficients_!C$9</f>
        <v>1.7440770529212577</v>
      </c>
      <c r="D228">
        <f>(_raw_predictions_!D228*(1-_raw_predictions_!$M228*'Score Dashboard'!$B$2) + 'Score Dashboard'!$B$2*_raw_predictions_!$M228*_coefficients_!D$12- _coefficients_!D$2)/_coefficients_!D$9</f>
        <v>-1.0020466007307742</v>
      </c>
      <c r="E228">
        <f>(_raw_predictions_!E228*(1-_raw_predictions_!$M228*'Score Dashboard'!$B$2) + 'Score Dashboard'!$B$2*_raw_predictions_!$M228*_coefficients_!E$12- _coefficients_!E$2)/_coefficients_!E$9</f>
        <v>-0.36347700839189589</v>
      </c>
      <c r="F228">
        <f>(_raw_predictions_!F228*(1-_raw_predictions_!$M228*'Score Dashboard'!$B$2) + 'Score Dashboard'!$B$2*_raw_predictions_!$M228*_coefficients_!F$12- _coefficients_!F$2)/_coefficients_!F$9</f>
        <v>1.0564656499185272</v>
      </c>
      <c r="G228">
        <f>(_raw_predictions_!G228*(1-_raw_predictions_!$M228*'Score Dashboard'!$B$2) + 'Score Dashboard'!$B$2*_raw_predictions_!$M228*_coefficients_!G$12- _coefficients_!G$2)/_coefficients_!G$9</f>
        <v>-1.2990828987764202</v>
      </c>
      <c r="H228">
        <f>(_coefficients_!H$2 - _raw_predictions_!H228*(1-_raw_predictions_!$M228*'Score Dashboard'!$B$2) - _raw_predictions_!$M228*'Score Dashboard'!$B$2*_coefficients_!H$12)/_coefficients_!H$9</f>
        <v>9.4488758657349292E-2</v>
      </c>
      <c r="I228">
        <f>(1-_raw_predictions_!$M228*'Score Dashboard'!$B$2) * _raw_predictions_!I228/_coefficients_!L$2 * (_raw_predictions_!J228-_coefficients_!I$2)/_coefficients_!I$9</f>
        <v>-0.99449156253063931</v>
      </c>
      <c r="J228">
        <f>(1-_raw_predictions_!$M228*'Score Dashboard'!$B$2) * _raw_predictions_!K228/_coefficients_!M$2 * (_raw_predictions_!L228-_coefficients_!J$2)/_coefficients_!J$9</f>
        <v>1.2359371831343218</v>
      </c>
    </row>
    <row r="229" spans="1:10">
      <c r="A229" t="str">
        <f>_raw_predictions_!A229</f>
        <v>Rudy Gay</v>
      </c>
      <c r="B229">
        <f>(_raw_predictions_!B229*(1-_raw_predictions_!$M229) + 'Score Dashboard'!$B$2*_raw_predictions_!$M229*_coefficients_!B$12- _coefficients_!B$2)/_coefficients_!B$9</f>
        <v>-1.1543992147739348</v>
      </c>
      <c r="C229">
        <f>(_raw_predictions_!C229*(1-_raw_predictions_!$M229*'Score Dashboard'!$B$2) + 'Score Dashboard'!$B$2*_raw_predictions_!$M229*_coefficients_!C$12- _coefficients_!C$2)/_coefficients_!C$9</f>
        <v>-0.94100119832782625</v>
      </c>
      <c r="D229">
        <f>(_raw_predictions_!D229*(1-_raw_predictions_!$M229*'Score Dashboard'!$B$2) + 'Score Dashboard'!$B$2*_raw_predictions_!$M229*_coefficients_!D$12- _coefficients_!D$2)/_coefficients_!D$9</f>
        <v>-1.0570969045256362</v>
      </c>
      <c r="E229">
        <f>(_raw_predictions_!E229*(1-_raw_predictions_!$M229*'Score Dashboard'!$B$2) + 'Score Dashboard'!$B$2*_raw_predictions_!$M229*_coefficients_!E$12- _coefficients_!E$2)/_coefficients_!E$9</f>
        <v>-0.69540808108512997</v>
      </c>
      <c r="F229">
        <f>(_raw_predictions_!F229*(1-_raw_predictions_!$M229*'Score Dashboard'!$B$2) + 'Score Dashboard'!$B$2*_raw_predictions_!$M229*_coefficients_!F$12- _coefficients_!F$2)/_coefficients_!F$9</f>
        <v>-0.50370376899599711</v>
      </c>
      <c r="G229">
        <f>(_raw_predictions_!G229*(1-_raw_predictions_!$M229*'Score Dashboard'!$B$2) + 'Score Dashboard'!$B$2*_raw_predictions_!$M229*_coefficients_!G$12- _coefficients_!G$2)/_coefficients_!G$9</f>
        <v>-0.68696226329461696</v>
      </c>
      <c r="H229">
        <f>(_coefficients_!H$2 - _raw_predictions_!H229*(1-_raw_predictions_!$M229*'Score Dashboard'!$B$2) - _raw_predictions_!$M229*'Score Dashboard'!$B$2*_coefficients_!H$12)/_coefficients_!H$9</f>
        <v>0.95250378984943684</v>
      </c>
      <c r="I229">
        <f>(1-_raw_predictions_!$M229*'Score Dashboard'!$B$2) * _raw_predictions_!I229/_coefficients_!L$2 * (_raw_predictions_!J229-_coefficients_!I$2)/_coefficients_!I$9</f>
        <v>-2.8589896120381368E-2</v>
      </c>
      <c r="J229">
        <f>(1-_raw_predictions_!$M229*'Score Dashboard'!$B$2) * _raw_predictions_!K229/_coefficients_!M$2 * (_raw_predictions_!L229-_coefficients_!J$2)/_coefficients_!J$9</f>
        <v>-0.16798063037833375</v>
      </c>
    </row>
    <row r="230" spans="1:10">
      <c r="A230" t="str">
        <f>_raw_predictions_!A230</f>
        <v>Serge Ibaka</v>
      </c>
      <c r="B230">
        <f>(_raw_predictions_!B230*(1-_raw_predictions_!$M230) + 'Score Dashboard'!$B$2*_raw_predictions_!$M230*_coefficients_!B$12- _coefficients_!B$2)/_coefficients_!B$9</f>
        <v>-1.1601708481226176</v>
      </c>
      <c r="C230">
        <f>(_raw_predictions_!C230*(1-_raw_predictions_!$M230*'Score Dashboard'!$B$2) + 'Score Dashboard'!$B$2*_raw_predictions_!$M230*_coefficients_!C$12- _coefficients_!C$2)/_coefficients_!C$9</f>
        <v>-0.95617544514001107</v>
      </c>
      <c r="D230">
        <f>(_raw_predictions_!D230*(1-_raw_predictions_!$M230*'Score Dashboard'!$B$2) + 'Score Dashboard'!$B$2*_raw_predictions_!$M230*_coefficients_!D$12- _coefficients_!D$2)/_coefficients_!D$9</f>
        <v>-1.0942446271720889</v>
      </c>
      <c r="E230">
        <f>(_raw_predictions_!E230*(1-_raw_predictions_!$M230*'Score Dashboard'!$B$2) + 'Score Dashboard'!$B$2*_raw_predictions_!$M230*_coefficients_!E$12- _coefficients_!E$2)/_coefficients_!E$9</f>
        <v>-0.77365122719831569</v>
      </c>
      <c r="F230">
        <f>(_raw_predictions_!F230*(1-_raw_predictions_!$M230*'Score Dashboard'!$B$2) + 'Score Dashboard'!$B$2*_raw_predictions_!$M230*_coefficients_!F$12- _coefficients_!F$2)/_coefficients_!F$9</f>
        <v>-0.36213688217400247</v>
      </c>
      <c r="G230">
        <f>(_raw_predictions_!G230*(1-_raw_predictions_!$M230*'Score Dashboard'!$B$2) + 'Score Dashboard'!$B$2*_raw_predictions_!$M230*_coefficients_!G$12- _coefficients_!G$2)/_coefficients_!G$9</f>
        <v>-0.76641187679390721</v>
      </c>
      <c r="H230">
        <f>(_coefficients_!H$2 - _raw_predictions_!H230*(1-_raw_predictions_!$M230*'Score Dashboard'!$B$2) - _raw_predictions_!$M230*'Score Dashboard'!$B$2*_coefficients_!H$12)/_coefficients_!H$9</f>
        <v>0.89943259521258256</v>
      </c>
      <c r="I230">
        <f>(1-_raw_predictions_!$M230*'Score Dashboard'!$B$2) * _raw_predictions_!I230/_coefficients_!L$2 * (_raw_predictions_!J230-_coefficients_!I$2)/_coefficients_!I$9</f>
        <v>-3.3996033798260147E-2</v>
      </c>
      <c r="J230">
        <f>(1-_raw_predictions_!$M230*'Score Dashboard'!$B$2) * _raw_predictions_!K230/_coefficients_!M$2 * (_raw_predictions_!L230-_coefficients_!J$2)/_coefficients_!J$9</f>
        <v>1.8457792529575554E-2</v>
      </c>
    </row>
    <row r="231" spans="1:10">
      <c r="A231" t="str">
        <f>_raw_predictions_!A231</f>
        <v>Josh Hart</v>
      </c>
      <c r="B231">
        <f>(_raw_predictions_!B231*(1-_raw_predictions_!$M231) + 'Score Dashboard'!$B$2*_raw_predictions_!$M231*_coefficients_!B$12- _coefficients_!B$2)/_coefficients_!B$9</f>
        <v>-0.68080760605576829</v>
      </c>
      <c r="C231">
        <f>(_raw_predictions_!C231*(1-_raw_predictions_!$M231*'Score Dashboard'!$B$2) + 'Score Dashboard'!$B$2*_raw_predictions_!$M231*_coefficients_!C$12- _coefficients_!C$2)/_coefficients_!C$9</f>
        <v>0.36456672518107786</v>
      </c>
      <c r="D231">
        <f>(_raw_predictions_!D231*(1-_raw_predictions_!$M231*'Score Dashboard'!$B$2) + 'Score Dashboard'!$B$2*_raw_predictions_!$M231*_coefficients_!D$12- _coefficients_!D$2)/_coefficients_!D$9</f>
        <v>0.12747836914917923</v>
      </c>
      <c r="E231">
        <f>(_raw_predictions_!E231*(1-_raw_predictions_!$M231*'Score Dashboard'!$B$2) + 'Score Dashboard'!$B$2*_raw_predictions_!$M231*_coefficients_!E$12- _coefficients_!E$2)/_coefficients_!E$9</f>
        <v>0.17820306991450049</v>
      </c>
      <c r="F231">
        <f>(_raw_predictions_!F231*(1-_raw_predictions_!$M231*'Score Dashboard'!$B$2) + 'Score Dashboard'!$B$2*_raw_predictions_!$M231*_coefficients_!F$12- _coefficients_!F$2)/_coefficients_!F$9</f>
        <v>-0.54504782074961444</v>
      </c>
      <c r="G231">
        <f>(_raw_predictions_!G231*(1-_raw_predictions_!$M231*'Score Dashboard'!$B$2) + 'Score Dashboard'!$B$2*_raw_predictions_!$M231*_coefficients_!G$12- _coefficients_!G$2)/_coefficients_!G$9</f>
        <v>-0.4623915017703672</v>
      </c>
      <c r="H231">
        <f>(_coefficients_!H$2 - _raw_predictions_!H231*(1-_raw_predictions_!$M231*'Score Dashboard'!$B$2) - _raw_predictions_!$M231*'Score Dashboard'!$B$2*_coefficients_!H$12)/_coefficients_!H$9</f>
        <v>0.16608508334966587</v>
      </c>
      <c r="I231">
        <f>(1-_raw_predictions_!$M231*'Score Dashboard'!$B$2) * _raw_predictions_!I231/_coefficients_!L$2 * (_raw_predictions_!J231-_coefficients_!I$2)/_coefficients_!I$9</f>
        <v>-0.13578530302638367</v>
      </c>
      <c r="J231">
        <f>(1-_raw_predictions_!$M231*'Score Dashboard'!$B$2) * _raw_predictions_!K231/_coefficients_!M$2 * (_raw_predictions_!L231-_coefficients_!J$2)/_coefficients_!J$9</f>
        <v>7.1609485064468717E-3</v>
      </c>
    </row>
    <row r="232" spans="1:10">
      <c r="A232" t="str">
        <f>_raw_predictions_!A232</f>
        <v>Dennis Schroder</v>
      </c>
      <c r="B232">
        <f>(_raw_predictions_!B232*(1-_raw_predictions_!$M232) + 'Score Dashboard'!$B$2*_raw_predictions_!$M232*_coefficients_!B$12- _coefficients_!B$2)/_coefficients_!B$9</f>
        <v>-0.51199235014919742</v>
      </c>
      <c r="C232">
        <f>(_raw_predictions_!C232*(1-_raw_predictions_!$M232*'Score Dashboard'!$B$2) + 'Score Dashboard'!$B$2*_raw_predictions_!$M232*_coefficients_!C$12- _coefficients_!C$2)/_coefficients_!C$9</f>
        <v>-0.97462022791655956</v>
      </c>
      <c r="D232">
        <f>(_raw_predictions_!D232*(1-_raw_predictions_!$M232*'Score Dashboard'!$B$2) + 'Score Dashboard'!$B$2*_raw_predictions_!$M232*_coefficients_!D$12- _coefficients_!D$2)/_coefficients_!D$9</f>
        <v>0.42780207445655083</v>
      </c>
      <c r="E232">
        <f>(_raw_predictions_!E232*(1-_raw_predictions_!$M232*'Score Dashboard'!$B$2) + 'Score Dashboard'!$B$2*_raw_predictions_!$M232*_coefficients_!E$12- _coefficients_!E$2)/_coefficients_!E$9</f>
        <v>-0.25250883903641547</v>
      </c>
      <c r="F232">
        <f>(_raw_predictions_!F232*(1-_raw_predictions_!$M232*'Score Dashboard'!$B$2) + 'Score Dashboard'!$B$2*_raw_predictions_!$M232*_coefficients_!F$12- _coefficients_!F$2)/_coefficients_!F$9</f>
        <v>-0.74093563868554801</v>
      </c>
      <c r="G232">
        <f>(_raw_predictions_!G232*(1-_raw_predictions_!$M232*'Score Dashboard'!$B$2) + 'Score Dashboard'!$B$2*_raw_predictions_!$M232*_coefficients_!G$12- _coefficients_!G$2)/_coefficients_!G$9</f>
        <v>-0.41677300034066184</v>
      </c>
      <c r="H232">
        <f>(_coefficients_!H$2 - _raw_predictions_!H232*(1-_raw_predictions_!$M232*'Score Dashboard'!$B$2) - _raw_predictions_!$M232*'Score Dashboard'!$B$2*_coefficients_!H$12)/_coefficients_!H$9</f>
        <v>5.5435550637766465E-2</v>
      </c>
      <c r="I232">
        <f>(1-_raw_predictions_!$M232*'Score Dashboard'!$B$2) * _raw_predictions_!I232/_coefficients_!L$2 * (_raw_predictions_!J232-_coefficients_!I$2)/_coefficients_!I$9</f>
        <v>0.21929400161620644</v>
      </c>
      <c r="J232">
        <f>(1-_raw_predictions_!$M232*'Score Dashboard'!$B$2) * _raw_predictions_!K232/_coefficients_!M$2 * (_raw_predictions_!L232-_coefficients_!J$2)/_coefficients_!J$9</f>
        <v>-0.43703660385767096</v>
      </c>
    </row>
    <row r="233" spans="1:10">
      <c r="A233" t="str">
        <f>_raw_predictions_!A233</f>
        <v>Josh Giddey</v>
      </c>
      <c r="B233">
        <f>(_raw_predictions_!B233*(1-_raw_predictions_!$M233) + 'Score Dashboard'!$B$2*_raw_predictions_!$M233*_coefficients_!B$12- _coefficients_!B$2)/_coefficients_!B$9</f>
        <v>0.43119138988631811</v>
      </c>
      <c r="C233">
        <f>(_raw_predictions_!C233*(1-_raw_predictions_!$M233*'Score Dashboard'!$B$2) + 'Score Dashboard'!$B$2*_raw_predictions_!$M233*_coefficients_!C$12- _coefficients_!C$2)/_coefficients_!C$9</f>
        <v>0.65194319663942735</v>
      </c>
      <c r="D233">
        <f>(_raw_predictions_!D233*(1-_raw_predictions_!$M233*'Score Dashboard'!$B$2) + 'Score Dashboard'!$B$2*_raw_predictions_!$M233*_coefficients_!D$12- _coefficients_!D$2)/_coefficients_!D$9</f>
        <v>1.2918562072589916</v>
      </c>
      <c r="E233">
        <f>(_raw_predictions_!E233*(1-_raw_predictions_!$M233*'Score Dashboard'!$B$2) + 'Score Dashboard'!$B$2*_raw_predictions_!$M233*_coefficients_!E$12- _coefficients_!E$2)/_coefficients_!E$9</f>
        <v>-3.5570263294891068E-2</v>
      </c>
      <c r="F233">
        <f>(_raw_predictions_!F233*(1-_raw_predictions_!$M233*'Score Dashboard'!$B$2) + 'Score Dashboard'!$B$2*_raw_predictions_!$M233*_coefficients_!F$12- _coefficients_!F$2)/_coefficients_!F$9</f>
        <v>-0.3432424468292064</v>
      </c>
      <c r="G233">
        <f>(_raw_predictions_!G233*(1-_raw_predictions_!$M233*'Score Dashboard'!$B$2) + 'Score Dashboard'!$B$2*_raw_predictions_!$M233*_coefficients_!G$12- _coefficients_!G$2)/_coefficients_!G$9</f>
        <v>-0.27705539630079135</v>
      </c>
      <c r="H233">
        <f>(_coefficients_!H$2 - _raw_predictions_!H233*(1-_raw_predictions_!$M233*'Score Dashboard'!$B$2) - _raw_predictions_!$M233*'Score Dashboard'!$B$2*_coefficients_!H$12)/_coefficients_!H$9</f>
        <v>-1.0426720871418682</v>
      </c>
      <c r="I233">
        <f>(1-_raw_predictions_!$M233*'Score Dashboard'!$B$2) * _raw_predictions_!I233/_coefficients_!L$2 * (_raw_predictions_!J233-_coefficients_!I$2)/_coefficients_!I$9</f>
        <v>-0.34308603397300313</v>
      </c>
      <c r="J233">
        <f>(1-_raw_predictions_!$M233*'Score Dashboard'!$B$2) * _raw_predictions_!K233/_coefficients_!M$2 * (_raw_predictions_!L233-_coefficients_!J$2)/_coefficients_!J$9</f>
        <v>-0.28077107549055691</v>
      </c>
    </row>
    <row r="234" spans="1:10">
      <c r="A234" t="str">
        <f>_raw_predictions_!A234</f>
        <v>Dario Saric</v>
      </c>
      <c r="B234">
        <f>(_raw_predictions_!B234*(1-_raw_predictions_!$M234) + 'Score Dashboard'!$B$2*_raw_predictions_!$M234*_coefficients_!B$12- _coefficients_!B$2)/_coefficients_!B$9</f>
        <v>-1.0364668580366887</v>
      </c>
      <c r="C234">
        <f>(_raw_predictions_!C234*(1-_raw_predictions_!$M234*'Score Dashboard'!$B$2) + 'Score Dashboard'!$B$2*_raw_predictions_!$M234*_coefficients_!C$12- _coefficients_!C$2)/_coefficients_!C$9</f>
        <v>-0.69407969321049079</v>
      </c>
      <c r="D234">
        <f>(_raw_predictions_!D234*(1-_raw_predictions_!$M234*'Score Dashboard'!$B$2) + 'Score Dashboard'!$B$2*_raw_predictions_!$M234*_coefficients_!D$12- _coefficients_!D$2)/_coefficients_!D$9</f>
        <v>-0.9846102778214052</v>
      </c>
      <c r="E234">
        <f>(_raw_predictions_!E234*(1-_raw_predictions_!$M234*'Score Dashboard'!$B$2) + 'Score Dashboard'!$B$2*_raw_predictions_!$M234*_coefficients_!E$12- _coefficients_!E$2)/_coefficients_!E$9</f>
        <v>-0.68224817035784091</v>
      </c>
      <c r="F234">
        <f>(_raw_predictions_!F234*(1-_raw_predictions_!$M234*'Score Dashboard'!$B$2) + 'Score Dashboard'!$B$2*_raw_predictions_!$M234*_coefficients_!F$12- _coefficients_!F$2)/_coefficients_!F$9</f>
        <v>-0.67689446768493844</v>
      </c>
      <c r="G234">
        <f>(_raw_predictions_!G234*(1-_raw_predictions_!$M234*'Score Dashboard'!$B$2) + 'Score Dashboard'!$B$2*_raw_predictions_!$M234*_coefficients_!G$12- _coefficients_!G$2)/_coefficients_!G$9</f>
        <v>-0.53880546756033243</v>
      </c>
      <c r="H234">
        <f>(_coefficients_!H$2 - _raw_predictions_!H234*(1-_raw_predictions_!$M234*'Score Dashboard'!$B$2) - _raw_predictions_!$M234*'Score Dashboard'!$B$2*_coefficients_!H$12)/_coefficients_!H$9</f>
        <v>0.77611055458875267</v>
      </c>
      <c r="I234">
        <f>(1-_raw_predictions_!$M234*'Score Dashboard'!$B$2) * _raw_predictions_!I234/_coefficients_!L$2 * (_raw_predictions_!J234-_coefficients_!I$2)/_coefficients_!I$9</f>
        <v>3.7323748711650111E-2</v>
      </c>
      <c r="J234">
        <f>(1-_raw_predictions_!$M234*'Score Dashboard'!$B$2) * _raw_predictions_!K234/_coefficients_!M$2 * (_raw_predictions_!L234-_coefficients_!J$2)/_coefficients_!J$9</f>
        <v>-0.1016785195952436</v>
      </c>
    </row>
    <row r="235" spans="1:10">
      <c r="A235" t="str">
        <f>_raw_predictions_!A235</f>
        <v>Danuel House Jr.</v>
      </c>
      <c r="B235">
        <f>(_raw_predictions_!B235*(1-_raw_predictions_!$M235) + 'Score Dashboard'!$B$2*_raw_predictions_!$M235*_coefficients_!B$12- _coefficients_!B$2)/_coefficients_!B$9</f>
        <v>-1.1819189756202029</v>
      </c>
      <c r="C235">
        <f>(_raw_predictions_!C235*(1-_raw_predictions_!$M235*'Score Dashboard'!$B$2) + 'Score Dashboard'!$B$2*_raw_predictions_!$M235*_coefficients_!C$12- _coefficients_!C$2)/_coefficients_!C$9</f>
        <v>-1.012299255651413</v>
      </c>
      <c r="D235">
        <f>(_raw_predictions_!D235*(1-_raw_predictions_!$M235*'Score Dashboard'!$B$2) + 'Score Dashboard'!$B$2*_raw_predictions_!$M235*_coefficients_!D$12- _coefficients_!D$2)/_coefficients_!D$9</f>
        <v>-1.0555294646016153</v>
      </c>
      <c r="E235">
        <f>(_raw_predictions_!E235*(1-_raw_predictions_!$M235*'Score Dashboard'!$B$2) + 'Score Dashboard'!$B$2*_raw_predictions_!$M235*_coefficients_!E$12- _coefficients_!E$2)/_coefficients_!E$9</f>
        <v>-0.62931886874283105</v>
      </c>
      <c r="F235">
        <f>(_raw_predictions_!F235*(1-_raw_predictions_!$M235*'Score Dashboard'!$B$2) + 'Score Dashboard'!$B$2*_raw_predictions_!$M235*_coefficients_!F$12- _coefficients_!F$2)/_coefficients_!F$9</f>
        <v>-0.61784935940956964</v>
      </c>
      <c r="G235">
        <f>(_raw_predictions_!G235*(1-_raw_predictions_!$M235*'Score Dashboard'!$B$2) + 'Score Dashboard'!$B$2*_raw_predictions_!$M235*_coefficients_!G$12- _coefficients_!G$2)/_coefficients_!G$9</f>
        <v>-0.70265539823622891</v>
      </c>
      <c r="H235">
        <f>(_coefficients_!H$2 - _raw_predictions_!H235*(1-_raw_predictions_!$M235*'Score Dashboard'!$B$2) - _raw_predictions_!$M235*'Score Dashboard'!$B$2*_coefficients_!H$12)/_coefficients_!H$9</f>
        <v>0.94075150096623517</v>
      </c>
      <c r="I235">
        <f>(1-_raw_predictions_!$M235*'Score Dashboard'!$B$2) * _raw_predictions_!I235/_coefficients_!L$2 * (_raw_predictions_!J235-_coefficients_!I$2)/_coefficients_!I$9</f>
        <v>-3.4183864640670837E-2</v>
      </c>
      <c r="J235">
        <f>(1-_raw_predictions_!$M235*'Score Dashboard'!$B$2) * _raw_predictions_!K235/_coefficients_!M$2 * (_raw_predictions_!L235-_coefficients_!J$2)/_coefficients_!J$9</f>
        <v>-7.961487494627284E-2</v>
      </c>
    </row>
    <row r="236" spans="1:10">
      <c r="A236" t="str">
        <f>_raw_predictions_!A236</f>
        <v>Daniel Gafford</v>
      </c>
      <c r="B236">
        <f>(_raw_predictions_!B236*(1-_raw_predictions_!$M236) + 'Score Dashboard'!$B$2*_raw_predictions_!$M236*_coefficients_!B$12- _coefficients_!B$2)/_coefficients_!B$9</f>
        <v>-0.73023139764152312</v>
      </c>
      <c r="C236">
        <f>(_raw_predictions_!C236*(1-_raw_predictions_!$M236*'Score Dashboard'!$B$2) + 'Score Dashboard'!$B$2*_raw_predictions_!$M236*_coefficients_!C$12- _coefficients_!C$2)/_coefficients_!C$9</f>
        <v>9.8343374812659576E-2</v>
      </c>
      <c r="D236">
        <f>(_raw_predictions_!D236*(1-_raw_predictions_!$M236*'Score Dashboard'!$B$2) + 'Score Dashboard'!$B$2*_raw_predictions_!$M236*_coefficients_!D$12- _coefficients_!D$2)/_coefficients_!D$9</f>
        <v>-1.0750549923644643</v>
      </c>
      <c r="E236">
        <f>(_raw_predictions_!E236*(1-_raw_predictions_!$M236*'Score Dashboard'!$B$2) + 'Score Dashboard'!$B$2*_raw_predictions_!$M236*_coefficients_!E$12- _coefficients_!E$2)/_coefficients_!E$9</f>
        <v>-0.55697203913158155</v>
      </c>
      <c r="F236">
        <f>(_raw_predictions_!F236*(1-_raw_predictions_!$M236*'Score Dashboard'!$B$2) + 'Score Dashboard'!$B$2*_raw_predictions_!$M236*_coefficients_!F$12- _coefficients_!F$2)/_coefficients_!F$9</f>
        <v>0.87958287760954257</v>
      </c>
      <c r="G236">
        <f>(_raw_predictions_!G236*(1-_raw_predictions_!$M236*'Score Dashboard'!$B$2) + 'Score Dashboard'!$B$2*_raw_predictions_!$M236*_coefficients_!G$12- _coefficients_!G$2)/_coefficients_!G$9</f>
        <v>-1.2720069161982495</v>
      </c>
      <c r="H236">
        <f>(_coefficients_!H$2 - _raw_predictions_!H236*(1-_raw_predictions_!$M236*'Score Dashboard'!$B$2) - _raw_predictions_!$M236*'Score Dashboard'!$B$2*_coefficients_!H$12)/_coefficients_!H$9</f>
        <v>0.56934609495534405</v>
      </c>
      <c r="I236">
        <f>(1-_raw_predictions_!$M236*'Score Dashboard'!$B$2) * _raw_predictions_!I236/_coefficients_!L$2 * (_raw_predictions_!J236-_coefficients_!I$2)/_coefficients_!I$9</f>
        <v>-0.6722564502199625</v>
      </c>
      <c r="J236">
        <f>(1-_raw_predictions_!$M236*'Score Dashboard'!$B$2) * _raw_predictions_!K236/_coefficients_!M$2 * (_raw_predictions_!L236-_coefficients_!J$2)/_coefficients_!J$9</f>
        <v>0.79509545581163321</v>
      </c>
    </row>
    <row r="237" spans="1:10">
      <c r="A237" t="str">
        <f>_raw_predictions_!A237</f>
        <v>Damion Lee</v>
      </c>
      <c r="B237">
        <f>(_raw_predictions_!B237*(1-_raw_predictions_!$M237) + 'Score Dashboard'!$B$2*_raw_predictions_!$M237*_coefficients_!B$12- _coefficients_!B$2)/_coefficients_!B$9</f>
        <v>-0.95561395929264359</v>
      </c>
      <c r="C237">
        <f>(_raw_predictions_!C237*(1-_raw_predictions_!$M237*'Score Dashboard'!$B$2) + 'Score Dashboard'!$B$2*_raw_predictions_!$M237*_coefficients_!C$12- _coefficients_!C$2)/_coefficients_!C$9</f>
        <v>-0.86986025662022715</v>
      </c>
      <c r="D237">
        <f>(_raw_predictions_!D237*(1-_raw_predictions_!$M237*'Score Dashboard'!$B$2) + 'Score Dashboard'!$B$2*_raw_predictions_!$M237*_coefficients_!D$12- _coefficients_!D$2)/_coefficients_!D$9</f>
        <v>-0.97100114261546799</v>
      </c>
      <c r="E237">
        <f>(_raw_predictions_!E237*(1-_raw_predictions_!$M237*'Score Dashboard'!$B$2) + 'Score Dashboard'!$B$2*_raw_predictions_!$M237*_coefficients_!E$12- _coefficients_!E$2)/_coefficients_!E$9</f>
        <v>-0.57447078713142041</v>
      </c>
      <c r="F237">
        <f>(_raw_predictions_!F237*(1-_raw_predictions_!$M237*'Score Dashboard'!$B$2) + 'Score Dashboard'!$B$2*_raw_predictions_!$M237*_coefficients_!F$12- _coefficients_!F$2)/_coefficients_!F$9</f>
        <v>-0.78434750535170783</v>
      </c>
      <c r="G237">
        <f>(_raw_predictions_!G237*(1-_raw_predictions_!$M237*'Score Dashboard'!$B$2) + 'Score Dashboard'!$B$2*_raw_predictions_!$M237*_coefficients_!G$12- _coefficients_!G$2)/_coefficients_!G$9</f>
        <v>-0.14143417561124319</v>
      </c>
      <c r="H237">
        <f>(_coefficients_!H$2 - _raw_predictions_!H237*(1-_raw_predictions_!$M237*'Score Dashboard'!$B$2) - _raw_predictions_!$M237*'Score Dashboard'!$B$2*_coefficients_!H$12)/_coefficients_!H$9</f>
        <v>0.75992153458261991</v>
      </c>
      <c r="I237">
        <f>(1-_raw_predictions_!$M237*'Score Dashboard'!$B$2) * _raw_predictions_!I237/_coefficients_!L$2 * (_raw_predictions_!J237-_coefficients_!I$2)/_coefficients_!I$9</f>
        <v>8.7184840681469908E-2</v>
      </c>
      <c r="J237">
        <f>(1-_raw_predictions_!$M237*'Score Dashboard'!$B$2) * _raw_predictions_!K237/_coefficients_!M$2 * (_raw_predictions_!L237-_coefficients_!J$2)/_coefficients_!J$9</f>
        <v>-0.17462123905305982</v>
      </c>
    </row>
    <row r="238" spans="1:10">
      <c r="A238" t="str">
        <f>_raw_predictions_!A238</f>
        <v>Damian Lillard</v>
      </c>
      <c r="B238">
        <f>(_raw_predictions_!B238*(1-_raw_predictions_!$M238) + 'Score Dashboard'!$B$2*_raw_predictions_!$M238*_coefficients_!B$12- _coefficients_!B$2)/_coefficients_!B$9</f>
        <v>1.0498971219031357</v>
      </c>
      <c r="C238">
        <f>(_raw_predictions_!C238*(1-_raw_predictions_!$M238*'Score Dashboard'!$B$2) + 'Score Dashboard'!$B$2*_raw_predictions_!$M238*_coefficients_!C$12- _coefficients_!C$2)/_coefficients_!C$9</f>
        <v>-0.46926836098668095</v>
      </c>
      <c r="D238">
        <f>(_raw_predictions_!D238*(1-_raw_predictions_!$M238*'Score Dashboard'!$B$2) + 'Score Dashboard'!$B$2*_raw_predictions_!$M238*_coefficients_!D$12- _coefficients_!D$2)/_coefficients_!D$9</f>
        <v>1.2658842540295168</v>
      </c>
      <c r="E238">
        <f>(_raw_predictions_!E238*(1-_raw_predictions_!$M238*'Score Dashboard'!$B$2) + 'Score Dashboard'!$B$2*_raw_predictions_!$M238*_coefficients_!E$12- _coefficients_!E$2)/_coefficients_!E$9</f>
        <v>-0.29327322675450818</v>
      </c>
      <c r="F238">
        <f>(_raw_predictions_!F238*(1-_raw_predictions_!$M238*'Score Dashboard'!$B$2) + 'Score Dashboard'!$B$2*_raw_predictions_!$M238*_coefficients_!F$12- _coefficients_!F$2)/_coefficients_!F$9</f>
        <v>-0.53251273860459014</v>
      </c>
      <c r="G238">
        <f>(_raw_predictions_!G238*(1-_raw_predictions_!$M238*'Score Dashboard'!$B$2) + 'Score Dashboard'!$B$2*_raw_predictions_!$M238*_coefficients_!G$12- _coefficients_!G$2)/_coefficients_!G$9</f>
        <v>1.8564931300246856</v>
      </c>
      <c r="H238">
        <f>(_coefficients_!H$2 - _raw_predictions_!H238*(1-_raw_predictions_!$M238*'Score Dashboard'!$B$2) - _raw_predictions_!$M238*'Score Dashboard'!$B$2*_coefficients_!H$12)/_coefficients_!H$9</f>
        <v>-1.0711988544763031</v>
      </c>
      <c r="I238">
        <f>(1-_raw_predictions_!$M238*'Score Dashboard'!$B$2) * _raw_predictions_!I238/_coefficients_!L$2 * (_raw_predictions_!J238-_coefficients_!I$2)/_coefficients_!I$9</f>
        <v>0.99366108279129706</v>
      </c>
      <c r="J238">
        <f>(1-_raw_predictions_!$M238*'Score Dashboard'!$B$2) * _raw_predictions_!K238/_coefficients_!M$2 * (_raw_predictions_!L238-_coefficients_!J$2)/_coefficients_!J$9</f>
        <v>-0.43356798996237766</v>
      </c>
    </row>
    <row r="239" spans="1:10">
      <c r="A239" t="str">
        <f>_raw_predictions_!A239</f>
        <v>Damian Jones</v>
      </c>
      <c r="B239">
        <f>(_raw_predictions_!B239*(1-_raw_predictions_!$M239) + 'Score Dashboard'!$B$2*_raw_predictions_!$M239*_coefficients_!B$12- _coefficients_!B$2)/_coefficients_!B$9</f>
        <v>-1.2183602056178395</v>
      </c>
      <c r="C239">
        <f>(_raw_predictions_!C239*(1-_raw_predictions_!$M239*'Score Dashboard'!$B$2) + 'Score Dashboard'!$B$2*_raw_predictions_!$M239*_coefficients_!C$12- _coefficients_!C$2)/_coefficients_!C$9</f>
        <v>-0.71547477274430538</v>
      </c>
      <c r="D239">
        <f>(_raw_predictions_!D239*(1-_raw_predictions_!$M239*'Score Dashboard'!$B$2) + 'Score Dashboard'!$B$2*_raw_predictions_!$M239*_coefficients_!D$12- _coefficients_!D$2)/_coefficients_!D$9</f>
        <v>-1.1737197802981196</v>
      </c>
      <c r="E239">
        <f>(_raw_predictions_!E239*(1-_raw_predictions_!$M239*'Score Dashboard'!$B$2) + 'Score Dashboard'!$B$2*_raw_predictions_!$M239*_coefficients_!E$12- _coefficients_!E$2)/_coefficients_!E$9</f>
        <v>-0.75845887852294946</v>
      </c>
      <c r="F239">
        <f>(_raw_predictions_!F239*(1-_raw_predictions_!$M239*'Score Dashboard'!$B$2) + 'Score Dashboard'!$B$2*_raw_predictions_!$M239*_coefficients_!F$12- _coefficients_!F$2)/_coefficients_!F$9</f>
        <v>-0.32407965438452757</v>
      </c>
      <c r="G239">
        <f>(_raw_predictions_!G239*(1-_raw_predictions_!$M239*'Score Dashboard'!$B$2) + 'Score Dashboard'!$B$2*_raw_predictions_!$M239*_coefficients_!G$12- _coefficients_!G$2)/_coefficients_!G$9</f>
        <v>-0.89587364470246278</v>
      </c>
      <c r="H239">
        <f>(_coefficients_!H$2 - _raw_predictions_!H239*(1-_raw_predictions_!$M239*'Score Dashboard'!$B$2) - _raw_predictions_!$M239*'Score Dashboard'!$B$2*_coefficients_!H$12)/_coefficients_!H$9</f>
        <v>0.95640356457690145</v>
      </c>
      <c r="I239">
        <f>(1-_raw_predictions_!$M239*'Score Dashboard'!$B$2) * _raw_predictions_!I239/_coefficients_!L$2 * (_raw_predictions_!J239-_coefficients_!I$2)/_coefficients_!I$9</f>
        <v>-8.9837070816471701E-2</v>
      </c>
      <c r="J239">
        <f>(1-_raw_predictions_!$M239*'Score Dashboard'!$B$2) * _raw_predictions_!K239/_coefficients_!M$2 * (_raw_predictions_!L239-_coefficients_!J$2)/_coefficients_!J$9</f>
        <v>0.15963063899144109</v>
      </c>
    </row>
    <row r="240" spans="1:10">
      <c r="A240" t="str">
        <f>_raw_predictions_!A240</f>
        <v>Dalen Terry</v>
      </c>
      <c r="B240">
        <f>(_raw_predictions_!B240*(1-_raw_predictions_!$M240) + 'Score Dashboard'!$B$2*_raw_predictions_!$M240*_coefficients_!B$12- _coefficients_!B$2)/_coefficients_!B$9</f>
        <v>-1.2277838927256695</v>
      </c>
      <c r="C240">
        <f>(_raw_predictions_!C240*(1-_raw_predictions_!$M240*'Score Dashboard'!$B$2) + 'Score Dashboard'!$B$2*_raw_predictions_!$M240*_coefficients_!C$12- _coefficients_!C$2)/_coefficients_!C$9</f>
        <v>-1.0661457381924957</v>
      </c>
      <c r="D240">
        <f>(_raw_predictions_!D240*(1-_raw_predictions_!$M240*'Score Dashboard'!$B$2) + 'Score Dashboard'!$B$2*_raw_predictions_!$M240*_coefficients_!D$12- _coefficients_!D$2)/_coefficients_!D$9</f>
        <v>-1.1027494305261618</v>
      </c>
      <c r="E240">
        <f>(_raw_predictions_!E240*(1-_raw_predictions_!$M240*'Score Dashboard'!$B$2) + 'Score Dashboard'!$B$2*_raw_predictions_!$M240*_coefficients_!E$12- _coefficients_!E$2)/_coefficients_!E$9</f>
        <v>-0.59308129763879758</v>
      </c>
      <c r="F240">
        <f>(_raw_predictions_!F240*(1-_raw_predictions_!$M240*'Score Dashboard'!$B$2) + 'Score Dashboard'!$B$2*_raw_predictions_!$M240*_coefficients_!F$12- _coefficients_!F$2)/_coefficients_!F$9</f>
        <v>-0.69730796157637742</v>
      </c>
      <c r="G240">
        <f>(_raw_predictions_!G240*(1-_raw_predictions_!$M240*'Score Dashboard'!$B$2) + 'Score Dashboard'!$B$2*_raw_predictions_!$M240*_coefficients_!G$12- _coefficients_!G$2)/_coefficients_!G$9</f>
        <v>-0.87478561394134036</v>
      </c>
      <c r="H240">
        <f>(_coefficients_!H$2 - _raw_predictions_!H240*(1-_raw_predictions_!$M240*'Score Dashboard'!$B$2) - _raw_predictions_!$M240*'Score Dashboard'!$B$2*_coefficients_!H$12)/_coefficients_!H$9</f>
        <v>0.93228781471514066</v>
      </c>
      <c r="I240">
        <f>(1-_raw_predictions_!$M240*'Score Dashboard'!$B$2) * _raw_predictions_!I240/_coefficients_!L$2 * (_raw_predictions_!J240-_coefficients_!I$2)/_coefficients_!I$9</f>
        <v>-0.12829795642496564</v>
      </c>
      <c r="J240">
        <f>(1-_raw_predictions_!$M240*'Score Dashboard'!$B$2) * _raw_predictions_!K240/_coefficients_!M$2 * (_raw_predictions_!L240-_coefficients_!J$2)/_coefficients_!J$9</f>
        <v>-0.11337520326728541</v>
      </c>
    </row>
    <row r="241" spans="1:10">
      <c r="A241" t="str">
        <f>_raw_predictions_!A241</f>
        <v>Dalano Banton</v>
      </c>
      <c r="B241">
        <f>(_raw_predictions_!B241*(1-_raw_predictions_!$M241) + 'Score Dashboard'!$B$2*_raw_predictions_!$M241*_coefficients_!B$12- _coefficients_!B$2)/_coefficients_!B$9</f>
        <v>-1.1087160677008887</v>
      </c>
      <c r="C241">
        <f>(_raw_predictions_!C241*(1-_raw_predictions_!$M241*'Score Dashboard'!$B$2) + 'Score Dashboard'!$B$2*_raw_predictions_!$M241*_coefficients_!C$12- _coefficients_!C$2)/_coefficients_!C$9</f>
        <v>-1.0525357690728574</v>
      </c>
      <c r="D241">
        <f>(_raw_predictions_!D241*(1-_raw_predictions_!$M241*'Score Dashboard'!$B$2) + 'Score Dashboard'!$B$2*_raw_predictions_!$M241*_coefficients_!D$12- _coefficients_!D$2)/_coefficients_!D$9</f>
        <v>-0.77050501954010508</v>
      </c>
      <c r="E241">
        <f>(_raw_predictions_!E241*(1-_raw_predictions_!$M241*'Score Dashboard'!$B$2) + 'Score Dashboard'!$B$2*_raw_predictions_!$M241*_coefficients_!E$12- _coefficients_!E$2)/_coefficients_!E$9</f>
        <v>-0.50416135779916715</v>
      </c>
      <c r="F241">
        <f>(_raw_predictions_!F241*(1-_raw_predictions_!$M241*'Score Dashboard'!$B$2) + 'Score Dashboard'!$B$2*_raw_predictions_!$M241*_coefficients_!F$12- _coefficients_!F$2)/_coefficients_!F$9</f>
        <v>-0.51696839263733807</v>
      </c>
      <c r="G241">
        <f>(_raw_predictions_!G241*(1-_raw_predictions_!$M241*'Score Dashboard'!$B$2) + 'Score Dashboard'!$B$2*_raw_predictions_!$M241*_coefficients_!G$12- _coefficients_!G$2)/_coefficients_!G$9</f>
        <v>-0.73051135414517687</v>
      </c>
      <c r="H241">
        <f>(_coefficients_!H$2 - _raw_predictions_!H241*(1-_raw_predictions_!$M241*'Score Dashboard'!$B$2) - _raw_predictions_!$M241*'Score Dashboard'!$B$2*_coefficients_!H$12)/_coefficients_!H$9</f>
        <v>0.75586764982986687</v>
      </c>
      <c r="I241">
        <f>(1-_raw_predictions_!$M241*'Score Dashboard'!$B$2) * _raw_predictions_!I241/_coefficients_!L$2 * (_raw_predictions_!J241-_coefficients_!I$2)/_coefficients_!I$9</f>
        <v>-5.6107985876820268E-2</v>
      </c>
      <c r="J241">
        <f>(1-_raw_predictions_!$M241*'Score Dashboard'!$B$2) * _raw_predictions_!K241/_coefficients_!M$2 * (_raw_predictions_!L241-_coefficients_!J$2)/_coefficients_!J$9</f>
        <v>-0.1414495693910644</v>
      </c>
    </row>
    <row r="242" spans="1:10">
      <c r="A242" t="str">
        <f>_raw_predictions_!A242</f>
        <v>Daishen Nix</v>
      </c>
      <c r="B242">
        <f>(_raw_predictions_!B242*(1-_raw_predictions_!$M242) + 'Score Dashboard'!$B$2*_raw_predictions_!$M242*_coefficients_!B$12- _coefficients_!B$2)/_coefficients_!B$9</f>
        <v>-1.2052947621802157</v>
      </c>
      <c r="C242">
        <f>(_raw_predictions_!C242*(1-_raw_predictions_!$M242*'Score Dashboard'!$B$2) + 'Score Dashboard'!$B$2*_raw_predictions_!$M242*_coefficients_!C$12- _coefficients_!C$2)/_coefficients_!C$9</f>
        <v>-1.1125319921937005</v>
      </c>
      <c r="D242">
        <f>(_raw_predictions_!D242*(1-_raw_predictions_!$M242*'Score Dashboard'!$B$2) + 'Score Dashboard'!$B$2*_raw_predictions_!$M242*_coefficients_!D$12- _coefficients_!D$2)/_coefficients_!D$9</f>
        <v>-0.63991650823166191</v>
      </c>
      <c r="E242">
        <f>(_raw_predictions_!E242*(1-_raw_predictions_!$M242*'Score Dashboard'!$B$2) + 'Score Dashboard'!$B$2*_raw_predictions_!$M242*_coefficients_!E$12- _coefficients_!E$2)/_coefficients_!E$9</f>
        <v>-0.44008403445315586</v>
      </c>
      <c r="F242">
        <f>(_raw_predictions_!F242*(1-_raw_predictions_!$M242*'Score Dashboard'!$B$2) + 'Score Dashboard'!$B$2*_raw_predictions_!$M242*_coefficients_!F$12- _coefficients_!F$2)/_coefficients_!F$9</f>
        <v>-0.69746520489880548</v>
      </c>
      <c r="G242">
        <f>(_raw_predictions_!G242*(1-_raw_predictions_!$M242*'Score Dashboard'!$B$2) + 'Score Dashboard'!$B$2*_raw_predictions_!$M242*_coefficients_!G$12- _coefficients_!G$2)/_coefficients_!G$9</f>
        <v>-0.6455449777476463</v>
      </c>
      <c r="H242">
        <f>(_coefficients_!H$2 - _raw_predictions_!H242*(1-_raw_predictions_!$M242*'Score Dashboard'!$B$2) - _raw_predictions_!$M242*'Score Dashboard'!$B$2*_coefficients_!H$12)/_coefficients_!H$9</f>
        <v>0.49482254532521652</v>
      </c>
      <c r="I242">
        <f>(1-_raw_predictions_!$M242*'Score Dashboard'!$B$2) * _raw_predictions_!I242/_coefficients_!L$2 * (_raw_predictions_!J242-_coefficients_!I$2)/_coefficients_!I$9</f>
        <v>-0.13416331203831244</v>
      </c>
      <c r="J242">
        <f>(1-_raw_predictions_!$M242*'Score Dashboard'!$B$2) * _raw_predictions_!K242/_coefficients_!M$2 * (_raw_predictions_!L242-_coefficients_!J$2)/_coefficients_!J$9</f>
        <v>-0.19411239559555785</v>
      </c>
    </row>
    <row r="243" spans="1:10">
      <c r="A243" t="str">
        <f>_raw_predictions_!A243</f>
        <v>D'Angelo Russell</v>
      </c>
      <c r="B243">
        <f>(_raw_predictions_!B243*(1-_raw_predictions_!$M243) + 'Score Dashboard'!$B$2*_raw_predictions_!$M243*_coefficients_!B$12- _coefficients_!B$2)/_coefficients_!B$9</f>
        <v>0.22996813179007825</v>
      </c>
      <c r="C243">
        <f>(_raw_predictions_!C243*(1-_raw_predictions_!$M243*'Score Dashboard'!$B$2) + 'Score Dashboard'!$B$2*_raw_predictions_!$M243*_coefficients_!C$12- _coefficients_!C$2)/_coefficients_!C$9</f>
        <v>-0.73955729088019473</v>
      </c>
      <c r="D243">
        <f>(_raw_predictions_!D243*(1-_raw_predictions_!$M243*'Score Dashboard'!$B$2) + 'Score Dashboard'!$B$2*_raw_predictions_!$M243*_coefficients_!D$12- _coefficients_!D$2)/_coefficients_!D$9</f>
        <v>1.1547251566323584</v>
      </c>
      <c r="E243">
        <f>(_raw_predictions_!E243*(1-_raw_predictions_!$M243*'Score Dashboard'!$B$2) + 'Score Dashboard'!$B$2*_raw_predictions_!$M243*_coefficients_!E$12- _coefficients_!E$2)/_coefficients_!E$9</f>
        <v>7.0998254389358445E-2</v>
      </c>
      <c r="F243">
        <f>(_raw_predictions_!F243*(1-_raw_predictions_!$M243*'Score Dashboard'!$B$2) + 'Score Dashboard'!$B$2*_raw_predictions_!$M243*_coefficients_!F$12- _coefficients_!F$2)/_coefficients_!F$9</f>
        <v>-0.39483767315099816</v>
      </c>
      <c r="G243">
        <f>(_raw_predictions_!G243*(1-_raw_predictions_!$M243*'Score Dashboard'!$B$2) + 'Score Dashboard'!$B$2*_raw_predictions_!$M243*_coefficients_!G$12- _coefficients_!G$2)/_coefficients_!G$9</f>
        <v>0.93616040107101473</v>
      </c>
      <c r="H243">
        <f>(_coefficients_!H$2 - _raw_predictions_!H243*(1-_raw_predictions_!$M243*'Score Dashboard'!$B$2) - _raw_predictions_!$M243*'Score Dashboard'!$B$2*_coefficients_!H$12)/_coefficients_!H$9</f>
        <v>-0.71428682640703878</v>
      </c>
      <c r="I243">
        <f>(1-_raw_predictions_!$M243*'Score Dashboard'!$B$2) * _raw_predictions_!I243/_coefficients_!L$2 * (_raw_predictions_!J243-_coefficients_!I$2)/_coefficients_!I$9</f>
        <v>7.6653602908959936E-2</v>
      </c>
      <c r="J243">
        <f>(1-_raw_predictions_!$M243*'Score Dashboard'!$B$2) * _raw_predictions_!K243/_coefficients_!M$2 * (_raw_predictions_!L243-_coefficients_!J$2)/_coefficients_!J$9</f>
        <v>-0.45568797397160005</v>
      </c>
    </row>
    <row r="244" spans="1:10">
      <c r="A244" t="str">
        <f>_raw_predictions_!A244</f>
        <v>Cory Joseph</v>
      </c>
      <c r="B244">
        <f>(_raw_predictions_!B244*(1-_raw_predictions_!$M244) + 'Score Dashboard'!$B$2*_raw_predictions_!$M244*_coefficients_!B$12- _coefficients_!B$2)/_coefficients_!B$9</f>
        <v>-1.0319872264065313</v>
      </c>
      <c r="C244">
        <f>(_raw_predictions_!C244*(1-_raw_predictions_!$M244*'Score Dashboard'!$B$2) + 'Score Dashboard'!$B$2*_raw_predictions_!$M244*_coefficients_!C$12- _coefficients_!C$2)/_coefficients_!C$9</f>
        <v>-1.1748823974333287</v>
      </c>
      <c r="D244">
        <f>(_raw_predictions_!D244*(1-_raw_predictions_!$M244*'Score Dashboard'!$B$2) + 'Score Dashboard'!$B$2*_raw_predictions_!$M244*_coefficients_!D$12- _coefficients_!D$2)/_coefficients_!D$9</f>
        <v>-0.31454807741332164</v>
      </c>
      <c r="E244">
        <f>(_raw_predictions_!E244*(1-_raw_predictions_!$M244*'Score Dashboard'!$B$2) + 'Score Dashboard'!$B$2*_raw_predictions_!$M244*_coefficients_!E$12- _coefficients_!E$2)/_coefficients_!E$9</f>
        <v>-0.43792151008062397</v>
      </c>
      <c r="F244">
        <f>(_raw_predictions_!F244*(1-_raw_predictions_!$M244*'Score Dashboard'!$B$2) + 'Score Dashboard'!$B$2*_raw_predictions_!$M244*_coefficients_!F$12- _coefficients_!F$2)/_coefficients_!F$9</f>
        <v>-0.69250259244845003</v>
      </c>
      <c r="G244">
        <f>(_raw_predictions_!G244*(1-_raw_predictions_!$M244*'Score Dashboard'!$B$2) + 'Score Dashboard'!$B$2*_raw_predictions_!$M244*_coefficients_!G$12- _coefficients_!G$2)/_coefficients_!G$9</f>
        <v>-0.4927853632510894</v>
      </c>
      <c r="H244">
        <f>(_coefficients_!H$2 - _raw_predictions_!H244*(1-_raw_predictions_!$M244*'Score Dashboard'!$B$2) - _raw_predictions_!$M244*'Score Dashboard'!$B$2*_coefficients_!H$12)/_coefficients_!H$9</f>
        <v>0.69086857668429014</v>
      </c>
      <c r="I244">
        <f>(1-_raw_predictions_!$M244*'Score Dashboard'!$B$2) * _raw_predictions_!I244/_coefficients_!L$2 * (_raw_predictions_!J244-_coefficients_!I$2)/_coefficients_!I$9</f>
        <v>-1.410772301912106E-2</v>
      </c>
      <c r="J244">
        <f>(1-_raw_predictions_!$M244*'Score Dashboard'!$B$2) * _raw_predictions_!K244/_coefficients_!M$2 * (_raw_predictions_!L244-_coefficients_!J$2)/_coefficients_!J$9</f>
        <v>-0.21598531765491896</v>
      </c>
    </row>
    <row r="245" spans="1:10">
      <c r="A245" t="str">
        <f>_raw_predictions_!A245</f>
        <v>Corey Kispert</v>
      </c>
      <c r="B245">
        <f>(_raw_predictions_!B245*(1-_raw_predictions_!$M245) + 'Score Dashboard'!$B$2*_raw_predictions_!$M245*_coefficients_!B$12- _coefficients_!B$2)/_coefficients_!B$9</f>
        <v>-0.27039243333236185</v>
      </c>
      <c r="C245">
        <f>(_raw_predictions_!C245*(1-_raw_predictions_!$M245*'Score Dashboard'!$B$2) + 'Score Dashboard'!$B$2*_raw_predictions_!$M245*_coefficients_!C$12- _coefficients_!C$2)/_coefficients_!C$9</f>
        <v>-0.70782833581350424</v>
      </c>
      <c r="D245">
        <f>(_raw_predictions_!D245*(1-_raw_predictions_!$M245*'Score Dashboard'!$B$2) + 'Score Dashboard'!$B$2*_raw_predictions_!$M245*_coefficients_!D$12- _coefficients_!D$2)/_coefficients_!D$9</f>
        <v>-0.86188877410897347</v>
      </c>
      <c r="E245">
        <f>(_raw_predictions_!E245*(1-_raw_predictions_!$M245*'Score Dashboard'!$B$2) + 'Score Dashboard'!$B$2*_raw_predictions_!$M245*_coefficients_!E$12- _coefficients_!E$2)/_coefficients_!E$9</f>
        <v>-0.46375484025084462</v>
      </c>
      <c r="F245">
        <f>(_raw_predictions_!F245*(1-_raw_predictions_!$M245*'Score Dashboard'!$B$2) + 'Score Dashboard'!$B$2*_raw_predictions_!$M245*_coefficients_!F$12- _coefficients_!F$2)/_coefficients_!F$9</f>
        <v>-0.67159284893181492</v>
      </c>
      <c r="G245">
        <f>(_raw_predictions_!G245*(1-_raw_predictions_!$M245*'Score Dashboard'!$B$2) + 'Score Dashboard'!$B$2*_raw_predictions_!$M245*_coefficients_!G$12- _coefficients_!G$2)/_coefficients_!G$9</f>
        <v>0.4908656125384272</v>
      </c>
      <c r="H245">
        <f>(_coefficients_!H$2 - _raw_predictions_!H245*(1-_raw_predictions_!$M245*'Score Dashboard'!$B$2) - _raw_predictions_!$M245*'Score Dashboard'!$B$2*_coefficients_!H$12)/_coefficients_!H$9</f>
        <v>0.68752011259658408</v>
      </c>
      <c r="I245">
        <f>(1-_raw_predictions_!$M245*'Score Dashboard'!$B$2) * _raw_predictions_!I245/_coefficients_!L$2 * (_raw_predictions_!J245-_coefficients_!I$2)/_coefficients_!I$9</f>
        <v>0.17889825297440459</v>
      </c>
      <c r="J245">
        <f>(1-_raw_predictions_!$M245*'Score Dashboard'!$B$2) * _raw_predictions_!K245/_coefficients_!M$2 * (_raw_predictions_!L245-_coefficients_!J$2)/_coefficients_!J$9</f>
        <v>-0.21736736695088676</v>
      </c>
    </row>
    <row r="246" spans="1:10">
      <c r="A246" t="str">
        <f>_raw_predictions_!A246</f>
        <v>Collin Sexton</v>
      </c>
      <c r="B246">
        <f>(_raw_predictions_!B246*(1-_raw_predictions_!$M246) + 'Score Dashboard'!$B$2*_raw_predictions_!$M246*_coefficients_!B$12- _coefficients_!B$2)/_coefficients_!B$9</f>
        <v>-0.16386528046704402</v>
      </c>
      <c r="C246">
        <f>(_raw_predictions_!C246*(1-_raw_predictions_!$M246*'Score Dashboard'!$B$2) + 'Score Dashboard'!$B$2*_raw_predictions_!$M246*_coefficients_!C$12- _coefficients_!C$2)/_coefficients_!C$9</f>
        <v>-0.92256454265331655</v>
      </c>
      <c r="D246">
        <f>(_raw_predictions_!D246*(1-_raw_predictions_!$M246*'Score Dashboard'!$B$2) + 'Score Dashboard'!$B$2*_raw_predictions_!$M246*_coefficients_!D$12- _coefficients_!D$2)/_coefficients_!D$9</f>
        <v>-0.40899120991192267</v>
      </c>
      <c r="E246">
        <f>(_raw_predictions_!E246*(1-_raw_predictions_!$M246*'Score Dashboard'!$B$2) + 'Score Dashboard'!$B$2*_raw_predictions_!$M246*_coefficients_!E$12- _coefficients_!E$2)/_coefficients_!E$9</f>
        <v>-0.24666292848602128</v>
      </c>
      <c r="F246">
        <f>(_raw_predictions_!F246*(1-_raw_predictions_!$M246*'Score Dashboard'!$B$2) + 'Score Dashboard'!$B$2*_raw_predictions_!$M246*_coefficients_!F$12- _coefficients_!F$2)/_coefficients_!F$9</f>
        <v>-0.73633884107846059</v>
      </c>
      <c r="G246">
        <f>(_raw_predictions_!G246*(1-_raw_predictions_!$M246*'Score Dashboard'!$B$2) + 'Score Dashboard'!$B$2*_raw_predictions_!$M246*_coefficients_!G$12- _coefficients_!G$2)/_coefficients_!G$9</f>
        <v>-0.31041698005948037</v>
      </c>
      <c r="H246">
        <f>(_coefficients_!H$2 - _raw_predictions_!H246*(1-_raw_predictions_!$M246*'Score Dashboard'!$B$2) - _raw_predictions_!$M246*'Score Dashboard'!$B$2*_coefficients_!H$12)/_coefficients_!H$9</f>
        <v>7.8610745795531456E-2</v>
      </c>
      <c r="I246">
        <f>(1-_raw_predictions_!$M246*'Score Dashboard'!$B$2) * _raw_predictions_!I246/_coefficients_!L$2 * (_raw_predictions_!J246-_coefficients_!I$2)/_coefficients_!I$9</f>
        <v>-2.832405955805713E-2</v>
      </c>
      <c r="J246">
        <f>(1-_raw_predictions_!$M246*'Score Dashboard'!$B$2) * _raw_predictions_!K246/_coefficients_!M$2 * (_raw_predictions_!L246-_coefficients_!J$2)/_coefficients_!J$9</f>
        <v>-0.13598921002494579</v>
      </c>
    </row>
    <row r="247" spans="1:10">
      <c r="A247" t="str">
        <f>_raw_predictions_!A247</f>
        <v>Cole Swider</v>
      </c>
      <c r="B247">
        <f>(_raw_predictions_!B247*(1-_raw_predictions_!$M247) + 'Score Dashboard'!$B$2*_raw_predictions_!$M247*_coefficients_!B$12- _coefficients_!B$2)/_coefficients_!B$9</f>
        <v>-1.129258572039197</v>
      </c>
      <c r="C247">
        <f>(_raw_predictions_!C247*(1-_raw_predictions_!$M247*'Score Dashboard'!$B$2) + 'Score Dashboard'!$B$2*_raw_predictions_!$M247*_coefficients_!C$12- _coefficients_!C$2)/_coefficients_!C$9</f>
        <v>-1.0283356110284489</v>
      </c>
      <c r="D247">
        <f>(_raw_predictions_!D247*(1-_raw_predictions_!$M247*'Score Dashboard'!$B$2) + 'Score Dashboard'!$B$2*_raw_predictions_!$M247*_coefficients_!D$12- _coefficients_!D$2)/_coefficients_!D$9</f>
        <v>-1.0205434851655364</v>
      </c>
      <c r="E247">
        <f>(_raw_predictions_!E247*(1-_raw_predictions_!$M247*'Score Dashboard'!$B$2) + 'Score Dashboard'!$B$2*_raw_predictions_!$M247*_coefficients_!E$12- _coefficients_!E$2)/_coefficients_!E$9</f>
        <v>-0.65407580698948753</v>
      </c>
      <c r="F247">
        <f>(_raw_predictions_!F247*(1-_raw_predictions_!$M247*'Score Dashboard'!$B$2) + 'Score Dashboard'!$B$2*_raw_predictions_!$M247*_coefficients_!F$12- _coefficients_!F$2)/_coefficients_!F$9</f>
        <v>-0.57891406824917802</v>
      </c>
      <c r="G247">
        <f>(_raw_predictions_!G247*(1-_raw_predictions_!$M247*'Score Dashboard'!$B$2) + 'Score Dashboard'!$B$2*_raw_predictions_!$M247*_coefficients_!G$12- _coefficients_!G$2)/_coefficients_!G$9</f>
        <v>-0.68648534276681872</v>
      </c>
      <c r="H247">
        <f>(_coefficients_!H$2 - _raw_predictions_!H247*(1-_raw_predictions_!$M247*'Score Dashboard'!$B$2) - _raw_predictions_!$M247*'Score Dashboard'!$B$2*_coefficients_!H$12)/_coefficients_!H$9</f>
        <v>0.93677326912620174</v>
      </c>
      <c r="I247">
        <f>(1-_raw_predictions_!$M247*'Score Dashboard'!$B$2) * _raw_predictions_!I247/_coefficients_!L$2 * (_raw_predictions_!J247-_coefficients_!I$2)/_coefficients_!I$9</f>
        <v>-2.0051949122398122E-2</v>
      </c>
      <c r="J247">
        <f>(1-_raw_predictions_!$M247*'Score Dashboard'!$B$2) * _raw_predictions_!K247/_coefficients_!M$2 * (_raw_predictions_!L247-_coefficients_!J$2)/_coefficients_!J$9</f>
        <v>-7.9381464369578769E-2</v>
      </c>
    </row>
    <row r="248" spans="1:10">
      <c r="A248" t="str">
        <f>_raw_predictions_!A248</f>
        <v>Cole Anthony</v>
      </c>
      <c r="B248">
        <f>(_raw_predictions_!B248*(1-_raw_predictions_!$M248) + 'Score Dashboard'!$B$2*_raw_predictions_!$M248*_coefficients_!B$12- _coefficients_!B$2)/_coefficients_!B$9</f>
        <v>-0.19659228073285556</v>
      </c>
      <c r="C248">
        <f>(_raw_predictions_!C248*(1-_raw_predictions_!$M248*'Score Dashboard'!$B$2) + 'Score Dashboard'!$B$2*_raw_predictions_!$M248*_coefficients_!C$12- _coefficients_!C$2)/_coefficients_!C$9</f>
        <v>-7.1288955776656768E-2</v>
      </c>
      <c r="D248">
        <f>(_raw_predictions_!D248*(1-_raw_predictions_!$M248*'Score Dashboard'!$B$2) + 'Score Dashboard'!$B$2*_raw_predictions_!$M248*_coefficients_!D$12- _coefficients_!D$2)/_coefficients_!D$9</f>
        <v>0.31413243353926845</v>
      </c>
      <c r="E248">
        <f>(_raw_predictions_!E248*(1-_raw_predictions_!$M248*'Score Dashboard'!$B$2) + 'Score Dashboard'!$B$2*_raw_predictions_!$M248*_coefficients_!E$12- _coefficients_!E$2)/_coefficients_!E$9</f>
        <v>-0.21938008349181295</v>
      </c>
      <c r="F248">
        <f>(_raw_predictions_!F248*(1-_raw_predictions_!$M248*'Score Dashboard'!$B$2) + 'Score Dashboard'!$B$2*_raw_predictions_!$M248*_coefficients_!F$12- _coefficients_!F$2)/_coefficients_!F$9</f>
        <v>-0.31686160646343625</v>
      </c>
      <c r="G248">
        <f>(_raw_predictions_!G248*(1-_raw_predictions_!$M248*'Score Dashboard'!$B$2) + 'Score Dashboard'!$B$2*_raw_predictions_!$M248*_coefficients_!G$12- _coefficients_!G$2)/_coefficients_!G$9</f>
        <v>3.8084367541979774E-2</v>
      </c>
      <c r="H248">
        <f>(_coefficients_!H$2 - _raw_predictions_!H248*(1-_raw_predictions_!$M248*'Score Dashboard'!$B$2) - _raw_predictions_!$M248*'Score Dashboard'!$B$2*_coefficients_!H$12)/_coefficients_!H$9</f>
        <v>1.8852642833506985E-2</v>
      </c>
      <c r="I248">
        <f>(1-_raw_predictions_!$M248*'Score Dashboard'!$B$2) * _raw_predictions_!I248/_coefficients_!L$2 * (_raw_predictions_!J248-_coefficients_!I$2)/_coefficients_!I$9</f>
        <v>0.23594077249640549</v>
      </c>
      <c r="J248">
        <f>(1-_raw_predictions_!$M248*'Score Dashboard'!$B$2) * _raw_predictions_!K248/_coefficients_!M$2 * (_raw_predictions_!L248-_coefficients_!J$2)/_coefficients_!J$9</f>
        <v>-0.36854698747219788</v>
      </c>
    </row>
    <row r="249" spans="1:10">
      <c r="A249" t="str">
        <f>_raw_predictions_!A249</f>
        <v>Cody Martin</v>
      </c>
      <c r="B249">
        <f>(_raw_predictions_!B249*(1-_raw_predictions_!$M249) + 'Score Dashboard'!$B$2*_raw_predictions_!$M249*_coefficients_!B$12- _coefficients_!B$2)/_coefficients_!B$9</f>
        <v>-1.051310044093408</v>
      </c>
      <c r="C249">
        <f>(_raw_predictions_!C249*(1-_raw_predictions_!$M249*'Score Dashboard'!$B$2) + 'Score Dashboard'!$B$2*_raw_predictions_!$M249*_coefficients_!C$12- _coefficients_!C$2)/_coefficients_!C$9</f>
        <v>-0.68877705230340092</v>
      </c>
      <c r="D249">
        <f>(_raw_predictions_!D249*(1-_raw_predictions_!$M249*'Score Dashboard'!$B$2) + 'Score Dashboard'!$B$2*_raw_predictions_!$M249*_coefficients_!D$12- _coefficients_!D$2)/_coefficients_!D$9</f>
        <v>-0.70874935680411555</v>
      </c>
      <c r="E249">
        <f>(_raw_predictions_!E249*(1-_raw_predictions_!$M249*'Score Dashboard'!$B$2) + 'Score Dashboard'!$B$2*_raw_predictions_!$M249*_coefficients_!E$12- _coefficients_!E$2)/_coefficients_!E$9</f>
        <v>-0.25867934228070988</v>
      </c>
      <c r="F249">
        <f>(_raw_predictions_!F249*(1-_raw_predictions_!$M249*'Score Dashboard'!$B$2) + 'Score Dashboard'!$B$2*_raw_predictions_!$M249*_coefficients_!F$12- _coefficients_!F$2)/_coefficients_!F$9</f>
        <v>-0.60815963343549873</v>
      </c>
      <c r="G249">
        <f>(_raw_predictions_!G249*(1-_raw_predictions_!$M249*'Score Dashboard'!$B$2) + 'Score Dashboard'!$B$2*_raw_predictions_!$M249*_coefficients_!G$12- _coefficients_!G$2)/_coefficients_!G$9</f>
        <v>-0.74294958322436644</v>
      </c>
      <c r="H249">
        <f>(_coefficients_!H$2 - _raw_predictions_!H249*(1-_raw_predictions_!$M249*'Score Dashboard'!$B$2) - _raw_predictions_!$M249*'Score Dashboard'!$B$2*_coefficients_!H$12)/_coefficients_!H$9</f>
        <v>1.0363329131181469</v>
      </c>
      <c r="I249">
        <f>(1-_raw_predictions_!$M249*'Score Dashboard'!$B$2) * _raw_predictions_!I249/_coefficients_!L$2 * (_raw_predictions_!J249-_coefficients_!I$2)/_coefficients_!I$9</f>
        <v>-4.3577311450836001E-2</v>
      </c>
      <c r="J249">
        <f>(1-_raw_predictions_!$M249*'Score Dashboard'!$B$2) * _raw_predictions_!K249/_coefficients_!M$2 * (_raw_predictions_!L249-_coefficients_!J$2)/_coefficients_!J$9</f>
        <v>-0.13461431196137832</v>
      </c>
    </row>
    <row r="250" spans="1:10">
      <c r="A250" t="str">
        <f>_raw_predictions_!A250</f>
        <v>Coby White</v>
      </c>
      <c r="B250">
        <f>(_raw_predictions_!B250*(1-_raw_predictions_!$M250) + 'Score Dashboard'!$B$2*_raw_predictions_!$M250*_coefficients_!B$12- _coefficients_!B$2)/_coefficients_!B$9</f>
        <v>-0.53063790054391047</v>
      </c>
      <c r="C250">
        <f>(_raw_predictions_!C250*(1-_raw_predictions_!$M250*'Score Dashboard'!$B$2) + 'Score Dashboard'!$B$2*_raw_predictions_!$M250*_coefficients_!C$12- _coefficients_!C$2)/_coefficients_!C$9</f>
        <v>-0.79745475925536247</v>
      </c>
      <c r="D250">
        <f>(_raw_predictions_!D250*(1-_raw_predictions_!$M250*'Score Dashboard'!$B$2) + 'Score Dashboard'!$B$2*_raw_predictions_!$M250*_coefficients_!D$12- _coefficients_!D$2)/_coefficients_!D$9</f>
        <v>-9.7477129923791345E-2</v>
      </c>
      <c r="E250">
        <f>(_raw_predictions_!E250*(1-_raw_predictions_!$M250*'Score Dashboard'!$B$2) + 'Score Dashboard'!$B$2*_raw_predictions_!$M250*_coefficients_!E$12- _coefficients_!E$2)/_coefficients_!E$9</f>
        <v>-0.21035361621047177</v>
      </c>
      <c r="F250">
        <f>(_raw_predictions_!F250*(1-_raw_predictions_!$M250*'Score Dashboard'!$B$2) + 'Score Dashboard'!$B$2*_raw_predictions_!$M250*_coefficients_!F$12- _coefficients_!F$2)/_coefficients_!F$9</f>
        <v>-0.76649605967575596</v>
      </c>
      <c r="G250">
        <f>(_raw_predictions_!G250*(1-_raw_predictions_!$M250*'Score Dashboard'!$B$2) + 'Score Dashboard'!$B$2*_raw_predictions_!$M250*_coefficients_!G$12- _coefficients_!G$2)/_coefficients_!G$9</f>
        <v>0.4354680622180081</v>
      </c>
      <c r="H250">
        <f>(_coefficients_!H$2 - _raw_predictions_!H250*(1-_raw_predictions_!$M250*'Score Dashboard'!$B$2) - _raw_predictions_!$M250*'Score Dashboard'!$B$2*_coefficients_!H$12)/_coefficients_!H$9</f>
        <v>0.34086802975725794</v>
      </c>
      <c r="I250">
        <f>(1-_raw_predictions_!$M250*'Score Dashboard'!$B$2) * _raw_predictions_!I250/_coefficients_!L$2 * (_raw_predictions_!J250-_coefficients_!I$2)/_coefficients_!I$9</f>
        <v>0.13492481028247774</v>
      </c>
      <c r="J250">
        <f>(1-_raw_predictions_!$M250*'Score Dashboard'!$B$2) * _raw_predictions_!K250/_coefficients_!M$2 * (_raw_predictions_!L250-_coefficients_!J$2)/_coefficients_!J$9</f>
        <v>-0.29607085763017105</v>
      </c>
    </row>
    <row r="251" spans="1:10">
      <c r="A251" t="str">
        <f>_raw_predictions_!A251</f>
        <v>Clint Capela</v>
      </c>
      <c r="B251">
        <f>(_raw_predictions_!B251*(1-_raw_predictions_!$M251) + 'Score Dashboard'!$B$2*_raw_predictions_!$M251*_coefficients_!B$12- _coefficients_!B$2)/_coefficients_!B$9</f>
        <v>-0.59297186005089175</v>
      </c>
      <c r="C251">
        <f>(_raw_predictions_!C251*(1-_raw_predictions_!$M251*'Score Dashboard'!$B$2) + 'Score Dashboard'!$B$2*_raw_predictions_!$M251*_coefficients_!C$12- _coefficients_!C$2)/_coefficients_!C$9</f>
        <v>1.6778333957058991</v>
      </c>
      <c r="D251">
        <f>(_raw_predictions_!D251*(1-_raw_predictions_!$M251*'Score Dashboard'!$B$2) + 'Score Dashboard'!$B$2*_raw_predictions_!$M251*_coefficients_!D$12- _coefficients_!D$2)/_coefficients_!D$9</f>
        <v>-1.1530607458193309</v>
      </c>
      <c r="E251">
        <f>(_raw_predictions_!E251*(1-_raw_predictions_!$M251*'Score Dashboard'!$B$2) + 'Score Dashboard'!$B$2*_raw_predictions_!$M251*_coefficients_!E$12- _coefficients_!E$2)/_coefficients_!E$9</f>
        <v>-0.39832252992947825</v>
      </c>
      <c r="F251">
        <f>(_raw_predictions_!F251*(1-_raw_predictions_!$M251*'Score Dashboard'!$B$2) + 'Score Dashboard'!$B$2*_raw_predictions_!$M251*_coefficients_!F$12- _coefficients_!F$2)/_coefficients_!F$9</f>
        <v>0.70391972658943136</v>
      </c>
      <c r="G251">
        <f>(_raw_predictions_!G251*(1-_raw_predictions_!$M251*'Score Dashboard'!$B$2) + 'Score Dashboard'!$B$2*_raw_predictions_!$M251*_coefficients_!G$12- _coefficients_!G$2)/_coefficients_!G$9</f>
        <v>-1.2700672956080623</v>
      </c>
      <c r="H251">
        <f>(_coefficients_!H$2 - _raw_predictions_!H251*(1-_raw_predictions_!$M251*'Score Dashboard'!$B$2) - _raw_predictions_!$M251*'Score Dashboard'!$B$2*_coefficients_!H$12)/_coefficients_!H$9</f>
        <v>0.77020391379450404</v>
      </c>
      <c r="I251">
        <f>(1-_raw_predictions_!$M251*'Score Dashboard'!$B$2) * _raw_predictions_!I251/_coefficients_!L$2 * (_raw_predictions_!J251-_coefficients_!I$2)/_coefficients_!I$9</f>
        <v>-0.70689300300206082</v>
      </c>
      <c r="J251">
        <f>(1-_raw_predictions_!$M251*'Score Dashboard'!$B$2) * _raw_predictions_!K251/_coefficients_!M$2 * (_raw_predictions_!L251-_coefficients_!J$2)/_coefficients_!J$9</f>
        <v>1.0426826684983233</v>
      </c>
    </row>
    <row r="252" spans="1:10">
      <c r="A252" t="str">
        <f>_raw_predictions_!A252</f>
        <v>Chuma Okeke</v>
      </c>
      <c r="B252">
        <f>(_raw_predictions_!B252*(1-_raw_predictions_!$M252) + 'Score Dashboard'!$B$2*_raw_predictions_!$M252*_coefficients_!B$12- _coefficients_!B$2)/_coefficients_!B$9</f>
        <v>-1.1430261940713298</v>
      </c>
      <c r="C252">
        <f>(_raw_predictions_!C252*(1-_raw_predictions_!$M252*'Score Dashboard'!$B$2) + 'Score Dashboard'!$B$2*_raw_predictions_!$M252*_coefficients_!C$12- _coefficients_!C$2)/_coefficients_!C$9</f>
        <v>-0.63556732611148647</v>
      </c>
      <c r="D252">
        <f>(_raw_predictions_!D252*(1-_raw_predictions_!$M252*'Score Dashboard'!$B$2) + 'Score Dashboard'!$B$2*_raw_predictions_!$M252*_coefficients_!D$12- _coefficients_!D$2)/_coefficients_!D$9</f>
        <v>-0.98090375264278495</v>
      </c>
      <c r="E252">
        <f>(_raw_predictions_!E252*(1-_raw_predictions_!$M252*'Score Dashboard'!$B$2) + 'Score Dashboard'!$B$2*_raw_predictions_!$M252*_coefficients_!E$12- _coefficients_!E$2)/_coefficients_!E$9</f>
        <v>-0.40861940855989026</v>
      </c>
      <c r="F252">
        <f>(_raw_predictions_!F252*(1-_raw_predictions_!$M252*'Score Dashboard'!$B$2) + 'Score Dashboard'!$B$2*_raw_predictions_!$M252*_coefficients_!F$12- _coefficients_!F$2)/_coefficients_!F$9</f>
        <v>-0.44269278140101487</v>
      </c>
      <c r="G252">
        <f>(_raw_predictions_!G252*(1-_raw_predictions_!$M252*'Score Dashboard'!$B$2) + 'Score Dashboard'!$B$2*_raw_predictions_!$M252*_coefficients_!G$12- _coefficients_!G$2)/_coefficients_!G$9</f>
        <v>-0.48562954400057345</v>
      </c>
      <c r="H252">
        <f>(_coefficients_!H$2 - _raw_predictions_!H252*(1-_raw_predictions_!$M252*'Score Dashboard'!$B$2) - _raw_predictions_!$M252*'Score Dashboard'!$B$2*_coefficients_!H$12)/_coefficients_!H$9</f>
        <v>0.94324667625179814</v>
      </c>
      <c r="I252">
        <f>(1-_raw_predictions_!$M252*'Score Dashboard'!$B$2) * _raw_predictions_!I252/_coefficients_!L$2 * (_raw_predictions_!J252-_coefficients_!I$2)/_coefficients_!I$9</f>
        <v>-2.3275448686110155E-2</v>
      </c>
      <c r="J252">
        <f>(1-_raw_predictions_!$M252*'Score Dashboard'!$B$2) * _raw_predictions_!K252/_coefficients_!M$2 * (_raw_predictions_!L252-_coefficients_!J$2)/_coefficients_!J$9</f>
        <v>-0.17150748563105783</v>
      </c>
    </row>
    <row r="253" spans="1:10">
      <c r="A253" t="str">
        <f>_raw_predictions_!A253</f>
        <v>Christian Wood</v>
      </c>
      <c r="B253">
        <f>(_raw_predictions_!B253*(1-_raw_predictions_!$M253) + 'Score Dashboard'!$B$2*_raw_predictions_!$M253*_coefficients_!B$12- _coefficients_!B$2)/_coefficients_!B$9</f>
        <v>-0.15926426162043236</v>
      </c>
      <c r="C253">
        <f>(_raw_predictions_!C253*(1-_raw_predictions_!$M253*'Score Dashboard'!$B$2) + 'Score Dashboard'!$B$2*_raw_predictions_!$M253*_coefficients_!C$12- _coefficients_!C$2)/_coefficients_!C$9</f>
        <v>0.53987641024471156</v>
      </c>
      <c r="D253">
        <f>(_raw_predictions_!D253*(1-_raw_predictions_!$M253*'Score Dashboard'!$B$2) + 'Score Dashboard'!$B$2*_raw_predictions_!$M253*_coefficients_!D$12- _coefficients_!D$2)/_coefficients_!D$9</f>
        <v>-0.7456602908931742</v>
      </c>
      <c r="E253">
        <f>(_raw_predictions_!E253*(1-_raw_predictions_!$M253*'Score Dashboard'!$B$2) + 'Score Dashboard'!$B$2*_raw_predictions_!$M253*_coefficients_!E$12- _coefficients_!E$2)/_coefficients_!E$9</f>
        <v>-0.51568653090957572</v>
      </c>
      <c r="F253">
        <f>(_raw_predictions_!F253*(1-_raw_predictions_!$M253*'Score Dashboard'!$B$2) + 'Score Dashboard'!$B$2*_raw_predictions_!$M253*_coefficients_!F$12- _coefficients_!F$2)/_coefficients_!F$9</f>
        <v>0.46963709325484926</v>
      </c>
      <c r="G253">
        <f>(_raw_predictions_!G253*(1-_raw_predictions_!$M253*'Score Dashboard'!$B$2) + 'Score Dashboard'!$B$2*_raw_predictions_!$M253*_coefficients_!G$12- _coefficients_!G$2)/_coefficients_!G$9</f>
        <v>2.7153207978451388E-2</v>
      </c>
      <c r="H253">
        <f>(_coefficients_!H$2 - _raw_predictions_!H253*(1-_raw_predictions_!$M253*'Score Dashboard'!$B$2) - _raw_predictions_!$M253*'Score Dashboard'!$B$2*_coefficients_!H$12)/_coefficients_!H$9</f>
        <v>0.20173353977997077</v>
      </c>
      <c r="I253">
        <f>(1-_raw_predictions_!$M253*'Score Dashboard'!$B$2) * _raw_predictions_!I253/_coefficients_!L$2 * (_raw_predictions_!J253-_coefficients_!I$2)/_coefficients_!I$9</f>
        <v>-0.38484883218878452</v>
      </c>
      <c r="J253">
        <f>(1-_raw_predictions_!$M253*'Score Dashboard'!$B$2) * _raw_predictions_!K253/_coefficients_!M$2 * (_raw_predictions_!L253-_coefficients_!J$2)/_coefficients_!J$9</f>
        <v>0.17323821285474275</v>
      </c>
    </row>
    <row r="254" spans="1:10">
      <c r="A254" t="str">
        <f>_raw_predictions_!A254</f>
        <v>Christian Koloko</v>
      </c>
      <c r="B254">
        <f>(_raw_predictions_!B254*(1-_raw_predictions_!$M254) + 'Score Dashboard'!$B$2*_raw_predictions_!$M254*_coefficients_!B$12- _coefficients_!B$2)/_coefficients_!B$9</f>
        <v>-1.257481861800444</v>
      </c>
      <c r="C254">
        <f>(_raw_predictions_!C254*(1-_raw_predictions_!$M254*'Score Dashboard'!$B$2) + 'Score Dashboard'!$B$2*_raw_predictions_!$M254*_coefficients_!C$12- _coefficients_!C$2)/_coefficients_!C$9</f>
        <v>-0.7179096295891485</v>
      </c>
      <c r="D254">
        <f>(_raw_predictions_!D254*(1-_raw_predictions_!$M254*'Score Dashboard'!$B$2) + 'Score Dashboard'!$B$2*_raw_predictions_!$M254*_coefficients_!D$12- _coefficients_!D$2)/_coefficients_!D$9</f>
        <v>-1.1725284944539356</v>
      </c>
      <c r="E254">
        <f>(_raw_predictions_!E254*(1-_raw_predictions_!$M254*'Score Dashboard'!$B$2) + 'Score Dashboard'!$B$2*_raw_predictions_!$M254*_coefficients_!E$12- _coefficients_!E$2)/_coefficients_!E$9</f>
        <v>-0.63616720527454529</v>
      </c>
      <c r="F254">
        <f>(_raw_predictions_!F254*(1-_raw_predictions_!$M254*'Score Dashboard'!$B$2) + 'Score Dashboard'!$B$2*_raw_predictions_!$M254*_coefficients_!F$12- _coefficients_!F$2)/_coefficients_!F$9</f>
        <v>0.60305649409236073</v>
      </c>
      <c r="G254">
        <f>(_raw_predictions_!G254*(1-_raw_predictions_!$M254*'Score Dashboard'!$B$2) + 'Score Dashboard'!$B$2*_raw_predictions_!$M254*_coefficients_!G$12- _coefficients_!G$2)/_coefficients_!G$9</f>
        <v>-1.23190167943683</v>
      </c>
      <c r="H254">
        <f>(_coefficients_!H$2 - _raw_predictions_!H254*(1-_raw_predictions_!$M254*'Score Dashboard'!$B$2) - _raw_predictions_!$M254*'Score Dashboard'!$B$2*_coefficients_!H$12)/_coefficients_!H$9</f>
        <v>0.98917917942288847</v>
      </c>
      <c r="I254">
        <f>(1-_raw_predictions_!$M254*'Score Dashboard'!$B$2) * _raw_predictions_!I254/_coefficients_!L$2 * (_raw_predictions_!J254-_coefficients_!I$2)/_coefficients_!I$9</f>
        <v>-0.24622787479340258</v>
      </c>
      <c r="J254">
        <f>(1-_raw_predictions_!$M254*'Score Dashboard'!$B$2) * _raw_predictions_!K254/_coefficients_!M$2 * (_raw_predictions_!L254-_coefficients_!J$2)/_coefficients_!J$9</f>
        <v>4.0781044676990105E-2</v>
      </c>
    </row>
    <row r="255" spans="1:10">
      <c r="A255" t="str">
        <f>_raw_predictions_!A255</f>
        <v>Christian Braun</v>
      </c>
      <c r="B255">
        <f>(_raw_predictions_!B255*(1-_raw_predictions_!$M255) + 'Score Dashboard'!$B$2*_raw_predictions_!$M255*_coefficients_!B$12- _coefficients_!B$2)/_coefficients_!B$9</f>
        <v>-0.9855369508588272</v>
      </c>
      <c r="C255">
        <f>(_raw_predictions_!C255*(1-_raw_predictions_!$M255*'Score Dashboard'!$B$2) + 'Score Dashboard'!$B$2*_raw_predictions_!$M255*_coefficients_!C$12- _coefficients_!C$2)/_coefficients_!C$9</f>
        <v>-0.85029574126755403</v>
      </c>
      <c r="D255">
        <f>(_raw_predictions_!D255*(1-_raw_predictions_!$M255*'Score Dashboard'!$B$2) + 'Score Dashboard'!$B$2*_raw_predictions_!$M255*_coefficients_!D$12- _coefficients_!D$2)/_coefficients_!D$9</f>
        <v>-0.97711382178905526</v>
      </c>
      <c r="E255">
        <f>(_raw_predictions_!E255*(1-_raw_predictions_!$M255*'Score Dashboard'!$B$2) + 'Score Dashboard'!$B$2*_raw_predictions_!$M255*_coefficients_!E$12- _coefficients_!E$2)/_coefficients_!E$9</f>
        <v>-0.29889089993634571</v>
      </c>
      <c r="F255">
        <f>(_raw_predictions_!F255*(1-_raw_predictions_!$M255*'Score Dashboard'!$B$2) + 'Score Dashboard'!$B$2*_raw_predictions_!$M255*_coefficients_!F$12- _coefficients_!F$2)/_coefficients_!F$9</f>
        <v>-0.56707805412475365</v>
      </c>
      <c r="G255">
        <f>(_raw_predictions_!G255*(1-_raw_predictions_!$M255*'Score Dashboard'!$B$2) + 'Score Dashboard'!$B$2*_raw_predictions_!$M255*_coefficients_!G$12- _coefficients_!G$2)/_coefficients_!G$9</f>
        <v>-0.60593823994911744</v>
      </c>
      <c r="H255">
        <f>(_coefficients_!H$2 - _raw_predictions_!H255*(1-_raw_predictions_!$M255*'Score Dashboard'!$B$2) - _raw_predictions_!$M255*'Score Dashboard'!$B$2*_coefficients_!H$12)/_coefficients_!H$9</f>
        <v>0.79008896437400022</v>
      </c>
      <c r="I255">
        <f>(1-_raw_predictions_!$M255*'Score Dashboard'!$B$2) * _raw_predictions_!I255/_coefficients_!L$2 * (_raw_predictions_!J255-_coefficients_!I$2)/_coefficients_!I$9</f>
        <v>-0.24397679078142345</v>
      </c>
      <c r="J255">
        <f>(1-_raw_predictions_!$M255*'Score Dashboard'!$B$2) * _raw_predictions_!K255/_coefficients_!M$2 * (_raw_predictions_!L255-_coefficients_!J$2)/_coefficients_!J$9</f>
        <v>-5.8820167300510394E-2</v>
      </c>
    </row>
    <row r="256" spans="1:10">
      <c r="A256" t="str">
        <f>_raw_predictions_!A256</f>
        <v>Chris Paul</v>
      </c>
      <c r="B256">
        <f>(_raw_predictions_!B256*(1-_raw_predictions_!$M256) + 'Score Dashboard'!$B$2*_raw_predictions_!$M256*_coefficients_!B$12- _coefficients_!B$2)/_coefficients_!B$9</f>
        <v>-0.44518939034763816</v>
      </c>
      <c r="C256">
        <f>(_raw_predictions_!C256*(1-_raw_predictions_!$M256*'Score Dashboard'!$B$2) + 'Score Dashboard'!$B$2*_raw_predictions_!$M256*_coefficients_!C$12- _coefficients_!C$2)/_coefficients_!C$9</f>
        <v>-0.47854652512740914</v>
      </c>
      <c r="D256">
        <f>(_raw_predictions_!D256*(1-_raw_predictions_!$M256*'Score Dashboard'!$B$2) + 'Score Dashboard'!$B$2*_raw_predictions_!$M256*_coefficients_!D$12- _coefficients_!D$2)/_coefficients_!D$9</f>
        <v>1.8753254426713211</v>
      </c>
      <c r="E256">
        <f>(_raw_predictions_!E256*(1-_raw_predictions_!$M256*'Score Dashboard'!$B$2) + 'Score Dashboard'!$B$2*_raw_predictions_!$M256*_coefficients_!E$12- _coefficients_!E$2)/_coefficients_!E$9</f>
        <v>0.5566225920744533</v>
      </c>
      <c r="F256">
        <f>(_raw_predictions_!F256*(1-_raw_predictions_!$M256*'Score Dashboard'!$B$2) + 'Score Dashboard'!$B$2*_raw_predictions_!$M256*_coefficients_!F$12- _coefficients_!F$2)/_coefficients_!F$9</f>
        <v>-0.49071311710045012</v>
      </c>
      <c r="G256">
        <f>(_raw_predictions_!G256*(1-_raw_predictions_!$M256*'Score Dashboard'!$B$2) + 'Score Dashboard'!$B$2*_raw_predictions_!$M256*_coefficients_!G$12- _coefficients_!G$2)/_coefficients_!G$9</f>
        <v>-0.13869040561903057</v>
      </c>
      <c r="H256">
        <f>(_coefficients_!H$2 - _raw_predictions_!H256*(1-_raw_predictions_!$M256*'Score Dashboard'!$B$2) - _raw_predictions_!$M256*'Score Dashboard'!$B$2*_coefficients_!H$12)/_coefficients_!H$9</f>
        <v>0.1026898594497105</v>
      </c>
      <c r="I256">
        <f>(1-_raw_predictions_!$M256*'Score Dashboard'!$B$2) * _raw_predictions_!I256/_coefficients_!L$2 * (_raw_predictions_!J256-_coefficients_!I$2)/_coefficients_!I$9</f>
        <v>0.17089778162109884</v>
      </c>
      <c r="J256">
        <f>(1-_raw_predictions_!$M256*'Score Dashboard'!$B$2) * _raw_predictions_!K256/_coefficients_!M$2 * (_raw_predictions_!L256-_coefficients_!J$2)/_coefficients_!J$9</f>
        <v>-0.3651884902666297</v>
      </c>
    </row>
    <row r="257" spans="1:10">
      <c r="A257" t="str">
        <f>_raw_predictions_!A257</f>
        <v>Chris Duarte</v>
      </c>
      <c r="B257">
        <f>(_raw_predictions_!B257*(1-_raw_predictions_!$M257) + 'Score Dashboard'!$B$2*_raw_predictions_!$M257*_coefficients_!B$12- _coefficients_!B$2)/_coefficients_!B$9</f>
        <v>-0.89287119340364074</v>
      </c>
      <c r="C257">
        <f>(_raw_predictions_!C257*(1-_raw_predictions_!$M257*'Score Dashboard'!$B$2) + 'Score Dashboard'!$B$2*_raw_predictions_!$M257*_coefficients_!C$12- _coefficients_!C$2)/_coefficients_!C$9</f>
        <v>-0.95828879372912834</v>
      </c>
      <c r="D257">
        <f>(_raw_predictions_!D257*(1-_raw_predictions_!$M257*'Score Dashboard'!$B$2) + 'Score Dashboard'!$B$2*_raw_predictions_!$M257*_coefficients_!D$12- _coefficients_!D$2)/_coefficients_!D$9</f>
        <v>-0.89652623728289127</v>
      </c>
      <c r="E257">
        <f>(_raw_predictions_!E257*(1-_raw_predictions_!$M257*'Score Dashboard'!$B$2) + 'Score Dashboard'!$B$2*_raw_predictions_!$M257*_coefficients_!E$12- _coefficients_!E$2)/_coefficients_!E$9</f>
        <v>-0.47278782259394486</v>
      </c>
      <c r="F257">
        <f>(_raw_predictions_!F257*(1-_raw_predictions_!$M257*'Score Dashboard'!$B$2) + 'Score Dashboard'!$B$2*_raw_predictions_!$M257*_coefficients_!F$12- _coefficients_!F$2)/_coefficients_!F$9</f>
        <v>-0.62489250108354888</v>
      </c>
      <c r="G257">
        <f>(_raw_predictions_!G257*(1-_raw_predictions_!$M257*'Score Dashboard'!$B$2) + 'Score Dashboard'!$B$2*_raw_predictions_!$M257*_coefficients_!G$12- _coefficients_!G$2)/_coefficients_!G$9</f>
        <v>-0.29330644675026429</v>
      </c>
      <c r="H257">
        <f>(_coefficients_!H$2 - _raw_predictions_!H257*(1-_raw_predictions_!$M257*'Score Dashboard'!$B$2) - _raw_predictions_!$M257*'Score Dashboard'!$B$2*_coefficients_!H$12)/_coefficients_!H$9</f>
        <v>0.75870644140082366</v>
      </c>
      <c r="I257">
        <f>(1-_raw_predictions_!$M257*'Score Dashboard'!$B$2) * _raw_predictions_!I257/_coefficients_!L$2 * (_raw_predictions_!J257-_coefficients_!I$2)/_coefficients_!I$9</f>
        <v>2.872614362860491E-2</v>
      </c>
      <c r="J257">
        <f>(1-_raw_predictions_!$M257*'Score Dashboard'!$B$2) * _raw_predictions_!K257/_coefficients_!M$2 * (_raw_predictions_!L257-_coefficients_!J$2)/_coefficients_!J$9</f>
        <v>-0.30397661619432992</v>
      </c>
    </row>
    <row r="258" spans="1:10">
      <c r="A258" t="str">
        <f>_raw_predictions_!A258</f>
        <v>Chris Boucher</v>
      </c>
      <c r="B258">
        <f>(_raw_predictions_!B258*(1-_raw_predictions_!$M258) + 'Score Dashboard'!$B$2*_raw_predictions_!$M258*_coefficients_!B$12- _coefficients_!B$2)/_coefficients_!B$9</f>
        <v>-0.74313515325981638</v>
      </c>
      <c r="C258">
        <f>(_raw_predictions_!C258*(1-_raw_predictions_!$M258*'Score Dashboard'!$B$2) + 'Score Dashboard'!$B$2*_raw_predictions_!$M258*_coefficients_!C$12- _coefficients_!C$2)/_coefficients_!C$9</f>
        <v>-2.8690507695836335E-4</v>
      </c>
      <c r="D258">
        <f>(_raw_predictions_!D258*(1-_raw_predictions_!$M258*'Score Dashboard'!$B$2) + 'Score Dashboard'!$B$2*_raw_predictions_!$M258*_coefficients_!D$12- _coefficients_!D$2)/_coefficients_!D$9</f>
        <v>-1.292356331360577</v>
      </c>
      <c r="E258">
        <f>(_raw_predictions_!E258*(1-_raw_predictions_!$M258*'Score Dashboard'!$B$2) + 'Score Dashboard'!$B$2*_raw_predictions_!$M258*_coefficients_!E$12- _coefficients_!E$2)/_coefficients_!E$9</f>
        <v>-0.479407423437544</v>
      </c>
      <c r="F258">
        <f>(_raw_predictions_!F258*(1-_raw_predictions_!$M258*'Score Dashboard'!$B$2) + 'Score Dashboard'!$B$2*_raw_predictions_!$M258*_coefficients_!F$12- _coefficients_!F$2)/_coefficients_!F$9</f>
        <v>0.32043019327191269</v>
      </c>
      <c r="G258">
        <f>(_raw_predictions_!G258*(1-_raw_predictions_!$M258*'Score Dashboard'!$B$2) + 'Score Dashboard'!$B$2*_raw_predictions_!$M258*_coefficients_!G$12- _coefficients_!G$2)/_coefficients_!G$9</f>
        <v>-0.48617541121559332</v>
      </c>
      <c r="H258">
        <f>(_coefficients_!H$2 - _raw_predictions_!H258*(1-_raw_predictions_!$M258*'Score Dashboard'!$B$2) - _raw_predictions_!$M258*'Score Dashboard'!$B$2*_coefficients_!H$12)/_coefficients_!H$9</f>
        <v>0.97876556600128772</v>
      </c>
      <c r="I258">
        <f>(1-_raw_predictions_!$M258*'Score Dashboard'!$B$2) * _raw_predictions_!I258/_coefficients_!L$2 * (_raw_predictions_!J258-_coefficients_!I$2)/_coefficients_!I$9</f>
        <v>-7.9679895629811995E-2</v>
      </c>
      <c r="J258">
        <f>(1-_raw_predictions_!$M258*'Score Dashboard'!$B$2) * _raw_predictions_!K258/_coefficients_!M$2 * (_raw_predictions_!L258-_coefficients_!J$2)/_coefficients_!J$9</f>
        <v>-0.15231812879962023</v>
      </c>
    </row>
    <row r="259" spans="1:10">
      <c r="A259" t="str">
        <f>_raw_predictions_!A259</f>
        <v>Darius Bazley</v>
      </c>
      <c r="B259">
        <f>(_raw_predictions_!B259*(1-_raw_predictions_!$M259) + 'Score Dashboard'!$B$2*_raw_predictions_!$M259*_coefficients_!B$12- _coefficients_!B$2)/_coefficients_!B$9</f>
        <v>-1.0894164020488399</v>
      </c>
      <c r="C259">
        <f>(_raw_predictions_!C259*(1-_raw_predictions_!$M259*'Score Dashboard'!$B$2) + 'Score Dashboard'!$B$2*_raw_predictions_!$M259*_coefficients_!C$12- _coefficients_!C$2)/_coefficients_!C$9</f>
        <v>-0.86890390090233338</v>
      </c>
      <c r="D259">
        <f>(_raw_predictions_!D259*(1-_raw_predictions_!$M259*'Score Dashboard'!$B$2) + 'Score Dashboard'!$B$2*_raw_predictions_!$M259*_coefficients_!D$12- _coefficients_!D$2)/_coefficients_!D$9</f>
        <v>-1.0934931941398034</v>
      </c>
      <c r="E259">
        <f>(_raw_predictions_!E259*(1-_raw_predictions_!$M259*'Score Dashboard'!$B$2) + 'Score Dashboard'!$B$2*_raw_predictions_!$M259*_coefficients_!E$12- _coefficients_!E$2)/_coefficients_!E$9</f>
        <v>-0.58992589921355587</v>
      </c>
      <c r="F259">
        <f>(_raw_predictions_!F259*(1-_raw_predictions_!$M259*'Score Dashboard'!$B$2) + 'Score Dashboard'!$B$2*_raw_predictions_!$M259*_coefficients_!F$12- _coefficients_!F$2)/_coefficients_!F$9</f>
        <v>0.16847259358004313</v>
      </c>
      <c r="G259">
        <f>(_raw_predictions_!G259*(1-_raw_predictions_!$M259*'Score Dashboard'!$B$2) + 'Score Dashboard'!$B$2*_raw_predictions_!$M259*_coefficients_!G$12- _coefficients_!G$2)/_coefficients_!G$9</f>
        <v>-0.75557768065450115</v>
      </c>
      <c r="H259">
        <f>(_coefficients_!H$2 - _raw_predictions_!H259*(1-_raw_predictions_!$M259*'Score Dashboard'!$B$2) - _raw_predictions_!$M259*'Score Dashboard'!$B$2*_coefficients_!H$12)/_coefficients_!H$9</f>
        <v>0.83414503891994574</v>
      </c>
      <c r="I259">
        <f>(1-_raw_predictions_!$M259*'Score Dashboard'!$B$2) * _raw_predictions_!I259/_coefficients_!L$2 * (_raw_predictions_!J259-_coefficients_!I$2)/_coefficients_!I$9</f>
        <v>-0.18281625027067983</v>
      </c>
      <c r="J259">
        <f>(1-_raw_predictions_!$M259*'Score Dashboard'!$B$2) * _raw_predictions_!K259/_coefficients_!M$2 * (_raw_predictions_!L259-_coefficients_!J$2)/_coefficients_!J$9</f>
        <v>-6.9760180281566733E-2</v>
      </c>
    </row>
    <row r="260" spans="1:10">
      <c r="A260" t="str">
        <f>_raw_predictions_!A260</f>
        <v>Darius Garland</v>
      </c>
      <c r="B260">
        <f>(_raw_predictions_!B260*(1-_raw_predictions_!$M260) + 'Score Dashboard'!$B$2*_raw_predictions_!$M260*_coefficients_!B$12- _coefficients_!B$2)/_coefficients_!B$9</f>
        <v>0.73433943611769859</v>
      </c>
      <c r="C260">
        <f>(_raw_predictions_!C260*(1-_raw_predictions_!$M260*'Score Dashboard'!$B$2) + 'Score Dashboard'!$B$2*_raw_predictions_!$M260*_coefficients_!C$12- _coefficients_!C$2)/_coefficients_!C$9</f>
        <v>-0.83640719395430296</v>
      </c>
      <c r="D260">
        <f>(_raw_predictions_!D260*(1-_raw_predictions_!$M260*'Score Dashboard'!$B$2) + 'Score Dashboard'!$B$2*_raw_predictions_!$M260*_coefficients_!D$12- _coefficients_!D$2)/_coefficients_!D$9</f>
        <v>1.4131950086117351</v>
      </c>
      <c r="E260">
        <f>(_raw_predictions_!E260*(1-_raw_predictions_!$M260*'Score Dashboard'!$B$2) + 'Score Dashboard'!$B$2*_raw_predictions_!$M260*_coefficients_!E$12- _coefficients_!E$2)/_coefficients_!E$9</f>
        <v>0.33794917396338436</v>
      </c>
      <c r="F260">
        <f>(_raw_predictions_!F260*(1-_raw_predictions_!$M260*'Score Dashboard'!$B$2) + 'Score Dashboard'!$B$2*_raw_predictions_!$M260*_coefficients_!F$12- _coefficients_!F$2)/_coefficients_!F$9</f>
        <v>-0.76131728224161788</v>
      </c>
      <c r="G260">
        <f>(_raw_predictions_!G260*(1-_raw_predictions_!$M260*'Score Dashboard'!$B$2) + 'Score Dashboard'!$B$2*_raw_predictions_!$M260*_coefficients_!G$12- _coefficients_!G$2)/_coefficients_!G$9</f>
        <v>0.76975222661764164</v>
      </c>
      <c r="H260">
        <f>(_coefficients_!H$2 - _raw_predictions_!H260*(1-_raw_predictions_!$M260*'Score Dashboard'!$B$2) - _raw_predictions_!$M260*'Score Dashboard'!$B$2*_coefficients_!H$12)/_coefficients_!H$9</f>
        <v>-0.83073423734825025</v>
      </c>
      <c r="I260">
        <f>(1-_raw_predictions_!$M260*'Score Dashboard'!$B$2) * _raw_predictions_!I260/_coefficients_!L$2 * (_raw_predictions_!J260-_coefficients_!I$2)/_coefficients_!I$9</f>
        <v>0.62812123979583701</v>
      </c>
      <c r="J260">
        <f>(1-_raw_predictions_!$M260*'Score Dashboard'!$B$2) * _raw_predictions_!K260/_coefficients_!M$2 * (_raw_predictions_!L260-_coefficients_!J$2)/_coefficients_!J$9</f>
        <v>-0.42331355148061395</v>
      </c>
    </row>
    <row r="261" spans="1:10">
      <c r="A261" t="str">
        <f>_raw_predictions_!A261</f>
        <v>David Duke Jr.</v>
      </c>
      <c r="B261">
        <f>(_raw_predictions_!B261*(1-_raw_predictions_!$M261) + 'Score Dashboard'!$B$2*_raw_predictions_!$M261*_coefficients_!B$12- _coefficients_!B$2)/_coefficients_!B$9</f>
        <v>-1.1486793795289834</v>
      </c>
      <c r="C261">
        <f>(_raw_predictions_!C261*(1-_raw_predictions_!$M261*'Score Dashboard'!$B$2) + 'Score Dashboard'!$B$2*_raw_predictions_!$M261*_coefficients_!C$12- _coefficients_!C$2)/_coefficients_!C$9</f>
        <v>-1.0832372939086898</v>
      </c>
      <c r="D261">
        <f>(_raw_predictions_!D261*(1-_raw_predictions_!$M261*'Score Dashboard'!$B$2) + 'Score Dashboard'!$B$2*_raw_predictions_!$M261*_coefficients_!D$12- _coefficients_!D$2)/_coefficients_!D$9</f>
        <v>-0.97985104400068357</v>
      </c>
      <c r="E261">
        <f>(_raw_predictions_!E261*(1-_raw_predictions_!$M261*'Score Dashboard'!$B$2) + 'Score Dashboard'!$B$2*_raw_predictions_!$M261*_coefficients_!E$12- _coefficients_!E$2)/_coefficients_!E$9</f>
        <v>-0.55406712385091761</v>
      </c>
      <c r="F261">
        <f>(_raw_predictions_!F261*(1-_raw_predictions_!$M261*'Score Dashboard'!$B$2) + 'Score Dashboard'!$B$2*_raw_predictions_!$M261*_coefficients_!F$12- _coefficients_!F$2)/_coefficients_!F$9</f>
        <v>-0.67086969568075994</v>
      </c>
      <c r="G261">
        <f>(_raw_predictions_!G261*(1-_raw_predictions_!$M261*'Score Dashboard'!$B$2) + 'Score Dashboard'!$B$2*_raw_predictions_!$M261*_coefficients_!G$12- _coefficients_!G$2)/_coefficients_!G$9</f>
        <v>-0.88932841395902773</v>
      </c>
      <c r="H261">
        <f>(_coefficients_!H$2 - _raw_predictions_!H261*(1-_raw_predictions_!$M261*'Score Dashboard'!$B$2) - _raw_predictions_!$M261*'Score Dashboard'!$B$2*_coefficients_!H$12)/_coefficients_!H$9</f>
        <v>0.79921343581000448</v>
      </c>
      <c r="I261">
        <f>(1-_raw_predictions_!$M261*'Score Dashboard'!$B$2) * _raw_predictions_!I261/_coefficients_!L$2 * (_raw_predictions_!J261-_coefficients_!I$2)/_coefficients_!I$9</f>
        <v>-4.4785808717961909E-2</v>
      </c>
      <c r="J261">
        <f>(1-_raw_predictions_!$M261*'Score Dashboard'!$B$2) * _raw_predictions_!K261/_coefficients_!M$2 * (_raw_predictions_!L261-_coefficients_!J$2)/_coefficients_!J$9</f>
        <v>-6.8184555893017557E-2</v>
      </c>
    </row>
    <row r="262" spans="1:10">
      <c r="A262" t="str">
        <f>_raw_predictions_!A262</f>
        <v>Dominick Barlow</v>
      </c>
      <c r="B262">
        <f>(_raw_predictions_!B262*(1-_raw_predictions_!$M262) + 'Score Dashboard'!$B$2*_raw_predictions_!$M262*_coefficients_!B$12- _coefficients_!B$2)/_coefficients_!B$9</f>
        <v>-1.1544270444018021</v>
      </c>
      <c r="C262">
        <f>(_raw_predictions_!C262*(1-_raw_predictions_!$M262*'Score Dashboard'!$B$2) + 'Score Dashboard'!$B$2*_raw_predictions_!$M262*_coefficients_!C$12- _coefficients_!C$2)/_coefficients_!C$9</f>
        <v>-0.73525620161273231</v>
      </c>
      <c r="D262">
        <f>(_raw_predictions_!D262*(1-_raw_predictions_!$M262*'Score Dashboard'!$B$2) + 'Score Dashboard'!$B$2*_raw_predictions_!$M262*_coefficients_!D$12- _coefficients_!D$2)/_coefficients_!D$9</f>
        <v>-1.017265344836046</v>
      </c>
      <c r="E262">
        <f>(_raw_predictions_!E262*(1-_raw_predictions_!$M262*'Score Dashboard'!$B$2) + 'Score Dashboard'!$B$2*_raw_predictions_!$M262*_coefficients_!E$12- _coefficients_!E$2)/_coefficients_!E$9</f>
        <v>-0.59981116628697007</v>
      </c>
      <c r="F262">
        <f>(_raw_predictions_!F262*(1-_raw_predictions_!$M262*'Score Dashboard'!$B$2) + 'Score Dashboard'!$B$2*_raw_predictions_!$M262*_coefficients_!F$12- _coefficients_!F$2)/_coefficients_!F$9</f>
        <v>-0.27587792815338147</v>
      </c>
      <c r="G262">
        <f>(_raw_predictions_!G262*(1-_raw_predictions_!$M262*'Score Dashboard'!$B$2) + 'Score Dashboard'!$B$2*_raw_predictions_!$M262*_coefficients_!G$12- _coefficients_!G$2)/_coefficients_!G$9</f>
        <v>-1.0063526362360209</v>
      </c>
      <c r="H262">
        <f>(_coefficients_!H$2 - _raw_predictions_!H262*(1-_raw_predictions_!$M262*'Score Dashboard'!$B$2) - _raw_predictions_!$M262*'Score Dashboard'!$B$2*_coefficients_!H$12)/_coefficients_!H$9</f>
        <v>0.8672730623042515</v>
      </c>
      <c r="I262">
        <f>(1-_raw_predictions_!$M262*'Score Dashboard'!$B$2) * _raw_predictions_!I262/_coefficients_!L$2 * (_raw_predictions_!J262-_coefficients_!I$2)/_coefficients_!I$9</f>
        <v>-0.15311009083189758</v>
      </c>
      <c r="J262">
        <f>(1-_raw_predictions_!$M262*'Score Dashboard'!$B$2) * _raw_predictions_!K262/_coefficients_!M$2 * (_raw_predictions_!L262-_coefficients_!J$2)/_coefficients_!J$9</f>
        <v>9.2981537122761356E-3</v>
      </c>
    </row>
    <row r="263" spans="1:10">
      <c r="A263" t="str">
        <f>_raw_predictions_!A263</f>
        <v>Domantas Sabonis</v>
      </c>
      <c r="B263">
        <f>(_raw_predictions_!B263*(1-_raw_predictions_!$M263) + 'Score Dashboard'!$B$2*_raw_predictions_!$M263*_coefficients_!B$12- _coefficients_!B$2)/_coefficients_!B$9</f>
        <v>0.45422398504094164</v>
      </c>
      <c r="C263">
        <f>(_raw_predictions_!C263*(1-_raw_predictions_!$M263*'Score Dashboard'!$B$2) + 'Score Dashboard'!$B$2*_raw_predictions_!$M263*_coefficients_!C$12- _coefficients_!C$2)/_coefficients_!C$9</f>
        <v>2.2652365892932269</v>
      </c>
      <c r="D263">
        <f>(_raw_predictions_!D263*(1-_raw_predictions_!$M263*'Score Dashboard'!$B$2) + 'Score Dashboard'!$B$2*_raw_predictions_!$M263*_coefficients_!D$12- _coefficients_!D$2)/_coefficients_!D$9</f>
        <v>1.4237711129925747</v>
      </c>
      <c r="E263">
        <f>(_raw_predictions_!E263*(1-_raw_predictions_!$M263*'Score Dashboard'!$B$2) + 'Score Dashboard'!$B$2*_raw_predictions_!$M263*_coefficients_!E$12- _coefficients_!E$2)/_coefficients_!E$9</f>
        <v>-4.1263701110896771E-2</v>
      </c>
      <c r="F263">
        <f>(_raw_predictions_!F263*(1-_raw_predictions_!$M263*'Score Dashboard'!$B$2) + 'Score Dashboard'!$B$2*_raw_predictions_!$M263*_coefficients_!F$12- _coefficients_!F$2)/_coefficients_!F$9</f>
        <v>-0.16806932559070084</v>
      </c>
      <c r="G263">
        <f>(_raw_predictions_!G263*(1-_raw_predictions_!$M263*'Score Dashboard'!$B$2) + 'Score Dashboard'!$B$2*_raw_predictions_!$M263*_coefficients_!G$12- _coefficients_!G$2)/_coefficients_!G$9</f>
        <v>-0.76926600355859132</v>
      </c>
      <c r="H263">
        <f>(_coefficients_!H$2 - _raw_predictions_!H263*(1-_raw_predictions_!$M263*'Score Dashboard'!$B$2) - _raw_predictions_!$M263*'Score Dashboard'!$B$2*_coefficients_!H$12)/_coefficients_!H$9</f>
        <v>-1.2401685435083074</v>
      </c>
      <c r="I263">
        <f>(1-_raw_predictions_!$M263*'Score Dashboard'!$B$2) * _raw_predictions_!I263/_coefficients_!L$2 * (_raw_predictions_!J263-_coefficients_!I$2)/_coefficients_!I$9</f>
        <v>-0.69485730939359858</v>
      </c>
      <c r="J263">
        <f>(1-_raw_predictions_!$M263*'Score Dashboard'!$B$2) * _raw_predictions_!K263/_coefficients_!M$2 * (_raw_predictions_!L263-_coefficients_!J$2)/_coefficients_!J$9</f>
        <v>0.89429898259243634</v>
      </c>
    </row>
    <row r="264" spans="1:10">
      <c r="A264" t="str">
        <f>_raw_predictions_!A264</f>
        <v>Dillon Brooks</v>
      </c>
      <c r="B264">
        <f>(_raw_predictions_!B264*(1-_raw_predictions_!$M264) + 'Score Dashboard'!$B$2*_raw_predictions_!$M264*_coefficients_!B$12- _coefficients_!B$2)/_coefficients_!B$9</f>
        <v>-0.15659970695508091</v>
      </c>
      <c r="C264">
        <f>(_raw_predictions_!C264*(1-_raw_predictions_!$M264*'Score Dashboard'!$B$2) + 'Score Dashboard'!$B$2*_raw_predictions_!$M264*_coefficients_!C$12- _coefficients_!C$2)/_coefficients_!C$9</f>
        <v>-0.72357305340044198</v>
      </c>
      <c r="D264">
        <f>(_raw_predictions_!D264*(1-_raw_predictions_!$M264*'Score Dashboard'!$B$2) + 'Score Dashboard'!$B$2*_raw_predictions_!$M264*_coefficients_!D$12- _coefficients_!D$2)/_coefficients_!D$9</f>
        <v>-0.50004442897189749</v>
      </c>
      <c r="E264">
        <f>(_raw_predictions_!E264*(1-_raw_predictions_!$M264*'Score Dashboard'!$B$2) + 'Score Dashboard'!$B$2*_raw_predictions_!$M264*_coefficients_!E$12- _coefficients_!E$2)/_coefficients_!E$9</f>
        <v>-7.2178200650047661E-4</v>
      </c>
      <c r="F264">
        <f>(_raw_predictions_!F264*(1-_raw_predictions_!$M264*'Score Dashboard'!$B$2) + 'Score Dashboard'!$B$2*_raw_predictions_!$M264*_coefficients_!F$12- _coefficients_!F$2)/_coefficients_!F$9</f>
        <v>-0.61720887905416932</v>
      </c>
      <c r="G264">
        <f>(_raw_predictions_!G264*(1-_raw_predictions_!$M264*'Score Dashboard'!$B$2) + 'Score Dashboard'!$B$2*_raw_predictions_!$M264*_coefficients_!G$12- _coefficients_!G$2)/_coefficients_!G$9</f>
        <v>0.24866190480931927</v>
      </c>
      <c r="H264">
        <f>(_coefficients_!H$2 - _raw_predictions_!H264*(1-_raw_predictions_!$M264*'Score Dashboard'!$B$2) - _raw_predictions_!$M264*'Score Dashboard'!$B$2*_coefficients_!H$12)/_coefficients_!H$9</f>
        <v>0.26062579056343799</v>
      </c>
      <c r="I264">
        <f>(1-_raw_predictions_!$M264*'Score Dashboard'!$B$2) * _raw_predictions_!I264/_coefficients_!L$2 * (_raw_predictions_!J264-_coefficients_!I$2)/_coefficients_!I$9</f>
        <v>0.10486959791461704</v>
      </c>
      <c r="J264">
        <f>(1-_raw_predictions_!$M264*'Score Dashboard'!$B$2) * _raw_predictions_!K264/_coefficients_!M$2 * (_raw_predictions_!L264-_coefficients_!J$2)/_coefficients_!J$9</f>
        <v>-0.72580942179077079</v>
      </c>
    </row>
    <row r="265" spans="1:10">
      <c r="A265" t="str">
        <f>_raw_predictions_!A265</f>
        <v>Dewayne Dedmon</v>
      </c>
      <c r="B265">
        <f>(_raw_predictions_!B265*(1-_raw_predictions_!$M265) + 'Score Dashboard'!$B$2*_raw_predictions_!$M265*_coefficients_!B$12- _coefficients_!B$2)/_coefficients_!B$9</f>
        <v>-1.2721479987653019</v>
      </c>
      <c r="C265">
        <f>(_raw_predictions_!C265*(1-_raw_predictions_!$M265*'Score Dashboard'!$B$2) + 'Score Dashboard'!$B$2*_raw_predictions_!$M265*_coefficients_!C$12- _coefficients_!C$2)/_coefficients_!C$9</f>
        <v>-0.84700631408673099</v>
      </c>
      <c r="D265">
        <f>(_raw_predictions_!D265*(1-_raw_predictions_!$M265*'Score Dashboard'!$B$2) + 'Score Dashboard'!$B$2*_raw_predictions_!$M265*_coefficients_!D$12- _coefficients_!D$2)/_coefficients_!D$9</f>
        <v>-1.1806545932635855</v>
      </c>
      <c r="E265">
        <f>(_raw_predictions_!E265*(1-_raw_predictions_!$M265*'Score Dashboard'!$B$2) + 'Score Dashboard'!$B$2*_raw_predictions_!$M265*_coefficients_!E$12- _coefficients_!E$2)/_coefficients_!E$9</f>
        <v>-0.77696502647689969</v>
      </c>
      <c r="F265">
        <f>(_raw_predictions_!F265*(1-_raw_predictions_!$M265*'Score Dashboard'!$B$2) + 'Score Dashboard'!$B$2*_raw_predictions_!$M265*_coefficients_!F$12- _coefficients_!F$2)/_coefficients_!F$9</f>
        <v>-0.39090537316452983</v>
      </c>
      <c r="G265">
        <f>(_raw_predictions_!G265*(1-_raw_predictions_!$M265*'Score Dashboard'!$B$2) + 'Score Dashboard'!$B$2*_raw_predictions_!$M265*_coefficients_!G$12- _coefficients_!G$2)/_coefficients_!G$9</f>
        <v>-0.95962280902033525</v>
      </c>
      <c r="H265">
        <f>(_coefficients_!H$2 - _raw_predictions_!H265*(1-_raw_predictions_!$M265*'Score Dashboard'!$B$2) - _raw_predictions_!$M265*'Score Dashboard'!$B$2*_coefficients_!H$12)/_coefficients_!H$9</f>
        <v>0.98065441428123856</v>
      </c>
      <c r="I265">
        <f>(1-_raw_predictions_!$M265*'Score Dashboard'!$B$2) * _raw_predictions_!I265/_coefficients_!L$2 * (_raw_predictions_!J265-_coefficients_!I$2)/_coefficients_!I$9</f>
        <v>-5.6080206138043445E-2</v>
      </c>
      <c r="J265">
        <f>(1-_raw_predictions_!$M265*'Score Dashboard'!$B$2) * _raw_predictions_!K265/_coefficients_!M$2 * (_raw_predictions_!L265-_coefficients_!J$2)/_coefficients_!J$9</f>
        <v>2.3579412242756916E-2</v>
      </c>
    </row>
    <row r="266" spans="1:10">
      <c r="A266" t="str">
        <f>_raw_predictions_!A266</f>
        <v>Devonte' Graham</v>
      </c>
      <c r="B266">
        <f>(_raw_predictions_!B266*(1-_raw_predictions_!$M266) + 'Score Dashboard'!$B$2*_raw_predictions_!$M266*_coefficients_!B$12- _coefficients_!B$2)/_coefficients_!B$9</f>
        <v>-0.87800934809443487</v>
      </c>
      <c r="C266">
        <f>(_raw_predictions_!C266*(1-_raw_predictions_!$M266*'Score Dashboard'!$B$2) + 'Score Dashboard'!$B$2*_raw_predictions_!$M266*_coefficients_!C$12- _coefficients_!C$2)/_coefficients_!C$9</f>
        <v>-1.1357747801698483</v>
      </c>
      <c r="D266">
        <f>(_raw_predictions_!D266*(1-_raw_predictions_!$M266*'Score Dashboard'!$B$2) + 'Score Dashboard'!$B$2*_raw_predictions_!$M266*_coefficients_!D$12- _coefficients_!D$2)/_coefficients_!D$9</f>
        <v>-0.34521399779957318</v>
      </c>
      <c r="E266">
        <f>(_raw_predictions_!E266*(1-_raw_predictions_!$M266*'Score Dashboard'!$B$2) + 'Score Dashboard'!$B$2*_raw_predictions_!$M266*_coefficients_!E$12- _coefficients_!E$2)/_coefficients_!E$9</f>
        <v>-0.31964575188650018</v>
      </c>
      <c r="F266">
        <f>(_raw_predictions_!F266*(1-_raw_predictions_!$M266*'Score Dashboard'!$B$2) + 'Score Dashboard'!$B$2*_raw_predictions_!$M266*_coefficients_!F$12- _coefficients_!F$2)/_coefficients_!F$9</f>
        <v>-0.6905003881717191</v>
      </c>
      <c r="G266">
        <f>(_raw_predictions_!G266*(1-_raw_predictions_!$M266*'Score Dashboard'!$B$2) + 'Score Dashboard'!$B$2*_raw_predictions_!$M266*_coefficients_!G$12- _coefficients_!G$2)/_coefficients_!G$9</f>
        <v>0.14128802839541996</v>
      </c>
      <c r="H266">
        <f>(_coefficients_!H$2 - _raw_predictions_!H266*(1-_raw_predictions_!$M266*'Score Dashboard'!$B$2) - _raw_predictions_!$M266*'Score Dashboard'!$B$2*_coefficients_!H$12)/_coefficients_!H$9</f>
        <v>0.67591343309548246</v>
      </c>
      <c r="I266">
        <f>(1-_raw_predictions_!$M266*'Score Dashboard'!$B$2) * _raw_predictions_!I266/_coefficients_!L$2 * (_raw_predictions_!J266-_coefficients_!I$2)/_coefficients_!I$9</f>
        <v>-2.3655625006761008E-2</v>
      </c>
      <c r="J266">
        <f>(1-_raw_predictions_!$M266*'Score Dashboard'!$B$2) * _raw_predictions_!K266/_coefficients_!M$2 * (_raw_predictions_!L266-_coefficients_!J$2)/_coefficients_!J$9</f>
        <v>-0.43902925159951584</v>
      </c>
    </row>
    <row r="267" spans="1:10">
      <c r="A267" t="str">
        <f>_raw_predictions_!A267</f>
        <v>Devon Dotson</v>
      </c>
      <c r="B267">
        <f>(_raw_predictions_!B267*(1-_raw_predictions_!$M267) + 'Score Dashboard'!$B$2*_raw_predictions_!$M267*_coefficients_!B$12- _coefficients_!B$2)/_coefficients_!B$9</f>
        <v>-1.0858319977569362</v>
      </c>
      <c r="C267">
        <f>(_raw_predictions_!C267*(1-_raw_predictions_!$M267*'Score Dashboard'!$B$2) + 'Score Dashboard'!$B$2*_raw_predictions_!$M267*_coefficients_!C$12- _coefficients_!C$2)/_coefficients_!C$9</f>
        <v>-1.0056885316785544</v>
      </c>
      <c r="D267">
        <f>(_raw_predictions_!D267*(1-_raw_predictions_!$M267*'Score Dashboard'!$B$2) + 'Score Dashboard'!$B$2*_raw_predictions_!$M267*_coefficients_!D$12- _coefficients_!D$2)/_coefficients_!D$9</f>
        <v>-0.78147304938200202</v>
      </c>
      <c r="E267">
        <f>(_raw_predictions_!E267*(1-_raw_predictions_!$M267*'Score Dashboard'!$B$2) + 'Score Dashboard'!$B$2*_raw_predictions_!$M267*_coefficients_!E$12- _coefficients_!E$2)/_coefficients_!E$9</f>
        <v>-0.46449458250170084</v>
      </c>
      <c r="F267">
        <f>(_raw_predictions_!F267*(1-_raw_predictions_!$M267*'Score Dashboard'!$B$2) + 'Score Dashboard'!$B$2*_raw_predictions_!$M267*_coefficients_!F$12- _coefficients_!F$2)/_coefficients_!F$9</f>
        <v>-0.61290783578861452</v>
      </c>
      <c r="G267">
        <f>(_raw_predictions_!G267*(1-_raw_predictions_!$M267*'Score Dashboard'!$B$2) + 'Score Dashboard'!$B$2*_raw_predictions_!$M267*_coefficients_!G$12- _coefficients_!G$2)/_coefficients_!G$9</f>
        <v>-0.71561777639464919</v>
      </c>
      <c r="H267">
        <f>(_coefficients_!H$2 - _raw_predictions_!H267*(1-_raw_predictions_!$M267*'Score Dashboard'!$B$2) - _raw_predictions_!$M267*'Score Dashboard'!$B$2*_coefficients_!H$12)/_coefficients_!H$9</f>
        <v>0.76180079576345683</v>
      </c>
      <c r="I267">
        <f>(1-_raw_predictions_!$M267*'Score Dashboard'!$B$2) * _raw_predictions_!I267/_coefficients_!L$2 * (_raw_predictions_!J267-_coefficients_!I$2)/_coefficients_!I$9</f>
        <v>-2.0861042754148119E-2</v>
      </c>
      <c r="J267">
        <f>(1-_raw_predictions_!$M267*'Score Dashboard'!$B$2) * _raw_predictions_!K267/_coefficients_!M$2 * (_raw_predictions_!L267-_coefficients_!J$2)/_coefficients_!J$9</f>
        <v>-7.1555603729169096E-2</v>
      </c>
    </row>
    <row r="268" spans="1:10">
      <c r="A268" t="str">
        <f>_raw_predictions_!A268</f>
        <v>Devin Vassell</v>
      </c>
      <c r="B268">
        <f>(_raw_predictions_!B268*(1-_raw_predictions_!$M268) + 'Score Dashboard'!$B$2*_raw_predictions_!$M268*_coefficients_!B$12- _coefficients_!B$2)/_coefficients_!B$9</f>
        <v>-1.9217444710671872E-2</v>
      </c>
      <c r="C268">
        <f>(_raw_predictions_!C268*(1-_raw_predictions_!$M268*'Score Dashboard'!$B$2) + 'Score Dashboard'!$B$2*_raw_predictions_!$M268*_coefficients_!C$12- _coefficients_!C$2)/_coefficients_!C$9</f>
        <v>-0.68499289244367889</v>
      </c>
      <c r="D268">
        <f>(_raw_predictions_!D268*(1-_raw_predictions_!$M268*'Score Dashboard'!$B$2) + 'Score Dashboard'!$B$2*_raw_predictions_!$M268*_coefficients_!D$12- _coefficients_!D$2)/_coefficients_!D$9</f>
        <v>-0.2931505051398508</v>
      </c>
      <c r="E268">
        <f>(_raw_predictions_!E268*(1-_raw_predictions_!$M268*'Score Dashboard'!$B$2) + 'Score Dashboard'!$B$2*_raw_predictions_!$M268*_coefficients_!E$12- _coefficients_!E$2)/_coefficients_!E$9</f>
        <v>0.10823029703210023</v>
      </c>
      <c r="F268">
        <f>(_raw_predictions_!F268*(1-_raw_predictions_!$M268*'Score Dashboard'!$B$2) + 'Score Dashboard'!$B$2*_raw_predictions_!$M268*_coefficients_!F$12- _coefficients_!F$2)/_coefficients_!F$9</f>
        <v>-0.32456942670650241</v>
      </c>
      <c r="G268">
        <f>(_raw_predictions_!G268*(1-_raw_predictions_!$M268*'Score Dashboard'!$B$2) + 'Score Dashboard'!$B$2*_raw_predictions_!$M268*_coefficients_!G$12- _coefficients_!G$2)/_coefficients_!G$9</f>
        <v>0.42874658317342468</v>
      </c>
      <c r="H268">
        <f>(_coefficients_!H$2 - _raw_predictions_!H268*(1-_raw_predictions_!$M268*'Score Dashboard'!$B$2) - _raw_predictions_!$M268*'Score Dashboard'!$B$2*_coefficients_!H$12)/_coefficients_!H$9</f>
        <v>0.33155491222322286</v>
      </c>
      <c r="I268">
        <f>(1-_raw_predictions_!$M268*'Score Dashboard'!$B$2) * _raw_predictions_!I268/_coefficients_!L$2 * (_raw_predictions_!J268-_coefficients_!I$2)/_coefficients_!I$9</f>
        <v>6.690106565023668E-2</v>
      </c>
      <c r="J268">
        <f>(1-_raw_predictions_!$M268*'Score Dashboard'!$B$2) * _raw_predictions_!K268/_coefficients_!M$2 * (_raw_predictions_!L268-_coefficients_!J$2)/_coefficients_!J$9</f>
        <v>-0.53188716030632743</v>
      </c>
    </row>
    <row r="269" spans="1:10">
      <c r="A269" t="str">
        <f>_raw_predictions_!A269</f>
        <v>Devin Booker</v>
      </c>
      <c r="B269">
        <f>(_raw_predictions_!B269*(1-_raw_predictions_!$M269) + 'Score Dashboard'!$B$2*_raw_predictions_!$M269*_coefficients_!B$12- _coefficients_!B$2)/_coefficients_!B$9</f>
        <v>1.1200724108885642</v>
      </c>
      <c r="C269">
        <f>(_raw_predictions_!C269*(1-_raw_predictions_!$M269*'Score Dashboard'!$B$2) + 'Score Dashboard'!$B$2*_raw_predictions_!$M269*_coefficients_!C$12- _coefficients_!C$2)/_coefficients_!C$9</f>
        <v>-0.33721293156643711</v>
      </c>
      <c r="D269">
        <f>(_raw_predictions_!D269*(1-_raw_predictions_!$M269*'Score Dashboard'!$B$2) + 'Score Dashboard'!$B$2*_raw_predictions_!$M269*_coefficients_!D$12- _coefficients_!D$2)/_coefficients_!D$9</f>
        <v>0.64594607659972547</v>
      </c>
      <c r="E269">
        <f>(_raw_predictions_!E269*(1-_raw_predictions_!$M269*'Score Dashboard'!$B$2) + 'Score Dashboard'!$B$2*_raw_predictions_!$M269*_coefficients_!E$12- _coefficients_!E$2)/_coefficients_!E$9</f>
        <v>2.8935682278821439E-2</v>
      </c>
      <c r="F269">
        <f>(_raw_predictions_!F269*(1-_raw_predictions_!$M269*'Score Dashboard'!$B$2) + 'Score Dashboard'!$B$2*_raw_predictions_!$M269*_coefficients_!F$12- _coefficients_!F$2)/_coefficients_!F$9</f>
        <v>-0.48610043915665407</v>
      </c>
      <c r="G269">
        <f>(_raw_predictions_!G269*(1-_raw_predictions_!$M269*'Score Dashboard'!$B$2) + 'Score Dashboard'!$B$2*_raw_predictions_!$M269*_coefficients_!G$12- _coefficients_!G$2)/_coefficients_!G$9</f>
        <v>0.50942381873116027</v>
      </c>
      <c r="H269">
        <f>(_coefficients_!H$2 - _raw_predictions_!H269*(1-_raw_predictions_!$M269*'Score Dashboard'!$B$2) - _raw_predictions_!$M269*'Score Dashboard'!$B$2*_coefficients_!H$12)/_coefficients_!H$9</f>
        <v>-0.8016980535272632</v>
      </c>
      <c r="I269">
        <f>(1-_raw_predictions_!$M269*'Score Dashboard'!$B$2) * _raw_predictions_!I269/_coefficients_!L$2 * (_raw_predictions_!J269-_coefficients_!I$2)/_coefficients_!I$9</f>
        <v>0.74597215725598764</v>
      </c>
      <c r="J269">
        <f>(1-_raw_predictions_!$M269*'Score Dashboard'!$B$2) * _raw_predictions_!K269/_coefficients_!M$2 * (_raw_predictions_!L269-_coefficients_!J$2)/_coefficients_!J$9</f>
        <v>-7.0984809014888392E-2</v>
      </c>
    </row>
    <row r="270" spans="1:10">
      <c r="A270" t="str">
        <f>_raw_predictions_!A270</f>
        <v>Desmond Bane</v>
      </c>
      <c r="B270">
        <f>(_raw_predictions_!B270*(1-_raw_predictions_!$M270) + 'Score Dashboard'!$B$2*_raw_predictions_!$M270*_coefficients_!B$12- _coefficients_!B$2)/_coefficients_!B$9</f>
        <v>0.52594523188370013</v>
      </c>
      <c r="C270">
        <f>(_raw_predictions_!C270*(1-_raw_predictions_!$M270*'Score Dashboard'!$B$2) + 'Score Dashboard'!$B$2*_raw_predictions_!$M270*_coefficients_!C$12- _coefficients_!C$2)/_coefficients_!C$9</f>
        <v>-0.21923229479661191</v>
      </c>
      <c r="D270">
        <f>(_raw_predictions_!D270*(1-_raw_predictions_!$M270*'Score Dashboard'!$B$2) + 'Score Dashboard'!$B$2*_raw_predictions_!$M270*_coefficients_!D$12- _coefficients_!D$2)/_coefficients_!D$9</f>
        <v>0.3564834916784555</v>
      </c>
      <c r="E270">
        <f>(_raw_predictions_!E270*(1-_raw_predictions_!$M270*'Score Dashboard'!$B$2) + 'Score Dashboard'!$B$2*_raw_predictions_!$M270*_coefficients_!E$12- _coefficients_!E$2)/_coefficients_!E$9</f>
        <v>0.26491493821664358</v>
      </c>
      <c r="F270">
        <f>(_raw_predictions_!F270*(1-_raw_predictions_!$M270*'Score Dashboard'!$B$2) + 'Score Dashboard'!$B$2*_raw_predictions_!$M270*_coefficients_!F$12- _coefficients_!F$2)/_coefficients_!F$9</f>
        <v>-0.4103287981239172</v>
      </c>
      <c r="G270">
        <f>(_raw_predictions_!G270*(1-_raw_predictions_!$M270*'Score Dashboard'!$B$2) + 'Score Dashboard'!$B$2*_raw_predictions_!$M270*_coefficients_!G$12- _coefficients_!G$2)/_coefficients_!G$9</f>
        <v>1.186345913174975</v>
      </c>
      <c r="H270">
        <f>(_coefficients_!H$2 - _raw_predictions_!H270*(1-_raw_predictions_!$M270*'Score Dashboard'!$B$2) - _raw_predictions_!$M270*'Score Dashboard'!$B$2*_coefficients_!H$12)/_coefficients_!H$9</f>
        <v>-0.33587481800779967</v>
      </c>
      <c r="I270">
        <f>(1-_raw_predictions_!$M270*'Score Dashboard'!$B$2) * _raw_predictions_!I270/_coefficients_!L$2 * (_raw_predictions_!J270-_coefficients_!I$2)/_coefficients_!I$9</f>
        <v>0.3206020396004492</v>
      </c>
      <c r="J270">
        <f>(1-_raw_predictions_!$M270*'Score Dashboard'!$B$2) * _raw_predictions_!K270/_coefficients_!M$2 * (_raw_predictions_!L270-_coefficients_!J$2)/_coefficients_!J$9</f>
        <v>-0.25576789036753311</v>
      </c>
    </row>
    <row r="271" spans="1:10">
      <c r="A271" t="str">
        <f>_raw_predictions_!A271</f>
        <v>Derrick White</v>
      </c>
      <c r="B271">
        <f>(_raw_predictions_!B271*(1-_raw_predictions_!$M271) + 'Score Dashboard'!$B$2*_raw_predictions_!$M271*_coefficients_!B$12- _coefficients_!B$2)/_coefficients_!B$9</f>
        <v>-0.32499464014429857</v>
      </c>
      <c r="C271">
        <f>(_raw_predictions_!C271*(1-_raw_predictions_!$M271*'Score Dashboard'!$B$2) + 'Score Dashboard'!$B$2*_raw_predictions_!$M271*_coefficients_!C$12- _coefficients_!C$2)/_coefficients_!C$9</f>
        <v>-0.56613775868291194</v>
      </c>
      <c r="D271">
        <f>(_raw_predictions_!D271*(1-_raw_predictions_!$M271*'Score Dashboard'!$B$2) + 'Score Dashboard'!$B$2*_raw_predictions_!$M271*_coefficients_!D$12- _coefficients_!D$2)/_coefficients_!D$9</f>
        <v>0.25017975473919174</v>
      </c>
      <c r="E271">
        <f>(_raw_predictions_!E271*(1-_raw_predictions_!$M271*'Score Dashboard'!$B$2) + 'Score Dashboard'!$B$2*_raw_predictions_!$M271*_coefficients_!E$12- _coefficients_!E$2)/_coefficients_!E$9</f>
        <v>-0.11465509639071626</v>
      </c>
      <c r="F271">
        <f>(_raw_predictions_!F271*(1-_raw_predictions_!$M271*'Score Dashboard'!$B$2) + 'Score Dashboard'!$B$2*_raw_predictions_!$M271*_coefficients_!F$12- _coefficients_!F$2)/_coefficients_!F$9</f>
        <v>0.41631767784837359</v>
      </c>
      <c r="G271">
        <f>(_raw_predictions_!G271*(1-_raw_predictions_!$M271*'Score Dashboard'!$B$2) + 'Score Dashboard'!$B$2*_raw_predictions_!$M271*_coefficients_!G$12- _coefficients_!G$2)/_coefficients_!G$9</f>
        <v>0.37355371199535725</v>
      </c>
      <c r="H271">
        <f>(_coefficients_!H$2 - _raw_predictions_!H271*(1-_raw_predictions_!$M271*'Score Dashboard'!$B$2) - _raw_predictions_!$M271*'Score Dashboard'!$B$2*_coefficients_!H$12)/_coefficients_!H$9</f>
        <v>0.36748735714476699</v>
      </c>
      <c r="I271">
        <f>(1-_raw_predictions_!$M271*'Score Dashboard'!$B$2) * _raw_predictions_!I271/_coefficients_!L$2 * (_raw_predictions_!J271-_coefficients_!I$2)/_coefficients_!I$9</f>
        <v>0.21480273433153346</v>
      </c>
      <c r="J271">
        <f>(1-_raw_predictions_!$M271*'Score Dashboard'!$B$2) * _raw_predictions_!K271/_coefficients_!M$2 * (_raw_predictions_!L271-_coefficients_!J$2)/_coefficients_!J$9</f>
        <v>-0.387579330069522</v>
      </c>
    </row>
    <row r="272" spans="1:10">
      <c r="A272" t="str">
        <f>_raw_predictions_!A272</f>
        <v>Derrick Rose</v>
      </c>
      <c r="B272">
        <f>(_raw_predictions_!B272*(1-_raw_predictions_!$M272) + 'Score Dashboard'!$B$2*_raw_predictions_!$M272*_coefficients_!B$12- _coefficients_!B$2)/_coefficients_!B$9</f>
        <v>-1.0552313937017526</v>
      </c>
      <c r="C272">
        <f>(_raw_predictions_!C272*(1-_raw_predictions_!$M272*'Score Dashboard'!$B$2) + 'Score Dashboard'!$B$2*_raw_predictions_!$M272*_coefficients_!C$12- _coefficients_!C$2)/_coefficients_!C$9</f>
        <v>-1.1516204445481855</v>
      </c>
      <c r="D272">
        <f>(_raw_predictions_!D272*(1-_raw_predictions_!$M272*'Score Dashboard'!$B$2) + 'Score Dashboard'!$B$2*_raw_predictions_!$M272*_coefficients_!D$12- _coefficients_!D$2)/_coefficients_!D$9</f>
        <v>-0.29864999746073179</v>
      </c>
      <c r="E272">
        <f>(_raw_predictions_!E272*(1-_raw_predictions_!$M272*'Score Dashboard'!$B$2) + 'Score Dashboard'!$B$2*_raw_predictions_!$M272*_coefficients_!E$12- _coefficients_!E$2)/_coefficients_!E$9</f>
        <v>-0.47365905504186784</v>
      </c>
      <c r="F272">
        <f>(_raw_predictions_!F272*(1-_raw_predictions_!$M272*'Score Dashboard'!$B$2) + 'Score Dashboard'!$B$2*_raw_predictions_!$M272*_coefficients_!F$12- _coefficients_!F$2)/_coefficients_!F$9</f>
        <v>-0.60400652686232481</v>
      </c>
      <c r="G272">
        <f>(_raw_predictions_!G272*(1-_raw_predictions_!$M272*'Score Dashboard'!$B$2) + 'Score Dashboard'!$B$2*_raw_predictions_!$M272*_coefficients_!G$12- _coefficients_!G$2)/_coefficients_!G$9</f>
        <v>-0.68090222031699299</v>
      </c>
      <c r="H272">
        <f>(_coefficients_!H$2 - _raw_predictions_!H272*(1-_raw_predictions_!$M272*'Score Dashboard'!$B$2) - _raw_predictions_!$M272*'Score Dashboard'!$B$2*_coefficients_!H$12)/_coefficients_!H$9</f>
        <v>0.5006993932421171</v>
      </c>
      <c r="I272">
        <f>(1-_raw_predictions_!$M272*'Score Dashboard'!$B$2) * _raw_predictions_!I272/_coefficients_!L$2 * (_raw_predictions_!J272-_coefficients_!I$2)/_coefficients_!I$9</f>
        <v>1.1485015445158385E-2</v>
      </c>
      <c r="J272">
        <f>(1-_raw_predictions_!$M272*'Score Dashboard'!$B$2) * _raw_predictions_!K272/_coefficients_!M$2 * (_raw_predictions_!L272-_coefficients_!J$2)/_coefficients_!J$9</f>
        <v>-0.12989388926381984</v>
      </c>
    </row>
    <row r="273" spans="1:10">
      <c r="A273" t="str">
        <f>_raw_predictions_!A273</f>
        <v>Derrick Jones Jr.</v>
      </c>
      <c r="B273">
        <f>(_raw_predictions_!B273*(1-_raw_predictions_!$M273) + 'Score Dashboard'!$B$2*_raw_predictions_!$M273*_coefficients_!B$12- _coefficients_!B$2)/_coefficients_!B$9</f>
        <v>-1.1617783043069696</v>
      </c>
      <c r="C273">
        <f>(_raw_predictions_!C273*(1-_raw_predictions_!$M273*'Score Dashboard'!$B$2) + 'Score Dashboard'!$B$2*_raw_predictions_!$M273*_coefficients_!C$12- _coefficients_!C$2)/_coefficients_!C$9</f>
        <v>-0.79407967758690268</v>
      </c>
      <c r="D273">
        <f>(_raw_predictions_!D273*(1-_raw_predictions_!$M273*'Score Dashboard'!$B$2) + 'Score Dashboard'!$B$2*_raw_predictions_!$M273*_coefficients_!D$12- _coefficients_!D$2)/_coefficients_!D$9</f>
        <v>-1.2050529115064428</v>
      </c>
      <c r="E273">
        <f>(_raw_predictions_!E273*(1-_raw_predictions_!$M273*'Score Dashboard'!$B$2) + 'Score Dashboard'!$B$2*_raw_predictions_!$M273*_coefficients_!E$12- _coefficients_!E$2)/_coefficients_!E$9</f>
        <v>-0.50861400384673594</v>
      </c>
      <c r="F273">
        <f>(_raw_predictions_!F273*(1-_raw_predictions_!$M273*'Score Dashboard'!$B$2) + 'Score Dashboard'!$B$2*_raw_predictions_!$M273*_coefficients_!F$12- _coefficients_!F$2)/_coefficients_!F$9</f>
        <v>-0.17106634428688322</v>
      </c>
      <c r="G273">
        <f>(_raw_predictions_!G273*(1-_raw_predictions_!$M273*'Score Dashboard'!$B$2) + 'Score Dashboard'!$B$2*_raw_predictions_!$M273*_coefficients_!G$12- _coefficients_!G$2)/_coefficients_!G$9</f>
        <v>-0.84716067040361553</v>
      </c>
      <c r="H273">
        <f>(_coefficients_!H$2 - _raw_predictions_!H273*(1-_raw_predictions_!$M273*'Score Dashboard'!$B$2) - _raw_predictions_!$M273*'Score Dashboard'!$B$2*_coefficients_!H$12)/_coefficients_!H$9</f>
        <v>0.9960519398259986</v>
      </c>
      <c r="I273">
        <f>(1-_raw_predictions_!$M273*'Score Dashboard'!$B$2) * _raw_predictions_!I273/_coefficients_!L$2 * (_raw_predictions_!J273-_coefficients_!I$2)/_coefficients_!I$9</f>
        <v>-6.5683794123388192E-2</v>
      </c>
      <c r="J273">
        <f>(1-_raw_predictions_!$M273*'Score Dashboard'!$B$2) * _raw_predictions_!K273/_coefficients_!M$2 * (_raw_predictions_!L273-_coefficients_!J$2)/_coefficients_!J$9</f>
        <v>1.043648647106578E-2</v>
      </c>
    </row>
    <row r="274" spans="1:10">
      <c r="A274" t="str">
        <f>_raw_predictions_!A274</f>
        <v>Dereon Seabron</v>
      </c>
      <c r="B274">
        <f>(_raw_predictions_!B274*(1-_raw_predictions_!$M274) + 'Score Dashboard'!$B$2*_raw_predictions_!$M274*_coefficients_!B$12- _coefficients_!B$2)/_coefficients_!B$9</f>
        <v>-1.1444398930011939</v>
      </c>
      <c r="C274">
        <f>(_raw_predictions_!C274*(1-_raw_predictions_!$M274*'Score Dashboard'!$B$2) + 'Score Dashboard'!$B$2*_raw_predictions_!$M274*_coefficients_!C$12- _coefficients_!C$2)/_coefficients_!C$9</f>
        <v>-1.0730907547837247</v>
      </c>
      <c r="D274">
        <f>(_raw_predictions_!D274*(1-_raw_predictions_!$M274*'Score Dashboard'!$B$2) + 'Score Dashboard'!$B$2*_raw_predictions_!$M274*_coefficients_!D$12- _coefficients_!D$2)/_coefficients_!D$9</f>
        <v>-1.0381289490198904</v>
      </c>
      <c r="E274">
        <f>(_raw_predictions_!E274*(1-_raw_predictions_!$M274*'Score Dashboard'!$B$2) + 'Score Dashboard'!$B$2*_raw_predictions_!$M274*_coefficients_!E$12- _coefficients_!E$2)/_coefficients_!E$9</f>
        <v>-0.66660293055078701</v>
      </c>
      <c r="F274">
        <f>(_raw_predictions_!F274*(1-_raw_predictions_!$M274*'Score Dashboard'!$B$2) + 'Score Dashboard'!$B$2*_raw_predictions_!$M274*_coefficients_!F$12- _coefficients_!F$2)/_coefficients_!F$9</f>
        <v>-0.66214804709798403</v>
      </c>
      <c r="G274">
        <f>(_raw_predictions_!G274*(1-_raw_predictions_!$M274*'Score Dashboard'!$B$2) + 'Score Dashboard'!$B$2*_raw_predictions_!$M274*_coefficients_!G$12- _coefficients_!G$2)/_coefficients_!G$9</f>
        <v>-0.78282936187220309</v>
      </c>
      <c r="H274">
        <f>(_coefficients_!H$2 - _raw_predictions_!H274*(1-_raw_predictions_!$M274*'Score Dashboard'!$B$2) - _raw_predictions_!$M274*'Score Dashboard'!$B$2*_coefficients_!H$12)/_coefficients_!H$9</f>
        <v>0.9389472695044605</v>
      </c>
      <c r="I274">
        <f>(1-_raw_predictions_!$M274*'Score Dashboard'!$B$2) * _raw_predictions_!I274/_coefficients_!L$2 * (_raw_predictions_!J274-_coefficients_!I$2)/_coefficients_!I$9</f>
        <v>-2.6306713611848213E-2</v>
      </c>
      <c r="J274">
        <f>(1-_raw_predictions_!$M274*'Score Dashboard'!$B$2) * _raw_predictions_!K274/_coefficients_!M$2 * (_raw_predictions_!L274-_coefficients_!J$2)/_coefficients_!J$9</f>
        <v>-6.9718220252946828E-2</v>
      </c>
    </row>
    <row r="275" spans="1:10">
      <c r="A275" t="str">
        <f>_raw_predictions_!A275</f>
        <v>Chimezie Metu</v>
      </c>
      <c r="B275">
        <f>(_raw_predictions_!B275*(1-_raw_predictions_!$M275) + 'Score Dashboard'!$B$2*_raw_predictions_!$M275*_coefficients_!B$12- _coefficients_!B$2)/_coefficients_!B$9</f>
        <v>-1.1579848061306135</v>
      </c>
      <c r="C275">
        <f>(_raw_predictions_!C275*(1-_raw_predictions_!$M275*'Score Dashboard'!$B$2) + 'Score Dashboard'!$B$2*_raw_predictions_!$M275*_coefficients_!C$12- _coefficients_!C$2)/_coefficients_!C$9</f>
        <v>-0.75370586020254149</v>
      </c>
      <c r="D275">
        <f>(_raw_predictions_!D275*(1-_raw_predictions_!$M275*'Score Dashboard'!$B$2) + 'Score Dashboard'!$B$2*_raw_predictions_!$M275*_coefficients_!D$12- _coefficients_!D$2)/_coefficients_!D$9</f>
        <v>-1.1755526035473791</v>
      </c>
      <c r="E275">
        <f>(_raw_predictions_!E275*(1-_raw_predictions_!$M275*'Score Dashboard'!$B$2) + 'Score Dashboard'!$B$2*_raw_predictions_!$M275*_coefficients_!E$12- _coefficients_!E$2)/_coefficients_!E$9</f>
        <v>-0.70699859559653166</v>
      </c>
      <c r="F275">
        <f>(_raw_predictions_!F275*(1-_raw_predictions_!$M275*'Score Dashboard'!$B$2) + 'Score Dashboard'!$B$2*_raw_predictions_!$M275*_coefficients_!F$12- _coefficients_!F$2)/_coefficients_!F$9</f>
        <v>-0.44035992410556557</v>
      </c>
      <c r="G275">
        <f>(_raw_predictions_!G275*(1-_raw_predictions_!$M275*'Score Dashboard'!$B$2) + 'Score Dashboard'!$B$2*_raw_predictions_!$M275*_coefficients_!G$12- _coefficients_!G$2)/_coefficients_!G$9</f>
        <v>-0.9981029809316162</v>
      </c>
      <c r="H275">
        <f>(_coefficients_!H$2 - _raw_predictions_!H275*(1-_raw_predictions_!$M275*'Score Dashboard'!$B$2) - _raw_predictions_!$M275*'Score Dashboard'!$B$2*_coefficients_!H$12)/_coefficients_!H$9</f>
        <v>0.88742340786723517</v>
      </c>
      <c r="I275">
        <f>(1-_raw_predictions_!$M275*'Score Dashboard'!$B$2) * _raw_predictions_!I275/_coefficients_!L$2 * (_raw_predictions_!J275-_coefficients_!I$2)/_coefficients_!I$9</f>
        <v>-0.11651882079609475</v>
      </c>
      <c r="J275">
        <f>(1-_raw_predictions_!$M275*'Score Dashboard'!$B$2) * _raw_predictions_!K275/_coefficients_!M$2 * (_raw_predictions_!L275-_coefficients_!J$2)/_coefficients_!J$9</f>
        <v>0.18178143941491628</v>
      </c>
    </row>
    <row r="276" spans="1:10">
      <c r="A276" t="str">
        <f>_raw_predictions_!A276</f>
        <v>Dennis Smith Jr.</v>
      </c>
      <c r="B276">
        <f>(_raw_predictions_!B276*(1-_raw_predictions_!$M276) + 'Score Dashboard'!$B$2*_raw_predictions_!$M276*_coefficients_!B$12- _coefficients_!B$2)/_coefficients_!B$9</f>
        <v>-0.78798917458490603</v>
      </c>
      <c r="C276">
        <f>(_raw_predictions_!C276*(1-_raw_predictions_!$M276*'Score Dashboard'!$B$2) + 'Score Dashboard'!$B$2*_raw_predictions_!$M276*_coefficients_!C$12- _coefficients_!C$2)/_coefficients_!C$9</f>
        <v>-0.78333358181486878</v>
      </c>
      <c r="D276">
        <f>(_raw_predictions_!D276*(1-_raw_predictions_!$M276*'Score Dashboard'!$B$2) + 'Score Dashboard'!$B$2*_raw_predictions_!$M276*_coefficients_!D$12- _coefficients_!D$2)/_coefficients_!D$9</f>
        <v>0.24797241240872264</v>
      </c>
      <c r="E276">
        <f>(_raw_predictions_!E276*(1-_raw_predictions_!$M276*'Score Dashboard'!$B$2) + 'Score Dashboard'!$B$2*_raw_predictions_!$M276*_coefficients_!E$12- _coefficients_!E$2)/_coefficients_!E$9</f>
        <v>0.34275379002486583</v>
      </c>
      <c r="F276">
        <f>(_raw_predictions_!F276*(1-_raw_predictions_!$M276*'Score Dashboard'!$B$2) + 'Score Dashboard'!$B$2*_raw_predictions_!$M276*_coefficients_!F$12- _coefficients_!F$2)/_coefficients_!F$9</f>
        <v>-0.30956378791986178</v>
      </c>
      <c r="G276">
        <f>(_raw_predictions_!G276*(1-_raw_predictions_!$M276*'Score Dashboard'!$B$2) + 'Score Dashboard'!$B$2*_raw_predictions_!$M276*_coefficients_!G$12- _coefficients_!G$2)/_coefficients_!G$9</f>
        <v>-0.66369903893252802</v>
      </c>
      <c r="H276">
        <f>(_coefficients_!H$2 - _raw_predictions_!H276*(1-_raw_predictions_!$M276*'Score Dashboard'!$B$2) - _raw_predictions_!$M276*'Score Dashboard'!$B$2*_coefficients_!H$12)/_coefficients_!H$9</f>
        <v>0.32151573242133064</v>
      </c>
      <c r="I276">
        <f>(1-_raw_predictions_!$M276*'Score Dashboard'!$B$2) * _raw_predictions_!I276/_coefficients_!L$2 * (_raw_predictions_!J276-_coefficients_!I$2)/_coefficients_!I$9</f>
        <v>-0.25607503696957651</v>
      </c>
      <c r="J276">
        <f>(1-_raw_predictions_!$M276*'Score Dashboard'!$B$2) * _raw_predictions_!K276/_coefficients_!M$2 * (_raw_predictions_!L276-_coefficients_!J$2)/_coefficients_!J$9</f>
        <v>-0.35581394262060217</v>
      </c>
    </row>
    <row r="277" spans="1:10">
      <c r="A277" t="str">
        <f>_raw_predictions_!A277</f>
        <v>Delon Wright</v>
      </c>
      <c r="B277">
        <f>(_raw_predictions_!B277*(1-_raw_predictions_!$M277) + 'Score Dashboard'!$B$2*_raw_predictions_!$M277*_coefficients_!B$12- _coefficients_!B$2)/_coefficients_!B$9</f>
        <v>-1.0334220725526457</v>
      </c>
      <c r="C277">
        <f>(_raw_predictions_!C277*(1-_raw_predictions_!$M277*'Score Dashboard'!$B$2) + 'Score Dashboard'!$B$2*_raw_predictions_!$M277*_coefficients_!C$12- _coefficients_!C$2)/_coefficients_!C$9</f>
        <v>-0.71850114483059024</v>
      </c>
      <c r="D277">
        <f>(_raw_predictions_!D277*(1-_raw_predictions_!$M277*'Score Dashboard'!$B$2) + 'Score Dashboard'!$B$2*_raw_predictions_!$M277*_coefficients_!D$12- _coefficients_!D$2)/_coefficients_!D$9</f>
        <v>-5.2625971215573594E-2</v>
      </c>
      <c r="E277">
        <f>(_raw_predictions_!E277*(1-_raw_predictions_!$M277*'Score Dashboard'!$B$2) + 'Score Dashboard'!$B$2*_raw_predictions_!$M277*_coefficients_!E$12- _coefficients_!E$2)/_coefficients_!E$9</f>
        <v>0.72330338333474897</v>
      </c>
      <c r="F277">
        <f>(_raw_predictions_!F277*(1-_raw_predictions_!$M277*'Score Dashboard'!$B$2) + 'Score Dashboard'!$B$2*_raw_predictions_!$M277*_coefficients_!F$12- _coefficients_!F$2)/_coefficients_!F$9</f>
        <v>-0.44771622106792536</v>
      </c>
      <c r="G277">
        <f>(_raw_predictions_!G277*(1-_raw_predictions_!$M277*'Score Dashboard'!$B$2) + 'Score Dashboard'!$B$2*_raw_predictions_!$M277*_coefficients_!G$12- _coefficients_!G$2)/_coefficients_!G$9</f>
        <v>-0.60975618336121395</v>
      </c>
      <c r="H277">
        <f>(_coefficients_!H$2 - _raw_predictions_!H277*(1-_raw_predictions_!$M277*'Score Dashboard'!$B$2) - _raw_predictions_!$M277*'Score Dashboard'!$B$2*_coefficients_!H$12)/_coefficients_!H$9</f>
        <v>0.62185911481761369</v>
      </c>
      <c r="I277">
        <f>(1-_raw_predictions_!$M277*'Score Dashboard'!$B$2) * _raw_predictions_!I277/_coefficients_!L$2 * (_raw_predictions_!J277-_coefficients_!I$2)/_coefficients_!I$9</f>
        <v>3.9059741127292491E-2</v>
      </c>
      <c r="J277">
        <f>(1-_raw_predictions_!$M277*'Score Dashboard'!$B$2) * _raw_predictions_!K277/_coefficients_!M$2 * (_raw_predictions_!L277-_coefficients_!J$2)/_coefficients_!J$9</f>
        <v>-0.12856665004621035</v>
      </c>
    </row>
    <row r="278" spans="1:10">
      <c r="A278" t="str">
        <f>_raw_predictions_!A278</f>
        <v>Dejounte Murray</v>
      </c>
      <c r="B278">
        <f>(_raw_predictions_!B278*(1-_raw_predictions_!$M278) + 'Score Dashboard'!$B$2*_raw_predictions_!$M278*_coefficients_!B$12- _coefficients_!B$2)/_coefficients_!B$9</f>
        <v>0.5315101237140587</v>
      </c>
      <c r="C278">
        <f>(_raw_predictions_!C278*(1-_raw_predictions_!$M278*'Score Dashboard'!$B$2) + 'Score Dashboard'!$B$2*_raw_predictions_!$M278*_coefficients_!C$12- _coefficients_!C$2)/_coefficients_!C$9</f>
        <v>8.2282171575924212E-2</v>
      </c>
      <c r="D278">
        <f>(_raw_predictions_!D278*(1-_raw_predictions_!$M278*'Score Dashboard'!$B$2) + 'Score Dashboard'!$B$2*_raw_predictions_!$M278*_coefficients_!D$12- _coefficients_!D$2)/_coefficients_!D$9</f>
        <v>1.1816995498896419</v>
      </c>
      <c r="E278">
        <f>(_raw_predictions_!E278*(1-_raw_predictions_!$M278*'Score Dashboard'!$B$2) + 'Score Dashboard'!$B$2*_raw_predictions_!$M278*_coefficients_!E$12- _coefficients_!E$2)/_coefficients_!E$9</f>
        <v>0.72635481458561235</v>
      </c>
      <c r="F278">
        <f>(_raw_predictions_!F278*(1-_raw_predictions_!$M278*'Score Dashboard'!$B$2) + 'Score Dashboard'!$B$2*_raw_predictions_!$M278*_coefficients_!F$12- _coefficients_!F$2)/_coefficients_!F$9</f>
        <v>-0.54816923345247937</v>
      </c>
      <c r="G278">
        <f>(_raw_predictions_!G278*(1-_raw_predictions_!$M278*'Score Dashboard'!$B$2) + 'Score Dashboard'!$B$2*_raw_predictions_!$M278*_coefficients_!G$12- _coefficients_!G$2)/_coefficients_!G$9</f>
        <v>0.1989543933177523</v>
      </c>
      <c r="H278">
        <f>(_coefficients_!H$2 - _raw_predictions_!H278*(1-_raw_predictions_!$M278*'Score Dashboard'!$B$2) - _raw_predictions_!$M278*'Score Dashboard'!$B$2*_coefficients_!H$12)/_coefficients_!H$9</f>
        <v>-0.36866937723601223</v>
      </c>
      <c r="I278">
        <f>(1-_raw_predictions_!$M278*'Score Dashboard'!$B$2) * _raw_predictions_!I278/_coefficients_!L$2 * (_raw_predictions_!J278-_coefficients_!I$2)/_coefficients_!I$9</f>
        <v>0.10607097739861969</v>
      </c>
      <c r="J278">
        <f>(1-_raw_predictions_!$M278*'Score Dashboard'!$B$2) * _raw_predictions_!K278/_coefficients_!M$2 * (_raw_predictions_!L278-_coefficients_!J$2)/_coefficients_!J$9</f>
        <v>-0.49285132248788888</v>
      </c>
    </row>
    <row r="279" spans="1:10">
      <c r="A279" t="str">
        <f>_raw_predictions_!A279</f>
        <v>Deandre Ayton</v>
      </c>
      <c r="B279">
        <f>(_raw_predictions_!B279*(1-_raw_predictions_!$M279) + 'Score Dashboard'!$B$2*_raw_predictions_!$M279*_coefficients_!B$12- _coefficients_!B$2)/_coefficients_!B$9</f>
        <v>2.7829905955000116E-2</v>
      </c>
      <c r="C279">
        <f>(_raw_predictions_!C279*(1-_raw_predictions_!$M279*'Score Dashboard'!$B$2) + 'Score Dashboard'!$B$2*_raw_predictions_!$M279*_coefficients_!C$12- _coefficients_!C$2)/_coefficients_!C$9</f>
        <v>1.2672844203167641</v>
      </c>
      <c r="D279">
        <f>(_raw_predictions_!D279*(1-_raw_predictions_!$M279*'Score Dashboard'!$B$2) + 'Score Dashboard'!$B$2*_raw_predictions_!$M279*_coefficients_!D$12- _coefficients_!D$2)/_coefficients_!D$9</f>
        <v>-0.81705832752343732</v>
      </c>
      <c r="E279">
        <f>(_raw_predictions_!E279*(1-_raw_predictions_!$M279*'Score Dashboard'!$B$2) + 'Score Dashboard'!$B$2*_raw_predictions_!$M279*_coefficients_!E$12- _coefficients_!E$2)/_coefficients_!E$9</f>
        <v>-0.41964100415650768</v>
      </c>
      <c r="F279">
        <f>(_raw_predictions_!F279*(1-_raw_predictions_!$M279*'Score Dashboard'!$B$2) + 'Score Dashboard'!$B$2*_raw_predictions_!$M279*_coefficients_!F$12- _coefficients_!F$2)/_coefficients_!F$9</f>
        <v>0.18322553831217148</v>
      </c>
      <c r="G279">
        <f>(_raw_predictions_!G279*(1-_raw_predictions_!$M279*'Score Dashboard'!$B$2) + 'Score Dashboard'!$B$2*_raw_predictions_!$M279*_coefficients_!G$12- _coefficients_!G$2)/_coefficients_!G$9</f>
        <v>-1.1067578130352476</v>
      </c>
      <c r="H279">
        <f>(_coefficients_!H$2 - _raw_predictions_!H279*(1-_raw_predictions_!$M279*'Score Dashboard'!$B$2) - _raw_predictions_!$M279*'Score Dashboard'!$B$2*_coefficients_!H$12)/_coefficients_!H$9</f>
        <v>0.14384965749830583</v>
      </c>
      <c r="I279">
        <f>(1-_raw_predictions_!$M279*'Score Dashboard'!$B$2) * _raw_predictions_!I279/_coefficients_!L$2 * (_raw_predictions_!J279-_coefficients_!I$2)/_coefficients_!I$9</f>
        <v>-0.1814213912338887</v>
      </c>
      <c r="J279">
        <f>(1-_raw_predictions_!$M279*'Score Dashboard'!$B$2) * _raw_predictions_!K279/_coefficients_!M$2 * (_raw_predictions_!L279-_coefficients_!J$2)/_coefficients_!J$9</f>
        <v>0.9889773107410097</v>
      </c>
    </row>
    <row r="280" spans="1:10">
      <c r="A280" t="str">
        <f>_raw_predictions_!A280</f>
        <v>Dean Wade</v>
      </c>
      <c r="B280">
        <f>(_raw_predictions_!B280*(1-_raw_predictions_!$M280) + 'Score Dashboard'!$B$2*_raw_predictions_!$M280*_coefficients_!B$12- _coefficients_!B$2)/_coefficients_!B$9</f>
        <v>-1.2373699252637345</v>
      </c>
      <c r="C280">
        <f>(_raw_predictions_!C280*(1-_raw_predictions_!$M280*'Score Dashboard'!$B$2) + 'Score Dashboard'!$B$2*_raw_predictions_!$M280*_coefficients_!C$12- _coefficients_!C$2)/_coefficients_!C$9</f>
        <v>-0.7833167941767879</v>
      </c>
      <c r="D280">
        <f>(_raw_predictions_!D280*(1-_raw_predictions_!$M280*'Score Dashboard'!$B$2) + 'Score Dashboard'!$B$2*_raw_predictions_!$M280*_coefficients_!D$12- _coefficients_!D$2)/_coefficients_!D$9</f>
        <v>-1.1331900029281332</v>
      </c>
      <c r="E280">
        <f>(_raw_predictions_!E280*(1-_raw_predictions_!$M280*'Score Dashboard'!$B$2) + 'Score Dashboard'!$B$2*_raw_predictions_!$M280*_coefficients_!E$12- _coefficients_!E$2)/_coefficients_!E$9</f>
        <v>-0.53624411683300965</v>
      </c>
      <c r="F280">
        <f>(_raw_predictions_!F280*(1-_raw_predictions_!$M280*'Score Dashboard'!$B$2) + 'Score Dashboard'!$B$2*_raw_predictions_!$M280*_coefficients_!F$12- _coefficients_!F$2)/_coefficients_!F$9</f>
        <v>-0.48348640027547635</v>
      </c>
      <c r="G280">
        <f>(_raw_predictions_!G280*(1-_raw_predictions_!$M280*'Score Dashboard'!$B$2) + 'Score Dashboard'!$B$2*_raw_predictions_!$M280*_coefficients_!G$12- _coefficients_!G$2)/_coefficients_!G$9</f>
        <v>-0.54767031750110129</v>
      </c>
      <c r="H280">
        <f>(_coefficients_!H$2 - _raw_predictions_!H280*(1-_raw_predictions_!$M280*'Score Dashboard'!$B$2) - _raw_predictions_!$M280*'Score Dashboard'!$B$2*_coefficients_!H$12)/_coefficients_!H$9</f>
        <v>1.0750830699911644</v>
      </c>
      <c r="I280">
        <f>(1-_raw_predictions_!$M280*'Score Dashboard'!$B$2) * _raw_predictions_!I280/_coefficients_!L$2 * (_raw_predictions_!J280-_coefficients_!I$2)/_coefficients_!I$9</f>
        <v>-3.9026863709859451E-2</v>
      </c>
      <c r="J280">
        <f>(1-_raw_predictions_!$M280*'Score Dashboard'!$B$2) * _raw_predictions_!K280/_coefficients_!M$2 * (_raw_predictions_!L280-_coefficients_!J$2)/_coefficients_!J$9</f>
        <v>-0.12441447554689097</v>
      </c>
    </row>
    <row r="281" spans="1:10">
      <c r="A281" t="str">
        <f>_raw_predictions_!A281</f>
        <v>DeMar DeRozan</v>
      </c>
      <c r="B281">
        <f>(_raw_predictions_!B281*(1-_raw_predictions_!$M281) + 'Score Dashboard'!$B$2*_raw_predictions_!$M281*_coefficients_!B$12- _coefficients_!B$2)/_coefficients_!B$9</f>
        <v>0.83711444006336366</v>
      </c>
      <c r="C281">
        <f>(_raw_predictions_!C281*(1-_raw_predictions_!$M281*'Score Dashboard'!$B$2) + 'Score Dashboard'!$B$2*_raw_predictions_!$M281*_coefficients_!C$12- _coefficients_!C$2)/_coefficients_!C$9</f>
        <v>-0.26580462079851658</v>
      </c>
      <c r="D281">
        <f>(_raw_predictions_!D281*(1-_raw_predictions_!$M281*'Score Dashboard'!$B$2) + 'Score Dashboard'!$B$2*_raw_predictions_!$M281*_coefficients_!D$12- _coefficients_!D$2)/_coefficients_!D$9</f>
        <v>0.57538258854611457</v>
      </c>
      <c r="E281">
        <f>(_raw_predictions_!E281*(1-_raw_predictions_!$M281*'Score Dashboard'!$B$2) + 'Score Dashboard'!$B$2*_raw_predictions_!$M281*_coefficients_!E$12- _coefficients_!E$2)/_coefficients_!E$9</f>
        <v>0.1704107595373251</v>
      </c>
      <c r="F281">
        <f>(_raw_predictions_!F281*(1-_raw_predictions_!$M281*'Score Dashboard'!$B$2) + 'Score Dashboard'!$B$2*_raw_predictions_!$M281*_coefficients_!F$12- _coefficients_!F$2)/_coefficients_!F$9</f>
        <v>-0.33146126567029066</v>
      </c>
      <c r="G281">
        <f>(_raw_predictions_!G281*(1-_raw_predictions_!$M281*'Score Dashboard'!$B$2) + 'Score Dashboard'!$B$2*_raw_predictions_!$M281*_coefficients_!G$12- _coefficients_!G$2)/_coefficients_!G$9</f>
        <v>-0.8740622150034868</v>
      </c>
      <c r="H281">
        <f>(_coefficients_!H$2 - _raw_predictions_!H281*(1-_raw_predictions_!$M281*'Score Dashboard'!$B$2) - _raw_predictions_!$M281*'Score Dashboard'!$B$2*_coefficients_!H$12)/_coefficients_!H$9</f>
        <v>-0.34707188807483524</v>
      </c>
      <c r="I281">
        <f>(1-_raw_predictions_!$M281*'Score Dashboard'!$B$2) * _raw_predictions_!I281/_coefficients_!L$2 * (_raw_predictions_!J281-_coefficients_!I$2)/_coefficients_!I$9</f>
        <v>0.85369320341342803</v>
      </c>
      <c r="J281">
        <f>(1-_raw_predictions_!$M281*'Score Dashboard'!$B$2) * _raw_predictions_!K281/_coefficients_!M$2 * (_raw_predictions_!L281-_coefficients_!J$2)/_coefficients_!J$9</f>
        <v>0.21260900693727811</v>
      </c>
    </row>
    <row r="282" spans="1:10">
      <c r="A282" t="str">
        <f>_raw_predictions_!A282</f>
        <v>DeAndre Jordan</v>
      </c>
      <c r="B282">
        <f>(_raw_predictions_!B282*(1-_raw_predictions_!$M282) + 'Score Dashboard'!$B$2*_raw_predictions_!$M282*_coefficients_!B$12- _coefficients_!B$2)/_coefficients_!B$9</f>
        <v>-1.261292650074981</v>
      </c>
      <c r="C282">
        <f>(_raw_predictions_!C282*(1-_raw_predictions_!$M282*'Score Dashboard'!$B$2) + 'Score Dashboard'!$B$2*_raw_predictions_!$M282*_coefficients_!C$12- _coefficients_!C$2)/_coefficients_!C$9</f>
        <v>-0.80468973739554317</v>
      </c>
      <c r="D282">
        <f>(_raw_predictions_!D282*(1-_raw_predictions_!$M282*'Score Dashboard'!$B$2) + 'Score Dashboard'!$B$2*_raw_predictions_!$M282*_coefficients_!D$12- _coefficients_!D$2)/_coefficients_!D$9</f>
        <v>-1.1182863427445795</v>
      </c>
      <c r="E282">
        <f>(_raw_predictions_!E282*(1-_raw_predictions_!$M282*'Score Dashboard'!$B$2) + 'Score Dashboard'!$B$2*_raw_predictions_!$M282*_coefficients_!E$12- _coefficients_!E$2)/_coefficients_!E$9</f>
        <v>-0.76654657239417356</v>
      </c>
      <c r="F282">
        <f>(_raw_predictions_!F282*(1-_raw_predictions_!$M282*'Score Dashboard'!$B$2) + 'Score Dashboard'!$B$2*_raw_predictions_!$M282*_coefficients_!F$12- _coefficients_!F$2)/_coefficients_!F$9</f>
        <v>-0.44760051505036763</v>
      </c>
      <c r="G282">
        <f>(_raw_predictions_!G282*(1-_raw_predictions_!$M282*'Score Dashboard'!$B$2) + 'Score Dashboard'!$B$2*_raw_predictions_!$M282*_coefficients_!G$12- _coefficients_!G$2)/_coefficients_!G$9</f>
        <v>-1.0316966175490991</v>
      </c>
      <c r="H282">
        <f>(_coefficients_!H$2 - _raw_predictions_!H282*(1-_raw_predictions_!$M282*'Score Dashboard'!$B$2) - _raw_predictions_!$M282*'Score Dashboard'!$B$2*_coefficients_!H$12)/_coefficients_!H$9</f>
        <v>0.80472358795039978</v>
      </c>
      <c r="I282">
        <f>(1-_raw_predictions_!$M282*'Score Dashboard'!$B$2) * _raw_predictions_!I282/_coefficients_!L$2 * (_raw_predictions_!J282-_coefficients_!I$2)/_coefficients_!I$9</f>
        <v>-0.16650699048398018</v>
      </c>
      <c r="J282">
        <f>(1-_raw_predictions_!$M282*'Score Dashboard'!$B$2) * _raw_predictions_!K282/_coefficients_!M$2 * (_raw_predictions_!L282-_coefficients_!J$2)/_coefficients_!J$9</f>
        <v>0.13036995626053205</v>
      </c>
    </row>
    <row r="283" spans="1:10">
      <c r="A283" t="str">
        <f>_raw_predictions_!A283</f>
        <v>De'Anthony Melton</v>
      </c>
      <c r="B283">
        <f>(_raw_predictions_!B283*(1-_raw_predictions_!$M283) + 'Score Dashboard'!$B$2*_raw_predictions_!$M283*_coefficients_!B$12- _coefficients_!B$2)/_coefficients_!B$9</f>
        <v>-0.61688262304364705</v>
      </c>
      <c r="C283">
        <f>(_raw_predictions_!C283*(1-_raw_predictions_!$M283*'Score Dashboard'!$B$2) + 'Score Dashboard'!$B$2*_raw_predictions_!$M283*_coefficients_!C$12- _coefficients_!C$2)/_coefficients_!C$9</f>
        <v>-0.41933060549180418</v>
      </c>
      <c r="D283">
        <f>(_raw_predictions_!D283*(1-_raw_predictions_!$M283*'Score Dashboard'!$B$2) + 'Score Dashboard'!$B$2*_raw_predictions_!$M283*_coefficients_!D$12- _coefficients_!D$2)/_coefficients_!D$9</f>
        <v>-0.33109855641092689</v>
      </c>
      <c r="E283">
        <f>(_raw_predictions_!E283*(1-_raw_predictions_!$M283*'Score Dashboard'!$B$2) + 'Score Dashboard'!$B$2*_raw_predictions_!$M283*_coefficients_!E$12- _coefficients_!E$2)/_coefficients_!E$9</f>
        <v>0.91949683353359968</v>
      </c>
      <c r="F283">
        <f>(_raw_predictions_!F283*(1-_raw_predictions_!$M283*'Score Dashboard'!$B$2) + 'Score Dashboard'!$B$2*_raw_predictions_!$M283*_coefficients_!F$12- _coefficients_!F$2)/_coefficients_!F$9</f>
        <v>-0.1926918222769379</v>
      </c>
      <c r="G283">
        <f>(_raw_predictions_!G283*(1-_raw_predictions_!$M283*'Score Dashboard'!$B$2) + 'Score Dashboard'!$B$2*_raw_predictions_!$M283*_coefficients_!G$12- _coefficients_!G$2)/_coefficients_!G$9</f>
        <v>0.41296584463068003</v>
      </c>
      <c r="H283">
        <f>(_coefficients_!H$2 - _raw_predictions_!H283*(1-_raw_predictions_!$M283*'Score Dashboard'!$B$2) - _raw_predictions_!$M283*'Score Dashboard'!$B$2*_coefficients_!H$12)/_coefficients_!H$9</f>
        <v>0.3594264399177905</v>
      </c>
      <c r="I283">
        <f>(1-_raw_predictions_!$M283*'Score Dashboard'!$B$2) * _raw_predictions_!I283/_coefficients_!L$2 * (_raw_predictions_!J283-_coefficients_!I$2)/_coefficients_!I$9</f>
        <v>-3.2501143639004471E-2</v>
      </c>
      <c r="J283">
        <f>(1-_raw_predictions_!$M283*'Score Dashboard'!$B$2) * _raw_predictions_!K283/_coefficients_!M$2 * (_raw_predictions_!L283-_coefficients_!J$2)/_coefficients_!J$9</f>
        <v>-0.5112739166087541</v>
      </c>
    </row>
    <row r="284" spans="1:10">
      <c r="A284" t="str">
        <f>_raw_predictions_!A284</f>
        <v>De'Andre Hunter</v>
      </c>
      <c r="B284">
        <f>(_raw_predictions_!B284*(1-_raw_predictions_!$M284) + 'Score Dashboard'!$B$2*_raw_predictions_!$M284*_coefficients_!B$12- _coefficients_!B$2)/_coefficients_!B$9</f>
        <v>-0.18427445549396829</v>
      </c>
      <c r="C284">
        <f>(_raw_predictions_!C284*(1-_raw_predictions_!$M284*'Score Dashboard'!$B$2) + 'Score Dashboard'!$B$2*_raw_predictions_!$M284*_coefficients_!C$12- _coefficients_!C$2)/_coefficients_!C$9</f>
        <v>-0.48214495217781794</v>
      </c>
      <c r="D284">
        <f>(_raw_predictions_!D284*(1-_raw_predictions_!$M284*'Score Dashboard'!$B$2) + 'Score Dashboard'!$B$2*_raw_predictions_!$M284*_coefficients_!D$12- _coefficients_!D$2)/_coefficients_!D$9</f>
        <v>-0.87102997749624522</v>
      </c>
      <c r="E284">
        <f>(_raw_predictions_!E284*(1-_raw_predictions_!$M284*'Score Dashboard'!$B$2) + 'Score Dashboard'!$B$2*_raw_predictions_!$M284*_coefficients_!E$12- _coefficients_!E$2)/_coefficients_!E$9</f>
        <v>-0.38978684117585949</v>
      </c>
      <c r="F284">
        <f>(_raw_predictions_!F284*(1-_raw_predictions_!$M284*'Score Dashboard'!$B$2) + 'Score Dashboard'!$B$2*_raw_predictions_!$M284*_coefficients_!F$12- _coefficients_!F$2)/_coefficients_!F$9</f>
        <v>-0.49179578198197471</v>
      </c>
      <c r="G284">
        <f>(_raw_predictions_!G284*(1-_raw_predictions_!$M284*'Score Dashboard'!$B$2) + 'Score Dashboard'!$B$2*_raw_predictions_!$M284*_coefficients_!G$12- _coefficients_!G$2)/_coefficients_!G$9</f>
        <v>-0.12395320205073108</v>
      </c>
      <c r="H284">
        <f>(_coefficients_!H$2 - _raw_predictions_!H284*(1-_raw_predictions_!$M284*'Score Dashboard'!$B$2) - _raw_predictions_!$M284*'Score Dashboard'!$B$2*_coefficients_!H$12)/_coefficients_!H$9</f>
        <v>0.51416354062201586</v>
      </c>
      <c r="I284">
        <f>(1-_raw_predictions_!$M284*'Score Dashboard'!$B$2) * _raw_predictions_!I284/_coefficients_!L$2 * (_raw_predictions_!J284-_coefficients_!I$2)/_coefficients_!I$9</f>
        <v>6.1851238941667726E-2</v>
      </c>
      <c r="J284">
        <f>(1-_raw_predictions_!$M284*'Score Dashboard'!$B$2) * _raw_predictions_!K284/_coefficients_!M$2 * (_raw_predictions_!L284-_coefficients_!J$2)/_coefficients_!J$9</f>
        <v>-0.34259487064518235</v>
      </c>
    </row>
    <row r="285" spans="1:10">
      <c r="A285" t="str">
        <f>_raw_predictions_!A285</f>
        <v>De'Aaron Fox</v>
      </c>
      <c r="B285">
        <f>(_raw_predictions_!B285*(1-_raw_predictions_!$M285) + 'Score Dashboard'!$B$2*_raw_predictions_!$M285*_coefficients_!B$12- _coefficients_!B$2)/_coefficients_!B$9</f>
        <v>0.97775716086426623</v>
      </c>
      <c r="C285">
        <f>(_raw_predictions_!C285*(1-_raw_predictions_!$M285*'Score Dashboard'!$B$2) + 'Score Dashboard'!$B$2*_raw_predictions_!$M285*_coefficients_!C$12- _coefficients_!C$2)/_coefficients_!C$9</f>
        <v>-0.40191872546254526</v>
      </c>
      <c r="D285">
        <f>(_raw_predictions_!D285*(1-_raw_predictions_!$M285*'Score Dashboard'!$B$2) + 'Score Dashboard'!$B$2*_raw_predictions_!$M285*_coefficients_!D$12- _coefficients_!D$2)/_coefficients_!D$9</f>
        <v>1.2150113755792415</v>
      </c>
      <c r="E285">
        <f>(_raw_predictions_!E285*(1-_raw_predictions_!$M285*'Score Dashboard'!$B$2) + 'Score Dashboard'!$B$2*_raw_predictions_!$M285*_coefficients_!E$12- _coefficients_!E$2)/_coefficients_!E$9</f>
        <v>0.27292283139744128</v>
      </c>
      <c r="F285">
        <f>(_raw_predictions_!F285*(1-_raw_predictions_!$M285*'Score Dashboard'!$B$2) + 'Score Dashboard'!$B$2*_raw_predictions_!$M285*_coefficients_!F$12- _coefficients_!F$2)/_coefficients_!F$9</f>
        <v>-0.49703465656904627</v>
      </c>
      <c r="G285">
        <f>(_raw_predictions_!G285*(1-_raw_predictions_!$M285*'Score Dashboard'!$B$2) + 'Score Dashboard'!$B$2*_raw_predictions_!$M285*_coefficients_!G$12- _coefficients_!G$2)/_coefficients_!G$9</f>
        <v>-1.4089497273511442E-2</v>
      </c>
      <c r="H285">
        <f>(_coefficients_!H$2 - _raw_predictions_!H285*(1-_raw_predictions_!$M285*'Score Dashboard'!$B$2) - _raw_predictions_!$M285*'Score Dashboard'!$B$2*_coefficients_!H$12)/_coefficients_!H$9</f>
        <v>-0.6940496926641242</v>
      </c>
      <c r="I285">
        <f>(1-_raw_predictions_!$M285*'Score Dashboard'!$B$2) * _raw_predictions_!I285/_coefficients_!L$2 * (_raw_predictions_!J285-_coefficients_!I$2)/_coefficients_!I$9</f>
        <v>-0.3464540764503008</v>
      </c>
      <c r="J285">
        <f>(1-_raw_predictions_!$M285*'Score Dashboard'!$B$2) * _raw_predictions_!K285/_coefficients_!M$2 * (_raw_predictions_!L285-_coefficients_!J$2)/_coefficients_!J$9</f>
        <v>2.5773619497153049E-2</v>
      </c>
    </row>
    <row r="286" spans="1:10">
      <c r="A286" t="str">
        <f>_raw_predictions_!A286</f>
        <v>Day'Ron Sharpe</v>
      </c>
      <c r="B286">
        <f>(_raw_predictions_!B286*(1-_raw_predictions_!$M286) + 'Score Dashboard'!$B$2*_raw_predictions_!$M286*_coefficients_!B$12- _coefficients_!B$2)/_coefficients_!B$9</f>
        <v>-1.1402283156750788</v>
      </c>
      <c r="C286">
        <f>(_raw_predictions_!C286*(1-_raw_predictions_!$M286*'Score Dashboard'!$B$2) + 'Score Dashboard'!$B$2*_raw_predictions_!$M286*_coefficients_!C$12- _coefficients_!C$2)/_coefficients_!C$9</f>
        <v>-0.58860364917153341</v>
      </c>
      <c r="D286">
        <f>(_raw_predictions_!D286*(1-_raw_predictions_!$M286*'Score Dashboard'!$B$2) + 'Score Dashboard'!$B$2*_raw_predictions_!$M286*_coefficients_!D$12- _coefficients_!D$2)/_coefficients_!D$9</f>
        <v>-1.2187120336554595</v>
      </c>
      <c r="E286">
        <f>(_raw_predictions_!E286*(1-_raw_predictions_!$M286*'Score Dashboard'!$B$2) + 'Score Dashboard'!$B$2*_raw_predictions_!$M286*_coefficients_!E$12- _coefficients_!E$2)/_coefficients_!E$9</f>
        <v>-0.78611688578469696</v>
      </c>
      <c r="F286">
        <f>(_raw_predictions_!F286*(1-_raw_predictions_!$M286*'Score Dashboard'!$B$2) + 'Score Dashboard'!$B$2*_raw_predictions_!$M286*_coefficients_!F$12- _coefficients_!F$2)/_coefficients_!F$9</f>
        <v>-0.15226762354053139</v>
      </c>
      <c r="G286">
        <f>(_raw_predictions_!G286*(1-_raw_predictions_!$M286*'Score Dashboard'!$B$2) + 'Score Dashboard'!$B$2*_raw_predictions_!$M286*_coefficients_!G$12- _coefficients_!G$2)/_coefficients_!G$9</f>
        <v>-1.1519092984985253</v>
      </c>
      <c r="H286">
        <f>(_coefficients_!H$2 - _raw_predictions_!H286*(1-_raw_predictions_!$M286*'Score Dashboard'!$B$2) - _raw_predictions_!$M286*'Score Dashboard'!$B$2*_coefficients_!H$12)/_coefficients_!H$9</f>
        <v>0.78132157506324384</v>
      </c>
      <c r="I286">
        <f>(1-_raw_predictions_!$M286*'Score Dashboard'!$B$2) * _raw_predictions_!I286/_coefficients_!L$2 * (_raw_predictions_!J286-_coefficients_!I$2)/_coefficients_!I$9</f>
        <v>-0.31596111821313261</v>
      </c>
      <c r="J286">
        <f>(1-_raw_predictions_!$M286*'Score Dashboard'!$B$2) * _raw_predictions_!K286/_coefficients_!M$2 * (_raw_predictions_!L286-_coefficients_!J$2)/_coefficients_!J$9</f>
        <v>0.2324271291300859</v>
      </c>
    </row>
    <row r="287" spans="1:10">
      <c r="A287" t="str">
        <f>_raw_predictions_!A287</f>
        <v>Davon Reed</v>
      </c>
      <c r="B287">
        <f>(_raw_predictions_!B287*(1-_raw_predictions_!$M287) + 'Score Dashboard'!$B$2*_raw_predictions_!$M287*_coefficients_!B$12- _coefficients_!B$2)/_coefficients_!B$9</f>
        <v>-1.160938921626401</v>
      </c>
      <c r="C287">
        <f>(_raw_predictions_!C287*(1-_raw_predictions_!$M287*'Score Dashboard'!$B$2) + 'Score Dashboard'!$B$2*_raw_predictions_!$M287*_coefficients_!C$12- _coefficients_!C$2)/_coefficients_!C$9</f>
        <v>-1.063961956043677</v>
      </c>
      <c r="D287">
        <f>(_raw_predictions_!D287*(1-_raw_predictions_!$M287*'Score Dashboard'!$B$2) + 'Score Dashboard'!$B$2*_raw_predictions_!$M287*_coefficients_!D$12- _coefficients_!D$2)/_coefficients_!D$9</f>
        <v>-1.0170443518979928</v>
      </c>
      <c r="E287">
        <f>(_raw_predictions_!E287*(1-_raw_predictions_!$M287*'Score Dashboard'!$B$2) + 'Score Dashboard'!$B$2*_raw_predictions_!$M287*_coefficients_!E$12- _coefficients_!E$2)/_coefficients_!E$9</f>
        <v>-0.55673676636451963</v>
      </c>
      <c r="F287">
        <f>(_raw_predictions_!F287*(1-_raw_predictions_!$M287*'Score Dashboard'!$B$2) + 'Score Dashboard'!$B$2*_raw_predictions_!$M287*_coefficients_!F$12- _coefficients_!F$2)/_coefficients_!F$9</f>
        <v>-0.62824437223313245</v>
      </c>
      <c r="G287">
        <f>(_raw_predictions_!G287*(1-_raw_predictions_!$M287*'Score Dashboard'!$B$2) + 'Score Dashboard'!$B$2*_raw_predictions_!$M287*_coefficients_!G$12- _coefficients_!G$2)/_coefficients_!G$9</f>
        <v>-0.6207909349593953</v>
      </c>
      <c r="H287">
        <f>(_coefficients_!H$2 - _raw_predictions_!H287*(1-_raw_predictions_!$M287*'Score Dashboard'!$B$2) - _raw_predictions_!$M287*'Score Dashboard'!$B$2*_coefficients_!H$12)/_coefficients_!H$9</f>
        <v>0.91885162756537353</v>
      </c>
      <c r="I287">
        <f>(1-_raw_predictions_!$M287*'Score Dashboard'!$B$2) * _raw_predictions_!I287/_coefficients_!L$2 * (_raw_predictions_!J287-_coefficients_!I$2)/_coefficients_!I$9</f>
        <v>-3.1768321706541584E-2</v>
      </c>
      <c r="J287">
        <f>(1-_raw_predictions_!$M287*'Score Dashboard'!$B$2) * _raw_predictions_!K287/_coefficients_!M$2 * (_raw_predictions_!L287-_coefficients_!J$2)/_coefficients_!J$9</f>
        <v>-8.8013034278590183E-2</v>
      </c>
    </row>
    <row r="288" spans="1:10">
      <c r="A288" t="str">
        <f>_raw_predictions_!A288</f>
        <v>Davis Bertans</v>
      </c>
      <c r="B288">
        <f>(_raw_predictions_!B288*(1-_raw_predictions_!$M288) + 'Score Dashboard'!$B$2*_raw_predictions_!$M288*_coefficients_!B$12- _coefficients_!B$2)/_coefficients_!B$9</f>
        <v>-1.281797827200954</v>
      </c>
      <c r="C288">
        <f>(_raw_predictions_!C288*(1-_raw_predictions_!$M288*'Score Dashboard'!$B$2) + 'Score Dashboard'!$B$2*_raw_predictions_!$M288*_coefficients_!C$12- _coefficients_!C$2)/_coefficients_!C$9</f>
        <v>-1.1294574735507166</v>
      </c>
      <c r="D288">
        <f>(_raw_predictions_!D288*(1-_raw_predictions_!$M288*'Score Dashboard'!$B$2) + 'Score Dashboard'!$B$2*_raw_predictions_!$M288*_coefficients_!D$12- _coefficients_!D$2)/_coefficients_!D$9</f>
        <v>-1.212504305658652</v>
      </c>
      <c r="E288">
        <f>(_raw_predictions_!E288*(1-_raw_predictions_!$M288*'Score Dashboard'!$B$2) + 'Score Dashboard'!$B$2*_raw_predictions_!$M288*_coefficients_!E$12- _coefficients_!E$2)/_coefficients_!E$9</f>
        <v>-0.86703307298375631</v>
      </c>
      <c r="F288">
        <f>(_raw_predictions_!F288*(1-_raw_predictions_!$M288*'Score Dashboard'!$B$2) + 'Score Dashboard'!$B$2*_raw_predictions_!$M288*_coefficients_!F$12- _coefficients_!F$2)/_coefficients_!F$9</f>
        <v>-0.65675871645255501</v>
      </c>
      <c r="G288">
        <f>(_raw_predictions_!G288*(1-_raw_predictions_!$M288*'Score Dashboard'!$B$2) + 'Score Dashboard'!$B$2*_raw_predictions_!$M288*_coefficients_!G$12- _coefficients_!G$2)/_coefficients_!G$9</f>
        <v>-0.15641322598715862</v>
      </c>
      <c r="H288">
        <f>(_coefficients_!H$2 - _raw_predictions_!H288*(1-_raw_predictions_!$M288*'Score Dashboard'!$B$2) - _raw_predictions_!$M288*'Score Dashboard'!$B$2*_coefficients_!H$12)/_coefficients_!H$9</f>
        <v>1.1123746969676174</v>
      </c>
      <c r="I288">
        <f>(1-_raw_predictions_!$M288*'Score Dashboard'!$B$2) * _raw_predictions_!I288/_coefficients_!L$2 * (_raw_predictions_!J288-_coefficients_!I$2)/_coefficients_!I$9</f>
        <v>1.6406864112403215E-2</v>
      </c>
      <c r="J288">
        <f>(1-_raw_predictions_!$M288*'Score Dashboard'!$B$2) * _raw_predictions_!K288/_coefficients_!M$2 * (_raw_predictions_!L288-_coefficients_!J$2)/_coefficients_!J$9</f>
        <v>-0.15679908567311429</v>
      </c>
    </row>
    <row r="289" spans="1:10">
      <c r="A289" t="str">
        <f>_raw_predictions_!A289</f>
        <v>Davion Mitchell</v>
      </c>
      <c r="B289">
        <f>(_raw_predictions_!B289*(1-_raw_predictions_!$M289) + 'Score Dashboard'!$B$2*_raw_predictions_!$M289*_coefficients_!B$12- _coefficients_!B$2)/_coefficients_!B$9</f>
        <v>-0.81051420238106342</v>
      </c>
      <c r="C289">
        <f>(_raw_predictions_!C289*(1-_raw_predictions_!$M289*'Score Dashboard'!$B$2) + 'Score Dashboard'!$B$2*_raw_predictions_!$M289*_coefficients_!C$12- _coefficients_!C$2)/_coefficients_!C$9</f>
        <v>-1.1196973660910712</v>
      </c>
      <c r="D289">
        <f>(_raw_predictions_!D289*(1-_raw_predictions_!$M289*'Score Dashboard'!$B$2) + 'Score Dashboard'!$B$2*_raw_predictions_!$M289*_coefficients_!D$12- _coefficients_!D$2)/_coefficients_!D$9</f>
        <v>-0.20256184954860779</v>
      </c>
      <c r="E289">
        <f>(_raw_predictions_!E289*(1-_raw_predictions_!$M289*'Score Dashboard'!$B$2) + 'Score Dashboard'!$B$2*_raw_predictions_!$M289*_coefficients_!E$12- _coefficients_!E$2)/_coefficients_!E$9</f>
        <v>-0.29504667302361964</v>
      </c>
      <c r="F289">
        <f>(_raw_predictions_!F289*(1-_raw_predictions_!$M289*'Score Dashboard'!$B$2) + 'Score Dashboard'!$B$2*_raw_predictions_!$M289*_coefficients_!F$12- _coefficients_!F$2)/_coefficients_!F$9</f>
        <v>-0.61168519902603635</v>
      </c>
      <c r="G289">
        <f>(_raw_predictions_!G289*(1-_raw_predictions_!$M289*'Score Dashboard'!$B$2) + 'Score Dashboard'!$B$2*_raw_predictions_!$M289*_coefficients_!G$12- _coefficients_!G$2)/_coefficients_!G$9</f>
        <v>-0.41930378389486689</v>
      </c>
      <c r="H289">
        <f>(_coefficients_!H$2 - _raw_predictions_!H289*(1-_raw_predictions_!$M289*'Score Dashboard'!$B$2) - _raw_predictions_!$M289*'Score Dashboard'!$B$2*_coefficients_!H$12)/_coefficients_!H$9</f>
        <v>0.46900411883384946</v>
      </c>
      <c r="I289">
        <f>(1-_raw_predictions_!$M289*'Score Dashboard'!$B$2) * _raw_predictions_!I289/_coefficients_!L$2 * (_raw_predictions_!J289-_coefficients_!I$2)/_coefficients_!I$9</f>
        <v>8.7859670486685644E-3</v>
      </c>
      <c r="J289">
        <f>(1-_raw_predictions_!$M289*'Score Dashboard'!$B$2) * _raw_predictions_!K289/_coefficients_!M$2 * (_raw_predictions_!L289-_coefficients_!J$2)/_coefficients_!J$9</f>
        <v>-0.32350155959221999</v>
      </c>
    </row>
    <row r="290" spans="1:10">
      <c r="A290" t="str">
        <f>_raw_predictions_!A290</f>
        <v>David Roddy</v>
      </c>
      <c r="B290">
        <f>(_raw_predictions_!B290*(1-_raw_predictions_!$M290) + 'Score Dashboard'!$B$2*_raw_predictions_!$M290*_coefficients_!B$12- _coefficients_!B$2)/_coefficients_!B$9</f>
        <v>-0.8736492748130984</v>
      </c>
      <c r="C290">
        <f>(_raw_predictions_!C290*(1-_raw_predictions_!$M290*'Score Dashboard'!$B$2) + 'Score Dashboard'!$B$2*_raw_predictions_!$M290*_coefficients_!C$12- _coefficients_!C$2)/_coefficients_!C$9</f>
        <v>-0.68460479265636265</v>
      </c>
      <c r="D290">
        <f>(_raw_predictions_!D290*(1-_raw_predictions_!$M290*'Score Dashboard'!$B$2) + 'Score Dashboard'!$B$2*_raw_predictions_!$M290*_coefficients_!D$12- _coefficients_!D$2)/_coefficients_!D$9</f>
        <v>-1.0852714023827701</v>
      </c>
      <c r="E290">
        <f>(_raw_predictions_!E290*(1-_raw_predictions_!$M290*'Score Dashboard'!$B$2) + 'Score Dashboard'!$B$2*_raw_predictions_!$M290*_coefficients_!E$12- _coefficients_!E$2)/_coefficients_!E$9</f>
        <v>-0.51699210881058943</v>
      </c>
      <c r="F290">
        <f>(_raw_predictions_!F290*(1-_raw_predictions_!$M290*'Score Dashboard'!$B$2) + 'Score Dashboard'!$B$2*_raw_predictions_!$M290*_coefficients_!F$12- _coefficients_!F$2)/_coefficients_!F$9</f>
        <v>-0.50593597242553223</v>
      </c>
      <c r="G290">
        <f>(_raw_predictions_!G290*(1-_raw_predictions_!$M290*'Score Dashboard'!$B$2) + 'Score Dashboard'!$B$2*_raw_predictions_!$M290*_coefficients_!G$12- _coefficients_!G$2)/_coefficients_!G$9</f>
        <v>-0.57265813819731626</v>
      </c>
      <c r="H290">
        <f>(_coefficients_!H$2 - _raw_predictions_!H290*(1-_raw_predictions_!$M290*'Score Dashboard'!$B$2) - _raw_predictions_!$M290*'Score Dashboard'!$B$2*_coefficients_!H$12)/_coefficients_!H$9</f>
        <v>0.71284303820719908</v>
      </c>
      <c r="I290">
        <f>(1-_raw_predictions_!$M290*'Score Dashboard'!$B$2) * _raw_predictions_!I290/_coefficients_!L$2 * (_raw_predictions_!J290-_coefficients_!I$2)/_coefficients_!I$9</f>
        <v>-0.17067671371771911</v>
      </c>
      <c r="J290">
        <f>(1-_raw_predictions_!$M290*'Score Dashboard'!$B$2) * _raw_predictions_!K290/_coefficients_!M$2 * (_raw_predictions_!L290-_coefficients_!J$2)/_coefficients_!J$9</f>
        <v>-0.28948186168142415</v>
      </c>
    </row>
    <row r="291" spans="1:10">
      <c r="A291" t="str">
        <f>_raw_predictions_!A291</f>
        <v>Deni Avdija</v>
      </c>
      <c r="B291">
        <f>(_raw_predictions_!B291*(1-_raw_predictions_!$M291) + 'Score Dashboard'!$B$2*_raw_predictions_!$M291*_coefficients_!B$12- _coefficients_!B$2)/_coefficients_!B$9</f>
        <v>-0.57520678751139176</v>
      </c>
      <c r="C291">
        <f>(_raw_predictions_!C291*(1-_raw_predictions_!$M291*'Score Dashboard'!$B$2) + 'Score Dashboard'!$B$2*_raw_predictions_!$M291*_coefficients_!C$12- _coefficients_!C$2)/_coefficients_!C$9</f>
        <v>0.19709492294518288</v>
      </c>
      <c r="D291">
        <f>(_raw_predictions_!D291*(1-_raw_predictions_!$M291*'Score Dashboard'!$B$2) + 'Score Dashboard'!$B$2*_raw_predictions_!$M291*_coefficients_!D$12- _coefficients_!D$2)/_coefficients_!D$9</f>
        <v>-0.18126052898426909</v>
      </c>
      <c r="E291">
        <f>(_raw_predictions_!E291*(1-_raw_predictions_!$M291*'Score Dashboard'!$B$2) + 'Score Dashboard'!$B$2*_raw_predictions_!$M291*_coefficients_!E$12- _coefficients_!E$2)/_coefficients_!E$9</f>
        <v>1.6179093573997369E-2</v>
      </c>
      <c r="F291">
        <f>(_raw_predictions_!F291*(1-_raw_predictions_!$M291*'Score Dashboard'!$B$2) + 'Score Dashboard'!$B$2*_raw_predictions_!$M291*_coefficients_!F$12- _coefficients_!F$2)/_coefficients_!F$9</f>
        <v>-0.24297343806238075</v>
      </c>
      <c r="G291">
        <f>(_raw_predictions_!G291*(1-_raw_predictions_!$M291*'Score Dashboard'!$B$2) + 'Score Dashboard'!$B$2*_raw_predictions_!$M291*_coefficients_!G$12- _coefficients_!G$2)/_coefficients_!G$9</f>
        <v>-0.40013594959662546</v>
      </c>
      <c r="H291">
        <f>(_coefficients_!H$2 - _raw_predictions_!H291*(1-_raw_predictions_!$M291*'Score Dashboard'!$B$2) - _raw_predictions_!$M291*'Score Dashboard'!$B$2*_coefficients_!H$12)/_coefficients_!H$9</f>
        <v>0.10671889612816707</v>
      </c>
      <c r="I291">
        <f>(1-_raw_predictions_!$M291*'Score Dashboard'!$B$2) * _raw_predictions_!I291/_coefficients_!L$2 * (_raw_predictions_!J291-_coefficients_!I$2)/_coefficients_!I$9</f>
        <v>-0.19983921720802017</v>
      </c>
      <c r="J291">
        <f>(1-_raw_predictions_!$M291*'Score Dashboard'!$B$2) * _raw_predictions_!K291/_coefficients_!M$2 * (_raw_predictions_!L291-_coefficients_!J$2)/_coefficients_!J$9</f>
        <v>-0.32392763444390132</v>
      </c>
    </row>
    <row r="292" spans="1:10">
      <c r="A292" t="str">
        <f>_raw_predictions_!A292</f>
        <v>Chima Moneke</v>
      </c>
      <c r="B292">
        <f>(_raw_predictions_!B292*(1-_raw_predictions_!$M292) + 'Score Dashboard'!$B$2*_raw_predictions_!$M292*_coefficients_!B$12- _coefficients_!B$2)/_coefficients_!B$9</f>
        <v>-1.1490477894340707</v>
      </c>
      <c r="C292">
        <f>(_raw_predictions_!C292*(1-_raw_predictions_!$M292*'Score Dashboard'!$B$2) + 'Score Dashboard'!$B$2*_raw_predictions_!$M292*_coefficients_!C$12- _coefficients_!C$2)/_coefficients_!C$9</f>
        <v>-1.0210010003648047</v>
      </c>
      <c r="D292">
        <f>(_raw_predictions_!D292*(1-_raw_predictions_!$M292*'Score Dashboard'!$B$2) + 'Score Dashboard'!$B$2*_raw_predictions_!$M292*_coefficients_!D$12- _coefficients_!D$2)/_coefficients_!D$9</f>
        <v>-1.0318895304460818</v>
      </c>
      <c r="E292">
        <f>(_raw_predictions_!E292*(1-_raw_predictions_!$M292*'Score Dashboard'!$B$2) + 'Score Dashboard'!$B$2*_raw_predictions_!$M292*_coefficients_!E$12- _coefficients_!E$2)/_coefficients_!E$9</f>
        <v>-0.63102020621810706</v>
      </c>
      <c r="F292">
        <f>(_raw_predictions_!F292*(1-_raw_predictions_!$M292*'Score Dashboard'!$B$2) + 'Score Dashboard'!$B$2*_raw_predictions_!$M292*_coefficients_!F$12- _coefficients_!F$2)/_coefficients_!F$9</f>
        <v>-0.64626721285891231</v>
      </c>
      <c r="G292">
        <f>(_raw_predictions_!G292*(1-_raw_predictions_!$M292*'Score Dashboard'!$B$2) + 'Score Dashboard'!$B$2*_raw_predictions_!$M292*_coefficients_!G$12- _coefficients_!G$2)/_coefficients_!G$9</f>
        <v>-0.79195871470253099</v>
      </c>
      <c r="H292">
        <f>(_coefficients_!H$2 - _raw_predictions_!H292*(1-_raw_predictions_!$M292*'Score Dashboard'!$B$2) - _raw_predictions_!$M292*'Score Dashboard'!$B$2*_coefficients_!H$12)/_coefficients_!H$9</f>
        <v>0.86192967169137835</v>
      </c>
      <c r="I292">
        <f>(1-_raw_predictions_!$M292*'Score Dashboard'!$B$2) * _raw_predictions_!I292/_coefficients_!L$2 * (_raw_predictions_!J292-_coefficients_!I$2)/_coefficients_!I$9</f>
        <v>-7.6405644090382724E-2</v>
      </c>
      <c r="J292">
        <f>(1-_raw_predictions_!$M292*'Score Dashboard'!$B$2) * _raw_predictions_!K292/_coefficients_!M$2 * (_raw_predictions_!L292-_coefficients_!J$2)/_coefficients_!J$9</f>
        <v>-2.070113680721267E-2</v>
      </c>
    </row>
    <row r="293" spans="1:10">
      <c r="A293" t="str">
        <f>_raw_predictions_!A293</f>
        <v>Charles Bassey</v>
      </c>
      <c r="B293">
        <f>(_raw_predictions_!B293*(1-_raw_predictions_!$M293) + 'Score Dashboard'!$B$2*_raw_predictions_!$M293*_coefficients_!B$12- _coefficients_!B$2)/_coefficients_!B$9</f>
        <v>-1.1327255939410141</v>
      </c>
      <c r="C293">
        <f>(_raw_predictions_!C293*(1-_raw_predictions_!$M293*'Score Dashboard'!$B$2) + 'Score Dashboard'!$B$2*_raw_predictions_!$M293*_coefficients_!C$12- _coefficients_!C$2)/_coefficients_!C$9</f>
        <v>-0.49167798245005745</v>
      </c>
      <c r="D293">
        <f>(_raw_predictions_!D293*(1-_raw_predictions_!$M293*'Score Dashboard'!$B$2) + 'Score Dashboard'!$B$2*_raw_predictions_!$M293*_coefficients_!D$12- _coefficients_!D$2)/_coefficients_!D$9</f>
        <v>-1.0141111321982796</v>
      </c>
      <c r="E293">
        <f>(_raw_predictions_!E293*(1-_raw_predictions_!$M293*'Score Dashboard'!$B$2) + 'Score Dashboard'!$B$2*_raw_predictions_!$M293*_coefficients_!E$12- _coefficients_!E$2)/_coefficients_!E$9</f>
        <v>-0.59299216114846809</v>
      </c>
      <c r="F293">
        <f>(_raw_predictions_!F293*(1-_raw_predictions_!$M293*'Score Dashboard'!$B$2) + 'Score Dashboard'!$B$2*_raw_predictions_!$M293*_coefficients_!F$12- _coefficients_!F$2)/_coefficients_!F$9</f>
        <v>9.4922757726874987E-2</v>
      </c>
      <c r="G293">
        <f>(_raw_predictions_!G293*(1-_raw_predictions_!$M293*'Score Dashboard'!$B$2) + 'Score Dashboard'!$B$2*_raw_predictions_!$M293*_coefficients_!G$12- _coefficients_!G$2)/_coefficients_!G$9</f>
        <v>-1.0623860037322765</v>
      </c>
      <c r="H293">
        <f>(_coefficients_!H$2 - _raw_predictions_!H293*(1-_raw_predictions_!$M293*'Score Dashboard'!$B$2) - _raw_predictions_!$M293*'Score Dashboard'!$B$2*_coefficients_!H$12)/_coefficients_!H$9</f>
        <v>0.67747660055463066</v>
      </c>
      <c r="I293">
        <f>(1-_raw_predictions_!$M293*'Score Dashboard'!$B$2) * _raw_predictions_!I293/_coefficients_!L$2 * (_raw_predictions_!J293-_coefficients_!I$2)/_coefficients_!I$9</f>
        <v>-0.18378105311615867</v>
      </c>
      <c r="J293">
        <f>(1-_raw_predictions_!$M293*'Score Dashboard'!$B$2) * _raw_predictions_!K293/_coefficients_!M$2 * (_raw_predictions_!L293-_coefficients_!J$2)/_coefficients_!J$9</f>
        <v>0.31273472073095304</v>
      </c>
    </row>
    <row r="294" spans="1:10">
      <c r="A294" t="str">
        <f>_raw_predictions_!A294</f>
        <v>Cedi Osman</v>
      </c>
      <c r="B294">
        <f>(_raw_predictions_!B294*(1-_raw_predictions_!$M294) + 'Score Dashboard'!$B$2*_raw_predictions_!$M294*_coefficients_!B$12- _coefficients_!B$2)/_coefficients_!B$9</f>
        <v>-0.76882000072665746</v>
      </c>
      <c r="C294">
        <f>(_raw_predictions_!C294*(1-_raw_predictions_!$M294*'Score Dashboard'!$B$2) + 'Score Dashboard'!$B$2*_raw_predictions_!$M294*_coefficients_!C$12- _coefficients_!C$2)/_coefficients_!C$9</f>
        <v>-0.91134834539033338</v>
      </c>
      <c r="D294">
        <f>(_raw_predictions_!D294*(1-_raw_predictions_!$M294*'Score Dashboard'!$B$2) + 'Score Dashboard'!$B$2*_raw_predictions_!$M294*_coefficients_!D$12- _coefficients_!D$2)/_coefficients_!D$9</f>
        <v>-0.88582294121974936</v>
      </c>
      <c r="E294">
        <f>(_raw_predictions_!E294*(1-_raw_predictions_!$M294*'Score Dashboard'!$B$2) + 'Score Dashboard'!$B$2*_raw_predictions_!$M294*_coefficients_!E$12- _coefficients_!E$2)/_coefficients_!E$9</f>
        <v>-0.46985422756129547</v>
      </c>
      <c r="F294">
        <f>(_raw_predictions_!F294*(1-_raw_predictions_!$M294*'Score Dashboard'!$B$2) + 'Score Dashboard'!$B$2*_raw_predictions_!$M294*_coefficients_!F$12- _coefficients_!F$2)/_coefficients_!F$9</f>
        <v>-0.72596237606607827</v>
      </c>
      <c r="G294">
        <f>(_raw_predictions_!G294*(1-_raw_predictions_!$M294*'Score Dashboard'!$B$2) + 'Score Dashboard'!$B$2*_raw_predictions_!$M294*_coefficients_!G$12- _coefficients_!G$2)/_coefficients_!G$9</f>
        <v>-0.14649114712768083</v>
      </c>
      <c r="H294">
        <f>(_coefficients_!H$2 - _raw_predictions_!H294*(1-_raw_predictions_!$M294*'Score Dashboard'!$B$2) - _raw_predictions_!$M294*'Score Dashboard'!$B$2*_coefficients_!H$12)/_coefficients_!H$9</f>
        <v>0.78871902329700116</v>
      </c>
      <c r="I294">
        <f>(1-_raw_predictions_!$M294*'Score Dashboard'!$B$2) * _raw_predictions_!I294/_coefficients_!L$2 * (_raw_predictions_!J294-_coefficients_!I$2)/_coefficients_!I$9</f>
        <v>-0.15314749957579382</v>
      </c>
      <c r="J294">
        <f>(1-_raw_predictions_!$M294*'Score Dashboard'!$B$2) * _raw_predictions_!K294/_coefficients_!M$2 * (_raw_predictions_!L294-_coefficients_!J$2)/_coefficients_!J$9</f>
        <v>-0.31747062353151828</v>
      </c>
    </row>
    <row r="295" spans="1:10">
      <c r="A295" t="str">
        <f>_raw_predictions_!A295</f>
        <v>Ayo Dosunmu</v>
      </c>
      <c r="B295">
        <f>(_raw_predictions_!B295*(1-_raw_predictions_!$M295) + 'Score Dashboard'!$B$2*_raw_predictions_!$M295*_coefficients_!B$12- _coefficients_!B$2)/_coefficients_!B$9</f>
        <v>-0.58459257538416964</v>
      </c>
      <c r="C295">
        <f>(_raw_predictions_!C295*(1-_raw_predictions_!$M295*'Score Dashboard'!$B$2) + 'Score Dashboard'!$B$2*_raw_predictions_!$M295*_coefficients_!C$12- _coefficients_!C$2)/_coefficients_!C$9</f>
        <v>-0.70459281678995855</v>
      </c>
      <c r="D295">
        <f>(_raw_predictions_!D295*(1-_raw_predictions_!$M295*'Score Dashboard'!$B$2) + 'Score Dashboard'!$B$2*_raw_predictions_!$M295*_coefficients_!D$12- _coefficients_!D$2)/_coefficients_!D$9</f>
        <v>-8.7049210184630743E-2</v>
      </c>
      <c r="E295">
        <f>(_raw_predictions_!E295*(1-_raw_predictions_!$M295*'Score Dashboard'!$B$2) + 'Score Dashboard'!$B$2*_raw_predictions_!$M295*_coefficients_!E$12- _coefficients_!E$2)/_coefficients_!E$9</f>
        <v>1.1697423727076084E-2</v>
      </c>
      <c r="F295">
        <f>(_raw_predictions_!F295*(1-_raw_predictions_!$M295*'Score Dashboard'!$B$2) + 'Score Dashboard'!$B$2*_raw_predictions_!$M295*_coefficients_!F$12- _coefficients_!F$2)/_coefficients_!F$9</f>
        <v>-0.4446542687871804</v>
      </c>
      <c r="G295">
        <f>(_raw_predictions_!G295*(1-_raw_predictions_!$M295*'Score Dashboard'!$B$2) + 'Score Dashboard'!$B$2*_raw_predictions_!$M295*_coefficients_!G$12- _coefficients_!G$2)/_coefficients_!G$9</f>
        <v>-0.49231793484521508</v>
      </c>
      <c r="H295">
        <f>(_coefficients_!H$2 - _raw_predictions_!H295*(1-_raw_predictions_!$M295*'Score Dashboard'!$B$2) - _raw_predictions_!$M295*'Score Dashboard'!$B$2*_coefficients_!H$12)/_coefficients_!H$9</f>
        <v>0.29239514990984988</v>
      </c>
      <c r="I295">
        <f>(1-_raw_predictions_!$M295*'Score Dashboard'!$B$2) * _raw_predictions_!I295/_coefficients_!L$2 * (_raw_predictions_!J295-_coefficients_!I$2)/_coefficients_!I$9</f>
        <v>-2.8422317739186381E-3</v>
      </c>
      <c r="J295">
        <f>(1-_raw_predictions_!$M295*'Score Dashboard'!$B$2) * _raw_predictions_!K295/_coefficients_!M$2 * (_raw_predictions_!L295-_coefficients_!J$2)/_coefficients_!J$9</f>
        <v>-4.8163569524090196E-3</v>
      </c>
    </row>
    <row r="296" spans="1:10">
      <c r="A296" t="str">
        <f>_raw_predictions_!A296</f>
        <v>Austin Rivers</v>
      </c>
      <c r="B296">
        <f>(_raw_predictions_!B296*(1-_raw_predictions_!$M296) + 'Score Dashboard'!$B$2*_raw_predictions_!$M296*_coefficients_!B$12- _coefficients_!B$2)/_coefficients_!B$9</f>
        <v>-1.1459687149323525</v>
      </c>
      <c r="C296">
        <f>(_raw_predictions_!C296*(1-_raw_predictions_!$M296*'Score Dashboard'!$B$2) + 'Score Dashboard'!$B$2*_raw_predictions_!$M296*_coefficients_!C$12- _coefficients_!C$2)/_coefficients_!C$9</f>
        <v>-1.1588608984211315</v>
      </c>
      <c r="D296">
        <f>(_raw_predictions_!D296*(1-_raw_predictions_!$M296*'Score Dashboard'!$B$2) + 'Score Dashboard'!$B$2*_raw_predictions_!$M296*_coefficients_!D$12- _coefficients_!D$2)/_coefficients_!D$9</f>
        <v>-0.91241008037773286</v>
      </c>
      <c r="E296">
        <f>(_raw_predictions_!E296*(1-_raw_predictions_!$M296*'Score Dashboard'!$B$2) + 'Score Dashboard'!$B$2*_raw_predictions_!$M296*_coefficients_!E$12- _coefficients_!E$2)/_coefficients_!E$9</f>
        <v>-0.48100815061708835</v>
      </c>
      <c r="F296">
        <f>(_raw_predictions_!F296*(1-_raw_predictions_!$M296*'Score Dashboard'!$B$2) + 'Score Dashboard'!$B$2*_raw_predictions_!$M296*_coefficients_!F$12- _coefficients_!F$2)/_coefficients_!F$9</f>
        <v>-0.76651847211319224</v>
      </c>
      <c r="G296">
        <f>(_raw_predictions_!G296*(1-_raw_predictions_!$M296*'Score Dashboard'!$B$2) + 'Score Dashboard'!$B$2*_raw_predictions_!$M296*_coefficients_!G$12- _coefficients_!G$2)/_coefficients_!G$9</f>
        <v>-0.50933745360600013</v>
      </c>
      <c r="H296">
        <f>(_coefficients_!H$2 - _raw_predictions_!H296*(1-_raw_predictions_!$M296*'Score Dashboard'!$B$2) - _raw_predictions_!$M296*'Score Dashboard'!$B$2*_coefficients_!H$12)/_coefficients_!H$9</f>
        <v>0.97996977409969688</v>
      </c>
      <c r="I296">
        <f>(1-_raw_predictions_!$M296*'Score Dashboard'!$B$2) * _raw_predictions_!I296/_coefficients_!L$2 * (_raw_predictions_!J296-_coefficients_!I$2)/_coefficients_!I$9</f>
        <v>-2.1314449308298036E-2</v>
      </c>
      <c r="J296">
        <f>(1-_raw_predictions_!$M296*'Score Dashboard'!$B$2) * _raw_predictions_!K296/_coefficients_!M$2 * (_raw_predictions_!L296-_coefficients_!J$2)/_coefficients_!J$9</f>
        <v>-0.14307562660925985</v>
      </c>
    </row>
    <row r="297" spans="1:10">
      <c r="A297" t="str">
        <f>_raw_predictions_!A297</f>
        <v>Austin Reaves</v>
      </c>
      <c r="B297">
        <f>(_raw_predictions_!B297*(1-_raw_predictions_!$M297) + 'Score Dashboard'!$B$2*_raw_predictions_!$M297*_coefficients_!B$12- _coefficients_!B$2)/_coefficients_!B$9</f>
        <v>-0.28738004752431912</v>
      </c>
      <c r="C297">
        <f>(_raw_predictions_!C297*(1-_raw_predictions_!$M297*'Score Dashboard'!$B$2) + 'Score Dashboard'!$B$2*_raw_predictions_!$M297*_coefficients_!C$12- _coefficients_!C$2)/_coefficients_!C$9</f>
        <v>-0.6843132845046922</v>
      </c>
      <c r="D297">
        <f>(_raw_predictions_!D297*(1-_raw_predictions_!$M297*'Score Dashboard'!$B$2) + 'Score Dashboard'!$B$2*_raw_predictions_!$M297*_coefficients_!D$12- _coefficients_!D$2)/_coefficients_!D$9</f>
        <v>-5.4774949517273755E-2</v>
      </c>
      <c r="E297">
        <f>(_raw_predictions_!E297*(1-_raw_predictions_!$M297*'Score Dashboard'!$B$2) + 'Score Dashboard'!$B$2*_raw_predictions_!$M297*_coefficients_!E$12- _coefficients_!E$2)/_coefficients_!E$9</f>
        <v>-0.3223413762697625</v>
      </c>
      <c r="F297">
        <f>(_raw_predictions_!F297*(1-_raw_predictions_!$M297*'Score Dashboard'!$B$2) + 'Score Dashboard'!$B$2*_raw_predictions_!$M297*_coefficients_!F$12- _coefficients_!F$2)/_coefficients_!F$9</f>
        <v>-0.54163523747452502</v>
      </c>
      <c r="G297">
        <f>(_raw_predictions_!G297*(1-_raw_predictions_!$M297*'Score Dashboard'!$B$2) + 'Score Dashboard'!$B$2*_raw_predictions_!$M297*_coefficients_!G$12- _coefficients_!G$2)/_coefficients_!G$9</f>
        <v>-9.2012661194085507E-2</v>
      </c>
      <c r="H297">
        <f>(_coefficients_!H$2 - _raw_predictions_!H297*(1-_raw_predictions_!$M297*'Score Dashboard'!$B$2) - _raw_predictions_!$M297*'Score Dashboard'!$B$2*_coefficients_!H$12)/_coefficients_!H$9</f>
        <v>0.20811319028838116</v>
      </c>
      <c r="I297">
        <f>(1-_raw_predictions_!$M297*'Score Dashboard'!$B$2) * _raw_predictions_!I297/_coefficients_!L$2 * (_raw_predictions_!J297-_coefficients_!I$2)/_coefficients_!I$9</f>
        <v>0.26898400596450267</v>
      </c>
      <c r="J297">
        <f>(1-_raw_predictions_!$M297*'Score Dashboard'!$B$2) * _raw_predictions_!K297/_coefficients_!M$2 * (_raw_predictions_!L297-_coefficients_!J$2)/_coefficients_!J$9</f>
        <v>-6.3794241072234914E-2</v>
      </c>
    </row>
    <row r="298" spans="1:10">
      <c r="A298" t="str">
        <f>_raw_predictions_!A298</f>
        <v>Anthony Lamb</v>
      </c>
      <c r="B298">
        <f>(_raw_predictions_!B298*(1-_raw_predictions_!$M298) + 'Score Dashboard'!$B$2*_raw_predictions_!$M298*_coefficients_!B$12- _coefficients_!B$2)/_coefficients_!B$9</f>
        <v>-0.95072192094250085</v>
      </c>
      <c r="C298">
        <f>(_raw_predictions_!C298*(1-_raw_predictions_!$M298*'Score Dashboard'!$B$2) + 'Score Dashboard'!$B$2*_raw_predictions_!$M298*_coefficients_!C$12- _coefficients_!C$2)/_coefficients_!C$9</f>
        <v>-0.80075996342982281</v>
      </c>
      <c r="D298">
        <f>(_raw_predictions_!D298*(1-_raw_predictions_!$M298*'Score Dashboard'!$B$2) + 'Score Dashboard'!$B$2*_raw_predictions_!$M298*_coefficients_!D$12- _coefficients_!D$2)/_coefficients_!D$9</f>
        <v>-0.92369475490303121</v>
      </c>
      <c r="E298">
        <f>(_raw_predictions_!E298*(1-_raw_predictions_!$M298*'Score Dashboard'!$B$2) + 'Score Dashboard'!$B$2*_raw_predictions_!$M298*_coefficients_!E$12- _coefficients_!E$2)/_coefficients_!E$9</f>
        <v>-0.49917330024993078</v>
      </c>
      <c r="F298">
        <f>(_raw_predictions_!F298*(1-_raw_predictions_!$M298*'Score Dashboard'!$B$2) + 'Score Dashboard'!$B$2*_raw_predictions_!$M298*_coefficients_!F$12- _coefficients_!F$2)/_coefficients_!F$9</f>
        <v>-0.5531809326543089</v>
      </c>
      <c r="G298">
        <f>(_raw_predictions_!G298*(1-_raw_predictions_!$M298*'Score Dashboard'!$B$2) + 'Score Dashboard'!$B$2*_raw_predictions_!$M298*_coefficients_!G$12- _coefficients_!G$2)/_coefficients_!G$9</f>
        <v>-0.31997203017860187</v>
      </c>
      <c r="H298">
        <f>(_coefficients_!H$2 - _raw_predictions_!H298*(1-_raw_predictions_!$M298*'Score Dashboard'!$B$2) - _raw_predictions_!$M298*'Score Dashboard'!$B$2*_coefficients_!H$12)/_coefficients_!H$9</f>
        <v>0.75138754797043228</v>
      </c>
      <c r="I298">
        <f>(1-_raw_predictions_!$M298*'Score Dashboard'!$B$2) * _raw_predictions_!I298/_coefficients_!L$2 * (_raw_predictions_!J298-_coefficients_!I$2)/_coefficients_!I$9</f>
        <v>1.1106700604611676E-2</v>
      </c>
      <c r="J298">
        <f>(1-_raw_predictions_!$M298*'Score Dashboard'!$B$2) * _raw_predictions_!K298/_coefficients_!M$2 * (_raw_predictions_!L298-_coefficients_!J$2)/_coefficients_!J$9</f>
        <v>-0.14708946866215239</v>
      </c>
    </row>
    <row r="299" spans="1:10">
      <c r="A299" t="str">
        <f>_raw_predictions_!A299</f>
        <v>Anthony Gill</v>
      </c>
      <c r="B299">
        <f>(_raw_predictions_!B299*(1-_raw_predictions_!$M299) + 'Score Dashboard'!$B$2*_raw_predictions_!$M299*_coefficients_!B$12- _coefficients_!B$2)/_coefficients_!B$9</f>
        <v>-1.309292078560486</v>
      </c>
      <c r="C299">
        <f>(_raw_predictions_!C299*(1-_raw_predictions_!$M299*'Score Dashboard'!$B$2) + 'Score Dashboard'!$B$2*_raw_predictions_!$M299*_coefficients_!C$12- _coefficients_!C$2)/_coefficients_!C$9</f>
        <v>-1.1049678811503236</v>
      </c>
      <c r="D299">
        <f>(_raw_predictions_!D299*(1-_raw_predictions_!$M299*'Score Dashboard'!$B$2) + 'Score Dashboard'!$B$2*_raw_predictions_!$M299*_coefficients_!D$12- _coefficients_!D$2)/_coefficients_!D$9</f>
        <v>-1.1805388249809277</v>
      </c>
      <c r="E299">
        <f>(_raw_predictions_!E299*(1-_raw_predictions_!$M299*'Score Dashboard'!$B$2) + 'Score Dashboard'!$B$2*_raw_predictions_!$M299*_coefficients_!E$12- _coefficients_!E$2)/_coefficients_!E$9</f>
        <v>-0.86154197355820861</v>
      </c>
      <c r="F299">
        <f>(_raw_predictions_!F299*(1-_raw_predictions_!$M299*'Score Dashboard'!$B$2) + 'Score Dashboard'!$B$2*_raw_predictions_!$M299*_coefficients_!F$12- _coefficients_!F$2)/_coefficients_!F$9</f>
        <v>-0.64788476301984632</v>
      </c>
      <c r="G299">
        <f>(_raw_predictions_!G299*(1-_raw_predictions_!$M299*'Score Dashboard'!$B$2) + 'Score Dashboard'!$B$2*_raw_predictions_!$M299*_coefficients_!G$12- _coefficients_!G$2)/_coefficients_!G$9</f>
        <v>-0.99893429129696387</v>
      </c>
      <c r="H299">
        <f>(_coefficients_!H$2 - _raw_predictions_!H299*(1-_raw_predictions_!$M299*'Score Dashboard'!$B$2) - _raw_predictions_!$M299*'Score Dashboard'!$B$2*_coefficients_!H$12)/_coefficients_!H$9</f>
        <v>1.0681897296063914</v>
      </c>
      <c r="I299">
        <f>(1-_raw_predictions_!$M299*'Score Dashboard'!$B$2) * _raw_predictions_!I299/_coefficients_!L$2 * (_raw_predictions_!J299-_coefficients_!I$2)/_coefficients_!I$9</f>
        <v>-8.2279405542304465E-2</v>
      </c>
      <c r="J299">
        <f>(1-_raw_predictions_!$M299*'Score Dashboard'!$B$2) * _raw_predictions_!K299/_coefficients_!M$2 * (_raw_predictions_!L299-_coefficients_!J$2)/_coefficients_!J$9</f>
        <v>3.5393397346015411E-2</v>
      </c>
    </row>
    <row r="300" spans="1:10">
      <c r="A300" t="str">
        <f>_raw_predictions_!A300</f>
        <v>Anthony Edwards</v>
      </c>
      <c r="B300">
        <f>(_raw_predictions_!B300*(1-_raw_predictions_!$M300) + 'Score Dashboard'!$B$2*_raw_predictions_!$M300*_coefficients_!B$12- _coefficients_!B$2)/_coefficients_!B$9</f>
        <v>1.0726359208868559</v>
      </c>
      <c r="C300">
        <f>(_raw_predictions_!C300*(1-_raw_predictions_!$M300*'Score Dashboard'!$B$2) + 'Score Dashboard'!$B$2*_raw_predictions_!$M300*_coefficients_!C$12- _coefficients_!C$2)/_coefficients_!C$9</f>
        <v>0.23592181444556168</v>
      </c>
      <c r="D300">
        <f>(_raw_predictions_!D300*(1-_raw_predictions_!$M300*'Score Dashboard'!$B$2) + 'Score Dashboard'!$B$2*_raw_predictions_!$M300*_coefficients_!D$12- _coefficients_!D$2)/_coefficients_!D$9</f>
        <v>0.63846942921800198</v>
      </c>
      <c r="E300">
        <f>(_raw_predictions_!E300*(1-_raw_predictions_!$M300*'Score Dashboard'!$B$2) + 'Score Dashboard'!$B$2*_raw_predictions_!$M300*_coefficients_!E$12- _coefficients_!E$2)/_coefficients_!E$9</f>
        <v>0.95876649528175761</v>
      </c>
      <c r="F300">
        <f>(_raw_predictions_!F300*(1-_raw_predictions_!$M300*'Score Dashboard'!$B$2) + 'Score Dashboard'!$B$2*_raw_predictions_!$M300*_coefficients_!F$12- _coefficients_!F$2)/_coefficients_!F$9</f>
        <v>0.12087114993950489</v>
      </c>
      <c r="G300">
        <f>(_raw_predictions_!G300*(1-_raw_predictions_!$M300*'Score Dashboard'!$B$2) + 'Score Dashboard'!$B$2*_raw_predictions_!$M300*_coefficients_!G$12- _coefficients_!G$2)/_coefficients_!G$9</f>
        <v>1.1093767847357661</v>
      </c>
      <c r="H300">
        <f>(_coefficients_!H$2 - _raw_predictions_!H300*(1-_raw_predictions_!$M300*'Score Dashboard'!$B$2) - _raw_predictions_!$M300*'Score Dashboard'!$B$2*_coefficients_!H$12)/_coefficients_!H$9</f>
        <v>-1.0873997676821821</v>
      </c>
      <c r="I300">
        <f>(1-_raw_predictions_!$M300*'Score Dashboard'!$B$2) * _raw_predictions_!I300/_coefficients_!L$2 * (_raw_predictions_!J300-_coefficients_!I$2)/_coefficients_!I$9</f>
        <v>-0.27741780817436468</v>
      </c>
      <c r="J300">
        <f>(1-_raw_predictions_!$M300*'Score Dashboard'!$B$2) * _raw_predictions_!K300/_coefficients_!M$2 * (_raw_predictions_!L300-_coefficients_!J$2)/_coefficients_!J$9</f>
        <v>-0.4062564462537866</v>
      </c>
    </row>
    <row r="301" spans="1:10">
      <c r="A301" t="str">
        <f>_raw_predictions_!A301</f>
        <v>Anthony Davis</v>
      </c>
      <c r="B301">
        <f>(_raw_predictions_!B301*(1-_raw_predictions_!$M301) + 'Score Dashboard'!$B$2*_raw_predictions_!$M301*_coefficients_!B$12- _coefficients_!B$2)/_coefficients_!B$9</f>
        <v>0.55116282812191564</v>
      </c>
      <c r="C301">
        <f>(_raw_predictions_!C301*(1-_raw_predictions_!$M301*'Score Dashboard'!$B$2) + 'Score Dashboard'!$B$2*_raw_predictions_!$M301*_coefficients_!C$12- _coefficients_!C$2)/_coefficients_!C$9</f>
        <v>1.5781899010597507</v>
      </c>
      <c r="D301">
        <f>(_raw_predictions_!D301*(1-_raw_predictions_!$M301*'Score Dashboard'!$B$2) + 'Score Dashboard'!$B$2*_raw_predictions_!$M301*_coefficients_!D$12- _coefficients_!D$2)/_coefficients_!D$9</f>
        <v>-0.47741350792165738</v>
      </c>
      <c r="E301">
        <f>(_raw_predictions_!E301*(1-_raw_predictions_!$M301*'Score Dashboard'!$B$2) + 'Score Dashboard'!$B$2*_raw_predictions_!$M301*_coefficients_!E$12- _coefficients_!E$2)/_coefficients_!E$9</f>
        <v>1.8671265309029999E-2</v>
      </c>
      <c r="F301">
        <f>(_raw_predictions_!F301*(1-_raw_predictions_!$M301*'Score Dashboard'!$B$2) + 'Score Dashboard'!$B$2*_raw_predictions_!$M301*_coefficients_!F$12- _coefficients_!F$2)/_coefficients_!F$9</f>
        <v>1.7097131510054042</v>
      </c>
      <c r="G301">
        <f>(_raw_predictions_!G301*(1-_raw_predictions_!$M301*'Score Dashboard'!$B$2) + 'Score Dashboard'!$B$2*_raw_predictions_!$M301*_coefficients_!G$12- _coefficients_!G$2)/_coefficients_!G$9</f>
        <v>-0.88167225773128188</v>
      </c>
      <c r="H301">
        <f>(_coefficients_!H$2 - _raw_predictions_!H301*(1-_raw_predictions_!$M301*'Score Dashboard'!$B$2) - _raw_predictions_!$M301*'Score Dashboard'!$B$2*_coefficients_!H$12)/_coefficients_!H$9</f>
        <v>-0.18116008153617097</v>
      </c>
      <c r="I301">
        <f>(1-_raw_predictions_!$M301*'Score Dashboard'!$B$2) * _raw_predictions_!I301/_coefficients_!L$2 * (_raw_predictions_!J301-_coefficients_!I$2)/_coefficients_!I$9</f>
        <v>-0.42791637810553773</v>
      </c>
      <c r="J301">
        <f>(1-_raw_predictions_!$M301*'Score Dashboard'!$B$2) * _raw_predictions_!K301/_coefficients_!M$2 * (_raw_predictions_!L301-_coefficients_!J$2)/_coefficients_!J$9</f>
        <v>0.57241897267503428</v>
      </c>
    </row>
    <row r="302" spans="1:10">
      <c r="A302" t="str">
        <f>_raw_predictions_!A302</f>
        <v>Anfernee Simons</v>
      </c>
      <c r="B302">
        <f>(_raw_predictions_!B302*(1-_raw_predictions_!$M302) + 'Score Dashboard'!$B$2*_raw_predictions_!$M302*_coefficients_!B$12- _coefficients_!B$2)/_coefficients_!B$9</f>
        <v>0.35173215126603452</v>
      </c>
      <c r="C302">
        <f>(_raw_predictions_!C302*(1-_raw_predictions_!$M302*'Score Dashboard'!$B$2) + 'Score Dashboard'!$B$2*_raw_predictions_!$M302*_coefficients_!C$12- _coefficients_!C$2)/_coefficients_!C$9</f>
        <v>-0.93605859476575504</v>
      </c>
      <c r="D302">
        <f>(_raw_predictions_!D302*(1-_raw_predictions_!$M302*'Score Dashboard'!$B$2) + 'Score Dashboard'!$B$2*_raw_predictions_!$M302*_coefficients_!D$12- _coefficients_!D$2)/_coefficients_!D$9</f>
        <v>0.12950871455368901</v>
      </c>
      <c r="E302">
        <f>(_raw_predictions_!E302*(1-_raw_predictions_!$M302*'Score Dashboard'!$B$2) + 'Score Dashboard'!$B$2*_raw_predictions_!$M302*_coefficients_!E$12- _coefficients_!E$2)/_coefficients_!E$9</f>
        <v>-0.37675853821690919</v>
      </c>
      <c r="F302">
        <f>(_raw_predictions_!F302*(1-_raw_predictions_!$M302*'Score Dashboard'!$B$2) + 'Score Dashboard'!$B$2*_raw_predictions_!$M302*_coefficients_!F$12- _coefficients_!F$2)/_coefficients_!F$9</f>
        <v>-0.67945592540281963</v>
      </c>
      <c r="G302">
        <f>(_raw_predictions_!G302*(1-_raw_predictions_!$M302*'Score Dashboard'!$B$2) + 'Score Dashboard'!$B$2*_raw_predictions_!$M302*_coefficients_!G$12- _coefficients_!G$2)/_coefficients_!G$9</f>
        <v>1.0614628290440178</v>
      </c>
      <c r="H302">
        <f>(_coefficients_!H$2 - _raw_predictions_!H302*(1-_raw_predictions_!$M302*'Score Dashboard'!$B$2) - _raw_predictions_!$M302*'Score Dashboard'!$B$2*_coefficients_!H$12)/_coefficients_!H$9</f>
        <v>-0.10360155747505576</v>
      </c>
      <c r="I302">
        <f>(1-_raw_predictions_!$M302*'Score Dashboard'!$B$2) * _raw_predictions_!I302/_coefficients_!L$2 * (_raw_predictions_!J302-_coefficients_!I$2)/_coefficients_!I$9</f>
        <v>0.29524434751093415</v>
      </c>
      <c r="J302">
        <f>(1-_raw_predictions_!$M302*'Score Dashboard'!$B$2) * _raw_predictions_!K302/_coefficients_!M$2 * (_raw_predictions_!L302-_coefficients_!J$2)/_coefficients_!J$9</f>
        <v>-0.64386375014775488</v>
      </c>
    </row>
    <row r="303" spans="1:10">
      <c r="A303" t="str">
        <f>_raw_predictions_!A303</f>
        <v>Andrew Wiggins</v>
      </c>
      <c r="B303">
        <f>(_raw_predictions_!B303*(1-_raw_predictions_!$M303) + 'Score Dashboard'!$B$2*_raw_predictions_!$M303*_coefficients_!B$12- _coefficients_!B$2)/_coefficients_!B$9</f>
        <v>-0.19525341118411058</v>
      </c>
      <c r="C303">
        <f>(_raw_predictions_!C303*(1-_raw_predictions_!$M303*'Score Dashboard'!$B$2) + 'Score Dashboard'!$B$2*_raw_predictions_!$M303*_coefficients_!C$12- _coefficients_!C$2)/_coefficients_!C$9</f>
        <v>-0.35134319692333044</v>
      </c>
      <c r="D303">
        <f>(_raw_predictions_!D303*(1-_raw_predictions_!$M303*'Score Dashboard'!$B$2) + 'Score Dashboard'!$B$2*_raw_predictions_!$M303*_coefficients_!D$12- _coefficients_!D$2)/_coefficients_!D$9</f>
        <v>-0.56363684138861936</v>
      </c>
      <c r="E303">
        <f>(_raw_predictions_!E303*(1-_raw_predictions_!$M303*'Score Dashboard'!$B$2) + 'Score Dashboard'!$B$2*_raw_predictions_!$M303*_coefficients_!E$12- _coefficients_!E$2)/_coefficients_!E$9</f>
        <v>-2.5717248554200482E-3</v>
      </c>
      <c r="F303">
        <f>(_raw_predictions_!F303*(1-_raw_predictions_!$M303*'Score Dashboard'!$B$2) + 'Score Dashboard'!$B$2*_raw_predictions_!$M303*_coefficients_!F$12- _coefficients_!F$2)/_coefficients_!F$9</f>
        <v>0.16509613442977128</v>
      </c>
      <c r="G303">
        <f>(_raw_predictions_!G303*(1-_raw_predictions_!$M303*'Score Dashboard'!$B$2) + 'Score Dashboard'!$B$2*_raw_predictions_!$M303*_coefficients_!G$12- _coefficients_!G$2)/_coefficients_!G$9</f>
        <v>0.33871945405673587</v>
      </c>
      <c r="H303">
        <f>(_coefficients_!H$2 - _raw_predictions_!H303*(1-_raw_predictions_!$M303*'Score Dashboard'!$B$2) - _raw_predictions_!$M303*'Score Dashboard'!$B$2*_coefficients_!H$12)/_coefficients_!H$9</f>
        <v>0.39428591465239216</v>
      </c>
      <c r="I303">
        <f>(1-_raw_predictions_!$M303*'Score Dashboard'!$B$2) * _raw_predictions_!I303/_coefficients_!L$2 * (_raw_predictions_!J303-_coefficients_!I$2)/_coefficients_!I$9</f>
        <v>-0.48234125846839004</v>
      </c>
      <c r="J303">
        <f>(1-_raw_predictions_!$M303*'Score Dashboard'!$B$2) * _raw_predictions_!K303/_coefficients_!M$2 * (_raw_predictions_!L303-_coefficients_!J$2)/_coefficients_!J$9</f>
        <v>-0.1581708587116156</v>
      </c>
    </row>
    <row r="304" spans="1:10">
      <c r="A304" t="str">
        <f>_raw_predictions_!A304</f>
        <v>Andrew Nembhard</v>
      </c>
      <c r="B304">
        <f>(_raw_predictions_!B304*(1-_raw_predictions_!$M304) + 'Score Dashboard'!$B$2*_raw_predictions_!$M304*_coefficients_!B$12- _coefficients_!B$2)/_coefficients_!B$9</f>
        <v>-0.58366588209622228</v>
      </c>
      <c r="C304">
        <f>(_raw_predictions_!C304*(1-_raw_predictions_!$M304*'Score Dashboard'!$B$2) + 'Score Dashboard'!$B$2*_raw_predictions_!$M304*_coefficients_!C$12- _coefficients_!C$2)/_coefficients_!C$9</f>
        <v>-0.91472816963610171</v>
      </c>
      <c r="D304">
        <f>(_raw_predictions_!D304*(1-_raw_predictions_!$M304*'Score Dashboard'!$B$2) + 'Score Dashboard'!$B$2*_raw_predictions_!$M304*_coefficients_!D$12- _coefficients_!D$2)/_coefficients_!D$9</f>
        <v>0.40043287896126001</v>
      </c>
      <c r="E304">
        <f>(_raw_predictions_!E304*(1-_raw_predictions_!$M304*'Score Dashboard'!$B$2) + 'Score Dashboard'!$B$2*_raw_predictions_!$M304*_coefficients_!E$12- _coefficients_!E$2)/_coefficients_!E$9</f>
        <v>5.5776884131103432E-2</v>
      </c>
      <c r="F304">
        <f>(_raw_predictions_!F304*(1-_raw_predictions_!$M304*'Score Dashboard'!$B$2) + 'Score Dashboard'!$B$2*_raw_predictions_!$M304*_coefficients_!F$12- _coefficients_!F$2)/_coefficients_!F$9</f>
        <v>-0.68884370720773158</v>
      </c>
      <c r="G304">
        <f>(_raw_predictions_!G304*(1-_raw_predictions_!$M304*'Score Dashboard'!$B$2) + 'Score Dashboard'!$B$2*_raw_predictions_!$M304*_coefficients_!G$12- _coefficients_!G$2)/_coefficients_!G$9</f>
        <v>-5.9513679134369724E-2</v>
      </c>
      <c r="H304">
        <f>(_coefficients_!H$2 - _raw_predictions_!H304*(1-_raw_predictions_!$M304*'Score Dashboard'!$B$2) - _raw_predictions_!$M304*'Score Dashboard'!$B$2*_coefficients_!H$12)/_coefficients_!H$9</f>
        <v>0.1913374967624808</v>
      </c>
      <c r="I304">
        <f>(1-_raw_predictions_!$M304*'Score Dashboard'!$B$2) * _raw_predictions_!I304/_coefficients_!L$2 * (_raw_predictions_!J304-_coefficients_!I$2)/_coefficients_!I$9</f>
        <v>2.8111149013744955E-2</v>
      </c>
      <c r="J304">
        <f>(1-_raw_predictions_!$M304*'Score Dashboard'!$B$2) * _raw_predictions_!K304/_coefficients_!M$2 * (_raw_predictions_!L304-_coefficients_!J$2)/_coefficients_!J$9</f>
        <v>-0.38954773647082575</v>
      </c>
    </row>
    <row r="305" spans="1:10">
      <c r="A305" t="str">
        <f>_raw_predictions_!A305</f>
        <v>Andre Drummond</v>
      </c>
      <c r="B305">
        <f>(_raw_predictions_!B305*(1-_raw_predictions_!$M305) + 'Score Dashboard'!$B$2*_raw_predictions_!$M305*_coefficients_!B$12- _coefficients_!B$2)/_coefficients_!B$9</f>
        <v>-1.1252812235197414</v>
      </c>
      <c r="C305">
        <f>(_raw_predictions_!C305*(1-_raw_predictions_!$M305*'Score Dashboard'!$B$2) + 'Score Dashboard'!$B$2*_raw_predictions_!$M305*_coefficients_!C$12- _coefficients_!C$2)/_coefficients_!C$9</f>
        <v>0.15875766205405178</v>
      </c>
      <c r="D305">
        <f>(_raw_predictions_!D305*(1-_raw_predictions_!$M305*'Score Dashboard'!$B$2) + 'Score Dashboard'!$B$2*_raw_predictions_!$M305*_coefficients_!D$12- _coefficients_!D$2)/_coefficients_!D$9</f>
        <v>-1.23253736260004</v>
      </c>
      <c r="E305">
        <f>(_raw_predictions_!E305*(1-_raw_predictions_!$M305*'Score Dashboard'!$B$2) + 'Score Dashboard'!$B$2*_raw_predictions_!$M305*_coefficients_!E$12- _coefficients_!E$2)/_coefficients_!E$9</f>
        <v>-0.23109068297898003</v>
      </c>
      <c r="F305">
        <f>(_raw_predictions_!F305*(1-_raw_predictions_!$M305*'Score Dashboard'!$B$2) + 'Score Dashboard'!$B$2*_raw_predictions_!$M305*_coefficients_!F$12- _coefficients_!F$2)/_coefficients_!F$9</f>
        <v>-0.30068382280188494</v>
      </c>
      <c r="G305">
        <f>(_raw_predictions_!G305*(1-_raw_predictions_!$M305*'Score Dashboard'!$B$2) + 'Score Dashboard'!$B$2*_raw_predictions_!$M305*_coefficients_!G$12- _coefficients_!G$2)/_coefficients_!G$9</f>
        <v>-1.2327798340934641</v>
      </c>
      <c r="H305">
        <f>(_coefficients_!H$2 - _raw_predictions_!H305*(1-_raw_predictions_!$M305*'Score Dashboard'!$B$2) - _raw_predictions_!$M305*'Score Dashboard'!$B$2*_coefficients_!H$12)/_coefficients_!H$9</f>
        <v>0.52875124552396313</v>
      </c>
      <c r="I305">
        <f>(1-_raw_predictions_!$M305*'Score Dashboard'!$B$2) * _raw_predictions_!I305/_coefficients_!L$2 * (_raw_predictions_!J305-_coefficients_!I$2)/_coefficients_!I$9</f>
        <v>-0.79088543265693168</v>
      </c>
      <c r="J305">
        <f>(1-_raw_predictions_!$M305*'Score Dashboard'!$B$2) * _raw_predictions_!K305/_coefficients_!M$2 * (_raw_predictions_!L305-_coefficients_!J$2)/_coefficients_!J$9</f>
        <v>0.28571902867272442</v>
      </c>
    </row>
    <row r="306" spans="1:10">
      <c r="A306" t="str">
        <f>_raw_predictions_!A306</f>
        <v>Amir Coffey</v>
      </c>
      <c r="B306">
        <f>(_raw_predictions_!B306*(1-_raw_predictions_!$M306) + 'Score Dashboard'!$B$2*_raw_predictions_!$M306*_coefficients_!B$12- _coefficients_!B$2)/_coefficients_!B$9</f>
        <v>-1.203856689488211</v>
      </c>
      <c r="C306">
        <f>(_raw_predictions_!C306*(1-_raw_predictions_!$M306*'Score Dashboard'!$B$2) + 'Score Dashboard'!$B$2*_raw_predictions_!$M306*_coefficients_!C$12- _coefficients_!C$2)/_coefficients_!C$9</f>
        <v>-1.1803425886799197</v>
      </c>
      <c r="D306">
        <f>(_raw_predictions_!D306*(1-_raw_predictions_!$M306*'Score Dashboard'!$B$2) + 'Score Dashboard'!$B$2*_raw_predictions_!$M306*_coefficients_!D$12- _coefficients_!D$2)/_coefficients_!D$9</f>
        <v>-1.0627837721671127</v>
      </c>
      <c r="E306">
        <f>(_raw_predictions_!E306*(1-_raw_predictions_!$M306*'Score Dashboard'!$B$2) + 'Score Dashboard'!$B$2*_raw_predictions_!$M306*_coefficients_!E$12- _coefficients_!E$2)/_coefficients_!E$9</f>
        <v>-0.75864382608883196</v>
      </c>
      <c r="F306">
        <f>(_raw_predictions_!F306*(1-_raw_predictions_!$M306*'Score Dashboard'!$B$2) + 'Score Dashboard'!$B$2*_raw_predictions_!$M306*_coefficients_!F$12- _coefficients_!F$2)/_coefficients_!F$9</f>
        <v>-0.74184961394531312</v>
      </c>
      <c r="G306">
        <f>(_raw_predictions_!G306*(1-_raw_predictions_!$M306*'Score Dashboard'!$B$2) + 'Score Dashboard'!$B$2*_raw_predictions_!$M306*_coefficients_!G$12- _coefficients_!G$2)/_coefficients_!G$9</f>
        <v>-0.86834718228155106</v>
      </c>
      <c r="H306">
        <f>(_coefficients_!H$2 - _raw_predictions_!H306*(1-_raw_predictions_!$M306*'Score Dashboard'!$B$2) - _raw_predictions_!$M306*'Score Dashboard'!$B$2*_coefficients_!H$12)/_coefficients_!H$9</f>
        <v>0.92767353616732739</v>
      </c>
      <c r="I306">
        <f>(1-_raw_predictions_!$M306*'Score Dashboard'!$B$2) * _raw_predictions_!I306/_coefficients_!L$2 * (_raw_predictions_!J306-_coefficients_!I$2)/_coefficients_!I$9</f>
        <v>-1.9753623304478107E-2</v>
      </c>
      <c r="J306">
        <f>(1-_raw_predictions_!$M306*'Score Dashboard'!$B$2) * _raw_predictions_!K306/_coefficients_!M$2 * (_raw_predictions_!L306-_coefficients_!J$2)/_coefficients_!J$9</f>
        <v>-0.11021195111923328</v>
      </c>
    </row>
    <row r="307" spans="1:10">
      <c r="A307" t="str">
        <f>_raw_predictions_!A307</f>
        <v>Alperen Sengun</v>
      </c>
      <c r="B307">
        <f>(_raw_predictions_!B307*(1-_raw_predictions_!$M307) + 'Score Dashboard'!$B$2*_raw_predictions_!$M307*_coefficients_!B$12- _coefficients_!B$2)/_coefficients_!B$9</f>
        <v>0.14025980216141962</v>
      </c>
      <c r="C307">
        <f>(_raw_predictions_!C307*(1-_raw_predictions_!$M307*'Score Dashboard'!$B$2) + 'Score Dashboard'!$B$2*_raw_predictions_!$M307*_coefficients_!C$12- _coefficients_!C$2)/_coefficients_!C$9</f>
        <v>1.3955720650092533</v>
      </c>
      <c r="D307">
        <f>(_raw_predictions_!D307*(1-_raw_predictions_!$M307*'Score Dashboard'!$B$2) + 'Score Dashboard'!$B$2*_raw_predictions_!$M307*_coefficients_!D$12- _coefficients_!D$2)/_coefficients_!D$9</f>
        <v>0.30333013479815496</v>
      </c>
      <c r="E307">
        <f>(_raw_predictions_!E307*(1-_raw_predictions_!$M307*'Score Dashboard'!$B$2) + 'Score Dashboard'!$B$2*_raw_predictions_!$M307*_coefficients_!E$12- _coefficients_!E$2)/_coefficients_!E$9</f>
        <v>0.22724157351731081</v>
      </c>
      <c r="F307">
        <f>(_raw_predictions_!F307*(1-_raw_predictions_!$M307*'Score Dashboard'!$B$2) + 'Score Dashboard'!$B$2*_raw_predictions_!$M307*_coefficients_!F$12- _coefficients_!F$2)/_coefficients_!F$9</f>
        <v>0.53127852244929152</v>
      </c>
      <c r="G307">
        <f>(_raw_predictions_!G307*(1-_raw_predictions_!$M307*'Score Dashboard'!$B$2) + 'Score Dashboard'!$B$2*_raw_predictions_!$M307*_coefficients_!G$12- _coefficients_!G$2)/_coefficients_!G$9</f>
        <v>-1.0342433025253772</v>
      </c>
      <c r="H307">
        <f>(_coefficients_!H$2 - _raw_predictions_!H307*(1-_raw_predictions_!$M307*'Score Dashboard'!$B$2) - _raw_predictions_!$M307*'Score Dashboard'!$B$2*_coefficients_!H$12)/_coefficients_!H$9</f>
        <v>-0.85547983597001975</v>
      </c>
      <c r="I307">
        <f>(1-_raw_predictions_!$M307*'Score Dashboard'!$B$2) * _raw_predictions_!I307/_coefficients_!L$2 * (_raw_predictions_!J307-_coefficients_!I$2)/_coefficients_!I$9</f>
        <v>-0.67832061544112421</v>
      </c>
      <c r="J307">
        <f>(1-_raw_predictions_!$M307*'Score Dashboard'!$B$2) * _raw_predictions_!K307/_coefficients_!M$2 * (_raw_predictions_!L307-_coefficients_!J$2)/_coefficients_!J$9</f>
        <v>0.48306536194180488</v>
      </c>
    </row>
    <row r="308" spans="1:10">
      <c r="A308" t="str">
        <f>_raw_predictions_!A308</f>
        <v>Bam Adebayo</v>
      </c>
      <c r="B308">
        <f>(_raw_predictions_!B308*(1-_raw_predictions_!$M308) + 'Score Dashboard'!$B$2*_raw_predictions_!$M308*_coefficients_!B$12- _coefficients_!B$2)/_coefficients_!B$9</f>
        <v>0.51605882359431743</v>
      </c>
      <c r="C308">
        <f>(_raw_predictions_!C308*(1-_raw_predictions_!$M308*'Score Dashboard'!$B$2) + 'Score Dashboard'!$B$2*_raw_predictions_!$M308*_coefficients_!C$12- _coefficients_!C$2)/_coefficients_!C$9</f>
        <v>1.3158308596866106</v>
      </c>
      <c r="D308">
        <f>(_raw_predictions_!D308*(1-_raw_predictions_!$M308*'Score Dashboard'!$B$2) + 'Score Dashboard'!$B$2*_raw_predictions_!$M308*_coefficients_!D$12- _coefficients_!D$2)/_coefficients_!D$9</f>
        <v>6.1381509074440281E-2</v>
      </c>
      <c r="E308">
        <f>(_raw_predictions_!E308*(1-_raw_predictions_!$M308*'Score Dashboard'!$B$2) + 'Score Dashboard'!$B$2*_raw_predictions_!$M308*_coefficients_!E$12- _coefficients_!E$2)/_coefficients_!E$9</f>
        <v>0.27589589723790564</v>
      </c>
      <c r="F308">
        <f>(_raw_predictions_!F308*(1-_raw_predictions_!$M308*'Score Dashboard'!$B$2) + 'Score Dashboard'!$B$2*_raw_predictions_!$M308*_coefficients_!F$12- _coefficients_!F$2)/_coefficients_!F$9</f>
        <v>0.28766257908535148</v>
      </c>
      <c r="G308">
        <f>(_raw_predictions_!G308*(1-_raw_predictions_!$M308*'Score Dashboard'!$B$2) + 'Score Dashboard'!$B$2*_raw_predictions_!$M308*_coefficients_!G$12- _coefficients_!G$2)/_coefficients_!G$9</f>
        <v>-1.2018728715248292</v>
      </c>
      <c r="H308">
        <f>(_coefficients_!H$2 - _raw_predictions_!H308*(1-_raw_predictions_!$M308*'Score Dashboard'!$B$2) - _raw_predictions_!$M308*'Score Dashboard'!$B$2*_coefficients_!H$12)/_coefficients_!H$9</f>
        <v>-0.78063775961147819</v>
      </c>
      <c r="I308">
        <f>(1-_raw_predictions_!$M308*'Score Dashboard'!$B$2) * _raw_predictions_!I308/_coefficients_!L$2 * (_raw_predictions_!J308-_coefficients_!I$2)/_coefficients_!I$9</f>
        <v>-9.6805494757138594E-2</v>
      </c>
      <c r="J308">
        <f>(1-_raw_predictions_!$M308*'Score Dashboard'!$B$2) * _raw_predictions_!K308/_coefficients_!M$2 * (_raw_predictions_!L308-_coefficients_!J$2)/_coefficients_!J$9</f>
        <v>0.39269084704750273</v>
      </c>
    </row>
    <row r="309" spans="1:10">
      <c r="A309" t="str">
        <f>_raw_predictions_!A309</f>
        <v>Alex Len</v>
      </c>
      <c r="B309">
        <f>(_raw_predictions_!B309*(1-_raw_predictions_!$M309) + 'Score Dashboard'!$B$2*_raw_predictions_!$M309*_coefficients_!B$12- _coefficients_!B$2)/_coefficients_!B$9</f>
        <v>-1.23859815440943</v>
      </c>
      <c r="C309">
        <f>(_raw_predictions_!C309*(1-_raw_predictions_!$M309*'Score Dashboard'!$B$2) + 'Score Dashboard'!$B$2*_raw_predictions_!$M309*_coefficients_!C$12- _coefficients_!C$2)/_coefficients_!C$9</f>
        <v>-0.9829377925340621</v>
      </c>
      <c r="D309">
        <f>(_raw_predictions_!D309*(1-_raw_predictions_!$M309*'Score Dashboard'!$B$2) + 'Score Dashboard'!$B$2*_raw_predictions_!$M309*_coefficients_!D$12- _coefficients_!D$2)/_coefficients_!D$9</f>
        <v>-1.0977028380480032</v>
      </c>
      <c r="E309">
        <f>(_raw_predictions_!E309*(1-_raw_predictions_!$M309*'Score Dashboard'!$B$2) + 'Score Dashboard'!$B$2*_raw_predictions_!$M309*_coefficients_!E$12- _coefficients_!E$2)/_coefficients_!E$9</f>
        <v>-0.77161591542121333</v>
      </c>
      <c r="F309">
        <f>(_raw_predictions_!F309*(1-_raw_predictions_!$M309*'Score Dashboard'!$B$2) + 'Score Dashboard'!$B$2*_raw_predictions_!$M309*_coefficients_!F$12- _coefficients_!F$2)/_coefficients_!F$9</f>
        <v>-0.39560548886492841</v>
      </c>
      <c r="G309">
        <f>(_raw_predictions_!G309*(1-_raw_predictions_!$M309*'Score Dashboard'!$B$2) + 'Score Dashboard'!$B$2*_raw_predictions_!$M309*_coefficients_!G$12- _coefficients_!G$2)/_coefficients_!G$9</f>
        <v>-0.9477950594861837</v>
      </c>
      <c r="H309">
        <f>(_coefficients_!H$2 - _raw_predictions_!H309*(1-_raw_predictions_!$M309*'Score Dashboard'!$B$2) - _raw_predictions_!$M309*'Score Dashboard'!$B$2*_coefficients_!H$12)/_coefficients_!H$9</f>
        <v>0.91622602296045308</v>
      </c>
      <c r="I309">
        <f>(1-_raw_predictions_!$M309*'Score Dashboard'!$B$2) * _raw_predictions_!I309/_coefficients_!L$2 * (_raw_predictions_!J309-_coefficients_!I$2)/_coefficients_!I$9</f>
        <v>-6.9198454110514243E-2</v>
      </c>
      <c r="J309">
        <f>(1-_raw_predictions_!$M309*'Score Dashboard'!$B$2) * _raw_predictions_!K309/_coefficients_!M$2 * (_raw_predictions_!L309-_coefficients_!J$2)/_coefficients_!J$9</f>
        <v>2.726233423633426E-2</v>
      </c>
    </row>
    <row r="310" spans="1:10">
      <c r="A310" t="str">
        <f>_raw_predictions_!A310</f>
        <v>Alex Caruso</v>
      </c>
      <c r="B310">
        <f>(_raw_predictions_!B310*(1-_raw_predictions_!$M310) + 'Score Dashboard'!$B$2*_raw_predictions_!$M310*_coefficients_!B$12- _coefficients_!B$2)/_coefficients_!B$9</f>
        <v>-1.122223656742213</v>
      </c>
      <c r="C310">
        <f>(_raw_predictions_!C310*(1-_raw_predictions_!$M310*'Score Dashboard'!$B$2) + 'Score Dashboard'!$B$2*_raw_predictions_!$M310*_coefficients_!C$12- _coefficients_!C$2)/_coefficients_!C$9</f>
        <v>-0.94219815087610348</v>
      </c>
      <c r="D310">
        <f>(_raw_predictions_!D310*(1-_raw_predictions_!$M310*'Score Dashboard'!$B$2) + 'Score Dashboard'!$B$2*_raw_predictions_!$M310*_coefficients_!D$12- _coefficients_!D$2)/_coefficients_!D$9</f>
        <v>-0.37139985736512032</v>
      </c>
      <c r="E310">
        <f>(_raw_predictions_!E310*(1-_raw_predictions_!$M310*'Score Dashboard'!$B$2) + 'Score Dashboard'!$B$2*_raw_predictions_!$M310*_coefficients_!E$12- _coefficients_!E$2)/_coefficients_!E$9</f>
        <v>0.33250385450297326</v>
      </c>
      <c r="F310">
        <f>(_raw_predictions_!F310*(1-_raw_predictions_!$M310*'Score Dashboard'!$B$2) + 'Score Dashboard'!$B$2*_raw_predictions_!$M310*_coefficients_!F$12- _coefficients_!F$2)/_coefficients_!F$9</f>
        <v>-0.22124354951691544</v>
      </c>
      <c r="G310">
        <f>(_raw_predictions_!G310*(1-_raw_predictions_!$M310*'Score Dashboard'!$B$2) + 'Score Dashboard'!$B$2*_raw_predictions_!$M310*_coefficients_!G$12- _coefficients_!G$2)/_coefficients_!G$9</f>
        <v>-0.63195055085893759</v>
      </c>
      <c r="H310">
        <f>(_coefficients_!H$2 - _raw_predictions_!H310*(1-_raw_predictions_!$M310*'Score Dashboard'!$B$2) - _raw_predictions_!$M310*'Score Dashboard'!$B$2*_coefficients_!H$12)/_coefficients_!H$9</f>
        <v>0.54792365129497533</v>
      </c>
      <c r="I310">
        <f>(1-_raw_predictions_!$M310*'Score Dashboard'!$B$2) * _raw_predictions_!I310/_coefficients_!L$2 * (_raw_predictions_!J310-_coefficients_!I$2)/_coefficients_!I$9</f>
        <v>-0.13229710633327507</v>
      </c>
      <c r="J310">
        <f>(1-_raw_predictions_!$M310*'Score Dashboard'!$B$2) * _raw_predictions_!K310/_coefficients_!M$2 * (_raw_predictions_!L310-_coefficients_!J$2)/_coefficients_!J$9</f>
        <v>-0.24049026150452474</v>
      </c>
    </row>
    <row r="311" spans="1:10">
      <c r="A311" t="str">
        <f>_raw_predictions_!A311</f>
        <v>Aleksej Pokusevski</v>
      </c>
      <c r="B311">
        <f>(_raw_predictions_!B311*(1-_raw_predictions_!$M311) + 'Score Dashboard'!$B$2*_raw_predictions_!$M311*_coefficients_!B$12- _coefficients_!B$2)/_coefficients_!B$9</f>
        <v>-0.87016321833638977</v>
      </c>
      <c r="C311">
        <f>(_raw_predictions_!C311*(1-_raw_predictions_!$M311*'Score Dashboard'!$B$2) + 'Score Dashboard'!$B$2*_raw_predictions_!$M311*_coefficients_!C$12- _coefficients_!C$2)/_coefficients_!C$9</f>
        <v>-0.46399413091359454</v>
      </c>
      <c r="D311">
        <f>(_raw_predictions_!D311*(1-_raw_predictions_!$M311*'Score Dashboard'!$B$2) + 'Score Dashboard'!$B$2*_raw_predictions_!$M311*_coefficients_!D$12- _coefficients_!D$2)/_coefficients_!D$9</f>
        <v>-0.74676427905463039</v>
      </c>
      <c r="E311">
        <f>(_raw_predictions_!E311*(1-_raw_predictions_!$M311*'Score Dashboard'!$B$2) + 'Score Dashboard'!$B$2*_raw_predictions_!$M311*_coefficients_!E$12- _coefficients_!E$2)/_coefficients_!E$9</f>
        <v>-0.492461143985364</v>
      </c>
      <c r="F311">
        <f>(_raw_predictions_!F311*(1-_raw_predictions_!$M311*'Score Dashboard'!$B$2) + 'Score Dashboard'!$B$2*_raw_predictions_!$M311*_coefficients_!F$12- _coefficients_!F$2)/_coefficients_!F$9</f>
        <v>0.55529736639789617</v>
      </c>
      <c r="G311">
        <f>(_raw_predictions_!G311*(1-_raw_predictions_!$M311*'Score Dashboard'!$B$2) + 'Score Dashboard'!$B$2*_raw_predictions_!$M311*_coefficients_!G$12- _coefficients_!G$2)/_coefficients_!G$9</f>
        <v>-0.54172278603814306</v>
      </c>
      <c r="H311">
        <f>(_coefficients_!H$2 - _raw_predictions_!H311*(1-_raw_predictions_!$M311*'Score Dashboard'!$B$2) - _raw_predictions_!$M311*'Score Dashboard'!$B$2*_coefficients_!H$12)/_coefficients_!H$9</f>
        <v>0.41481755403311127</v>
      </c>
      <c r="I311">
        <f>(1-_raw_predictions_!$M311*'Score Dashboard'!$B$2) * _raw_predictions_!I311/_coefficients_!L$2 * (_raw_predictions_!J311-_coefficients_!I$2)/_coefficients_!I$9</f>
        <v>-0.16659283630364852</v>
      </c>
      <c r="J311">
        <f>(1-_raw_predictions_!$M311*'Score Dashboard'!$B$2) * _raw_predictions_!K311/_coefficients_!M$2 * (_raw_predictions_!L311-_coefficients_!J$2)/_coefficients_!J$9</f>
        <v>-0.20709011201536737</v>
      </c>
    </row>
    <row r="312" spans="1:10">
      <c r="A312" t="str">
        <f>_raw_predictions_!A312</f>
        <v>Alec Burks</v>
      </c>
      <c r="B312">
        <f>(_raw_predictions_!B312*(1-_raw_predictions_!$M312) + 'Score Dashboard'!$B$2*_raw_predictions_!$M312*_coefficients_!B$12- _coefficients_!B$2)/_coefficients_!B$9</f>
        <v>-0.61007023833210638</v>
      </c>
      <c r="C312">
        <f>(_raw_predictions_!C312*(1-_raw_predictions_!$M312*'Score Dashboard'!$B$2) + 'Score Dashboard'!$B$2*_raw_predictions_!$M312*_coefficients_!C$12- _coefficients_!C$2)/_coefficients_!C$9</f>
        <v>-0.7651486579104726</v>
      </c>
      <c r="D312">
        <f>(_raw_predictions_!D312*(1-_raw_predictions_!$M312*'Score Dashboard'!$B$2) + 'Score Dashboard'!$B$2*_raw_predictions_!$M312*_coefficients_!D$12- _coefficients_!D$2)/_coefficients_!D$9</f>
        <v>-0.61606776681222086</v>
      </c>
      <c r="E312">
        <f>(_raw_predictions_!E312*(1-_raw_predictions_!$M312*'Score Dashboard'!$B$2) + 'Score Dashboard'!$B$2*_raw_predictions_!$M312*_coefficients_!E$12- _coefficients_!E$2)/_coefficients_!E$9</f>
        <v>-0.3315627633616321</v>
      </c>
      <c r="F312">
        <f>(_raw_predictions_!F312*(1-_raw_predictions_!$M312*'Score Dashboard'!$B$2) + 'Score Dashboard'!$B$2*_raw_predictions_!$M312*_coefficients_!F$12- _coefficients_!F$2)/_coefficients_!F$9</f>
        <v>-0.65524060793615135</v>
      </c>
      <c r="G312">
        <f>(_raw_predictions_!G312*(1-_raw_predictions_!$M312*'Score Dashboard'!$B$2) + 'Score Dashboard'!$B$2*_raw_predictions_!$M312*_coefficients_!G$12- _coefficients_!G$2)/_coefficients_!G$9</f>
        <v>5.288782946399509E-2</v>
      </c>
      <c r="H312">
        <f>(_coefficients_!H$2 - _raw_predictions_!H312*(1-_raw_predictions_!$M312*'Score Dashboard'!$B$2) - _raw_predictions_!$M312*'Score Dashboard'!$B$2*_coefficients_!H$12)/_coefficients_!H$9</f>
        <v>0.64533305364181937</v>
      </c>
      <c r="I312">
        <f>(1-_raw_predictions_!$M312*'Score Dashboard'!$B$2) * _raw_predictions_!I312/_coefficients_!L$2 * (_raw_predictions_!J312-_coefficients_!I$2)/_coefficients_!I$9</f>
        <v>0.11364230869961459</v>
      </c>
      <c r="J312">
        <f>(1-_raw_predictions_!$M312*'Score Dashboard'!$B$2) * _raw_predictions_!K312/_coefficients_!M$2 * (_raw_predictions_!L312-_coefficients_!J$2)/_coefficients_!J$9</f>
        <v>-0.40655503370337776</v>
      </c>
    </row>
    <row r="313" spans="1:10">
      <c r="A313" t="str">
        <f>_raw_predictions_!A313</f>
        <v>Al Horford</v>
      </c>
      <c r="B313">
        <f>(_raw_predictions_!B313*(1-_raw_predictions_!$M313) + 'Score Dashboard'!$B$2*_raw_predictions_!$M313*_coefficients_!B$12- _coefficients_!B$2)/_coefficients_!B$9</f>
        <v>-0.98376941514927407</v>
      </c>
      <c r="C313">
        <f>(_raw_predictions_!C313*(1-_raw_predictions_!$M313*'Score Dashboard'!$B$2) + 'Score Dashboard'!$B$2*_raw_predictions_!$M313*_coefficients_!C$12- _coefficients_!C$2)/_coefficients_!C$9</f>
        <v>-0.43482779934385241</v>
      </c>
      <c r="D313">
        <f>(_raw_predictions_!D313*(1-_raw_predictions_!$M313*'Score Dashboard'!$B$2) + 'Score Dashboard'!$B$2*_raw_predictions_!$M313*_coefficients_!D$12- _coefficients_!D$2)/_coefficients_!D$9</f>
        <v>-0.53395876730296565</v>
      </c>
      <c r="E313">
        <f>(_raw_predictions_!E313*(1-_raw_predictions_!$M313*'Score Dashboard'!$B$2) + 'Score Dashboard'!$B$2*_raw_predictions_!$M313*_coefficients_!E$12- _coefficients_!E$2)/_coefficients_!E$9</f>
        <v>-0.58337227843530604</v>
      </c>
      <c r="F313">
        <f>(_raw_predictions_!F313*(1-_raw_predictions_!$M313*'Score Dashboard'!$B$2) + 'Score Dashboard'!$B$2*_raw_predictions_!$M313*_coefficients_!F$12- _coefficients_!F$2)/_coefficients_!F$9</f>
        <v>0.13736089699566859</v>
      </c>
      <c r="G313">
        <f>(_raw_predictions_!G313*(1-_raw_predictions_!$M313*'Score Dashboard'!$B$2) + 'Score Dashboard'!$B$2*_raw_predictions_!$M313*_coefficients_!G$12- _coefficients_!G$2)/_coefficients_!G$9</f>
        <v>-0.10857983298036515</v>
      </c>
      <c r="H313">
        <f>(_coefficients_!H$2 - _raw_predictions_!H313*(1-_raw_predictions_!$M313*'Score Dashboard'!$B$2) - _raw_predictions_!$M313*'Score Dashboard'!$B$2*_coefficients_!H$12)/_coefficients_!H$9</f>
        <v>1.0494092830843265</v>
      </c>
      <c r="I313">
        <f>(1-_raw_predictions_!$M313*'Score Dashboard'!$B$2) * _raw_predictions_!I313/_coefficients_!L$2 * (_raw_predictions_!J313-_coefficients_!I$2)/_coefficients_!I$9</f>
        <v>-1.7906784974155345E-2</v>
      </c>
      <c r="J313">
        <f>(1-_raw_predictions_!$M313*'Score Dashboard'!$B$2) * _raw_predictions_!K313/_coefficients_!M$2 * (_raw_predictions_!L313-_coefficients_!J$2)/_coefficients_!J$9</f>
        <v>-0.1586307777180577</v>
      </c>
    </row>
    <row r="314" spans="1:10">
      <c r="A314" t="str">
        <f>_raw_predictions_!A314</f>
        <v>Admiral Schofield</v>
      </c>
      <c r="B314">
        <f>(_raw_predictions_!B314*(1-_raw_predictions_!$M314) + 'Score Dashboard'!$B$2*_raw_predictions_!$M314*_coefficients_!B$12- _coefficients_!B$2)/_coefficients_!B$9</f>
        <v>-1.1878155483248156</v>
      </c>
      <c r="C314">
        <f>(_raw_predictions_!C314*(1-_raw_predictions_!$M314*'Score Dashboard'!$B$2) + 'Score Dashboard'!$B$2*_raw_predictions_!$M314*_coefficients_!C$12- _coefficients_!C$2)/_coefficients_!C$9</f>
        <v>-0.90371043750733548</v>
      </c>
      <c r="D314">
        <f>(_raw_predictions_!D314*(1-_raw_predictions_!$M314*'Score Dashboard'!$B$2) + 'Score Dashboard'!$B$2*_raw_predictions_!$M314*_coefficients_!D$12- _coefficients_!D$2)/_coefficients_!D$9</f>
        <v>-1.0830243943161471</v>
      </c>
      <c r="E314">
        <f>(_raw_predictions_!E314*(1-_raw_predictions_!$M314*'Score Dashboard'!$B$2) + 'Score Dashboard'!$B$2*_raw_predictions_!$M314*_coefficients_!E$12- _coefficients_!E$2)/_coefficients_!E$9</f>
        <v>-0.73664083293822036</v>
      </c>
      <c r="F314">
        <f>(_raw_predictions_!F314*(1-_raw_predictions_!$M314*'Score Dashboard'!$B$2) + 'Score Dashboard'!$B$2*_raw_predictions_!$M314*_coefficients_!F$12- _coefficients_!F$2)/_coefficients_!F$9</f>
        <v>-0.66800274812040306</v>
      </c>
      <c r="G314">
        <f>(_raw_predictions_!G314*(1-_raw_predictions_!$M314*'Score Dashboard'!$B$2) + 'Score Dashboard'!$B$2*_raw_predictions_!$M314*_coefficients_!G$12- _coefficients_!G$2)/_coefficients_!G$9</f>
        <v>-0.62435204684569012</v>
      </c>
      <c r="H314">
        <f>(_coefficients_!H$2 - _raw_predictions_!H314*(1-_raw_predictions_!$M314*'Score Dashboard'!$B$2) - _raw_predictions_!$M314*'Score Dashboard'!$B$2*_coefficients_!H$12)/_coefficients_!H$9</f>
        <v>0.95546382896788495</v>
      </c>
      <c r="I314">
        <f>(1-_raw_predictions_!$M314*'Score Dashboard'!$B$2) * _raw_predictions_!I314/_coefficients_!L$2 * (_raw_predictions_!J314-_coefficients_!I$2)/_coefficients_!I$9</f>
        <v>-3.7401081543382161E-2</v>
      </c>
      <c r="J314">
        <f>(1-_raw_predictions_!$M314*'Score Dashboard'!$B$2) * _raw_predictions_!K314/_coefficients_!M$2 * (_raw_predictions_!L314-_coefficients_!J$2)/_coefficients_!J$9</f>
        <v>-8.8055997552503054E-2</v>
      </c>
    </row>
    <row r="315" spans="1:10">
      <c r="A315" t="str">
        <f>_raw_predictions_!A315</f>
        <v>Aaron Wiggins</v>
      </c>
      <c r="B315">
        <f>(_raw_predictions_!B315*(1-_raw_predictions_!$M315) + 'Score Dashboard'!$B$2*_raw_predictions_!$M315*_coefficients_!B$12- _coefficients_!B$2)/_coefficients_!B$9</f>
        <v>-0.92382183943271501</v>
      </c>
      <c r="C315">
        <f>(_raw_predictions_!C315*(1-_raw_predictions_!$M315*'Score Dashboard'!$B$2) + 'Score Dashboard'!$B$2*_raw_predictions_!$M315*_coefficients_!C$12- _coefficients_!C$2)/_coefficients_!C$9</f>
        <v>-0.7584036952949369</v>
      </c>
      <c r="D315">
        <f>(_raw_predictions_!D315*(1-_raw_predictions_!$M315*'Score Dashboard'!$B$2) + 'Score Dashboard'!$B$2*_raw_predictions_!$M315*_coefficients_!D$12- _coefficients_!D$2)/_coefficients_!D$9</f>
        <v>-1.0017041352373734</v>
      </c>
      <c r="E315">
        <f>(_raw_predictions_!E315*(1-_raw_predictions_!$M315*'Score Dashboard'!$B$2) + 'Score Dashboard'!$B$2*_raw_predictions_!$M315*_coefficients_!E$12- _coefficients_!E$2)/_coefficients_!E$9</f>
        <v>-0.34322670522686666</v>
      </c>
      <c r="F315">
        <f>(_raw_predictions_!F315*(1-_raw_predictions_!$M315*'Score Dashboard'!$B$2) + 'Score Dashboard'!$B$2*_raw_predictions_!$M315*_coefficients_!F$12- _coefficients_!F$2)/_coefficients_!F$9</f>
        <v>-0.63907205427079017</v>
      </c>
      <c r="G315">
        <f>(_raw_predictions_!G315*(1-_raw_predictions_!$M315*'Score Dashboard'!$B$2) + 'Score Dashboard'!$B$2*_raw_predictions_!$M315*_coefficients_!G$12- _coefficients_!G$2)/_coefficients_!G$9</f>
        <v>-0.56953603410109044</v>
      </c>
      <c r="H315">
        <f>(_coefficients_!H$2 - _raw_predictions_!H315*(1-_raw_predictions_!$M315*'Score Dashboard'!$B$2) - _raw_predictions_!$M315*'Score Dashboard'!$B$2*_coefficients_!H$12)/_coefficients_!H$9</f>
        <v>0.8083317469223662</v>
      </c>
      <c r="I315">
        <f>(1-_raw_predictions_!$M315*'Score Dashboard'!$B$2) * _raw_predictions_!I315/_coefficients_!L$2 * (_raw_predictions_!J315-_coefficients_!I$2)/_coefficients_!I$9</f>
        <v>-2.5308978061671612E-2</v>
      </c>
      <c r="J315">
        <f>(1-_raw_predictions_!$M315*'Score Dashboard'!$B$2) * _raw_predictions_!K315/_coefficients_!M$2 * (_raw_predictions_!L315-_coefficients_!J$2)/_coefficients_!J$9</f>
        <v>-6.0034822705660934E-2</v>
      </c>
    </row>
    <row r="316" spans="1:10">
      <c r="A316" t="str">
        <f>_raw_predictions_!A316</f>
        <v>Aaron Nesmith</v>
      </c>
      <c r="B316">
        <f>(_raw_predictions_!B316*(1-_raw_predictions_!$M316) + 'Score Dashboard'!$B$2*_raw_predictions_!$M316*_coefficients_!B$12- _coefficients_!B$2)/_coefficients_!B$9</f>
        <v>-0.70637472051174011</v>
      </c>
      <c r="C316">
        <f>(_raw_predictions_!C316*(1-_raw_predictions_!$M316*'Score Dashboard'!$B$2) + 'Score Dashboard'!$B$2*_raw_predictions_!$M316*_coefficients_!C$12- _coefficients_!C$2)/_coefficients_!C$9</f>
        <v>-0.71401412374576878</v>
      </c>
      <c r="D316">
        <f>(_raw_predictions_!D316*(1-_raw_predictions_!$M316*'Score Dashboard'!$B$2) + 'Score Dashboard'!$B$2*_raw_predictions_!$M316*_coefficients_!D$12- _coefficients_!D$2)/_coefficients_!D$9</f>
        <v>-0.93640950070385731</v>
      </c>
      <c r="E316">
        <f>(_raw_predictions_!E316*(1-_raw_predictions_!$M316*'Score Dashboard'!$B$2) + 'Score Dashboard'!$B$2*_raw_predictions_!$M316*_coefficients_!E$12- _coefficients_!E$2)/_coefficients_!E$9</f>
        <v>-0.25655983508920133</v>
      </c>
      <c r="F316">
        <f>(_raw_predictions_!F316*(1-_raw_predictions_!$M316*'Score Dashboard'!$B$2) + 'Score Dashboard'!$B$2*_raw_predictions_!$M316*_coefficients_!F$12- _coefficients_!F$2)/_coefficients_!F$9</f>
        <v>-0.33758144320168804</v>
      </c>
      <c r="G316">
        <f>(_raw_predictions_!G316*(1-_raw_predictions_!$M316*'Score Dashboard'!$B$2) + 'Score Dashboard'!$B$2*_raw_predictions_!$M316*_coefficients_!G$12- _coefficients_!G$2)/_coefficients_!G$9</f>
        <v>4.5177934137562492E-2</v>
      </c>
      <c r="H316">
        <f>(_coefficients_!H$2 - _raw_predictions_!H316*(1-_raw_predictions_!$M316*'Score Dashboard'!$B$2) - _raw_predictions_!$M316*'Score Dashboard'!$B$2*_coefficients_!H$12)/_coefficients_!H$9</f>
        <v>0.67178126010491479</v>
      </c>
      <c r="I316">
        <f>(1-_raw_predictions_!$M316*'Score Dashboard'!$B$2) * _raw_predictions_!I316/_coefficients_!L$2 * (_raw_predictions_!J316-_coefficients_!I$2)/_coefficients_!I$9</f>
        <v>6.2282433527034102E-2</v>
      </c>
      <c r="J316">
        <f>(1-_raw_predictions_!$M316*'Score Dashboard'!$B$2) * _raw_predictions_!K316/_coefficients_!M$2 * (_raw_predictions_!L316-_coefficients_!J$2)/_coefficients_!J$9</f>
        <v>-0.44772261274526837</v>
      </c>
    </row>
    <row r="317" spans="1:10">
      <c r="A317" t="str">
        <f>_raw_predictions_!A317</f>
        <v>Aaron Holiday</v>
      </c>
      <c r="B317">
        <f>(_raw_predictions_!B317*(1-_raw_predictions_!$M317) + 'Score Dashboard'!$B$2*_raw_predictions_!$M317*_coefficients_!B$12- _coefficients_!B$2)/_coefficients_!B$9</f>
        <v>-1.133809895652133</v>
      </c>
      <c r="C317">
        <f>(_raw_predictions_!C317*(1-_raw_predictions_!$M317*'Score Dashboard'!$B$2) + 'Score Dashboard'!$B$2*_raw_predictions_!$M317*_coefficients_!C$12- _coefficients_!C$2)/_coefficients_!C$9</f>
        <v>-1.2284403187111481</v>
      </c>
      <c r="D317">
        <f>(_raw_predictions_!D317*(1-_raw_predictions_!$M317*'Score Dashboard'!$B$2) + 'Score Dashboard'!$B$2*_raw_predictions_!$M317*_coefficients_!D$12- _coefficients_!D$2)/_coefficients_!D$9</f>
        <v>-0.68710498202596659</v>
      </c>
      <c r="E317">
        <f>(_raw_predictions_!E317*(1-_raw_predictions_!$M317*'Score Dashboard'!$B$2) + 'Score Dashboard'!$B$2*_raw_predictions_!$M317*_coefficients_!E$12- _coefficients_!E$2)/_coefficients_!E$9</f>
        <v>-0.35085136621281399</v>
      </c>
      <c r="F317">
        <f>(_raw_predictions_!F317*(1-_raw_predictions_!$M317*'Score Dashboard'!$B$2) + 'Score Dashboard'!$B$2*_raw_predictions_!$M317*_coefficients_!F$12- _coefficients_!F$2)/_coefficients_!F$9</f>
        <v>-0.69615226403939279</v>
      </c>
      <c r="G317">
        <f>(_raw_predictions_!G317*(1-_raw_predictions_!$M317*'Score Dashboard'!$B$2) + 'Score Dashboard'!$B$2*_raw_predictions_!$M317*_coefficients_!G$12- _coefficients_!G$2)/_coefficients_!G$9</f>
        <v>-0.64138696462795575</v>
      </c>
      <c r="H317">
        <f>(_coefficients_!H$2 - _raw_predictions_!H317*(1-_raw_predictions_!$M317*'Score Dashboard'!$B$2) - _raw_predictions_!$M317*'Score Dashboard'!$B$2*_coefficients_!H$12)/_coefficients_!H$9</f>
        <v>0.78337089866587284</v>
      </c>
      <c r="I317">
        <f>(1-_raw_predictions_!$M317*'Score Dashboard'!$B$2) * _raw_predictions_!I317/_coefficients_!L$2 * (_raw_predictions_!J317-_coefficients_!I$2)/_coefficients_!I$9</f>
        <v>2.0767979765671105E-2</v>
      </c>
      <c r="J317">
        <f>(1-_raw_predictions_!$M317*'Score Dashboard'!$B$2) * _raw_predictions_!K317/_coefficients_!M$2 * (_raw_predictions_!L317-_coefficients_!J$2)/_coefficients_!J$9</f>
        <v>-0.20188165545147496</v>
      </c>
    </row>
    <row r="318" spans="1:10">
      <c r="A318" t="str">
        <f>_raw_predictions_!A318</f>
        <v>Aaron Gordon</v>
      </c>
      <c r="B318">
        <f>(_raw_predictions_!B318*(1-_raw_predictions_!$M318) + 'Score Dashboard'!$B$2*_raw_predictions_!$M318*_coefficients_!B$12- _coefficients_!B$2)/_coefficients_!B$9</f>
        <v>1.9069230104179411E-2</v>
      </c>
      <c r="C318">
        <f>(_raw_predictions_!C318*(1-_raw_predictions_!$M318*'Score Dashboard'!$B$2) + 'Score Dashboard'!$B$2*_raw_predictions_!$M318*_coefficients_!C$12- _coefficients_!C$2)/_coefficients_!C$9</f>
        <v>0.16695474686130027</v>
      </c>
      <c r="D318">
        <f>(_raw_predictions_!D318*(1-_raw_predictions_!$M318*'Score Dashboard'!$B$2) + 'Score Dashboard'!$B$2*_raw_predictions_!$M318*_coefficients_!D$12- _coefficients_!D$2)/_coefficients_!D$9</f>
        <v>-0.30192130930413091</v>
      </c>
      <c r="E318">
        <f>(_raw_predictions_!E318*(1-_raw_predictions_!$M318*'Score Dashboard'!$B$2) + 'Score Dashboard'!$B$2*_raw_predictions_!$M318*_coefficients_!E$12- _coefficients_!E$2)/_coefficients_!E$9</f>
        <v>-0.12114990250460493</v>
      </c>
      <c r="F318">
        <f>(_raw_predictions_!F318*(1-_raw_predictions_!$M318*'Score Dashboard'!$B$2) + 'Score Dashboard'!$B$2*_raw_predictions_!$M318*_coefficients_!F$12- _coefficients_!F$2)/_coefficients_!F$9</f>
        <v>-3.2896092434791357E-2</v>
      </c>
      <c r="G318">
        <f>(_raw_predictions_!G318*(1-_raw_predictions_!$M318*'Score Dashboard'!$B$2) + 'Score Dashboard'!$B$2*_raw_predictions_!$M318*_coefficients_!G$12- _coefficients_!G$2)/_coefficients_!G$9</f>
        <v>-0.5079625948428762</v>
      </c>
      <c r="H318">
        <f>(_coefficients_!H$2 - _raw_predictions_!H318*(1-_raw_predictions_!$M318*'Score Dashboard'!$B$2) - _raw_predictions_!$M318*'Score Dashboard'!$B$2*_coefficients_!H$12)/_coefficients_!H$9</f>
        <v>0.2252328948792329</v>
      </c>
      <c r="I318">
        <f>(1-_raw_predictions_!$M318*'Score Dashboard'!$B$2) * _raw_predictions_!I318/_coefficients_!L$2 * (_raw_predictions_!J318-_coefficients_!I$2)/_coefficients_!I$9</f>
        <v>-0.67858659882341388</v>
      </c>
      <c r="J318">
        <f>(1-_raw_predictions_!$M318*'Score Dashboard'!$B$2) * _raw_predictions_!K318/_coefficients_!M$2 * (_raw_predictions_!L318-_coefficients_!J$2)/_coefficients_!J$9</f>
        <v>0.29213272220437708</v>
      </c>
    </row>
    <row r="319" spans="1:10">
      <c r="A319" t="str">
        <f>_raw_predictions_!A319</f>
        <v>AJ Griffin</v>
      </c>
      <c r="B319">
        <f>(_raw_predictions_!B319*(1-_raw_predictions_!$M319) + 'Score Dashboard'!$B$2*_raw_predictions_!$M319*_coefficients_!B$12- _coefficients_!B$2)/_coefficients_!B$9</f>
        <v>-0.60170739928319794</v>
      </c>
      <c r="C319">
        <f>(_raw_predictions_!C319*(1-_raw_predictions_!$M319*'Score Dashboard'!$B$2) + 'Score Dashboard'!$B$2*_raw_predictions_!$M319*_coefficients_!C$12- _coefficients_!C$2)/_coefficients_!C$9</f>
        <v>-0.81601335307799494</v>
      </c>
      <c r="D319">
        <f>(_raw_predictions_!D319*(1-_raw_predictions_!$M319*'Score Dashboard'!$B$2) + 'Score Dashboard'!$B$2*_raw_predictions_!$M319*_coefficients_!D$12- _coefficients_!D$2)/_coefficients_!D$9</f>
        <v>-0.948783157130064</v>
      </c>
      <c r="E319">
        <f>(_raw_predictions_!E319*(1-_raw_predictions_!$M319*'Score Dashboard'!$B$2) + 'Score Dashboard'!$B$2*_raw_predictions_!$M319*_coefficients_!E$12- _coefficients_!E$2)/_coefficients_!E$9</f>
        <v>-0.26457646627005482</v>
      </c>
      <c r="F319">
        <f>(_raw_predictions_!F319*(1-_raw_predictions_!$M319*'Score Dashboard'!$B$2) + 'Score Dashboard'!$B$2*_raw_predictions_!$M319*_coefficients_!F$12- _coefficients_!F$2)/_coefficients_!F$9</f>
        <v>-0.61716528071423316</v>
      </c>
      <c r="G319">
        <f>(_raw_predictions_!G319*(1-_raw_predictions_!$M319*'Score Dashboard'!$B$2) + 'Score Dashboard'!$B$2*_raw_predictions_!$M319*_coefficients_!G$12- _coefficients_!G$2)/_coefficients_!G$9</f>
        <v>6.636945179411477E-2</v>
      </c>
      <c r="H319">
        <f>(_coefficients_!H$2 - _raw_predictions_!H319*(1-_raw_predictions_!$M319*'Score Dashboard'!$B$2) - _raw_predictions_!$M319*'Score Dashboard'!$B$2*_coefficients_!H$12)/_coefficients_!H$9</f>
        <v>0.72993213031204718</v>
      </c>
      <c r="I319">
        <f>(1-_raw_predictions_!$M319*'Score Dashboard'!$B$2) * _raw_predictions_!I319/_coefficients_!L$2 * (_raw_predictions_!J319-_coefficients_!I$2)/_coefficients_!I$9</f>
        <v>0.1495410859522088</v>
      </c>
      <c r="J319">
        <f>(1-_raw_predictions_!$M319*'Score Dashboard'!$B$2) * _raw_predictions_!K319/_coefficients_!M$2 * (_raw_predictions_!L319-_coefficients_!J$2)/_coefficients_!J$9</f>
        <v>-0.27621527599278228</v>
      </c>
    </row>
    <row r="320" spans="1:10">
      <c r="A320" t="str">
        <f>_raw_predictions_!A320</f>
        <v>A.J. Lawson</v>
      </c>
      <c r="B320">
        <f>(_raw_predictions_!B320*(1-_raw_predictions_!$M320) + 'Score Dashboard'!$B$2*_raw_predictions_!$M320*_coefficients_!B$12- _coefficients_!B$2)/_coefficients_!B$9</f>
        <v>-1.1325785679708007</v>
      </c>
      <c r="C320">
        <f>(_raw_predictions_!C320*(1-_raw_predictions_!$M320*'Score Dashboard'!$B$2) + 'Score Dashboard'!$B$2*_raw_predictions_!$M320*_coefficients_!C$12- _coefficients_!C$2)/_coefficients_!C$9</f>
        <v>-1.0323478902957772</v>
      </c>
      <c r="D320">
        <f>(_raw_predictions_!D320*(1-_raw_predictions_!$M320*'Score Dashboard'!$B$2) + 'Score Dashboard'!$B$2*_raw_predictions_!$M320*_coefficients_!D$12- _coefficients_!D$2)/_coefficients_!D$9</f>
        <v>-1.0457741247790753</v>
      </c>
      <c r="E320">
        <f>(_raw_predictions_!E320*(1-_raw_predictions_!$M320*'Score Dashboard'!$B$2) + 'Score Dashboard'!$B$2*_raw_predictions_!$M320*_coefficients_!E$12- _coefficients_!E$2)/_coefficients_!E$9</f>
        <v>-0.61782589819355727</v>
      </c>
      <c r="F320">
        <f>(_raw_predictions_!F320*(1-_raw_predictions_!$M320*'Score Dashboard'!$B$2) + 'Score Dashboard'!$B$2*_raw_predictions_!$M320*_coefficients_!F$12- _coefficients_!F$2)/_coefficients_!F$9</f>
        <v>-0.68780738391419316</v>
      </c>
      <c r="G320">
        <f>(_raw_predictions_!G320*(1-_raw_predictions_!$M320*'Score Dashboard'!$B$2) + 'Score Dashboard'!$B$2*_raw_predictions_!$M320*_coefficients_!G$12- _coefficients_!G$2)/_coefficients_!G$9</f>
        <v>-0.52065117801246286</v>
      </c>
      <c r="H320">
        <f>(_coefficients_!H$2 - _raw_predictions_!H320*(1-_raw_predictions_!$M320*'Score Dashboard'!$B$2) - _raw_predictions_!$M320*'Score Dashboard'!$B$2*_coefficients_!H$12)/_coefficients_!H$9</f>
        <v>0.88289375929821223</v>
      </c>
      <c r="I320">
        <f>(1-_raw_predictions_!$M320*'Score Dashboard'!$B$2) * _raw_predictions_!I320/_coefficients_!L$2 * (_raw_predictions_!J320-_coefficients_!I$2)/_coefficients_!I$9</f>
        <v>-3.7151136788543308E-2</v>
      </c>
      <c r="J320">
        <f>(1-_raw_predictions_!$M320*'Score Dashboard'!$B$2) * _raw_predictions_!K320/_coefficients_!M$2 * (_raw_predictions_!L320-_coefficients_!J$2)/_coefficients_!J$9</f>
        <v>-2.0295404054513976E-2</v>
      </c>
    </row>
    <row r="321" spans="1:10">
      <c r="A321" t="str">
        <f>_raw_predictions_!A321</f>
        <v>A.J. Green</v>
      </c>
      <c r="B321">
        <f>(_raw_predictions_!B321*(1-_raw_predictions_!$M321) + 'Score Dashboard'!$B$2*_raw_predictions_!$M321*_coefficients_!B$12- _coefficients_!B$2)/_coefficients_!B$9</f>
        <v>-1.1360193502083205</v>
      </c>
      <c r="C321">
        <f>(_raw_predictions_!C321*(1-_raw_predictions_!$M321*'Score Dashboard'!$B$2) + 'Score Dashboard'!$B$2*_raw_predictions_!$M321*_coefficients_!C$12- _coefficients_!C$2)/_coefficients_!C$9</f>
        <v>-1.1846819054876359</v>
      </c>
      <c r="D321">
        <f>(_raw_predictions_!D321*(1-_raw_predictions_!$M321*'Score Dashboard'!$B$2) + 'Score Dashboard'!$B$2*_raw_predictions_!$M321*_coefficients_!D$12- _coefficients_!D$2)/_coefficients_!D$9</f>
        <v>-1.0355709933683312</v>
      </c>
      <c r="E321">
        <f>(_raw_predictions_!E321*(1-_raw_predictions_!$M321*'Score Dashboard'!$B$2) + 'Score Dashboard'!$B$2*_raw_predictions_!$M321*_coefficients_!E$12- _coefficients_!E$2)/_coefficients_!E$9</f>
        <v>-0.68356746623391818</v>
      </c>
      <c r="F321">
        <f>(_raw_predictions_!F321*(1-_raw_predictions_!$M321*'Score Dashboard'!$B$2) + 'Score Dashboard'!$B$2*_raw_predictions_!$M321*_coefficients_!F$12- _coefficients_!F$2)/_coefficients_!F$9</f>
        <v>-0.71577763726859545</v>
      </c>
      <c r="G321">
        <f>(_raw_predictions_!G321*(1-_raw_predictions_!$M321*'Score Dashboard'!$B$2) + 'Score Dashboard'!$B$2*_raw_predictions_!$M321*_coefficients_!G$12- _coefficients_!G$2)/_coefficients_!G$9</f>
        <v>-0.23412978915643884</v>
      </c>
      <c r="H321">
        <f>(_coefficients_!H$2 - _raw_predictions_!H321*(1-_raw_predictions_!$M321*'Score Dashboard'!$B$2) - _raw_predictions_!$M321*'Score Dashboard'!$B$2*_coefficients_!H$12)/_coefficients_!H$9</f>
        <v>0.97099446015844515</v>
      </c>
      <c r="I321">
        <f>(1-_raw_predictions_!$M321*'Score Dashboard'!$B$2) * _raw_predictions_!I321/_coefficients_!L$2 * (_raw_predictions_!J321-_coefficients_!I$2)/_coefficients_!I$9</f>
        <v>6.2428210784336545E-3</v>
      </c>
      <c r="J321">
        <f>(1-_raw_predictions_!$M321*'Score Dashboard'!$B$2) * _raw_predictions_!K321/_coefficients_!M$2 * (_raw_predictions_!L321-_coefficients_!J$2)/_coefficients_!J$9</f>
        <v>-0.11671439828168385</v>
      </c>
    </row>
    <row r="322" spans="1:10">
      <c r="A322" t="str">
        <f>_raw_predictions_!A322</f>
        <v>Michael Foster Jr.</v>
      </c>
      <c r="B322">
        <f>(_raw_predictions_!B322*(1-_raw_predictions_!$M322) + 'Score Dashboard'!$B$2*_raw_predictions_!$M322*_coefficients_!B$12- _coefficients_!B$2)/_coefficients_!B$9</f>
        <v>-1.1125983833941375</v>
      </c>
      <c r="C322">
        <f>(_raw_predictions_!C322*(1-_raw_predictions_!$M322*'Score Dashboard'!$B$2) + 'Score Dashboard'!$B$2*_raw_predictions_!$M322*_coefficients_!C$12- _coefficients_!C$2)/_coefficients_!C$9</f>
        <v>-0.95121782559862866</v>
      </c>
      <c r="D322">
        <f>(_raw_predictions_!D322*(1-_raw_predictions_!$M322*'Score Dashboard'!$B$2) + 'Score Dashboard'!$B$2*_raw_predictions_!$M322*_coefficients_!D$12- _coefficients_!D$2)/_coefficients_!D$9</f>
        <v>-0.98458269831866929</v>
      </c>
      <c r="E322">
        <f>(_raw_predictions_!E322*(1-_raw_predictions_!$M322*'Score Dashboard'!$B$2) + 'Score Dashboard'!$B$2*_raw_predictions_!$M322*_coefficients_!E$12- _coefficients_!E$2)/_coefficients_!E$9</f>
        <v>-0.67338113830514279</v>
      </c>
      <c r="F322">
        <f>(_raw_predictions_!F322*(1-_raw_predictions_!$M322*'Score Dashboard'!$B$2) + 'Score Dashboard'!$B$2*_raw_predictions_!$M322*_coefficients_!F$12- _coefficients_!F$2)/_coefficients_!F$9</f>
        <v>-0.56616101747968817</v>
      </c>
      <c r="G322">
        <f>(_raw_predictions_!G322*(1-_raw_predictions_!$M322*'Score Dashboard'!$B$2) + 'Score Dashboard'!$B$2*_raw_predictions_!$M322*_coefficients_!G$12- _coefficients_!G$2)/_coefficients_!G$9</f>
        <v>-0.78796224806778659</v>
      </c>
      <c r="H322">
        <f>(_coefficients_!H$2 - _raw_predictions_!H322*(1-_raw_predictions_!$M322*'Score Dashboard'!$B$2) - _raw_predictions_!$M322*'Score Dashboard'!$B$2*_coefficients_!H$12)/_coefficients_!H$9</f>
        <v>0.89747019802439598</v>
      </c>
      <c r="I322">
        <f>(1-_raw_predictions_!$M322*'Score Dashboard'!$B$2) * _raw_predictions_!I322/_coefficients_!L$2 * (_raw_predictions_!J322-_coefficients_!I$2)/_coefficients_!I$9</f>
        <v>-4.4372067570863719E-2</v>
      </c>
      <c r="J322">
        <f>(1-_raw_predictions_!$M322*'Score Dashboard'!$B$2) * _raw_predictions_!K322/_coefficients_!M$2 * (_raw_predictions_!L322-_coefficients_!J$2)/_coefficients_!J$9</f>
        <v>-1.7957230031890193E-2</v>
      </c>
    </row>
    <row r="323" spans="1:10">
      <c r="A323" t="str">
        <f>_raw_predictions_!A323</f>
        <v>Alize Johnson</v>
      </c>
      <c r="B323">
        <f>(_raw_predictions_!B323*(1-_raw_predictions_!$M323) + 'Score Dashboard'!$B$2*_raw_predictions_!$M323*_coefficients_!B$12- _coefficients_!B$2)/_coefficients_!B$9</f>
        <v>-1.146689963611655</v>
      </c>
      <c r="C323">
        <f>(_raw_predictions_!C323*(1-_raw_predictions_!$M323*'Score Dashboard'!$B$2) + 'Score Dashboard'!$B$2*_raw_predictions_!$M323*_coefficients_!C$12- _coefficients_!C$2)/_coefficients_!C$9</f>
        <v>-0.91706860937373169</v>
      </c>
      <c r="D323">
        <f>(_raw_predictions_!D323*(1-_raw_predictions_!$M323*'Score Dashboard'!$B$2) + 'Score Dashboard'!$B$2*_raw_predictions_!$M323*_coefficients_!D$12- _coefficients_!D$2)/_coefficients_!D$9</f>
        <v>-1.0388391157840924</v>
      </c>
      <c r="E323">
        <f>(_raw_predictions_!E323*(1-_raw_predictions_!$M323*'Score Dashboard'!$B$2) + 'Score Dashboard'!$B$2*_raw_predictions_!$M323*_coefficients_!E$12- _coefficients_!E$2)/_coefficients_!E$9</f>
        <v>-0.64002778648272718</v>
      </c>
      <c r="F323">
        <f>(_raw_predictions_!F323*(1-_raw_predictions_!$M323*'Score Dashboard'!$B$2) + 'Score Dashboard'!$B$2*_raw_predictions_!$M323*_coefficients_!F$12- _coefficients_!F$2)/_coefficients_!F$9</f>
        <v>-0.58642788306786509</v>
      </c>
      <c r="G323">
        <f>(_raw_predictions_!G323*(1-_raw_predictions_!$M323*'Score Dashboard'!$B$2) + 'Score Dashboard'!$B$2*_raw_predictions_!$M323*_coefficients_!G$12- _coefficients_!G$2)/_coefficients_!G$9</f>
        <v>-0.80133916153145313</v>
      </c>
      <c r="H323">
        <f>(_coefficients_!H$2 - _raw_predictions_!H323*(1-_raw_predictions_!$M323*'Score Dashboard'!$B$2) - _raw_predictions_!$M323*'Score Dashboard'!$B$2*_coefficients_!H$12)/_coefficients_!H$9</f>
        <v>0.78424947222231867</v>
      </c>
      <c r="I323">
        <f>(1-_raw_predictions_!$M323*'Score Dashboard'!$B$2) * _raw_predictions_!I323/_coefficients_!L$2 * (_raw_predictions_!J323-_coefficients_!I$2)/_coefficients_!I$9</f>
        <v>-5.7639330647586924E-2</v>
      </c>
      <c r="J323">
        <f>(1-_raw_predictions_!$M323*'Score Dashboard'!$B$2) * _raw_predictions_!K323/_coefficients_!M$2 * (_raw_predictions_!L323-_coefficients_!J$2)/_coefficients_!J$9</f>
        <v>-1.7676907249505474E-2</v>
      </c>
    </row>
    <row r="324" spans="1:10">
      <c r="A324" t="str">
        <f>_raw_predictions_!A324</f>
        <v>Donovan Mitchell</v>
      </c>
      <c r="B324">
        <f>(_raw_predictions_!B324*(1-_raw_predictions_!$M324) + 'Score Dashboard'!$B$2*_raw_predictions_!$M324*_coefficients_!B$12- _coefficients_!B$2)/_coefficients_!B$9</f>
        <v>1.061126830297825</v>
      </c>
      <c r="C324">
        <f>(_raw_predictions_!C324*(1-_raw_predictions_!$M324*'Score Dashboard'!$B$2) + 'Score Dashboard'!$B$2*_raw_predictions_!$M324*_coefficients_!C$12- _coefficients_!C$2)/_coefficients_!C$9</f>
        <v>-0.4867599454312766</v>
      </c>
      <c r="D324">
        <f>(_raw_predictions_!D324*(1-_raw_predictions_!$M324*'Score Dashboard'!$B$2) + 'Score Dashboard'!$B$2*_raw_predictions_!$M324*_coefficients_!D$12- _coefficients_!D$2)/_coefficients_!D$9</f>
        <v>0.33264859208100145</v>
      </c>
      <c r="E324">
        <f>(_raw_predictions_!E324*(1-_raw_predictions_!$M324*'Score Dashboard'!$B$2) + 'Score Dashboard'!$B$2*_raw_predictions_!$M324*_coefficients_!E$12- _coefficients_!E$2)/_coefficients_!E$9</f>
        <v>0.37905752058321435</v>
      </c>
      <c r="F324">
        <f>(_raw_predictions_!F324*(1-_raw_predictions_!$M324*'Score Dashboard'!$B$2) + 'Score Dashboard'!$B$2*_raw_predictions_!$M324*_coefficients_!F$12- _coefficients_!F$2)/_coefficients_!F$9</f>
        <v>-0.46809706891271446</v>
      </c>
      <c r="G324">
        <f>(_raw_predictions_!G324*(1-_raw_predictions_!$M324*'Score Dashboard'!$B$2) + 'Score Dashboard'!$B$2*_raw_predictions_!$M324*_coefficients_!G$12- _coefficients_!G$2)/_coefficients_!G$9</f>
        <v>1.2871193520089956</v>
      </c>
      <c r="H324">
        <f>(_coefficients_!H$2 - _raw_predictions_!H324*(1-_raw_predictions_!$M324*'Score Dashboard'!$B$2) - _raw_predictions_!$M324*'Score Dashboard'!$B$2*_coefficients_!H$12)/_coefficients_!H$9</f>
        <v>-0.60308832294969061</v>
      </c>
      <c r="I324">
        <f>(1-_raw_predictions_!$M324*'Score Dashboard'!$B$2) * _raw_predictions_!I324/_coefficients_!L$2 * (_raw_predictions_!J324-_coefficients_!I$2)/_coefficients_!I$9</f>
        <v>0.52935973104324607</v>
      </c>
      <c r="J324">
        <f>(1-_raw_predictions_!$M324*'Score Dashboard'!$B$2) * _raw_predictions_!K324/_coefficients_!M$2 * (_raw_predictions_!L324-_coefficients_!J$2)/_coefficients_!J$9</f>
        <v>-0.40831395233249934</v>
      </c>
    </row>
    <row r="325" spans="1:10">
      <c r="A325" t="str">
        <f>_raw_predictions_!A325</f>
        <v>Ben Simmons</v>
      </c>
      <c r="B325">
        <f>(_raw_predictions_!B325*(1-_raw_predictions_!$M325) + 'Score Dashboard'!$B$2*_raw_predictions_!$M325*_coefficients_!B$12- _coefficients_!B$2)/_coefficients_!B$9</f>
        <v>-0.8822071756523101</v>
      </c>
      <c r="C325">
        <f>(_raw_predictions_!C325*(1-_raw_predictions_!$M325*'Score Dashboard'!$B$2) + 'Score Dashboard'!$B$2*_raw_predictions_!$M325*_coefficients_!C$12- _coefficients_!C$2)/_coefficients_!C$9</f>
        <v>-0.14947205126530902</v>
      </c>
      <c r="D325">
        <f>(_raw_predictions_!D325*(1-_raw_predictions_!$M325*'Score Dashboard'!$B$2) + 'Score Dashboard'!$B$2*_raw_predictions_!$M325*_coefficients_!D$12- _coefficients_!D$2)/_coefficients_!D$9</f>
        <v>0.5891951507896237</v>
      </c>
      <c r="E325">
        <f>(_raw_predictions_!E325*(1-_raw_predictions_!$M325*'Score Dashboard'!$B$2) + 'Score Dashboard'!$B$2*_raw_predictions_!$M325*_coefficients_!E$12- _coefficients_!E$2)/_coefficients_!E$9</f>
        <v>0.17280450383536158</v>
      </c>
      <c r="F325">
        <f>(_raw_predictions_!F325*(1-_raw_predictions_!$M325*'Score Dashboard'!$B$2) + 'Score Dashboard'!$B$2*_raw_predictions_!$M325*_coefficients_!F$12- _coefficients_!F$2)/_coefficients_!F$9</f>
        <v>-0.29032206865266463</v>
      </c>
      <c r="G325">
        <f>(_raw_predictions_!G325*(1-_raw_predictions_!$M325*'Score Dashboard'!$B$2) + 'Score Dashboard'!$B$2*_raw_predictions_!$M325*_coefficients_!G$12- _coefficients_!G$2)/_coefficients_!G$9</f>
        <v>-1.1777841634216311</v>
      </c>
      <c r="H325">
        <f>(_coefficients_!H$2 - _raw_predictions_!H325*(1-_raw_predictions_!$M325*'Score Dashboard'!$B$2) - _raw_predictions_!$M325*'Score Dashboard'!$B$2*_coefficients_!H$12)/_coefficients_!H$9</f>
        <v>-0.14985149817088844</v>
      </c>
      <c r="I325">
        <f>(1-_raw_predictions_!$M325*'Score Dashboard'!$B$2) * _raw_predictions_!I325/_coefficients_!L$2 * (_raw_predictions_!J325-_coefficients_!I$2)/_coefficients_!I$9</f>
        <v>-0.39237671352119474</v>
      </c>
      <c r="J325">
        <f>(1-_raw_predictions_!$M325*'Score Dashboard'!$B$2) * _raw_predictions_!K325/_coefficients_!M$2 * (_raw_predictions_!L325-_coefficients_!J$2)/_coefficients_!J$9</f>
        <v>0.27132499682856975</v>
      </c>
    </row>
    <row r="326" spans="1:10">
      <c r="A326" t="str">
        <f>_raw_predictions_!A326</f>
        <v>Bismack Biyombo</v>
      </c>
      <c r="B326">
        <f>(_raw_predictions_!B326*(1-_raw_predictions_!$M326) + 'Score Dashboard'!$B$2*_raw_predictions_!$M326*_coefficients_!B$12- _coefficients_!B$2)/_coefficients_!B$9</f>
        <v>-1.3051082606142168</v>
      </c>
      <c r="C326">
        <f>(_raw_predictions_!C326*(1-_raw_predictions_!$M326*'Score Dashboard'!$B$2) + 'Score Dashboard'!$B$2*_raw_predictions_!$M326*_coefficients_!C$12- _coefficients_!C$2)/_coefficients_!C$9</f>
        <v>-0.51434524670994108</v>
      </c>
      <c r="D326">
        <f>(_raw_predictions_!D326*(1-_raw_predictions_!$M326*'Score Dashboard'!$B$2) + 'Score Dashboard'!$B$2*_raw_predictions_!$M326*_coefficients_!D$12- _coefficients_!D$2)/_coefficients_!D$9</f>
        <v>-1.1586033548029584</v>
      </c>
      <c r="E326">
        <f>(_raw_predictions_!E326*(1-_raw_predictions_!$M326*'Score Dashboard'!$B$2) + 'Score Dashboard'!$B$2*_raw_predictions_!$M326*_coefficients_!E$12- _coefficients_!E$2)/_coefficients_!E$9</f>
        <v>-0.75906815030121466</v>
      </c>
      <c r="F326">
        <f>(_raw_predictions_!F326*(1-_raw_predictions_!$M326*'Score Dashboard'!$B$2) + 'Score Dashboard'!$B$2*_raw_predictions_!$M326*_coefficients_!F$12- _coefficients_!F$2)/_coefficients_!F$9</f>
        <v>0.38585811684321819</v>
      </c>
      <c r="G326">
        <f>(_raw_predictions_!G326*(1-_raw_predictions_!$M326*'Score Dashboard'!$B$2) + 'Score Dashboard'!$B$2*_raw_predictions_!$M326*_coefficients_!G$12- _coefficients_!G$2)/_coefficients_!G$9</f>
        <v>-1.1538320037257572</v>
      </c>
      <c r="H326">
        <f>(_coefficients_!H$2 - _raw_predictions_!H326*(1-_raw_predictions_!$M326*'Score Dashboard'!$B$2) - _raw_predictions_!$M326*'Score Dashboard'!$B$2*_coefficients_!H$12)/_coefficients_!H$9</f>
        <v>0.82558502745272788</v>
      </c>
      <c r="I326">
        <f>(1-_raw_predictions_!$M326*'Score Dashboard'!$B$2) * _raw_predictions_!I326/_coefficients_!L$2 * (_raw_predictions_!J326-_coefficients_!I$2)/_coefficients_!I$9</f>
        <v>-0.4364885412173552</v>
      </c>
      <c r="J326">
        <f>(1-_raw_predictions_!$M326*'Score Dashboard'!$B$2) * _raw_predictions_!K326/_coefficients_!M$2 * (_raw_predictions_!L326-_coefficients_!J$2)/_coefficients_!J$9</f>
        <v>0.18556773532643003</v>
      </c>
    </row>
    <row r="327" spans="1:10">
      <c r="A327" t="str">
        <f>_raw_predictions_!A327</f>
        <v>Caris LeVert</v>
      </c>
      <c r="B327">
        <f>(_raw_predictions_!B327*(1-_raw_predictions_!$M327) + 'Score Dashboard'!$B$2*_raw_predictions_!$M327*_coefficients_!B$12- _coefficients_!B$2)/_coefficients_!B$9</f>
        <v>-0.40086523664086082</v>
      </c>
      <c r="C327">
        <f>(_raw_predictions_!C327*(1-_raw_predictions_!$M327*'Score Dashboard'!$B$2) + 'Score Dashboard'!$B$2*_raw_predictions_!$M327*_coefficients_!C$12- _coefficients_!C$2)/_coefficients_!C$9</f>
        <v>-0.55829347427796927</v>
      </c>
      <c r="D327">
        <f>(_raw_predictions_!D327*(1-_raw_predictions_!$M327*'Score Dashboard'!$B$2) + 'Score Dashboard'!$B$2*_raw_predictions_!$M327*_coefficients_!D$12- _coefficients_!D$2)/_coefficients_!D$9</f>
        <v>7.6821468495909581E-2</v>
      </c>
      <c r="E327">
        <f>(_raw_predictions_!E327*(1-_raw_predictions_!$M327*'Score Dashboard'!$B$2) + 'Score Dashboard'!$B$2*_raw_predictions_!$M327*_coefficients_!E$12- _coefficients_!E$2)/_coefficients_!E$9</f>
        <v>7.7888911081842968E-2</v>
      </c>
      <c r="F327">
        <f>(_raw_predictions_!F327*(1-_raw_predictions_!$M327*'Score Dashboard'!$B$2) + 'Score Dashboard'!$B$2*_raw_predictions_!$M327*_coefficients_!F$12- _coefficients_!F$2)/_coefficients_!F$9</f>
        <v>-0.43330530856769267</v>
      </c>
      <c r="G327">
        <f>(_raw_predictions_!G327*(1-_raw_predictions_!$M327*'Score Dashboard'!$B$2) + 'Score Dashboard'!$B$2*_raw_predictions_!$M327*_coefficients_!G$12- _coefficients_!G$2)/_coefficients_!G$9</f>
        <v>6.6008912112013721E-2</v>
      </c>
      <c r="H327">
        <f>(_coefficients_!H$2 - _raw_predictions_!H327*(1-_raw_predictions_!$M327*'Score Dashboard'!$B$2) - _raw_predictions_!$M327*'Score Dashboard'!$B$2*_coefficients_!H$12)/_coefficients_!H$9</f>
        <v>0.15534358148381752</v>
      </c>
      <c r="I327">
        <f>(1-_raw_predictions_!$M327*'Score Dashboard'!$B$2) * _raw_predictions_!I327/_coefficients_!L$2 * (_raw_predictions_!J327-_coefficients_!I$2)/_coefficients_!I$9</f>
        <v>-0.18742265588653548</v>
      </c>
      <c r="J327">
        <f>(1-_raw_predictions_!$M327*'Score Dashboard'!$B$2) * _raw_predictions_!K327/_coefficients_!M$2 * (_raw_predictions_!L327-_coefficients_!J$2)/_coefficients_!J$9</f>
        <v>-0.42146795344758559</v>
      </c>
    </row>
    <row r="328" spans="1:10">
      <c r="A328" t="str">
        <f>_raw_predictions_!A328</f>
        <v>Cameron Payne</v>
      </c>
      <c r="B328">
        <f>(_raw_predictions_!B328*(1-_raw_predictions_!$M328) + 'Score Dashboard'!$B$2*_raw_predictions_!$M328*_coefficients_!B$12- _coefficients_!B$2)/_coefficients_!B$9</f>
        <v>-0.78903144068408271</v>
      </c>
      <c r="C328">
        <f>(_raw_predictions_!C328*(1-_raw_predictions_!$M328*'Score Dashboard'!$B$2) + 'Score Dashboard'!$B$2*_raw_predictions_!$M328*_coefficients_!C$12- _coefficients_!C$2)/_coefficients_!C$9</f>
        <v>-1.018141079314101</v>
      </c>
      <c r="D328">
        <f>(_raw_predictions_!D328*(1-_raw_predictions_!$M328*'Score Dashboard'!$B$2) + 'Score Dashboard'!$B$2*_raw_predictions_!$M328*_coefficients_!D$12- _coefficients_!D$2)/_coefficients_!D$9</f>
        <v>9.0228998710941866E-2</v>
      </c>
      <c r="E328">
        <f>(_raw_predictions_!E328*(1-_raw_predictions_!$M328*'Score Dashboard'!$B$2) + 'Score Dashboard'!$B$2*_raw_predictions_!$M328*_coefficients_!E$12- _coefficients_!E$2)/_coefficients_!E$9</f>
        <v>-0.33380218706341314</v>
      </c>
      <c r="F328">
        <f>(_raw_predictions_!F328*(1-_raw_predictions_!$M328*'Score Dashboard'!$B$2) + 'Score Dashboard'!$B$2*_raw_predictions_!$M328*_coefficients_!F$12- _coefficients_!F$2)/_coefficients_!F$9</f>
        <v>-0.65439125706335743</v>
      </c>
      <c r="G328">
        <f>(_raw_predictions_!G328*(1-_raw_predictions_!$M328*'Score Dashboard'!$B$2) + 'Score Dashboard'!$B$2*_raw_predictions_!$M328*_coefficients_!G$12- _coefficients_!G$2)/_coefficients_!G$9</f>
        <v>-0.16282028772102955</v>
      </c>
      <c r="H328">
        <f>(_coefficients_!H$2 - _raw_predictions_!H328*(1-_raw_predictions_!$M328*'Score Dashboard'!$B$2) - _raw_predictions_!$M328*'Score Dashboard'!$B$2*_coefficients_!H$12)/_coefficients_!H$9</f>
        <v>0.2506171155197473</v>
      </c>
      <c r="I328">
        <f>(1-_raw_predictions_!$M328*'Score Dashboard'!$B$2) * _raw_predictions_!I328/_coefficients_!L$2 * (_raw_predictions_!J328-_coefficients_!I$2)/_coefficients_!I$9</f>
        <v>5.5001201580996556E-2</v>
      </c>
      <c r="J328">
        <f>(1-_raw_predictions_!$M328*'Score Dashboard'!$B$2) * _raw_predictions_!K328/_coefficients_!M$2 * (_raw_predictions_!L328-_coefficients_!J$2)/_coefficients_!J$9</f>
        <v>-0.27696057416682768</v>
      </c>
    </row>
    <row r="329" spans="1:10">
      <c r="A329" t="str">
        <f>_raw_predictions_!A329</f>
        <v>Cameron Johnson</v>
      </c>
      <c r="B329">
        <f>(_raw_predictions_!B329*(1-_raw_predictions_!$M329) + 'Score Dashboard'!$B$2*_raw_predictions_!$M329*_coefficients_!B$12- _coefficients_!B$2)/_coefficients_!B$9</f>
        <v>-0.2549365824045432</v>
      </c>
      <c r="C329">
        <f>(_raw_predictions_!C329*(1-_raw_predictions_!$M329*'Score Dashboard'!$B$2) + 'Score Dashboard'!$B$2*_raw_predictions_!$M329*_coefficients_!C$12- _coefficients_!C$2)/_coefficients_!C$9</f>
        <v>-0.45771258609112625</v>
      </c>
      <c r="D329">
        <f>(_raw_predictions_!D329*(1-_raw_predictions_!$M329*'Score Dashboard'!$B$2) + 'Score Dashboard'!$B$2*_raw_predictions_!$M329*_coefficients_!D$12- _coefficients_!D$2)/_coefficients_!D$9</f>
        <v>-0.76338509775290042</v>
      </c>
      <c r="E329">
        <f>(_raw_predictions_!E329*(1-_raw_predictions_!$M329*'Score Dashboard'!$B$2) + 'Score Dashboard'!$B$2*_raw_predictions_!$M329*_coefficients_!E$12- _coefficients_!E$2)/_coefficients_!E$9</f>
        <v>9.8846203425695472E-2</v>
      </c>
      <c r="F329">
        <f>(_raw_predictions_!F329*(1-_raw_predictions_!$M329*'Score Dashboard'!$B$2) + 'Score Dashboard'!$B$2*_raw_predictions_!$M329*_coefficients_!F$12- _coefficients_!F$2)/_coefficients_!F$9</f>
        <v>-0.49045532991996471</v>
      </c>
      <c r="G329">
        <f>(_raw_predictions_!G329*(1-_raw_predictions_!$M329*'Score Dashboard'!$B$2) + 'Score Dashboard'!$B$2*_raw_predictions_!$M329*_coefficients_!G$12- _coefficients_!G$2)/_coefficients_!G$9</f>
        <v>0.52984056519004363</v>
      </c>
      <c r="H329">
        <f>(_coefficients_!H$2 - _raw_predictions_!H329*(1-_raw_predictions_!$M329*'Score Dashboard'!$B$2) - _raw_predictions_!$M329*'Score Dashboard'!$B$2*_coefficients_!H$12)/_coefficients_!H$9</f>
        <v>0.71153991938289451</v>
      </c>
      <c r="I329">
        <f>(1-_raw_predictions_!$M329*'Score Dashboard'!$B$2) * _raw_predictions_!I329/_coefficients_!L$2 * (_raw_predictions_!J329-_coefficients_!I$2)/_coefficients_!I$9</f>
        <v>0.21575901647624526</v>
      </c>
      <c r="J329">
        <f>(1-_raw_predictions_!$M329*'Score Dashboard'!$B$2) * _raw_predictions_!K329/_coefficients_!M$2 * (_raw_predictions_!L329-_coefficients_!J$2)/_coefficients_!J$9</f>
        <v>-0.22738489397876174</v>
      </c>
    </row>
    <row r="330" spans="1:10">
      <c r="A330" t="str">
        <f>_raw_predictions_!A330</f>
        <v>Cam Thomas</v>
      </c>
      <c r="B330">
        <f>(_raw_predictions_!B330*(1-_raw_predictions_!$M330) + 'Score Dashboard'!$B$2*_raw_predictions_!$M330*_coefficients_!B$12- _coefficients_!B$2)/_coefficients_!B$9</f>
        <v>-0.63827484861583561</v>
      </c>
      <c r="C330">
        <f>(_raw_predictions_!C330*(1-_raw_predictions_!$M330*'Score Dashboard'!$B$2) + 'Score Dashboard'!$B$2*_raw_predictions_!$M330*_coefficients_!C$12- _coefficients_!C$2)/_coefficients_!C$9</f>
        <v>-1.1332632709714454</v>
      </c>
      <c r="D330">
        <f>(_raw_predictions_!D330*(1-_raw_predictions_!$M330*'Score Dashboard'!$B$2) + 'Score Dashboard'!$B$2*_raw_predictions_!$M330*_coefficients_!D$12- _coefficients_!D$2)/_coefficients_!D$9</f>
        <v>-0.88503229658052851</v>
      </c>
      <c r="E330">
        <f>(_raw_predictions_!E330*(1-_raw_predictions_!$M330*'Score Dashboard'!$B$2) + 'Score Dashboard'!$B$2*_raw_predictions_!$M330*_coefficients_!E$12- _coefficients_!E$2)/_coefficients_!E$9</f>
        <v>-0.54111840433803848</v>
      </c>
      <c r="F330">
        <f>(_raw_predictions_!F330*(1-_raw_predictions_!$M330*'Score Dashboard'!$B$2) + 'Score Dashboard'!$B$2*_raw_predictions_!$M330*_coefficients_!F$12- _coefficients_!F$2)/_coefficients_!F$9</f>
        <v>-0.7615446991598811</v>
      </c>
      <c r="G330">
        <f>(_raw_predictions_!G330*(1-_raw_predictions_!$M330*'Score Dashboard'!$B$2) + 'Score Dashboard'!$B$2*_raw_predictions_!$M330*_coefficients_!G$12- _coefficients_!G$2)/_coefficients_!G$9</f>
        <v>-0.36411455193833314</v>
      </c>
      <c r="H330">
        <f>(_coefficients_!H$2 - _raw_predictions_!H330*(1-_raw_predictions_!$M330*'Score Dashboard'!$B$2) - _raw_predictions_!$M330*'Score Dashboard'!$B$2*_coefficients_!H$12)/_coefficients_!H$9</f>
        <v>0.49757442403254321</v>
      </c>
      <c r="I330">
        <f>(1-_raw_predictions_!$M330*'Score Dashboard'!$B$2) * _raw_predictions_!I330/_coefficients_!L$2 * (_raw_predictions_!J330-_coefficients_!I$2)/_coefficients_!I$9</f>
        <v>0.10099611685437698</v>
      </c>
      <c r="J330">
        <f>(1-_raw_predictions_!$M330*'Score Dashboard'!$B$2) * _raw_predictions_!K330/_coefficients_!M$2 * (_raw_predictions_!L330-_coefficients_!J$2)/_coefficients_!J$9</f>
        <v>-0.28478756318868587</v>
      </c>
    </row>
    <row r="331" spans="1:10">
      <c r="A331" t="str">
        <f>_raw_predictions_!A331</f>
        <v>Cam Reddish</v>
      </c>
      <c r="B331">
        <f>(_raw_predictions_!B331*(1-_raw_predictions_!$M331) + 'Score Dashboard'!$B$2*_raw_predictions_!$M331*_coefficients_!B$12- _coefficients_!B$2)/_coefficients_!B$9</f>
        <v>-0.74496490429898665</v>
      </c>
      <c r="C331">
        <f>(_raw_predictions_!C331*(1-_raw_predictions_!$M331*'Score Dashboard'!$B$2) + 'Score Dashboard'!$B$2*_raw_predictions_!$M331*_coefficients_!C$12- _coefficients_!C$2)/_coefficients_!C$9</f>
        <v>-0.95479838141043982</v>
      </c>
      <c r="D331">
        <f>(_raw_predictions_!D331*(1-_raw_predictions_!$M331*'Score Dashboard'!$B$2) + 'Score Dashboard'!$B$2*_raw_predictions_!$M331*_coefficients_!D$12- _coefficients_!D$2)/_coefficients_!D$9</f>
        <v>-0.88889267972125297</v>
      </c>
      <c r="E331">
        <f>(_raw_predictions_!E331*(1-_raw_predictions_!$M331*'Score Dashboard'!$B$2) + 'Score Dashboard'!$B$2*_raw_predictions_!$M331*_coefficients_!E$12- _coefficients_!E$2)/_coefficients_!E$9</f>
        <v>-6.9587611572534153E-2</v>
      </c>
      <c r="F331">
        <f>(_raw_predictions_!F331*(1-_raw_predictions_!$M331*'Score Dashboard'!$B$2) + 'Score Dashboard'!$B$2*_raw_predictions_!$M331*_coefficients_!F$12- _coefficients_!F$2)/_coefficients_!F$9</f>
        <v>-0.47705603168880389</v>
      </c>
      <c r="G331">
        <f>(_raw_predictions_!G331*(1-_raw_predictions_!$M331*'Score Dashboard'!$B$2) + 'Score Dashboard'!$B$2*_raw_predictions_!$M331*_coefficients_!G$12- _coefficients_!G$2)/_coefficients_!G$9</f>
        <v>-0.36086417461264464</v>
      </c>
      <c r="H331">
        <f>(_coefficients_!H$2 - _raw_predictions_!H331*(1-_raw_predictions_!$M331*'Score Dashboard'!$B$2) - _raw_predictions_!$M331*'Score Dashboard'!$B$2*_coefficients_!H$12)/_coefficients_!H$9</f>
        <v>0.62200949867448463</v>
      </c>
      <c r="I331">
        <f>(1-_raw_predictions_!$M331*'Score Dashboard'!$B$2) * _raw_predictions_!I331/_coefficients_!L$2 * (_raw_predictions_!J331-_coefficients_!I$2)/_coefficients_!I$9</f>
        <v>0.13049899893142611</v>
      </c>
      <c r="J331">
        <f>(1-_raw_predictions_!$M331*'Score Dashboard'!$B$2) * _raw_predictions_!K331/_coefficients_!M$2 * (_raw_predictions_!L331-_coefficients_!J$2)/_coefficients_!J$9</f>
        <v>-0.27948840502534711</v>
      </c>
    </row>
    <row r="332" spans="1:10">
      <c r="A332" t="str">
        <f>_raw_predictions_!A332</f>
        <v>Caleb Martin</v>
      </c>
      <c r="B332">
        <f>(_raw_predictions_!B332*(1-_raw_predictions_!$M332) + 'Score Dashboard'!$B$2*_raw_predictions_!$M332*_coefficients_!B$12- _coefficients_!B$2)/_coefficients_!B$9</f>
        <v>-0.71489390680271081</v>
      </c>
      <c r="C332">
        <f>(_raw_predictions_!C332*(1-_raw_predictions_!$M332*'Score Dashboard'!$B$2) + 'Score Dashboard'!$B$2*_raw_predictions_!$M332*_coefficients_!C$12- _coefficients_!C$2)/_coefficients_!C$9</f>
        <v>-0.41381469575430041</v>
      </c>
      <c r="D332">
        <f>(_raw_predictions_!D332*(1-_raw_predictions_!$M332*'Score Dashboard'!$B$2) + 'Score Dashboard'!$B$2*_raw_predictions_!$M332*_coefficients_!D$12- _coefficients_!D$2)/_coefficients_!D$9</f>
        <v>-0.92396650910059475</v>
      </c>
      <c r="E332">
        <f>(_raw_predictions_!E332*(1-_raw_predictions_!$M332*'Score Dashboard'!$B$2) + 'Score Dashboard'!$B$2*_raw_predictions_!$M332*_coefficients_!E$12- _coefficients_!E$2)/_coefficients_!E$9</f>
        <v>0.130542239910893</v>
      </c>
      <c r="F332">
        <f>(_raw_predictions_!F332*(1-_raw_predictions_!$M332*'Score Dashboard'!$B$2) + 'Score Dashboard'!$B$2*_raw_predictions_!$M332*_coefficients_!F$12- _coefficients_!F$2)/_coefficients_!F$9</f>
        <v>-0.30778579810778334</v>
      </c>
      <c r="G332">
        <f>(_raw_predictions_!G332*(1-_raw_predictions_!$M332*'Score Dashboard'!$B$2) + 'Score Dashboard'!$B$2*_raw_predictions_!$M332*_coefficients_!G$12- _coefficients_!G$2)/_coefficients_!G$9</f>
        <v>-0.34988020343363097</v>
      </c>
      <c r="H332">
        <f>(_coefficients_!H$2 - _raw_predictions_!H332*(1-_raw_predictions_!$M332*'Score Dashboard'!$B$2) - _raw_predictions_!$M332*'Score Dashboard'!$B$2*_coefficients_!H$12)/_coefficients_!H$9</f>
        <v>0.59517198269886895</v>
      </c>
      <c r="I332">
        <f>(1-_raw_predictions_!$M332*'Score Dashboard'!$B$2) * _raw_predictions_!I332/_coefficients_!L$2 * (_raw_predictions_!J332-_coefficients_!I$2)/_coefficients_!I$9</f>
        <v>-1.2640365810696058E-2</v>
      </c>
      <c r="J332">
        <f>(1-_raw_predictions_!$M332*'Score Dashboard'!$B$2) * _raw_predictions_!K332/_coefficients_!M$2 * (_raw_predictions_!L332-_coefficients_!J$2)/_coefficients_!J$9</f>
        <v>-0.1788447758246923</v>
      </c>
    </row>
    <row r="333" spans="1:10">
      <c r="A333" t="str">
        <f>_raw_predictions_!A333</f>
        <v>Caleb Houstan</v>
      </c>
      <c r="B333">
        <f>(_raw_predictions_!B333*(1-_raw_predictions_!$M333) + 'Score Dashboard'!$B$2*_raw_predictions_!$M333*_coefficients_!B$12- _coefficients_!B$2)/_coefficients_!B$9</f>
        <v>-1.161649881778583</v>
      </c>
      <c r="C333">
        <f>(_raw_predictions_!C333*(1-_raw_predictions_!$M333*'Score Dashboard'!$B$2) + 'Score Dashboard'!$B$2*_raw_predictions_!$M333*_coefficients_!C$12- _coefficients_!C$2)/_coefficients_!C$9</f>
        <v>-1.096542189754546</v>
      </c>
      <c r="D333">
        <f>(_raw_predictions_!D333*(1-_raw_predictions_!$M333*'Score Dashboard'!$B$2) + 'Score Dashboard'!$B$2*_raw_predictions_!$M333*_coefficients_!D$12- _coefficients_!D$2)/_coefficients_!D$9</f>
        <v>-1.1329483125468902</v>
      </c>
      <c r="E333">
        <f>(_raw_predictions_!E333*(1-_raw_predictions_!$M333*'Score Dashboard'!$B$2) + 'Score Dashboard'!$B$2*_raw_predictions_!$M333*_coefficients_!E$12- _coefficients_!E$2)/_coefficients_!E$9</f>
        <v>-0.62568532391291221</v>
      </c>
      <c r="F333">
        <f>(_raw_predictions_!F333*(1-_raw_predictions_!$M333*'Score Dashboard'!$B$2) + 'Score Dashboard'!$B$2*_raw_predictions_!$M333*_coefficients_!F$12- _coefficients_!F$2)/_coefficients_!F$9</f>
        <v>-0.60183246767180343</v>
      </c>
      <c r="G333">
        <f>(_raw_predictions_!G333*(1-_raw_predictions_!$M333*'Score Dashboard'!$B$2) + 'Score Dashboard'!$B$2*_raw_predictions_!$M333*_coefficients_!G$12- _coefficients_!G$2)/_coefficients_!G$9</f>
        <v>-0.36315902064515848</v>
      </c>
      <c r="H333">
        <f>(_coefficients_!H$2 - _raw_predictions_!H333*(1-_raw_predictions_!$M333*'Score Dashboard'!$B$2) - _raw_predictions_!$M333*'Score Dashboard'!$B$2*_coefficients_!H$12)/_coefficients_!H$9</f>
        <v>0.996693023833504</v>
      </c>
      <c r="I333">
        <f>(1-_raw_predictions_!$M333*'Score Dashboard'!$B$2) * _raw_predictions_!I333/_coefficients_!L$2 * (_raw_predictions_!J333-_coefficients_!I$2)/_coefficients_!I$9</f>
        <v>-9.7436298654059554E-3</v>
      </c>
      <c r="J333">
        <f>(1-_raw_predictions_!$M333*'Score Dashboard'!$B$2) * _raw_predictions_!K333/_coefficients_!M$2 * (_raw_predictions_!L333-_coefficients_!J$2)/_coefficients_!J$9</f>
        <v>-0.18975081320458137</v>
      </c>
    </row>
    <row r="334" spans="1:10">
      <c r="A334" t="str">
        <f>_raw_predictions_!A334</f>
        <v>Cade Cunningham</v>
      </c>
      <c r="B334">
        <f>(_raw_predictions_!B334*(1-_raw_predictions_!$M334) + 'Score Dashboard'!$B$2*_raw_predictions_!$M334*_coefficients_!B$12- _coefficients_!B$2)/_coefficients_!B$9</f>
        <v>0.35856488131243008</v>
      </c>
      <c r="C334">
        <f>(_raw_predictions_!C334*(1-_raw_predictions_!$M334*'Score Dashboard'!$B$2) + 'Score Dashboard'!$B$2*_raw_predictions_!$M334*_coefficients_!C$12- _coefficients_!C$2)/_coefficients_!C$9</f>
        <v>5.6173736874259288E-3</v>
      </c>
      <c r="D334">
        <f>(_raw_predictions_!D334*(1-_raw_predictions_!$M334*'Score Dashboard'!$B$2) + 'Score Dashboard'!$B$2*_raw_predictions_!$M334*_coefficients_!D$12- _coefficients_!D$2)/_coefficients_!D$9</f>
        <v>1.0111909736271536</v>
      </c>
      <c r="E334">
        <f>(_raw_predictions_!E334*(1-_raw_predictions_!$M334*'Score Dashboard'!$B$2) + 'Score Dashboard'!$B$2*_raw_predictions_!$M334*_coefficients_!E$12- _coefficients_!E$2)/_coefficients_!E$9</f>
        <v>6.8455557483755466E-2</v>
      </c>
      <c r="F334">
        <f>(_raw_predictions_!F334*(1-_raw_predictions_!$M334*'Score Dashboard'!$B$2) + 'Score Dashboard'!$B$2*_raw_predictions_!$M334*_coefficients_!F$12- _coefficients_!F$2)/_coefficients_!F$9</f>
        <v>-0.10784828256098293</v>
      </c>
      <c r="G334">
        <f>(_raw_predictions_!G334*(1-_raw_predictions_!$M334*'Score Dashboard'!$B$2) + 'Score Dashboard'!$B$2*_raw_predictions_!$M334*_coefficients_!G$12- _coefficients_!G$2)/_coefficients_!G$9</f>
        <v>-0.10639333920639708</v>
      </c>
      <c r="H334">
        <f>(_coefficients_!H$2 - _raw_predictions_!H334*(1-_raw_predictions_!$M334*'Score Dashboard'!$B$2) - _raw_predictions_!$M334*'Score Dashboard'!$B$2*_coefficients_!H$12)/_coefficients_!H$9</f>
        <v>-1.0073109797011637</v>
      </c>
      <c r="I334">
        <f>(1-_raw_predictions_!$M334*'Score Dashboard'!$B$2) * _raw_predictions_!I334/_coefficients_!L$2 * (_raw_predictions_!J334-_coefficients_!I$2)/_coefficients_!I$9</f>
        <v>9.5207918313990739E-2</v>
      </c>
      <c r="J334">
        <f>(1-_raw_predictions_!$M334*'Score Dashboard'!$B$2) * _raw_predictions_!K334/_coefficients_!M$2 * (_raw_predictions_!L334-_coefficients_!J$2)/_coefficients_!J$9</f>
        <v>-0.49667589987262667</v>
      </c>
    </row>
    <row r="335" spans="1:10">
      <c r="A335" t="str">
        <f>_raw_predictions_!A335</f>
        <v>CJ McCollum</v>
      </c>
      <c r="B335">
        <f>(_raw_predictions_!B335*(1-_raw_predictions_!$M335) + 'Score Dashboard'!$B$2*_raw_predictions_!$M335*_coefficients_!B$12- _coefficients_!B$2)/_coefficients_!B$9</f>
        <v>0.44736582568101807</v>
      </c>
      <c r="C335">
        <f>(_raw_predictions_!C335*(1-_raw_predictions_!$M335*'Score Dashboard'!$B$2) + 'Score Dashboard'!$B$2*_raw_predictions_!$M335*_coefficients_!C$12- _coefficients_!C$2)/_coefficients_!C$9</f>
        <v>-0.46616811788226542</v>
      </c>
      <c r="D335">
        <f>(_raw_predictions_!D335*(1-_raw_predictions_!$M335*'Score Dashboard'!$B$2) + 'Score Dashboard'!$B$2*_raw_predictions_!$M335*_coefficients_!D$12- _coefficients_!D$2)/_coefficients_!D$9</f>
        <v>0.57183429534422736</v>
      </c>
      <c r="E335">
        <f>(_raw_predictions_!E335*(1-_raw_predictions_!$M335*'Score Dashboard'!$B$2) + 'Score Dashboard'!$B$2*_raw_predictions_!$M335*_coefficients_!E$12- _coefficients_!E$2)/_coefficients_!E$9</f>
        <v>-7.8198510127567705E-2</v>
      </c>
      <c r="F335">
        <f>(_raw_predictions_!F335*(1-_raw_predictions_!$M335*'Score Dashboard'!$B$2) + 'Score Dashboard'!$B$2*_raw_predictions_!$M335*_coefficients_!F$12- _coefficients_!F$2)/_coefficients_!F$9</f>
        <v>-0.2973252467844002</v>
      </c>
      <c r="G335">
        <f>(_raw_predictions_!G335*(1-_raw_predictions_!$M335*'Score Dashboard'!$B$2) + 'Score Dashboard'!$B$2*_raw_predictions_!$M335*_coefficients_!G$12- _coefficients_!G$2)/_coefficients_!G$9</f>
        <v>1.0518568262997188</v>
      </c>
      <c r="H335">
        <f>(_coefficients_!H$2 - _raw_predictions_!H335*(1-_raw_predictions_!$M335*'Score Dashboard'!$B$2) - _raw_predictions_!$M335*'Score Dashboard'!$B$2*_coefficients_!H$12)/_coefficients_!H$9</f>
        <v>-0.38386567291648649</v>
      </c>
      <c r="I335">
        <f>(1-_raw_predictions_!$M335*'Score Dashboard'!$B$2) * _raw_predictions_!I335/_coefficients_!L$2 * (_raw_predictions_!J335-_coefficients_!I$2)/_coefficients_!I$9</f>
        <v>-0.31314240892921485</v>
      </c>
      <c r="J335">
        <f>(1-_raw_predictions_!$M335*'Score Dashboard'!$B$2) * _raw_predictions_!K335/_coefficients_!M$2 * (_raw_predictions_!L335-_coefficients_!J$2)/_coefficients_!J$9</f>
        <v>-0.5960491475739873</v>
      </c>
    </row>
    <row r="336" spans="1:10">
      <c r="A336" t="str">
        <f>_raw_predictions_!A336</f>
        <v>Buddy Hield</v>
      </c>
      <c r="B336">
        <f>(_raw_predictions_!B336*(1-_raw_predictions_!$M336) + 'Score Dashboard'!$B$2*_raw_predictions_!$M336*_coefficients_!B$12- _coefficients_!B$2)/_coefficients_!B$9</f>
        <v>8.4018493335987585E-2</v>
      </c>
      <c r="C336">
        <f>(_raw_predictions_!C336*(1-_raw_predictions_!$M336*'Score Dashboard'!$B$2) + 'Score Dashboard'!$B$2*_raw_predictions_!$M336*_coefficients_!C$12- _coefficients_!C$2)/_coefficients_!C$9</f>
        <v>-0.23454379871144762</v>
      </c>
      <c r="D336">
        <f>(_raw_predictions_!D336*(1-_raw_predictions_!$M336*'Score Dashboard'!$B$2) + 'Score Dashboard'!$B$2*_raw_predictions_!$M336*_coefficients_!D$12- _coefficients_!D$2)/_coefficients_!D$9</f>
        <v>-8.4866884252914124E-2</v>
      </c>
      <c r="E336">
        <f>(_raw_predictions_!E336*(1-_raw_predictions_!$M336*'Score Dashboard'!$B$2) + 'Score Dashboard'!$B$2*_raw_predictions_!$M336*_coefficients_!E$12- _coefficients_!E$2)/_coefficients_!E$9</f>
        <v>0.29552335293020981</v>
      </c>
      <c r="F336">
        <f>(_raw_predictions_!F336*(1-_raw_predictions_!$M336*'Score Dashboard'!$B$2) + 'Score Dashboard'!$B$2*_raw_predictions_!$M336*_coefficients_!F$12- _coefficients_!F$2)/_coefficients_!F$9</f>
        <v>-0.44670194004791786</v>
      </c>
      <c r="G336">
        <f>(_raw_predictions_!G336*(1-_raw_predictions_!$M336*'Score Dashboard'!$B$2) + 'Score Dashboard'!$B$2*_raw_predictions_!$M336*_coefficients_!G$12- _coefficients_!G$2)/_coefficients_!G$9</f>
        <v>1.779741200440019</v>
      </c>
      <c r="H336">
        <f>(_coefficients_!H$2 - _raw_predictions_!H336*(1-_raw_predictions_!$M336*'Score Dashboard'!$B$2) - _raw_predictions_!$M336*'Score Dashboard'!$B$2*_coefficients_!H$12)/_coefficients_!H$9</f>
        <v>-6.527631535418997E-2</v>
      </c>
      <c r="I336">
        <f>(1-_raw_predictions_!$M336*'Score Dashboard'!$B$2) * _raw_predictions_!I336/_coefficients_!L$2 * (_raw_predictions_!J336-_coefficients_!I$2)/_coefficients_!I$9</f>
        <v>9.0913193613621102E-2</v>
      </c>
      <c r="J336">
        <f>(1-_raw_predictions_!$M336*'Score Dashboard'!$B$2) * _raw_predictions_!K336/_coefficients_!M$2 * (_raw_predictions_!L336-_coefficients_!J$2)/_coefficients_!J$9</f>
        <v>-0.7373834182716239</v>
      </c>
    </row>
    <row r="337" spans="1:10">
      <c r="A337" t="str">
        <f>_raw_predictions_!A337</f>
        <v>Buddy Boeheim</v>
      </c>
      <c r="B337">
        <f>(_raw_predictions_!B337*(1-_raw_predictions_!$M337) + 'Score Dashboard'!$B$2*_raw_predictions_!$M337*_coefficients_!B$12- _coefficients_!B$2)/_coefficients_!B$9</f>
        <v>-1.0967964107559474</v>
      </c>
      <c r="C337">
        <f>(_raw_predictions_!C337*(1-_raw_predictions_!$M337*'Score Dashboard'!$B$2) + 'Score Dashboard'!$B$2*_raw_predictions_!$M337*_coefficients_!C$12- _coefficients_!C$2)/_coefficients_!C$9</f>
        <v>-1.0768765433827954</v>
      </c>
      <c r="D337">
        <f>(_raw_predictions_!D337*(1-_raw_predictions_!$M337*'Score Dashboard'!$B$2) + 'Score Dashboard'!$B$2*_raw_predictions_!$M337*_coefficients_!D$12- _coefficients_!D$2)/_coefficients_!D$9</f>
        <v>-0.82070139565041211</v>
      </c>
      <c r="E337">
        <f>(_raw_predictions_!E337*(1-_raw_predictions_!$M337*'Score Dashboard'!$B$2) + 'Score Dashboard'!$B$2*_raw_predictions_!$M337*_coefficients_!E$12- _coefficients_!E$2)/_coefficients_!E$9</f>
        <v>-0.60166756670887322</v>
      </c>
      <c r="F337">
        <f>(_raw_predictions_!F337*(1-_raw_predictions_!$M337*'Score Dashboard'!$B$2) + 'Score Dashboard'!$B$2*_raw_predictions_!$M337*_coefficients_!F$12- _coefficients_!F$2)/_coefficients_!F$9</f>
        <v>-0.62918205409586825</v>
      </c>
      <c r="G337">
        <f>(_raw_predictions_!G337*(1-_raw_predictions_!$M337*'Score Dashboard'!$B$2) + 'Score Dashboard'!$B$2*_raw_predictions_!$M337*_coefficients_!G$12- _coefficients_!G$2)/_coefficients_!G$9</f>
        <v>-0.67704514640947489</v>
      </c>
      <c r="H337">
        <f>(_coefficients_!H$2 - _raw_predictions_!H337*(1-_raw_predictions_!$M337*'Score Dashboard'!$B$2) - _raw_predictions_!$M337*'Score Dashboard'!$B$2*_coefficients_!H$12)/_coefficients_!H$9</f>
        <v>0.80540094073559321</v>
      </c>
      <c r="I337">
        <f>(1-_raw_predictions_!$M337*'Score Dashboard'!$B$2) * _raw_predictions_!I337/_coefficients_!L$2 * (_raw_predictions_!J337-_coefficients_!I$2)/_coefficients_!I$9</f>
        <v>-3.234876651468471E-3</v>
      </c>
      <c r="J337">
        <f>(1-_raw_predictions_!$M337*'Score Dashboard'!$B$2) * _raw_predictions_!K337/_coefficients_!M$2 * (_raw_predictions_!L337-_coefficients_!J$2)/_coefficients_!J$9</f>
        <v>-6.9228611511297583E-2</v>
      </c>
    </row>
    <row r="338" spans="1:10">
      <c r="A338" t="str">
        <f>_raw_predictions_!A338</f>
        <v>Bryn Forbes</v>
      </c>
      <c r="B338">
        <f>(_raw_predictions_!B338*(1-_raw_predictions_!$M338) + 'Score Dashboard'!$B$2*_raw_predictions_!$M338*_coefficients_!B$12- _coefficients_!B$2)/_coefficients_!B$9</f>
        <v>-1.2100955473421595</v>
      </c>
      <c r="C338">
        <f>(_raw_predictions_!C338*(1-_raw_predictions_!$M338*'Score Dashboard'!$B$2) + 'Score Dashboard'!$B$2*_raw_predictions_!$M338*_coefficients_!C$12- _coefficients_!C$2)/_coefficients_!C$9</f>
        <v>-1.2898782100726289</v>
      </c>
      <c r="D338">
        <f>(_raw_predictions_!D338*(1-_raw_predictions_!$M338*'Score Dashboard'!$B$2) + 'Score Dashboard'!$B$2*_raw_predictions_!$M338*_coefficients_!D$12- _coefficients_!D$2)/_coefficients_!D$9</f>
        <v>-1.1036771604851847</v>
      </c>
      <c r="E338">
        <f>(_raw_predictions_!E338*(1-_raw_predictions_!$M338*'Score Dashboard'!$B$2) + 'Score Dashboard'!$B$2*_raw_predictions_!$M338*_coefficients_!E$12- _coefficients_!E$2)/_coefficients_!E$9</f>
        <v>-0.75121965806202085</v>
      </c>
      <c r="F338">
        <f>(_raw_predictions_!F338*(1-_raw_predictions_!$M338*'Score Dashboard'!$B$2) + 'Score Dashboard'!$B$2*_raw_predictions_!$M338*_coefficients_!F$12- _coefficients_!F$2)/_coefficients_!F$9</f>
        <v>-0.76081317561324746</v>
      </c>
      <c r="G338">
        <f>(_raw_predictions_!G338*(1-_raw_predictions_!$M338*'Score Dashboard'!$B$2) + 'Score Dashboard'!$B$2*_raw_predictions_!$M338*_coefficients_!G$12- _coefficients_!G$2)/_coefficients_!G$9</f>
        <v>-0.57900343703388757</v>
      </c>
      <c r="H338">
        <f>(_coefficients_!H$2 - _raw_predictions_!H338*(1-_raw_predictions_!$M338*'Score Dashboard'!$B$2) - _raw_predictions_!$M338*'Score Dashboard'!$B$2*_coefficients_!H$12)/_coefficients_!H$9</f>
        <v>1.0083505745785675</v>
      </c>
      <c r="I338">
        <f>(1-_raw_predictions_!$M338*'Score Dashboard'!$B$2) * _raw_predictions_!I338/_coefficients_!L$2 * (_raw_predictions_!J338-_coefficients_!I$2)/_coefficients_!I$9</f>
        <v>3.7105500109049913E-3</v>
      </c>
      <c r="J338">
        <f>(1-_raw_predictions_!$M338*'Score Dashboard'!$B$2) * _raw_predictions_!K338/_coefficients_!M$2 * (_raw_predictions_!L338-_coefficients_!J$2)/_coefficients_!J$9</f>
        <v>-0.10063088024556426</v>
      </c>
    </row>
    <row r="339" spans="1:10">
      <c r="A339" t="str">
        <f>_raw_predictions_!A339</f>
        <v>Bryce McGowens</v>
      </c>
      <c r="B339">
        <f>(_raw_predictions_!B339*(1-_raw_predictions_!$M339) + 'Score Dashboard'!$B$2*_raw_predictions_!$M339*_coefficients_!B$12- _coefficients_!B$2)/_coefficients_!B$9</f>
        <v>-1.0833708060568015</v>
      </c>
      <c r="C339">
        <f>(_raw_predictions_!C339*(1-_raw_predictions_!$M339*'Score Dashboard'!$B$2) + 'Score Dashboard'!$B$2*_raw_predictions_!$M339*_coefficients_!C$12- _coefficients_!C$2)/_coefficients_!C$9</f>
        <v>-1.0355331178504161</v>
      </c>
      <c r="D339">
        <f>(_raw_predictions_!D339*(1-_raw_predictions_!$M339*'Score Dashboard'!$B$2) + 'Score Dashboard'!$B$2*_raw_predictions_!$M339*_coefficients_!D$12- _coefficients_!D$2)/_coefficients_!D$9</f>
        <v>-0.91164594784977226</v>
      </c>
      <c r="E339">
        <f>(_raw_predictions_!E339*(1-_raw_predictions_!$M339*'Score Dashboard'!$B$2) + 'Score Dashboard'!$B$2*_raw_predictions_!$M339*_coefficients_!E$12- _coefficients_!E$2)/_coefficients_!E$9</f>
        <v>-0.60165162947098128</v>
      </c>
      <c r="F339">
        <f>(_raw_predictions_!F339*(1-_raw_predictions_!$M339*'Score Dashboard'!$B$2) + 'Score Dashboard'!$B$2*_raw_predictions_!$M339*_coefficients_!F$12- _coefficients_!F$2)/_coefficients_!F$9</f>
        <v>-0.67661722661225909</v>
      </c>
      <c r="G339">
        <f>(_raw_predictions_!G339*(1-_raw_predictions_!$M339*'Score Dashboard'!$B$2) + 'Score Dashboard'!$B$2*_raw_predictions_!$M339*_coefficients_!G$12- _coefficients_!G$2)/_coefficients_!G$9</f>
        <v>-0.70002224871851604</v>
      </c>
      <c r="H339">
        <f>(_coefficients_!H$2 - _raw_predictions_!H339*(1-_raw_predictions_!$M339*'Score Dashboard'!$B$2) - _raw_predictions_!$M339*'Score Dashboard'!$B$2*_coefficients_!H$12)/_coefficients_!H$9</f>
        <v>0.69736708101021483</v>
      </c>
      <c r="I339">
        <f>(1-_raw_predictions_!$M339*'Score Dashboard'!$B$2) * _raw_predictions_!I339/_coefficients_!L$2 * (_raw_predictions_!J339-_coefficients_!I$2)/_coefficients_!I$9</f>
        <v>-7.3255347360169878E-2</v>
      </c>
      <c r="J339">
        <f>(1-_raw_predictions_!$M339*'Score Dashboard'!$B$2) * _raw_predictions_!K339/_coefficients_!M$2 * (_raw_predictions_!L339-_coefficients_!J$2)/_coefficients_!J$9</f>
        <v>-0.23920585268510106</v>
      </c>
    </row>
    <row r="340" spans="1:10">
      <c r="A340" t="str">
        <f>_raw_predictions_!A340</f>
        <v>Bennedict Mathurin</v>
      </c>
      <c r="B340">
        <f>(_raw_predictions_!B340*(1-_raw_predictions_!$M340) + 'Score Dashboard'!$B$2*_raw_predictions_!$M340*_coefficients_!B$12- _coefficients_!B$2)/_coefficients_!B$9</f>
        <v>0.52778771006629277</v>
      </c>
      <c r="C340">
        <f>(_raw_predictions_!C340*(1-_raw_predictions_!$M340*'Score Dashboard'!$B$2) + 'Score Dashboard'!$B$2*_raw_predictions_!$M340*_coefficients_!C$12- _coefficients_!C$2)/_coefficients_!C$9</f>
        <v>-0.32343240070818158</v>
      </c>
      <c r="D340">
        <f>(_raw_predictions_!D340*(1-_raw_predictions_!$M340*'Score Dashboard'!$B$2) + 'Score Dashboard'!$B$2*_raw_predictions_!$M340*_coefficients_!D$12- _coefficients_!D$2)/_coefficients_!D$9</f>
        <v>-0.57612083907435774</v>
      </c>
      <c r="E340">
        <f>(_raw_predictions_!E340*(1-_raw_predictions_!$M340*'Score Dashboard'!$B$2) + 'Score Dashboard'!$B$2*_raw_predictions_!$M340*_coefficients_!E$12- _coefficients_!E$2)/_coefficients_!E$9</f>
        <v>-0.14655214990539853</v>
      </c>
      <c r="F340">
        <f>(_raw_predictions_!F340*(1-_raw_predictions_!$M340*'Score Dashboard'!$B$2) + 'Score Dashboard'!$B$2*_raw_predictions_!$M340*_coefficients_!F$12- _coefficients_!F$2)/_coefficients_!F$9</f>
        <v>-0.6292369346336395</v>
      </c>
      <c r="G340">
        <f>(_raw_predictions_!G340*(1-_raw_predictions_!$M340*'Score Dashboard'!$B$2) + 'Score Dashboard'!$B$2*_raw_predictions_!$M340*_coefficients_!G$12- _coefficients_!G$2)/_coefficients_!G$9</f>
        <v>9.4514016139467444E-2</v>
      </c>
      <c r="H340">
        <f>(_coefficients_!H$2 - _raw_predictions_!H340*(1-_raw_predictions_!$M340*'Score Dashboard'!$B$2) - _raw_predictions_!$M340*'Score Dashboard'!$B$2*_coefficients_!H$12)/_coefficients_!H$9</f>
        <v>-0.44507635518734795</v>
      </c>
      <c r="I340">
        <f>(1-_raw_predictions_!$M340*'Score Dashboard'!$B$2) * _raw_predictions_!I340/_coefficients_!L$2 * (_raw_predictions_!J340-_coefficients_!I$2)/_coefficients_!I$9</f>
        <v>0.2547523903477949</v>
      </c>
      <c r="J340">
        <f>(1-_raw_predictions_!$M340*'Score Dashboard'!$B$2) * _raw_predictions_!K340/_coefficients_!M$2 * (_raw_predictions_!L340-_coefficients_!J$2)/_coefficients_!J$9</f>
        <v>-0.61672320749397136</v>
      </c>
    </row>
    <row r="341" spans="1:10">
      <c r="A341" t="str">
        <f>_raw_predictions_!A341</f>
        <v>Bruno Fernando</v>
      </c>
      <c r="B341">
        <f>(_raw_predictions_!B341*(1-_raw_predictions_!$M341) + 'Score Dashboard'!$B$2*_raw_predictions_!$M341*_coefficients_!B$12- _coefficients_!B$2)/_coefficients_!B$9</f>
        <v>-1.1588772029305381</v>
      </c>
      <c r="C341">
        <f>(_raw_predictions_!C341*(1-_raw_predictions_!$M341*'Score Dashboard'!$B$2) + 'Score Dashboard'!$B$2*_raw_predictions_!$M341*_coefficients_!C$12- _coefficients_!C$2)/_coefficients_!C$9</f>
        <v>-0.69471770138541478</v>
      </c>
      <c r="D341">
        <f>(_raw_predictions_!D341*(1-_raw_predictions_!$M341*'Score Dashboard'!$B$2) + 'Score Dashboard'!$B$2*_raw_predictions_!$M341*_coefficients_!D$12- _coefficients_!D$2)/_coefficients_!D$9</f>
        <v>-1.1134863024723487</v>
      </c>
      <c r="E341">
        <f>(_raw_predictions_!E341*(1-_raw_predictions_!$M341*'Score Dashboard'!$B$2) + 'Score Dashboard'!$B$2*_raw_predictions_!$M341*_coefficients_!E$12- _coefficients_!E$2)/_coefficients_!E$9</f>
        <v>-0.74509190799669245</v>
      </c>
      <c r="F341">
        <f>(_raw_predictions_!F341*(1-_raw_predictions_!$M341*'Score Dashboard'!$B$2) + 'Score Dashboard'!$B$2*_raw_predictions_!$M341*_coefficients_!F$12- _coefficients_!F$2)/_coefficients_!F$9</f>
        <v>-0.15717445114059136</v>
      </c>
      <c r="G341">
        <f>(_raw_predictions_!G341*(1-_raw_predictions_!$M341*'Score Dashboard'!$B$2) + 'Score Dashboard'!$B$2*_raw_predictions_!$M341*_coefficients_!G$12- _coefficients_!G$2)/_coefficients_!G$9</f>
        <v>-1.0734079704463007</v>
      </c>
      <c r="H341">
        <f>(_coefficients_!H$2 - _raw_predictions_!H341*(1-_raw_predictions_!$M341*'Score Dashboard'!$B$2) - _raw_predictions_!$M341*'Score Dashboard'!$B$2*_coefficients_!H$12)/_coefficients_!H$9</f>
        <v>0.87540688087577667</v>
      </c>
      <c r="I341">
        <f>(1-_raw_predictions_!$M341*'Score Dashboard'!$B$2) * _raw_predictions_!I341/_coefficients_!L$2 * (_raw_predictions_!J341-_coefficients_!I$2)/_coefficients_!I$9</f>
        <v>-0.10396170527736269</v>
      </c>
      <c r="J341">
        <f>(1-_raw_predictions_!$M341*'Score Dashboard'!$B$2) * _raw_predictions_!K341/_coefficients_!M$2 * (_raw_predictions_!L341-_coefficients_!J$2)/_coefficients_!J$9</f>
        <v>7.5563480356100304E-2</v>
      </c>
    </row>
    <row r="342" spans="1:10">
      <c r="A342" t="str">
        <f>_raw_predictions_!A342</f>
        <v>Brook Lopez</v>
      </c>
      <c r="B342">
        <f>(_raw_predictions_!B342*(1-_raw_predictions_!$M342) + 'Score Dashboard'!$B$2*_raw_predictions_!$M342*_coefficients_!B$12- _coefficients_!B$2)/_coefficients_!B$9</f>
        <v>-0.12392087395613223</v>
      </c>
      <c r="C342">
        <f>(_raw_predictions_!C342*(1-_raw_predictions_!$M342*'Score Dashboard'!$B$2) + 'Score Dashboard'!$B$2*_raw_predictions_!$M342*_coefficients_!C$12- _coefficients_!C$2)/_coefficients_!C$9</f>
        <v>0.12086547378127564</v>
      </c>
      <c r="D342">
        <f>(_raw_predictions_!D342*(1-_raw_predictions_!$M342*'Score Dashboard'!$B$2) + 'Score Dashboard'!$B$2*_raw_predictions_!$M342*_coefficients_!D$12- _coefficients_!D$2)/_coefficients_!D$9</f>
        <v>-0.98375487416572338</v>
      </c>
      <c r="E342">
        <f>(_raw_predictions_!E342*(1-_raw_predictions_!$M342*'Score Dashboard'!$B$2) + 'Score Dashboard'!$B$2*_raw_predictions_!$M342*_coefficients_!E$12- _coefficients_!E$2)/_coefficients_!E$9</f>
        <v>-0.41010070379082059</v>
      </c>
      <c r="F342">
        <f>(_raw_predictions_!F342*(1-_raw_predictions_!$M342*'Score Dashboard'!$B$2) + 'Score Dashboard'!$B$2*_raw_predictions_!$M342*_coefficients_!F$12- _coefficients_!F$2)/_coefficients_!F$9</f>
        <v>2.4008161142485931</v>
      </c>
      <c r="G342">
        <f>(_raw_predictions_!G342*(1-_raw_predictions_!$M342*'Score Dashboard'!$B$2) + 'Score Dashboard'!$B$2*_raw_predictions_!$M342*_coefficients_!G$12- _coefficients_!G$2)/_coefficients_!G$9</f>
        <v>-5.3700190041701464E-2</v>
      </c>
      <c r="H342">
        <f>(_coefficients_!H$2 - _raw_predictions_!H342*(1-_raw_predictions_!$M342*'Score Dashboard'!$B$2) - _raw_predictions_!$M342*'Score Dashboard'!$B$2*_coefficients_!H$12)/_coefficients_!H$9</f>
        <v>0.44328884835851096</v>
      </c>
      <c r="I342">
        <f>(1-_raw_predictions_!$M342*'Score Dashboard'!$B$2) * _raw_predictions_!I342/_coefficients_!L$2 * (_raw_predictions_!J342-_coefficients_!I$2)/_coefficients_!I$9</f>
        <v>-2.1749452994523431E-2</v>
      </c>
      <c r="J342">
        <f>(1-_raw_predictions_!$M342*'Score Dashboard'!$B$2) * _raw_predictions_!K342/_coefficients_!M$2 * (_raw_predictions_!L342-_coefficients_!J$2)/_coefficients_!J$9</f>
        <v>9.280568423455763E-3</v>
      </c>
    </row>
    <row r="343" spans="1:10">
      <c r="A343" t="str">
        <f>_raw_predictions_!A343</f>
        <v>Braxton Key</v>
      </c>
      <c r="B343">
        <f>(_raw_predictions_!B343*(1-_raw_predictions_!$M343) + 'Score Dashboard'!$B$2*_raw_predictions_!$M343*_coefficients_!B$12- _coefficients_!B$2)/_coefficients_!B$9</f>
        <v>-1.2128341079790412</v>
      </c>
      <c r="C343">
        <f>(_raw_predictions_!C343*(1-_raw_predictions_!$M343*'Score Dashboard'!$B$2) + 'Score Dashboard'!$B$2*_raw_predictions_!$M343*_coefficients_!C$12- _coefficients_!C$2)/_coefficients_!C$9</f>
        <v>-0.97274623458872389</v>
      </c>
      <c r="D343">
        <f>(_raw_predictions_!D343*(1-_raw_predictions_!$M343*'Score Dashboard'!$B$2) + 'Score Dashboard'!$B$2*_raw_predictions_!$M343*_coefficients_!D$12- _coefficients_!D$2)/_coefficients_!D$9</f>
        <v>-1.1085988195823659</v>
      </c>
      <c r="E343">
        <f>(_raw_predictions_!E343*(1-_raw_predictions_!$M343*'Score Dashboard'!$B$2) + 'Score Dashboard'!$B$2*_raw_predictions_!$M343*_coefficients_!E$12- _coefficients_!E$2)/_coefficients_!E$9</f>
        <v>-0.71431522395796065</v>
      </c>
      <c r="F343">
        <f>(_raw_predictions_!F343*(1-_raw_predictions_!$M343*'Score Dashboard'!$B$2) + 'Score Dashboard'!$B$2*_raw_predictions_!$M343*_coefficients_!F$12- _coefficients_!F$2)/_coefficients_!F$9</f>
        <v>-0.49993009609741734</v>
      </c>
      <c r="G343">
        <f>(_raw_predictions_!G343*(1-_raw_predictions_!$M343*'Score Dashboard'!$B$2) + 'Score Dashboard'!$B$2*_raw_predictions_!$M343*_coefficients_!G$12- _coefficients_!G$2)/_coefficients_!G$9</f>
        <v>-0.7405928322595472</v>
      </c>
      <c r="H343">
        <f>(_coefficients_!H$2 - _raw_predictions_!H343*(1-_raw_predictions_!$M343*'Score Dashboard'!$B$2) - _raw_predictions_!$M343*'Score Dashboard'!$B$2*_coefficients_!H$12)/_coefficients_!H$9</f>
        <v>0.98503736036562273</v>
      </c>
      <c r="I343">
        <f>(1-_raw_predictions_!$M343*'Score Dashboard'!$B$2) * _raw_predictions_!I343/_coefficients_!L$2 * (_raw_predictions_!J343-_coefficients_!I$2)/_coefficients_!I$9</f>
        <v>-8.8915537860901714E-2</v>
      </c>
      <c r="J343">
        <f>(1-_raw_predictions_!$M343*'Score Dashboard'!$B$2) * _raw_predictions_!K343/_coefficients_!M$2 * (_raw_predictions_!L343-_coefficients_!J$2)/_coefficients_!J$9</f>
        <v>9.5237290260339266E-3</v>
      </c>
    </row>
    <row r="344" spans="1:10">
      <c r="A344" t="str">
        <f>_raw_predictions_!A344</f>
        <v>Brandon Ingram</v>
      </c>
      <c r="B344">
        <f>(_raw_predictions_!B344*(1-_raw_predictions_!$M344) + 'Score Dashboard'!$B$2*_raw_predictions_!$M344*_coefficients_!B$12- _coefficients_!B$2)/_coefficients_!B$9</f>
        <v>0.72794558677831034</v>
      </c>
      <c r="C344">
        <f>(_raw_predictions_!C344*(1-_raw_predictions_!$M344*'Score Dashboard'!$B$2) + 'Score Dashboard'!$B$2*_raw_predictions_!$M344*_coefficients_!C$12- _coefficients_!C$2)/_coefficients_!C$9</f>
        <v>-0.17097728773700058</v>
      </c>
      <c r="D344">
        <f>(_raw_predictions_!D344*(1-_raw_predictions_!$M344*'Score Dashboard'!$B$2) + 'Score Dashboard'!$B$2*_raw_predictions_!$M344*_coefficients_!D$12- _coefficients_!D$2)/_coefficients_!D$9</f>
        <v>0.6425114483774087</v>
      </c>
      <c r="E344">
        <f>(_raw_predictions_!E344*(1-_raw_predictions_!$M344*'Score Dashboard'!$B$2) + 'Score Dashboard'!$B$2*_raw_predictions_!$M344*_coefficients_!E$12- _coefficients_!E$2)/_coefficients_!E$9</f>
        <v>-0.29620288111101867</v>
      </c>
      <c r="F344">
        <f>(_raw_predictions_!F344*(1-_raw_predictions_!$M344*'Score Dashboard'!$B$2) + 'Score Dashboard'!$B$2*_raw_predictions_!$M344*_coefficients_!F$12- _coefficients_!F$2)/_coefficients_!F$9</f>
        <v>-0.33499118489718077</v>
      </c>
      <c r="G344">
        <f>(_raw_predictions_!G344*(1-_raw_predictions_!$M344*'Score Dashboard'!$B$2) + 'Score Dashboard'!$B$2*_raw_predictions_!$M344*_coefficients_!G$12- _coefficients_!G$2)/_coefficients_!G$9</f>
        <v>2.0426293350426152E-2</v>
      </c>
      <c r="H344">
        <f>(_coefficients_!H$2 - _raw_predictions_!H344*(1-_raw_predictions_!$M344*'Score Dashboard'!$B$2) - _raw_predictions_!$M344*'Score Dashboard'!$B$2*_coefficients_!H$12)/_coefficients_!H$9</f>
        <v>-0.92173047037653622</v>
      </c>
      <c r="I344">
        <f>(1-_raw_predictions_!$M344*'Score Dashboard'!$B$2) * _raw_predictions_!I344/_coefficients_!L$2 * (_raw_predictions_!J344-_coefficients_!I$2)/_coefficients_!I$9</f>
        <v>0.53697015560296613</v>
      </c>
      <c r="J344">
        <f>(1-_raw_predictions_!$M344*'Score Dashboard'!$B$2) * _raw_predictions_!K344/_coefficients_!M$2 * (_raw_predictions_!L344-_coefficients_!J$2)/_coefficients_!J$9</f>
        <v>-0.14860210233608656</v>
      </c>
    </row>
    <row r="345" spans="1:10">
      <c r="A345" t="str">
        <f>_raw_predictions_!A345</f>
        <v>Brandon Clarke</v>
      </c>
      <c r="B345">
        <f>(_raw_predictions_!B345*(1-_raw_predictions_!$M345) + 'Score Dashboard'!$B$2*_raw_predictions_!$M345*_coefficients_!B$12- _coefficients_!B$2)/_coefficients_!B$9</f>
        <v>-0.69005010933482225</v>
      </c>
      <c r="C345">
        <f>(_raw_predictions_!C345*(1-_raw_predictions_!$M345*'Score Dashboard'!$B$2) + 'Score Dashboard'!$B$2*_raw_predictions_!$M345*_coefficients_!C$12- _coefficients_!C$2)/_coefficients_!C$9</f>
        <v>-3.3924729340712778E-2</v>
      </c>
      <c r="D345">
        <f>(_raw_predictions_!D345*(1-_raw_predictions_!$M345*'Score Dashboard'!$B$2) + 'Score Dashboard'!$B$2*_raw_predictions_!$M345*_coefficients_!D$12- _coefficients_!D$2)/_coefficients_!D$9</f>
        <v>-0.9426464766007413</v>
      </c>
      <c r="E345">
        <f>(_raw_predictions_!E345*(1-_raw_predictions_!$M345*'Score Dashboard'!$B$2) + 'Score Dashboard'!$B$2*_raw_predictions_!$M345*_coefficients_!E$12- _coefficients_!E$2)/_coefficients_!E$9</f>
        <v>-0.37616616995461716</v>
      </c>
      <c r="F345">
        <f>(_raw_predictions_!F345*(1-_raw_predictions_!$M345*'Score Dashboard'!$B$2) + 'Score Dashboard'!$B$2*_raw_predictions_!$M345*_coefficients_!F$12- _coefficients_!F$2)/_coefficients_!F$9</f>
        <v>9.8362313856313485E-2</v>
      </c>
      <c r="G345">
        <f>(_raw_predictions_!G345*(1-_raw_predictions_!$M345*'Score Dashboard'!$B$2) + 'Score Dashboard'!$B$2*_raw_predictions_!$M345*_coefficients_!G$12- _coefficients_!G$2)/_coefficients_!G$9</f>
        <v>-1.1557377317210673</v>
      </c>
      <c r="H345">
        <f>(_coefficients_!H$2 - _raw_predictions_!H345*(1-_raw_predictions_!$M345*'Score Dashboard'!$B$2) - _raw_predictions_!$M345*'Score Dashboard'!$B$2*_coefficients_!H$12)/_coefficients_!H$9</f>
        <v>0.65300773811670132</v>
      </c>
      <c r="I345">
        <f>(1-_raw_predictions_!$M345*'Score Dashboard'!$B$2) * _raw_predictions_!I345/_coefficients_!L$2 * (_raw_predictions_!J345-_coefficients_!I$2)/_coefficients_!I$9</f>
        <v>-0.25096267138363715</v>
      </c>
      <c r="J345">
        <f>(1-_raw_predictions_!$M345*'Score Dashboard'!$B$2) * _raw_predictions_!K345/_coefficients_!M$2 * (_raw_predictions_!L345-_coefficients_!J$2)/_coefficients_!J$9</f>
        <v>0.70006366312519919</v>
      </c>
    </row>
    <row r="346" spans="1:10">
      <c r="A346" t="str">
        <f>_raw_predictions_!A346</f>
        <v>Bradley Beal</v>
      </c>
      <c r="B346">
        <f>(_raw_predictions_!B346*(1-_raw_predictions_!$M346) + 'Score Dashboard'!$B$2*_raw_predictions_!$M346*_coefficients_!B$12- _coefficients_!B$2)/_coefficients_!B$9</f>
        <v>0.55378741259168773</v>
      </c>
      <c r="C346">
        <f>(_raw_predictions_!C346*(1-_raw_predictions_!$M346*'Score Dashboard'!$B$2) + 'Score Dashboard'!$B$2*_raw_predictions_!$M346*_coefficients_!C$12- _coefficients_!C$2)/_coefficients_!C$9</f>
        <v>-0.55118522243834489</v>
      </c>
      <c r="D346">
        <f>(_raw_predictions_!D346*(1-_raw_predictions_!$M346*'Score Dashboard'!$B$2) + 'Score Dashboard'!$B$2*_raw_predictions_!$M346*_coefficients_!D$12- _coefficients_!D$2)/_coefficients_!D$9</f>
        <v>0.69441555013590561</v>
      </c>
      <c r="E346">
        <f>(_raw_predictions_!E346*(1-_raw_predictions_!$M346*'Score Dashboard'!$B$2) + 'Score Dashboard'!$B$2*_raw_predictions_!$M346*_coefficients_!E$12- _coefficients_!E$2)/_coefficients_!E$9</f>
        <v>-0.12593400867973786</v>
      </c>
      <c r="F346">
        <f>(_raw_predictions_!F346*(1-_raw_predictions_!$M346*'Score Dashboard'!$B$2) + 'Score Dashboard'!$B$2*_raw_predictions_!$M346*_coefficients_!F$12- _coefficients_!F$2)/_coefficients_!F$9</f>
        <v>-0.23847923778998037</v>
      </c>
      <c r="G346">
        <f>(_raw_predictions_!G346*(1-_raw_predictions_!$M346*'Score Dashboard'!$B$2) + 'Score Dashboard'!$B$2*_raw_predictions_!$M346*_coefficients_!G$12- _coefficients_!G$2)/_coefficients_!G$9</f>
        <v>-4.0905410060361171E-2</v>
      </c>
      <c r="H346">
        <f>(_coefficients_!H$2 - _raw_predictions_!H346*(1-_raw_predictions_!$M346*'Score Dashboard'!$B$2) - _raw_predictions_!$M346*'Score Dashboard'!$B$2*_coefficients_!H$12)/_coefficients_!H$9</f>
        <v>-0.60885170004742273</v>
      </c>
      <c r="I346">
        <f>(1-_raw_predictions_!$M346*'Score Dashboard'!$B$2) * _raw_predictions_!I346/_coefficients_!L$2 * (_raw_predictions_!J346-_coefficients_!I$2)/_coefficients_!I$9</f>
        <v>0.22618028463857262</v>
      </c>
      <c r="J346">
        <f>(1-_raw_predictions_!$M346*'Score Dashboard'!$B$2) * _raw_predictions_!K346/_coefficients_!M$2 * (_raw_predictions_!L346-_coefficients_!J$2)/_coefficients_!J$9</f>
        <v>-8.8017310548975436E-2</v>
      </c>
    </row>
    <row r="347" spans="1:10">
      <c r="A347" t="str">
        <f>_raw_predictions_!A347</f>
        <v>Bones Hyland</v>
      </c>
      <c r="B347">
        <f>(_raw_predictions_!B347*(1-_raw_predictions_!$M347) + 'Score Dashboard'!$B$2*_raw_predictions_!$M347*_coefficients_!B$12- _coefficients_!B$2)/_coefficients_!B$9</f>
        <v>-0.57244890981363072</v>
      </c>
      <c r="C347">
        <f>(_raw_predictions_!C347*(1-_raw_predictions_!$M347*'Score Dashboard'!$B$2) + 'Score Dashboard'!$B$2*_raw_predictions_!$M347*_coefficients_!C$12- _coefficients_!C$2)/_coefficients_!C$9</f>
        <v>-1.076889119156107</v>
      </c>
      <c r="D347">
        <f>(_raw_predictions_!D347*(1-_raw_predictions_!$M347*'Score Dashboard'!$B$2) + 'Score Dashboard'!$B$2*_raw_predictions_!$M347*_coefficients_!D$12- _coefficients_!D$2)/_coefficients_!D$9</f>
        <v>-0.29634249339944552</v>
      </c>
      <c r="E347">
        <f>(_raw_predictions_!E347*(1-_raw_predictions_!$M347*'Score Dashboard'!$B$2) + 'Score Dashboard'!$B$2*_raw_predictions_!$M347*_coefficients_!E$12- _coefficients_!E$2)/_coefficients_!E$9</f>
        <v>-0.28600611805053244</v>
      </c>
      <c r="F347">
        <f>(_raw_predictions_!F347*(1-_raw_predictions_!$M347*'Score Dashboard'!$B$2) + 'Score Dashboard'!$B$2*_raw_predictions_!$M347*_coefficients_!F$12- _coefficients_!F$2)/_coefficients_!F$9</f>
        <v>-0.62227563805426367</v>
      </c>
      <c r="G347">
        <f>(_raw_predictions_!G347*(1-_raw_predictions_!$M347*'Score Dashboard'!$B$2) + 'Score Dashboard'!$B$2*_raw_predictions_!$M347*_coefficients_!G$12- _coefficients_!G$2)/_coefficients_!G$9</f>
        <v>0.24797243014190368</v>
      </c>
      <c r="H347">
        <f>(_coefficients_!H$2 - _raw_predictions_!H347*(1-_raw_predictions_!$M347*'Score Dashboard'!$B$2) - _raw_predictions_!$M347*'Score Dashboard'!$B$2*_coefficients_!H$12)/_coefficients_!H$9</f>
        <v>0.32068295980593781</v>
      </c>
      <c r="I347">
        <f>(1-_raw_predictions_!$M347*'Score Dashboard'!$B$2) * _raw_predictions_!I347/_coefficients_!L$2 * (_raw_predictions_!J347-_coefficients_!I$2)/_coefficients_!I$9</f>
        <v>0.13837729749006095</v>
      </c>
      <c r="J347">
        <f>(1-_raw_predictions_!$M347*'Score Dashboard'!$B$2) * _raw_predictions_!K347/_coefficients_!M$2 * (_raw_predictions_!L347-_coefficients_!J$2)/_coefficients_!J$9</f>
        <v>-0.52982964305033842</v>
      </c>
    </row>
    <row r="348" spans="1:10">
      <c r="A348" t="str">
        <f>_raw_predictions_!A348</f>
        <v>Bol Bol</v>
      </c>
      <c r="B348">
        <f>(_raw_predictions_!B348*(1-_raw_predictions_!$M348) + 'Score Dashboard'!$B$2*_raw_predictions_!$M348*_coefficients_!B$12- _coefficients_!B$2)/_coefficients_!B$9</f>
        <v>-0.76611441284135851</v>
      </c>
      <c r="C348">
        <f>(_raw_predictions_!C348*(1-_raw_predictions_!$M348*'Score Dashboard'!$B$2) + 'Score Dashboard'!$B$2*_raw_predictions_!$M348*_coefficients_!C$12- _coefficients_!C$2)/_coefficients_!C$9</f>
        <v>0.12912813999583053</v>
      </c>
      <c r="D348">
        <f>(_raw_predictions_!D348*(1-_raw_predictions_!$M348*'Score Dashboard'!$B$2) + 'Score Dashboard'!$B$2*_raw_predictions_!$M348*_coefficients_!D$12- _coefficients_!D$2)/_coefficients_!D$9</f>
        <v>-1.0757495055324642</v>
      </c>
      <c r="E348">
        <f>(_raw_predictions_!E348*(1-_raw_predictions_!$M348*'Score Dashboard'!$B$2) + 'Score Dashboard'!$B$2*_raw_predictions_!$M348*_coefficients_!E$12- _coefficients_!E$2)/_coefficients_!E$9</f>
        <v>-0.66358725029937871</v>
      </c>
      <c r="F348">
        <f>(_raw_predictions_!F348*(1-_raw_predictions_!$M348*'Score Dashboard'!$B$2) + 'Score Dashboard'!$B$2*_raw_predictions_!$M348*_coefficients_!F$12- _coefficients_!F$2)/_coefficients_!F$9</f>
        <v>0.77450992039641475</v>
      </c>
      <c r="G348">
        <f>(_raw_predictions_!G348*(1-_raw_predictions_!$M348*'Score Dashboard'!$B$2) + 'Score Dashboard'!$B$2*_raw_predictions_!$M348*_coefficients_!G$12- _coefficients_!G$2)/_coefficients_!G$9</f>
        <v>-0.7484250164884455</v>
      </c>
      <c r="H348">
        <f>(_coefficients_!H$2 - _raw_predictions_!H348*(1-_raw_predictions_!$M348*'Score Dashboard'!$B$2) - _raw_predictions_!$M348*'Score Dashboard'!$B$2*_coefficients_!H$12)/_coefficients_!H$9</f>
        <v>0.35058411488262198</v>
      </c>
      <c r="I348">
        <f>(1-_raw_predictions_!$M348*'Score Dashboard'!$B$2) * _raw_predictions_!I348/_coefficients_!L$2 * (_raw_predictions_!J348-_coefficients_!I$2)/_coefficients_!I$9</f>
        <v>-0.15250212163654978</v>
      </c>
      <c r="J348">
        <f>(1-_raw_predictions_!$M348*'Score Dashboard'!$B$2) * _raw_predictions_!K348/_coefficients_!M$2 * (_raw_predictions_!L348-_coefficients_!J$2)/_coefficients_!J$9</f>
        <v>0.19691250300928739</v>
      </c>
    </row>
    <row r="349" spans="1:10">
      <c r="A349" t="str">
        <f>_raw_predictions_!A349</f>
        <v>Bojan Bogdanovic</v>
      </c>
      <c r="B349">
        <f>(_raw_predictions_!B349*(1-_raw_predictions_!$M349) + 'Score Dashboard'!$B$2*_raw_predictions_!$M349*_coefficients_!B$12- _coefficients_!B$2)/_coefficients_!B$9</f>
        <v>0.34246453053235004</v>
      </c>
      <c r="C349">
        <f>(_raw_predictions_!C349*(1-_raw_predictions_!$M349*'Score Dashboard'!$B$2) + 'Score Dashboard'!$B$2*_raw_predictions_!$M349*_coefficients_!C$12- _coefficients_!C$2)/_coefficients_!C$9</f>
        <v>-0.58917420575956048</v>
      </c>
      <c r="D349">
        <f>(_raw_predictions_!D349*(1-_raw_predictions_!$M349*'Score Dashboard'!$B$2) + 'Score Dashboard'!$B$2*_raw_predictions_!$M349*_coefficients_!D$12- _coefficients_!D$2)/_coefficients_!D$9</f>
        <v>-0.52760809158325583</v>
      </c>
      <c r="E349">
        <f>(_raw_predictions_!E349*(1-_raw_predictions_!$M349*'Score Dashboard'!$B$2) + 'Score Dashboard'!$B$2*_raw_predictions_!$M349*_coefficients_!E$12- _coefficients_!E$2)/_coefficients_!E$9</f>
        <v>-0.45526943736583358</v>
      </c>
      <c r="F349">
        <f>(_raw_predictions_!F349*(1-_raw_predictions_!$M349*'Score Dashboard'!$B$2) + 'Score Dashboard'!$B$2*_raw_predictions_!$M349*_coefficients_!F$12- _coefficients_!F$2)/_coefficients_!F$9</f>
        <v>-0.79493046603241757</v>
      </c>
      <c r="G349">
        <f>(_raw_predictions_!G349*(1-_raw_predictions_!$M349*'Score Dashboard'!$B$2) + 'Score Dashboard'!$B$2*_raw_predictions_!$M349*_coefficients_!G$12- _coefficients_!G$2)/_coefficients_!G$9</f>
        <v>0.54937043824104848</v>
      </c>
      <c r="H349">
        <f>(_coefficients_!H$2 - _raw_predictions_!H349*(1-_raw_predictions_!$M349*'Score Dashboard'!$B$2) - _raw_predictions_!$M349*'Score Dashboard'!$B$2*_coefficients_!H$12)/_coefficients_!H$9</f>
        <v>-0.13641642320511205</v>
      </c>
      <c r="I349">
        <f>(1-_raw_predictions_!$M349*'Score Dashboard'!$B$2) * _raw_predictions_!I349/_coefficients_!L$2 * (_raw_predictions_!J349-_coefficients_!I$2)/_coefficients_!I$9</f>
        <v>0.65772157682104415</v>
      </c>
      <c r="J349">
        <f>(1-_raw_predictions_!$M349*'Score Dashboard'!$B$2) * _raw_predictions_!K349/_coefficients_!M$2 * (_raw_predictions_!L349-_coefficients_!J$2)/_coefficients_!J$9</f>
        <v>-0.27917760276005193</v>
      </c>
    </row>
    <row r="350" spans="1:10">
      <c r="A350" t="str">
        <f>_raw_predictions_!A350</f>
        <v>Bobby Portis</v>
      </c>
      <c r="B350">
        <f>(_raw_predictions_!B350*(1-_raw_predictions_!$M350) + 'Score Dashboard'!$B$2*_raw_predictions_!$M350*_coefficients_!B$12- _coefficients_!B$2)/_coefficients_!B$9</f>
        <v>-0.17820573816573809</v>
      </c>
      <c r="C350">
        <f>(_raw_predictions_!C350*(1-_raw_predictions_!$M350*'Score Dashboard'!$B$2) + 'Score Dashboard'!$B$2*_raw_predictions_!$M350*_coefficients_!C$12- _coefficients_!C$2)/_coefficients_!C$9</f>
        <v>0.92773820817161223</v>
      </c>
      <c r="D350">
        <f>(_raw_predictions_!D350*(1-_raw_predictions_!$M350*'Score Dashboard'!$B$2) + 'Score Dashboard'!$B$2*_raw_predictions_!$M350*_coefficients_!D$12- _coefficients_!D$2)/_coefficients_!D$9</f>
        <v>-0.85191398782151095</v>
      </c>
      <c r="E350">
        <f>(_raw_predictions_!E350*(1-_raw_predictions_!$M350*'Score Dashboard'!$B$2) + 'Score Dashboard'!$B$2*_raw_predictions_!$M350*_coefficients_!E$12- _coefficients_!E$2)/_coefficients_!E$9</f>
        <v>-0.48840395124061775</v>
      </c>
      <c r="F350">
        <f>(_raw_predictions_!F350*(1-_raw_predictions_!$M350*'Score Dashboard'!$B$2) + 'Score Dashboard'!$B$2*_raw_predictions_!$M350*_coefficients_!F$12- _coefficients_!F$2)/_coefficients_!F$9</f>
        <v>-0.57226732106749612</v>
      </c>
      <c r="G350">
        <f>(_raw_predictions_!G350*(1-_raw_predictions_!$M350*'Score Dashboard'!$B$2) + 'Score Dashboard'!$B$2*_raw_predictions_!$M350*_coefficients_!G$12- _coefficients_!G$2)/_coefficients_!G$9</f>
        <v>-6.9791334327805946E-2</v>
      </c>
      <c r="H350">
        <f>(_coefficients_!H$2 - _raw_predictions_!H350*(1-_raw_predictions_!$M350*'Score Dashboard'!$B$2) - _raw_predictions_!$M350*'Score Dashboard'!$B$2*_coefficients_!H$12)/_coefficients_!H$9</f>
        <v>0.4052819339091227</v>
      </c>
      <c r="I350">
        <f>(1-_raw_predictions_!$M350*'Score Dashboard'!$B$2) * _raw_predictions_!I350/_coefficients_!L$2 * (_raw_predictions_!J350-_coefficients_!I$2)/_coefficients_!I$9</f>
        <v>-0.10239849924587006</v>
      </c>
      <c r="J350">
        <f>(1-_raw_predictions_!$M350*'Score Dashboard'!$B$2) * _raw_predictions_!K350/_coefficients_!M$2 * (_raw_predictions_!L350-_coefficients_!J$2)/_coefficients_!J$9</f>
        <v>-0.10327207515790839</v>
      </c>
    </row>
    <row r="351" spans="1:10">
      <c r="A351" t="str">
        <f>_raw_predictions_!A351</f>
        <v>Boban Marjanovic</v>
      </c>
      <c r="B351">
        <f>(_raw_predictions_!B351*(1-_raw_predictions_!$M351) + 'Score Dashboard'!$B$2*_raw_predictions_!$M351*_coefficients_!B$12- _coefficients_!B$2)/_coefficients_!B$9</f>
        <v>-1.3136049535724132</v>
      </c>
      <c r="C351">
        <f>(_raw_predictions_!C351*(1-_raw_predictions_!$M351*'Score Dashboard'!$B$2) + 'Score Dashboard'!$B$2*_raw_predictions_!$M351*_coefficients_!C$12- _coefficients_!C$2)/_coefficients_!C$9</f>
        <v>-1.1355301503498072</v>
      </c>
      <c r="D351">
        <f>(_raw_predictions_!D351*(1-_raw_predictions_!$M351*'Score Dashboard'!$B$2) + 'Score Dashboard'!$B$2*_raw_predictions_!$M351*_coefficients_!D$12- _coefficients_!D$2)/_coefficients_!D$9</f>
        <v>-1.2290946772814135</v>
      </c>
      <c r="E351">
        <f>(_raw_predictions_!E351*(1-_raw_predictions_!$M351*'Score Dashboard'!$B$2) + 'Score Dashboard'!$B$2*_raw_predictions_!$M351*_coefficients_!E$12- _coefficients_!E$2)/_coefficients_!E$9</f>
        <v>-0.87620400296954581</v>
      </c>
      <c r="F351">
        <f>(_raw_predictions_!F351*(1-_raw_predictions_!$M351*'Score Dashboard'!$B$2) + 'Score Dashboard'!$B$2*_raw_predictions_!$M351*_coefficients_!F$12- _coefficients_!F$2)/_coefficients_!F$9</f>
        <v>-0.76629582649810957</v>
      </c>
      <c r="G351">
        <f>(_raw_predictions_!G351*(1-_raw_predictions_!$M351*'Score Dashboard'!$B$2) + 'Score Dashboard'!$B$2*_raw_predictions_!$M351*_coefficients_!G$12- _coefficients_!G$2)/_coefficients_!G$9</f>
        <v>-1.0871494187870914</v>
      </c>
      <c r="H351">
        <f>(_coefficients_!H$2 - _raw_predictions_!H351*(1-_raw_predictions_!$M351*'Score Dashboard'!$B$2) - _raw_predictions_!$M351*'Score Dashboard'!$B$2*_coefficients_!H$12)/_coefficients_!H$9</f>
        <v>1.0707683434484294</v>
      </c>
      <c r="I351">
        <f>(1-_raw_predictions_!$M351*'Score Dashboard'!$B$2) * _raw_predictions_!I351/_coefficients_!L$2 * (_raw_predictions_!J351-_coefficients_!I$2)/_coefficients_!I$9</f>
        <v>-2.5955149130435683E-2</v>
      </c>
      <c r="J351">
        <f>(1-_raw_predictions_!$M351*'Score Dashboard'!$B$2) * _raw_predictions_!K351/_coefficients_!M$2 * (_raw_predictions_!L351-_coefficients_!J$2)/_coefficients_!J$9</f>
        <v>3.8477512946037601E-2</v>
      </c>
    </row>
    <row r="352" spans="1:10">
      <c r="A352" t="str">
        <f>_raw_predictions_!A352</f>
        <v>Blake Wesley</v>
      </c>
      <c r="B352">
        <f>(_raw_predictions_!B352*(1-_raw_predictions_!$M352) + 'Score Dashboard'!$B$2*_raw_predictions_!$M352*_coefficients_!B$12- _coefficients_!B$2)/_coefficients_!B$9</f>
        <v>-1.0648808929331879</v>
      </c>
      <c r="C352">
        <f>(_raw_predictions_!C352*(1-_raw_predictions_!$M352*'Score Dashboard'!$B$2) + 'Score Dashboard'!$B$2*_raw_predictions_!$M352*_coefficients_!C$12- _coefficients_!C$2)/_coefficients_!C$9</f>
        <v>-1.0629369224497518</v>
      </c>
      <c r="D352">
        <f>(_raw_predictions_!D352*(1-_raw_predictions_!$M352*'Score Dashboard'!$B$2) + 'Score Dashboard'!$B$2*_raw_predictions_!$M352*_coefficients_!D$12- _coefficients_!D$2)/_coefficients_!D$9</f>
        <v>-0.50824381316201317</v>
      </c>
      <c r="E352">
        <f>(_raw_predictions_!E352*(1-_raw_predictions_!$M352*'Score Dashboard'!$B$2) + 'Score Dashboard'!$B$2*_raw_predictions_!$M352*_coefficients_!E$12- _coefficients_!E$2)/_coefficients_!E$9</f>
        <v>-0.30970427183954968</v>
      </c>
      <c r="F352">
        <f>(_raw_predictions_!F352*(1-_raw_predictions_!$M352*'Score Dashboard'!$B$2) + 'Score Dashboard'!$B$2*_raw_predictions_!$M352*_coefficients_!F$12- _coefficients_!F$2)/_coefficients_!F$9</f>
        <v>-0.69521535504470877</v>
      </c>
      <c r="G352">
        <f>(_raw_predictions_!G352*(1-_raw_predictions_!$M352*'Score Dashboard'!$B$2) + 'Score Dashboard'!$B$2*_raw_predictions_!$M352*_coefficients_!G$12- _coefficients_!G$2)/_coefficients_!G$9</f>
        <v>-0.64454817032770795</v>
      </c>
      <c r="H352">
        <f>(_coefficients_!H$2 - _raw_predictions_!H352*(1-_raw_predictions_!$M352*'Score Dashboard'!$B$2) - _raw_predictions_!$M352*'Score Dashboard'!$B$2*_coefficients_!H$12)/_coefficients_!H$9</f>
        <v>0.37230936966038802</v>
      </c>
      <c r="I352">
        <f>(1-_raw_predictions_!$M352*'Score Dashboard'!$B$2) * _raw_predictions_!I352/_coefficients_!L$2 * (_raw_predictions_!J352-_coefficients_!I$2)/_coefficients_!I$9</f>
        <v>-0.1077688849128968</v>
      </c>
      <c r="J352">
        <f>(1-_raw_predictions_!$M352*'Score Dashboard'!$B$2) * _raw_predictions_!K352/_coefficients_!M$2 * (_raw_predictions_!L352-_coefficients_!J$2)/_coefficients_!J$9</f>
        <v>-0.26075278126394597</v>
      </c>
    </row>
    <row r="353" spans="1:10">
      <c r="A353" t="str">
        <f>_raw_predictions_!A353</f>
        <v>Blake Griffin</v>
      </c>
      <c r="B353">
        <f>(_raw_predictions_!B353*(1-_raw_predictions_!$M353) + 'Score Dashboard'!$B$2*_raw_predictions_!$M353*_coefficients_!B$12- _coefficients_!B$2)/_coefficients_!B$9</f>
        <v>-1.2490280535869234</v>
      </c>
      <c r="C353">
        <f>(_raw_predictions_!C353*(1-_raw_predictions_!$M353*'Score Dashboard'!$B$2) + 'Score Dashboard'!$B$2*_raw_predictions_!$M353*_coefficients_!C$12- _coefficients_!C$2)/_coefficients_!C$9</f>
        <v>-0.76258528749763876</v>
      </c>
      <c r="D353">
        <f>(_raw_predictions_!D353*(1-_raw_predictions_!$M353*'Score Dashboard'!$B$2) + 'Score Dashboard'!$B$2*_raw_predictions_!$M353*_coefficients_!D$12- _coefficients_!D$2)/_coefficients_!D$9</f>
        <v>-1.0049125638030509</v>
      </c>
      <c r="E353">
        <f>(_raw_predictions_!E353*(1-_raw_predictions_!$M353*'Score Dashboard'!$B$2) + 'Score Dashboard'!$B$2*_raw_predictions_!$M353*_coefficients_!E$12- _coefficients_!E$2)/_coefficients_!E$9</f>
        <v>-0.76785814510832306</v>
      </c>
      <c r="F353">
        <f>(_raw_predictions_!F353*(1-_raw_predictions_!$M353*'Score Dashboard'!$B$2) + 'Score Dashboard'!$B$2*_raw_predictions_!$M353*_coefficients_!F$12- _coefficients_!F$2)/_coefficients_!F$9</f>
        <v>-0.50598816612025654</v>
      </c>
      <c r="G353">
        <f>(_raw_predictions_!G353*(1-_raw_predictions_!$M353*'Score Dashboard'!$B$2) + 'Score Dashboard'!$B$2*_raw_predictions_!$M353*_coefficients_!G$12- _coefficients_!G$2)/_coefficients_!G$9</f>
        <v>-0.74391063799056656</v>
      </c>
      <c r="H353">
        <f>(_coefficients_!H$2 - _raw_predictions_!H353*(1-_raw_predictions_!$M353*'Score Dashboard'!$B$2) - _raw_predictions_!$M353*'Score Dashboard'!$B$2*_coefficients_!H$12)/_coefficients_!H$9</f>
        <v>0.99524572769254205</v>
      </c>
      <c r="I353">
        <f>(1-_raw_predictions_!$M353*'Score Dashboard'!$B$2) * _raw_predictions_!I353/_coefficients_!L$2 * (_raw_predictions_!J353-_coefficients_!I$2)/_coefficients_!I$9</f>
        <v>-2.9446445387870175E-2</v>
      </c>
      <c r="J353">
        <f>(1-_raw_predictions_!$M353*'Score Dashboard'!$B$2) * _raw_predictions_!K353/_coefficients_!M$2 * (_raw_predictions_!L353-_coefficients_!J$2)/_coefficients_!J$9</f>
        <v>-4.9347973786492E-2</v>
      </c>
    </row>
    <row r="354" spans="1:10">
      <c r="A354" t="str">
        <f>_raw_predictions_!A354</f>
        <v>Bruce Brown</v>
      </c>
      <c r="B354">
        <f>(_raw_predictions_!B354*(1-_raw_predictions_!$M354) + 'Score Dashboard'!$B$2*_raw_predictions_!$M354*_coefficients_!B$12- _coefficients_!B$2)/_coefficients_!B$9</f>
        <v>-0.51666223249921295</v>
      </c>
      <c r="C354">
        <f>(_raw_predictions_!C354*(1-_raw_predictions_!$M354*'Score Dashboard'!$B$2) + 'Score Dashboard'!$B$2*_raw_predictions_!$M354*_coefficients_!C$12- _coefficients_!C$2)/_coefficients_!C$9</f>
        <v>-0.29891872406809394</v>
      </c>
      <c r="D354">
        <f>(_raw_predictions_!D354*(1-_raw_predictions_!$M354*'Score Dashboard'!$B$2) + 'Score Dashboard'!$B$2*_raw_predictions_!$M354*_coefficients_!D$12- _coefficients_!D$2)/_coefficients_!D$9</f>
        <v>1.6396302267524077E-2</v>
      </c>
      <c r="E354">
        <f>(_raw_predictions_!E354*(1-_raw_predictions_!$M354*'Score Dashboard'!$B$2) + 'Score Dashboard'!$B$2*_raw_predictions_!$M354*_coefficients_!E$12- _coefficients_!E$2)/_coefficients_!E$9</f>
        <v>0.23794500155774506</v>
      </c>
      <c r="F354">
        <f>(_raw_predictions_!F354*(1-_raw_predictions_!$M354*'Score Dashboard'!$B$2) + 'Score Dashboard'!$B$2*_raw_predictions_!$M354*_coefficients_!F$12- _coefficients_!F$2)/_coefficients_!F$9</f>
        <v>-6.2381916553095065E-2</v>
      </c>
      <c r="G354">
        <f>(_raw_predictions_!G354*(1-_raw_predictions_!$M354*'Score Dashboard'!$B$2) + 'Score Dashboard'!$B$2*_raw_predictions_!$M354*_coefficients_!G$12- _coefficients_!G$2)/_coefficients_!G$9</f>
        <v>-0.3475560457580541</v>
      </c>
      <c r="H354">
        <f>(_coefficients_!H$2 - _raw_predictions_!H354*(1-_raw_predictions_!$M354*'Score Dashboard'!$B$2) - _raw_predictions_!$M354*'Score Dashboard'!$B$2*_coefficients_!H$12)/_coefficients_!H$9</f>
        <v>0.20028087582029305</v>
      </c>
      <c r="I354">
        <f>(1-_raw_predictions_!$M354*'Score Dashboard'!$B$2) * _raw_predictions_!I354/_coefficients_!L$2 * (_raw_predictions_!J354-_coefficients_!I$2)/_coefficients_!I$9</f>
        <v>-0.15868017659986747</v>
      </c>
      <c r="J354">
        <f>(1-_raw_predictions_!$M354*'Score Dashboard'!$B$2) * _raw_predictions_!K354/_coefficients_!M$2 * (_raw_predictions_!L354-_coefficients_!J$2)/_coefficients_!J$9</f>
        <v>-0.12330788128434135</v>
      </c>
    </row>
    <row r="355" spans="1:10">
      <c r="A355" t="str">
        <f>_raw_predictions_!A355</f>
        <v>Donte DiVincenzo</v>
      </c>
      <c r="B355">
        <f>(_raw_predictions_!B355*(1-_raw_predictions_!$M355) + 'Score Dashboard'!$B$2*_raw_predictions_!$M355*_coefficients_!B$12- _coefficients_!B$2)/_coefficients_!B$9</f>
        <v>-0.75286764863192612</v>
      </c>
      <c r="C355">
        <f>(_raw_predictions_!C355*(1-_raw_predictions_!$M355*'Score Dashboard'!$B$2) + 'Score Dashboard'!$B$2*_raw_predictions_!$M355*_coefficients_!C$12- _coefficients_!C$2)/_coefficients_!C$9</f>
        <v>-0.43582042091584944</v>
      </c>
      <c r="D355">
        <f>(_raw_predictions_!D355*(1-_raw_predictions_!$M355*'Score Dashboard'!$B$2) + 'Score Dashboard'!$B$2*_raw_predictions_!$M355*_coefficients_!D$12- _coefficients_!D$2)/_coefficients_!D$9</f>
        <v>-7.1219042544741637E-2</v>
      </c>
      <c r="E355">
        <f>(_raw_predictions_!E355*(1-_raw_predictions_!$M355*'Score Dashboard'!$B$2) + 'Score Dashboard'!$B$2*_raw_predictions_!$M355*_coefficients_!E$12- _coefficients_!E$2)/_coefficients_!E$9</f>
        <v>0.29004225909890047</v>
      </c>
      <c r="F355">
        <f>(_raw_predictions_!F355*(1-_raw_predictions_!$M355*'Score Dashboard'!$B$2) + 'Score Dashboard'!$B$2*_raw_predictions_!$M355*_coefficients_!F$12- _coefficients_!F$2)/_coefficients_!F$9</f>
        <v>-0.69861128224129709</v>
      </c>
      <c r="G355">
        <f>(_raw_predictions_!G355*(1-_raw_predictions_!$M355*'Score Dashboard'!$B$2) + 'Score Dashboard'!$B$2*_raw_predictions_!$M355*_coefficients_!G$12- _coefficients_!G$2)/_coefficients_!G$9</f>
        <v>0.28844688393308748</v>
      </c>
      <c r="H355">
        <f>(_coefficients_!H$2 - _raw_predictions_!H355*(1-_raw_predictions_!$M355*'Score Dashboard'!$B$2) - _raw_predictions_!$M355*'Score Dashboard'!$B$2*_coefficients_!H$12)/_coefficients_!H$9</f>
        <v>0.23432417476796558</v>
      </c>
      <c r="I355">
        <f>(1-_raw_predictions_!$M355*'Score Dashboard'!$B$2) * _raw_predictions_!I355/_coefficients_!L$2 * (_raw_predictions_!J355-_coefficients_!I$2)/_coefficients_!I$9</f>
        <v>-1.7400435250112766E-2</v>
      </c>
      <c r="J355">
        <f>(1-_raw_predictions_!$M355*'Score Dashboard'!$B$2) * _raw_predictions_!K355/_coefficients_!M$2 * (_raw_predictions_!L355-_coefficients_!J$2)/_coefficients_!J$9</f>
        <v>-0.3591111658047268</v>
      </c>
    </row>
    <row r="356" spans="1:10">
      <c r="A356" t="str">
        <f>_raw_predictions_!A356</f>
        <v>Dorian Finney-Smith</v>
      </c>
      <c r="B356">
        <f>(_raw_predictions_!B356*(1-_raw_predictions_!$M356) + 'Score Dashboard'!$B$2*_raw_predictions_!$M356*_coefficients_!B$12- _coefficients_!B$2)/_coefficients_!B$9</f>
        <v>-0.8961631682146487</v>
      </c>
      <c r="C356">
        <f>(_raw_predictions_!C356*(1-_raw_predictions_!$M356*'Score Dashboard'!$B$2) + 'Score Dashboard'!$B$2*_raw_predictions_!$M356*_coefficients_!C$12- _coefficients_!C$2)/_coefficients_!C$9</f>
        <v>-0.24436102652583785</v>
      </c>
      <c r="D356">
        <f>(_raw_predictions_!D356*(1-_raw_predictions_!$M356*'Score Dashboard'!$B$2) + 'Score Dashboard'!$B$2*_raw_predictions_!$M356*_coefficients_!D$12- _coefficients_!D$2)/_coefficients_!D$9</f>
        <v>-0.96266710602979577</v>
      </c>
      <c r="E356">
        <f>(_raw_predictions_!E356*(1-_raw_predictions_!$M356*'Score Dashboard'!$B$2) + 'Score Dashboard'!$B$2*_raw_predictions_!$M356*_coefficients_!E$12- _coefficients_!E$2)/_coefficients_!E$9</f>
        <v>-0.12378709244249891</v>
      </c>
      <c r="F356">
        <f>(_raw_predictions_!F356*(1-_raw_predictions_!$M356*'Score Dashboard'!$B$2) + 'Score Dashboard'!$B$2*_raw_predictions_!$M356*_coefficients_!F$12- _coefficients_!F$2)/_coefficients_!F$9</f>
        <v>-0.23554011284577009</v>
      </c>
      <c r="G356">
        <f>(_raw_predictions_!G356*(1-_raw_predictions_!$M356*'Score Dashboard'!$B$2) + 'Score Dashboard'!$B$2*_raw_predictions_!$M356*_coefficients_!G$12- _coefficients_!G$2)/_coefficients_!G$9</f>
        <v>0.16239042855333963</v>
      </c>
      <c r="H356">
        <f>(_coefficients_!H$2 - _raw_predictions_!H356*(1-_raw_predictions_!$M356*'Score Dashboard'!$B$2) - _raw_predictions_!$M356*'Score Dashboard'!$B$2*_coefficients_!H$12)/_coefficients_!H$9</f>
        <v>0.71276452624360365</v>
      </c>
      <c r="I356">
        <f>(1-_raw_predictions_!$M356*'Score Dashboard'!$B$2) * _raw_predictions_!I356/_coefficients_!L$2 * (_raw_predictions_!J356-_coefficients_!I$2)/_coefficients_!I$9</f>
        <v>-6.7676921710207436E-2</v>
      </c>
      <c r="J356">
        <f>(1-_raw_predictions_!$M356*'Score Dashboard'!$B$2) * _raw_predictions_!K356/_coefficients_!M$2 * (_raw_predictions_!L356-_coefficients_!J$2)/_coefficients_!J$9</f>
        <v>-0.3010514337806724</v>
      </c>
    </row>
    <row r="357" spans="1:10">
      <c r="A357" t="str">
        <f>_raw_predictions_!A357</f>
        <v>Doug McDermott</v>
      </c>
      <c r="B357">
        <f>(_raw_predictions_!B357*(1-_raw_predictions_!$M357) + 'Score Dashboard'!$B$2*_raw_predictions_!$M357*_coefficients_!B$12- _coefficients_!B$2)/_coefficients_!B$9</f>
        <v>-0.88411395989717556</v>
      </c>
      <c r="C357">
        <f>(_raw_predictions_!C357*(1-_raw_predictions_!$M357*'Score Dashboard'!$B$2) + 'Score Dashboard'!$B$2*_raw_predictions_!$M357*_coefficients_!C$12- _coefficients_!C$2)/_coefficients_!C$9</f>
        <v>-1.1563508048747355</v>
      </c>
      <c r="D357">
        <f>(_raw_predictions_!D357*(1-_raw_predictions_!$M357*'Score Dashboard'!$B$2) + 'Score Dashboard'!$B$2*_raw_predictions_!$M357*_coefficients_!D$12- _coefficients_!D$2)/_coefficients_!D$9</f>
        <v>-0.99315891709768611</v>
      </c>
      <c r="E357">
        <f>(_raw_predictions_!E357*(1-_raw_predictions_!$M357*'Score Dashboard'!$B$2) + 'Score Dashboard'!$B$2*_raw_predictions_!$M357*_coefficients_!E$12- _coefficients_!E$2)/_coefficients_!E$9</f>
        <v>-0.83002829559022362</v>
      </c>
      <c r="F357">
        <f>(_raw_predictions_!F357*(1-_raw_predictions_!$M357*'Score Dashboard'!$B$2) + 'Score Dashboard'!$B$2*_raw_predictions_!$M357*_coefficients_!F$12- _coefficients_!F$2)/_coefficients_!F$9</f>
        <v>-0.82296524790033054</v>
      </c>
      <c r="G357">
        <f>(_raw_predictions_!G357*(1-_raw_predictions_!$M357*'Score Dashboard'!$B$2) + 'Score Dashboard'!$B$2*_raw_predictions_!$M357*_coefficients_!G$12- _coefficients_!G$2)/_coefficients_!G$9</f>
        <v>-0.17146678000345875</v>
      </c>
      <c r="H357">
        <f>(_coefficients_!H$2 - _raw_predictions_!H357*(1-_raw_predictions_!$M357*'Score Dashboard'!$B$2) - _raw_predictions_!$M357*'Score Dashboard'!$B$2*_coefficients_!H$12)/_coefficients_!H$9</f>
        <v>0.82866285865244671</v>
      </c>
      <c r="I357">
        <f>(1-_raw_predictions_!$M357*'Score Dashboard'!$B$2) * _raw_predictions_!I357/_coefficients_!L$2 * (_raw_predictions_!J357-_coefficients_!I$2)/_coefficients_!I$9</f>
        <v>-9.3035307468314361E-3</v>
      </c>
      <c r="J357">
        <f>(1-_raw_predictions_!$M357*'Score Dashboard'!$B$2) * _raw_predictions_!K357/_coefficients_!M$2 * (_raw_predictions_!L357-_coefficients_!J$2)/_coefficients_!J$9</f>
        <v>-0.18159789631247983</v>
      </c>
    </row>
    <row r="358" spans="1:10">
      <c r="A358" t="str">
        <f>_raw_predictions_!A358</f>
        <v>Jaylen Brown</v>
      </c>
      <c r="B358">
        <f>(_raw_predictions_!B358*(1-_raw_predictions_!$M358) + 'Score Dashboard'!$B$2*_raw_predictions_!$M358*_coefficients_!B$12- _coefficients_!B$2)/_coefficients_!B$9</f>
        <v>0.99386947371375323</v>
      </c>
      <c r="C358">
        <f>(_raw_predictions_!C358*(1-_raw_predictions_!$M358*'Score Dashboard'!$B$2) + 'Score Dashboard'!$B$2*_raw_predictions_!$M358*_coefficients_!C$12- _coefficients_!C$2)/_coefficients_!C$9</f>
        <v>0.31247112393081278</v>
      </c>
      <c r="D358">
        <f>(_raw_predictions_!D358*(1-_raw_predictions_!$M358*'Score Dashboard'!$B$2) + 'Score Dashboard'!$B$2*_raw_predictions_!$M358*_coefficients_!D$12- _coefficients_!D$2)/_coefficients_!D$9</f>
        <v>-9.3244275034897156E-2</v>
      </c>
      <c r="E358">
        <f>(_raw_predictions_!E358*(1-_raw_predictions_!$M358*'Score Dashboard'!$B$2) + 'Score Dashboard'!$B$2*_raw_predictions_!$M358*_coefficients_!E$12- _coefficients_!E$2)/_coefficients_!E$9</f>
        <v>0.18010373143022806</v>
      </c>
      <c r="F358">
        <f>(_raw_predictions_!F358*(1-_raw_predictions_!$M358*'Score Dashboard'!$B$2) + 'Score Dashboard'!$B$2*_raw_predictions_!$M358*_coefficients_!F$12- _coefficients_!F$2)/_coefficients_!F$9</f>
        <v>-0.37985705770511408</v>
      </c>
      <c r="G358">
        <f>(_raw_predictions_!G358*(1-_raw_predictions_!$M358*'Score Dashboard'!$B$2) + 'Score Dashboard'!$B$2*_raw_predictions_!$M358*_coefficients_!G$12- _coefficients_!G$2)/_coefficients_!G$9</f>
        <v>0.62146595285655259</v>
      </c>
      <c r="H358">
        <f>(_coefficients_!H$2 - _raw_predictions_!H358*(1-_raw_predictions_!$M358*'Score Dashboard'!$B$2) - _raw_predictions_!$M358*'Score Dashboard'!$B$2*_coefficients_!H$12)/_coefficients_!H$9</f>
        <v>-0.8012966951399908</v>
      </c>
      <c r="I358">
        <f>(1-_raw_predictions_!$M358*'Score Dashboard'!$B$2) * _raw_predictions_!I358/_coefficients_!L$2 * (_raw_predictions_!J358-_coefficients_!I$2)/_coefficients_!I$9</f>
        <v>-0.46266259228457318</v>
      </c>
      <c r="J358">
        <f>(1-_raw_predictions_!$M358*'Score Dashboard'!$B$2) * _raw_predictions_!K358/_coefficients_!M$2 * (_raw_predictions_!L358-_coefficients_!J$2)/_coefficients_!J$9</f>
        <v>-0.16971128318596376</v>
      </c>
    </row>
    <row r="359" spans="1:10">
      <c r="A359" t="str">
        <f>_raw_predictions_!A359</f>
        <v>Jaxson Hayes</v>
      </c>
      <c r="B359">
        <f>(_raw_predictions_!B359*(1-_raw_predictions_!$M359) + 'Score Dashboard'!$B$2*_raw_predictions_!$M359*_coefficients_!B$12- _coefficients_!B$2)/_coefficients_!B$9</f>
        <v>-1.1463463843804338</v>
      </c>
      <c r="C359">
        <f>(_raw_predictions_!C359*(1-_raw_predictions_!$M359*'Score Dashboard'!$B$2) + 'Score Dashboard'!$B$2*_raw_predictions_!$M359*_coefficients_!C$12- _coefficients_!C$2)/_coefficients_!C$9</f>
        <v>-0.70137511595122781</v>
      </c>
      <c r="D359">
        <f>(_raw_predictions_!D359*(1-_raw_predictions_!$M359*'Score Dashboard'!$B$2) + 'Score Dashboard'!$B$2*_raw_predictions_!$M359*_coefficients_!D$12- _coefficients_!D$2)/_coefficients_!D$9</f>
        <v>-1.1649537686443554</v>
      </c>
      <c r="E359">
        <f>(_raw_predictions_!E359*(1-_raw_predictions_!$M359*'Score Dashboard'!$B$2) + 'Score Dashboard'!$B$2*_raw_predictions_!$M359*_coefficients_!E$12- _coefficients_!E$2)/_coefficients_!E$9</f>
        <v>-0.6701696660244193</v>
      </c>
      <c r="F359">
        <f>(_raw_predictions_!F359*(1-_raw_predictions_!$M359*'Score Dashboard'!$B$2) + 'Score Dashboard'!$B$2*_raw_predictions_!$M359*_coefficients_!F$12- _coefficients_!F$2)/_coefficients_!F$9</f>
        <v>-0.20743591016800342</v>
      </c>
      <c r="G359">
        <f>(_raw_predictions_!G359*(1-_raw_predictions_!$M359*'Score Dashboard'!$B$2) + 'Score Dashboard'!$B$2*_raw_predictions_!$M359*_coefficients_!G$12- _coefficients_!G$2)/_coefficients_!G$9</f>
        <v>-1.0951288479961301</v>
      </c>
      <c r="H359">
        <f>(_coefficients_!H$2 - _raw_predictions_!H359*(1-_raw_predictions_!$M359*'Score Dashboard'!$B$2) - _raw_predictions_!$M359*'Score Dashboard'!$B$2*_coefficients_!H$12)/_coefficients_!H$9</f>
        <v>0.86982684371049468</v>
      </c>
      <c r="I359">
        <f>(1-_raw_predictions_!$M359*'Score Dashboard'!$B$2) * _raw_predictions_!I359/_coefficients_!L$2 * (_raw_predictions_!J359-_coefficients_!I$2)/_coefficients_!I$9</f>
        <v>-0.19872253066784992</v>
      </c>
      <c r="J359">
        <f>(1-_raw_predictions_!$M359*'Score Dashboard'!$B$2) * _raw_predictions_!K359/_coefficients_!M$2 * (_raw_predictions_!L359-_coefficients_!J$2)/_coefficients_!J$9</f>
        <v>0.19852263685461644</v>
      </c>
    </row>
    <row r="360" spans="1:10">
      <c r="A360" t="str">
        <f>_raw_predictions_!A360</f>
        <v>Javonte Green</v>
      </c>
      <c r="B360">
        <f>(_raw_predictions_!B360*(1-_raw_predictions_!$M360) + 'Score Dashboard'!$B$2*_raw_predictions_!$M360*_coefficients_!B$12- _coefficients_!B$2)/_coefficients_!B$9</f>
        <v>-1.154507951222528</v>
      </c>
      <c r="C360">
        <f>(_raw_predictions_!C360*(1-_raw_predictions_!$M360*'Score Dashboard'!$B$2) + 'Score Dashboard'!$B$2*_raw_predictions_!$M360*_coefficients_!C$12- _coefficients_!C$2)/_coefficients_!C$9</f>
        <v>-0.94709964691449133</v>
      </c>
      <c r="D360">
        <f>(_raw_predictions_!D360*(1-_raw_predictions_!$M360*'Score Dashboard'!$B$2) + 'Score Dashboard'!$B$2*_raw_predictions_!$M360*_coefficients_!D$12- _coefficients_!D$2)/_coefficients_!D$9</f>
        <v>-1.057810490469431</v>
      </c>
      <c r="E360">
        <f>(_raw_predictions_!E360*(1-_raw_predictions_!$M360*'Score Dashboard'!$B$2) + 'Score Dashboard'!$B$2*_raw_predictions_!$M360*_coefficients_!E$12- _coefficients_!E$2)/_coefficients_!E$9</f>
        <v>-0.34176518262345473</v>
      </c>
      <c r="F360">
        <f>(_raw_predictions_!F360*(1-_raw_predictions_!$M360*'Score Dashboard'!$B$2) + 'Score Dashboard'!$B$2*_raw_predictions_!$M360*_coefficients_!F$12- _coefficients_!F$2)/_coefficients_!F$9</f>
        <v>-0.34209978183648759</v>
      </c>
      <c r="G360">
        <f>(_raw_predictions_!G360*(1-_raw_predictions_!$M360*'Score Dashboard'!$B$2) + 'Score Dashboard'!$B$2*_raw_predictions_!$M360*_coefficients_!G$12- _coefficients_!G$2)/_coefficients_!G$9</f>
        <v>-0.79331225863232435</v>
      </c>
      <c r="H360">
        <f>(_coefficients_!H$2 - _raw_predictions_!H360*(1-_raw_predictions_!$M360*'Score Dashboard'!$B$2) - _raw_predictions_!$M360*'Score Dashboard'!$B$2*_coefficients_!H$12)/_coefficients_!H$9</f>
        <v>0.91916604928457935</v>
      </c>
      <c r="I360">
        <f>(1-_raw_predictions_!$M360*'Score Dashboard'!$B$2) * _raw_predictions_!I360/_coefficients_!L$2 * (_raw_predictions_!J360-_coefficients_!I$2)/_coefficients_!I$9</f>
        <v>-3.1447557523110535E-2</v>
      </c>
      <c r="J360">
        <f>(1-_raw_predictions_!$M360*'Score Dashboard'!$B$2) * _raw_predictions_!K360/_coefficients_!M$2 * (_raw_predictions_!L360-_coefficients_!J$2)/_coefficients_!J$9</f>
        <v>5.7017018005597879E-2</v>
      </c>
    </row>
    <row r="361" spans="1:10">
      <c r="A361" t="str">
        <f>_raw_predictions_!A361</f>
        <v>Jason Preston</v>
      </c>
      <c r="B361">
        <f>(_raw_predictions_!B361*(1-_raw_predictions_!$M361) + 'Score Dashboard'!$B$2*_raw_predictions_!$M361*_coefficients_!B$12- _coefficients_!B$2)/_coefficients_!B$9</f>
        <v>-1.1516369459776181</v>
      </c>
      <c r="C361">
        <f>(_raw_predictions_!C361*(1-_raw_predictions_!$M361*'Score Dashboard'!$B$2) + 'Score Dashboard'!$B$2*_raw_predictions_!$M361*_coefficients_!C$12- _coefficients_!C$2)/_coefficients_!C$9</f>
        <v>-1.0913676075460332</v>
      </c>
      <c r="D361">
        <f>(_raw_predictions_!D361*(1-_raw_predictions_!$M361*'Score Dashboard'!$B$2) + 'Score Dashboard'!$B$2*_raw_predictions_!$M361*_coefficients_!D$12- _coefficients_!D$2)/_coefficients_!D$9</f>
        <v>-0.65810079043488123</v>
      </c>
      <c r="E361">
        <f>(_raw_predictions_!E361*(1-_raw_predictions_!$M361*'Score Dashboard'!$B$2) + 'Score Dashboard'!$B$2*_raw_predictions_!$M361*_coefficients_!E$12- _coefficients_!E$2)/_coefficients_!E$9</f>
        <v>-0.61018289523574565</v>
      </c>
      <c r="F361">
        <f>(_raw_predictions_!F361*(1-_raw_predictions_!$M361*'Score Dashboard'!$B$2) + 'Score Dashboard'!$B$2*_raw_predictions_!$M361*_coefficients_!F$12- _coefficients_!F$2)/_coefficients_!F$9</f>
        <v>-0.67994828532706786</v>
      </c>
      <c r="G361">
        <f>(_raw_predictions_!G361*(1-_raw_predictions_!$M361*'Score Dashboard'!$B$2) + 'Score Dashboard'!$B$2*_raw_predictions_!$M361*_coefficients_!G$12- _coefficients_!G$2)/_coefficients_!G$9</f>
        <v>-0.78732663603918329</v>
      </c>
      <c r="H361">
        <f>(_coefficients_!H$2 - _raw_predictions_!H361*(1-_raw_predictions_!$M361*'Score Dashboard'!$B$2) - _raw_predictions_!$M361*'Score Dashboard'!$B$2*_coefficients_!H$12)/_coefficients_!H$9</f>
        <v>0.70017933377890917</v>
      </c>
      <c r="I361">
        <f>(1-_raw_predictions_!$M361*'Score Dashboard'!$B$2) * _raw_predictions_!I361/_coefficients_!L$2 * (_raw_predictions_!J361-_coefficients_!I$2)/_coefficients_!I$9</f>
        <v>-3.7130767811133246E-2</v>
      </c>
      <c r="J361">
        <f>(1-_raw_predictions_!$M361*'Score Dashboard'!$B$2) * _raw_predictions_!K361/_coefficients_!M$2 * (_raw_predictions_!L361-_coefficients_!J$2)/_coefficients_!J$9</f>
        <v>-0.10140566038462497</v>
      </c>
    </row>
    <row r="362" spans="1:10">
      <c r="A362" t="str">
        <f>_raw_predictions_!A362</f>
        <v>Jarrett Culver</v>
      </c>
      <c r="B362">
        <f>(_raw_predictions_!B362*(1-_raw_predictions_!$M362) + 'Score Dashboard'!$B$2*_raw_predictions_!$M362*_coefficients_!B$12- _coefficients_!B$2)/_coefficients_!B$9</f>
        <v>-1.0742571853729805</v>
      </c>
      <c r="C362">
        <f>(_raw_predictions_!C362*(1-_raw_predictions_!$M362*'Score Dashboard'!$B$2) + 'Score Dashboard'!$B$2*_raw_predictions_!$M362*_coefficients_!C$12- _coefficients_!C$2)/_coefficients_!C$9</f>
        <v>-0.81842297380993456</v>
      </c>
      <c r="D362">
        <f>(_raw_predictions_!D362*(1-_raw_predictions_!$M362*'Score Dashboard'!$B$2) + 'Score Dashboard'!$B$2*_raw_predictions_!$M362*_coefficients_!D$12- _coefficients_!D$2)/_coefficients_!D$9</f>
        <v>-0.96221056030329566</v>
      </c>
      <c r="E362">
        <f>(_raw_predictions_!E362*(1-_raw_predictions_!$M362*'Score Dashboard'!$B$2) + 'Score Dashboard'!$B$2*_raw_predictions_!$M362*_coefficients_!E$12- _coefficients_!E$2)/_coefficients_!E$9</f>
        <v>-0.44869295342421656</v>
      </c>
      <c r="F362">
        <f>(_raw_predictions_!F362*(1-_raw_predictions_!$M362*'Score Dashboard'!$B$2) + 'Score Dashboard'!$B$2*_raw_predictions_!$M362*_coefficients_!F$12- _coefficients_!F$2)/_coefficients_!F$9</f>
        <v>-0.58847646635192208</v>
      </c>
      <c r="G362">
        <f>(_raw_predictions_!G362*(1-_raw_predictions_!$M362*'Score Dashboard'!$B$2) + 'Score Dashboard'!$B$2*_raw_predictions_!$M362*_coefficients_!G$12- _coefficients_!G$2)/_coefficients_!G$9</f>
        <v>-0.83410240115180678</v>
      </c>
      <c r="H362">
        <f>(_coefficients_!H$2 - _raw_predictions_!H362*(1-_raw_predictions_!$M362*'Score Dashboard'!$B$2) - _raw_predictions_!$M362*'Score Dashboard'!$B$2*_coefficients_!H$12)/_coefficients_!H$9</f>
        <v>0.81292257188311212</v>
      </c>
      <c r="I362">
        <f>(1-_raw_predictions_!$M362*'Score Dashboard'!$B$2) * _raw_predictions_!I362/_coefficients_!L$2 * (_raw_predictions_!J362-_coefficients_!I$2)/_coefficients_!I$9</f>
        <v>-0.12041245661518023</v>
      </c>
      <c r="J362">
        <f>(1-_raw_predictions_!$M362*'Score Dashboard'!$B$2) * _raw_predictions_!K362/_coefficients_!M$2 * (_raw_predictions_!L362-_coefficients_!J$2)/_coefficients_!J$9</f>
        <v>-0.11747349981167199</v>
      </c>
    </row>
    <row r="363" spans="1:10">
      <c r="A363" t="str">
        <f>_raw_predictions_!A363</f>
        <v>Jarrett Allen</v>
      </c>
      <c r="B363">
        <f>(_raw_predictions_!B363*(1-_raw_predictions_!$M363) + 'Score Dashboard'!$B$2*_raw_predictions_!$M363*_coefficients_!B$12- _coefficients_!B$2)/_coefficients_!B$9</f>
        <v>-0.11502236295549677</v>
      </c>
      <c r="C363">
        <f>(_raw_predictions_!C363*(1-_raw_predictions_!$M363*'Score Dashboard'!$B$2) + 'Score Dashboard'!$B$2*_raw_predictions_!$M363*_coefficients_!C$12- _coefficients_!C$2)/_coefficients_!C$9</f>
        <v>1.7361141733461551</v>
      </c>
      <c r="D363">
        <f>(_raw_predictions_!D363*(1-_raw_predictions_!$M363*'Score Dashboard'!$B$2) + 'Score Dashboard'!$B$2*_raw_predictions_!$M363*_coefficients_!D$12- _coefficients_!D$2)/_coefficients_!D$9</f>
        <v>-0.80824480671654653</v>
      </c>
      <c r="E363">
        <f>(_raw_predictions_!E363*(1-_raw_predictions_!$M363*'Score Dashboard'!$B$2) + 'Score Dashboard'!$B$2*_raw_predictions_!$M363*_coefficients_!E$12- _coefficients_!E$2)/_coefficients_!E$9</f>
        <v>-0.17321805741252502</v>
      </c>
      <c r="F363">
        <f>(_raw_predictions_!F363*(1-_raw_predictions_!$M363*'Score Dashboard'!$B$2) + 'Score Dashboard'!$B$2*_raw_predictions_!$M363*_coefficients_!F$12- _coefficients_!F$2)/_coefficients_!F$9</f>
        <v>0.84617575383038079</v>
      </c>
      <c r="G363">
        <f>(_raw_predictions_!G363*(1-_raw_predictions_!$M363*'Score Dashboard'!$B$2) + 'Score Dashboard'!$B$2*_raw_predictions_!$M363*_coefficients_!G$12- _coefficients_!G$2)/_coefficients_!G$9</f>
        <v>-1.2458672499960173</v>
      </c>
      <c r="H363">
        <f>(_coefficients_!H$2 - _raw_predictions_!H363*(1-_raw_predictions_!$M363*'Score Dashboard'!$B$2) - _raw_predictions_!$M363*'Score Dashboard'!$B$2*_coefficients_!H$12)/_coefficients_!H$9</f>
        <v>0.21983910253360958</v>
      </c>
      <c r="I363">
        <f>(1-_raw_predictions_!$M363*'Score Dashboard'!$B$2) * _raw_predictions_!I363/_coefficients_!L$2 * (_raw_predictions_!J363-_coefficients_!I$2)/_coefficients_!I$9</f>
        <v>-0.59388246060078986</v>
      </c>
      <c r="J363">
        <f>(1-_raw_predictions_!$M363*'Score Dashboard'!$B$2) * _raw_predictions_!K363/_coefficients_!M$2 * (_raw_predictions_!L363-_coefficients_!J$2)/_coefficients_!J$9</f>
        <v>1.2104570320455814</v>
      </c>
    </row>
    <row r="364" spans="1:10">
      <c r="A364" t="str">
        <f>_raw_predictions_!A364</f>
        <v>Jarred Vanderbilt</v>
      </c>
      <c r="B364">
        <f>(_raw_predictions_!B364*(1-_raw_predictions_!$M364) + 'Score Dashboard'!$B$2*_raw_predictions_!$M364*_coefficients_!B$12- _coefficients_!B$2)/_coefficients_!B$9</f>
        <v>-0.80495756526415785</v>
      </c>
      <c r="C364">
        <f>(_raw_predictions_!C364*(1-_raw_predictions_!$M364*'Score Dashboard'!$B$2) + 'Score Dashboard'!$B$2*_raw_predictions_!$M364*_coefficients_!C$12- _coefficients_!C$2)/_coefficients_!C$9</f>
        <v>0.62006221776497272</v>
      </c>
      <c r="D364">
        <f>(_raw_predictions_!D364*(1-_raw_predictions_!$M364*'Score Dashboard'!$B$2) + 'Score Dashboard'!$B$2*_raw_predictions_!$M364*_coefficients_!D$12- _coefficients_!D$2)/_coefficients_!D$9</f>
        <v>-0.42031862628609951</v>
      </c>
      <c r="E364">
        <f>(_raw_predictions_!E364*(1-_raw_predictions_!$M364*'Score Dashboard'!$B$2) + 'Score Dashboard'!$B$2*_raw_predictions_!$M364*_coefficients_!E$12- _coefficients_!E$2)/_coefficients_!E$9</f>
        <v>0.35703746248890811</v>
      </c>
      <c r="F364">
        <f>(_raw_predictions_!F364*(1-_raw_predictions_!$M364*'Score Dashboard'!$B$2) + 'Score Dashboard'!$B$2*_raw_predictions_!$M364*_coefficients_!F$12- _coefficients_!F$2)/_coefficients_!F$9</f>
        <v>-0.40885889633723743</v>
      </c>
      <c r="G364">
        <f>(_raw_predictions_!G364*(1-_raw_predictions_!$M364*'Score Dashboard'!$B$2) + 'Score Dashboard'!$B$2*_raw_predictions_!$M364*_coefficients_!G$12- _coefficients_!G$2)/_coefficients_!G$9</f>
        <v>-0.89397580373513641</v>
      </c>
      <c r="H364">
        <f>(_coefficients_!H$2 - _raw_predictions_!H364*(1-_raw_predictions_!$M364*'Score Dashboard'!$B$2) - _raw_predictions_!$M364*'Score Dashboard'!$B$2*_coefficients_!H$12)/_coefficients_!H$9</f>
        <v>0.45590589837085915</v>
      </c>
      <c r="I364">
        <f>(1-_raw_predictions_!$M364*'Score Dashboard'!$B$2) * _raw_predictions_!I364/_coefficients_!L$2 * (_raw_predictions_!J364-_coefficients_!I$2)/_coefficients_!I$9</f>
        <v>-0.39894633466061674</v>
      </c>
      <c r="J364">
        <f>(1-_raw_predictions_!$M364*'Score Dashboard'!$B$2) * _raw_predictions_!K364/_coefficients_!M$2 * (_raw_predictions_!L364-_coefficients_!J$2)/_coefficients_!J$9</f>
        <v>0.26024551305458726</v>
      </c>
    </row>
    <row r="365" spans="1:10">
      <c r="A365" t="str">
        <f>_raw_predictions_!A365</f>
        <v>Jaren Jackson Jr.</v>
      </c>
      <c r="B365">
        <f>(_raw_predictions_!B365*(1-_raw_predictions_!$M365) + 'Score Dashboard'!$B$2*_raw_predictions_!$M365*_coefficients_!B$12- _coefficients_!B$2)/_coefficients_!B$9</f>
        <v>0.3418961933215946</v>
      </c>
      <c r="C365">
        <f>(_raw_predictions_!C365*(1-_raw_predictions_!$M365*'Score Dashboard'!$B$2) + 'Score Dashboard'!$B$2*_raw_predictions_!$M365*_coefficients_!C$12- _coefficients_!C$2)/_coefficients_!C$9</f>
        <v>0.15168155454810442</v>
      </c>
      <c r="D365">
        <f>(_raw_predictions_!D365*(1-_raw_predictions_!$M365*'Score Dashboard'!$B$2) + 'Score Dashboard'!$B$2*_raw_predictions_!$M365*_coefficients_!D$12- _coefficients_!D$2)/_coefficients_!D$9</f>
        <v>-1.001655359381677</v>
      </c>
      <c r="E365">
        <f>(_raw_predictions_!E365*(1-_raw_predictions_!$M365*'Score Dashboard'!$B$2) + 'Score Dashboard'!$B$2*_raw_predictions_!$M365*_coefficients_!E$12- _coefficients_!E$2)/_coefficients_!E$9</f>
        <v>0.11141807505835698</v>
      </c>
      <c r="F365">
        <f>(_raw_predictions_!F365*(1-_raw_predictions_!$M365*'Score Dashboard'!$B$2) + 'Score Dashboard'!$B$2*_raw_predictions_!$M365*_coefficients_!F$12- _coefficients_!F$2)/_coefficients_!F$9</f>
        <v>2.8159930716883976</v>
      </c>
      <c r="G365">
        <f>(_raw_predictions_!G365*(1-_raw_predictions_!$M365*'Score Dashboard'!$B$2) + 'Score Dashboard'!$B$2*_raw_predictions_!$M365*_coefficients_!G$12- _coefficients_!G$2)/_coefficients_!G$9</f>
        <v>0.15995998319842891</v>
      </c>
      <c r="H365">
        <f>(_coefficients_!H$2 - _raw_predictions_!H365*(1-_raw_predictions_!$M365*'Score Dashboard'!$B$2) - _raw_predictions_!$M365*'Score Dashboard'!$B$2*_coefficients_!H$12)/_coefficients_!H$9</f>
        <v>0.11122084383900756</v>
      </c>
      <c r="I365">
        <f>(1-_raw_predictions_!$M365*'Score Dashboard'!$B$2) * _raw_predictions_!I365/_coefficients_!L$2 * (_raw_predictions_!J365-_coefficients_!I$2)/_coefficients_!I$9</f>
        <v>-2.562624341726236E-2</v>
      </c>
      <c r="J365">
        <f>(1-_raw_predictions_!$M365*'Score Dashboard'!$B$2) * _raw_predictions_!K365/_coefficients_!M$2 * (_raw_predictions_!L365-_coefficients_!J$2)/_coefficients_!J$9</f>
        <v>-2.5004227749382702E-2</v>
      </c>
    </row>
    <row r="366" spans="1:10">
      <c r="A366" t="str">
        <f>_raw_predictions_!A366</f>
        <v>James Wiseman</v>
      </c>
      <c r="B366">
        <f>(_raw_predictions_!B366*(1-_raw_predictions_!$M366) + 'Score Dashboard'!$B$2*_raw_predictions_!$M366*_coefficients_!B$12- _coefficients_!B$2)/_coefficients_!B$9</f>
        <v>-0.71821388294706745</v>
      </c>
      <c r="C366">
        <f>(_raw_predictions_!C366*(1-_raw_predictions_!$M366*'Score Dashboard'!$B$2) + 'Score Dashboard'!$B$2*_raw_predictions_!$M366*_coefficients_!C$12- _coefficients_!C$2)/_coefficients_!C$9</f>
        <v>-1.1314846122546971E-2</v>
      </c>
      <c r="D366">
        <f>(_raw_predictions_!D366*(1-_raw_predictions_!$M366*'Score Dashboard'!$B$2) + 'Score Dashboard'!$B$2*_raw_predictions_!$M366*_coefficients_!D$12- _coefficients_!D$2)/_coefficients_!D$9</f>
        <v>-1.1680076984770991</v>
      </c>
      <c r="E366">
        <f>(_raw_predictions_!E366*(1-_raw_predictions_!$M366*'Score Dashboard'!$B$2) + 'Score Dashboard'!$B$2*_raw_predictions_!$M366*_coefficients_!E$12- _coefficients_!E$2)/_coefficients_!E$9</f>
        <v>-0.86336027463875276</v>
      </c>
      <c r="F366">
        <f>(_raw_predictions_!F366*(1-_raw_predictions_!$M366*'Score Dashboard'!$B$2) + 'Score Dashboard'!$B$2*_raw_predictions_!$M366*_coefficients_!F$12- _coefficients_!F$2)/_coefficients_!F$9</f>
        <v>0.13732255771300797</v>
      </c>
      <c r="G366">
        <f>(_raw_predictions_!G366*(1-_raw_predictions_!$M366*'Score Dashboard'!$B$2) + 'Score Dashboard'!$B$2*_raw_predictions_!$M366*_coefficients_!G$12- _coefficients_!G$2)/_coefficients_!G$9</f>
        <v>-1.1119408636779733</v>
      </c>
      <c r="H366">
        <f>(_coefficients_!H$2 - _raw_predictions_!H366*(1-_raw_predictions_!$M366*'Score Dashboard'!$B$2) - _raw_predictions_!$M366*'Score Dashboard'!$B$2*_coefficients_!H$12)/_coefficients_!H$9</f>
        <v>0.50704621651488258</v>
      </c>
      <c r="I366">
        <f>(1-_raw_predictions_!$M366*'Score Dashboard'!$B$2) * _raw_predictions_!I366/_coefficients_!L$2 * (_raw_predictions_!J366-_coefficients_!I$2)/_coefficients_!I$9</f>
        <v>-0.26762736157993433</v>
      </c>
      <c r="J366">
        <f>(1-_raw_predictions_!$M366*'Score Dashboard'!$B$2) * _raw_predictions_!K366/_coefficients_!M$2 * (_raw_predictions_!L366-_coefficients_!J$2)/_coefficients_!J$9</f>
        <v>0.3355525860265533</v>
      </c>
    </row>
    <row r="367" spans="1:10">
      <c r="A367" t="str">
        <f>_raw_predictions_!A367</f>
        <v>Jaylen Nowell</v>
      </c>
      <c r="B367">
        <f>(_raw_predictions_!B367*(1-_raw_predictions_!$M367) + 'Score Dashboard'!$B$2*_raw_predictions_!$M367*_coefficients_!B$12- _coefficients_!B$2)/_coefficients_!B$9</f>
        <v>-0.54700871492965986</v>
      </c>
      <c r="C367">
        <f>(_raw_predictions_!C367*(1-_raw_predictions_!$M367*'Score Dashboard'!$B$2) + 'Score Dashboard'!$B$2*_raw_predictions_!$M367*_coefficients_!C$12- _coefficients_!C$2)/_coefficients_!C$9</f>
        <v>-0.97355951938325969</v>
      </c>
      <c r="D367">
        <f>(_raw_predictions_!D367*(1-_raw_predictions_!$M367*'Score Dashboard'!$B$2) + 'Score Dashboard'!$B$2*_raw_predictions_!$M367*_coefficients_!D$12- _coefficients_!D$2)/_coefficients_!D$9</f>
        <v>-0.60316824598412566</v>
      </c>
      <c r="E367">
        <f>(_raw_predictions_!E367*(1-_raw_predictions_!$M367*'Score Dashboard'!$B$2) + 'Score Dashboard'!$B$2*_raw_predictions_!$M367*_coefficients_!E$12- _coefficients_!E$2)/_coefficients_!E$9</f>
        <v>-0.40478214788587114</v>
      </c>
      <c r="F367">
        <f>(_raw_predictions_!F367*(1-_raw_predictions_!$M367*'Score Dashboard'!$B$2) + 'Score Dashboard'!$B$2*_raw_predictions_!$M367*_coefficients_!F$12- _coefficients_!F$2)/_coefficients_!F$9</f>
        <v>-0.79829613107776209</v>
      </c>
      <c r="G367">
        <f>(_raw_predictions_!G367*(1-_raw_predictions_!$M367*'Score Dashboard'!$B$2) + 'Score Dashboard'!$B$2*_raw_predictions_!$M367*_coefficients_!G$12- _coefficients_!G$2)/_coefficients_!G$9</f>
        <v>-0.31500889534210968</v>
      </c>
      <c r="H367">
        <f>(_coefficients_!H$2 - _raw_predictions_!H367*(1-_raw_predictions_!$M367*'Score Dashboard'!$B$2) - _raw_predictions_!$M367*'Score Dashboard'!$B$2*_coefficients_!H$12)/_coefficients_!H$9</f>
        <v>0.6054976524193002</v>
      </c>
      <c r="I367">
        <f>(1-_raw_predictions_!$M367*'Score Dashboard'!$B$2) * _raw_predictions_!I367/_coefficients_!L$2 * (_raw_predictions_!J367-_coefficients_!I$2)/_coefficients_!I$9</f>
        <v>4.2338539796051955E-2</v>
      </c>
      <c r="J367">
        <f>(1-_raw_predictions_!$M367*'Score Dashboard'!$B$2) * _raw_predictions_!K367/_coefficients_!M$2 * (_raw_predictions_!L367-_coefficients_!J$2)/_coefficients_!J$9</f>
        <v>-0.26119495241189877</v>
      </c>
    </row>
    <row r="368" spans="1:10">
      <c r="A368" t="str">
        <f>_raw_predictions_!A368</f>
        <v>James Johnson</v>
      </c>
      <c r="B368">
        <f>(_raw_predictions_!B368*(1-_raw_predictions_!$M368) + 'Score Dashboard'!$B$2*_raw_predictions_!$M368*_coefficients_!B$12- _coefficients_!B$2)/_coefficients_!B$9</f>
        <v>-1.2438650302234768</v>
      </c>
      <c r="C368">
        <f>(_raw_predictions_!C368*(1-_raw_predictions_!$M368*'Score Dashboard'!$B$2) + 'Score Dashboard'!$B$2*_raw_predictions_!$M368*_coefficients_!C$12- _coefficients_!C$2)/_coefficients_!C$9</f>
        <v>-1.077098822462738</v>
      </c>
      <c r="D368">
        <f>(_raw_predictions_!D368*(1-_raw_predictions_!$M368*'Score Dashboard'!$B$2) + 'Score Dashboard'!$B$2*_raw_predictions_!$M368*_coefficients_!D$12- _coefficients_!D$2)/_coefficients_!D$9</f>
        <v>-1.0959451144492907</v>
      </c>
      <c r="E368">
        <f>(_raw_predictions_!E368*(1-_raw_predictions_!$M368*'Score Dashboard'!$B$2) + 'Score Dashboard'!$B$2*_raw_predictions_!$M368*_coefficients_!E$12- _coefficients_!E$2)/_coefficients_!E$9</f>
        <v>-0.69032455659371628</v>
      </c>
      <c r="F368">
        <f>(_raw_predictions_!F368*(1-_raw_predictions_!$M368*'Score Dashboard'!$B$2) + 'Score Dashboard'!$B$2*_raw_predictions_!$M368*_coefficients_!F$12- _coefficients_!F$2)/_coefficients_!F$9</f>
        <v>-0.47253861166064781</v>
      </c>
      <c r="G368">
        <f>(_raw_predictions_!G368*(1-_raw_predictions_!$M368*'Score Dashboard'!$B$2) + 'Score Dashboard'!$B$2*_raw_predictions_!$M368*_coefficients_!G$12- _coefficients_!G$2)/_coefficients_!G$9</f>
        <v>-0.85124266031639151</v>
      </c>
      <c r="H368">
        <f>(_coefficients_!H$2 - _raw_predictions_!H368*(1-_raw_predictions_!$M368*'Score Dashboard'!$B$2) - _raw_predictions_!$M368*'Score Dashboard'!$B$2*_coefficients_!H$12)/_coefficients_!H$9</f>
        <v>0.94566501711398743</v>
      </c>
      <c r="I368">
        <f>(1-_raw_predictions_!$M368*'Score Dashboard'!$B$2) * _raw_predictions_!I368/_coefficients_!L$2 * (_raw_predictions_!J368-_coefficients_!I$2)/_coefficients_!I$9</f>
        <v>-5.3692532170754356E-2</v>
      </c>
      <c r="J368">
        <f>(1-_raw_predictions_!$M368*'Score Dashboard'!$B$2) * _raw_predictions_!K368/_coefficients_!M$2 * (_raw_predictions_!L368-_coefficients_!J$2)/_coefficients_!J$9</f>
        <v>-2.0936189566205923E-2</v>
      </c>
    </row>
    <row r="369" spans="1:10">
      <c r="A369" t="str">
        <f>_raw_predictions_!A369</f>
        <v>James Bouknight</v>
      </c>
      <c r="B369">
        <f>(_raw_predictions_!B369*(1-_raw_predictions_!$M369) + 'Score Dashboard'!$B$2*_raw_predictions_!$M369*_coefficients_!B$12- _coefficients_!B$2)/_coefficients_!B$9</f>
        <v>-1.0964132466917818</v>
      </c>
      <c r="C369">
        <f>(_raw_predictions_!C369*(1-_raw_predictions_!$M369*'Score Dashboard'!$B$2) + 'Score Dashboard'!$B$2*_raw_predictions_!$M369*_coefficients_!C$12- _coefficients_!C$2)/_coefficients_!C$9</f>
        <v>-1.1184489546881162</v>
      </c>
      <c r="D369">
        <f>(_raw_predictions_!D369*(1-_raw_predictions_!$M369*'Score Dashboard'!$B$2) + 'Score Dashboard'!$B$2*_raw_predictions_!$M369*_coefficients_!D$12- _coefficients_!D$2)/_coefficients_!D$9</f>
        <v>-0.92950226192804475</v>
      </c>
      <c r="E369">
        <f>(_raw_predictions_!E369*(1-_raw_predictions_!$M369*'Score Dashboard'!$B$2) + 'Score Dashboard'!$B$2*_raw_predictions_!$M369*_coefficients_!E$12- _coefficients_!E$2)/_coefficients_!E$9</f>
        <v>-0.59769587958250892</v>
      </c>
      <c r="F369">
        <f>(_raw_predictions_!F369*(1-_raw_predictions_!$M369*'Score Dashboard'!$B$2) + 'Score Dashboard'!$B$2*_raw_predictions_!$M369*_coefficients_!F$12- _coefficients_!F$2)/_coefficients_!F$9</f>
        <v>-0.72059267625927648</v>
      </c>
      <c r="G369">
        <f>(_raw_predictions_!G369*(1-_raw_predictions_!$M369*'Score Dashboard'!$B$2) + 'Score Dashboard'!$B$2*_raw_predictions_!$M369*_coefficients_!G$12- _coefficients_!G$2)/_coefficients_!G$9</f>
        <v>-0.51282467959837597</v>
      </c>
      <c r="H369">
        <f>(_coefficients_!H$2 - _raw_predictions_!H369*(1-_raw_predictions_!$M369*'Score Dashboard'!$B$2) - _raw_predictions_!$M369*'Score Dashboard'!$B$2*_coefficients_!H$12)/_coefficients_!H$9</f>
        <v>0.77606564048747795</v>
      </c>
      <c r="I369">
        <f>(1-_raw_predictions_!$M369*'Score Dashboard'!$B$2) * _raw_predictions_!I369/_coefficients_!L$2 * (_raw_predictions_!J369-_coefficients_!I$2)/_coefficients_!I$9</f>
        <v>2.90611091367455E-3</v>
      </c>
      <c r="J369">
        <f>(1-_raw_predictions_!$M369*'Score Dashboard'!$B$2) * _raw_predictions_!K369/_coefficients_!M$2 * (_raw_predictions_!L369-_coefficients_!J$2)/_coefficients_!J$9</f>
        <v>-0.28039272066668952</v>
      </c>
    </row>
    <row r="370" spans="1:10">
      <c r="A370" t="str">
        <f>_raw_predictions_!A370</f>
        <v>Jamal Murray</v>
      </c>
      <c r="B370">
        <f>(_raw_predictions_!B370*(1-_raw_predictions_!$M370) + 'Score Dashboard'!$B$2*_raw_predictions_!$M370*_coefficients_!B$12- _coefficients_!B$2)/_coefficients_!B$9</f>
        <v>0.43168286441305032</v>
      </c>
      <c r="C370">
        <f>(_raw_predictions_!C370*(1-_raw_predictions_!$M370*'Score Dashboard'!$B$2) + 'Score Dashboard'!$B$2*_raw_predictions_!$M370*_coefficients_!C$12- _coefficients_!C$2)/_coefficients_!C$9</f>
        <v>-0.53967235531211266</v>
      </c>
      <c r="D370">
        <f>(_raw_predictions_!D370*(1-_raw_predictions_!$M370*'Score Dashboard'!$B$2) + 'Score Dashboard'!$B$2*_raw_predictions_!$M370*_coefficients_!D$12- _coefficients_!D$2)/_coefficients_!D$9</f>
        <v>0.87613745414345812</v>
      </c>
      <c r="E370">
        <f>(_raw_predictions_!E370*(1-_raw_predictions_!$M370*'Score Dashboard'!$B$2) + 'Score Dashboard'!$B$2*_raw_predictions_!$M370*_coefficients_!E$12- _coefficients_!E$2)/_coefficients_!E$9</f>
        <v>0.14633425952959719</v>
      </c>
      <c r="F370">
        <f>(_raw_predictions_!F370*(1-_raw_predictions_!$M370*'Score Dashboard'!$B$2) + 'Score Dashboard'!$B$2*_raw_predictions_!$M370*_coefficients_!F$12- _coefficients_!F$2)/_coefficients_!F$9</f>
        <v>-0.5278776195639886</v>
      </c>
      <c r="G370">
        <f>(_raw_predictions_!G370*(1-_raw_predictions_!$M370*'Score Dashboard'!$B$2) + 'Score Dashboard'!$B$2*_raw_predictions_!$M370*_coefficients_!G$12- _coefficients_!G$2)/_coefficients_!G$9</f>
        <v>0.733608755305446</v>
      </c>
      <c r="H370">
        <f>(_coefficients_!H$2 - _raw_predictions_!H370*(1-_raw_predictions_!$M370*'Score Dashboard'!$B$2) - _raw_predictions_!$M370*'Score Dashboard'!$B$2*_coefficients_!H$12)/_coefficients_!H$9</f>
        <v>-0.32853402983087004</v>
      </c>
      <c r="I370">
        <f>(1-_raw_predictions_!$M370*'Score Dashboard'!$B$2) * _raw_predictions_!I370/_coefficients_!L$2 * (_raw_predictions_!J370-_coefficients_!I$2)/_coefficients_!I$9</f>
        <v>0.23793221092585976</v>
      </c>
      <c r="J370">
        <f>(1-_raw_predictions_!$M370*'Score Dashboard'!$B$2) * _raw_predictions_!K370/_coefficients_!M$2 * (_raw_predictions_!L370-_coefficients_!J$2)/_coefficients_!J$9</f>
        <v>-0.3600045786824066</v>
      </c>
    </row>
    <row r="371" spans="1:10">
      <c r="A371" t="str">
        <f>_raw_predictions_!A371</f>
        <v>Jamal Cain</v>
      </c>
      <c r="B371">
        <f>(_raw_predictions_!B371*(1-_raw_predictions_!$M371) + 'Score Dashboard'!$B$2*_raw_predictions_!$M371*_coefficients_!B$12- _coefficients_!B$2)/_coefficients_!B$9</f>
        <v>-1.1123685642610222</v>
      </c>
      <c r="C371">
        <f>(_raw_predictions_!C371*(1-_raw_predictions_!$M371*'Score Dashboard'!$B$2) + 'Score Dashboard'!$B$2*_raw_predictions_!$M371*_coefficients_!C$12- _coefficients_!C$2)/_coefficients_!C$9</f>
        <v>-0.87603674617322147</v>
      </c>
      <c r="D371">
        <f>(_raw_predictions_!D371*(1-_raw_predictions_!$M371*'Score Dashboard'!$B$2) + 'Score Dashboard'!$B$2*_raw_predictions_!$M371*_coefficients_!D$12- _coefficients_!D$2)/_coefficients_!D$9</f>
        <v>-0.99391298122012883</v>
      </c>
      <c r="E371">
        <f>(_raw_predictions_!E371*(1-_raw_predictions_!$M371*'Score Dashboard'!$B$2) + 'Score Dashboard'!$B$2*_raw_predictions_!$M371*_coefficients_!E$12- _coefficients_!E$2)/_coefficients_!E$9</f>
        <v>-0.52299647330780752</v>
      </c>
      <c r="F371">
        <f>(_raw_predictions_!F371*(1-_raw_predictions_!$M371*'Score Dashboard'!$B$2) + 'Score Dashboard'!$B$2*_raw_predictions_!$M371*_coefficients_!F$12- _coefficients_!F$2)/_coefficients_!F$9</f>
        <v>-0.64034047329847621</v>
      </c>
      <c r="G371">
        <f>(_raw_predictions_!G371*(1-_raw_predictions_!$M371*'Score Dashboard'!$B$2) + 'Score Dashboard'!$B$2*_raw_predictions_!$M371*_coefficients_!G$12- _coefficients_!G$2)/_coefficients_!G$9</f>
        <v>-0.73423961896118239</v>
      </c>
      <c r="H371">
        <f>(_coefficients_!H$2 - _raw_predictions_!H371*(1-_raw_predictions_!$M371*'Score Dashboard'!$B$2) - _raw_predictions_!$M371*'Score Dashboard'!$B$2*_coefficients_!H$12)/_coefficients_!H$9</f>
        <v>0.93494315904214964</v>
      </c>
      <c r="I371">
        <f>(1-_raw_predictions_!$M371*'Score Dashboard'!$B$2) * _raw_predictions_!I371/_coefficients_!L$2 * (_raw_predictions_!J371-_coefficients_!I$2)/_coefficients_!I$9</f>
        <v>-8.0113581241554585E-2</v>
      </c>
      <c r="J371">
        <f>(1-_raw_predictions_!$M371*'Score Dashboard'!$B$2) * _raw_predictions_!K371/_coefficients_!M$2 * (_raw_predictions_!L371-_coefficients_!J$2)/_coefficients_!J$9</f>
        <v>-2.4388571285677775E-3</v>
      </c>
    </row>
    <row r="372" spans="1:10">
      <c r="A372" t="str">
        <f>_raw_predictions_!A372</f>
        <v>Jalen Williams</v>
      </c>
      <c r="B372">
        <f>(_raw_predictions_!B372*(1-_raw_predictions_!$M372) + 'Score Dashboard'!$B$2*_raw_predictions_!$M372*_coefficients_!B$12- _coefficients_!B$2)/_coefficients_!B$9</f>
        <v>4.7950388000065569E-2</v>
      </c>
      <c r="C372">
        <f>(_raw_predictions_!C372*(1-_raw_predictions_!$M372*'Score Dashboard'!$B$2) + 'Score Dashboard'!$B$2*_raw_predictions_!$M372*_coefficients_!C$12- _coefficients_!C$2)/_coefficients_!C$9</f>
        <v>-0.18680142073642253</v>
      </c>
      <c r="D372">
        <f>(_raw_predictions_!D372*(1-_raw_predictions_!$M372*'Score Dashboard'!$B$2) + 'Score Dashboard'!$B$2*_raw_predictions_!$M372*_coefficients_!D$12- _coefficients_!D$2)/_coefficients_!D$9</f>
        <v>8.3815783499376934E-2</v>
      </c>
      <c r="E372">
        <f>(_raw_predictions_!E372*(1-_raw_predictions_!$M372*'Score Dashboard'!$B$2) + 'Score Dashboard'!$B$2*_raw_predictions_!$M372*_coefficients_!E$12- _coefficients_!E$2)/_coefficients_!E$9</f>
        <v>0.52012102915245528</v>
      </c>
      <c r="F372">
        <f>(_raw_predictions_!F372*(1-_raw_predictions_!$M372*'Score Dashboard'!$B$2) + 'Score Dashboard'!$B$2*_raw_predictions_!$M372*_coefficients_!F$12- _coefficients_!F$2)/_coefficients_!F$9</f>
        <v>-0.14123800792861016</v>
      </c>
      <c r="G372">
        <f>(_raw_predictions_!G372*(1-_raw_predictions_!$M372*'Score Dashboard'!$B$2) + 'Score Dashboard'!$B$2*_raw_predictions_!$M372*_coefficients_!G$12- _coefficients_!G$2)/_coefficients_!G$9</f>
        <v>-0.3465262061929878</v>
      </c>
      <c r="H372">
        <f>(_coefficients_!H$2 - _raw_predictions_!H372*(1-_raw_predictions_!$M372*'Score Dashboard'!$B$2) - _raw_predictions_!$M372*'Score Dashboard'!$B$2*_coefficients_!H$12)/_coefficients_!H$9</f>
        <v>-0.10205185220725267</v>
      </c>
      <c r="I372">
        <f>(1-_raw_predictions_!$M372*'Score Dashboard'!$B$2) * _raw_predictions_!I372/_coefficients_!L$2 * (_raw_predictions_!J372-_coefficients_!I$2)/_coefficients_!I$9</f>
        <v>1.179028236341547E-2</v>
      </c>
      <c r="J372">
        <f>(1-_raw_predictions_!$M372*'Score Dashboard'!$B$2) * _raw_predictions_!K372/_coefficients_!M$2 * (_raw_predictions_!L372-_coefficients_!J$2)/_coefficients_!J$9</f>
        <v>2.1653445350818267E-2</v>
      </c>
    </row>
    <row r="373" spans="1:10">
      <c r="A373" t="str">
        <f>_raw_predictions_!A373</f>
        <v>Jalen Suggs</v>
      </c>
      <c r="B373">
        <f>(_raw_predictions_!B373*(1-_raw_predictions_!$M373) + 'Score Dashboard'!$B$2*_raw_predictions_!$M373*_coefficients_!B$12- _coefficients_!B$2)/_coefficients_!B$9</f>
        <v>-0.64993793692004964</v>
      </c>
      <c r="C373">
        <f>(_raw_predictions_!C373*(1-_raw_predictions_!$M373*'Score Dashboard'!$B$2) + 'Score Dashboard'!$B$2*_raw_predictions_!$M373*_coefficients_!C$12- _coefficients_!C$2)/_coefficients_!C$9</f>
        <v>-0.81328409083766873</v>
      </c>
      <c r="D373">
        <f>(_raw_predictions_!D373*(1-_raw_predictions_!$M373*'Score Dashboard'!$B$2) + 'Score Dashboard'!$B$2*_raw_predictions_!$M373*_coefficients_!D$12- _coefficients_!D$2)/_coefficients_!D$9</f>
        <v>-0.15746987923781297</v>
      </c>
      <c r="E373">
        <f>(_raw_predictions_!E373*(1-_raw_predictions_!$M373*'Score Dashboard'!$B$2) + 'Score Dashboard'!$B$2*_raw_predictions_!$M373*_coefficients_!E$12- _coefficients_!E$2)/_coefficients_!E$9</f>
        <v>0.31818544855983566</v>
      </c>
      <c r="F373">
        <f>(_raw_predictions_!F373*(1-_raw_predictions_!$M373*'Score Dashboard'!$B$2) + 'Score Dashboard'!$B$2*_raw_predictions_!$M373*_coefficients_!F$12- _coefficients_!F$2)/_coefficients_!F$9</f>
        <v>-0.31880426755725338</v>
      </c>
      <c r="G373">
        <f>(_raw_predictions_!G373*(1-_raw_predictions_!$M373*'Score Dashboard'!$B$2) + 'Score Dashboard'!$B$2*_raw_predictions_!$M373*_coefficients_!G$12- _coefficients_!G$2)/_coefficients_!G$9</f>
        <v>-0.35290884942443906</v>
      </c>
      <c r="H373">
        <f>(_coefficients_!H$2 - _raw_predictions_!H373*(1-_raw_predictions_!$M373*'Score Dashboard'!$B$2) - _raw_predictions_!$M373*'Score Dashboard'!$B$2*_coefficients_!H$12)/_coefficients_!H$9</f>
        <v>1.7612921026361975E-2</v>
      </c>
      <c r="I373">
        <f>(1-_raw_predictions_!$M373*'Score Dashboard'!$B$2) * _raw_predictions_!I373/_coefficients_!L$2 * (_raw_predictions_!J373-_coefficients_!I$2)/_coefficients_!I$9</f>
        <v>-0.21582747523356763</v>
      </c>
      <c r="J373">
        <f>(1-_raw_predictions_!$M373*'Score Dashboard'!$B$2) * _raw_predictions_!K373/_coefficients_!M$2 * (_raw_predictions_!L373-_coefficients_!J$2)/_coefficients_!J$9</f>
        <v>-0.40668213282409399</v>
      </c>
    </row>
    <row r="374" spans="1:10">
      <c r="A374" t="str">
        <f>_raw_predictions_!A374</f>
        <v>Jalen Smith</v>
      </c>
      <c r="B374">
        <f>(_raw_predictions_!B374*(1-_raw_predictions_!$M374) + 'Score Dashboard'!$B$2*_raw_predictions_!$M374*_coefficients_!B$12- _coefficients_!B$2)/_coefficients_!B$9</f>
        <v>-0.7456654922061231</v>
      </c>
      <c r="C374">
        <f>(_raw_predictions_!C374*(1-_raw_predictions_!$M374*'Score Dashboard'!$B$2) + 'Score Dashboard'!$B$2*_raw_predictions_!$M374*_coefficients_!C$12- _coefficients_!C$2)/_coefficients_!C$9</f>
        <v>-0.13181043706405923</v>
      </c>
      <c r="D374">
        <f>(_raw_predictions_!D374*(1-_raw_predictions_!$M374*'Score Dashboard'!$B$2) + 'Score Dashboard'!$B$2*_raw_predictions_!$M374*_coefficients_!D$12- _coefficients_!D$2)/_coefficients_!D$9</f>
        <v>-1.1328197137252218</v>
      </c>
      <c r="E374">
        <f>(_raw_predictions_!E374*(1-_raw_predictions_!$M374*'Score Dashboard'!$B$2) + 'Score Dashboard'!$B$2*_raw_predictions_!$M374*_coefficients_!E$12- _coefficients_!E$2)/_coefficients_!E$9</f>
        <v>-0.71411359868538471</v>
      </c>
      <c r="F374">
        <f>(_raw_predictions_!F374*(1-_raw_predictions_!$M374*'Score Dashboard'!$B$2) + 'Score Dashboard'!$B$2*_raw_predictions_!$M374*_coefficients_!F$12- _coefficients_!F$2)/_coefficients_!F$9</f>
        <v>0.16733185820440605</v>
      </c>
      <c r="G374">
        <f>(_raw_predictions_!G374*(1-_raw_predictions_!$M374*'Score Dashboard'!$B$2) + 'Score Dashboard'!$B$2*_raw_predictions_!$M374*_coefficients_!G$12- _coefficients_!G$2)/_coefficients_!G$9</f>
        <v>-0.49381342220109969</v>
      </c>
      <c r="H374">
        <f>(_coefficients_!H$2 - _raw_predictions_!H374*(1-_raw_predictions_!$M374*'Score Dashboard'!$B$2) - _raw_predictions_!$M374*'Score Dashboard'!$B$2*_coefficients_!H$12)/_coefficients_!H$9</f>
        <v>0.67315094743196013</v>
      </c>
      <c r="I374">
        <f>(1-_raw_predictions_!$M374*'Score Dashboard'!$B$2) * _raw_predictions_!I374/_coefficients_!L$2 * (_raw_predictions_!J374-_coefficients_!I$2)/_coefficients_!I$9</f>
        <v>-0.13537645294284406</v>
      </c>
      <c r="J374">
        <f>(1-_raw_predictions_!$M374*'Score Dashboard'!$B$2) * _raw_predictions_!K374/_coefficients_!M$2 * (_raw_predictions_!L374-_coefficients_!J$2)/_coefficients_!J$9</f>
        <v>-6.6466470085748866E-2</v>
      </c>
    </row>
    <row r="375" spans="1:10">
      <c r="A375" t="str">
        <f>_raw_predictions_!A375</f>
        <v>Jalen McDaniels</v>
      </c>
      <c r="B375">
        <f>(_raw_predictions_!B375*(1-_raw_predictions_!$M375) + 'Score Dashboard'!$B$2*_raw_predictions_!$M375*_coefficients_!B$12- _coefficients_!B$2)/_coefficients_!B$9</f>
        <v>-0.646171032158672</v>
      </c>
      <c r="C375">
        <f>(_raw_predictions_!C375*(1-_raw_predictions_!$M375*'Score Dashboard'!$B$2) + 'Score Dashboard'!$B$2*_raw_predictions_!$M375*_coefficients_!C$12- _coefficients_!C$2)/_coefficients_!C$9</f>
        <v>-0.41999179871761672</v>
      </c>
      <c r="D375">
        <f>(_raw_predictions_!D375*(1-_raw_predictions_!$M375*'Score Dashboard'!$B$2) + 'Score Dashboard'!$B$2*_raw_predictions_!$M375*_coefficients_!D$12- _coefficients_!D$2)/_coefficients_!D$9</f>
        <v>-0.8384758078606378</v>
      </c>
      <c r="E375">
        <f>(_raw_predictions_!E375*(1-_raw_predictions_!$M375*'Score Dashboard'!$B$2) + 'Score Dashboard'!$B$2*_raw_predictions_!$M375*_coefficients_!E$12- _coefficients_!E$2)/_coefficients_!E$9</f>
        <v>5.3761997129528512E-2</v>
      </c>
      <c r="F375">
        <f>(_raw_predictions_!F375*(1-_raw_predictions_!$M375*'Score Dashboard'!$B$2) + 'Score Dashboard'!$B$2*_raw_predictions_!$M375*_coefficients_!F$12- _coefficients_!F$2)/_coefficients_!F$9</f>
        <v>-0.23975474895720808</v>
      </c>
      <c r="G375">
        <f>(_raw_predictions_!G375*(1-_raw_predictions_!$M375*'Score Dashboard'!$B$2) + 'Score Dashboard'!$B$2*_raw_predictions_!$M375*_coefficients_!G$12- _coefficients_!G$2)/_coefficients_!G$9</f>
        <v>-0.38229115499565697</v>
      </c>
      <c r="H375">
        <f>(_coefficients_!H$2 - _raw_predictions_!H375*(1-_raw_predictions_!$M375*'Score Dashboard'!$B$2) - _raw_predictions_!$M375*'Score Dashboard'!$B$2*_coefficients_!H$12)/_coefficients_!H$9</f>
        <v>0.48408081496423466</v>
      </c>
      <c r="I375">
        <f>(1-_raw_predictions_!$M375*'Score Dashboard'!$B$2) * _raw_predictions_!I375/_coefficients_!L$2 * (_raw_predictions_!J375-_coefficients_!I$2)/_coefficients_!I$9</f>
        <v>9.9749710991222061E-3</v>
      </c>
      <c r="J375">
        <f>(1-_raw_predictions_!$M375*'Score Dashboard'!$B$2) * _raw_predictions_!K375/_coefficients_!M$2 * (_raw_predictions_!L375-_coefficients_!J$2)/_coefficients_!J$9</f>
        <v>-0.2151361405972583</v>
      </c>
    </row>
    <row r="376" spans="1:10">
      <c r="A376" t="str">
        <f>_raw_predictions_!A376</f>
        <v>Jalen Johnson</v>
      </c>
      <c r="B376">
        <f>(_raw_predictions_!B376*(1-_raw_predictions_!$M376) + 'Score Dashboard'!$B$2*_raw_predictions_!$M376*_coefficients_!B$12- _coefficients_!B$2)/_coefficients_!B$9</f>
        <v>-0.9786372500785121</v>
      </c>
      <c r="C376">
        <f>(_raw_predictions_!C376*(1-_raw_predictions_!$M376*'Score Dashboard'!$B$2) + 'Score Dashboard'!$B$2*_raw_predictions_!$M376*_coefficients_!C$12- _coefficients_!C$2)/_coefficients_!C$9</f>
        <v>-0.4547681190490343</v>
      </c>
      <c r="D376">
        <f>(_raw_predictions_!D376*(1-_raw_predictions_!$M376*'Score Dashboard'!$B$2) + 'Score Dashboard'!$B$2*_raw_predictions_!$M376*_coefficients_!D$12- _coefficients_!D$2)/_coefficients_!D$9</f>
        <v>-0.93550847103033641</v>
      </c>
      <c r="E376">
        <f>(_raw_predictions_!E376*(1-_raw_predictions_!$M376*'Score Dashboard'!$B$2) + 'Score Dashboard'!$B$2*_raw_predictions_!$M376*_coefficients_!E$12- _coefficients_!E$2)/_coefficients_!E$9</f>
        <v>-0.34025874661041067</v>
      </c>
      <c r="F376">
        <f>(_raw_predictions_!F376*(1-_raw_predictions_!$M376*'Score Dashboard'!$B$2) + 'Score Dashboard'!$B$2*_raw_predictions_!$M376*_coefficients_!F$12- _coefficients_!F$2)/_coefficients_!F$9</f>
        <v>-0.23386693479205167</v>
      </c>
      <c r="G376">
        <f>(_raw_predictions_!G376*(1-_raw_predictions_!$M376*'Score Dashboard'!$B$2) + 'Score Dashboard'!$B$2*_raw_predictions_!$M376*_coefficients_!G$12- _coefficients_!G$2)/_coefficients_!G$9</f>
        <v>-0.6474534734709817</v>
      </c>
      <c r="H376">
        <f>(_coefficients_!H$2 - _raw_predictions_!H376*(1-_raw_predictions_!$M376*'Score Dashboard'!$B$2) - _raw_predictions_!$M376*'Score Dashboard'!$B$2*_coefficients_!H$12)/_coefficients_!H$9</f>
        <v>0.82513476807235964</v>
      </c>
      <c r="I376">
        <f>(1-_raw_predictions_!$M376*'Score Dashboard'!$B$2) * _raw_predictions_!I376/_coefficients_!L$2 * (_raw_predictions_!J376-_coefficients_!I$2)/_coefficients_!I$9</f>
        <v>-0.19320243794437378</v>
      </c>
      <c r="J376">
        <f>(1-_raw_predictions_!$M376*'Score Dashboard'!$B$2) * _raw_predictions_!K376/_coefficients_!M$2 * (_raw_predictions_!L376-_coefficients_!J$2)/_coefficients_!J$9</f>
        <v>2.1786100084417115E-2</v>
      </c>
    </row>
    <row r="377" spans="1:10">
      <c r="A377" t="str">
        <f>_raw_predictions_!A377</f>
        <v>Jalen Green</v>
      </c>
      <c r="B377">
        <f>(_raw_predictions_!B377*(1-_raw_predictions_!$M377) + 'Score Dashboard'!$B$2*_raw_predictions_!$M377*_coefficients_!B$12- _coefficients_!B$2)/_coefficients_!B$9</f>
        <v>0.90545482387068688</v>
      </c>
      <c r="C377">
        <f>(_raw_predictions_!C377*(1-_raw_predictions_!$M377*'Score Dashboard'!$B$2) + 'Score Dashboard'!$B$2*_raw_predictions_!$M377*_coefficients_!C$12- _coefficients_!C$2)/_coefficients_!C$9</f>
        <v>-0.49484119780854285</v>
      </c>
      <c r="D377">
        <f>(_raw_predictions_!D377*(1-_raw_predictions_!$M377*'Score Dashboard'!$B$2) + 'Score Dashboard'!$B$2*_raw_predictions_!$M377*_coefficients_!D$12- _coefficients_!D$2)/_coefficients_!D$9</f>
        <v>0.3279252871270405</v>
      </c>
      <c r="E377">
        <f>(_raw_predictions_!E377*(1-_raw_predictions_!$M377*'Score Dashboard'!$B$2) + 'Score Dashboard'!$B$2*_raw_predictions_!$M377*_coefficients_!E$12- _coefficients_!E$2)/_coefficients_!E$9</f>
        <v>-7.6737819675849014E-2</v>
      </c>
      <c r="F377">
        <f>(_raw_predictions_!F377*(1-_raw_predictions_!$M377*'Score Dashboard'!$B$2) + 'Score Dashboard'!$B$2*_raw_predictions_!$M377*_coefficients_!F$12- _coefficients_!F$2)/_coefficients_!F$9</f>
        <v>-0.54852466254486887</v>
      </c>
      <c r="G377">
        <f>(_raw_predictions_!G377*(1-_raw_predictions_!$M377*'Score Dashboard'!$B$2) + 'Score Dashboard'!$B$2*_raw_predictions_!$M377*_coefficients_!G$12- _coefficients_!G$2)/_coefficients_!G$9</f>
        <v>0.90841955943692276</v>
      </c>
      <c r="H377">
        <f>(_coefficients_!H$2 - _raw_predictions_!H377*(1-_raw_predictions_!$M377*'Score Dashboard'!$B$2) - _raw_predictions_!$M377*'Score Dashboard'!$B$2*_coefficients_!H$12)/_coefficients_!H$9</f>
        <v>-0.77837161904704577</v>
      </c>
      <c r="I377">
        <f>(1-_raw_predictions_!$M377*'Score Dashboard'!$B$2) * _raw_predictions_!I377/_coefficients_!L$2 * (_raw_predictions_!J377-_coefficients_!I$2)/_coefficients_!I$9</f>
        <v>0.19724443635112809</v>
      </c>
      <c r="J377">
        <f>(1-_raw_predictions_!$M377*'Score Dashboard'!$B$2) * _raw_predictions_!K377/_coefficients_!M$2 * (_raw_predictions_!L377-_coefficients_!J$2)/_coefficients_!J$9</f>
        <v>-0.80531291369461966</v>
      </c>
    </row>
    <row r="378" spans="1:10">
      <c r="A378" t="str">
        <f>_raw_predictions_!A378</f>
        <v>Jalen Duren</v>
      </c>
      <c r="B378">
        <f>(_raw_predictions_!B378*(1-_raw_predictions_!$M378) + 'Score Dashboard'!$B$2*_raw_predictions_!$M378*_coefficients_!B$12- _coefficients_!B$2)/_coefficients_!B$9</f>
        <v>-0.57180166874831773</v>
      </c>
      <c r="C378">
        <f>(_raw_predictions_!C378*(1-_raw_predictions_!$M378*'Score Dashboard'!$B$2) + 'Score Dashboard'!$B$2*_raw_predictions_!$M378*_coefficients_!C$12- _coefficients_!C$2)/_coefficients_!C$9</f>
        <v>1.5652285060575921</v>
      </c>
      <c r="D378">
        <f>(_raw_predictions_!D378*(1-_raw_predictions_!$M378*'Score Dashboard'!$B$2) + 'Score Dashboard'!$B$2*_raw_predictions_!$M378*_coefficients_!D$12- _coefficients_!D$2)/_coefficients_!D$9</f>
        <v>-0.97541320205525617</v>
      </c>
      <c r="E378">
        <f>(_raw_predictions_!E378*(1-_raw_predictions_!$M378*'Score Dashboard'!$B$2) + 'Score Dashboard'!$B$2*_raw_predictions_!$M378*_coefficients_!E$12- _coefficients_!E$2)/_coefficients_!E$9</f>
        <v>-0.26657003605699203</v>
      </c>
      <c r="F378">
        <f>(_raw_predictions_!F378*(1-_raw_predictions_!$M378*'Score Dashboard'!$B$2) + 'Score Dashboard'!$B$2*_raw_predictions_!$M378*_coefficients_!F$12- _coefficients_!F$2)/_coefficients_!F$9</f>
        <v>0.66162561244698215</v>
      </c>
      <c r="G378">
        <f>(_raw_predictions_!G378*(1-_raw_predictions_!$M378*'Score Dashboard'!$B$2) + 'Score Dashboard'!$B$2*_raw_predictions_!$M378*_coefficients_!G$12- _coefficients_!G$2)/_coefficients_!G$9</f>
        <v>-1.2525213852440269</v>
      </c>
      <c r="H378">
        <f>(_coefficients_!H$2 - _raw_predictions_!H378*(1-_raw_predictions_!$M378*'Score Dashboard'!$B$2) - _raw_predictions_!$M378*'Score Dashboard'!$B$2*_coefficients_!H$12)/_coefficients_!H$9</f>
        <v>0.22761252536310589</v>
      </c>
      <c r="I378">
        <f>(1-_raw_predictions_!$M378*'Score Dashboard'!$B$2) * _raw_predictions_!I378/_coefficients_!L$2 * (_raw_predictions_!J378-_coefficients_!I$2)/_coefficients_!I$9</f>
        <v>-0.83434873732743542</v>
      </c>
      <c r="J378">
        <f>(1-_raw_predictions_!$M378*'Score Dashboard'!$B$2) * _raw_predictions_!K378/_coefficients_!M$2 * (_raw_predictions_!L378-_coefficients_!J$2)/_coefficients_!J$9</f>
        <v>0.73490351912505325</v>
      </c>
    </row>
    <row r="379" spans="1:10">
      <c r="A379" t="str">
        <f>_raw_predictions_!A379</f>
        <v>Jalen Brunson</v>
      </c>
      <c r="B379">
        <f>(_raw_predictions_!B379*(1-_raw_predictions_!$M379) + 'Score Dashboard'!$B$2*_raw_predictions_!$M379*_coefficients_!B$12- _coefficients_!B$2)/_coefficients_!B$9</f>
        <v>0.69225027400923222</v>
      </c>
      <c r="C379">
        <f>(_raw_predictions_!C379*(1-_raw_predictions_!$M379*'Score Dashboard'!$B$2) + 'Score Dashboard'!$B$2*_raw_predictions_!$M379*_coefficients_!C$12- _coefficients_!C$2)/_coefficients_!C$9</f>
        <v>-0.6754520882653281</v>
      </c>
      <c r="D379">
        <f>(_raw_predictions_!D379*(1-_raw_predictions_!$M379*'Score Dashboard'!$B$2) + 'Score Dashboard'!$B$2*_raw_predictions_!$M379*_coefficients_!D$12- _coefficients_!D$2)/_coefficients_!D$9</f>
        <v>1.1811861348784931</v>
      </c>
      <c r="E379">
        <f>(_raw_predictions_!E379*(1-_raw_predictions_!$M379*'Score Dashboard'!$B$2) + 'Score Dashboard'!$B$2*_raw_predictions_!$M379*_coefficients_!E$12- _coefficients_!E$2)/_coefficients_!E$9</f>
        <v>-8.622015332764206E-2</v>
      </c>
      <c r="F379">
        <f>(_raw_predictions_!F379*(1-_raw_predictions_!$M379*'Score Dashboard'!$B$2) + 'Score Dashboard'!$B$2*_raw_predictions_!$M379*_coefficients_!F$12- _coefficients_!F$2)/_coefficients_!F$9</f>
        <v>-0.6971794979268725</v>
      </c>
      <c r="G379">
        <f>(_raw_predictions_!G379*(1-_raw_predictions_!$M379*'Score Dashboard'!$B$2) + 'Score Dashboard'!$B$2*_raw_predictions_!$M379*_coefficients_!G$12- _coefficients_!G$2)/_coefficients_!G$9</f>
        <v>0.26499137333025091</v>
      </c>
      <c r="H379">
        <f>(_coefficients_!H$2 - _raw_predictions_!H379*(1-_raw_predictions_!$M379*'Score Dashboard'!$B$2) - _raw_predictions_!$M379*'Score Dashboard'!$B$2*_coefficients_!H$12)/_coefficients_!H$9</f>
        <v>-0.27641561587775276</v>
      </c>
      <c r="I379">
        <f>(1-_raw_predictions_!$M379*'Score Dashboard'!$B$2) * _raw_predictions_!I379/_coefficients_!L$2 * (_raw_predictions_!J379-_coefficients_!I$2)/_coefficients_!I$9</f>
        <v>0.29718308945541344</v>
      </c>
      <c r="J379">
        <f>(1-_raw_predictions_!$M379*'Score Dashboard'!$B$2) * _raw_predictions_!K379/_coefficients_!M$2 * (_raw_predictions_!L379-_coefficients_!J$2)/_coefficients_!J$9</f>
        <v>-9.1325412579335172E-2</v>
      </c>
    </row>
    <row r="380" spans="1:10">
      <c r="A380" t="str">
        <f>_raw_predictions_!A380</f>
        <v>Jakob Poeltl</v>
      </c>
      <c r="B380">
        <f>(_raw_predictions_!B380*(1-_raw_predictions_!$M380) + 'Score Dashboard'!$B$2*_raw_predictions_!$M380*_coefficients_!B$12- _coefficients_!B$2)/_coefficients_!B$9</f>
        <v>-0.54870907878803388</v>
      </c>
      <c r="C380">
        <f>(_raw_predictions_!C380*(1-_raw_predictions_!$M380*'Score Dashboard'!$B$2) + 'Score Dashboard'!$B$2*_raw_predictions_!$M380*_coefficients_!C$12- _coefficients_!C$2)/_coefficients_!C$9</f>
        <v>1.0299826009651205</v>
      </c>
      <c r="D380">
        <f>(_raw_predictions_!D380*(1-_raw_predictions_!$M380*'Score Dashboard'!$B$2) + 'Score Dashboard'!$B$2*_raw_predictions_!$M380*_coefficients_!D$12- _coefficients_!D$2)/_coefficients_!D$9</f>
        <v>-0.3553575030092922</v>
      </c>
      <c r="E380">
        <f>(_raw_predictions_!E380*(1-_raw_predictions_!$M380*'Score Dashboard'!$B$2) + 'Score Dashboard'!$B$2*_raw_predictions_!$M380*_coefficients_!E$12- _coefficients_!E$2)/_coefficients_!E$9</f>
        <v>-9.9044619562652245E-2</v>
      </c>
      <c r="F380">
        <f>(_raw_predictions_!F380*(1-_raw_predictions_!$M380*'Score Dashboard'!$B$2) + 'Score Dashboard'!$B$2*_raw_predictions_!$M380*_coefficients_!F$12- _coefficients_!F$2)/_coefficients_!F$9</f>
        <v>0.89056809440682605</v>
      </c>
      <c r="G380">
        <f>(_raw_predictions_!G380*(1-_raw_predictions_!$M380*'Score Dashboard'!$B$2) + 'Score Dashboard'!$B$2*_raw_predictions_!$M380*_coefficients_!G$12- _coefficients_!G$2)/_coefficients_!G$9</f>
        <v>-1.2643080226867811</v>
      </c>
      <c r="H380">
        <f>(_coefficients_!H$2 - _raw_predictions_!H380*(1-_raw_predictions_!$M380*'Score Dashboard'!$B$2) - _raw_predictions_!$M380*'Score Dashboard'!$B$2*_coefficients_!H$12)/_coefficients_!H$9</f>
        <v>2.0953701766793782E-3</v>
      </c>
      <c r="I380">
        <f>(1-_raw_predictions_!$M380*'Score Dashboard'!$B$2) * _raw_predictions_!I380/_coefficients_!L$2 * (_raw_predictions_!J380-_coefficients_!I$2)/_coefficients_!I$9</f>
        <v>-0.90742460275541714</v>
      </c>
      <c r="J380">
        <f>(1-_raw_predictions_!$M380*'Score Dashboard'!$B$2) * _raw_predictions_!K380/_coefficients_!M$2 * (_raw_predictions_!L380-_coefficients_!J$2)/_coefficients_!J$9</f>
        <v>0.77079560543897974</v>
      </c>
    </row>
    <row r="381" spans="1:10">
      <c r="A381" t="str">
        <f>_raw_predictions_!A381</f>
        <v>Jake LaRavia</v>
      </c>
      <c r="B381">
        <f>(_raw_predictions_!B381*(1-_raw_predictions_!$M381) + 'Score Dashboard'!$B$2*_raw_predictions_!$M381*_coefficients_!B$12- _coefficients_!B$2)/_coefficients_!B$9</f>
        <v>-1.2226951998785003</v>
      </c>
      <c r="C381">
        <f>(_raw_predictions_!C381*(1-_raw_predictions_!$M381*'Score Dashboard'!$B$2) + 'Score Dashboard'!$B$2*_raw_predictions_!$M381*_coefficients_!C$12- _coefficients_!C$2)/_coefficients_!C$9</f>
        <v>-0.99808066807704765</v>
      </c>
      <c r="D381">
        <f>(_raw_predictions_!D381*(1-_raw_predictions_!$M381*'Score Dashboard'!$B$2) + 'Score Dashboard'!$B$2*_raw_predictions_!$M381*_coefficients_!D$12- _coefficients_!D$2)/_coefficients_!D$9</f>
        <v>-1.1965972164229697</v>
      </c>
      <c r="E381">
        <f>(_raw_predictions_!E381*(1-_raw_predictions_!$M381*'Score Dashboard'!$B$2) + 'Score Dashboard'!$B$2*_raw_predictions_!$M381*_coefficients_!E$12- _coefficients_!E$2)/_coefficients_!E$9</f>
        <v>-0.65958703936765917</v>
      </c>
      <c r="F381">
        <f>(_raw_predictions_!F381*(1-_raw_predictions_!$M381*'Score Dashboard'!$B$2) + 'Score Dashboard'!$B$2*_raw_predictions_!$M381*_coefficients_!F$12- _coefficients_!F$2)/_coefficients_!F$9</f>
        <v>-0.6893338452631409</v>
      </c>
      <c r="G381">
        <f>(_raw_predictions_!G381*(1-_raw_predictions_!$M381*'Score Dashboard'!$B$2) + 'Score Dashboard'!$B$2*_raw_predictions_!$M381*_coefficients_!G$12- _coefficients_!G$2)/_coefficients_!G$9</f>
        <v>-0.67888221239769486</v>
      </c>
      <c r="H381">
        <f>(_coefficients_!H$2 - _raw_predictions_!H381*(1-_raw_predictions_!$M381*'Score Dashboard'!$B$2) - _raw_predictions_!$M381*'Score Dashboard'!$B$2*_coefficients_!H$12)/_coefficients_!H$9</f>
        <v>0.96106126347802312</v>
      </c>
      <c r="I381">
        <f>(1-_raw_predictions_!$M381*'Score Dashboard'!$B$2) * _raw_predictions_!I381/_coefficients_!L$2 * (_raw_predictions_!J381-_coefficients_!I$2)/_coefficients_!I$9</f>
        <v>-7.5291972414659888E-2</v>
      </c>
      <c r="J381">
        <f>(1-_raw_predictions_!$M381*'Score Dashboard'!$B$2) * _raw_predictions_!K381/_coefficients_!M$2 * (_raw_predictions_!L381-_coefficients_!J$2)/_coefficients_!J$9</f>
        <v>-0.15949008975621029</v>
      </c>
    </row>
    <row r="382" spans="1:10">
      <c r="A382" t="str">
        <f>_raw_predictions_!A382</f>
        <v>James Harden</v>
      </c>
      <c r="B382">
        <f>(_raw_predictions_!B382*(1-_raw_predictions_!$M382) + 'Score Dashboard'!$B$2*_raw_predictions_!$M382*_coefficients_!B$12- _coefficients_!B$2)/_coefficients_!B$9</f>
        <v>0.30236538528510126</v>
      </c>
      <c r="C382">
        <f>(_raw_predictions_!C382*(1-_raw_predictions_!$M382*'Score Dashboard'!$B$2) + 'Score Dashboard'!$B$2*_raw_predictions_!$M382*_coefficients_!C$12- _coefficients_!C$2)/_coefficients_!C$9</f>
        <v>-3.7301354793254984E-3</v>
      </c>
      <c r="D382">
        <f>(_raw_predictions_!D382*(1-_raw_predictions_!$M382*'Score Dashboard'!$B$2) + 'Score Dashboard'!$B$2*_raw_predictions_!$M382*_coefficients_!D$12- _coefficients_!D$2)/_coefficients_!D$9</f>
        <v>2.4528680079129006</v>
      </c>
      <c r="E382">
        <f>(_raw_predictions_!E382*(1-_raw_predictions_!$M382*'Score Dashboard'!$B$2) + 'Score Dashboard'!$B$2*_raw_predictions_!$M382*_coefficients_!E$12- _coefficients_!E$2)/_coefficients_!E$9</f>
        <v>0.28975474134200002</v>
      </c>
      <c r="F382">
        <f>(_raw_predictions_!F382*(1-_raw_predictions_!$M382*'Score Dashboard'!$B$2) + 'Score Dashboard'!$B$2*_raw_predictions_!$M382*_coefficients_!F$12- _coefficients_!F$2)/_coefficients_!F$9</f>
        <v>-0.22339864676447585</v>
      </c>
      <c r="G382">
        <f>(_raw_predictions_!G382*(1-_raw_predictions_!$M382*'Score Dashboard'!$B$2) + 'Score Dashboard'!$B$2*_raw_predictions_!$M382*_coefficients_!G$12- _coefficients_!G$2)/_coefficients_!G$9</f>
        <v>0.76601428916215941</v>
      </c>
      <c r="H382">
        <f>(_coefficients_!H$2 - _raw_predictions_!H382*(1-_raw_predictions_!$M382*'Score Dashboard'!$B$2) - _raw_predictions_!$M382*'Score Dashboard'!$B$2*_coefficients_!H$12)/_coefficients_!H$9</f>
        <v>-1.1615394417914238</v>
      </c>
      <c r="I382">
        <f>(1-_raw_predictions_!$M382*'Score Dashboard'!$B$2) * _raw_predictions_!I382/_coefficients_!L$2 * (_raw_predictions_!J382-_coefficients_!I$2)/_coefficients_!I$9</f>
        <v>0.67702893158717337</v>
      </c>
      <c r="J382">
        <f>(1-_raw_predictions_!$M382*'Score Dashboard'!$B$2) * _raw_predictions_!K382/_coefficients_!M$2 * (_raw_predictions_!L382-_coefficients_!J$2)/_coefficients_!J$9</f>
        <v>-0.54222318398214464</v>
      </c>
    </row>
    <row r="383" spans="1:10">
      <c r="A383" t="str">
        <f>_raw_predictions_!A383</f>
        <v>Jae'Sean Tate</v>
      </c>
      <c r="B383">
        <f>(_raw_predictions_!B383*(1-_raw_predictions_!$M383) + 'Score Dashboard'!$B$2*_raw_predictions_!$M383*_coefficients_!B$12- _coefficients_!B$2)/_coefficients_!B$9</f>
        <v>-0.87654122325638584</v>
      </c>
      <c r="C383">
        <f>(_raw_predictions_!C383*(1-_raw_predictions_!$M383*'Score Dashboard'!$B$2) + 'Score Dashboard'!$B$2*_raw_predictions_!$M383*_coefficients_!C$12- _coefficients_!C$2)/_coefficients_!C$9</f>
        <v>-0.70440872780141062</v>
      </c>
      <c r="D383">
        <f>(_raw_predictions_!D383*(1-_raw_predictions_!$M383*'Score Dashboard'!$B$2) + 'Score Dashboard'!$B$2*_raw_predictions_!$M383*_coefficients_!D$12- _coefficients_!D$2)/_coefficients_!D$9</f>
        <v>-0.54669336033529603</v>
      </c>
      <c r="E383">
        <f>(_raw_predictions_!E383*(1-_raw_predictions_!$M383*'Score Dashboard'!$B$2) + 'Score Dashboard'!$B$2*_raw_predictions_!$M383*_coefficients_!E$12- _coefficients_!E$2)/_coefficients_!E$9</f>
        <v>-0.27324939276678989</v>
      </c>
      <c r="F383">
        <f>(_raw_predictions_!F383*(1-_raw_predictions_!$M383*'Score Dashboard'!$B$2) + 'Score Dashboard'!$B$2*_raw_predictions_!$M383*_coefficients_!F$12- _coefficients_!F$2)/_coefficients_!F$9</f>
        <v>-0.48062691454014772</v>
      </c>
      <c r="G383">
        <f>(_raw_predictions_!G383*(1-_raw_predictions_!$M383*'Score Dashboard'!$B$2) + 'Score Dashboard'!$B$2*_raw_predictions_!$M383*_coefficients_!G$12- _coefficients_!G$2)/_coefficients_!G$9</f>
        <v>-0.8286334310632173</v>
      </c>
      <c r="H383">
        <f>(_coefficients_!H$2 - _raw_predictions_!H383*(1-_raw_predictions_!$M383*'Score Dashboard'!$B$2) - _raw_predictions_!$M383*'Score Dashboard'!$B$2*_coefficients_!H$12)/_coefficients_!H$9</f>
        <v>0.36298657840600418</v>
      </c>
      <c r="I383">
        <f>(1-_raw_predictions_!$M383*'Score Dashboard'!$B$2) * _raw_predictions_!I383/_coefficients_!L$2 * (_raw_predictions_!J383-_coefficients_!I$2)/_coefficients_!I$9</f>
        <v>-0.14305673608558744</v>
      </c>
      <c r="J383">
        <f>(1-_raw_predictions_!$M383*'Score Dashboard'!$B$2) * _raw_predictions_!K383/_coefficients_!M$2 * (_raw_predictions_!L383-_coefficients_!J$2)/_coefficients_!J$9</f>
        <v>-1.4297194976849387E-3</v>
      </c>
    </row>
    <row r="384" spans="1:10">
      <c r="A384" t="str">
        <f>_raw_predictions_!A384</f>
        <v>Jaylin Williams</v>
      </c>
      <c r="B384">
        <f>(_raw_predictions_!B384*(1-_raw_predictions_!$M384) + 'Score Dashboard'!$B$2*_raw_predictions_!$M384*_coefficients_!B$12- _coefficients_!B$2)/_coefficients_!B$9</f>
        <v>-1.1125053478505595</v>
      </c>
      <c r="C384">
        <f>(_raw_predictions_!C384*(1-_raw_predictions_!$M384*'Score Dashboard'!$B$2) + 'Score Dashboard'!$B$2*_raw_predictions_!$M384*_coefficients_!C$12- _coefficients_!C$2)/_coefficients_!C$9</f>
        <v>-0.52775083481757556</v>
      </c>
      <c r="D384">
        <f>(_raw_predictions_!D384*(1-_raw_predictions_!$M384*'Score Dashboard'!$B$2) + 'Score Dashboard'!$B$2*_raw_predictions_!$M384*_coefficients_!D$12- _coefficients_!D$2)/_coefficients_!D$9</f>
        <v>-0.89121489014153288</v>
      </c>
      <c r="E384">
        <f>(_raw_predictions_!E384*(1-_raw_predictions_!$M384*'Score Dashboard'!$B$2) + 'Score Dashboard'!$B$2*_raw_predictions_!$M384*_coefficients_!E$12- _coefficients_!E$2)/_coefficients_!E$9</f>
        <v>-0.49719558084025406</v>
      </c>
      <c r="F384">
        <f>(_raw_predictions_!F384*(1-_raw_predictions_!$M384*'Score Dashboard'!$B$2) + 'Score Dashboard'!$B$2*_raw_predictions_!$M384*_coefficients_!F$12- _coefficients_!F$2)/_coefficients_!F$9</f>
        <v>-0.50407603047224492</v>
      </c>
      <c r="G384">
        <f>(_raw_predictions_!G384*(1-_raw_predictions_!$M384*'Score Dashboard'!$B$2) + 'Score Dashboard'!$B$2*_raw_predictions_!$M384*_coefficients_!G$12- _coefficients_!G$2)/_coefficients_!G$9</f>
        <v>-0.57898374936893948</v>
      </c>
      <c r="H384">
        <f>(_coefficients_!H$2 - _raw_predictions_!H384*(1-_raw_predictions_!$M384*'Score Dashboard'!$B$2) - _raw_predictions_!$M384*'Score Dashboard'!$B$2*_coefficients_!H$12)/_coefficients_!H$9</f>
        <v>0.83144322390922432</v>
      </c>
      <c r="I384">
        <f>(1-_raw_predictions_!$M384*'Score Dashboard'!$B$2) * _raw_predictions_!I384/_coefficients_!L$2 * (_raw_predictions_!J384-_coefficients_!I$2)/_coefficients_!I$9</f>
        <v>-0.18920755403570827</v>
      </c>
      <c r="J384">
        <f>(1-_raw_predictions_!$M384*'Score Dashboard'!$B$2) * _raw_predictions_!K384/_coefficients_!M$2 * (_raw_predictions_!L384-_coefficients_!J$2)/_coefficients_!J$9</f>
        <v>-0.18352944272940361</v>
      </c>
    </row>
    <row r="385" spans="1:10">
      <c r="A385" t="str">
        <f>_raw_predictions_!A385</f>
        <v>Josh Christopher</v>
      </c>
      <c r="B385">
        <f>(_raw_predictions_!B385*(1-_raw_predictions_!$M385) + 'Score Dashboard'!$B$2*_raw_predictions_!$M385*_coefficients_!B$12- _coefficients_!B$2)/_coefficients_!B$9</f>
        <v>-0.9002070960623878</v>
      </c>
      <c r="C385">
        <f>(_raw_predictions_!C385*(1-_raw_predictions_!$M385*'Score Dashboard'!$B$2) + 'Score Dashboard'!$B$2*_raw_predictions_!$M385*_coefficients_!C$12- _coefficients_!C$2)/_coefficients_!C$9</f>
        <v>-1.071928133043851</v>
      </c>
      <c r="D385">
        <f>(_raw_predictions_!D385*(1-_raw_predictions_!$M385*'Score Dashboard'!$B$2) + 'Score Dashboard'!$B$2*_raw_predictions_!$M385*_coefficients_!D$12- _coefficients_!D$2)/_coefficients_!D$9</f>
        <v>-0.86715542937525114</v>
      </c>
      <c r="E385">
        <f>(_raw_predictions_!E385*(1-_raw_predictions_!$M385*'Score Dashboard'!$B$2) + 'Score Dashboard'!$B$2*_raw_predictions_!$M385*_coefficients_!E$12- _coefficients_!E$2)/_coefficients_!E$9</f>
        <v>-0.42439091084786756</v>
      </c>
      <c r="F385">
        <f>(_raw_predictions_!F385*(1-_raw_predictions_!$M385*'Score Dashboard'!$B$2) + 'Score Dashboard'!$B$2*_raw_predictions_!$M385*_coefficients_!F$12- _coefficients_!F$2)/_coefficients_!F$9</f>
        <v>-0.57595367127995722</v>
      </c>
      <c r="G385">
        <f>(_raw_predictions_!G385*(1-_raw_predictions_!$M385*'Score Dashboard'!$B$2) + 'Score Dashboard'!$B$2*_raw_predictions_!$M385*_coefficients_!G$12- _coefficients_!G$2)/_coefficients_!G$9</f>
        <v>-0.80011619440370874</v>
      </c>
      <c r="H385">
        <f>(_coefficients_!H$2 - _raw_predictions_!H385*(1-_raw_predictions_!$M385*'Score Dashboard'!$B$2) - _raw_predictions_!$M385*'Score Dashboard'!$B$2*_coefficients_!H$12)/_coefficients_!H$9</f>
        <v>0.63773845580638278</v>
      </c>
      <c r="I385">
        <f>(1-_raw_predictions_!$M385*'Score Dashboard'!$B$2) * _raw_predictions_!I385/_coefficients_!L$2 * (_raw_predictions_!J385-_coefficients_!I$2)/_coefficients_!I$9</f>
        <v>6.2824205803516065E-3</v>
      </c>
      <c r="J385">
        <f>(1-_raw_predictions_!$M385*'Score Dashboard'!$B$2) * _raw_predictions_!K385/_coefficients_!M$2 * (_raw_predictions_!L385-_coefficients_!J$2)/_coefficients_!J$9</f>
        <v>-0.10361560162364482</v>
      </c>
    </row>
    <row r="386" spans="1:10">
      <c r="A386" t="str">
        <f>_raw_predictions_!A386</f>
        <v>Jose Alvarado</v>
      </c>
      <c r="B386">
        <f>(_raw_predictions_!B386*(1-_raw_predictions_!$M386) + 'Score Dashboard'!$B$2*_raw_predictions_!$M386*_coefficients_!B$12- _coefficients_!B$2)/_coefficients_!B$9</f>
        <v>-0.74163566491187904</v>
      </c>
      <c r="C386">
        <f>(_raw_predictions_!C386*(1-_raw_predictions_!$M386*'Score Dashboard'!$B$2) + 'Score Dashboard'!$B$2*_raw_predictions_!$M386*_coefficients_!C$12- _coefficients_!C$2)/_coefficients_!C$9</f>
        <v>-1.0739042937446148</v>
      </c>
      <c r="D386">
        <f>(_raw_predictions_!D386*(1-_raw_predictions_!$M386*'Score Dashboard'!$B$2) + 'Score Dashboard'!$B$2*_raw_predictions_!$M386*_coefficients_!D$12- _coefficients_!D$2)/_coefficients_!D$9</f>
        <v>-0.22816430219124528</v>
      </c>
      <c r="E386">
        <f>(_raw_predictions_!E386*(1-_raw_predictions_!$M386*'Score Dashboard'!$B$2) + 'Score Dashboard'!$B$2*_raw_predictions_!$M386*_coefficients_!E$12- _coefficients_!E$2)/_coefficients_!E$9</f>
        <v>0.16570382486104382</v>
      </c>
      <c r="F386">
        <f>(_raw_predictions_!F386*(1-_raw_predictions_!$M386*'Score Dashboard'!$B$2) + 'Score Dashboard'!$B$2*_raw_predictions_!$M386*_coefficients_!F$12- _coefficients_!F$2)/_coefficients_!F$9</f>
        <v>-0.69613789097106471</v>
      </c>
      <c r="G386">
        <f>(_raw_predictions_!G386*(1-_raw_predictions_!$M386*'Score Dashboard'!$B$2) + 'Score Dashboard'!$B$2*_raw_predictions_!$M386*_coefficients_!G$12- _coefficients_!G$2)/_coefficients_!G$9</f>
        <v>-0.23960287869858171</v>
      </c>
      <c r="H386">
        <f>(_coefficients_!H$2 - _raw_predictions_!H386*(1-_raw_predictions_!$M386*'Score Dashboard'!$B$2) - _raw_predictions_!$M386*'Score Dashboard'!$B$2*_coefficients_!H$12)/_coefficients_!H$9</f>
        <v>0.44426021179990033</v>
      </c>
      <c r="I386">
        <f>(1-_raw_predictions_!$M386*'Score Dashboard'!$B$2) * _raw_predictions_!I386/_coefficients_!L$2 * (_raw_predictions_!J386-_coefficients_!I$2)/_coefficients_!I$9</f>
        <v>-1.947355047755818E-2</v>
      </c>
      <c r="J386">
        <f>(1-_raw_predictions_!$M386*'Score Dashboard'!$B$2) * _raw_predictions_!K386/_coefficients_!M$2 * (_raw_predictions_!L386-_coefficients_!J$2)/_coefficients_!J$9</f>
        <v>-0.36990952010300016</v>
      </c>
    </row>
    <row r="387" spans="1:10">
      <c r="A387" t="str">
        <f>_raw_predictions_!A387</f>
        <v>Jordan Schakel</v>
      </c>
      <c r="B387">
        <f>(_raw_predictions_!B387*(1-_raw_predictions_!$M387) + 'Score Dashboard'!$B$2*_raw_predictions_!$M387*_coefficients_!B$12- _coefficients_!B$2)/_coefficients_!B$9</f>
        <v>-1.1468791147873054</v>
      </c>
      <c r="C387">
        <f>(_raw_predictions_!C387*(1-_raw_predictions_!$M387*'Score Dashboard'!$B$2) + 'Score Dashboard'!$B$2*_raw_predictions_!$M387*_coefficients_!C$12- _coefficients_!C$2)/_coefficients_!C$9</f>
        <v>-1.0902840107992209</v>
      </c>
      <c r="D387">
        <f>(_raw_predictions_!D387*(1-_raw_predictions_!$M387*'Score Dashboard'!$B$2) + 'Score Dashboard'!$B$2*_raw_predictions_!$M387*_coefficients_!D$12- _coefficients_!D$2)/_coefficients_!D$9</f>
        <v>-0.98792407727193643</v>
      </c>
      <c r="E387">
        <f>(_raw_predictions_!E387*(1-_raw_predictions_!$M387*'Score Dashboard'!$B$2) + 'Score Dashboard'!$B$2*_raw_predictions_!$M387*_coefficients_!E$12- _coefficients_!E$2)/_coefficients_!E$9</f>
        <v>-0.57987378459910255</v>
      </c>
      <c r="F387">
        <f>(_raw_predictions_!F387*(1-_raw_predictions_!$M387*'Score Dashboard'!$B$2) + 'Score Dashboard'!$B$2*_raw_predictions_!$M387*_coefficients_!F$12- _coefficients_!F$2)/_coefficients_!F$9</f>
        <v>-0.58587268276845073</v>
      </c>
      <c r="G387">
        <f>(_raw_predictions_!G387*(1-_raw_predictions_!$M387*'Score Dashboard'!$B$2) + 'Score Dashboard'!$B$2*_raw_predictions_!$M387*_coefficients_!G$12- _coefficients_!G$2)/_coefficients_!G$9</f>
        <v>-0.62828953737733251</v>
      </c>
      <c r="H387">
        <f>(_coefficients_!H$2 - _raw_predictions_!H387*(1-_raw_predictions_!$M387*'Score Dashboard'!$B$2) - _raw_predictions_!$M387*'Score Dashboard'!$B$2*_coefficients_!H$12)/_coefficients_!H$9</f>
        <v>0.97960586577491371</v>
      </c>
      <c r="I387">
        <f>(1-_raw_predictions_!$M387*'Score Dashboard'!$B$2) * _raw_predictions_!I387/_coefficients_!L$2 * (_raw_predictions_!J387-_coefficients_!I$2)/_coefficients_!I$9</f>
        <v>-2.2987990222415183E-2</v>
      </c>
      <c r="J387">
        <f>(1-_raw_predictions_!$M387*'Score Dashboard'!$B$2) * _raw_predictions_!K387/_coefficients_!M$2 * (_raw_predictions_!L387-_coefficients_!J$2)/_coefficients_!J$9</f>
        <v>-4.3581409783967712E-2</v>
      </c>
    </row>
    <row r="388" spans="1:10">
      <c r="A388" t="str">
        <f>_raw_predictions_!A388</f>
        <v>Jordan Poole</v>
      </c>
      <c r="B388">
        <f>(_raw_predictions_!B388*(1-_raw_predictions_!$M388) + 'Score Dashboard'!$B$2*_raw_predictions_!$M388*_coefficients_!B$12- _coefficients_!B$2)/_coefficients_!B$9</f>
        <v>0.73784181930496173</v>
      </c>
      <c r="C388">
        <f>(_raw_predictions_!C388*(1-_raw_predictions_!$M388*'Score Dashboard'!$B$2) + 'Score Dashboard'!$B$2*_raw_predictions_!$M388*_coefficients_!C$12- _coefficients_!C$2)/_coefficients_!C$9</f>
        <v>-0.74970076655764606</v>
      </c>
      <c r="D388">
        <f>(_raw_predictions_!D388*(1-_raw_predictions_!$M388*'Score Dashboard'!$B$2) + 'Score Dashboard'!$B$2*_raw_predictions_!$M388*_coefficients_!D$12- _coefficients_!D$2)/_coefficients_!D$9</f>
        <v>0.56418150926820221</v>
      </c>
      <c r="E388">
        <f>(_raw_predictions_!E388*(1-_raw_predictions_!$M388*'Score Dashboard'!$B$2) + 'Score Dashboard'!$B$2*_raw_predictions_!$M388*_coefficients_!E$12- _coefficients_!E$2)/_coefficients_!E$9</f>
        <v>-0.10890414989096781</v>
      </c>
      <c r="F388">
        <f>(_raw_predictions_!F388*(1-_raw_predictions_!$M388*'Score Dashboard'!$B$2) + 'Score Dashboard'!$B$2*_raw_predictions_!$M388*_coefficients_!F$12- _coefficients_!F$2)/_coefficients_!F$9</f>
        <v>-0.57097547321003594</v>
      </c>
      <c r="G388">
        <f>(_raw_predictions_!G388*(1-_raw_predictions_!$M388*'Score Dashboard'!$B$2) + 'Score Dashboard'!$B$2*_raw_predictions_!$M388*_coefficients_!G$12- _coefficients_!G$2)/_coefficients_!G$9</f>
        <v>1.1195015463173308</v>
      </c>
      <c r="H388">
        <f>(_coefficients_!H$2 - _raw_predictions_!H388*(1-_raw_predictions_!$M388*'Score Dashboard'!$B$2) - _raw_predictions_!$M388*'Score Dashboard'!$B$2*_coefficients_!H$12)/_coefficients_!H$9</f>
        <v>-0.90095170940014302</v>
      </c>
      <c r="I388">
        <f>(1-_raw_predictions_!$M388*'Score Dashboard'!$B$2) * _raw_predictions_!I388/_coefficients_!L$2 * (_raw_predictions_!J388-_coefficients_!I$2)/_coefficients_!I$9</f>
        <v>0.72664067871444493</v>
      </c>
      <c r="J388">
        <f>(1-_raw_predictions_!$M388*'Score Dashboard'!$B$2) * _raw_predictions_!K388/_coefficients_!M$2 * (_raw_predictions_!L388-_coefficients_!J$2)/_coefficients_!J$9</f>
        <v>-0.69197748493716227</v>
      </c>
    </row>
    <row r="389" spans="1:10">
      <c r="A389" t="str">
        <f>_raw_predictions_!A389</f>
        <v>Jordan Nwora</v>
      </c>
      <c r="B389">
        <f>(_raw_predictions_!B389*(1-_raw_predictions_!$M389) + 'Score Dashboard'!$B$2*_raw_predictions_!$M389*_coefficients_!B$12- _coefficients_!B$2)/_coefficients_!B$9</f>
        <v>-0.91607114337068996</v>
      </c>
      <c r="C389">
        <f>(_raw_predictions_!C389*(1-_raw_predictions_!$M389*'Score Dashboard'!$B$2) + 'Score Dashboard'!$B$2*_raw_predictions_!$M389*_coefficients_!C$12- _coefficients_!C$2)/_coefficients_!C$9</f>
        <v>-0.71104004889793215</v>
      </c>
      <c r="D389">
        <f>(_raw_predictions_!D389*(1-_raw_predictions_!$M389*'Score Dashboard'!$B$2) + 'Score Dashboard'!$B$2*_raw_predictions_!$M389*_coefficients_!D$12- _coefficients_!D$2)/_coefficients_!D$9</f>
        <v>-0.99151898443425535</v>
      </c>
      <c r="E389">
        <f>(_raw_predictions_!E389*(1-_raw_predictions_!$M389*'Score Dashboard'!$B$2) + 'Score Dashboard'!$B$2*_raw_predictions_!$M389*_coefficients_!E$12- _coefficients_!E$2)/_coefficients_!E$9</f>
        <v>-0.56206957039411598</v>
      </c>
      <c r="F389">
        <f>(_raw_predictions_!F389*(1-_raw_predictions_!$M389*'Score Dashboard'!$B$2) + 'Score Dashboard'!$B$2*_raw_predictions_!$M389*_coefficients_!F$12- _coefficients_!F$2)/_coefficients_!F$9</f>
        <v>-0.59304865820600028</v>
      </c>
      <c r="G389">
        <f>(_raw_predictions_!G389*(1-_raw_predictions_!$M389*'Score Dashboard'!$B$2) + 'Score Dashboard'!$B$2*_raw_predictions_!$M389*_coefficients_!G$12- _coefficients_!G$2)/_coefficients_!G$9</f>
        <v>-0.2571819193870909</v>
      </c>
      <c r="H389">
        <f>(_coefficients_!H$2 - _raw_predictions_!H389*(1-_raw_predictions_!$M389*'Score Dashboard'!$B$2) - _raw_predictions_!$M389*'Score Dashboard'!$B$2*_coefficients_!H$12)/_coefficients_!H$9</f>
        <v>0.75060821517708831</v>
      </c>
      <c r="I389">
        <f>(1-_raw_predictions_!$M389*'Score Dashboard'!$B$2) * _raw_predictions_!I389/_coefficients_!L$2 * (_raw_predictions_!J389-_coefficients_!I$2)/_coefficients_!I$9</f>
        <v>3.0125684076181972E-4</v>
      </c>
      <c r="J389">
        <f>(1-_raw_predictions_!$M389*'Score Dashboard'!$B$2) * _raw_predictions_!K389/_coefficients_!M$2 * (_raw_predictions_!L389-_coefficients_!J$2)/_coefficients_!J$9</f>
        <v>-0.32126708331948617</v>
      </c>
    </row>
    <row r="390" spans="1:10">
      <c r="A390" t="str">
        <f>_raw_predictions_!A390</f>
        <v>Jordan McLaughlin</v>
      </c>
      <c r="B390">
        <f>(_raw_predictions_!B390*(1-_raw_predictions_!$M390) + 'Score Dashboard'!$B$2*_raw_predictions_!$M390*_coefficients_!B$12- _coefficients_!B$2)/_coefficients_!B$9</f>
        <v>-1.2056200403535258</v>
      </c>
      <c r="C390">
        <f>(_raw_predictions_!C390*(1-_raw_predictions_!$M390*'Score Dashboard'!$B$2) + 'Score Dashboard'!$B$2*_raw_predictions_!$M390*_coefficients_!C$12- _coefficients_!C$2)/_coefficients_!C$9</f>
        <v>-1.1756011893538685</v>
      </c>
      <c r="D390">
        <f>(_raw_predictions_!D390*(1-_raw_predictions_!$M390*'Score Dashboard'!$B$2) + 'Score Dashboard'!$B$2*_raw_predictions_!$M390*_coefficients_!D$12- _coefficients_!D$2)/_coefficients_!D$9</f>
        <v>-0.38188127470722805</v>
      </c>
      <c r="E390">
        <f>(_raw_predictions_!E390*(1-_raw_predictions_!$M390*'Score Dashboard'!$B$2) + 'Score Dashboard'!$B$2*_raw_predictions_!$M390*_coefficients_!E$12- _coefficients_!E$2)/_coefficients_!E$9</f>
        <v>-0.17284668710428583</v>
      </c>
      <c r="F390">
        <f>(_raw_predictions_!F390*(1-_raw_predictions_!$M390*'Score Dashboard'!$B$2) + 'Score Dashboard'!$B$2*_raw_predictions_!$M390*_coefficients_!F$12- _coefficients_!F$2)/_coefficients_!F$9</f>
        <v>-0.77243092924497525</v>
      </c>
      <c r="G390">
        <f>(_raw_predictions_!G390*(1-_raw_predictions_!$M390*'Score Dashboard'!$B$2) + 'Score Dashboard'!$B$2*_raw_predictions_!$M390*_coefficients_!G$12- _coefficients_!G$2)/_coefficients_!G$9</f>
        <v>-0.7237501748325319</v>
      </c>
      <c r="H390">
        <f>(_coefficients_!H$2 - _raw_predictions_!H390*(1-_raw_predictions_!$M390*'Score Dashboard'!$B$2) - _raw_predictions_!$M390*'Score Dashboard'!$B$2*_coefficients_!H$12)/_coefficients_!H$9</f>
        <v>0.81274134249773833</v>
      </c>
      <c r="I390">
        <f>(1-_raw_predictions_!$M390*'Score Dashboard'!$B$2) * _raw_predictions_!I390/_coefficients_!L$2 * (_raw_predictions_!J390-_coefficients_!I$2)/_coefficients_!I$9</f>
        <v>-6.5186601310642757E-3</v>
      </c>
      <c r="J390">
        <f>(1-_raw_predictions_!$M390*'Score Dashboard'!$B$2) * _raw_predictions_!K390/_coefficients_!M$2 * (_raw_predictions_!L390-_coefficients_!J$2)/_coefficients_!J$9</f>
        <v>-0.13853714814438312</v>
      </c>
    </row>
    <row r="391" spans="1:10">
      <c r="A391" t="str">
        <f>_raw_predictions_!A391</f>
        <v>Jordan Hall</v>
      </c>
      <c r="B391">
        <f>(_raw_predictions_!B391*(1-_raw_predictions_!$M391) + 'Score Dashboard'!$B$2*_raw_predictions_!$M391*_coefficients_!B$12- _coefficients_!B$2)/_coefficients_!B$9</f>
        <v>-1.0739968029385147</v>
      </c>
      <c r="C391">
        <f>(_raw_predictions_!C391*(1-_raw_predictions_!$M391*'Score Dashboard'!$B$2) + 'Score Dashboard'!$B$2*_raw_predictions_!$M391*_coefficients_!C$12- _coefficients_!C$2)/_coefficients_!C$9</f>
        <v>-0.97504985115425924</v>
      </c>
      <c r="D391">
        <f>(_raw_predictions_!D391*(1-_raw_predictions_!$M391*'Score Dashboard'!$B$2) + 'Score Dashboard'!$B$2*_raw_predictions_!$M391*_coefficients_!D$12- _coefficients_!D$2)/_coefficients_!D$9</f>
        <v>-0.90776942373655112</v>
      </c>
      <c r="E391">
        <f>(_raw_predictions_!E391*(1-_raw_predictions_!$M391*'Score Dashboard'!$B$2) + 'Score Dashboard'!$B$2*_raw_predictions_!$M391*_coefficients_!E$12- _coefficients_!E$2)/_coefficients_!E$9</f>
        <v>-0.62444776367641197</v>
      </c>
      <c r="F391">
        <f>(_raw_predictions_!F391*(1-_raw_predictions_!$M391*'Score Dashboard'!$B$2) + 'Score Dashboard'!$B$2*_raw_predictions_!$M391*_coefficients_!F$12- _coefficients_!F$2)/_coefficients_!F$9</f>
        <v>-0.61690261292101212</v>
      </c>
      <c r="G391">
        <f>(_raw_predictions_!G391*(1-_raw_predictions_!$M391*'Score Dashboard'!$B$2) + 'Score Dashboard'!$B$2*_raw_predictions_!$M391*_coefficients_!G$12- _coefficients_!G$2)/_coefficients_!G$9</f>
        <v>-0.69747657712130484</v>
      </c>
      <c r="H391">
        <f>(_coefficients_!H$2 - _raw_predictions_!H391*(1-_raw_predictions_!$M391*'Score Dashboard'!$B$2) - _raw_predictions_!$M391*'Score Dashboard'!$B$2*_coefficients_!H$12)/_coefficients_!H$9</f>
        <v>0.7872641188309506</v>
      </c>
      <c r="I391">
        <f>(1-_raw_predictions_!$M391*'Score Dashboard'!$B$2) * _raw_predictions_!I391/_coefficients_!L$2 * (_raw_predictions_!J391-_coefficients_!I$2)/_coefficients_!I$9</f>
        <v>-3.4956473452082387E-2</v>
      </c>
      <c r="J391">
        <f>(1-_raw_predictions_!$M391*'Score Dashboard'!$B$2) * _raw_predictions_!K391/_coefficients_!M$2 * (_raw_predictions_!L391-_coefficients_!J$2)/_coefficients_!J$9</f>
        <v>-7.4273069106324405E-2</v>
      </c>
    </row>
    <row r="392" spans="1:10">
      <c r="A392" t="str">
        <f>_raw_predictions_!A392</f>
        <v>Jordan Goodwin</v>
      </c>
      <c r="B392">
        <f>(_raw_predictions_!B392*(1-_raw_predictions_!$M392) + 'Score Dashboard'!$B$2*_raw_predictions_!$M392*_coefficients_!B$12- _coefficients_!B$2)/_coefficients_!B$9</f>
        <v>-0.96780036497636179</v>
      </c>
      <c r="C392">
        <f>(_raw_predictions_!C392*(1-_raw_predictions_!$M392*'Score Dashboard'!$B$2) + 'Score Dashboard'!$B$2*_raw_predictions_!$M392*_coefficients_!C$12- _coefficients_!C$2)/_coefficients_!C$9</f>
        <v>-0.61652452281144632</v>
      </c>
      <c r="D392">
        <f>(_raw_predictions_!D392*(1-_raw_predictions_!$M392*'Score Dashboard'!$B$2) + 'Score Dashboard'!$B$2*_raw_predictions_!$M392*_coefficients_!D$12- _coefficients_!D$2)/_coefficients_!D$9</f>
        <v>-0.52275657147236798</v>
      </c>
      <c r="E392">
        <f>(_raw_predictions_!E392*(1-_raw_predictions_!$M392*'Score Dashboard'!$B$2) + 'Score Dashboard'!$B$2*_raw_predictions_!$M392*_coefficients_!E$12- _coefficients_!E$2)/_coefficients_!E$9</f>
        <v>-0.17529847328610274</v>
      </c>
      <c r="F392">
        <f>(_raw_predictions_!F392*(1-_raw_predictions_!$M392*'Score Dashboard'!$B$2) + 'Score Dashboard'!$B$2*_raw_predictions_!$M392*_coefficients_!F$12- _coefficients_!F$2)/_coefficients_!F$9</f>
        <v>-0.37190328482646889</v>
      </c>
      <c r="G392">
        <f>(_raw_predictions_!G392*(1-_raw_predictions_!$M392*'Score Dashboard'!$B$2) + 'Score Dashboard'!$B$2*_raw_predictions_!$M392*_coefficients_!G$12- _coefficients_!G$2)/_coefficients_!G$9</f>
        <v>-0.59016871940313287</v>
      </c>
      <c r="H392">
        <f>(_coefficients_!H$2 - _raw_predictions_!H392*(1-_raw_predictions_!$M392*'Score Dashboard'!$B$2) - _raw_predictions_!$M392*'Score Dashboard'!$B$2*_coefficients_!H$12)/_coefficients_!H$9</f>
        <v>0.6979422648208059</v>
      </c>
      <c r="I392">
        <f>(1-_raw_predictions_!$M392*'Score Dashboard'!$B$2) * _raw_predictions_!I392/_coefficients_!L$2 * (_raw_predictions_!J392-_coefficients_!I$2)/_coefficients_!I$9</f>
        <v>-3.7535030740492609E-2</v>
      </c>
      <c r="J392">
        <f>(1-_raw_predictions_!$M392*'Score Dashboard'!$B$2) * _raw_predictions_!K392/_coefficients_!M$2 * (_raw_predictions_!L392-_coefficients_!J$2)/_coefficients_!J$9</f>
        <v>-0.18392280677740047</v>
      </c>
    </row>
    <row r="393" spans="1:10">
      <c r="A393" t="str">
        <f>_raw_predictions_!A393</f>
        <v>Jordan Clarkson</v>
      </c>
      <c r="B393">
        <f>(_raw_predictions_!B393*(1-_raw_predictions_!$M393) + 'Score Dashboard'!$B$2*_raw_predictions_!$M393*_coefficients_!B$12- _coefficients_!B$2)/_coefficients_!B$9</f>
        <v>0.24926755128095074</v>
      </c>
      <c r="C393">
        <f>(_raw_predictions_!C393*(1-_raw_predictions_!$M393*'Score Dashboard'!$B$2) + 'Score Dashboard'!$B$2*_raw_predictions_!$M393*_coefficients_!C$12- _coefficients_!C$2)/_coefficients_!C$9</f>
        <v>-0.5946220460278886</v>
      </c>
      <c r="D393">
        <f>(_raw_predictions_!D393*(1-_raw_predictions_!$M393*'Score Dashboard'!$B$2) + 'Score Dashboard'!$B$2*_raw_predictions_!$M393*_coefficients_!D$12- _coefficients_!D$2)/_coefficients_!D$9</f>
        <v>0.25201459450411073</v>
      </c>
      <c r="E393">
        <f>(_raw_predictions_!E393*(1-_raw_predictions_!$M393*'Score Dashboard'!$B$2) + 'Score Dashboard'!$B$2*_raw_predictions_!$M393*_coefficients_!E$12- _coefficients_!E$2)/_coefficients_!E$9</f>
        <v>-0.28173925932764809</v>
      </c>
      <c r="F393">
        <f>(_raw_predictions_!F393*(1-_raw_predictions_!$M393*'Score Dashboard'!$B$2) + 'Score Dashboard'!$B$2*_raw_predictions_!$M393*_coefficients_!F$12- _coefficients_!F$2)/_coefficients_!F$9</f>
        <v>-0.68595473666094298</v>
      </c>
      <c r="G393">
        <f>(_raw_predictions_!G393*(1-_raw_predictions_!$M393*'Score Dashboard'!$B$2) + 'Score Dashboard'!$B$2*_raw_predictions_!$M393*_coefficients_!G$12- _coefficients_!G$2)/_coefficients_!G$9</f>
        <v>0.8851155976687346</v>
      </c>
      <c r="H393">
        <f>(_coefficients_!H$2 - _raw_predictions_!H393*(1-_raw_predictions_!$M393*'Score Dashboard'!$B$2) - _raw_predictions_!$M393*'Score Dashboard'!$B$2*_coefficients_!H$12)/_coefficients_!H$9</f>
        <v>-0.58136175953402958</v>
      </c>
      <c r="I393">
        <f>(1-_raw_predictions_!$M393*'Score Dashboard'!$B$2) * _raw_predictions_!I393/_coefficients_!L$2 * (_raw_predictions_!J393-_coefficients_!I$2)/_coefficients_!I$9</f>
        <v>0.10990791748916456</v>
      </c>
      <c r="J393">
        <f>(1-_raw_predictions_!$M393*'Score Dashboard'!$B$2) * _raw_predictions_!K393/_coefficients_!M$2 * (_raw_predictions_!L393-_coefficients_!J$2)/_coefficients_!J$9</f>
        <v>-0.68070457436522092</v>
      </c>
    </row>
    <row r="394" spans="1:10">
      <c r="A394" t="str">
        <f>_raw_predictions_!A394</f>
        <v>Jonathan Kuminga</v>
      </c>
      <c r="B394">
        <f>(_raw_predictions_!B394*(1-_raw_predictions_!$M394) + 'Score Dashboard'!$B$2*_raw_predictions_!$M394*_coefficients_!B$12- _coefficients_!B$2)/_coefficients_!B$9</f>
        <v>-0.63036428501855823</v>
      </c>
      <c r="C394">
        <f>(_raw_predictions_!C394*(1-_raw_predictions_!$M394*'Score Dashboard'!$B$2) + 'Score Dashboard'!$B$2*_raw_predictions_!$M394*_coefficients_!C$12- _coefficients_!C$2)/_coefficients_!C$9</f>
        <v>-0.52978961543048586</v>
      </c>
      <c r="D394">
        <f>(_raw_predictions_!D394*(1-_raw_predictions_!$M394*'Score Dashboard'!$B$2) + 'Score Dashboard'!$B$2*_raw_predictions_!$M394*_coefficients_!D$12- _coefficients_!D$2)/_coefficients_!D$9</f>
        <v>-0.67903150206365748</v>
      </c>
      <c r="E394">
        <f>(_raw_predictions_!E394*(1-_raw_predictions_!$M394*'Score Dashboard'!$B$2) + 'Score Dashboard'!$B$2*_raw_predictions_!$M394*_coefficients_!E$12- _coefficients_!E$2)/_coefficients_!E$9</f>
        <v>-0.29040071886625135</v>
      </c>
      <c r="F394">
        <f>(_raw_predictions_!F394*(1-_raw_predictions_!$M394*'Score Dashboard'!$B$2) + 'Score Dashboard'!$B$2*_raw_predictions_!$M394*_coefficients_!F$12- _coefficients_!F$2)/_coefficients_!F$9</f>
        <v>-0.22893097018636285</v>
      </c>
      <c r="G394">
        <f>(_raw_predictions_!G394*(1-_raw_predictions_!$M394*'Score Dashboard'!$B$2) + 'Score Dashboard'!$B$2*_raw_predictions_!$M394*_coefficients_!G$12- _coefficients_!G$2)/_coefficients_!G$9</f>
        <v>-0.59070550846573855</v>
      </c>
      <c r="H394">
        <f>(_coefficients_!H$2 - _raw_predictions_!H394*(1-_raw_predictions_!$M394*'Score Dashboard'!$B$2) - _raw_predictions_!$M394*'Score Dashboard'!$B$2*_coefficients_!H$12)/_coefficients_!H$9</f>
        <v>0.39305593808302608</v>
      </c>
      <c r="I394">
        <f>(1-_raw_predictions_!$M394*'Score Dashboard'!$B$2) * _raw_predictions_!I394/_coefficients_!L$2 * (_raw_predictions_!J394-_coefficients_!I$2)/_coefficients_!I$9</f>
        <v>-0.29338714760313556</v>
      </c>
      <c r="J394">
        <f>(1-_raw_predictions_!$M394*'Score Dashboard'!$B$2) * _raw_predictions_!K394/_coefficients_!M$2 * (_raw_predictions_!L394-_coefficients_!J$2)/_coefficients_!J$9</f>
        <v>0.14349586450613522</v>
      </c>
    </row>
    <row r="395" spans="1:10">
      <c r="A395" t="str">
        <f>_raw_predictions_!A395</f>
        <v>Jonas Valanciunas</v>
      </c>
      <c r="B395">
        <f>(_raw_predictions_!B395*(1-_raw_predictions_!$M395) + 'Score Dashboard'!$B$2*_raw_predictions_!$M395*_coefficients_!B$12- _coefficients_!B$2)/_coefficients_!B$9</f>
        <v>-0.20604032118842075</v>
      </c>
      <c r="C395">
        <f>(_raw_predictions_!C395*(1-_raw_predictions_!$M395*'Score Dashboard'!$B$2) + 'Score Dashboard'!$B$2*_raw_predictions_!$M395*_coefficients_!C$12- _coefficients_!C$2)/_coefficients_!C$9</f>
        <v>1.4141145769410279</v>
      </c>
      <c r="D395">
        <f>(_raw_predictions_!D395*(1-_raw_predictions_!$M395*'Score Dashboard'!$B$2) + 'Score Dashboard'!$B$2*_raw_predictions_!$M395*_coefficients_!D$12- _coefficients_!D$2)/_coefficients_!D$9</f>
        <v>-0.70911721401208372</v>
      </c>
      <c r="E395">
        <f>(_raw_predictions_!E395*(1-_raw_predictions_!$M395*'Score Dashboard'!$B$2) + 'Score Dashboard'!$B$2*_raw_predictions_!$M395*_coefficients_!E$12- _coefficients_!E$2)/_coefficients_!E$9</f>
        <v>-0.76200387726387164</v>
      </c>
      <c r="F395">
        <f>(_raw_predictions_!F395*(1-_raw_predictions_!$M395*'Score Dashboard'!$B$2) + 'Score Dashboard'!$B$2*_raw_predictions_!$M395*_coefficients_!F$12- _coefficients_!F$2)/_coefficients_!F$9</f>
        <v>5.8279312841926681E-2</v>
      </c>
      <c r="G395">
        <f>(_raw_predictions_!G395*(1-_raw_predictions_!$M395*'Score Dashboard'!$B$2) + 'Score Dashboard'!$B$2*_raw_predictions_!$M395*_coefficients_!G$12- _coefficients_!G$2)/_coefficients_!G$9</f>
        <v>-0.9259973643416971</v>
      </c>
      <c r="H395">
        <f>(_coefficients_!H$2 - _raw_predictions_!H395*(1-_raw_predictions_!$M395*'Score Dashboard'!$B$2) - _raw_predictions_!$M395*'Score Dashboard'!$B$2*_coefficients_!H$12)/_coefficients_!H$9</f>
        <v>-0.17195528089740883</v>
      </c>
      <c r="I395">
        <f>(1-_raw_predictions_!$M395*'Score Dashboard'!$B$2) * _raw_predictions_!I395/_coefficients_!L$2 * (_raw_predictions_!J395-_coefficients_!I$2)/_coefficients_!I$9</f>
        <v>4.2620018906394268E-2</v>
      </c>
      <c r="J395">
        <f>(1-_raw_predictions_!$M395*'Score Dashboard'!$B$2) * _raw_predictions_!K395/_coefficients_!M$2 * (_raw_predictions_!L395-_coefficients_!J$2)/_coefficients_!J$9</f>
        <v>0.5909107157908382</v>
      </c>
    </row>
    <row r="396" spans="1:10">
      <c r="A396" t="str">
        <f>_raw_predictions_!A396</f>
        <v>Johnny Davis</v>
      </c>
      <c r="B396">
        <f>(_raw_predictions_!B396*(1-_raw_predictions_!$M396) + 'Score Dashboard'!$B$2*_raw_predictions_!$M396*_coefficients_!B$12- _coefficients_!B$2)/_coefficients_!B$9</f>
        <v>-1.0043964672159265</v>
      </c>
      <c r="C396">
        <f>(_raw_predictions_!C396*(1-_raw_predictions_!$M396*'Score Dashboard'!$B$2) + 'Score Dashboard'!$B$2*_raw_predictions_!$M396*_coefficients_!C$12- _coefficients_!C$2)/_coefficients_!C$9</f>
        <v>-1.0658210263313883</v>
      </c>
      <c r="D396">
        <f>(_raw_predictions_!D396*(1-_raw_predictions_!$M396*'Score Dashboard'!$B$2) + 'Score Dashboard'!$B$2*_raw_predictions_!$M396*_coefficients_!D$12- _coefficients_!D$2)/_coefficients_!D$9</f>
        <v>-1.0049516991338716</v>
      </c>
      <c r="E396">
        <f>(_raw_predictions_!E396*(1-_raw_predictions_!$M396*'Score Dashboard'!$B$2) + 'Score Dashboard'!$B$2*_raw_predictions_!$M396*_coefficients_!E$12- _coefficients_!E$2)/_coefficients_!E$9</f>
        <v>-0.64290593038892085</v>
      </c>
      <c r="F396">
        <f>(_raw_predictions_!F396*(1-_raw_predictions_!$M396*'Score Dashboard'!$B$2) + 'Score Dashboard'!$B$2*_raw_predictions_!$M396*_coefficients_!F$12- _coefficients_!F$2)/_coefficients_!F$9</f>
        <v>-0.60857290858516766</v>
      </c>
      <c r="G396">
        <f>(_raw_predictions_!G396*(1-_raw_predictions_!$M396*'Score Dashboard'!$B$2) + 'Score Dashboard'!$B$2*_raw_predictions_!$M396*_coefficients_!G$12- _coefficients_!G$2)/_coefficients_!G$9</f>
        <v>-0.58986991426558166</v>
      </c>
      <c r="H396">
        <f>(_coefficients_!H$2 - _raw_predictions_!H396*(1-_raw_predictions_!$M396*'Score Dashboard'!$B$2) - _raw_predictions_!$M396*'Score Dashboard'!$B$2*_coefficients_!H$12)/_coefficients_!H$9</f>
        <v>0.80234055306205621</v>
      </c>
      <c r="I396">
        <f>(1-_raw_predictions_!$M396*'Score Dashboard'!$B$2) * _raw_predictions_!I396/_coefficients_!L$2 * (_raw_predictions_!J396-_coefficients_!I$2)/_coefficients_!I$9</f>
        <v>-0.11377795128795821</v>
      </c>
      <c r="J396">
        <f>(1-_raw_predictions_!$M396*'Score Dashboard'!$B$2) * _raw_predictions_!K396/_coefficients_!M$2 * (_raw_predictions_!L396-_coefficients_!J$2)/_coefficients_!J$9</f>
        <v>-0.2894564469962766</v>
      </c>
    </row>
    <row r="397" spans="1:10">
      <c r="A397" t="str">
        <f>_raw_predictions_!A397</f>
        <v>Jayson Tatum</v>
      </c>
      <c r="B397">
        <f>(_raw_predictions_!B397*(1-_raw_predictions_!$M397) + 'Score Dashboard'!$B$2*_raw_predictions_!$M397*_coefficients_!B$12- _coefficients_!B$2)/_coefficients_!B$9</f>
        <v>1.4212906922066499</v>
      </c>
      <c r="C397">
        <f>(_raw_predictions_!C397*(1-_raw_predictions_!$M397*'Score Dashboard'!$B$2) + 'Score Dashboard'!$B$2*_raw_predictions_!$M397*_coefficients_!C$12- _coefficients_!C$2)/_coefficients_!C$9</f>
        <v>0.88803301832254955</v>
      </c>
      <c r="D397">
        <f>(_raw_predictions_!D397*(1-_raw_predictions_!$M397*'Score Dashboard'!$B$2) + 'Score Dashboard'!$B$2*_raw_predictions_!$M397*_coefficients_!D$12- _coefficients_!D$2)/_coefficients_!D$9</f>
        <v>0.58415660949961856</v>
      </c>
      <c r="E397">
        <f>(_raw_predictions_!E397*(1-_raw_predictions_!$M397*'Score Dashboard'!$B$2) + 'Score Dashboard'!$B$2*_raw_predictions_!$M397*_coefficients_!E$12- _coefficients_!E$2)/_coefficients_!E$9</f>
        <v>0.28302920061437914</v>
      </c>
      <c r="F397">
        <f>(_raw_predictions_!F397*(1-_raw_predictions_!$M397*'Score Dashboard'!$B$2) + 'Score Dashboard'!$B$2*_raw_predictions_!$M397*_coefficients_!F$12- _coefficients_!F$2)/_coefficients_!F$9</f>
        <v>4.927695084027766E-2</v>
      </c>
      <c r="G397">
        <f>(_raw_predictions_!G397*(1-_raw_predictions_!$M397*'Score Dashboard'!$B$2) + 'Score Dashboard'!$B$2*_raw_predictions_!$M397*_coefficients_!G$12- _coefficients_!G$2)/_coefficients_!G$9</f>
        <v>1.1457542534702823</v>
      </c>
      <c r="H397">
        <f>(_coefficients_!H$2 - _raw_predictions_!H397*(1-_raw_predictions_!$M397*'Score Dashboard'!$B$2) - _raw_predictions_!$M397*'Score Dashboard'!$B$2*_coefficients_!H$12)/_coefficients_!H$9</f>
        <v>-0.86795487309370334</v>
      </c>
      <c r="I397">
        <f>(1-_raw_predictions_!$M397*'Score Dashboard'!$B$2) * _raw_predictions_!I397/_coefficients_!L$2 * (_raw_predictions_!J397-_coefficients_!I$2)/_coefficients_!I$9</f>
        <v>0.70231146529237254</v>
      </c>
      <c r="J397">
        <f>(1-_raw_predictions_!$M397*'Score Dashboard'!$B$2) * _raw_predictions_!K397/_coefficients_!M$2 * (_raw_predictions_!L397-_coefficients_!J$2)/_coefficients_!J$9</f>
        <v>-0.38300721946984251</v>
      </c>
    </row>
    <row r="398" spans="1:10">
      <c r="A398" t="str">
        <f>_raw_predictions_!A398</f>
        <v>John Wall</v>
      </c>
      <c r="B398">
        <f>(_raw_predictions_!B398*(1-_raw_predictions_!$M398) + 'Score Dashboard'!$B$2*_raw_predictions_!$M398*_coefficients_!B$12- _coefficients_!B$2)/_coefficients_!B$9</f>
        <v>-0.78877169840628736</v>
      </c>
      <c r="C398">
        <f>(_raw_predictions_!C398*(1-_raw_predictions_!$M398*'Score Dashboard'!$B$2) + 'Score Dashboard'!$B$2*_raw_predictions_!$M398*_coefficients_!C$12- _coefficients_!C$2)/_coefficients_!C$9</f>
        <v>-0.97807586585782069</v>
      </c>
      <c r="D398">
        <f>(_raw_predictions_!D398*(1-_raw_predictions_!$M398*'Score Dashboard'!$B$2) + 'Score Dashboard'!$B$2*_raw_predictions_!$M398*_coefficients_!D$12- _coefficients_!D$2)/_coefficients_!D$9</f>
        <v>9.5598453672744693E-2</v>
      </c>
      <c r="E398">
        <f>(_raw_predictions_!E398*(1-_raw_predictions_!$M398*'Score Dashboard'!$B$2) + 'Score Dashboard'!$B$2*_raw_predictions_!$M398*_coefficients_!E$12- _coefficients_!E$2)/_coefficients_!E$9</f>
        <v>-0.33906242020116356</v>
      </c>
      <c r="F398">
        <f>(_raw_predictions_!F398*(1-_raw_predictions_!$M398*'Score Dashboard'!$B$2) + 'Score Dashboard'!$B$2*_raw_predictions_!$M398*_coefficients_!F$12- _coefficients_!F$2)/_coefficients_!F$9</f>
        <v>-0.41760581648544198</v>
      </c>
      <c r="G398">
        <f>(_raw_predictions_!G398*(1-_raw_predictions_!$M398*'Score Dashboard'!$B$2) + 'Score Dashboard'!$B$2*_raw_predictions_!$M398*_coefficients_!G$12- _coefficients_!G$2)/_coefficients_!G$9</f>
        <v>-0.57738991211253188</v>
      </c>
      <c r="H398">
        <f>(_coefficients_!H$2 - _raw_predictions_!H398*(1-_raw_predictions_!$M398*'Score Dashboard'!$B$2) - _raw_predictions_!$M398*'Score Dashboard'!$B$2*_coefficients_!H$12)/_coefficients_!H$9</f>
        <v>-2.1025031016084154E-2</v>
      </c>
      <c r="I398">
        <f>(1-_raw_predictions_!$M398*'Score Dashboard'!$B$2) * _raw_predictions_!I398/_coefficients_!L$2 * (_raw_predictions_!J398-_coefficients_!I$2)/_coefficients_!I$9</f>
        <v>-0.22108193868703263</v>
      </c>
      <c r="J398">
        <f>(1-_raw_predictions_!$M398*'Score Dashboard'!$B$2) * _raw_predictions_!K398/_coefficients_!M$2 * (_raw_predictions_!L398-_coefficients_!J$2)/_coefficients_!J$9</f>
        <v>-0.28571008559122535</v>
      </c>
    </row>
    <row r="399" spans="1:10">
      <c r="A399" t="str">
        <f>_raw_predictions_!A399</f>
        <v>John Collins</v>
      </c>
      <c r="B399">
        <f>(_raw_predictions_!B399*(1-_raw_predictions_!$M399) + 'Score Dashboard'!$B$2*_raw_predictions_!$M399*_coefficients_!B$12- _coefficients_!B$2)/_coefficients_!B$9</f>
        <v>-0.15628810652338582</v>
      </c>
      <c r="C399">
        <f>(_raw_predictions_!C399*(1-_raw_predictions_!$M399*'Score Dashboard'!$B$2) + 'Score Dashboard'!$B$2*_raw_predictions_!$M399*_coefficients_!C$12- _coefficients_!C$2)/_coefficients_!C$9</f>
        <v>0.27760949804305557</v>
      </c>
      <c r="D399">
        <f>(_raw_predictions_!D399*(1-_raw_predictions_!$M399*'Score Dashboard'!$B$2) + 'Score Dashboard'!$B$2*_raw_predictions_!$M399*_coefficients_!D$12- _coefficients_!D$2)/_coefficients_!D$9</f>
        <v>-0.94492136821480577</v>
      </c>
      <c r="E399">
        <f>(_raw_predictions_!E399*(1-_raw_predictions_!$M399*'Score Dashboard'!$B$2) + 'Score Dashboard'!$B$2*_raw_predictions_!$M399*_coefficients_!E$12- _coefficients_!E$2)/_coefficients_!E$9</f>
        <v>-0.39867671047211711</v>
      </c>
      <c r="F399">
        <f>(_raw_predictions_!F399*(1-_raw_predictions_!$M399*'Score Dashboard'!$B$2) + 'Score Dashboard'!$B$2*_raw_predictions_!$M399*_coefficients_!F$12- _coefficients_!F$2)/_coefficients_!F$9</f>
        <v>0.49834401960800212</v>
      </c>
      <c r="G399">
        <f>(_raw_predictions_!G399*(1-_raw_predictions_!$M399*'Score Dashboard'!$B$2) + 'Score Dashboard'!$B$2*_raw_predictions_!$M399*_coefficients_!G$12- _coefficients_!G$2)/_coefficients_!G$9</f>
        <v>-0.3254007101632303</v>
      </c>
      <c r="H399">
        <f>(_coefficients_!H$2 - _raw_predictions_!H399*(1-_raw_predictions_!$M399*'Score Dashboard'!$B$2) - _raw_predictions_!$M399*'Score Dashboard'!$B$2*_coefficients_!H$12)/_coefficients_!H$9</f>
        <v>0.49212618223461518</v>
      </c>
      <c r="I399">
        <f>(1-_raw_predictions_!$M399*'Score Dashboard'!$B$2) * _raw_predictions_!I399/_coefficients_!L$2 * (_raw_predictions_!J399-_coefficients_!I$2)/_coefficients_!I$9</f>
        <v>1.6179242456800781E-2</v>
      </c>
      <c r="J399">
        <f>(1-_raw_predictions_!$M399*'Score Dashboard'!$B$2) * _raw_predictions_!K399/_coefficients_!M$2 * (_raw_predictions_!L399-_coefficients_!J$2)/_coefficients_!J$9</f>
        <v>0.17956187159689058</v>
      </c>
    </row>
    <row r="400" spans="1:10">
      <c r="A400" t="str">
        <f>_raw_predictions_!A400</f>
        <v>Joel Embiid</v>
      </c>
      <c r="B400">
        <f>(_raw_predictions_!B400*(1-_raw_predictions_!$M400) + 'Score Dashboard'!$B$2*_raw_predictions_!$M400*_coefficients_!B$12- _coefficients_!B$2)/_coefficients_!B$9</f>
        <v>1.4765358757448137</v>
      </c>
      <c r="C400">
        <f>(_raw_predictions_!C400*(1-_raw_predictions_!$M400*'Score Dashboard'!$B$2) + 'Score Dashboard'!$B$2*_raw_predictions_!$M400*_coefficients_!C$12- _coefficients_!C$2)/_coefficients_!C$9</f>
        <v>1.3862139151747084</v>
      </c>
      <c r="D400">
        <f>(_raw_predictions_!D400*(1-_raw_predictions_!$M400*'Score Dashboard'!$B$2) + 'Score Dashboard'!$B$2*_raw_predictions_!$M400*_coefficients_!D$12- _coefficients_!D$2)/_coefficients_!D$9</f>
        <v>0.23246723212931661</v>
      </c>
      <c r="E400">
        <f>(_raw_predictions_!E400*(1-_raw_predictions_!$M400*'Score Dashboard'!$B$2) + 'Score Dashboard'!$B$2*_raw_predictions_!$M400*_coefficients_!E$12- _coefficients_!E$2)/_coefficients_!E$9</f>
        <v>4.9453460394077671E-2</v>
      </c>
      <c r="F400">
        <f>(_raw_predictions_!F400*(1-_raw_predictions_!$M400*'Score Dashboard'!$B$2) + 'Score Dashboard'!$B$2*_raw_predictions_!$M400*_coefficients_!F$12- _coefficients_!F$2)/_coefficients_!F$9</f>
        <v>1.2434929468236433</v>
      </c>
      <c r="G400">
        <f>(_raw_predictions_!G400*(1-_raw_predictions_!$M400*'Score Dashboard'!$B$2) + 'Score Dashboard'!$B$2*_raw_predictions_!$M400*_coefficients_!G$12- _coefficients_!G$2)/_coefficients_!G$9</f>
        <v>-0.5541472659790011</v>
      </c>
      <c r="H400">
        <f>(_coefficients_!H$2 - _raw_predictions_!H400*(1-_raw_predictions_!$M400*'Score Dashboard'!$B$2) - _raw_predictions_!$M400*'Score Dashboard'!$B$2*_coefficients_!H$12)/_coefficients_!H$9</f>
        <v>-1.0130144723245762</v>
      </c>
      <c r="I400">
        <f>(1-_raw_predictions_!$M400*'Score Dashboard'!$B$2) * _raw_predictions_!I400/_coefficients_!L$2 * (_raw_predictions_!J400-_coefficients_!I$2)/_coefficients_!I$9</f>
        <v>0.60433213139206032</v>
      </c>
      <c r="J400">
        <f>(1-_raw_predictions_!$M400*'Score Dashboard'!$B$2) * _raw_predictions_!K400/_coefficients_!M$2 * (_raw_predictions_!L400-_coefficients_!J$2)/_coefficients_!J$9</f>
        <v>0.61606882917598715</v>
      </c>
    </row>
    <row r="401" spans="1:10">
      <c r="A401" t="str">
        <f>_raw_predictions_!A401</f>
        <v>Joe Harris</v>
      </c>
      <c r="B401">
        <f>(_raw_predictions_!B401*(1-_raw_predictions_!$M401) + 'Score Dashboard'!$B$2*_raw_predictions_!$M401*_coefficients_!B$12- _coefficients_!B$2)/_coefficients_!B$9</f>
        <v>-0.89329531604760437</v>
      </c>
      <c r="C401">
        <f>(_raw_predictions_!C401*(1-_raw_predictions_!$M401*'Score Dashboard'!$B$2) + 'Score Dashboard'!$B$2*_raw_predictions_!$M401*_coefficients_!C$12- _coefficients_!C$2)/_coefficients_!C$9</f>
        <v>-1.0336400235666432</v>
      </c>
      <c r="D401">
        <f>(_raw_predictions_!D401*(1-_raw_predictions_!$M401*'Score Dashboard'!$B$2) + 'Score Dashboard'!$B$2*_raw_predictions_!$M401*_coefficients_!D$12- _coefficients_!D$2)/_coefficients_!D$9</f>
        <v>-0.88306542297240342</v>
      </c>
      <c r="E401">
        <f>(_raw_predictions_!E401*(1-_raw_predictions_!$M401*'Score Dashboard'!$B$2) + 'Score Dashboard'!$B$2*_raw_predictions_!$M401*_coefficients_!E$12- _coefficients_!E$2)/_coefficients_!E$9</f>
        <v>-0.5363470270018369</v>
      </c>
      <c r="F401">
        <f>(_raw_predictions_!F401*(1-_raw_predictions_!$M401*'Score Dashboard'!$B$2) + 'Score Dashboard'!$B$2*_raw_predictions_!$M401*_coefficients_!F$12- _coefficients_!F$2)/_coefficients_!F$9</f>
        <v>-0.70687547370193982</v>
      </c>
      <c r="G401">
        <f>(_raw_predictions_!G401*(1-_raw_predictions_!$M401*'Score Dashboard'!$B$2) + 'Score Dashboard'!$B$2*_raw_predictions_!$M401*_coefficients_!G$12- _coefficients_!G$2)/_coefficients_!G$9</f>
        <v>8.6579695842403298E-2</v>
      </c>
      <c r="H401">
        <f>(_coefficients_!H$2 - _raw_predictions_!H401*(1-_raw_predictions_!$M401*'Score Dashboard'!$B$2) - _raw_predictions_!$M401*'Score Dashboard'!$B$2*_coefficients_!H$12)/_coefficients_!H$9</f>
        <v>0.89069457394802298</v>
      </c>
      <c r="I401">
        <f>(1-_raw_predictions_!$M401*'Score Dashboard'!$B$2) * _raw_predictions_!I401/_coefficients_!L$2 * (_raw_predictions_!J401-_coefficients_!I$2)/_coefficients_!I$9</f>
        <v>-3.3400753754789424E-2</v>
      </c>
      <c r="J401">
        <f>(1-_raw_predictions_!$M401*'Score Dashboard'!$B$2) * _raw_predictions_!K401/_coefficients_!M$2 * (_raw_predictions_!L401-_coefficients_!J$2)/_coefficients_!J$9</f>
        <v>-0.18493769235175153</v>
      </c>
    </row>
    <row r="402" spans="1:10">
      <c r="A402" t="str">
        <f>_raw_predictions_!A402</f>
        <v>Jock Landale</v>
      </c>
      <c r="B402">
        <f>(_raw_predictions_!B402*(1-_raw_predictions_!$M402) + 'Score Dashboard'!$B$2*_raw_predictions_!$M402*_coefficients_!B$12- _coefficients_!B$2)/_coefficients_!B$9</f>
        <v>-1.0033612390230211</v>
      </c>
      <c r="C402">
        <f>(_raw_predictions_!C402*(1-_raw_predictions_!$M402*'Score Dashboard'!$B$2) + 'Score Dashboard'!$B$2*_raw_predictions_!$M402*_coefficients_!C$12- _coefficients_!C$2)/_coefficients_!C$9</f>
        <v>-0.51107123394025855</v>
      </c>
      <c r="D402">
        <f>(_raw_predictions_!D402*(1-_raw_predictions_!$M402*'Score Dashboard'!$B$2) + 'Score Dashboard'!$B$2*_raw_predictions_!$M402*_coefficients_!D$12- _coefficients_!D$2)/_coefficients_!D$9</f>
        <v>-1.067225155325719</v>
      </c>
      <c r="E402">
        <f>(_raw_predictions_!E402*(1-_raw_predictions_!$M402*'Score Dashboard'!$B$2) + 'Score Dashboard'!$B$2*_raw_predictions_!$M402*_coefficients_!E$12- _coefficients_!E$2)/_coefficients_!E$9</f>
        <v>-0.78129947443731396</v>
      </c>
      <c r="F402">
        <f>(_raw_predictions_!F402*(1-_raw_predictions_!$M402*'Score Dashboard'!$B$2) + 'Score Dashboard'!$B$2*_raw_predictions_!$M402*_coefficients_!F$12- _coefficients_!F$2)/_coefficients_!F$9</f>
        <v>-0.36519840616321342</v>
      </c>
      <c r="G402">
        <f>(_raw_predictions_!G402*(1-_raw_predictions_!$M402*'Score Dashboard'!$B$2) + 'Score Dashboard'!$B$2*_raw_predictions_!$M402*_coefficients_!G$12- _coefficients_!G$2)/_coefficients_!G$9</f>
        <v>-0.91415716891038534</v>
      </c>
      <c r="H402">
        <f>(_coefficients_!H$2 - _raw_predictions_!H402*(1-_raw_predictions_!$M402*'Score Dashboard'!$B$2) - _raw_predictions_!$M402*'Score Dashboard'!$B$2*_coefficients_!H$12)/_coefficients_!H$9</f>
        <v>0.79730838021273254</v>
      </c>
      <c r="I402">
        <f>(1-_raw_predictions_!$M402*'Score Dashboard'!$B$2) * _raw_predictions_!I402/_coefficients_!L$2 * (_raw_predictions_!J402-_coefficients_!I$2)/_coefficients_!I$9</f>
        <v>-5.1342929409304268E-3</v>
      </c>
      <c r="J402">
        <f>(1-_raw_predictions_!$M402*'Score Dashboard'!$B$2) * _raw_predictions_!K402/_coefficients_!M$2 * (_raw_predictions_!L402-_coefficients_!J$2)/_coefficients_!J$9</f>
        <v>0.10070973680049244</v>
      </c>
    </row>
    <row r="403" spans="1:10">
      <c r="A403" t="str">
        <f>_raw_predictions_!A403</f>
        <v>Jimmy Butler</v>
      </c>
      <c r="B403">
        <f>(_raw_predictions_!B403*(1-_raw_predictions_!$M403) + 'Score Dashboard'!$B$2*_raw_predictions_!$M403*_coefficients_!B$12- _coefficients_!B$2)/_coefficients_!B$9</f>
        <v>0.31663653136942604</v>
      </c>
      <c r="C403">
        <f>(_raw_predictions_!C403*(1-_raw_predictions_!$M403*'Score Dashboard'!$B$2) + 'Score Dashboard'!$B$2*_raw_predictions_!$M403*_coefficients_!C$12- _coefficients_!C$2)/_coefficients_!C$9</f>
        <v>-0.25280952481973468</v>
      </c>
      <c r="D403">
        <f>(_raw_predictions_!D403*(1-_raw_predictions_!$M403*'Score Dashboard'!$B$2) + 'Score Dashboard'!$B$2*_raw_predictions_!$M403*_coefficients_!D$12- _coefficients_!D$2)/_coefficients_!D$9</f>
        <v>0.50587097373752654</v>
      </c>
      <c r="E403">
        <f>(_raw_predictions_!E403*(1-_raw_predictions_!$M403*'Score Dashboard'!$B$2) + 'Score Dashboard'!$B$2*_raw_predictions_!$M403*_coefficients_!E$12- _coefficients_!E$2)/_coefficients_!E$9</f>
        <v>0.71853551851122222</v>
      </c>
      <c r="F403">
        <f>(_raw_predictions_!F403*(1-_raw_predictions_!$M403*'Score Dashboard'!$B$2) + 'Score Dashboard'!$B$2*_raw_predictions_!$M403*_coefficients_!F$12- _coefficients_!F$2)/_coefficients_!F$9</f>
        <v>-0.51474351919086891</v>
      </c>
      <c r="G403">
        <f>(_raw_predictions_!G403*(1-_raw_predictions_!$M403*'Score Dashboard'!$B$2) + 'Score Dashboard'!$B$2*_raw_predictions_!$M403*_coefficients_!G$12- _coefficients_!G$2)/_coefficients_!G$9</f>
        <v>-0.88267086830292152</v>
      </c>
      <c r="H403">
        <f>(_coefficients_!H$2 - _raw_predictions_!H403*(1-_raw_predictions_!$M403*'Score Dashboard'!$B$2) - _raw_predictions_!$M403*'Score Dashboard'!$B$2*_coefficients_!H$12)/_coefficients_!H$9</f>
        <v>0.14137998772744714</v>
      </c>
      <c r="I403">
        <f>(1-_raw_predictions_!$M403*'Score Dashboard'!$B$2) * _raw_predictions_!I403/_coefficients_!L$2 * (_raw_predictions_!J403-_coefficients_!I$2)/_coefficients_!I$9</f>
        <v>0.46438300133707761</v>
      </c>
      <c r="J403">
        <f>(1-_raw_predictions_!$M403*'Score Dashboard'!$B$2) * _raw_predictions_!K403/_coefficients_!M$2 * (_raw_predictions_!L403-_coefficients_!J$2)/_coefficients_!J$9</f>
        <v>4.5156530224063997E-2</v>
      </c>
    </row>
    <row r="404" spans="1:10">
      <c r="A404" t="str">
        <f>_raw_predictions_!A404</f>
        <v>Jevon Carter</v>
      </c>
      <c r="B404">
        <f>(_raw_predictions_!B404*(1-_raw_predictions_!$M404) + 'Score Dashboard'!$B$2*_raw_predictions_!$M404*_coefficients_!B$12- _coefficients_!B$2)/_coefficients_!B$9</f>
        <v>-0.94082821786465631</v>
      </c>
      <c r="C404">
        <f>(_raw_predictions_!C404*(1-_raw_predictions_!$M404*'Score Dashboard'!$B$2) + 'Score Dashboard'!$B$2*_raw_predictions_!$M404*_coefficients_!C$12- _coefficients_!C$2)/_coefficients_!C$9</f>
        <v>-0.94822617023120437</v>
      </c>
      <c r="D404">
        <f>(_raw_predictions_!D404*(1-_raw_predictions_!$M404*'Score Dashboard'!$B$2) + 'Score Dashboard'!$B$2*_raw_predictions_!$M404*_coefficients_!D$12- _coefficients_!D$2)/_coefficients_!D$9</f>
        <v>-0.40400251333293241</v>
      </c>
      <c r="E404">
        <f>(_raw_predictions_!E404*(1-_raw_predictions_!$M404*'Score Dashboard'!$B$2) + 'Score Dashboard'!$B$2*_raw_predictions_!$M404*_coefficients_!E$12- _coefficients_!E$2)/_coefficients_!E$9</f>
        <v>-0.23139013504496311</v>
      </c>
      <c r="F404">
        <f>(_raw_predictions_!F404*(1-_raw_predictions_!$M404*'Score Dashboard'!$B$2) + 'Score Dashboard'!$B$2*_raw_predictions_!$M404*_coefficients_!F$12- _coefficients_!F$2)/_coefficients_!F$9</f>
        <v>-0.48337969481810811</v>
      </c>
      <c r="G404">
        <f>(_raw_predictions_!G404*(1-_raw_predictions_!$M404*'Score Dashboard'!$B$2) + 'Score Dashboard'!$B$2*_raw_predictions_!$M404*_coefficients_!G$12- _coefficients_!G$2)/_coefficients_!G$9</f>
        <v>6.2928819512551187E-4</v>
      </c>
      <c r="H404">
        <f>(_coefficients_!H$2 - _raw_predictions_!H404*(1-_raw_predictions_!$M404*'Score Dashboard'!$B$2) - _raw_predictions_!$M404*'Score Dashboard'!$B$2*_coefficients_!H$12)/_coefficients_!H$9</f>
        <v>0.69749884395217399</v>
      </c>
      <c r="I404">
        <f>(1-_raw_predictions_!$M404*'Score Dashboard'!$B$2) * _raw_predictions_!I404/_coefficients_!L$2 * (_raw_predictions_!J404-_coefficients_!I$2)/_coefficients_!I$9</f>
        <v>2.112836464899551E-2</v>
      </c>
      <c r="J404">
        <f>(1-_raw_predictions_!$M404*'Score Dashboard'!$B$2) * _raw_predictions_!K404/_coefficients_!M$2 * (_raw_predictions_!L404-_coefficients_!J$2)/_coefficients_!J$9</f>
        <v>-0.38969171879568509</v>
      </c>
    </row>
    <row r="405" spans="1:10">
      <c r="A405" t="str">
        <f>_raw_predictions_!A405</f>
        <v>Jericho Sims</v>
      </c>
      <c r="B405">
        <f>(_raw_predictions_!B405*(1-_raw_predictions_!$M405) + 'Score Dashboard'!$B$2*_raw_predictions_!$M405*_coefficients_!B$12- _coefficients_!B$2)/_coefficients_!B$9</f>
        <v>-1.230800546778936</v>
      </c>
      <c r="C405">
        <f>(_raw_predictions_!C405*(1-_raw_predictions_!$M405*'Score Dashboard'!$B$2) + 'Score Dashboard'!$B$2*_raw_predictions_!$M405*_coefficients_!C$12- _coefficients_!C$2)/_coefficients_!C$9</f>
        <v>-0.51701268286151503</v>
      </c>
      <c r="D405">
        <f>(_raw_predictions_!D405*(1-_raw_predictions_!$M405*'Score Dashboard'!$B$2) + 'Score Dashboard'!$B$2*_raw_predictions_!$M405*_coefficients_!D$12- _coefficients_!D$2)/_coefficients_!D$9</f>
        <v>-1.1698153991916624</v>
      </c>
      <c r="E405">
        <f>(_raw_predictions_!E405*(1-_raw_predictions_!$M405*'Score Dashboard'!$B$2) + 'Score Dashboard'!$B$2*_raw_predictions_!$M405*_coefficients_!E$12- _coefficients_!E$2)/_coefficients_!E$9</f>
        <v>-0.76808015588768297</v>
      </c>
      <c r="F405">
        <f>(_raw_predictions_!F405*(1-_raw_predictions_!$M405*'Score Dashboard'!$B$2) + 'Score Dashboard'!$B$2*_raw_predictions_!$M405*_coefficients_!F$12- _coefficients_!F$2)/_coefficients_!F$9</f>
        <v>-0.14782184593206601</v>
      </c>
      <c r="G405">
        <f>(_raw_predictions_!G405*(1-_raw_predictions_!$M405*'Score Dashboard'!$B$2) + 'Score Dashboard'!$B$2*_raw_predictions_!$M405*_coefficients_!G$12- _coefficients_!G$2)/_coefficients_!G$9</f>
        <v>-1.10995628324649</v>
      </c>
      <c r="H405">
        <f>(_coefficients_!H$2 - _raw_predictions_!H405*(1-_raw_predictions_!$M405*'Score Dashboard'!$B$2) - _raw_predictions_!$M405*'Score Dashboard'!$B$2*_coefficients_!H$12)/_coefficients_!H$9</f>
        <v>0.91983279379823835</v>
      </c>
      <c r="I405">
        <f>(1-_raw_predictions_!$M405*'Score Dashboard'!$B$2) * _raw_predictions_!I405/_coefficients_!L$2 * (_raw_predictions_!J405-_coefficients_!I$2)/_coefficients_!I$9</f>
        <v>-8.6463150736397085E-2</v>
      </c>
      <c r="J405">
        <f>(1-_raw_predictions_!$M405*'Score Dashboard'!$B$2) * _raw_predictions_!K405/_coefficients_!M$2 * (_raw_predictions_!L405-_coefficients_!J$2)/_coefficients_!J$9</f>
        <v>0.23380857320300016</v>
      </c>
    </row>
    <row r="406" spans="1:10">
      <c r="A406" t="str">
        <f>_raw_predictions_!A406</f>
        <v>Jeremy Sochan</v>
      </c>
      <c r="B406">
        <f>(_raw_predictions_!B406*(1-_raw_predictions_!$M406) + 'Score Dashboard'!$B$2*_raw_predictions_!$M406*_coefficients_!B$12- _coefficients_!B$2)/_coefficients_!B$9</f>
        <v>-0.52677243439985078</v>
      </c>
      <c r="C406">
        <f>(_raw_predictions_!C406*(1-_raw_predictions_!$M406*'Score Dashboard'!$B$2) + 'Score Dashboard'!$B$2*_raw_predictions_!$M406*_coefficients_!C$12- _coefficients_!C$2)/_coefficients_!C$9</f>
        <v>-0.10500134848855371</v>
      </c>
      <c r="D406">
        <f>(_raw_predictions_!D406*(1-_raw_predictions_!$M406*'Score Dashboard'!$B$2) + 'Score Dashboard'!$B$2*_raw_predictions_!$M406*_coefficients_!D$12- _coefficients_!D$2)/_coefficients_!D$9</f>
        <v>-0.46608528767178803</v>
      </c>
      <c r="E406">
        <f>(_raw_predictions_!E406*(1-_raw_predictions_!$M406*'Score Dashboard'!$B$2) + 'Score Dashboard'!$B$2*_raw_predictions_!$M406*_coefficients_!E$12- _coefficients_!E$2)/_coefficients_!E$9</f>
        <v>-0.20162100690691875</v>
      </c>
      <c r="F406">
        <f>(_raw_predictions_!F406*(1-_raw_predictions_!$M406*'Score Dashboard'!$B$2) + 'Score Dashboard'!$B$2*_raw_predictions_!$M406*_coefficients_!F$12- _coefficients_!F$2)/_coefficients_!F$9</f>
        <v>-0.33180907155099915</v>
      </c>
      <c r="G406">
        <f>(_raw_predictions_!G406*(1-_raw_predictions_!$M406*'Score Dashboard'!$B$2) + 'Score Dashboard'!$B$2*_raw_predictions_!$M406*_coefficients_!G$12- _coefficients_!G$2)/_coefficients_!G$9</f>
        <v>-0.66357127845871089</v>
      </c>
      <c r="H406">
        <f>(_coefficients_!H$2 - _raw_predictions_!H406*(1-_raw_predictions_!$M406*'Score Dashboard'!$B$2) - _raw_predictions_!$M406*'Score Dashboard'!$B$2*_coefficients_!H$12)/_coefficients_!H$9</f>
        <v>0.13688480786705459</v>
      </c>
      <c r="I406">
        <f>(1-_raw_predictions_!$M406*'Score Dashboard'!$B$2) * _raw_predictions_!I406/_coefficients_!L$2 * (_raw_predictions_!J406-_coefficients_!I$2)/_coefficients_!I$9</f>
        <v>-0.29484958911388759</v>
      </c>
      <c r="J406">
        <f>(1-_raw_predictions_!$M406*'Score Dashboard'!$B$2) * _raw_predictions_!K406/_coefficients_!M$2 * (_raw_predictions_!L406-_coefficients_!J$2)/_coefficients_!J$9</f>
        <v>-0.17244962902673042</v>
      </c>
    </row>
    <row r="407" spans="1:10">
      <c r="A407" t="str">
        <f>_raw_predictions_!A407</f>
        <v>Jeremiah Robinson-Earl</v>
      </c>
      <c r="B407">
        <f>(_raw_predictions_!B407*(1-_raw_predictions_!$M407) + 'Score Dashboard'!$B$2*_raw_predictions_!$M407*_coefficients_!B$12- _coefficients_!B$2)/_coefficients_!B$9</f>
        <v>-0.94682906735087491</v>
      </c>
      <c r="C407">
        <f>(_raw_predictions_!C407*(1-_raw_predictions_!$M407*'Score Dashboard'!$B$2) + 'Score Dashboard'!$B$2*_raw_predictions_!$M407*_coefficients_!C$12- _coefficients_!C$2)/_coefficients_!C$9</f>
        <v>-0.54396072507272797</v>
      </c>
      <c r="D407">
        <f>(_raw_predictions_!D407*(1-_raw_predictions_!$M407*'Score Dashboard'!$B$2) + 'Score Dashboard'!$B$2*_raw_predictions_!$M407*_coefficients_!D$12- _coefficients_!D$2)/_coefficients_!D$9</f>
        <v>-1.1071484988955684</v>
      </c>
      <c r="E407">
        <f>(_raw_predictions_!E407*(1-_raw_predictions_!$M407*'Score Dashboard'!$B$2) + 'Score Dashboard'!$B$2*_raw_predictions_!$M407*_coefficients_!E$12- _coefficients_!E$2)/_coefficients_!E$9</f>
        <v>-0.52664844337063887</v>
      </c>
      <c r="F407">
        <f>(_raw_predictions_!F407*(1-_raw_predictions_!$M407*'Score Dashboard'!$B$2) + 'Score Dashboard'!$B$2*_raw_predictions_!$M407*_coefficients_!F$12- _coefficients_!F$2)/_coefficients_!F$9</f>
        <v>-0.54532501787152343</v>
      </c>
      <c r="G407">
        <f>(_raw_predictions_!G407*(1-_raw_predictions_!$M407*'Score Dashboard'!$B$2) + 'Score Dashboard'!$B$2*_raw_predictions_!$M407*_coefficients_!G$12- _coefficients_!G$2)/_coefficients_!G$9</f>
        <v>-0.44938811598439832</v>
      </c>
      <c r="H407">
        <f>(_coefficients_!H$2 - _raw_predictions_!H407*(1-_raw_predictions_!$M407*'Score Dashboard'!$B$2) - _raw_predictions_!$M407*'Score Dashboard'!$B$2*_coefficients_!H$12)/_coefficients_!H$9</f>
        <v>0.96505341341805773</v>
      </c>
      <c r="I407">
        <f>(1-_raw_predictions_!$M407*'Score Dashboard'!$B$2) * _raw_predictions_!I407/_coefficients_!L$2 * (_raw_predictions_!J407-_coefficients_!I$2)/_coefficients_!I$9</f>
        <v>-6.1943904398704584E-2</v>
      </c>
      <c r="J407">
        <f>(1-_raw_predictions_!$M407*'Score Dashboard'!$B$2) * _raw_predictions_!K407/_coefficients_!M$2 * (_raw_predictions_!L407-_coefficients_!J$2)/_coefficients_!J$9</f>
        <v>-0.17550348983522779</v>
      </c>
    </row>
    <row r="408" spans="1:10">
      <c r="A408" t="str">
        <f>_raw_predictions_!A408</f>
        <v>Jerami Grant</v>
      </c>
      <c r="B408">
        <f>(_raw_predictions_!B408*(1-_raw_predictions_!$M408) + 'Score Dashboard'!$B$2*_raw_predictions_!$M408*_coefficients_!B$12- _coefficients_!B$2)/_coefficients_!B$9</f>
        <v>0.3607845576217879</v>
      </c>
      <c r="C408">
        <f>(_raw_predictions_!C408*(1-_raw_predictions_!$M408*'Score Dashboard'!$B$2) + 'Score Dashboard'!$B$2*_raw_predictions_!$M408*_coefficients_!C$12- _coefficients_!C$2)/_coefficients_!C$9</f>
        <v>-0.32981186272753171</v>
      </c>
      <c r="D408">
        <f>(_raw_predictions_!D408*(1-_raw_predictions_!$M408*'Score Dashboard'!$B$2) + 'Score Dashboard'!$B$2*_raw_predictions_!$M408*_coefficients_!D$12- _coefficients_!D$2)/_coefficients_!D$9</f>
        <v>-0.47051365269835455</v>
      </c>
      <c r="E408">
        <f>(_raw_predictions_!E408*(1-_raw_predictions_!$M408*'Score Dashboard'!$B$2) + 'Score Dashboard'!$B$2*_raw_predictions_!$M408*_coefficients_!E$12- _coefficients_!E$2)/_coefficients_!E$9</f>
        <v>-0.15464800933751269</v>
      </c>
      <c r="F408">
        <f>(_raw_predictions_!F408*(1-_raw_predictions_!$M408*'Score Dashboard'!$B$2) + 'Score Dashboard'!$B$2*_raw_predictions_!$M408*_coefficients_!F$12- _coefficients_!F$2)/_coefficients_!F$9</f>
        <v>0.41883101480702323</v>
      </c>
      <c r="G408">
        <f>(_raw_predictions_!G408*(1-_raw_predictions_!$M408*'Score Dashboard'!$B$2) + 'Score Dashboard'!$B$2*_raw_predictions_!$M408*_coefficients_!G$12- _coefficients_!G$2)/_coefficients_!G$9</f>
        <v>0.50070334628972757</v>
      </c>
      <c r="H408">
        <f>(_coefficients_!H$2 - _raw_predictions_!H408*(1-_raw_predictions_!$M408*'Score Dashboard'!$B$2) - _raw_predictions_!$M408*'Score Dashboard'!$B$2*_coefficients_!H$12)/_coefficients_!H$9</f>
        <v>-0.13012600989132864</v>
      </c>
      <c r="I408">
        <f>(1-_raw_predictions_!$M408*'Score Dashboard'!$B$2) * _raw_predictions_!I408/_coefficients_!L$2 * (_raw_predictions_!J408-_coefficients_!I$2)/_coefficients_!I$9</f>
        <v>0.27799494349377124</v>
      </c>
      <c r="J408">
        <f>(1-_raw_predictions_!$M408*'Score Dashboard'!$B$2) * _raw_predictions_!K408/_coefficients_!M$2 * (_raw_predictions_!L408-_coefficients_!J$2)/_coefficients_!J$9</f>
        <v>-0.34851512235484344</v>
      </c>
    </row>
    <row r="409" spans="1:10">
      <c r="A409" t="str">
        <f>_raw_predictions_!A409</f>
        <v>Jeff Green</v>
      </c>
      <c r="B409">
        <f>(_raw_predictions_!B409*(1-_raw_predictions_!$M409) + 'Score Dashboard'!$B$2*_raw_predictions_!$M409*_coefficients_!B$12- _coefficients_!B$2)/_coefficients_!B$9</f>
        <v>-1.0854648878432762</v>
      </c>
      <c r="C409">
        <f>(_raw_predictions_!C409*(1-_raw_predictions_!$M409*'Score Dashboard'!$B$2) + 'Score Dashboard'!$B$2*_raw_predictions_!$M409*_coefficients_!C$12- _coefficients_!C$2)/_coefficients_!C$9</f>
        <v>-0.88540132178928588</v>
      </c>
      <c r="D409">
        <f>(_raw_predictions_!D409*(1-_raw_predictions_!$M409*'Score Dashboard'!$B$2) + 'Score Dashboard'!$B$2*_raw_predictions_!$M409*_coefficients_!D$12- _coefficients_!D$2)/_coefficients_!D$9</f>
        <v>-1.0638430247771882</v>
      </c>
      <c r="E409">
        <f>(_raw_predictions_!E409*(1-_raw_predictions_!$M409*'Score Dashboard'!$B$2) + 'Score Dashboard'!$B$2*_raw_predictions_!$M409*_coefficients_!E$12- _coefficients_!E$2)/_coefficients_!E$9</f>
        <v>-0.85404788199546067</v>
      </c>
      <c r="F409">
        <f>(_raw_predictions_!F409*(1-_raw_predictions_!$M409*'Score Dashboard'!$B$2) + 'Score Dashboard'!$B$2*_raw_predictions_!$M409*_coefficients_!F$12- _coefficients_!F$2)/_coefficients_!F$9</f>
        <v>-0.56075860833818392</v>
      </c>
      <c r="G409">
        <f>(_raw_predictions_!G409*(1-_raw_predictions_!$M409*'Score Dashboard'!$B$2) + 'Score Dashboard'!$B$2*_raw_predictions_!$M409*_coefficients_!G$12- _coefficients_!G$2)/_coefficients_!G$9</f>
        <v>-0.86739234654740982</v>
      </c>
      <c r="H409">
        <f>(_coefficients_!H$2 - _raw_predictions_!H409*(1-_raw_predictions_!$M409*'Score Dashboard'!$B$2) - _raw_predictions_!$M409*'Score Dashboard'!$B$2*_coefficients_!H$12)/_coefficients_!H$9</f>
        <v>0.87555129064086346</v>
      </c>
      <c r="I409">
        <f>(1-_raw_predictions_!$M409*'Score Dashboard'!$B$2) * _raw_predictions_!I409/_coefficients_!L$2 * (_raw_predictions_!J409-_coefficients_!I$2)/_coefficients_!I$9</f>
        <v>-5.8355562643758303E-2</v>
      </c>
      <c r="J409">
        <f>(1-_raw_predictions_!$M409*'Score Dashboard'!$B$2) * _raw_predictions_!K409/_coefficients_!M$2 * (_raw_predictions_!L409-_coefficients_!J$2)/_coefficients_!J$9</f>
        <v>-1.2040008440824791E-2</v>
      </c>
    </row>
    <row r="410" spans="1:10">
      <c r="A410" t="str">
        <f>_raw_predictions_!A410</f>
        <v>Jeff Dowtin</v>
      </c>
      <c r="B410">
        <f>(_raw_predictions_!B410*(1-_raw_predictions_!$M410) + 'Score Dashboard'!$B$2*_raw_predictions_!$M410*_coefficients_!B$12- _coefficients_!B$2)/_coefficients_!B$9</f>
        <v>-1.1501301399335255</v>
      </c>
      <c r="C410">
        <f>(_raw_predictions_!C410*(1-_raw_predictions_!$M410*'Score Dashboard'!$B$2) + 'Score Dashboard'!$B$2*_raw_predictions_!$M410*_coefficients_!C$12- _coefficients_!C$2)/_coefficients_!C$9</f>
        <v>-1.0896522179503516</v>
      </c>
      <c r="D410">
        <f>(_raw_predictions_!D410*(1-_raw_predictions_!$M410*'Score Dashboard'!$B$2) + 'Score Dashboard'!$B$2*_raw_predictions_!$M410*_coefficients_!D$12- _coefficients_!D$2)/_coefficients_!D$9</f>
        <v>-0.78595988777154868</v>
      </c>
      <c r="E410">
        <f>(_raw_predictions_!E410*(1-_raw_predictions_!$M410*'Score Dashboard'!$B$2) + 'Score Dashboard'!$B$2*_raw_predictions_!$M410*_coefficients_!E$12- _coefficients_!E$2)/_coefficients_!E$9</f>
        <v>-0.52996278340212732</v>
      </c>
      <c r="F410">
        <f>(_raw_predictions_!F410*(1-_raw_predictions_!$M410*'Score Dashboard'!$B$2) + 'Score Dashboard'!$B$2*_raw_predictions_!$M410*_coefficients_!F$12- _coefficients_!F$2)/_coefficients_!F$9</f>
        <v>-0.65866101707784364</v>
      </c>
      <c r="G410">
        <f>(_raw_predictions_!G410*(1-_raw_predictions_!$M410*'Score Dashboard'!$B$2) + 'Score Dashboard'!$B$2*_raw_predictions_!$M410*_coefficients_!G$12- _coefficients_!G$2)/_coefficients_!G$9</f>
        <v>-0.80502758311331502</v>
      </c>
      <c r="H410">
        <f>(_coefficients_!H$2 - _raw_predictions_!H410*(1-_raw_predictions_!$M410*'Score Dashboard'!$B$2) - _raw_predictions_!$M410*'Score Dashboard'!$B$2*_coefficients_!H$12)/_coefficients_!H$9</f>
        <v>0.8049131530529825</v>
      </c>
      <c r="I410">
        <f>(1-_raw_predictions_!$M410*'Score Dashboard'!$B$2) * _raw_predictions_!I410/_coefficients_!L$2 * (_raw_predictions_!J410-_coefficients_!I$2)/_coefficients_!I$9</f>
        <v>-2.0351276846348913E-2</v>
      </c>
      <c r="J410">
        <f>(1-_raw_predictions_!$M410*'Score Dashboard'!$B$2) * _raw_predictions_!K410/_coefficients_!M$2 * (_raw_predictions_!L410-_coefficients_!J$2)/_coefficients_!J$9</f>
        <v>-8.4185668225001412E-2</v>
      </c>
    </row>
    <row r="411" spans="1:10">
      <c r="A411" t="str">
        <f>_raw_predictions_!A411</f>
        <v>John Konchar</v>
      </c>
      <c r="B411">
        <f>(_raw_predictions_!B411*(1-_raw_predictions_!$M411) + 'Score Dashboard'!$B$2*_raw_predictions_!$M411*_coefficients_!B$12- _coefficients_!B$2)/_coefficients_!B$9</f>
        <v>-1.1003160084422865</v>
      </c>
      <c r="C411">
        <f>(_raw_predictions_!C411*(1-_raw_predictions_!$M411*'Score Dashboard'!$B$2) + 'Score Dashboard'!$B$2*_raw_predictions_!$M411*_coefficients_!C$12- _coefficients_!C$2)/_coefficients_!C$9</f>
        <v>-0.53785431207731216</v>
      </c>
      <c r="D411">
        <f>(_raw_predictions_!D411*(1-_raw_predictions_!$M411*'Score Dashboard'!$B$2) + 'Score Dashboard'!$B$2*_raw_predictions_!$M411*_coefficients_!D$12- _coefficients_!D$2)/_coefficients_!D$9</f>
        <v>-0.94718170483551578</v>
      </c>
      <c r="E411">
        <f>(_raw_predictions_!E411*(1-_raw_predictions_!$M411*'Score Dashboard'!$B$2) + 'Score Dashboard'!$B$2*_raw_predictions_!$M411*_coefficients_!E$12- _coefficients_!E$2)/_coefficients_!E$9</f>
        <v>-3.2066551149782928E-2</v>
      </c>
      <c r="F411">
        <f>(_raw_predictions_!F411*(1-_raw_predictions_!$M411*'Score Dashboard'!$B$2) + 'Score Dashboard'!$B$2*_raw_predictions_!$M411*_coefficients_!F$12- _coefficients_!F$2)/_coefficients_!F$9</f>
        <v>-0.48694130039004069</v>
      </c>
      <c r="G411">
        <f>(_raw_predictions_!G411*(1-_raw_predictions_!$M411*'Score Dashboard'!$B$2) + 'Score Dashboard'!$B$2*_raw_predictions_!$M411*_coefficients_!G$12- _coefficients_!G$2)/_coefficients_!G$9</f>
        <v>-0.45377920945460948</v>
      </c>
      <c r="H411">
        <f>(_coefficients_!H$2 - _raw_predictions_!H411*(1-_raw_predictions_!$M411*'Score Dashboard'!$B$2) - _raw_predictions_!$M411*'Score Dashboard'!$B$2*_coefficients_!H$12)/_coefficients_!H$9</f>
        <v>0.97435735582052863</v>
      </c>
      <c r="I411">
        <f>(1-_raw_predictions_!$M411*'Score Dashboard'!$B$2) * _raw_predictions_!I411/_coefficients_!L$2 * (_raw_predictions_!J411-_coefficients_!I$2)/_coefficients_!I$9</f>
        <v>-4.0120573230323808E-2</v>
      </c>
      <c r="J411">
        <f>(1-_raw_predictions_!$M411*'Score Dashboard'!$B$2) * _raw_predictions_!K411/_coefficients_!M$2 * (_raw_predictions_!L411-_coefficients_!J$2)/_coefficients_!J$9</f>
        <v>-0.1105766570943926</v>
      </c>
    </row>
    <row r="412" spans="1:10">
      <c r="A412" t="str">
        <f>_raw_predictions_!A412</f>
        <v>Josh Green</v>
      </c>
      <c r="B412">
        <f>(_raw_predictions_!B412*(1-_raw_predictions_!$M412) + 'Score Dashboard'!$B$2*_raw_predictions_!$M412*_coefficients_!B$12- _coefficients_!B$2)/_coefficients_!B$9</f>
        <v>-0.6787792136544909</v>
      </c>
      <c r="C412">
        <f>(_raw_predictions_!C412*(1-_raw_predictions_!$M412*'Score Dashboard'!$B$2) + 'Score Dashboard'!$B$2*_raw_predictions_!$M412*_coefficients_!C$12- _coefficients_!C$2)/_coefficients_!C$9</f>
        <v>-0.79120125141510633</v>
      </c>
      <c r="D412">
        <f>(_raw_predictions_!D412*(1-_raw_predictions_!$M412*'Score Dashboard'!$B$2) + 'Score Dashboard'!$B$2*_raw_predictions_!$M412*_coefficients_!D$12- _coefficients_!D$2)/_coefficients_!D$9</f>
        <v>-0.76083347812189961</v>
      </c>
      <c r="E412">
        <f>(_raw_predictions_!E412*(1-_raw_predictions_!$M412*'Score Dashboard'!$B$2) + 'Score Dashboard'!$B$2*_raw_predictions_!$M412*_coefficients_!E$12- _coefficients_!E$2)/_coefficients_!E$9</f>
        <v>-0.10780736764874765</v>
      </c>
      <c r="F412">
        <f>(_raw_predictions_!F412*(1-_raw_predictions_!$M412*'Score Dashboard'!$B$2) + 'Score Dashboard'!$B$2*_raw_predictions_!$M412*_coefficients_!F$12- _coefficients_!F$2)/_coefficients_!F$9</f>
        <v>-0.72579629637136511</v>
      </c>
      <c r="G412">
        <f>(_raw_predictions_!G412*(1-_raw_predictions_!$M412*'Score Dashboard'!$B$2) + 'Score Dashboard'!$B$2*_raw_predictions_!$M412*_coefficients_!G$12- _coefficients_!G$2)/_coefficients_!G$9</f>
        <v>-0.37693996086585829</v>
      </c>
      <c r="H412">
        <f>(_coefficients_!H$2 - _raw_predictions_!H412*(1-_raw_predictions_!$M412*'Score Dashboard'!$B$2) - _raw_predictions_!$M412*'Score Dashboard'!$B$2*_coefficients_!H$12)/_coefficients_!H$9</f>
        <v>0.46098559388964927</v>
      </c>
      <c r="I412">
        <f>(1-_raw_predictions_!$M412*'Score Dashboard'!$B$2) * _raw_predictions_!I412/_coefficients_!L$2 * (_raw_predictions_!J412-_coefficients_!I$2)/_coefficients_!I$9</f>
        <v>-9.8948559858685323E-2</v>
      </c>
      <c r="J412">
        <f>(1-_raw_predictions_!$M412*'Score Dashboard'!$B$2) * _raw_predictions_!K412/_coefficients_!M$2 * (_raw_predictions_!L412-_coefficients_!J$2)/_coefficients_!J$9</f>
        <v>-2.3062564568482206E-2</v>
      </c>
    </row>
    <row r="413" spans="1:10">
      <c r="A413" t="str">
        <f>_raw_predictions_!A413</f>
        <v>Jaden McDaniels</v>
      </c>
      <c r="B413">
        <f>(_raw_predictions_!B413*(1-_raw_predictions_!$M413) + 'Score Dashboard'!$B$2*_raw_predictions_!$M413*_coefficients_!B$12- _coefficients_!B$2)/_coefficients_!B$9</f>
        <v>-0.17691968722668319</v>
      </c>
      <c r="C413">
        <f>(_raw_predictions_!C413*(1-_raw_predictions_!$M413*'Score Dashboard'!$B$2) + 'Score Dashboard'!$B$2*_raw_predictions_!$M413*_coefficients_!C$12- _coefficients_!C$2)/_coefficients_!C$9</f>
        <v>-0.34969944856454821</v>
      </c>
      <c r="D413">
        <f>(_raw_predictions_!D413*(1-_raw_predictions_!$M413*'Score Dashboard'!$B$2) + 'Score Dashboard'!$B$2*_raw_predictions_!$M413*_coefficients_!D$12- _coefficients_!D$2)/_coefficients_!D$9</f>
        <v>-0.63522285755062413</v>
      </c>
      <c r="E413">
        <f>(_raw_predictions_!E413*(1-_raw_predictions_!$M413*'Score Dashboard'!$B$2) + 'Score Dashboard'!$B$2*_raw_predictions_!$M413*_coefficients_!E$12- _coefficients_!E$2)/_coefficients_!E$9</f>
        <v>5.7505214980844474E-2</v>
      </c>
      <c r="F413">
        <f>(_raw_predictions_!F413*(1-_raw_predictions_!$M413*'Score Dashboard'!$B$2) + 'Score Dashboard'!$B$2*_raw_predictions_!$M413*_coefficients_!F$12- _coefficients_!F$2)/_coefficients_!F$9</f>
        <v>0.48272263890299733</v>
      </c>
      <c r="G413">
        <f>(_raw_predictions_!G413*(1-_raw_predictions_!$M413*'Score Dashboard'!$B$2) + 'Score Dashboard'!$B$2*_raw_predictions_!$M413*_coefficients_!G$12- _coefficients_!G$2)/_coefficients_!G$9</f>
        <v>-4.6681007658192615E-2</v>
      </c>
      <c r="H413">
        <f>(_coefficients_!H$2 - _raw_predictions_!H413*(1-_raw_predictions_!$M413*'Score Dashboard'!$B$2) - _raw_predictions_!$M413*'Score Dashboard'!$B$2*_coefficients_!H$12)/_coefficients_!H$9</f>
        <v>0.27078942919643145</v>
      </c>
      <c r="I413">
        <f>(1-_raw_predictions_!$M413*'Score Dashboard'!$B$2) * _raw_predictions_!I413/_coefficients_!L$2 * (_raw_predictions_!J413-_coefficients_!I$2)/_coefficients_!I$9</f>
        <v>-0.22148215774569846</v>
      </c>
      <c r="J413">
        <f>(1-_raw_predictions_!$M413*'Score Dashboard'!$B$2) * _raw_predictions_!K413/_coefficients_!M$2 * (_raw_predictions_!L413-_coefficients_!J$2)/_coefficients_!J$9</f>
        <v>3.5619254260373046E-2</v>
      </c>
    </row>
    <row r="414" spans="1:10">
      <c r="A414" t="str">
        <f>_raw_predictions_!A414</f>
        <v>Giannis Antetokounmpo</v>
      </c>
      <c r="B414">
        <f>(_raw_predictions_!B414*(1-_raw_predictions_!$M414) + 'Score Dashboard'!$B$2*_raw_predictions_!$M414*_coefficients_!B$12- _coefficients_!B$2)/_coefficients_!B$9</f>
        <v>1.3620821435404844</v>
      </c>
      <c r="C414">
        <f>(_raw_predictions_!C414*(1-_raw_predictions_!$M414*'Score Dashboard'!$B$2) + 'Score Dashboard'!$B$2*_raw_predictions_!$M414*_coefficients_!C$12- _coefficients_!C$2)/_coefficients_!C$9</f>
        <v>1.604317165036574</v>
      </c>
      <c r="D414">
        <f>(_raw_predictions_!D414*(1-_raw_predictions_!$M414*'Score Dashboard'!$B$2) + 'Score Dashboard'!$B$2*_raw_predictions_!$M414*_coefficients_!D$12- _coefficients_!D$2)/_coefficients_!D$9</f>
        <v>0.67143138180999262</v>
      </c>
      <c r="E414">
        <f>(_raw_predictions_!E414*(1-_raw_predictions_!$M414*'Score Dashboard'!$B$2) + 'Score Dashboard'!$B$2*_raw_predictions_!$M414*_coefficients_!E$12- _coefficients_!E$2)/_coefficients_!E$9</f>
        <v>-0.16372791587464758</v>
      </c>
      <c r="F414">
        <f>(_raw_predictions_!F414*(1-_raw_predictions_!$M414*'Score Dashboard'!$B$2) + 'Score Dashboard'!$B$2*_raw_predictions_!$M414*_coefficients_!F$12- _coefficients_!F$2)/_coefficients_!F$9</f>
        <v>0.2700539836052101</v>
      </c>
      <c r="G414">
        <f>(_raw_predictions_!G414*(1-_raw_predictions_!$M414*'Score Dashboard'!$B$2) + 'Score Dashboard'!$B$2*_raw_predictions_!$M414*_coefficients_!G$12- _coefficients_!G$2)/_coefficients_!G$9</f>
        <v>-0.83892201761102858</v>
      </c>
      <c r="H414">
        <f>(_coefficients_!H$2 - _raw_predictions_!H414*(1-_raw_predictions_!$M414*'Score Dashboard'!$B$2) - _raw_predictions_!$M414*'Score Dashboard'!$B$2*_coefficients_!H$12)/_coefficients_!H$9</f>
        <v>-1.3570091115272267</v>
      </c>
      <c r="I414">
        <f>(1-_raw_predictions_!$M414*'Score Dashboard'!$B$2) * _raw_predictions_!I414/_coefficients_!L$2 * (_raw_predictions_!J414-_coefficients_!I$2)/_coefficients_!I$9</f>
        <v>-1.9375467931431669</v>
      </c>
      <c r="J414">
        <f>(1-_raw_predictions_!$M414*'Score Dashboard'!$B$2) * _raw_predictions_!K414/_coefficients_!M$2 * (_raw_predictions_!L414-_coefficients_!J$2)/_coefficients_!J$9</f>
        <v>1.0513470189645509</v>
      </c>
    </row>
    <row r="415" spans="1:10">
      <c r="A415" t="str">
        <f>_raw_predictions_!A415</f>
        <v>Georges Niang</v>
      </c>
      <c r="B415">
        <f>(_raw_predictions_!B415*(1-_raw_predictions_!$M415) + 'Score Dashboard'!$B$2*_raw_predictions_!$M415*_coefficients_!B$12- _coefficients_!B$2)/_coefficients_!B$9</f>
        <v>-0.97485476051332454</v>
      </c>
      <c r="C415">
        <f>(_raw_predictions_!C415*(1-_raw_predictions_!$M415*'Score Dashboard'!$B$2) + 'Score Dashboard'!$B$2*_raw_predictions_!$M415*_coefficients_!C$12- _coefficients_!C$2)/_coefficients_!C$9</f>
        <v>-1.1294497029537056</v>
      </c>
      <c r="D415">
        <f>(_raw_predictions_!D415*(1-_raw_predictions_!$M415*'Score Dashboard'!$B$2) + 'Score Dashboard'!$B$2*_raw_predictions_!$M415*_coefficients_!D$12- _coefficients_!D$2)/_coefficients_!D$9</f>
        <v>-1.1366559333862649</v>
      </c>
      <c r="E415">
        <f>(_raw_predictions_!E415*(1-_raw_predictions_!$M415*'Score Dashboard'!$B$2) + 'Score Dashboard'!$B$2*_raw_predictions_!$M415*_coefficients_!E$12- _coefficients_!E$2)/_coefficients_!E$9</f>
        <v>-0.72101849136205898</v>
      </c>
      <c r="F415">
        <f>(_raw_predictions_!F415*(1-_raw_predictions_!$M415*'Score Dashboard'!$B$2) + 'Score Dashboard'!$B$2*_raw_predictions_!$M415*_coefficients_!F$12- _coefficients_!F$2)/_coefficients_!F$9</f>
        <v>-0.76867763027802327</v>
      </c>
      <c r="G415">
        <f>(_raw_predictions_!G415*(1-_raw_predictions_!$M415*'Score Dashboard'!$B$2) + 'Score Dashboard'!$B$2*_raw_predictions_!$M415*_coefficients_!G$12- _coefficients_!G$2)/_coefficients_!G$9</f>
        <v>0.31762346593815055</v>
      </c>
      <c r="H415">
        <f>(_coefficients_!H$2 - _raw_predictions_!H415*(1-_raw_predictions_!$M415*'Score Dashboard'!$B$2) - _raw_predictions_!$M415*'Score Dashboard'!$B$2*_coefficients_!H$12)/_coefficients_!H$9</f>
        <v>0.9595631146702216</v>
      </c>
      <c r="I415">
        <f>(1-_raw_predictions_!$M415*'Score Dashboard'!$B$2) * _raw_predictions_!I415/_coefficients_!L$2 * (_raw_predictions_!J415-_coefficients_!I$2)/_coefficients_!I$9</f>
        <v>7.2072880780807216E-2</v>
      </c>
      <c r="J415">
        <f>(1-_raw_predictions_!$M415*'Score Dashboard'!$B$2) * _raw_predictions_!K415/_coefficients_!M$2 * (_raw_predictions_!L415-_coefficients_!J$2)/_coefficients_!J$9</f>
        <v>-0.28098910663521104</v>
      </c>
    </row>
    <row r="416" spans="1:10">
      <c r="A416" t="str">
        <f>_raw_predictions_!A416</f>
        <v>George Hill</v>
      </c>
      <c r="B416">
        <f>(_raw_predictions_!B416*(1-_raw_predictions_!$M416) + 'Score Dashboard'!$B$2*_raw_predictions_!$M416*_coefficients_!B$12- _coefficients_!B$2)/_coefficients_!B$9</f>
        <v>-1.1852193630419976</v>
      </c>
      <c r="C416">
        <f>(_raw_predictions_!C416*(1-_raw_predictions_!$M416*'Score Dashboard'!$B$2) + 'Score Dashboard'!$B$2*_raw_predictions_!$M416*_coefficients_!C$12- _coefficients_!C$2)/_coefficients_!C$9</f>
        <v>-1.1288238438499807</v>
      </c>
      <c r="D416">
        <f>(_raw_predictions_!D416*(1-_raw_predictions_!$M416*'Score Dashboard'!$B$2) + 'Score Dashboard'!$B$2*_raw_predictions_!$M416*_coefficients_!D$12- _coefficients_!D$2)/_coefficients_!D$9</f>
        <v>-0.68382319888515009</v>
      </c>
      <c r="E416">
        <f>(_raw_predictions_!E416*(1-_raw_predictions_!$M416*'Score Dashboard'!$B$2) + 'Score Dashboard'!$B$2*_raw_predictions_!$M416*_coefficients_!E$12- _coefficients_!E$2)/_coefficients_!E$9</f>
        <v>-0.49166033477280197</v>
      </c>
      <c r="F416">
        <f>(_raw_predictions_!F416*(1-_raw_predictions_!$M416*'Score Dashboard'!$B$2) + 'Score Dashboard'!$B$2*_raw_predictions_!$M416*_coefficients_!F$12- _coefficients_!F$2)/_coefficients_!F$9</f>
        <v>-0.70312732606235695</v>
      </c>
      <c r="G416">
        <f>(_raw_predictions_!G416*(1-_raw_predictions_!$M416*'Score Dashboard'!$B$2) + 'Score Dashboard'!$B$2*_raw_predictions_!$M416*_coefficients_!G$12- _coefficients_!G$2)/_coefficients_!G$9</f>
        <v>-0.70121909634482649</v>
      </c>
      <c r="H416">
        <f>(_coefficients_!H$2 - _raw_predictions_!H416*(1-_raw_predictions_!$M416*'Score Dashboard'!$B$2) - _raw_predictions_!$M416*'Score Dashboard'!$B$2*_coefficients_!H$12)/_coefficients_!H$9</f>
        <v>0.81130552957133328</v>
      </c>
      <c r="I416">
        <f>(1-_raw_predictions_!$M416*'Score Dashboard'!$B$2) * _raw_predictions_!I416/_coefficients_!L$2 * (_raw_predictions_!J416-_coefficients_!I$2)/_coefficients_!I$9</f>
        <v>-2.0716930281311677E-2</v>
      </c>
      <c r="J416">
        <f>(1-_raw_predictions_!$M416*'Score Dashboard'!$B$2) * _raw_predictions_!K416/_coefficients_!M$2 * (_raw_predictions_!L416-_coefficients_!J$2)/_coefficients_!J$9</f>
        <v>-8.9512892460630655E-2</v>
      </c>
    </row>
    <row r="417" spans="1:10">
      <c r="A417" t="str">
        <f>_raw_predictions_!A417</f>
        <v>Gary Trent Jr.</v>
      </c>
      <c r="B417">
        <f>(_raw_predictions_!B417*(1-_raw_predictions_!$M417) + 'Score Dashboard'!$B$2*_raw_predictions_!$M417*_coefficients_!B$12- _coefficients_!B$2)/_coefficients_!B$9</f>
        <v>0.23750168730309332</v>
      </c>
      <c r="C417">
        <f>(_raw_predictions_!C417*(1-_raw_predictions_!$M417*'Score Dashboard'!$B$2) + 'Score Dashboard'!$B$2*_raw_predictions_!$M417*_coefficients_!C$12- _coefficients_!C$2)/_coefficients_!C$9</f>
        <v>-0.86871502864554218</v>
      </c>
      <c r="D417">
        <f>(_raw_predictions_!D417*(1-_raw_predictions_!$M417*'Score Dashboard'!$B$2) + 'Score Dashboard'!$B$2*_raw_predictions_!$M417*_coefficients_!D$12- _coefficients_!D$2)/_coefficients_!D$9</f>
        <v>-0.72477652712059804</v>
      </c>
      <c r="E417">
        <f>(_raw_predictions_!E417*(1-_raw_predictions_!$M417*'Score Dashboard'!$B$2) + 'Score Dashboard'!$B$2*_raw_predictions_!$M417*_coefficients_!E$12- _coefficients_!E$2)/_coefficients_!E$9</f>
        <v>0.7088916792686637</v>
      </c>
      <c r="F417">
        <f>(_raw_predictions_!F417*(1-_raw_predictions_!$M417*'Score Dashboard'!$B$2) + 'Score Dashboard'!$B$2*_raw_predictions_!$M417*_coefficients_!F$12- _coefficients_!F$2)/_coefficients_!F$9</f>
        <v>-0.63994976162501116</v>
      </c>
      <c r="G417">
        <f>(_raw_predictions_!G417*(1-_raw_predictions_!$M417*'Score Dashboard'!$B$2) + 'Score Dashboard'!$B$2*_raw_predictions_!$M417*_coefficients_!G$12- _coefficients_!G$2)/_coefficients_!G$9</f>
        <v>0.8915339831091037</v>
      </c>
      <c r="H417">
        <f>(_coefficients_!H$2 - _raw_predictions_!H417*(1-_raw_predictions_!$M417*'Score Dashboard'!$B$2) - _raw_predictions_!$M417*'Score Dashboard'!$B$2*_coefficients_!H$12)/_coefficients_!H$9</f>
        <v>0.55994844912302399</v>
      </c>
      <c r="I417">
        <f>(1-_raw_predictions_!$M417*'Score Dashboard'!$B$2) * _raw_predictions_!I417/_coefficients_!L$2 * (_raw_predictions_!J417-_coefficients_!I$2)/_coefficients_!I$9</f>
        <v>0.19028871688637827</v>
      </c>
      <c r="J417">
        <f>(1-_raw_predictions_!$M417*'Score Dashboard'!$B$2) * _raw_predictions_!K417/_coefficients_!M$2 * (_raw_predictions_!L417-_coefficients_!J$2)/_coefficients_!J$9</f>
        <v>-0.66889239192314776</v>
      </c>
    </row>
    <row r="418" spans="1:10">
      <c r="A418" t="str">
        <f>_raw_predictions_!A418</f>
        <v>Gary Harris</v>
      </c>
      <c r="B418">
        <f>(_raw_predictions_!B418*(1-_raw_predictions_!$M418) + 'Score Dashboard'!$B$2*_raw_predictions_!$M418*_coefficients_!B$12- _coefficients_!B$2)/_coefficients_!B$9</f>
        <v>-0.97932141418937313</v>
      </c>
      <c r="C418">
        <f>(_raw_predictions_!C418*(1-_raw_predictions_!$M418*'Score Dashboard'!$B$2) + 'Score Dashboard'!$B$2*_raw_predictions_!$M418*_coefficients_!C$12- _coefficients_!C$2)/_coefficients_!C$9</f>
        <v>-1.0782579017689689</v>
      </c>
      <c r="D418">
        <f>(_raw_predictions_!D418*(1-_raw_predictions_!$M418*'Score Dashboard'!$B$2) + 'Score Dashboard'!$B$2*_raw_predictions_!$M418*_coefficients_!D$12- _coefficients_!D$2)/_coefficients_!D$9</f>
        <v>-0.93609896854321473</v>
      </c>
      <c r="E418">
        <f>(_raw_predictions_!E418*(1-_raw_predictions_!$M418*'Score Dashboard'!$B$2) + 'Score Dashboard'!$B$2*_raw_predictions_!$M418*_coefficients_!E$12- _coefficients_!E$2)/_coefficients_!E$9</f>
        <v>-0.19467483722858248</v>
      </c>
      <c r="F418">
        <f>(_raw_predictions_!F418*(1-_raw_predictions_!$M418*'Score Dashboard'!$B$2) + 'Score Dashboard'!$B$2*_raw_predictions_!$M418*_coefficients_!F$12- _coefficients_!F$2)/_coefficients_!F$9</f>
        <v>-0.60320400459076406</v>
      </c>
      <c r="G418">
        <f>(_raw_predictions_!G418*(1-_raw_predictions_!$M418*'Score Dashboard'!$B$2) + 'Score Dashboard'!$B$2*_raw_predictions_!$M418*_coefficients_!G$12- _coefficients_!G$2)/_coefficients_!G$9</f>
        <v>-0.17558412352021913</v>
      </c>
      <c r="H418">
        <f>(_coefficients_!H$2 - _raw_predictions_!H418*(1-_raw_predictions_!$M418*'Score Dashboard'!$B$2) - _raw_predictions_!$M418*'Score Dashboard'!$B$2*_coefficients_!H$12)/_coefficients_!H$9</f>
        <v>0.96688068237393088</v>
      </c>
      <c r="I418">
        <f>(1-_raw_predictions_!$M418*'Score Dashboard'!$B$2) * _raw_predictions_!I418/_coefficients_!L$2 * (_raw_predictions_!J418-_coefficients_!I$2)/_coefficients_!I$9</f>
        <v>6.2848032615381605E-2</v>
      </c>
      <c r="J418">
        <f>(1-_raw_predictions_!$M418*'Score Dashboard'!$B$2) * _raw_predictions_!K418/_coefficients_!M$2 * (_raw_predictions_!L418-_coefficients_!J$2)/_coefficients_!J$9</f>
        <v>-0.20771405464410797</v>
      </c>
    </row>
    <row r="419" spans="1:10">
      <c r="A419" t="str">
        <f>_raw_predictions_!A419</f>
        <v>Garrison Mathews</v>
      </c>
      <c r="B419">
        <f>(_raw_predictions_!B419*(1-_raw_predictions_!$M419) + 'Score Dashboard'!$B$2*_raw_predictions_!$M419*_coefficients_!B$12- _coefficients_!B$2)/_coefficients_!B$9</f>
        <v>-1.1393932604548387</v>
      </c>
      <c r="C419">
        <f>(_raw_predictions_!C419*(1-_raw_predictions_!$M419*'Score Dashboard'!$B$2) + 'Score Dashboard'!$B$2*_raw_predictions_!$M419*_coefficients_!C$12- _coefficients_!C$2)/_coefficients_!C$9</f>
        <v>-1.1958274352395388</v>
      </c>
      <c r="D419">
        <f>(_raw_predictions_!D419*(1-_raw_predictions_!$M419*'Score Dashboard'!$B$2) + 'Score Dashboard'!$B$2*_raw_predictions_!$M419*_coefficients_!D$12- _coefficients_!D$2)/_coefficients_!D$9</f>
        <v>-1.1282687915029566</v>
      </c>
      <c r="E419">
        <f>(_raw_predictions_!E419*(1-_raw_predictions_!$M419*'Score Dashboard'!$B$2) + 'Score Dashboard'!$B$2*_raw_predictions_!$M419*_coefficients_!E$12- _coefficients_!E$2)/_coefficients_!E$9</f>
        <v>-0.65316803025539005</v>
      </c>
      <c r="F419">
        <f>(_raw_predictions_!F419*(1-_raw_predictions_!$M419*'Score Dashboard'!$B$2) + 'Score Dashboard'!$B$2*_raw_predictions_!$M419*_coefficients_!F$12- _coefficients_!F$2)/_coefficients_!F$9</f>
        <v>-0.73943244228728267</v>
      </c>
      <c r="G419">
        <f>(_raw_predictions_!G419*(1-_raw_predictions_!$M419*'Score Dashboard'!$B$2) + 'Score Dashboard'!$B$2*_raw_predictions_!$M419*_coefficients_!G$12- _coefficients_!G$2)/_coefficients_!G$9</f>
        <v>-0.27826274344062291</v>
      </c>
      <c r="H419">
        <f>(_coefficients_!H$2 - _raw_predictions_!H419*(1-_raw_predictions_!$M419*'Score Dashboard'!$B$2) - _raw_predictions_!$M419*'Score Dashboard'!$B$2*_coefficients_!H$12)/_coefficients_!H$9</f>
        <v>0.97038890988228832</v>
      </c>
      <c r="I419">
        <f>(1-_raw_predictions_!$M419*'Score Dashboard'!$B$2) * _raw_predictions_!I419/_coefficients_!L$2 * (_raw_predictions_!J419-_coefficients_!I$2)/_coefficients_!I$9</f>
        <v>5.7831576062223979E-2</v>
      </c>
      <c r="J419">
        <f>(1-_raw_predictions_!$M419*'Score Dashboard'!$B$2) * _raw_predictions_!K419/_coefficients_!M$2 * (_raw_predictions_!L419-_coefficients_!J$2)/_coefficients_!J$9</f>
        <v>-0.23294127547257856</v>
      </c>
    </row>
    <row r="420" spans="1:10">
      <c r="A420" t="str">
        <f>_raw_predictions_!A420</f>
        <v>Garrett Temple</v>
      </c>
      <c r="B420">
        <f>(_raw_predictions_!B420*(1-_raw_predictions_!$M420) + 'Score Dashboard'!$B$2*_raw_predictions_!$M420*_coefficients_!B$12- _coefficients_!B$2)/_coefficients_!B$9</f>
        <v>-1.3844638626632526</v>
      </c>
      <c r="C420">
        <f>(_raw_predictions_!C420*(1-_raw_predictions_!$M420*'Score Dashboard'!$B$2) + 'Score Dashboard'!$B$2*_raw_predictions_!$M420*_coefficients_!C$12- _coefficients_!C$2)/_coefficients_!C$9</f>
        <v>-1.3894316558406437</v>
      </c>
      <c r="D420">
        <f>(_raw_predictions_!D420*(1-_raw_predictions_!$M420*'Score Dashboard'!$B$2) + 'Score Dashboard'!$B$2*_raw_predictions_!$M420*_coefficients_!D$12- _coefficients_!D$2)/_coefficients_!D$9</f>
        <v>-1.1969164652879509</v>
      </c>
      <c r="E420">
        <f>(_raw_predictions_!E420*(1-_raw_predictions_!$M420*'Score Dashboard'!$B$2) + 'Score Dashboard'!$B$2*_raw_predictions_!$M420*_coefficients_!E$12- _coefficients_!E$2)/_coefficients_!E$9</f>
        <v>-0.70481729356418388</v>
      </c>
      <c r="F420">
        <f>(_raw_predictions_!F420*(1-_raw_predictions_!$M420*'Score Dashboard'!$B$2) + 'Score Dashboard'!$B$2*_raw_predictions_!$M420*_coefficients_!F$12- _coefficients_!F$2)/_coefficients_!F$9</f>
        <v>-0.76988738176484151</v>
      </c>
      <c r="G420">
        <f>(_raw_predictions_!G420*(1-_raw_predictions_!$M420*'Score Dashboard'!$B$2) + 'Score Dashboard'!$B$2*_raw_predictions_!$M420*_coefficients_!G$12- _coefficients_!G$2)/_coefficients_!G$9</f>
        <v>-0.86363996222819839</v>
      </c>
      <c r="H420">
        <f>(_coefficients_!H$2 - _raw_predictions_!H420*(1-_raw_predictions_!$M420*'Score Dashboard'!$B$2) - _raw_predictions_!$M420*'Score Dashboard'!$B$2*_coefficients_!H$12)/_coefficients_!H$9</f>
        <v>1.2035809951645879</v>
      </c>
      <c r="I420">
        <f>(1-_raw_predictions_!$M420*'Score Dashboard'!$B$2) * _raw_predictions_!I420/_coefficients_!L$2 * (_raw_predictions_!J420-_coefficients_!I$2)/_coefficients_!I$9</f>
        <v>-7.5437710370209014E-3</v>
      </c>
      <c r="J420">
        <f>(1-_raw_predictions_!$M420*'Score Dashboard'!$B$2) * _raw_predictions_!K420/_coefficients_!M$2 * (_raw_predictions_!L420-_coefficients_!J$2)/_coefficients_!J$9</f>
        <v>-8.470951921860731E-2</v>
      </c>
    </row>
    <row r="421" spans="1:10">
      <c r="A421" t="str">
        <f>_raw_predictions_!A421</f>
        <v>Gabe Vincent</v>
      </c>
      <c r="B421">
        <f>(_raw_predictions_!B421*(1-_raw_predictions_!$M421) + 'Score Dashboard'!$B$2*_raw_predictions_!$M421*_coefficients_!B$12- _coefficients_!B$2)/_coefficients_!B$9</f>
        <v>-0.67578579821371165</v>
      </c>
      <c r="C421">
        <f>(_raw_predictions_!C421*(1-_raw_predictions_!$M421*'Score Dashboard'!$B$2) + 'Score Dashboard'!$B$2*_raw_predictions_!$M421*_coefficients_!C$12- _coefficients_!C$2)/_coefficients_!C$9</f>
        <v>-1.1318398989333482</v>
      </c>
      <c r="D421">
        <f>(_raw_predictions_!D421*(1-_raw_predictions_!$M421*'Score Dashboard'!$B$2) + 'Score Dashboard'!$B$2*_raw_predictions_!$M421*_coefficients_!D$12- _coefficients_!D$2)/_coefficients_!D$9</f>
        <v>-0.37030599682481247</v>
      </c>
      <c r="E421">
        <f>(_raw_predictions_!E421*(1-_raw_predictions_!$M421*'Score Dashboard'!$B$2) + 'Score Dashboard'!$B$2*_raw_predictions_!$M421*_coefficients_!E$12- _coefficients_!E$2)/_coefficients_!E$9</f>
        <v>-0.15967713653951163</v>
      </c>
      <c r="F421">
        <f>(_raw_predictions_!F421*(1-_raw_predictions_!$M421*'Score Dashboard'!$B$2) + 'Score Dashboard'!$B$2*_raw_predictions_!$M421*_coefficients_!F$12- _coefficients_!F$2)/_coefficients_!F$9</f>
        <v>-0.84565581257547318</v>
      </c>
      <c r="G421">
        <f>(_raw_predictions_!G421*(1-_raw_predictions_!$M421*'Score Dashboard'!$B$2) + 'Score Dashboard'!$B$2*_raw_predictions_!$M421*_coefficients_!G$12- _coefficients_!G$2)/_coefficients_!G$9</f>
        <v>2.2101272733316694E-2</v>
      </c>
      <c r="H421">
        <f>(_coefficients_!H$2 - _raw_predictions_!H421*(1-_raw_predictions_!$M421*'Score Dashboard'!$B$2) - _raw_predictions_!$M421*'Score Dashboard'!$B$2*_coefficients_!H$12)/_coefficients_!H$9</f>
        <v>0.42577826593908163</v>
      </c>
      <c r="I421">
        <f>(1-_raw_predictions_!$M421*'Score Dashboard'!$B$2) * _raw_predictions_!I421/_coefficients_!L$2 * (_raw_predictions_!J421-_coefficients_!I$2)/_coefficients_!I$9</f>
        <v>0.13820922592273405</v>
      </c>
      <c r="J421">
        <f>(1-_raw_predictions_!$M421*'Score Dashboard'!$B$2) * _raw_predictions_!K421/_coefficients_!M$2 * (_raw_predictions_!L421-_coefficients_!J$2)/_coefficients_!J$9</f>
        <v>-0.54594426186004585</v>
      </c>
    </row>
    <row r="422" spans="1:10">
      <c r="A422" t="str">
        <f>_raw_predictions_!A422</f>
        <v>Furkan Korkmaz</v>
      </c>
      <c r="B422">
        <f>(_raw_predictions_!B422*(1-_raw_predictions_!$M422) + 'Score Dashboard'!$B$2*_raw_predictions_!$M422*_coefficients_!B$12- _coefficients_!B$2)/_coefficients_!B$9</f>
        <v>-1.1715785565421428</v>
      </c>
      <c r="C422">
        <f>(_raw_predictions_!C422*(1-_raw_predictions_!$M422*'Score Dashboard'!$B$2) + 'Score Dashboard'!$B$2*_raw_predictions_!$M422*_coefficients_!C$12- _coefficients_!C$2)/_coefficients_!C$9</f>
        <v>-1.2008161387159888</v>
      </c>
      <c r="D422">
        <f>(_raw_predictions_!D422*(1-_raw_predictions_!$M422*'Score Dashboard'!$B$2) + 'Score Dashboard'!$B$2*_raw_predictions_!$M422*_coefficients_!D$12- _coefficients_!D$2)/_coefficients_!D$9</f>
        <v>-1.1222481425609736</v>
      </c>
      <c r="E422">
        <f>(_raw_predictions_!E422*(1-_raw_predictions_!$M422*'Score Dashboard'!$B$2) + 'Score Dashboard'!$B$2*_raw_predictions_!$M422*_coefficients_!E$12- _coefficients_!E$2)/_coefficients_!E$9</f>
        <v>-0.64323766869844767</v>
      </c>
      <c r="F422">
        <f>(_raw_predictions_!F422*(1-_raw_predictions_!$M422*'Score Dashboard'!$B$2) + 'Score Dashboard'!$B$2*_raw_predictions_!$M422*_coefficients_!F$12- _coefficients_!F$2)/_coefficients_!F$9</f>
        <v>-0.76528695433023353</v>
      </c>
      <c r="G422">
        <f>(_raw_predictions_!G422*(1-_raw_predictions_!$M422*'Score Dashboard'!$B$2) + 'Score Dashboard'!$B$2*_raw_predictions_!$M422*_coefficients_!G$12- _coefficients_!G$2)/_coefficients_!G$9</f>
        <v>-0.61215706353039701</v>
      </c>
      <c r="H422">
        <f>(_coefficients_!H$2 - _raw_predictions_!H422*(1-_raw_predictions_!$M422*'Score Dashboard'!$B$2) - _raw_predictions_!$M422*'Score Dashboard'!$B$2*_coefficients_!H$12)/_coefficients_!H$9</f>
        <v>0.93165885966679918</v>
      </c>
      <c r="I422">
        <f>(1-_raw_predictions_!$M422*'Score Dashboard'!$B$2) * _raw_predictions_!I422/_coefficients_!L$2 * (_raw_predictions_!J422-_coefficients_!I$2)/_coefficients_!I$9</f>
        <v>1.9071120186339499E-3</v>
      </c>
      <c r="J422">
        <f>(1-_raw_predictions_!$M422*'Score Dashboard'!$B$2) * _raw_predictions_!K422/_coefficients_!M$2 * (_raw_predictions_!L422-_coefficients_!J$2)/_coefficients_!J$9</f>
        <v>-0.18163034453896498</v>
      </c>
    </row>
    <row r="423" spans="1:10">
      <c r="A423" t="str">
        <f>_raw_predictions_!A423</f>
        <v>Fred VanVleet</v>
      </c>
      <c r="B423">
        <f>(_raw_predictions_!B423*(1-_raw_predictions_!$M423) + 'Score Dashboard'!$B$2*_raw_predictions_!$M423*_coefficients_!B$12- _coefficients_!B$2)/_coefficients_!B$9</f>
        <v>0.13493834142079381</v>
      </c>
      <c r="C423">
        <f>(_raw_predictions_!C423*(1-_raw_predictions_!$M423*'Score Dashboard'!$B$2) + 'Score Dashboard'!$B$2*_raw_predictions_!$M423*_coefficients_!C$12- _coefficients_!C$2)/_coefficients_!C$9</f>
        <v>-0.57861001779846566</v>
      </c>
      <c r="D423">
        <f>(_raw_predictions_!D423*(1-_raw_predictions_!$M423*'Score Dashboard'!$B$2) + 'Score Dashboard'!$B$2*_raw_predictions_!$M423*_coefficients_!D$12- _coefficients_!D$2)/_coefficients_!D$9</f>
        <v>1.3219636483725519</v>
      </c>
      <c r="E423">
        <f>(_raw_predictions_!E423*(1-_raw_predictions_!$M423*'Score Dashboard'!$B$2) + 'Score Dashboard'!$B$2*_raw_predictions_!$M423*_coefficients_!E$12- _coefficients_!E$2)/_coefficients_!E$9</f>
        <v>0.99174502197643088</v>
      </c>
      <c r="F423">
        <f>(_raw_predictions_!F423*(1-_raw_predictions_!$M423*'Score Dashboard'!$B$2) + 'Score Dashboard'!$B$2*_raw_predictions_!$M423*_coefficients_!F$12- _coefficients_!F$2)/_coefficients_!F$9</f>
        <v>-0.18233623251311828</v>
      </c>
      <c r="G423">
        <f>(_raw_predictions_!G423*(1-_raw_predictions_!$M423*'Score Dashboard'!$B$2) + 'Score Dashboard'!$B$2*_raw_predictions_!$M423*_coefficients_!G$12- _coefficients_!G$2)/_coefficients_!G$9</f>
        <v>1.015666913063533</v>
      </c>
      <c r="H423">
        <f>(_coefficients_!H$2 - _raw_predictions_!H423*(1-_raw_predictions_!$M423*'Score Dashboard'!$B$2) - _raw_predictions_!$M423*'Score Dashboard'!$B$2*_coefficients_!H$12)/_coefficients_!H$9</f>
        <v>-0.27517374081466606</v>
      </c>
      <c r="I423">
        <f>(1-_raw_predictions_!$M423*'Score Dashboard'!$B$2) * _raw_predictions_!I423/_coefficients_!L$2 * (_raw_predictions_!J423-_coefficients_!I$2)/_coefficients_!I$9</f>
        <v>0.46153552617571808</v>
      </c>
      <c r="J423">
        <f>(1-_raw_predictions_!$M423*'Score Dashboard'!$B$2) * _raw_predictions_!K423/_coefficients_!M$2 * (_raw_predictions_!L423-_coefficients_!J$2)/_coefficients_!J$9</f>
        <v>-0.95477261247628731</v>
      </c>
    </row>
    <row r="424" spans="1:10">
      <c r="A424" t="str">
        <f>_raw_predictions_!A424</f>
        <v>Franz Wagner</v>
      </c>
      <c r="B424">
        <f>(_raw_predictions_!B424*(1-_raw_predictions_!$M424) + 'Score Dashboard'!$B$2*_raw_predictions_!$M424*_coefficients_!B$12- _coefficients_!B$2)/_coefficients_!B$9</f>
        <v>0.76679700611446899</v>
      </c>
      <c r="C424">
        <f>(_raw_predictions_!C424*(1-_raw_predictions_!$M424*'Score Dashboard'!$B$2) + 'Score Dashboard'!$B$2*_raw_predictions_!$M424*_coefficients_!C$12- _coefficients_!C$2)/_coefficients_!C$9</f>
        <v>-0.30374451491989962</v>
      </c>
      <c r="D424">
        <f>(_raw_predictions_!D424*(1-_raw_predictions_!$M424*'Score Dashboard'!$B$2) + 'Score Dashboard'!$B$2*_raw_predictions_!$M424*_coefficients_!D$12- _coefficients_!D$2)/_coefficients_!D$9</f>
        <v>0.27459333989220114</v>
      </c>
      <c r="E424">
        <f>(_raw_predictions_!E424*(1-_raw_predictions_!$M424*'Score Dashboard'!$B$2) + 'Score Dashboard'!$B$2*_raw_predictions_!$M424*_coefficients_!E$12- _coefficients_!E$2)/_coefficients_!E$9</f>
        <v>0.27883315643423967</v>
      </c>
      <c r="F424">
        <f>(_raw_predictions_!F424*(1-_raw_predictions_!$M424*'Score Dashboard'!$B$2) + 'Score Dashboard'!$B$2*_raw_predictions_!$M424*_coefficients_!F$12- _coefficients_!F$2)/_coefficients_!F$9</f>
        <v>-0.49663611414788095</v>
      </c>
      <c r="G424">
        <f>(_raw_predictions_!G424*(1-_raw_predictions_!$M424*'Score Dashboard'!$B$2) + 'Score Dashboard'!$B$2*_raw_predictions_!$M424*_coefficients_!G$12- _coefficients_!G$2)/_coefficients_!G$9</f>
        <v>0.27739074639706335</v>
      </c>
      <c r="H424">
        <f>(_coefficients_!H$2 - _raw_predictions_!H424*(1-_raw_predictions_!$M424*'Score Dashboard'!$B$2) - _raw_predictions_!$M424*'Score Dashboard'!$B$2*_coefficients_!H$12)/_coefficients_!H$9</f>
        <v>-0.49487983765135229</v>
      </c>
      <c r="I424">
        <f>(1-_raw_predictions_!$M424*'Score Dashboard'!$B$2) * _raw_predictions_!I424/_coefficients_!L$2 * (_raw_predictions_!J424-_coefficients_!I$2)/_coefficients_!I$9</f>
        <v>0.40099698406728379</v>
      </c>
      <c r="J424">
        <f>(1-_raw_predictions_!$M424*'Score Dashboard'!$B$2) * _raw_predictions_!K424/_coefficients_!M$2 * (_raw_predictions_!L424-_coefficients_!J$2)/_coefficients_!J$9</f>
        <v>-0.29048350268354906</v>
      </c>
    </row>
    <row r="425" spans="1:10">
      <c r="A425" t="str">
        <f>_raw_predictions_!A425</f>
        <v>Frank Ntilikina</v>
      </c>
      <c r="B425">
        <f>(_raw_predictions_!B425*(1-_raw_predictions_!$M425) + 'Score Dashboard'!$B$2*_raw_predictions_!$M425*_coefficients_!B$12- _coefficients_!B$2)/_coefficients_!B$9</f>
        <v>-1.1586481679754654</v>
      </c>
      <c r="C425">
        <f>(_raw_predictions_!C425*(1-_raw_predictions_!$M425*'Score Dashboard'!$B$2) + 'Score Dashboard'!$B$2*_raw_predictions_!$M425*_coefficients_!C$12- _coefficients_!C$2)/_coefficients_!C$9</f>
        <v>-1.1312574506736399</v>
      </c>
      <c r="D425">
        <f>(_raw_predictions_!D425*(1-_raw_predictions_!$M425*'Score Dashboard'!$B$2) + 'Score Dashboard'!$B$2*_raw_predictions_!$M425*_coefficients_!D$12- _coefficients_!D$2)/_coefficients_!D$9</f>
        <v>-0.52259988044565409</v>
      </c>
      <c r="E425">
        <f>(_raw_predictions_!E425*(1-_raw_predictions_!$M425*'Score Dashboard'!$B$2) + 'Score Dashboard'!$B$2*_raw_predictions_!$M425*_coefficients_!E$12- _coefficients_!E$2)/_coefficients_!E$9</f>
        <v>-0.52631105593920913</v>
      </c>
      <c r="F425">
        <f>(_raw_predictions_!F425*(1-_raw_predictions_!$M425*'Score Dashboard'!$B$2) + 'Score Dashboard'!$B$2*_raw_predictions_!$M425*_coefficients_!F$12- _coefficients_!F$2)/_coefficients_!F$9</f>
        <v>-0.68102652156397481</v>
      </c>
      <c r="G425">
        <f>(_raw_predictions_!G425*(1-_raw_predictions_!$M425*'Score Dashboard'!$B$2) + 'Score Dashboard'!$B$2*_raw_predictions_!$M425*_coefficients_!G$12- _coefficients_!G$2)/_coefficients_!G$9</f>
        <v>-0.72511249740620276</v>
      </c>
      <c r="H425">
        <f>(_coefficients_!H$2 - _raw_predictions_!H425*(1-_raw_predictions_!$M425*'Score Dashboard'!$B$2) - _raw_predictions_!$M425*'Score Dashboard'!$B$2*_coefficients_!H$12)/_coefficients_!H$9</f>
        <v>0.78006939222373739</v>
      </c>
      <c r="I425">
        <f>(1-_raw_predictions_!$M425*'Score Dashboard'!$B$2) * _raw_predictions_!I425/_coefficients_!L$2 * (_raw_predictions_!J425-_coefficients_!I$2)/_coefficients_!I$9</f>
        <v>-2.5547015974499411E-2</v>
      </c>
      <c r="J425">
        <f>(1-_raw_predictions_!$M425*'Score Dashboard'!$B$2) * _raw_predictions_!K425/_coefficients_!M$2 * (_raw_predictions_!L425-_coefficients_!J$2)/_coefficients_!J$9</f>
        <v>-0.17278859678914099</v>
      </c>
    </row>
    <row r="426" spans="1:10">
      <c r="A426" t="str">
        <f>_raw_predictions_!A426</f>
        <v>Goga Bitadze</v>
      </c>
      <c r="B426">
        <f>(_raw_predictions_!B426*(1-_raw_predictions_!$M426) + 'Score Dashboard'!$B$2*_raw_predictions_!$M426*_coefficients_!B$12- _coefficients_!B$2)/_coefficients_!B$9</f>
        <v>-1.1785878008383117</v>
      </c>
      <c r="C426">
        <f>(_raw_predictions_!C426*(1-_raw_predictions_!$M426*'Score Dashboard'!$B$2) + 'Score Dashboard'!$B$2*_raw_predictions_!$M426*_coefficients_!C$12- _coefficients_!C$2)/_coefficients_!C$9</f>
        <v>-0.72172327243847434</v>
      </c>
      <c r="D426">
        <f>(_raw_predictions_!D426*(1-_raw_predictions_!$M426*'Score Dashboard'!$B$2) + 'Score Dashboard'!$B$2*_raw_predictions_!$M426*_coefficients_!D$12- _coefficients_!D$2)/_coefficients_!D$9</f>
        <v>-1.0911752220756055</v>
      </c>
      <c r="E426">
        <f>(_raw_predictions_!E426*(1-_raw_predictions_!$M426*'Score Dashboard'!$B$2) + 'Score Dashboard'!$B$2*_raw_predictions_!$M426*_coefficients_!E$12- _coefficients_!E$2)/_coefficients_!E$9</f>
        <v>-0.75764480242835763</v>
      </c>
      <c r="F426">
        <f>(_raw_predictions_!F426*(1-_raw_predictions_!$M426*'Score Dashboard'!$B$2) + 'Score Dashboard'!$B$2*_raw_predictions_!$M426*_coefficients_!F$12- _coefficients_!F$2)/_coefficients_!F$9</f>
        <v>-9.9837419784699663E-2</v>
      </c>
      <c r="G426">
        <f>(_raw_predictions_!G426*(1-_raw_predictions_!$M426*'Score Dashboard'!$B$2) + 'Score Dashboard'!$B$2*_raw_predictions_!$M426*_coefficients_!G$12- _coefficients_!G$2)/_coefficients_!G$9</f>
        <v>-0.92542112793819975</v>
      </c>
      <c r="H426">
        <f>(_coefficients_!H$2 - _raw_predictions_!H426*(1-_raw_predictions_!$M426*'Score Dashboard'!$B$2) - _raw_predictions_!$M426*'Score Dashboard'!$B$2*_coefficients_!H$12)/_coefficients_!H$9</f>
        <v>0.95897830679119667</v>
      </c>
      <c r="I426">
        <f>(1-_raw_predictions_!$M426*'Score Dashboard'!$B$2) * _raw_predictions_!I426/_coefficients_!L$2 * (_raw_predictions_!J426-_coefficients_!I$2)/_coefficients_!I$9</f>
        <v>-0.14465858637554527</v>
      </c>
      <c r="J426">
        <f>(1-_raw_predictions_!$M426*'Score Dashboard'!$B$2) * _raw_predictions_!K426/_coefficients_!M$2 * (_raw_predictions_!L426-_coefficients_!J$2)/_coefficients_!J$9</f>
        <v>0.10712930090867681</v>
      </c>
    </row>
    <row r="427" spans="1:10">
      <c r="A427" t="str">
        <f>_raw_predictions_!A427</f>
        <v>Frank Kaminsky</v>
      </c>
      <c r="B427">
        <f>(_raw_predictions_!B427*(1-_raw_predictions_!$M427) + 'Score Dashboard'!$B$2*_raw_predictions_!$M427*_coefficients_!B$12- _coefficients_!B$2)/_coefficients_!B$9</f>
        <v>-1.2098520587691766</v>
      </c>
      <c r="C427">
        <f>(_raw_predictions_!C427*(1-_raw_predictions_!$M427*'Score Dashboard'!$B$2) + 'Score Dashboard'!$B$2*_raw_predictions_!$M427*_coefficients_!C$12- _coefficients_!C$2)/_coefficients_!C$9</f>
        <v>-1.0178728943862809</v>
      </c>
      <c r="D427">
        <f>(_raw_predictions_!D427*(1-_raw_predictions_!$M427*'Score Dashboard'!$B$2) + 'Score Dashboard'!$B$2*_raw_predictions_!$M427*_coefficients_!D$12- _coefficients_!D$2)/_coefficients_!D$9</f>
        <v>-1.0674145873274159</v>
      </c>
      <c r="E427">
        <f>(_raw_predictions_!E427*(1-_raw_predictions_!$M427*'Score Dashboard'!$B$2) + 'Score Dashboard'!$B$2*_raw_predictions_!$M427*_coefficients_!E$12- _coefficients_!E$2)/_coefficients_!E$9</f>
        <v>-0.77411869961476032</v>
      </c>
      <c r="F427">
        <f>(_raw_predictions_!F427*(1-_raw_predictions_!$M427*'Score Dashboard'!$B$2) + 'Score Dashboard'!$B$2*_raw_predictions_!$M427*_coefficients_!F$12- _coefficients_!F$2)/_coefficients_!F$9</f>
        <v>-0.51747989304655484</v>
      </c>
      <c r="G427">
        <f>(_raw_predictions_!G427*(1-_raw_predictions_!$M427*'Score Dashboard'!$B$2) + 'Score Dashboard'!$B$2*_raw_predictions_!$M427*_coefficients_!G$12- _coefficients_!G$2)/_coefficients_!G$9</f>
        <v>-0.80491104041882444</v>
      </c>
      <c r="H427">
        <f>(_coefficients_!H$2 - _raw_predictions_!H427*(1-_raw_predictions_!$M427*'Score Dashboard'!$B$2) - _raw_predictions_!$M427*'Score Dashboard'!$B$2*_coefficients_!H$12)/_coefficients_!H$9</f>
        <v>0.99501946026092258</v>
      </c>
      <c r="I427">
        <f>(1-_raw_predictions_!$M427*'Score Dashboard'!$B$2) * _raw_predictions_!I427/_coefficients_!L$2 * (_raw_predictions_!J427-_coefficients_!I$2)/_coefficients_!I$9</f>
        <v>5.4492146018254688E-3</v>
      </c>
      <c r="J427">
        <f>(1-_raw_predictions_!$M427*'Score Dashboard'!$B$2) * _raw_predictions_!K427/_coefficients_!M$2 * (_raw_predictions_!L427-_coefficients_!J$2)/_coefficients_!J$9</f>
        <v>1.2468358989059576E-2</v>
      </c>
    </row>
    <row r="428" spans="1:10">
      <c r="A428" t="str">
        <f>_raw_predictions_!A428</f>
        <v>Facundo Campazzo</v>
      </c>
      <c r="B428">
        <f>(_raw_predictions_!B428*(1-_raw_predictions_!$M428) + 'Score Dashboard'!$B$2*_raw_predictions_!$M428*_coefficients_!B$12- _coefficients_!B$2)/_coefficients_!B$9</f>
        <v>-1.2238728126091754</v>
      </c>
      <c r="C428">
        <f>(_raw_predictions_!C428*(1-_raw_predictions_!$M428*'Score Dashboard'!$B$2) + 'Score Dashboard'!$B$2*_raw_predictions_!$M428*_coefficients_!C$12- _coefficients_!C$2)/_coefficients_!C$9</f>
        <v>-1.2291070738244041</v>
      </c>
      <c r="D428">
        <f>(_raw_predictions_!D428*(1-_raw_predictions_!$M428*'Score Dashboard'!$B$2) + 'Score Dashboard'!$B$2*_raw_predictions_!$M428*_coefficients_!D$12- _coefficients_!D$2)/_coefficients_!D$9</f>
        <v>-0.68140927942394203</v>
      </c>
      <c r="E428">
        <f>(_raw_predictions_!E428*(1-_raw_predictions_!$M428*'Score Dashboard'!$B$2) + 'Score Dashboard'!$B$2*_raw_predictions_!$M428*_coefficients_!E$12- _coefficients_!E$2)/_coefficients_!E$9</f>
        <v>-0.34783918493383664</v>
      </c>
      <c r="F428">
        <f>(_raw_predictions_!F428*(1-_raw_predictions_!$M428*'Score Dashboard'!$B$2) + 'Score Dashboard'!$B$2*_raw_predictions_!$M428*_coefficients_!F$12- _coefficients_!F$2)/_coefficients_!F$9</f>
        <v>-0.78588200740963821</v>
      </c>
      <c r="G428">
        <f>(_raw_predictions_!G428*(1-_raw_predictions_!$M428*'Score Dashboard'!$B$2) + 'Score Dashboard'!$B$2*_raw_predictions_!$M428*_coefficients_!G$12- _coefficients_!G$2)/_coefficients_!G$9</f>
        <v>-0.77547170765771845</v>
      </c>
      <c r="H428">
        <f>(_coefficients_!H$2 - _raw_predictions_!H428*(1-_raw_predictions_!$M428*'Score Dashboard'!$B$2) - _raw_predictions_!$M428*'Score Dashboard'!$B$2*_coefficients_!H$12)/_coefficients_!H$9</f>
        <v>0.7478594265590679</v>
      </c>
      <c r="I428">
        <f>(1-_raw_predictions_!$M428*'Score Dashboard'!$B$2) * _raw_predictions_!I428/_coefficients_!L$2 * (_raw_predictions_!J428-_coefficients_!I$2)/_coefficients_!I$9</f>
        <v>-5.6863786791262567E-3</v>
      </c>
      <c r="J428">
        <f>(1-_raw_predictions_!$M428*'Score Dashboard'!$B$2) * _raw_predictions_!K428/_coefficients_!M$2 * (_raw_predictions_!L428-_coefficients_!J$2)/_coefficients_!J$9</f>
        <v>-0.1347556474349404</v>
      </c>
    </row>
    <row r="429" spans="1:10">
      <c r="A429" t="str">
        <f>_raw_predictions_!A429</f>
        <v>Evan Mobley</v>
      </c>
      <c r="B429">
        <f>(_raw_predictions_!B429*(1-_raw_predictions_!$M429) + 'Score Dashboard'!$B$2*_raw_predictions_!$M429*_coefficients_!B$12- _coefficients_!B$2)/_coefficients_!B$9</f>
        <v>0.26423541109414467</v>
      </c>
      <c r="C429">
        <f>(_raw_predictions_!C429*(1-_raw_predictions_!$M429*'Score Dashboard'!$B$2) + 'Score Dashboard'!$B$2*_raw_predictions_!$M429*_coefficients_!C$12- _coefficients_!C$2)/_coefficients_!C$9</f>
        <v>1.3426867067096664</v>
      </c>
      <c r="D429">
        <f>(_raw_predictions_!D429*(1-_raw_predictions_!$M429*'Score Dashboard'!$B$2) + 'Score Dashboard'!$B$2*_raw_predictions_!$M429*_coefficients_!D$12- _coefficients_!D$2)/_coefficients_!D$9</f>
        <v>-7.4442298124121023E-2</v>
      </c>
      <c r="E429">
        <f>(_raw_predictions_!E429*(1-_raw_predictions_!$M429*'Score Dashboard'!$B$2) + 'Score Dashboard'!$B$2*_raw_predictions_!$M429*_coefficients_!E$12- _coefficients_!E$2)/_coefficients_!E$9</f>
        <v>-3.3208089306631904E-2</v>
      </c>
      <c r="F429">
        <f>(_raw_predictions_!F429*(1-_raw_predictions_!$M429*'Score Dashboard'!$B$2) + 'Score Dashboard'!$B$2*_raw_predictions_!$M429*_coefficients_!F$12- _coefficients_!F$2)/_coefficients_!F$9</f>
        <v>1.586617042350132</v>
      </c>
      <c r="G429">
        <f>(_raw_predictions_!G429*(1-_raw_predictions_!$M429*'Score Dashboard'!$B$2) + 'Score Dashboard'!$B$2*_raw_predictions_!$M429*_coefficients_!G$12- _coefficients_!G$2)/_coefficients_!G$9</f>
        <v>-0.86175762900926611</v>
      </c>
      <c r="H429">
        <f>(_coefficients_!H$2 - _raw_predictions_!H429*(1-_raw_predictions_!$M429*'Score Dashboard'!$B$2) - _raw_predictions_!$M429*'Score Dashboard'!$B$2*_coefficients_!H$12)/_coefficients_!H$9</f>
        <v>-0.30704568501094337</v>
      </c>
      <c r="I429">
        <f>(1-_raw_predictions_!$M429*'Score Dashboard'!$B$2) * _raw_predictions_!I429/_coefficients_!L$2 * (_raw_predictions_!J429-_coefficients_!I$2)/_coefficients_!I$9</f>
        <v>-0.69233633391384908</v>
      </c>
      <c r="J429">
        <f>(1-_raw_predictions_!$M429*'Score Dashboard'!$B$2) * _raw_predictions_!K429/_coefficients_!M$2 * (_raw_predictions_!L429-_coefficients_!J$2)/_coefficients_!J$9</f>
        <v>0.53107381651132723</v>
      </c>
    </row>
    <row r="430" spans="1:10">
      <c r="A430" t="str">
        <f>_raw_predictions_!A430</f>
        <v>Evan Fournier</v>
      </c>
      <c r="B430">
        <f>(_raw_predictions_!B430*(1-_raw_predictions_!$M430) + 'Score Dashboard'!$B$2*_raw_predictions_!$M430*_coefficients_!B$12- _coefficients_!B$2)/_coefficients_!B$9</f>
        <v>-1.0545621508685206</v>
      </c>
      <c r="C430">
        <f>(_raw_predictions_!C430*(1-_raw_predictions_!$M430*'Score Dashboard'!$B$2) + 'Score Dashboard'!$B$2*_raw_predictions_!$M430*_coefficients_!C$12- _coefficients_!C$2)/_coefficients_!C$9</f>
        <v>-1.164689522397206</v>
      </c>
      <c r="D430">
        <f>(_raw_predictions_!D430*(1-_raw_predictions_!$M430*'Score Dashboard'!$B$2) + 'Score Dashboard'!$B$2*_raw_predictions_!$M430*_coefficients_!D$12- _coefficients_!D$2)/_coefficients_!D$9</f>
        <v>-0.96794276996879325</v>
      </c>
      <c r="E430">
        <f>(_raw_predictions_!E430*(1-_raw_predictions_!$M430*'Score Dashboard'!$B$2) + 'Score Dashboard'!$B$2*_raw_predictions_!$M430*_coefficients_!E$12- _coefficients_!E$2)/_coefficients_!E$9</f>
        <v>-0.37396316389051903</v>
      </c>
      <c r="F430">
        <f>(_raw_predictions_!F430*(1-_raw_predictions_!$M430*'Score Dashboard'!$B$2) + 'Score Dashboard'!$B$2*_raw_predictions_!$M430*_coefficients_!F$12- _coefficients_!F$2)/_coefficients_!F$9</f>
        <v>-0.71293383997338489</v>
      </c>
      <c r="G430">
        <f>(_raw_predictions_!G430*(1-_raw_predictions_!$M430*'Score Dashboard'!$B$2) + 'Score Dashboard'!$B$2*_raw_predictions_!$M430*_coefficients_!G$12- _coefficients_!G$2)/_coefficients_!G$9</f>
        <v>-0.35092680488881994</v>
      </c>
      <c r="H430">
        <f>(_coefficients_!H$2 - _raw_predictions_!H430*(1-_raw_predictions_!$M430*'Score Dashboard'!$B$2) - _raw_predictions_!$M430*'Score Dashboard'!$B$2*_coefficients_!H$12)/_coefficients_!H$9</f>
        <v>0.80523789551238922</v>
      </c>
      <c r="I430">
        <f>(1-_raw_predictions_!$M430*'Score Dashboard'!$B$2) * _raw_predictions_!I430/_coefficients_!L$2 * (_raw_predictions_!J430-_coefficients_!I$2)/_coefficients_!I$9</f>
        <v>-2.9477887085003235E-2</v>
      </c>
      <c r="J430">
        <f>(1-_raw_predictions_!$M430*'Score Dashboard'!$B$2) * _raw_predictions_!K430/_coefficients_!M$2 * (_raw_predictions_!L430-_coefficients_!J$2)/_coefficients_!J$9</f>
        <v>-0.26327492553679027</v>
      </c>
    </row>
    <row r="431" spans="1:10">
      <c r="A431" t="str">
        <f>_raw_predictions_!A431</f>
        <v>Eugene Omoruyi</v>
      </c>
      <c r="B431">
        <f>(_raw_predictions_!B431*(1-_raw_predictions_!$M431) + 'Score Dashboard'!$B$2*_raw_predictions_!$M431*_coefficients_!B$12- _coefficients_!B$2)/_coefficients_!B$9</f>
        <v>-1.0737864327318472</v>
      </c>
      <c r="C431">
        <f>(_raw_predictions_!C431*(1-_raw_predictions_!$M431*'Score Dashboard'!$B$2) + 'Score Dashboard'!$B$2*_raw_predictions_!$M431*_coefficients_!C$12- _coefficients_!C$2)/_coefficients_!C$9</f>
        <v>-1.0048992228115041</v>
      </c>
      <c r="D431">
        <f>(_raw_predictions_!D431*(1-_raw_predictions_!$M431*'Score Dashboard'!$B$2) + 'Score Dashboard'!$B$2*_raw_predictions_!$M431*_coefficients_!D$12- _coefficients_!D$2)/_coefficients_!D$9</f>
        <v>-1.1300285970781647</v>
      </c>
      <c r="E431">
        <f>(_raw_predictions_!E431*(1-_raw_predictions_!$M431*'Score Dashboard'!$B$2) + 'Score Dashboard'!$B$2*_raw_predictions_!$M431*_coefficients_!E$12- _coefficients_!E$2)/_coefficients_!E$9</f>
        <v>-0.47151864841853303</v>
      </c>
      <c r="F431">
        <f>(_raw_predictions_!F431*(1-_raw_predictions_!$M431*'Score Dashboard'!$B$2) + 'Score Dashboard'!$B$2*_raw_predictions_!$M431*_coefficients_!F$12- _coefficients_!F$2)/_coefficients_!F$9</f>
        <v>-0.7213119217664713</v>
      </c>
      <c r="G431">
        <f>(_raw_predictions_!G431*(1-_raw_predictions_!$M431*'Score Dashboard'!$B$2) + 'Score Dashboard'!$B$2*_raw_predictions_!$M431*_coefficients_!G$12- _coefficients_!G$2)/_coefficients_!G$9</f>
        <v>-0.70793372510571584</v>
      </c>
      <c r="H431">
        <f>(_coefficients_!H$2 - _raw_predictions_!H431*(1-_raw_predictions_!$M431*'Score Dashboard'!$B$2) - _raw_predictions_!$M431*'Score Dashboard'!$B$2*_coefficients_!H$12)/_coefficients_!H$9</f>
        <v>0.88154930128386855</v>
      </c>
      <c r="I431">
        <f>(1-_raw_predictions_!$M431*'Score Dashboard'!$B$2) * _raw_predictions_!I431/_coefficients_!L$2 * (_raw_predictions_!J431-_coefficients_!I$2)/_coefficients_!I$9</f>
        <v>-9.8669477742133832E-2</v>
      </c>
      <c r="J431">
        <f>(1-_raw_predictions_!$M431*'Score Dashboard'!$B$2) * _raw_predictions_!K431/_coefficients_!M$2 * (_raw_predictions_!L431-_coefficients_!J$2)/_coefficients_!J$9</f>
        <v>-0.15845255733304625</v>
      </c>
    </row>
    <row r="432" spans="1:10">
      <c r="A432" t="str">
        <f>_raw_predictions_!A432</f>
        <v>Eric Gordon</v>
      </c>
      <c r="B432">
        <f>(_raw_predictions_!B432*(1-_raw_predictions_!$M432) + 'Score Dashboard'!$B$2*_raw_predictions_!$M432*_coefficients_!B$12- _coefficients_!B$2)/_coefficients_!B$9</f>
        <v>-0.72727369211318582</v>
      </c>
      <c r="C432">
        <f>(_raw_predictions_!C432*(1-_raw_predictions_!$M432*'Score Dashboard'!$B$2) + 'Score Dashboard'!$B$2*_raw_predictions_!$M432*_coefficients_!C$12- _coefficients_!C$2)/_coefficients_!C$9</f>
        <v>-1.1638436024343763</v>
      </c>
      <c r="D432">
        <f>(_raw_predictions_!D432*(1-_raw_predictions_!$M432*'Score Dashboard'!$B$2) + 'Score Dashboard'!$B$2*_raw_predictions_!$M432*_coefficients_!D$12- _coefficients_!D$2)/_coefficients_!D$9</f>
        <v>-0.57923210048579299</v>
      </c>
      <c r="E432">
        <f>(_raw_predictions_!E432*(1-_raw_predictions_!$M432*'Score Dashboard'!$B$2) + 'Score Dashboard'!$B$2*_raw_predictions_!$M432*_coefficients_!E$12- _coefficients_!E$2)/_coefficients_!E$9</f>
        <v>-0.53263650931536877</v>
      </c>
      <c r="F432">
        <f>(_raw_predictions_!F432*(1-_raw_predictions_!$M432*'Score Dashboard'!$B$2) + 'Score Dashboard'!$B$2*_raw_predictions_!$M432*_coefficients_!F$12- _coefficients_!F$2)/_coefficients_!F$9</f>
        <v>-0.50036940238177696</v>
      </c>
      <c r="G432">
        <f>(_raw_predictions_!G432*(1-_raw_predictions_!$M432*'Score Dashboard'!$B$2) + 'Score Dashboard'!$B$2*_raw_predictions_!$M432*_coefficients_!G$12- _coefficients_!G$2)/_coefficients_!G$9</f>
        <v>-6.609237778008753E-2</v>
      </c>
      <c r="H432">
        <f>(_coefficients_!H$2 - _raw_predictions_!H432*(1-_raw_predictions_!$M432*'Score Dashboard'!$B$2) - _raw_predictions_!$M432*'Score Dashboard'!$B$2*_coefficients_!H$12)/_coefficients_!H$9</f>
        <v>0.42551091760478543</v>
      </c>
      <c r="I432">
        <f>(1-_raw_predictions_!$M432*'Score Dashboard'!$B$2) * _raw_predictions_!I432/_coefficients_!L$2 * (_raw_predictions_!J432-_coefficients_!I$2)/_coefficients_!I$9</f>
        <v>0.10062542742356717</v>
      </c>
      <c r="J432">
        <f>(1-_raw_predictions_!$M432*'Score Dashboard'!$B$2) * _raw_predictions_!K432/_coefficients_!M$2 * (_raw_predictions_!L432-_coefficients_!J$2)/_coefficients_!J$9</f>
        <v>-0.33692279315374363</v>
      </c>
    </row>
    <row r="433" spans="1:10">
      <c r="A433" t="str">
        <f>_raw_predictions_!A433</f>
        <v>Edmond Sumner</v>
      </c>
      <c r="B433">
        <f>(_raw_predictions_!B433*(1-_raw_predictions_!$M433) + 'Score Dashboard'!$B$2*_raw_predictions_!$M433*_coefficients_!B$12- _coefficients_!B$2)/_coefficients_!B$9</f>
        <v>-1.0205741455390036</v>
      </c>
      <c r="C433">
        <f>(_raw_predictions_!C433*(1-_raw_predictions_!$M433*'Score Dashboard'!$B$2) + 'Score Dashboard'!$B$2*_raw_predictions_!$M433*_coefficients_!C$12- _coefficients_!C$2)/_coefficients_!C$9</f>
        <v>-1.1597894128997852</v>
      </c>
      <c r="D433">
        <f>(_raw_predictions_!D433*(1-_raw_predictions_!$M433*'Score Dashboard'!$B$2) + 'Score Dashboard'!$B$2*_raw_predictions_!$M433*_coefficients_!D$12- _coefficients_!D$2)/_coefficients_!D$9</f>
        <v>-0.98011587059691552</v>
      </c>
      <c r="E433">
        <f>(_raw_predictions_!E433*(1-_raw_predictions_!$M433*'Score Dashboard'!$B$2) + 'Score Dashboard'!$B$2*_raw_predictions_!$M433*_coefficients_!E$12- _coefficients_!E$2)/_coefficients_!E$9</f>
        <v>-0.41322561692505749</v>
      </c>
      <c r="F433">
        <f>(_raw_predictions_!F433*(1-_raw_predictions_!$M433*'Score Dashboard'!$B$2) + 'Score Dashboard'!$B$2*_raw_predictions_!$M433*_coefficients_!F$12- _coefficients_!F$2)/_coefficients_!F$9</f>
        <v>-0.66019452334697726</v>
      </c>
      <c r="G433">
        <f>(_raw_predictions_!G433*(1-_raw_predictions_!$M433*'Score Dashboard'!$B$2) + 'Score Dashboard'!$B$2*_raw_predictions_!$M433*_coefficients_!G$12- _coefficients_!G$2)/_coefficients_!G$9</f>
        <v>-0.70380759026160533</v>
      </c>
      <c r="H433">
        <f>(_coefficients_!H$2 - _raw_predictions_!H433*(1-_raw_predictions_!$M433*'Score Dashboard'!$B$2) - _raw_predictions_!$M433*'Score Dashboard'!$B$2*_coefficients_!H$12)/_coefficients_!H$9</f>
        <v>0.7544730958164666</v>
      </c>
      <c r="I433">
        <f>(1-_raw_predictions_!$M433*'Score Dashboard'!$B$2) * _raw_predictions_!I433/_coefficients_!L$2 * (_raw_predictions_!J433-_coefficients_!I$2)/_coefficients_!I$9</f>
        <v>9.6656695562950368E-2</v>
      </c>
      <c r="J433">
        <f>(1-_raw_predictions_!$M433*'Score Dashboard'!$B$2) * _raw_predictions_!K433/_coefficients_!M$2 * (_raw_predictions_!L433-_coefficients_!J$2)/_coefficients_!J$9</f>
        <v>-0.10597836686114402</v>
      </c>
    </row>
    <row r="434" spans="1:10">
      <c r="A434" t="str">
        <f>_raw_predictions_!A434</f>
        <v>Dyson Daniels</v>
      </c>
      <c r="B434">
        <f>(_raw_predictions_!B434*(1-_raw_predictions_!$M434) + 'Score Dashboard'!$B$2*_raw_predictions_!$M434*_coefficients_!B$12- _coefficients_!B$2)/_coefficients_!B$9</f>
        <v>-1.1134728998436254</v>
      </c>
      <c r="C434">
        <f>(_raw_predictions_!C434*(1-_raw_predictions_!$M434*'Score Dashboard'!$B$2) + 'Score Dashboard'!$B$2*_raw_predictions_!$M434*_coefficients_!C$12- _coefficients_!C$2)/_coefficients_!C$9</f>
        <v>-0.82616067625368139</v>
      </c>
      <c r="D434">
        <f>(_raw_predictions_!D434*(1-_raw_predictions_!$M434*'Score Dashboard'!$B$2) + 'Score Dashboard'!$B$2*_raw_predictions_!$M434*_coefficients_!D$12- _coefficients_!D$2)/_coefficients_!D$9</f>
        <v>-0.40305098139307144</v>
      </c>
      <c r="E434">
        <f>(_raw_predictions_!E434*(1-_raw_predictions_!$M434*'Score Dashboard'!$B$2) + 'Score Dashboard'!$B$2*_raw_predictions_!$M434*_coefficients_!E$12- _coefficients_!E$2)/_coefficients_!E$9</f>
        <v>-0.1805738802700998</v>
      </c>
      <c r="F434">
        <f>(_raw_predictions_!F434*(1-_raw_predictions_!$M434*'Score Dashboard'!$B$2) + 'Score Dashboard'!$B$2*_raw_predictions_!$M434*_coefficients_!F$12- _coefficients_!F$2)/_coefficients_!F$9</f>
        <v>-0.61313427387938457</v>
      </c>
      <c r="G434">
        <f>(_raw_predictions_!G434*(1-_raw_predictions_!$M434*'Score Dashboard'!$B$2) + 'Score Dashboard'!$B$2*_raw_predictions_!$M434*_coefficients_!G$12- _coefficients_!G$2)/_coefficients_!G$9</f>
        <v>-0.6863175772861384</v>
      </c>
      <c r="H434">
        <f>(_coefficients_!H$2 - _raw_predictions_!H434*(1-_raw_predictions_!$M434*'Score Dashboard'!$B$2) - _raw_predictions_!$M434*'Score Dashboard'!$B$2*_coefficients_!H$12)/_coefficients_!H$9</f>
        <v>0.2956619886574548</v>
      </c>
      <c r="I434">
        <f>(1-_raw_predictions_!$M434*'Score Dashboard'!$B$2) * _raw_predictions_!I434/_coefficients_!L$2 * (_raw_predictions_!J434-_coefficients_!I$2)/_coefficients_!I$9</f>
        <v>-0.21164883959874672</v>
      </c>
      <c r="J434">
        <f>(1-_raw_predictions_!$M434*'Score Dashboard'!$B$2) * _raw_predictions_!K434/_coefficients_!M$2 * (_raw_predictions_!L434-_coefficients_!J$2)/_coefficients_!J$9</f>
        <v>-0.22352220711756576</v>
      </c>
    </row>
    <row r="435" spans="1:10">
      <c r="A435" t="str">
        <f>_raw_predictions_!A435</f>
        <v>Dwight Powell</v>
      </c>
      <c r="B435">
        <f>(_raw_predictions_!B435*(1-_raw_predictions_!$M435) + 'Score Dashboard'!$B$2*_raw_predictions_!$M435*_coefficients_!B$12- _coefficients_!B$2)/_coefficients_!B$9</f>
        <v>-1.0014633593684792</v>
      </c>
      <c r="C435">
        <f>(_raw_predictions_!C435*(1-_raw_predictions_!$M435*'Score Dashboard'!$B$2) + 'Score Dashboard'!$B$2*_raw_predictions_!$M435*_coefficients_!C$12- _coefficients_!C$2)/_coefficients_!C$9</f>
        <v>-0.40756512907217363</v>
      </c>
      <c r="D435">
        <f>(_raw_predictions_!D435*(1-_raw_predictions_!$M435*'Score Dashboard'!$B$2) + 'Score Dashboard'!$B$2*_raw_predictions_!$M435*_coefficients_!D$12- _coefficients_!D$2)/_coefficients_!D$9</f>
        <v>-1.1333634556927548</v>
      </c>
      <c r="E435">
        <f>(_raw_predictions_!E435*(1-_raw_predictions_!$M435*'Score Dashboard'!$B$2) + 'Score Dashboard'!$B$2*_raw_predictions_!$M435*_coefficients_!E$12- _coefficients_!E$2)/_coefficients_!E$9</f>
        <v>-0.50693110822743614</v>
      </c>
      <c r="F435">
        <f>(_raw_predictions_!F435*(1-_raw_predictions_!$M435*'Score Dashboard'!$B$2) + 'Score Dashboard'!$B$2*_raw_predictions_!$M435*_coefficients_!F$12- _coefficients_!F$2)/_coefficients_!F$9</f>
        <v>-0.50104893177540299</v>
      </c>
      <c r="G435">
        <f>(_raw_predictions_!G435*(1-_raw_predictions_!$M435*'Score Dashboard'!$B$2) + 'Score Dashboard'!$B$2*_raw_predictions_!$M435*_coefficients_!G$12- _coefficients_!G$2)/_coefficients_!G$9</f>
        <v>-1.2139194341481641</v>
      </c>
      <c r="H435">
        <f>(_coefficients_!H$2 - _raw_predictions_!H435*(1-_raw_predictions_!$M435*'Score Dashboard'!$B$2) - _raw_predictions_!$M435*'Score Dashboard'!$B$2*_coefficients_!H$12)/_coefficients_!H$9</f>
        <v>0.77511811861162394</v>
      </c>
      <c r="I435">
        <f>(1-_raw_predictions_!$M435*'Score Dashboard'!$B$2) * _raw_predictions_!I435/_coefficients_!L$2 * (_raw_predictions_!J435-_coefficients_!I$2)/_coefficients_!I$9</f>
        <v>-0.25347680147268103</v>
      </c>
      <c r="J435">
        <f>(1-_raw_predictions_!$M435*'Score Dashboard'!$B$2) * _raw_predictions_!K435/_coefficients_!M$2 * (_raw_predictions_!L435-_coefficients_!J$2)/_coefficients_!J$9</f>
        <v>0.44918981686685255</v>
      </c>
    </row>
    <row r="436" spans="1:10">
      <c r="A436" t="str">
        <f>_raw_predictions_!A436</f>
        <v>Duncan Robinson</v>
      </c>
      <c r="B436">
        <f>(_raw_predictions_!B436*(1-_raw_predictions_!$M436) + 'Score Dashboard'!$B$2*_raw_predictions_!$M436*_coefficients_!B$12- _coefficients_!B$2)/_coefficients_!B$9</f>
        <v>-1.1387189413233891</v>
      </c>
      <c r="C436">
        <f>(_raw_predictions_!C436*(1-_raw_predictions_!$M436*'Score Dashboard'!$B$2) + 'Score Dashboard'!$B$2*_raw_predictions_!$M436*_coefficients_!C$12- _coefficients_!C$2)/_coefficients_!C$9</f>
        <v>-1.1711688014976838</v>
      </c>
      <c r="D436">
        <f>(_raw_predictions_!D436*(1-_raw_predictions_!$M436*'Score Dashboard'!$B$2) + 'Score Dashboard'!$B$2*_raw_predictions_!$M436*_coefficients_!D$12- _coefficients_!D$2)/_coefficients_!D$9</f>
        <v>-1.1191772951280765</v>
      </c>
      <c r="E436">
        <f>(_raw_predictions_!E436*(1-_raw_predictions_!$M436*'Score Dashboard'!$B$2) + 'Score Dashboard'!$B$2*_raw_predictions_!$M436*_coefficients_!E$12- _coefficients_!E$2)/_coefficients_!E$9</f>
        <v>-0.75026532340500152</v>
      </c>
      <c r="F436">
        <f>(_raw_predictions_!F436*(1-_raw_predictions_!$M436*'Score Dashboard'!$B$2) + 'Score Dashboard'!$B$2*_raw_predictions_!$M436*_coefficients_!F$12- _coefficients_!F$2)/_coefficients_!F$9</f>
        <v>-0.79251304791143795</v>
      </c>
      <c r="G436">
        <f>(_raw_predictions_!G436*(1-_raw_predictions_!$M436*'Score Dashboard'!$B$2) + 'Score Dashboard'!$B$2*_raw_predictions_!$M436*_coefficients_!G$12- _coefficients_!G$2)/_coefficients_!G$9</f>
        <v>-7.6320163326867446E-2</v>
      </c>
      <c r="H436">
        <f>(_coefficients_!H$2 - _raw_predictions_!H436*(1-_raw_predictions_!$M436*'Score Dashboard'!$B$2) - _raw_predictions_!$M436*'Score Dashboard'!$B$2*_coefficients_!H$12)/_coefficients_!H$9</f>
        <v>1.0052029395701962</v>
      </c>
      <c r="I436">
        <f>(1-_raw_predictions_!$M436*'Score Dashboard'!$B$2) * _raw_predictions_!I436/_coefficients_!L$2 * (_raw_predictions_!J436-_coefficients_!I$2)/_coefficients_!I$9</f>
        <v>9.9907924509818093E-3</v>
      </c>
      <c r="J436">
        <f>(1-_raw_predictions_!$M436*'Score Dashboard'!$B$2) * _raw_predictions_!K436/_coefficients_!M$2 * (_raw_predictions_!L436-_coefficients_!J$2)/_coefficients_!J$9</f>
        <v>-0.20792135319767596</v>
      </c>
    </row>
    <row r="437" spans="1:10">
      <c r="A437" t="str">
        <f>_raw_predictions_!A437</f>
        <v>Duane Washington Jr.</v>
      </c>
      <c r="B437">
        <f>(_raw_predictions_!B437*(1-_raw_predictions_!$M437) + 'Score Dashboard'!$B$2*_raw_predictions_!$M437*_coefficients_!B$12- _coefficients_!B$2)/_coefficients_!B$9</f>
        <v>-0.93538166739950601</v>
      </c>
      <c r="C437">
        <f>(_raw_predictions_!C437*(1-_raw_predictions_!$M437*'Score Dashboard'!$B$2) + 'Score Dashboard'!$B$2*_raw_predictions_!$M437*_coefficients_!C$12- _coefficients_!C$2)/_coefficients_!C$9</f>
        <v>-1.2166355766681909</v>
      </c>
      <c r="D437">
        <f>(_raw_predictions_!D437*(1-_raw_predictions_!$M437*'Score Dashboard'!$B$2) + 'Score Dashboard'!$B$2*_raw_predictions_!$M437*_coefficients_!D$12- _coefficients_!D$2)/_coefficients_!D$9</f>
        <v>-0.83647862147129204</v>
      </c>
      <c r="E437">
        <f>(_raw_predictions_!E437*(1-_raw_predictions_!$M437*'Score Dashboard'!$B$2) + 'Score Dashboard'!$B$2*_raw_predictions_!$M437*_coefficients_!E$12- _coefficients_!E$2)/_coefficients_!E$9</f>
        <v>-0.71580754308122929</v>
      </c>
      <c r="F437">
        <f>(_raw_predictions_!F437*(1-_raw_predictions_!$M437*'Score Dashboard'!$B$2) + 'Score Dashboard'!$B$2*_raw_predictions_!$M437*_coefficients_!F$12- _coefficients_!F$2)/_coefficients_!F$9</f>
        <v>-0.73729539209662398</v>
      </c>
      <c r="G437">
        <f>(_raw_predictions_!G437*(1-_raw_predictions_!$M437*'Score Dashboard'!$B$2) + 'Score Dashboard'!$B$2*_raw_predictions_!$M437*_coefficients_!G$12- _coefficients_!G$2)/_coefficients_!G$9</f>
        <v>-0.3277983052728688</v>
      </c>
      <c r="H437">
        <f>(_coefficients_!H$2 - _raw_predictions_!H437*(1-_raw_predictions_!$M437*'Score Dashboard'!$B$2) - _raw_predictions_!$M437*'Score Dashboard'!$B$2*_coefficients_!H$12)/_coefficients_!H$9</f>
        <v>0.69417998833927097</v>
      </c>
      <c r="I437">
        <f>(1-_raw_predictions_!$M437*'Score Dashboard'!$B$2) * _raw_predictions_!I437/_coefficients_!L$2 * (_raw_predictions_!J437-_coefficients_!I$2)/_coefficients_!I$9</f>
        <v>-2.5969064785205269E-2</v>
      </c>
      <c r="J437">
        <f>(1-_raw_predictions_!$M437*'Score Dashboard'!$B$2) * _raw_predictions_!K437/_coefficients_!M$2 * (_raw_predictions_!L437-_coefficients_!J$2)/_coefficients_!J$9</f>
        <v>-0.25614342130979884</v>
      </c>
    </row>
    <row r="438" spans="1:10">
      <c r="A438" t="str">
        <f>_raw_predictions_!A438</f>
        <v>Dru Smith</v>
      </c>
      <c r="B438">
        <f>(_raw_predictions_!B438*(1-_raw_predictions_!$M438) + 'Score Dashboard'!$B$2*_raw_predictions_!$M438*_coefficients_!B$12- _coefficients_!B$2)/_coefficients_!B$9</f>
        <v>-1.150733041603061</v>
      </c>
      <c r="C438">
        <f>(_raw_predictions_!C438*(1-_raw_predictions_!$M438*'Score Dashboard'!$B$2) + 'Score Dashboard'!$B$2*_raw_predictions_!$M438*_coefficients_!C$12- _coefficients_!C$2)/_coefficients_!C$9</f>
        <v>-1.0892649534006553</v>
      </c>
      <c r="D438">
        <f>(_raw_predictions_!D438*(1-_raw_predictions_!$M438*'Score Dashboard'!$B$2) + 'Score Dashboard'!$B$2*_raw_predictions_!$M438*_coefficients_!D$12- _coefficients_!D$2)/_coefficients_!D$9</f>
        <v>-0.93825287293301074</v>
      </c>
      <c r="E438">
        <f>(_raw_predictions_!E438*(1-_raw_predictions_!$M438*'Score Dashboard'!$B$2) + 'Score Dashboard'!$B$2*_raw_predictions_!$M438*_coefficients_!E$12- _coefficients_!E$2)/_coefficients_!E$9</f>
        <v>-0.55089257561854388</v>
      </c>
      <c r="F438">
        <f>(_raw_predictions_!F438*(1-_raw_predictions_!$M438*'Score Dashboard'!$B$2) + 'Score Dashboard'!$B$2*_raw_predictions_!$M438*_coefficients_!F$12- _coefficients_!F$2)/_coefficients_!F$9</f>
        <v>-0.60105734808860323</v>
      </c>
      <c r="G438">
        <f>(_raw_predictions_!G438*(1-_raw_predictions_!$M438*'Score Dashboard'!$B$2) + 'Score Dashboard'!$B$2*_raw_predictions_!$M438*_coefficients_!G$12- _coefficients_!G$2)/_coefficients_!G$9</f>
        <v>-0.68755569617577439</v>
      </c>
      <c r="H438">
        <f>(_coefficients_!H$2 - _raw_predictions_!H438*(1-_raw_predictions_!$M438*'Score Dashboard'!$B$2) - _raw_predictions_!$M438*'Score Dashboard'!$B$2*_coefficients_!H$12)/_coefficients_!H$9</f>
        <v>0.90869232631582764</v>
      </c>
      <c r="I438">
        <f>(1-_raw_predictions_!$M438*'Score Dashboard'!$B$2) * _raw_predictions_!I438/_coefficients_!L$2 * (_raw_predictions_!J438-_coefficients_!I$2)/_coefficients_!I$9</f>
        <v>-5.4980138946966271E-3</v>
      </c>
      <c r="J438">
        <f>(1-_raw_predictions_!$M438*'Score Dashboard'!$B$2) * _raw_predictions_!K438/_coefficients_!M$2 * (_raw_predictions_!L438-_coefficients_!J$2)/_coefficients_!J$9</f>
        <v>-8.3395900442962537E-2</v>
      </c>
    </row>
    <row r="439" spans="1:10">
      <c r="A439" t="str">
        <f>_raw_predictions_!A439</f>
        <v>Drew Eubanks</v>
      </c>
      <c r="B439">
        <f>(_raw_predictions_!B439*(1-_raw_predictions_!$M439) + 'Score Dashboard'!$B$2*_raw_predictions_!$M439*_coefficients_!B$12- _coefficients_!B$2)/_coefficients_!B$9</f>
        <v>-1.0025670365704511</v>
      </c>
      <c r="C439">
        <f>(_raw_predictions_!C439*(1-_raw_predictions_!$M439*'Score Dashboard'!$B$2) + 'Score Dashboard'!$B$2*_raw_predictions_!$M439*_coefficients_!C$12- _coefficients_!C$2)/_coefficients_!C$9</f>
        <v>0.10449918499139424</v>
      </c>
      <c r="D439">
        <f>(_raw_predictions_!D439*(1-_raw_predictions_!$M439*'Score Dashboard'!$B$2) + 'Score Dashboard'!$B$2*_raw_predictions_!$M439*_coefficients_!D$12- _coefficients_!D$2)/_coefficients_!D$9</f>
        <v>-0.98630516086423425</v>
      </c>
      <c r="E439">
        <f>(_raw_predictions_!E439*(1-_raw_predictions_!$M439*'Score Dashboard'!$B$2) + 'Score Dashboard'!$B$2*_raw_predictions_!$M439*_coefficients_!E$12- _coefficients_!E$2)/_coefficients_!E$9</f>
        <v>-0.50202753157745206</v>
      </c>
      <c r="F439">
        <f>(_raw_predictions_!F439*(1-_raw_predictions_!$M439*'Score Dashboard'!$B$2) + 'Score Dashboard'!$B$2*_raw_predictions_!$M439*_coefficients_!F$12- _coefficients_!F$2)/_coefficients_!F$9</f>
        <v>1.0476311921044317</v>
      </c>
      <c r="G439">
        <f>(_raw_predictions_!G439*(1-_raw_predictions_!$M439*'Score Dashboard'!$B$2) + 'Score Dashboard'!$B$2*_raw_predictions_!$M439*_coefficients_!G$12- _coefficients_!G$2)/_coefficients_!G$9</f>
        <v>-1.1467969927490314</v>
      </c>
      <c r="H439">
        <f>(_coefficients_!H$2 - _raw_predictions_!H439*(1-_raw_predictions_!$M439*'Score Dashboard'!$B$2) - _raw_predictions_!$M439*'Score Dashboard'!$B$2*_coefficients_!H$12)/_coefficients_!H$9</f>
        <v>0.68323853509477028</v>
      </c>
      <c r="I439">
        <f>(1-_raw_predictions_!$M439*'Score Dashboard'!$B$2) * _raw_predictions_!I439/_coefficients_!L$2 * (_raw_predictions_!J439-_coefficients_!I$2)/_coefficients_!I$9</f>
        <v>-0.21807958620602261</v>
      </c>
      <c r="J439">
        <f>(1-_raw_predictions_!$M439*'Score Dashboard'!$B$2) * _raw_predictions_!K439/_coefficients_!M$2 * (_raw_predictions_!L439-_coefficients_!J$2)/_coefficients_!J$9</f>
        <v>0.34653004530357789</v>
      </c>
    </row>
    <row r="440" spans="1:10">
      <c r="A440" t="str">
        <f>_raw_predictions_!A440</f>
        <v>Draymond Green</v>
      </c>
      <c r="B440">
        <f>(_raw_predictions_!B440*(1-_raw_predictions_!$M440) + 'Score Dashboard'!$B$2*_raw_predictions_!$M440*_coefficients_!B$12- _coefficients_!B$2)/_coefficients_!B$9</f>
        <v>-0.97592977771691836</v>
      </c>
      <c r="C440">
        <f>(_raw_predictions_!C440*(1-_raw_predictions_!$M440*'Score Dashboard'!$B$2) + 'Score Dashboard'!$B$2*_raw_predictions_!$M440*_coefficients_!C$12- _coefficients_!C$2)/_coefficients_!C$9</f>
        <v>9.6213989386231977E-2</v>
      </c>
      <c r="D440">
        <f>(_raw_predictions_!D440*(1-_raw_predictions_!$M440*'Score Dashboard'!$B$2) + 'Score Dashboard'!$B$2*_raw_predictions_!$M440*_coefficients_!D$12- _coefficients_!D$2)/_coefficients_!D$9</f>
        <v>1.1295364098019856</v>
      </c>
      <c r="E440">
        <f>(_raw_predictions_!E440*(1-_raw_predictions_!$M440*'Score Dashboard'!$B$2) + 'Score Dashboard'!$B$2*_raw_predictions_!$M440*_coefficients_!E$12- _coefficients_!E$2)/_coefficients_!E$9</f>
        <v>0.13844737264323601</v>
      </c>
      <c r="F440">
        <f>(_raw_predictions_!F440*(1-_raw_predictions_!$M440*'Score Dashboard'!$B$2) + 'Score Dashboard'!$B$2*_raw_predictions_!$M440*_coefficients_!F$12- _coefficients_!F$2)/_coefficients_!F$9</f>
        <v>7.9233796983746108E-2</v>
      </c>
      <c r="G440">
        <f>(_raw_predictions_!G440*(1-_raw_predictions_!$M440*'Score Dashboard'!$B$2) + 'Score Dashboard'!$B$2*_raw_predictions_!$M440*_coefficients_!G$12- _coefficients_!G$2)/_coefficients_!G$9</f>
        <v>-0.80535300321346415</v>
      </c>
      <c r="H440">
        <f>(_coefficients_!H$2 - _raw_predictions_!H440*(1-_raw_predictions_!$M440*'Score Dashboard'!$B$2) - _raw_predictions_!$M440*'Score Dashboard'!$B$2*_coefficients_!H$12)/_coefficients_!H$9</f>
        <v>-0.5819251343752786</v>
      </c>
      <c r="I440">
        <f>(1-_raw_predictions_!$M440*'Score Dashboard'!$B$2) * _raw_predictions_!I440/_coefficients_!L$2 * (_raw_predictions_!J440-_coefficients_!I$2)/_coefficients_!I$9</f>
        <v>-0.15494633655991469</v>
      </c>
      <c r="J440">
        <f>(1-_raw_predictions_!$M440*'Score Dashboard'!$B$2) * _raw_predictions_!K440/_coefficients_!M$2 * (_raw_predictions_!L440-_coefficients_!J$2)/_coefficients_!J$9</f>
        <v>4.0259957680972699E-3</v>
      </c>
    </row>
    <row r="441" spans="1:10">
      <c r="A441" t="str">
        <f>_raw_predictions_!A441</f>
        <v>Jaden Springer</v>
      </c>
      <c r="B441">
        <f>(_raw_predictions_!B441*(1-_raw_predictions_!$M441) + 'Score Dashboard'!$B$2*_raw_predictions_!$M441*_coefficients_!B$12- _coefficients_!B$2)/_coefficients_!B$9</f>
        <v>-1.1839938447959295</v>
      </c>
      <c r="C441">
        <f>(_raw_predictions_!C441*(1-_raw_predictions_!$M441*'Score Dashboard'!$B$2) + 'Score Dashboard'!$B$2*_raw_predictions_!$M441*_coefficients_!C$12- _coefficients_!C$2)/_coefficients_!C$9</f>
        <v>-1.1970646960187903</v>
      </c>
      <c r="D441">
        <f>(_raw_predictions_!D441*(1-_raw_predictions_!$M441*'Score Dashboard'!$B$2) + 'Score Dashboard'!$B$2*_raw_predictions_!$M441*_coefficients_!D$12- _coefficients_!D$2)/_coefficients_!D$9</f>
        <v>-0.83913284899482421</v>
      </c>
      <c r="E441">
        <f>(_raw_predictions_!E441*(1-_raw_predictions_!$M441*'Score Dashboard'!$B$2) + 'Score Dashboard'!$B$2*_raw_predictions_!$M441*_coefficients_!E$12- _coefficients_!E$2)/_coefficients_!E$9</f>
        <v>-0.6034125257925983</v>
      </c>
      <c r="F441">
        <f>(_raw_predictions_!F441*(1-_raw_predictions_!$M441*'Score Dashboard'!$B$2) + 'Score Dashboard'!$B$2*_raw_predictions_!$M441*_coefficients_!F$12- _coefficients_!F$2)/_coefficients_!F$9</f>
        <v>-0.49647563686317719</v>
      </c>
      <c r="G441">
        <f>(_raw_predictions_!G441*(1-_raw_predictions_!$M441*'Score Dashboard'!$B$2) + 'Score Dashboard'!$B$2*_raw_predictions_!$M441*_coefficients_!G$12- _coefficients_!G$2)/_coefficients_!G$9</f>
        <v>-0.97317832511604507</v>
      </c>
      <c r="H441">
        <f>(_coefficients_!H$2 - _raw_predictions_!H441*(1-_raw_predictions_!$M441*'Score Dashboard'!$B$2) - _raw_predictions_!$M441*'Score Dashboard'!$B$2*_coefficients_!H$12)/_coefficients_!H$9</f>
        <v>0.93605952137191761</v>
      </c>
      <c r="I441">
        <f>(1-_raw_predictions_!$M441*'Score Dashboard'!$B$2) * _raw_predictions_!I441/_coefficients_!L$2 * (_raw_predictions_!J441-_coefficients_!I$2)/_coefficients_!I$9</f>
        <v>-0.17170093499415265</v>
      </c>
      <c r="J441">
        <f>(1-_raw_predictions_!$M441*'Score Dashboard'!$B$2) * _raw_predictions_!K441/_coefficients_!M$2 * (_raw_predictions_!L441-_coefficients_!J$2)/_coefficients_!J$9</f>
        <v>1.3618905372022618E-2</v>
      </c>
    </row>
    <row r="442" spans="1:10">
      <c r="A442" t="str">
        <f>_raw_predictions_!A442</f>
        <v>Goran Dragic</v>
      </c>
      <c r="B442">
        <f>(_raw_predictions_!B442*(1-_raw_predictions_!$M442) + 'Score Dashboard'!$B$2*_raw_predictions_!$M442*_coefficients_!B$12- _coefficients_!B$2)/_coefficients_!B$9</f>
        <v>-1.1214804024827369</v>
      </c>
      <c r="C442">
        <f>(_raw_predictions_!C442*(1-_raw_predictions_!$M442*'Score Dashboard'!$B$2) + 'Score Dashboard'!$B$2*_raw_predictions_!$M442*_coefficients_!C$12- _coefficients_!C$2)/_coefficients_!C$9</f>
        <v>-1.2068721556934234</v>
      </c>
      <c r="D442">
        <f>(_raw_predictions_!D442*(1-_raw_predictions_!$M442*'Score Dashboard'!$B$2) + 'Score Dashboard'!$B$2*_raw_predictions_!$M442*_coefficients_!D$12- _coefficients_!D$2)/_coefficients_!D$9</f>
        <v>-0.52573511074061541</v>
      </c>
      <c r="E442">
        <f>(_raw_predictions_!E442*(1-_raw_predictions_!$M442*'Score Dashboard'!$B$2) + 'Score Dashboard'!$B$2*_raw_predictions_!$M442*_coefficients_!E$12- _coefficients_!E$2)/_coefficients_!E$9</f>
        <v>-0.65837150262762201</v>
      </c>
      <c r="F442">
        <f>(_raw_predictions_!F442*(1-_raw_predictions_!$M442*'Score Dashboard'!$B$2) + 'Score Dashboard'!$B$2*_raw_predictions_!$M442*_coefficients_!F$12- _coefficients_!F$2)/_coefficients_!F$9</f>
        <v>-0.76332139077358496</v>
      </c>
      <c r="G442">
        <f>(_raw_predictions_!G442*(1-_raw_predictions_!$M442*'Score Dashboard'!$B$2) + 'Score Dashboard'!$B$2*_raw_predictions_!$M442*_coefficients_!G$12- _coefficients_!G$2)/_coefficients_!G$9</f>
        <v>-0.59152569864994953</v>
      </c>
      <c r="H442">
        <f>(_coefficients_!H$2 - _raw_predictions_!H442*(1-_raw_predictions_!$M442*'Score Dashboard'!$B$2) - _raw_predictions_!$M442*'Score Dashboard'!$B$2*_coefficients_!H$12)/_coefficients_!H$9</f>
        <v>0.5704465946826186</v>
      </c>
      <c r="I442">
        <f>(1-_raw_predictions_!$M442*'Score Dashboard'!$B$2) * _raw_predictions_!I442/_coefficients_!L$2 * (_raw_predictions_!J442-_coefficients_!I$2)/_coefficients_!I$9</f>
        <v>-4.1246431231318152E-2</v>
      </c>
      <c r="J442">
        <f>(1-_raw_predictions_!$M442*'Score Dashboard'!$B$2) * _raw_predictions_!K442/_coefficients_!M$2 * (_raw_predictions_!L442-_coefficients_!J$2)/_coefficients_!J$9</f>
        <v>-0.18387152137218038</v>
      </c>
    </row>
    <row r="443" spans="1:10">
      <c r="A443" t="str">
        <f>_raw_predictions_!A443</f>
        <v>Gorgui Dieng</v>
      </c>
      <c r="B443">
        <f>(_raw_predictions_!B443*(1-_raw_predictions_!$M443) + 'Score Dashboard'!$B$2*_raw_predictions_!$M443*_coefficients_!B$12- _coefficients_!B$2)/_coefficients_!B$9</f>
        <v>-1.2387735869353569</v>
      </c>
      <c r="C443">
        <f>(_raw_predictions_!C443*(1-_raw_predictions_!$M443*'Score Dashboard'!$B$2) + 'Score Dashboard'!$B$2*_raw_predictions_!$M443*_coefficients_!C$12- _coefficients_!C$2)/_coefficients_!C$9</f>
        <v>-1.0076053037338117</v>
      </c>
      <c r="D443">
        <f>(_raw_predictions_!D443*(1-_raw_predictions_!$M443*'Score Dashboard'!$B$2) + 'Score Dashboard'!$B$2*_raw_predictions_!$M443*_coefficients_!D$12- _coefficients_!D$2)/_coefficients_!D$9</f>
        <v>-0.99411779915044873</v>
      </c>
      <c r="E443">
        <f>(_raw_predictions_!E443*(1-_raw_predictions_!$M443*'Score Dashboard'!$B$2) + 'Score Dashboard'!$B$2*_raw_predictions_!$M443*_coefficients_!E$12- _coefficients_!E$2)/_coefficients_!E$9</f>
        <v>-0.78974564824065274</v>
      </c>
      <c r="F443">
        <f>(_raw_predictions_!F443*(1-_raw_predictions_!$M443*'Score Dashboard'!$B$2) + 'Score Dashboard'!$B$2*_raw_predictions_!$M443*_coefficients_!F$12- _coefficients_!F$2)/_coefficients_!F$9</f>
        <v>-0.50865129108346019</v>
      </c>
      <c r="G443">
        <f>(_raw_predictions_!G443*(1-_raw_predictions_!$M443*'Score Dashboard'!$B$2) + 'Score Dashboard'!$B$2*_raw_predictions_!$M443*_coefficients_!G$12- _coefficients_!G$2)/_coefficients_!G$9</f>
        <v>-0.78095351233207422</v>
      </c>
      <c r="H443">
        <f>(_coefficients_!H$2 - _raw_predictions_!H443*(1-_raw_predictions_!$M443*'Score Dashboard'!$B$2) - _raw_predictions_!$M443*'Score Dashboard'!$B$2*_coefficients_!H$12)/_coefficients_!H$9</f>
        <v>0.88435225517228888</v>
      </c>
      <c r="I443">
        <f>(1-_raw_predictions_!$M443*'Score Dashboard'!$B$2) * _raw_predictions_!I443/_coefficients_!L$2 * (_raw_predictions_!J443-_coefficients_!I$2)/_coefficients_!I$9</f>
        <v>-2.6049777433672587E-2</v>
      </c>
      <c r="J443">
        <f>(1-_raw_predictions_!$M443*'Score Dashboard'!$B$2) * _raw_predictions_!K443/_coefficients_!M$2 * (_raw_predictions_!L443-_coefficients_!J$2)/_coefficients_!J$9</f>
        <v>-1.0659453885847422E-2</v>
      </c>
    </row>
    <row r="444" spans="1:10">
      <c r="A444" t="str">
        <f>_raw_predictions_!A444</f>
        <v>Jaden Ivey</v>
      </c>
      <c r="B444">
        <f>(_raw_predictions_!B444*(1-_raw_predictions_!$M444) + 'Score Dashboard'!$B$2*_raw_predictions_!$M444*_coefficients_!B$12- _coefficients_!B$2)/_coefficients_!B$9</f>
        <v>0.24064233947609448</v>
      </c>
      <c r="C444">
        <f>(_raw_predictions_!C444*(1-_raw_predictions_!$M444*'Score Dashboard'!$B$2) + 'Score Dashboard'!$B$2*_raw_predictions_!$M444*_coefficients_!C$12- _coefficients_!C$2)/_coefficients_!C$9</f>
        <v>-0.47680036876775417</v>
      </c>
      <c r="D444">
        <f>(_raw_predictions_!D444*(1-_raw_predictions_!$M444*'Score Dashboard'!$B$2) + 'Score Dashboard'!$B$2*_raw_predictions_!$M444*_coefficients_!D$12- _coefficients_!D$2)/_coefficients_!D$9</f>
        <v>0.85579447288843191</v>
      </c>
      <c r="E444">
        <f>(_raw_predictions_!E444*(1-_raw_predictions_!$M444*'Score Dashboard'!$B$2) + 'Score Dashboard'!$B$2*_raw_predictions_!$M444*_coefficients_!E$12- _coefficients_!E$2)/_coefficients_!E$9</f>
        <v>2.5925306824388601E-2</v>
      </c>
      <c r="F444">
        <f>(_raw_predictions_!F444*(1-_raw_predictions_!$M444*'Score Dashboard'!$B$2) + 'Score Dashboard'!$B$2*_raw_predictions_!$M444*_coefficients_!F$12- _coefficients_!F$2)/_coefficients_!F$9</f>
        <v>-0.60695956814377727</v>
      </c>
      <c r="G444">
        <f>(_raw_predictions_!G444*(1-_raw_predictions_!$M444*'Score Dashboard'!$B$2) + 'Score Dashboard'!$B$2*_raw_predictions_!$M444*_coefficients_!G$12- _coefficients_!G$2)/_coefficients_!G$9</f>
        <v>0.12767911878188523</v>
      </c>
      <c r="H444">
        <f>(_coefficients_!H$2 - _raw_predictions_!H444*(1-_raw_predictions_!$M444*'Score Dashboard'!$B$2) - _raw_predictions_!$M444*'Score Dashboard'!$B$2*_coefficients_!H$12)/_coefficients_!H$9</f>
        <v>-1.183256642962274</v>
      </c>
      <c r="I444">
        <f>(1-_raw_predictions_!$M444*'Score Dashboard'!$B$2) * _raw_predictions_!I444/_coefficients_!L$2 * (_raw_predictions_!J444-_coefficients_!I$2)/_coefficients_!I$9</f>
        <v>-0.22999850044833878</v>
      </c>
      <c r="J444">
        <f>(1-_raw_predictions_!$M444*'Score Dashboard'!$B$2) * _raw_predictions_!K444/_coefficients_!M$2 * (_raw_predictions_!L444-_coefficients_!J$2)/_coefficients_!J$9</f>
        <v>-0.72143940317532484</v>
      </c>
    </row>
    <row r="445" spans="1:10">
      <c r="A445" t="str">
        <f>_raw_predictions_!A445</f>
        <v>Jaden Hardy</v>
      </c>
      <c r="B445">
        <f>(_raw_predictions_!B445*(1-_raw_predictions_!$M445) + 'Score Dashboard'!$B$2*_raw_predictions_!$M445*_coefficients_!B$12- _coefficients_!B$2)/_coefficients_!B$9</f>
        <v>-0.8154883887620169</v>
      </c>
      <c r="C445">
        <f>(_raw_predictions_!C445*(1-_raw_predictions_!$M445*'Score Dashboard'!$B$2) + 'Score Dashboard'!$B$2*_raw_predictions_!$M445*_coefficients_!C$12- _coefficients_!C$2)/_coefficients_!C$9</f>
        <v>-1.1063945573394445</v>
      </c>
      <c r="D445">
        <f>(_raw_predictions_!D445*(1-_raw_predictions_!$M445*'Score Dashboard'!$B$2) + 'Score Dashboard'!$B$2*_raw_predictions_!$M445*_coefficients_!D$12- _coefficients_!D$2)/_coefficients_!D$9</f>
        <v>-0.90804346996196028</v>
      </c>
      <c r="E445">
        <f>(_raw_predictions_!E445*(1-_raw_predictions_!$M445*'Score Dashboard'!$B$2) + 'Score Dashboard'!$B$2*_raw_predictions_!$M445*_coefficients_!E$12- _coefficients_!E$2)/_coefficients_!E$9</f>
        <v>-0.6317561905740855</v>
      </c>
      <c r="F445">
        <f>(_raw_predictions_!F445*(1-_raw_predictions_!$M445*'Score Dashboard'!$B$2) + 'Score Dashboard'!$B$2*_raw_predictions_!$M445*_coefficients_!F$12- _coefficients_!F$2)/_coefficients_!F$9</f>
        <v>-0.72476098112843235</v>
      </c>
      <c r="G445">
        <f>(_raw_predictions_!G445*(1-_raw_predictions_!$M445*'Score Dashboard'!$B$2) + 'Score Dashboard'!$B$2*_raw_predictions_!$M445*_coefficients_!G$12- _coefficients_!G$2)/_coefficients_!G$9</f>
        <v>-0.11405319390223355</v>
      </c>
      <c r="H445">
        <f>(_coefficients_!H$2 - _raw_predictions_!H445*(1-_raw_predictions_!$M445*'Score Dashboard'!$B$2) - _raw_predictions_!$M445*'Score Dashboard'!$B$2*_coefficients_!H$12)/_coefficients_!H$9</f>
        <v>0.70016363677093796</v>
      </c>
      <c r="I445">
        <f>(1-_raw_predictions_!$M445*'Score Dashboard'!$B$2) * _raw_predictions_!I445/_coefficients_!L$2 * (_raw_predictions_!J445-_coefficients_!I$2)/_coefficients_!I$9</f>
        <v>7.8355387224193579E-2</v>
      </c>
      <c r="J445">
        <f>(1-_raw_predictions_!$M445*'Score Dashboard'!$B$2) * _raw_predictions_!K445/_coefficients_!M$2 * (_raw_predictions_!L445-_coefficients_!J$2)/_coefficients_!J$9</f>
        <v>-0.31255989396407591</v>
      </c>
    </row>
    <row r="446" spans="1:10">
      <c r="A446" t="str">
        <f>_raw_predictions_!A446</f>
        <v>Jack White</v>
      </c>
      <c r="B446">
        <f>(_raw_predictions_!B446*(1-_raw_predictions_!$M446) + 'Score Dashboard'!$B$2*_raw_predictions_!$M446*_coefficients_!B$12- _coefficients_!B$2)/_coefficients_!B$9</f>
        <v>-1.1574659558775351</v>
      </c>
      <c r="C446">
        <f>(_raw_predictions_!C446*(1-_raw_predictions_!$M446*'Score Dashboard'!$B$2) + 'Score Dashboard'!$B$2*_raw_predictions_!$M446*_coefficients_!C$12- _coefficients_!C$2)/_coefficients_!C$9</f>
        <v>-1.0336847242263338</v>
      </c>
      <c r="D446">
        <f>(_raw_predictions_!D446*(1-_raw_predictions_!$M446*'Score Dashboard'!$B$2) + 'Score Dashboard'!$B$2*_raw_predictions_!$M446*_coefficients_!D$12- _coefficients_!D$2)/_coefficients_!D$9</f>
        <v>-1.0630380207302144</v>
      </c>
      <c r="E446">
        <f>(_raw_predictions_!E446*(1-_raw_predictions_!$M446*'Score Dashboard'!$B$2) + 'Score Dashboard'!$B$2*_raw_predictions_!$M446*_coefficients_!E$12- _coefficients_!E$2)/_coefficients_!E$9</f>
        <v>-0.66208790968887965</v>
      </c>
      <c r="F446">
        <f>(_raw_predictions_!F446*(1-_raw_predictions_!$M446*'Score Dashboard'!$B$2) + 'Score Dashboard'!$B$2*_raw_predictions_!$M446*_coefficients_!F$12- _coefficients_!F$2)/_coefficients_!F$9</f>
        <v>-0.63385655002831309</v>
      </c>
      <c r="G446">
        <f>(_raw_predictions_!G446*(1-_raw_predictions_!$M446*'Score Dashboard'!$B$2) + 'Score Dashboard'!$B$2*_raw_predictions_!$M446*_coefficients_!G$12- _coefficients_!G$2)/_coefficients_!G$9</f>
        <v>-0.77398566482580577</v>
      </c>
      <c r="H446">
        <f>(_coefficients_!H$2 - _raw_predictions_!H446*(1-_raw_predictions_!$M446*'Score Dashboard'!$B$2) - _raw_predictions_!$M446*'Score Dashboard'!$B$2*_coefficients_!H$12)/_coefficients_!H$9</f>
        <v>0.95658550401022402</v>
      </c>
      <c r="I446">
        <f>(1-_raw_predictions_!$M446*'Score Dashboard'!$B$2) * _raw_predictions_!I446/_coefficients_!L$2 * (_raw_predictions_!J446-_coefficients_!I$2)/_coefficients_!I$9</f>
        <v>-5.9796372006564708E-2</v>
      </c>
      <c r="J446">
        <f>(1-_raw_predictions_!$M446*'Score Dashboard'!$B$2) * _raw_predictions_!K446/_coefficients_!M$2 * (_raw_predictions_!L446-_coefficients_!J$2)/_coefficients_!J$9</f>
        <v>-3.7200243519515175E-2</v>
      </c>
    </row>
    <row r="447" spans="1:10">
      <c r="A447" t="str">
        <f>_raw_predictions_!A447</f>
        <v>Jabari Walker</v>
      </c>
      <c r="B447">
        <f>(_raw_predictions_!B447*(1-_raw_predictions_!$M447) + 'Score Dashboard'!$B$2*_raw_predictions_!$M447*_coefficients_!B$12- _coefficients_!B$2)/_coefficients_!B$9</f>
        <v>-1.202551702756292</v>
      </c>
      <c r="C447">
        <f>(_raw_predictions_!C447*(1-_raw_predictions_!$M447*'Score Dashboard'!$B$2) + 'Score Dashboard'!$B$2*_raw_predictions_!$M447*_coefficients_!C$12- _coefficients_!C$2)/_coefficients_!C$9</f>
        <v>-1.02141722052616</v>
      </c>
      <c r="D447">
        <f>(_raw_predictions_!D447*(1-_raw_predictions_!$M447*'Score Dashboard'!$B$2) + 'Score Dashboard'!$B$2*_raw_predictions_!$M447*_coefficients_!D$12- _coefficients_!D$2)/_coefficients_!D$9</f>
        <v>-1.1279451701566572</v>
      </c>
      <c r="E447">
        <f>(_raw_predictions_!E447*(1-_raw_predictions_!$M447*'Score Dashboard'!$B$2) + 'Score Dashboard'!$B$2*_raw_predictions_!$M447*_coefficients_!E$12- _coefficients_!E$2)/_coefficients_!E$9</f>
        <v>-0.65424212217176858</v>
      </c>
      <c r="F447">
        <f>(_raw_predictions_!F447*(1-_raw_predictions_!$M447*'Score Dashboard'!$B$2) + 'Score Dashboard'!$B$2*_raw_predictions_!$M447*_coefficients_!F$12- _coefficients_!F$2)/_coefficients_!F$9</f>
        <v>-0.59418307549919802</v>
      </c>
      <c r="G447">
        <f>(_raw_predictions_!G447*(1-_raw_predictions_!$M447*'Score Dashboard'!$B$2) + 'Score Dashboard'!$B$2*_raw_predictions_!$M447*_coefficients_!G$12- _coefficients_!G$2)/_coefficients_!G$9</f>
        <v>-0.88797616803896451</v>
      </c>
      <c r="H447">
        <f>(_coefficients_!H$2 - _raw_predictions_!H447*(1-_raw_predictions_!$M447*'Score Dashboard'!$B$2) - _raw_predictions_!$M447*'Score Dashboard'!$B$2*_coefficients_!H$12)/_coefficients_!H$9</f>
        <v>0.90275622855196203</v>
      </c>
      <c r="I447">
        <f>(1-_raw_predictions_!$M447*'Score Dashboard'!$B$2) * _raw_predictions_!I447/_coefficients_!L$2 * (_raw_predictions_!J447-_coefficients_!I$2)/_coefficients_!I$9</f>
        <v>-3.4280604552438108E-2</v>
      </c>
      <c r="J447">
        <f>(1-_raw_predictions_!$M447*'Score Dashboard'!$B$2) * _raw_predictions_!K447/_coefficients_!M$2 * (_raw_predictions_!L447-_coefficients_!J$2)/_coefficients_!J$9</f>
        <v>-0.15524532727243612</v>
      </c>
    </row>
    <row r="448" spans="1:10">
      <c r="A448" t="str">
        <f>_raw_predictions_!A448</f>
        <v>Jabari Smith Jr.</v>
      </c>
      <c r="B448">
        <f>(_raw_predictions_!B448*(1-_raw_predictions_!$M448) + 'Score Dashboard'!$B$2*_raw_predictions_!$M448*_coefficients_!B$12- _coefficients_!B$2)/_coefficients_!B$9</f>
        <v>-0.12985678006089271</v>
      </c>
      <c r="C448">
        <f>(_raw_predictions_!C448*(1-_raw_predictions_!$M448*'Score Dashboard'!$B$2) + 'Score Dashboard'!$B$2*_raw_predictions_!$M448*_coefficients_!C$12- _coefficients_!C$2)/_coefficients_!C$9</f>
        <v>0.88633526438159149</v>
      </c>
      <c r="D448">
        <f>(_raw_predictions_!D448*(1-_raw_predictions_!$M448*'Score Dashboard'!$B$2) + 'Score Dashboard'!$B$2*_raw_predictions_!$M448*_coefficients_!D$12- _coefficients_!D$2)/_coefficients_!D$9</f>
        <v>-0.85089881702850056</v>
      </c>
      <c r="E448">
        <f>(_raw_predictions_!E448*(1-_raw_predictions_!$M448*'Score Dashboard'!$B$2) + 'Score Dashboard'!$B$2*_raw_predictions_!$M448*_coefficients_!E$12- _coefficients_!E$2)/_coefficients_!E$9</f>
        <v>-0.30740006071367026</v>
      </c>
      <c r="F448">
        <f>(_raw_predictions_!F448*(1-_raw_predictions_!$M448*'Score Dashboard'!$B$2) + 'Score Dashboard'!$B$2*_raw_predictions_!$M448*_coefficients_!F$12- _coefficients_!F$2)/_coefficients_!F$9</f>
        <v>0.46215800110561517</v>
      </c>
      <c r="G448">
        <f>(_raw_predictions_!G448*(1-_raw_predictions_!$M448*'Score Dashboard'!$B$2) + 'Score Dashboard'!$B$2*_raw_predictions_!$M448*_coefficients_!G$12- _coefficients_!G$2)/_coefficients_!G$9</f>
        <v>8.6859361537470633E-2</v>
      </c>
      <c r="H448">
        <f>(_coefficients_!H$2 - _raw_predictions_!H448*(1-_raw_predictions_!$M448*'Score Dashboard'!$B$2) - _raw_predictions_!$M448*'Score Dashboard'!$B$2*_coefficients_!H$12)/_coefficients_!H$9</f>
        <v>0.18065811320185551</v>
      </c>
      <c r="I448">
        <f>(1-_raw_predictions_!$M448*'Score Dashboard'!$B$2) * _raw_predictions_!I448/_coefficients_!L$2 * (_raw_predictions_!J448-_coefficients_!I$2)/_coefficients_!I$9</f>
        <v>-2.0851581646851976E-2</v>
      </c>
      <c r="J448">
        <f>(1-_raw_predictions_!$M448*'Score Dashboard'!$B$2) * _raw_predictions_!K448/_coefficients_!M$2 * (_raw_predictions_!L448-_coefficients_!J$2)/_coefficients_!J$9</f>
        <v>-0.64847020790495802</v>
      </c>
    </row>
    <row r="449" spans="1:10">
      <c r="A449" t="str">
        <f>_raw_predictions_!A449</f>
        <v>JaVale McGee</v>
      </c>
      <c r="B449">
        <f>(_raw_predictions_!B449*(1-_raw_predictions_!$M449) + 'Score Dashboard'!$B$2*_raw_predictions_!$M449*_coefficients_!B$12- _coefficients_!B$2)/_coefficients_!B$9</f>
        <v>-1.3391915305851014</v>
      </c>
      <c r="C449">
        <f>(_raw_predictions_!C449*(1-_raw_predictions_!$M449*'Score Dashboard'!$B$2) + 'Score Dashboard'!$B$2*_raw_predictions_!$M449*_coefficients_!C$12- _coefficients_!C$2)/_coefficients_!C$9</f>
        <v>-1.0824745998077223</v>
      </c>
      <c r="D449">
        <f>(_raw_predictions_!D449*(1-_raw_predictions_!$M449*'Score Dashboard'!$B$2) + 'Score Dashboard'!$B$2*_raw_predictions_!$M449*_coefficients_!D$12- _coefficients_!D$2)/_coefficients_!D$9</f>
        <v>-1.3282476868656619</v>
      </c>
      <c r="E449">
        <f>(_raw_predictions_!E449*(1-_raw_predictions_!$M449*'Score Dashboard'!$B$2) + 'Score Dashboard'!$B$2*_raw_predictions_!$M449*_coefficients_!E$12- _coefficients_!E$2)/_coefficients_!E$9</f>
        <v>-0.9371914994258822</v>
      </c>
      <c r="F449">
        <f>(_raw_predictions_!F449*(1-_raw_predictions_!$M449*'Score Dashboard'!$B$2) + 'Score Dashboard'!$B$2*_raw_predictions_!$M449*_coefficients_!F$12- _coefficients_!F$2)/_coefficients_!F$9</f>
        <v>-0.21882153836963714</v>
      </c>
      <c r="G449">
        <f>(_raw_predictions_!G449*(1-_raw_predictions_!$M449*'Score Dashboard'!$B$2) + 'Score Dashboard'!$B$2*_raw_predictions_!$M449*_coefficients_!G$12- _coefficients_!G$2)/_coefficients_!G$9</f>
        <v>-1.1545025568907445</v>
      </c>
      <c r="H449">
        <f>(_coefficients_!H$2 - _raw_predictions_!H449*(1-_raw_predictions_!$M449*'Score Dashboard'!$B$2) - _raw_predictions_!$M449*'Score Dashboard'!$B$2*_coefficients_!H$12)/_coefficients_!H$9</f>
        <v>0.93199696748191829</v>
      </c>
      <c r="I449">
        <f>(1-_raw_predictions_!$M449*'Score Dashboard'!$B$2) * _raw_predictions_!I449/_coefficients_!L$2 * (_raw_predictions_!J449-_coefficients_!I$2)/_coefficients_!I$9</f>
        <v>-0.1486062020215026</v>
      </c>
      <c r="J449">
        <f>(1-_raw_predictions_!$M449*'Score Dashboard'!$B$2) * _raw_predictions_!K449/_coefficients_!M$2 * (_raw_predictions_!L449-_coefficients_!J$2)/_coefficients_!J$9</f>
        <v>0.18232139975961914</v>
      </c>
    </row>
    <row r="450" spans="1:10">
      <c r="A450" t="str">
        <f>_raw_predictions_!A450</f>
        <v>JaMychal Green</v>
      </c>
      <c r="B450">
        <f>(_raw_predictions_!B450*(1-_raw_predictions_!$M450) + 'Score Dashboard'!$B$2*_raw_predictions_!$M450*_coefficients_!B$12- _coefficients_!B$2)/_coefficients_!B$9</f>
        <v>-1.057041583214702</v>
      </c>
      <c r="C450">
        <f>(_raw_predictions_!C450*(1-_raw_predictions_!$M450*'Score Dashboard'!$B$2) + 'Score Dashboard'!$B$2*_raw_predictions_!$M450*_coefficients_!C$12- _coefficients_!C$2)/_coefficients_!C$9</f>
        <v>-0.76745700386311311</v>
      </c>
      <c r="D450">
        <f>(_raw_predictions_!D450*(1-_raw_predictions_!$M450*'Score Dashboard'!$B$2) + 'Score Dashboard'!$B$2*_raw_predictions_!$M450*_coefficients_!D$12- _coefficients_!D$2)/_coefficients_!D$9</f>
        <v>-1.0926152612711153</v>
      </c>
      <c r="E450">
        <f>(_raw_predictions_!E450*(1-_raw_predictions_!$M450*'Score Dashboard'!$B$2) + 'Score Dashboard'!$B$2*_raw_predictions_!$M450*_coefficients_!E$12- _coefficients_!E$2)/_coefficients_!E$9</f>
        <v>-0.66919903178683082</v>
      </c>
      <c r="F450">
        <f>(_raw_predictions_!F450*(1-_raw_predictions_!$M450*'Score Dashboard'!$B$2) + 'Score Dashboard'!$B$2*_raw_predictions_!$M450*_coefficients_!F$12- _coefficients_!F$2)/_coefficients_!F$9</f>
        <v>-0.38418687268948293</v>
      </c>
      <c r="G450">
        <f>(_raw_predictions_!G450*(1-_raw_predictions_!$M450*'Score Dashboard'!$B$2) + 'Score Dashboard'!$B$2*_raw_predictions_!$M450*_coefficients_!G$12- _coefficients_!G$2)/_coefficients_!G$9</f>
        <v>-0.59962814342092552</v>
      </c>
      <c r="H450">
        <f>(_coefficients_!H$2 - _raw_predictions_!H450*(1-_raw_predictions_!$M450*'Score Dashboard'!$B$2) - _raw_predictions_!$M450*'Score Dashboard'!$B$2*_coefficients_!H$12)/_coefficients_!H$9</f>
        <v>0.76362504648686436</v>
      </c>
      <c r="I450">
        <f>(1-_raw_predictions_!$M450*'Score Dashboard'!$B$2) * _raw_predictions_!I450/_coefficients_!L$2 * (_raw_predictions_!J450-_coefficients_!I$2)/_coefficients_!I$9</f>
        <v>-3.0677894894298601E-2</v>
      </c>
      <c r="J450">
        <f>(1-_raw_predictions_!$M450*'Score Dashboard'!$B$2) * _raw_predictions_!K450/_coefficients_!M$2 * (_raw_predictions_!L450-_coefficients_!J$2)/_coefficients_!J$9</f>
        <v>-3.6332765918565289E-2</v>
      </c>
    </row>
    <row r="451" spans="1:10">
      <c r="A451" t="str">
        <f>_raw_predictions_!A451</f>
        <v>Ja Morant</v>
      </c>
      <c r="B451">
        <f>(_raw_predictions_!B451*(1-_raw_predictions_!$M451) + 'Score Dashboard'!$B$2*_raw_predictions_!$M451*_coefficients_!B$12- _coefficients_!B$2)/_coefficients_!B$9</f>
        <v>1.0071280713148918</v>
      </c>
      <c r="C451">
        <f>(_raw_predictions_!C451*(1-_raw_predictions_!$M451*'Score Dashboard'!$B$2) + 'Score Dashboard'!$B$2*_raw_predictions_!$M451*_coefficients_!C$12- _coefficients_!C$2)/_coefficients_!C$9</f>
        <v>-0.18265980825392786</v>
      </c>
      <c r="D451">
        <f>(_raw_predictions_!D451*(1-_raw_predictions_!$M451*'Score Dashboard'!$B$2) + 'Score Dashboard'!$B$2*_raw_predictions_!$M451*_coefficients_!D$12- _coefficients_!D$2)/_coefficients_!D$9</f>
        <v>1.6076162556993099</v>
      </c>
      <c r="E451">
        <f>(_raw_predictions_!E451*(1-_raw_predictions_!$M451*'Score Dashboard'!$B$2) + 'Score Dashboard'!$B$2*_raw_predictions_!$M451*_coefficients_!E$12- _coefficients_!E$2)/_coefficients_!E$9</f>
        <v>0.14483572108371456</v>
      </c>
      <c r="F451">
        <f>(_raw_predictions_!F451*(1-_raw_predictions_!$M451*'Score Dashboard'!$B$2) + 'Score Dashboard'!$B$2*_raw_predictions_!$M451*_coefficients_!F$12- _coefficients_!F$2)/_coefficients_!F$9</f>
        <v>-0.58443664217487401</v>
      </c>
      <c r="G451">
        <f>(_raw_predictions_!G451*(1-_raw_predictions_!$M451*'Score Dashboard'!$B$2) + 'Score Dashboard'!$B$2*_raw_predictions_!$M451*_coefficients_!G$12- _coefficients_!G$2)/_coefficients_!G$9</f>
        <v>-3.6236173030129763E-2</v>
      </c>
      <c r="H451">
        <f>(_coefficients_!H$2 - _raw_predictions_!H451*(1-_raw_predictions_!$M451*'Score Dashboard'!$B$2) - _raw_predictions_!$M451*'Score Dashboard'!$B$2*_coefficients_!H$12)/_coefficients_!H$9</f>
        <v>-1.1301255874992242</v>
      </c>
      <c r="I451">
        <f>(1-_raw_predictions_!$M451*'Score Dashboard'!$B$2) * _raw_predictions_!I451/_coefficients_!L$2 * (_raw_predictions_!J451-_coefficients_!I$2)/_coefficients_!I$9</f>
        <v>-0.51087700475785269</v>
      </c>
      <c r="J451">
        <f>(1-_raw_predictions_!$M451*'Score Dashboard'!$B$2) * _raw_predictions_!K451/_coefficients_!M$2 * (_raw_predictions_!L451-_coefficients_!J$2)/_coefficients_!J$9</f>
        <v>-0.2317299392225563</v>
      </c>
    </row>
    <row r="452" spans="1:10">
      <c r="A452" t="str">
        <f>_raw_predictions_!A452</f>
        <v>JT Thor</v>
      </c>
      <c r="B452">
        <f>(_raw_predictions_!B452*(1-_raw_predictions_!$M452) + 'Score Dashboard'!$B$2*_raw_predictions_!$M452*_coefficients_!B$12- _coefficients_!B$2)/_coefficients_!B$9</f>
        <v>-1.1673686470636668</v>
      </c>
      <c r="C452">
        <f>(_raw_predictions_!C452*(1-_raw_predictions_!$M452*'Score Dashboard'!$B$2) + 'Score Dashboard'!$B$2*_raw_predictions_!$M452*_coefficients_!C$12- _coefficients_!C$2)/_coefficients_!C$9</f>
        <v>-0.82336486821973742</v>
      </c>
      <c r="D452">
        <f>(_raw_predictions_!D452*(1-_raw_predictions_!$M452*'Score Dashboard'!$B$2) + 'Score Dashboard'!$B$2*_raw_predictions_!$M452*_coefficients_!D$12- _coefficients_!D$2)/_coefficients_!D$9</f>
        <v>-1.1731120933222245</v>
      </c>
      <c r="E452">
        <f>(_raw_predictions_!E452*(1-_raw_predictions_!$M452*'Score Dashboard'!$B$2) + 'Score Dashboard'!$B$2*_raw_predictions_!$M452*_coefficients_!E$12- _coefficients_!E$2)/_coefficients_!E$9</f>
        <v>-0.58302672794430843</v>
      </c>
      <c r="F452">
        <f>(_raw_predictions_!F452*(1-_raw_predictions_!$M452*'Score Dashboard'!$B$2) + 'Score Dashboard'!$B$2*_raw_predictions_!$M452*_coefficients_!F$12- _coefficients_!F$2)/_coefficients_!F$9</f>
        <v>-0.34636898631893687</v>
      </c>
      <c r="G452">
        <f>(_raw_predictions_!G452*(1-_raw_predictions_!$M452*'Score Dashboard'!$B$2) + 'Score Dashboard'!$B$2*_raw_predictions_!$M452*_coefficients_!G$12- _coefficients_!G$2)/_coefficients_!G$9</f>
        <v>-0.71711946330194265</v>
      </c>
      <c r="H452">
        <f>(_coefficients_!H$2 - _raw_predictions_!H452*(1-_raw_predictions_!$M452*'Score Dashboard'!$B$2) - _raw_predictions_!$M452*'Score Dashboard'!$B$2*_coefficients_!H$12)/_coefficients_!H$9</f>
        <v>0.84861429802147792</v>
      </c>
      <c r="I452">
        <f>(1-_raw_predictions_!$M452*'Score Dashboard'!$B$2) * _raw_predictions_!I452/_coefficients_!L$2 * (_raw_predictions_!J452-_coefficients_!I$2)/_coefficients_!I$9</f>
        <v>-0.12954745975801107</v>
      </c>
      <c r="J452">
        <f>(1-_raw_predictions_!$M452*'Score Dashboard'!$B$2) * _raw_predictions_!K452/_coefficients_!M$2 * (_raw_predictions_!L452-_coefficients_!J$2)/_coefficients_!J$9</f>
        <v>-0.12304850606392458</v>
      </c>
    </row>
    <row r="453" spans="1:10">
      <c r="A453" t="str">
        <f>_raw_predictions_!A453</f>
        <v>JD Davison</v>
      </c>
      <c r="B453">
        <f>(_raw_predictions_!B453*(1-_raw_predictions_!$M453) + 'Score Dashboard'!$B$2*_raw_predictions_!$M453*_coefficients_!B$12- _coefficients_!B$2)/_coefficients_!B$9</f>
        <v>-1.1436241091774748</v>
      </c>
      <c r="C453">
        <f>(_raw_predictions_!C453*(1-_raw_predictions_!$M453*'Score Dashboard'!$B$2) + 'Score Dashboard'!$B$2*_raw_predictions_!$M453*_coefficients_!C$12- _coefficients_!C$2)/_coefficients_!C$9</f>
        <v>-1.0844785519303297</v>
      </c>
      <c r="D453">
        <f>(_raw_predictions_!D453*(1-_raw_predictions_!$M453*'Score Dashboard'!$B$2) + 'Score Dashboard'!$B$2*_raw_predictions_!$M453*_coefficients_!D$12- _coefficients_!D$2)/_coefficients_!D$9</f>
        <v>-0.82544065683122547</v>
      </c>
      <c r="E453">
        <f>(_raw_predictions_!E453*(1-_raw_predictions_!$M453*'Score Dashboard'!$B$2) + 'Score Dashboard'!$B$2*_raw_predictions_!$M453*_coefficients_!E$12- _coefficients_!E$2)/_coefficients_!E$9</f>
        <v>-0.61375705261826907</v>
      </c>
      <c r="F453">
        <f>(_raw_predictions_!F453*(1-_raw_predictions_!$M453*'Score Dashboard'!$B$2) + 'Score Dashboard'!$B$2*_raw_predictions_!$M453*_coefficients_!F$12- _coefficients_!F$2)/_coefficients_!F$9</f>
        <v>-0.67404610222663497</v>
      </c>
      <c r="G453">
        <f>(_raw_predictions_!G453*(1-_raw_predictions_!$M453*'Score Dashboard'!$B$2) + 'Score Dashboard'!$B$2*_raw_predictions_!$M453*_coefficients_!G$12- _coefficients_!G$2)/_coefficients_!G$9</f>
        <v>-0.8108346455135732</v>
      </c>
      <c r="H453">
        <f>(_coefficients_!H$2 - _raw_predictions_!H453*(1-_raw_predictions_!$M453*'Score Dashboard'!$B$2) - _raw_predictions_!$M453*'Score Dashboard'!$B$2*_coefficients_!H$12)/_coefficients_!H$9</f>
        <v>0.80766053903473656</v>
      </c>
      <c r="I453">
        <f>(1-_raw_predictions_!$M453*'Score Dashboard'!$B$2) * _raw_predictions_!I453/_coefficients_!L$2 * (_raw_predictions_!J453-_coefficients_!I$2)/_coefficients_!I$9</f>
        <v>-4.6109084458188801E-2</v>
      </c>
      <c r="J453">
        <f>(1-_raw_predictions_!$M453*'Score Dashboard'!$B$2) * _raw_predictions_!K453/_coefficients_!M$2 * (_raw_predictions_!L453-_coefficients_!J$2)/_coefficients_!J$9</f>
        <v>-7.8564399016571418E-2</v>
      </c>
    </row>
    <row r="454" spans="1:10">
      <c r="A454" t="str">
        <f>_raw_predictions_!A454</f>
        <v>Ivica Zubac</v>
      </c>
      <c r="B454">
        <f>(_raw_predictions_!B454*(1-_raw_predictions_!$M454) + 'Score Dashboard'!$B$2*_raw_predictions_!$M454*_coefficients_!B$12- _coefficients_!B$2)/_coefficients_!B$9</f>
        <v>-0.62608682181107567</v>
      </c>
      <c r="C454">
        <f>(_raw_predictions_!C454*(1-_raw_predictions_!$M454*'Score Dashboard'!$B$2) + 'Score Dashboard'!$B$2*_raw_predictions_!$M454*_coefficients_!C$12- _coefficients_!C$2)/_coefficients_!C$9</f>
        <v>1.5204961474426557</v>
      </c>
      <c r="D454">
        <f>(_raw_predictions_!D454*(1-_raw_predictions_!$M454*'Score Dashboard'!$B$2) + 'Score Dashboard'!$B$2*_raw_predictions_!$M454*_coefficients_!D$12- _coefficients_!D$2)/_coefficients_!D$9</f>
        <v>-1.0447473765667719</v>
      </c>
      <c r="E454">
        <f>(_raw_predictions_!E454*(1-_raw_predictions_!$M454*'Score Dashboard'!$B$2) + 'Score Dashboard'!$B$2*_raw_predictions_!$M454*_coefficients_!E$12- _coefficients_!E$2)/_coefficients_!E$9</f>
        <v>-0.6063046330465901</v>
      </c>
      <c r="F454">
        <f>(_raw_predictions_!F454*(1-_raw_predictions_!$M454*'Score Dashboard'!$B$2) + 'Score Dashboard'!$B$2*_raw_predictions_!$M454*_coefficients_!F$12- _coefficients_!F$2)/_coefficients_!F$9</f>
        <v>1.3520644638757586</v>
      </c>
      <c r="G454">
        <f>(_raw_predictions_!G454*(1-_raw_predictions_!$M454*'Score Dashboard'!$B$2) + 'Score Dashboard'!$B$2*_raw_predictions_!$M454*_coefficients_!G$12- _coefficients_!G$2)/_coefficients_!G$9</f>
        <v>-1.2694811439068368</v>
      </c>
      <c r="H454">
        <f>(_coefficients_!H$2 - _raw_predictions_!H454*(1-_raw_predictions_!$M454*'Score Dashboard'!$B$2) - _raw_predictions_!$M454*'Score Dashboard'!$B$2*_coefficients_!H$12)/_coefficients_!H$9</f>
        <v>0.15206359592141289</v>
      </c>
      <c r="I454">
        <f>(1-_raw_predictions_!$M454*'Score Dashboard'!$B$2) * _raw_predictions_!I454/_coefficients_!L$2 * (_raw_predictions_!J454-_coefficients_!I$2)/_coefficients_!I$9</f>
        <v>-0.46234412414755399</v>
      </c>
      <c r="J454">
        <f>(1-_raw_predictions_!$M454*'Score Dashboard'!$B$2) * _raw_predictions_!K454/_coefficients_!M$2 * (_raw_predictions_!L454-_coefficients_!J$2)/_coefficients_!J$9</f>
        <v>0.83770851143191727</v>
      </c>
    </row>
    <row r="455" spans="1:10">
      <c r="A455" t="str">
        <f>_raw_predictions_!A455</f>
        <v>Ish Wainright</v>
      </c>
      <c r="B455">
        <f>(_raw_predictions_!B455*(1-_raw_predictions_!$M455) + 'Score Dashboard'!$B$2*_raw_predictions_!$M455*_coefficients_!B$12- _coefficients_!B$2)/_coefficients_!B$9</f>
        <v>-1.1949249370700215</v>
      </c>
      <c r="C455">
        <f>(_raw_predictions_!C455*(1-_raw_predictions_!$M455*'Score Dashboard'!$B$2) + 'Score Dashboard'!$B$2*_raw_predictions_!$M455*_coefficients_!C$12- _coefficients_!C$2)/_coefficients_!C$9</f>
        <v>-0.99662139304947761</v>
      </c>
      <c r="D455">
        <f>(_raw_predictions_!D455*(1-_raw_predictions_!$M455*'Score Dashboard'!$B$2) + 'Score Dashboard'!$B$2*_raw_predictions_!$M455*_coefficients_!D$12- _coefficients_!D$2)/_coefficients_!D$9</f>
        <v>-1.1129669421527937</v>
      </c>
      <c r="E455">
        <f>(_raw_predictions_!E455*(1-_raw_predictions_!$M455*'Score Dashboard'!$B$2) + 'Score Dashboard'!$B$2*_raw_predictions_!$M455*_coefficients_!E$12- _coefficients_!E$2)/_coefficients_!E$9</f>
        <v>-0.38718121153925422</v>
      </c>
      <c r="F455">
        <f>(_raw_predictions_!F455*(1-_raw_predictions_!$M455*'Score Dashboard'!$B$2) + 'Score Dashboard'!$B$2*_raw_predictions_!$M455*_coefficients_!F$12- _coefficients_!F$2)/_coefficients_!F$9</f>
        <v>-0.47561009802491455</v>
      </c>
      <c r="G455">
        <f>(_raw_predictions_!G455*(1-_raw_predictions_!$M455*'Score Dashboard'!$B$2) + 'Score Dashboard'!$B$2*_raw_predictions_!$M455*_coefficients_!G$12- _coefficients_!G$2)/_coefficients_!G$9</f>
        <v>-0.50230878796030509</v>
      </c>
      <c r="H455">
        <f>(_coefficients_!H$2 - _raw_predictions_!H455*(1-_raw_predictions_!$M455*'Score Dashboard'!$B$2) - _raw_predictions_!$M455*'Score Dashboard'!$B$2*_coefficients_!H$12)/_coefficients_!H$9</f>
        <v>1.0355559975855941</v>
      </c>
      <c r="I455">
        <f>(1-_raw_predictions_!$M455*'Score Dashboard'!$B$2) * _raw_predictions_!I455/_coefficients_!L$2 * (_raw_predictions_!J455-_coefficients_!I$2)/_coefficients_!I$9</f>
        <v>-6.4033566172234435E-2</v>
      </c>
      <c r="J455">
        <f>(1-_raw_predictions_!$M455*'Score Dashboard'!$B$2) * _raw_predictions_!K455/_coefficients_!M$2 * (_raw_predictions_!L455-_coefficients_!J$2)/_coefficients_!J$9</f>
        <v>-0.17149788232922505</v>
      </c>
    </row>
    <row r="456" spans="1:10">
      <c r="A456" t="str">
        <f>_raw_predictions_!A456</f>
        <v>Ish Smith</v>
      </c>
      <c r="B456">
        <f>(_raw_predictions_!B456*(1-_raw_predictions_!$M456) + 'Score Dashboard'!$B$2*_raw_predictions_!$M456*_coefficients_!B$12- _coefficients_!B$2)/_coefficients_!B$9</f>
        <v>-1.3013312474720145</v>
      </c>
      <c r="C456">
        <f>(_raw_predictions_!C456*(1-_raw_predictions_!$M456*'Score Dashboard'!$B$2) + 'Score Dashboard'!$B$2*_raw_predictions_!$M456*_coefficients_!C$12- _coefficients_!C$2)/_coefficients_!C$9</f>
        <v>-1.2109265664575026</v>
      </c>
      <c r="D456">
        <f>(_raw_predictions_!D456*(1-_raw_predictions_!$M456*'Score Dashboard'!$B$2) + 'Score Dashboard'!$B$2*_raw_predictions_!$M456*_coefficients_!D$12- _coefficients_!D$2)/_coefficients_!D$9</f>
        <v>-0.74322422938115218</v>
      </c>
      <c r="E456">
        <f>(_raw_predictions_!E456*(1-_raw_predictions_!$M456*'Score Dashboard'!$B$2) + 'Score Dashboard'!$B$2*_raw_predictions_!$M456*_coefficients_!E$12- _coefficients_!E$2)/_coefficients_!E$9</f>
        <v>-0.57768522742950512</v>
      </c>
      <c r="F456">
        <f>(_raw_predictions_!F456*(1-_raw_predictions_!$M456*'Score Dashboard'!$B$2) + 'Score Dashboard'!$B$2*_raw_predictions_!$M456*_coefficients_!F$12- _coefficients_!F$2)/_coefficients_!F$9</f>
        <v>-0.66894144922009569</v>
      </c>
      <c r="G456">
        <f>(_raw_predictions_!G456*(1-_raw_predictions_!$M456*'Score Dashboard'!$B$2) + 'Score Dashboard'!$B$2*_raw_predictions_!$M456*_coefficients_!G$12- _coefficients_!G$2)/_coefficients_!G$9</f>
        <v>-1.0051538153491932</v>
      </c>
      <c r="H456">
        <f>(_coefficients_!H$2 - _raw_predictions_!H456*(1-_raw_predictions_!$M456*'Score Dashboard'!$B$2) - _raw_predictions_!$M456*'Score Dashboard'!$B$2*_coefficients_!H$12)/_coefficients_!H$9</f>
        <v>0.782194984669765</v>
      </c>
      <c r="I456">
        <f>(1-_raw_predictions_!$M456*'Score Dashboard'!$B$2) * _raw_predictions_!I456/_coefficients_!L$2 * (_raw_predictions_!J456-_coefficients_!I$2)/_coefficients_!I$9</f>
        <v>-4.2292128302339749E-2</v>
      </c>
      <c r="J456">
        <f>(1-_raw_predictions_!$M456*'Score Dashboard'!$B$2) * _raw_predictions_!K456/_coefficients_!M$2 * (_raw_predictions_!L456-_coefficients_!J$2)/_coefficients_!J$9</f>
        <v>-0.11473813383672303</v>
      </c>
    </row>
    <row r="457" spans="1:10">
      <c r="A457" t="str">
        <f>_raw_predictions_!A457</f>
        <v>Isaiah Todd</v>
      </c>
      <c r="B457">
        <f>(_raw_predictions_!B457*(1-_raw_predictions_!$M457) + 'Score Dashboard'!$B$2*_raw_predictions_!$M457*_coefficients_!B$12- _coefficients_!B$2)/_coefficients_!B$9</f>
        <v>-1.1467942194837242</v>
      </c>
      <c r="C457">
        <f>(_raw_predictions_!C457*(1-_raw_predictions_!$M457*'Score Dashboard'!$B$2) + 'Score Dashboard'!$B$2*_raw_predictions_!$M457*_coefficients_!C$12- _coefficients_!C$2)/_coefficients_!C$9</f>
        <v>-0.95999823687161856</v>
      </c>
      <c r="D457">
        <f>(_raw_predictions_!D457*(1-_raw_predictions_!$M457*'Score Dashboard'!$B$2) + 'Score Dashboard'!$B$2*_raw_predictions_!$M457*_coefficients_!D$12- _coefficients_!D$2)/_coefficients_!D$9</f>
        <v>-1.0094871152017237</v>
      </c>
      <c r="E457">
        <f>(_raw_predictions_!E457*(1-_raw_predictions_!$M457*'Score Dashboard'!$B$2) + 'Score Dashboard'!$B$2*_raw_predictions_!$M457*_coefficients_!E$12- _coefficients_!E$2)/_coefficients_!E$9</f>
        <v>-0.66398901516608821</v>
      </c>
      <c r="F457">
        <f>(_raw_predictions_!F457*(1-_raw_predictions_!$M457*'Score Dashboard'!$B$2) + 'Score Dashboard'!$B$2*_raw_predictions_!$M457*_coefficients_!F$12- _coefficients_!F$2)/_coefficients_!F$9</f>
        <v>-0.56288154812061786</v>
      </c>
      <c r="G457">
        <f>(_raw_predictions_!G457*(1-_raw_predictions_!$M457*'Score Dashboard'!$B$2) + 'Score Dashboard'!$B$2*_raw_predictions_!$M457*_coefficients_!G$12- _coefficients_!G$2)/_coefficients_!G$9</f>
        <v>-0.78702135427760889</v>
      </c>
      <c r="H457">
        <f>(_coefficients_!H$2 - _raw_predictions_!H457*(1-_raw_predictions_!$M457*'Score Dashboard'!$B$2) - _raw_predictions_!$M457*'Score Dashboard'!$B$2*_coefficients_!H$12)/_coefficients_!H$9</f>
        <v>0.8420289885256379</v>
      </c>
      <c r="I457">
        <f>(1-_raw_predictions_!$M457*'Score Dashboard'!$B$2) * _raw_predictions_!I457/_coefficients_!L$2 * (_raw_predictions_!J457-_coefficients_!I$2)/_coefficients_!I$9</f>
        <v>-3.4790219598116699E-2</v>
      </c>
      <c r="J457">
        <f>(1-_raw_predictions_!$M457*'Score Dashboard'!$B$2) * _raw_predictions_!K457/_coefficients_!M$2 * (_raw_predictions_!L457-_coefficients_!J$2)/_coefficients_!J$9</f>
        <v>-3.0236576530536997E-2</v>
      </c>
    </row>
    <row r="458" spans="1:10">
      <c r="A458" t="str">
        <f>_raw_predictions_!A458</f>
        <v>Gordon Hayward</v>
      </c>
      <c r="B458">
        <f>(_raw_predictions_!B458*(1-_raw_predictions_!$M458) + 'Score Dashboard'!$B$2*_raw_predictions_!$M458*_coefficients_!B$12- _coefficients_!B$2)/_coefficients_!B$9</f>
        <v>-0.44032856784537983</v>
      </c>
      <c r="C458">
        <f>(_raw_predictions_!C458*(1-_raw_predictions_!$M458*'Score Dashboard'!$B$2) + 'Score Dashboard'!$B$2*_raw_predictions_!$M458*_coefficients_!C$12- _coefficients_!C$2)/_coefficients_!C$9</f>
        <v>-0.64406257802188283</v>
      </c>
      <c r="D458">
        <f>(_raw_predictions_!D458*(1-_raw_predictions_!$M458*'Score Dashboard'!$B$2) + 'Score Dashboard'!$B$2*_raw_predictions_!$M458*_coefficients_!D$12- _coefficients_!D$2)/_coefficients_!D$9</f>
        <v>-0.17962887225851701</v>
      </c>
      <c r="E458">
        <f>(_raw_predictions_!E458*(1-_raw_predictions_!$M458*'Score Dashboard'!$B$2) + 'Score Dashboard'!$B$2*_raw_predictions_!$M458*_coefficients_!E$12- _coefficients_!E$2)/_coefficients_!E$9</f>
        <v>-0.35434476291646261</v>
      </c>
      <c r="F458">
        <f>(_raw_predictions_!F458*(1-_raw_predictions_!$M458*'Score Dashboard'!$B$2) + 'Score Dashboard'!$B$2*_raw_predictions_!$M458*_coefficients_!F$12- _coefficients_!F$2)/_coefficients_!F$9</f>
        <v>-0.56769514159522627</v>
      </c>
      <c r="G458">
        <f>(_raw_predictions_!G458*(1-_raw_predictions_!$M458*'Score Dashboard'!$B$2) + 'Score Dashboard'!$B$2*_raw_predictions_!$M458*_coefficients_!G$12- _coefficients_!G$2)/_coefficients_!G$9</f>
        <v>-0.42200631090320329</v>
      </c>
      <c r="H458">
        <f>(_coefficients_!H$2 - _raw_predictions_!H458*(1-_raw_predictions_!$M458*'Score Dashboard'!$B$2) - _raw_predictions_!$M458*'Score Dashboard'!$B$2*_coefficients_!H$12)/_coefficients_!H$9</f>
        <v>0.3353161626373109</v>
      </c>
      <c r="I458">
        <f>(1-_raw_predictions_!$M458*'Score Dashboard'!$B$2) * _raw_predictions_!I458/_coefficients_!L$2 * (_raw_predictions_!J458-_coefficients_!I$2)/_coefficients_!I$9</f>
        <v>9.1532551972505385E-2</v>
      </c>
      <c r="J458">
        <f>(1-_raw_predictions_!$M458*'Score Dashboard'!$B$2) * _raw_predictions_!K458/_coefficients_!M$2 * (_raw_predictions_!L458-_coefficients_!J$2)/_coefficients_!J$9</f>
        <v>-0.19350425768255536</v>
      </c>
    </row>
    <row r="459" spans="1:10">
      <c r="A459" t="str">
        <f>_raw_predictions_!A459</f>
        <v>Isaiah Stewart</v>
      </c>
      <c r="B459">
        <f>(_raw_predictions_!B459*(1-_raw_predictions_!$M459) + 'Score Dashboard'!$B$2*_raw_predictions_!$M459*_coefficients_!B$12- _coefficients_!B$2)/_coefficients_!B$9</f>
        <v>-0.65957631818358164</v>
      </c>
      <c r="C459">
        <f>(_raw_predictions_!C459*(1-_raw_predictions_!$M459*'Score Dashboard'!$B$2) + 'Score Dashboard'!$B$2*_raw_predictions_!$M459*_coefficients_!C$12- _coefficients_!C$2)/_coefficients_!C$9</f>
        <v>0.56450081629313109</v>
      </c>
      <c r="D459">
        <f>(_raw_predictions_!D459*(1-_raw_predictions_!$M459*'Score Dashboard'!$B$2) + 'Score Dashboard'!$B$2*_raw_predictions_!$M459*_coefficients_!D$12- _coefficients_!D$2)/_coefficients_!D$9</f>
        <v>-0.91778732928771312</v>
      </c>
      <c r="E459">
        <f>(_raw_predictions_!E459*(1-_raw_predictions_!$M459*'Score Dashboard'!$B$2) + 'Score Dashboard'!$B$2*_raw_predictions_!$M459*_coefficients_!E$12- _coefficients_!E$2)/_coefficients_!E$9</f>
        <v>-0.56764704272412936</v>
      </c>
      <c r="F459">
        <f>(_raw_predictions_!F459*(1-_raw_predictions_!$M459*'Score Dashboard'!$B$2) + 'Score Dashboard'!$B$2*_raw_predictions_!$M459*_coefficients_!F$12- _coefficients_!F$2)/_coefficients_!F$9</f>
        <v>0.31675460971254471</v>
      </c>
      <c r="G459">
        <f>(_raw_predictions_!G459*(1-_raw_predictions_!$M459*'Score Dashboard'!$B$2) + 'Score Dashboard'!$B$2*_raw_predictions_!$M459*_coefficients_!G$12- _coefficients_!G$2)/_coefficients_!G$9</f>
        <v>-0.35834405854899598</v>
      </c>
      <c r="H459">
        <f>(_coefficients_!H$2 - _raw_predictions_!H459*(1-_raw_predictions_!$M459*'Score Dashboard'!$B$2) - _raw_predictions_!$M459*'Score Dashboard'!$B$2*_coefficients_!H$12)/_coefficients_!H$9</f>
        <v>0.40023772627253296</v>
      </c>
      <c r="I459">
        <f>(1-_raw_predictions_!$M459*'Score Dashboard'!$B$2) * _raw_predictions_!I459/_coefficients_!L$2 * (_raw_predictions_!J459-_coefficients_!I$2)/_coefficients_!I$9</f>
        <v>-0.20266539006176354</v>
      </c>
      <c r="J459">
        <f>(1-_raw_predictions_!$M459*'Score Dashboard'!$B$2) * _raw_predictions_!K459/_coefficients_!M$2 * (_raw_predictions_!L459-_coefficients_!J$2)/_coefficients_!J$9</f>
        <v>-6.5756304973270022E-2</v>
      </c>
    </row>
    <row r="460" spans="1:10">
      <c r="A460" t="str">
        <f>_raw_predictions_!A460</f>
        <v>Isaiah Mobley</v>
      </c>
      <c r="B460">
        <f>(_raw_predictions_!B460*(1-_raw_predictions_!$M460) + 'Score Dashboard'!$B$2*_raw_predictions_!$M460*_coefficients_!B$12- _coefficients_!B$2)/_coefficients_!B$9</f>
        <v>-1.2292652550180838</v>
      </c>
      <c r="C460">
        <f>(_raw_predictions_!C460*(1-_raw_predictions_!$M460*'Score Dashboard'!$B$2) + 'Score Dashboard'!$B$2*_raw_predictions_!$M460*_coefficients_!C$12- _coefficients_!C$2)/_coefficients_!C$9</f>
        <v>-1.0756669169085484</v>
      </c>
      <c r="D460">
        <f>(_raw_predictions_!D460*(1-_raw_predictions_!$M460*'Score Dashboard'!$B$2) + 'Score Dashboard'!$B$2*_raw_predictions_!$M460*_coefficients_!D$12- _coefficients_!D$2)/_coefficients_!D$9</f>
        <v>-1.1371473442097761</v>
      </c>
      <c r="E460">
        <f>(_raw_predictions_!E460*(1-_raw_predictions_!$M460*'Score Dashboard'!$B$2) + 'Score Dashboard'!$B$2*_raw_predictions_!$M460*_coefficients_!E$12- _coefficients_!E$2)/_coefficients_!E$9</f>
        <v>-0.73153518894218883</v>
      </c>
      <c r="F460">
        <f>(_raw_predictions_!F460*(1-_raw_predictions_!$M460*'Score Dashboard'!$B$2) + 'Score Dashboard'!$B$2*_raw_predictions_!$M460*_coefficients_!F$12- _coefficients_!F$2)/_coefficients_!F$9</f>
        <v>-0.58686861405674506</v>
      </c>
      <c r="G460">
        <f>(_raw_predictions_!G460*(1-_raw_predictions_!$M460*'Score Dashboard'!$B$2) + 'Score Dashboard'!$B$2*_raw_predictions_!$M460*_coefficients_!G$12- _coefficients_!G$2)/_coefficients_!G$9</f>
        <v>-0.8324837357923327</v>
      </c>
      <c r="H460">
        <f>(_coefficients_!H$2 - _raw_predictions_!H460*(1-_raw_predictions_!$M460*'Score Dashboard'!$B$2) - _raw_predictions_!$M460*'Score Dashboard'!$B$2*_coefficients_!H$12)/_coefficients_!H$9</f>
        <v>1.0596520764703163</v>
      </c>
      <c r="I460">
        <f>(1-_raw_predictions_!$M460*'Score Dashboard'!$B$2) * _raw_predictions_!I460/_coefficients_!L$2 * (_raw_predictions_!J460-_coefficients_!I$2)/_coefficients_!I$9</f>
        <v>-1.2413318296538963E-2</v>
      </c>
      <c r="J460">
        <f>(1-_raw_predictions_!$M460*'Score Dashboard'!$B$2) * _raw_predictions_!K460/_coefficients_!M$2 * (_raw_predictions_!L460-_coefficients_!J$2)/_coefficients_!J$9</f>
        <v>-2.1568292792987869E-2</v>
      </c>
    </row>
    <row r="461" spans="1:10">
      <c r="A461" t="str">
        <f>_raw_predictions_!A461</f>
        <v>Isaiah Livers</v>
      </c>
      <c r="B461">
        <f>(_raw_predictions_!B461*(1-_raw_predictions_!$M461) + 'Score Dashboard'!$B$2*_raw_predictions_!$M461*_coefficients_!B$12- _coefficients_!B$2)/_coefficients_!B$9</f>
        <v>-0.99402912141525612</v>
      </c>
      <c r="C461">
        <f>(_raw_predictions_!C461*(1-_raw_predictions_!$M461*'Score Dashboard'!$B$2) + 'Score Dashboard'!$B$2*_raw_predictions_!$M461*_coefficients_!C$12- _coefficients_!C$2)/_coefficients_!C$9</f>
        <v>-0.83317334257070186</v>
      </c>
      <c r="D461">
        <f>(_raw_predictions_!D461*(1-_raw_predictions_!$M461*'Score Dashboard'!$B$2) + 'Score Dashboard'!$B$2*_raw_predictions_!$M461*_coefficients_!D$12- _coefficients_!D$2)/_coefficients_!D$9</f>
        <v>-1.1388833366538185</v>
      </c>
      <c r="E461">
        <f>(_raw_predictions_!E461*(1-_raw_predictions_!$M461*'Score Dashboard'!$B$2) + 'Score Dashboard'!$B$2*_raw_predictions_!$M461*_coefficients_!E$12- _coefficients_!E$2)/_coefficients_!E$9</f>
        <v>-0.51381117976037816</v>
      </c>
      <c r="F461">
        <f>(_raw_predictions_!F461*(1-_raw_predictions_!$M461*'Score Dashboard'!$B$2) + 'Score Dashboard'!$B$2*_raw_predictions_!$M461*_coefficients_!F$12- _coefficients_!F$2)/_coefficients_!F$9</f>
        <v>-0.30907081716079754</v>
      </c>
      <c r="G461">
        <f>(_raw_predictions_!G461*(1-_raw_predictions_!$M461*'Score Dashboard'!$B$2) + 'Score Dashboard'!$B$2*_raw_predictions_!$M461*_coefficients_!G$12- _coefficients_!G$2)/_coefficients_!G$9</f>
        <v>-0.18091447377165323</v>
      </c>
      <c r="H461">
        <f>(_coefficients_!H$2 - _raw_predictions_!H461*(1-_raw_predictions_!$M461*'Score Dashboard'!$B$2) - _raw_predictions_!$M461*'Score Dashboard'!$B$2*_coefficients_!H$12)/_coefficients_!H$9</f>
        <v>0.96191264937537158</v>
      </c>
      <c r="I461">
        <f>(1-_raw_predictions_!$M461*'Score Dashboard'!$B$2) * _raw_predictions_!I461/_coefficients_!L$2 * (_raw_predictions_!J461-_coefficients_!I$2)/_coefficients_!I$9</f>
        <v>-1.5078420608597987E-2</v>
      </c>
      <c r="J461">
        <f>(1-_raw_predictions_!$M461*'Score Dashboard'!$B$2) * _raw_predictions_!K461/_coefficients_!M$2 * (_raw_predictions_!L461-_coefficients_!J$2)/_coefficients_!J$9</f>
        <v>-0.23101854313920711</v>
      </c>
    </row>
    <row r="462" spans="1:10">
      <c r="A462" t="str">
        <f>_raw_predictions_!A462</f>
        <v>Isaiah Joe</v>
      </c>
      <c r="B462">
        <f>(_raw_predictions_!B462*(1-_raw_predictions_!$M462) + 'Score Dashboard'!$B$2*_raw_predictions_!$M462*_coefficients_!B$12- _coefficients_!B$2)/_coefficients_!B$9</f>
        <v>-0.71139522617522621</v>
      </c>
      <c r="C462">
        <f>(_raw_predictions_!C462*(1-_raw_predictions_!$M462*'Score Dashboard'!$B$2) + 'Score Dashboard'!$B$2*_raw_predictions_!$M462*_coefficients_!C$12- _coefficients_!C$2)/_coefficients_!C$9</f>
        <v>-1.1504001899705898</v>
      </c>
      <c r="D462">
        <f>(_raw_predictions_!D462*(1-_raw_predictions_!$M462*'Score Dashboard'!$B$2) + 'Score Dashboard'!$B$2*_raw_predictions_!$M462*_coefficients_!D$12- _coefficients_!D$2)/_coefficients_!D$9</f>
        <v>-0.95109193591128549</v>
      </c>
      <c r="E462">
        <f>(_raw_predictions_!E462*(1-_raw_predictions_!$M462*'Score Dashboard'!$B$2) + 'Score Dashboard'!$B$2*_raw_predictions_!$M462*_coefficients_!E$12- _coefficients_!E$2)/_coefficients_!E$9</f>
        <v>-0.40150154934802906</v>
      </c>
      <c r="F462">
        <f>(_raw_predictions_!F462*(1-_raw_predictions_!$M462*'Score Dashboard'!$B$2) + 'Score Dashboard'!$B$2*_raw_predictions_!$M462*_coefficients_!F$12- _coefficients_!F$2)/_coefficients_!F$9</f>
        <v>-0.81478367273949837</v>
      </c>
      <c r="G462">
        <f>(_raw_predictions_!G462*(1-_raw_predictions_!$M462*'Score Dashboard'!$B$2) + 'Score Dashboard'!$B$2*_raw_predictions_!$M462*_coefficients_!G$12- _coefficients_!G$2)/_coefficients_!G$9</f>
        <v>0.41347383409187538</v>
      </c>
      <c r="H462">
        <f>(_coefficients_!H$2 - _raw_predictions_!H462*(1-_raw_predictions_!$M462*'Score Dashboard'!$B$2) - _raw_predictions_!$M462*'Score Dashboard'!$B$2*_coefficients_!H$12)/_coefficients_!H$9</f>
        <v>0.89900162958922214</v>
      </c>
      <c r="I462">
        <f>(1-_raw_predictions_!$M462*'Score Dashboard'!$B$2) * _raw_predictions_!I462/_coefficients_!L$2 * (_raw_predictions_!J462-_coefficients_!I$2)/_coefficients_!I$9</f>
        <v>0.10979737448996107</v>
      </c>
      <c r="J462">
        <f>(1-_raw_predictions_!$M462*'Score Dashboard'!$B$2) * _raw_predictions_!K462/_coefficients_!M$2 * (_raw_predictions_!L462-_coefficients_!J$2)/_coefficients_!J$9</f>
        <v>-0.51510591570374831</v>
      </c>
    </row>
    <row r="463" spans="1:10">
      <c r="A463" t="str">
        <f>_raw_predictions_!A463</f>
        <v>Isaiah Jackson</v>
      </c>
      <c r="B463">
        <f>(_raw_predictions_!B463*(1-_raw_predictions_!$M463) + 'Score Dashboard'!$B$2*_raw_predictions_!$M463*_coefficients_!B$12- _coefficients_!B$2)/_coefficients_!B$9</f>
        <v>-0.84471424533457673</v>
      </c>
      <c r="C463">
        <f>(_raw_predictions_!C463*(1-_raw_predictions_!$M463*'Score Dashboard'!$B$2) + 'Score Dashboard'!$B$2*_raw_predictions_!$M463*_coefficients_!C$12- _coefficients_!C$2)/_coefficients_!C$9</f>
        <v>-8.7787445596648583E-2</v>
      </c>
      <c r="D463">
        <f>(_raw_predictions_!D463*(1-_raw_predictions_!$M463*'Score Dashboard'!$B$2) + 'Score Dashboard'!$B$2*_raw_predictions_!$M463*_coefficients_!D$12- _coefficients_!D$2)/_coefficients_!D$9</f>
        <v>-1.1225052236969832</v>
      </c>
      <c r="E463">
        <f>(_raw_predictions_!E463*(1-_raw_predictions_!$M463*'Score Dashboard'!$B$2) + 'Score Dashboard'!$B$2*_raw_predictions_!$M463*_coefficients_!E$12- _coefficients_!E$2)/_coefficients_!E$9</f>
        <v>-0.46010786230872197</v>
      </c>
      <c r="F463">
        <f>(_raw_predictions_!F463*(1-_raw_predictions_!$M463*'Score Dashboard'!$B$2) + 'Score Dashboard'!$B$2*_raw_predictions_!$M463*_coefficients_!F$12- _coefficients_!F$2)/_coefficients_!F$9</f>
        <v>1.3341505119347314</v>
      </c>
      <c r="G463">
        <f>(_raw_predictions_!G463*(1-_raw_predictions_!$M463*'Score Dashboard'!$B$2) + 'Score Dashboard'!$B$2*_raw_predictions_!$M463*_coefficients_!G$12- _coefficients_!G$2)/_coefficients_!G$9</f>
        <v>-1.1595971724640393</v>
      </c>
      <c r="H463">
        <f>(_coefficients_!H$2 - _raw_predictions_!H463*(1-_raw_predictions_!$M463*'Score Dashboard'!$B$2) - _raw_predictions_!$M463*'Score Dashboard'!$B$2*_coefficients_!H$12)/_coefficients_!H$9</f>
        <v>0.71210425579971315</v>
      </c>
      <c r="I463">
        <f>(1-_raw_predictions_!$M463*'Score Dashboard'!$B$2) * _raw_predictions_!I463/_coefficients_!L$2 * (_raw_predictions_!J463-_coefficients_!I$2)/_coefficients_!I$9</f>
        <v>-0.39116340089915247</v>
      </c>
      <c r="J463">
        <f>(1-_raw_predictions_!$M463*'Score Dashboard'!$B$2) * _raw_predictions_!K463/_coefficients_!M$2 * (_raw_predictions_!L463-_coefficients_!J$2)/_coefficients_!J$9</f>
        <v>0.30165180184618129</v>
      </c>
    </row>
    <row r="464" spans="1:10">
      <c r="A464" t="str">
        <f>_raw_predictions_!A464</f>
        <v>Isaiah Hartenstein</v>
      </c>
      <c r="B464">
        <f>(_raw_predictions_!B464*(1-_raw_predictions_!$M464) + 'Score Dashboard'!$B$2*_raw_predictions_!$M464*_coefficients_!B$12- _coefficients_!B$2)/_coefficients_!B$9</f>
        <v>-1.0557817311610773</v>
      </c>
      <c r="C464">
        <f>(_raw_predictions_!C464*(1-_raw_predictions_!$M464*'Score Dashboard'!$B$2) + 'Score Dashboard'!$B$2*_raw_predictions_!$M464*_coefficients_!C$12- _coefficients_!C$2)/_coefficients_!C$9</f>
        <v>0.28384974133519114</v>
      </c>
      <c r="D464">
        <f>(_raw_predictions_!D464*(1-_raw_predictions_!$M464*'Score Dashboard'!$B$2) + 'Score Dashboard'!$B$2*_raw_predictions_!$M464*_coefficients_!D$12- _coefficients_!D$2)/_coefficients_!D$9</f>
        <v>-0.92313340628861429</v>
      </c>
      <c r="E464">
        <f>(_raw_predictions_!E464*(1-_raw_predictions_!$M464*'Score Dashboard'!$B$2) + 'Score Dashboard'!$B$2*_raw_predictions_!$M464*_coefficients_!E$12- _coefficients_!E$2)/_coefficients_!E$9</f>
        <v>-0.36669536294629057</v>
      </c>
      <c r="F464">
        <f>(_raw_predictions_!F464*(1-_raw_predictions_!$M464*'Score Dashboard'!$B$2) + 'Score Dashboard'!$B$2*_raw_predictions_!$M464*_coefficients_!F$12- _coefficients_!F$2)/_coefficients_!F$9</f>
        <v>0.28179378346040923</v>
      </c>
      <c r="G464">
        <f>(_raw_predictions_!G464*(1-_raw_predictions_!$M464*'Score Dashboard'!$B$2) + 'Score Dashboard'!$B$2*_raw_predictions_!$M464*_coefficients_!G$12- _coefficients_!G$2)/_coefficients_!G$9</f>
        <v>-1.1231755080870129</v>
      </c>
      <c r="H464">
        <f>(_coefficients_!H$2 - _raw_predictions_!H464*(1-_raw_predictions_!$M464*'Score Dashboard'!$B$2) - _raw_predictions_!$M464*'Score Dashboard'!$B$2*_coefficients_!H$12)/_coefficients_!H$9</f>
        <v>0.66371440574321494</v>
      </c>
      <c r="I464">
        <f>(1-_raw_predictions_!$M464*'Score Dashboard'!$B$2) * _raw_predictions_!I464/_coefficients_!L$2 * (_raw_predictions_!J464-_coefficients_!I$2)/_coefficients_!I$9</f>
        <v>-0.23866029578677964</v>
      </c>
      <c r="J464">
        <f>(1-_raw_predictions_!$M464*'Score Dashboard'!$B$2) * _raw_predictions_!K464/_coefficients_!M$2 * (_raw_predictions_!L464-_coefficients_!J$2)/_coefficients_!J$9</f>
        <v>0.22772573553678169</v>
      </c>
    </row>
    <row r="465" spans="1:10">
      <c r="A465" t="str">
        <f>_raw_predictions_!A465</f>
        <v>Isaac Okoro</v>
      </c>
      <c r="B465">
        <f>(_raw_predictions_!B465*(1-_raw_predictions_!$M465) + 'Score Dashboard'!$B$2*_raw_predictions_!$M465*_coefficients_!B$12- _coefficients_!B$2)/_coefficients_!B$9</f>
        <v>-0.76497060048798804</v>
      </c>
      <c r="C465">
        <f>(_raw_predictions_!C465*(1-_raw_predictions_!$M465*'Score Dashboard'!$B$2) + 'Score Dashboard'!$B$2*_raw_predictions_!$M465*_coefficients_!C$12- _coefficients_!C$2)/_coefficients_!C$9</f>
        <v>-0.7250009404933121</v>
      </c>
      <c r="D465">
        <f>(_raw_predictions_!D465*(1-_raw_predictions_!$M465*'Score Dashboard'!$B$2) + 'Score Dashboard'!$B$2*_raw_predictions_!$M465*_coefficients_!D$12- _coefficients_!D$2)/_coefficients_!D$9</f>
        <v>-0.76370209099881337</v>
      </c>
      <c r="E465">
        <f>(_raw_predictions_!E465*(1-_raw_predictions_!$M465*'Score Dashboard'!$B$2) + 'Score Dashboard'!$B$2*_raw_predictions_!$M465*_coefficients_!E$12- _coefficients_!E$2)/_coefficients_!E$9</f>
        <v>-3.3600389227368334E-2</v>
      </c>
      <c r="F465">
        <f>(_raw_predictions_!F465*(1-_raw_predictions_!$M465*'Score Dashboard'!$B$2) + 'Score Dashboard'!$B$2*_raw_predictions_!$M465*_coefficients_!F$12- _coefficients_!F$2)/_coefficients_!F$9</f>
        <v>-0.33026110821152765</v>
      </c>
      <c r="G465">
        <f>(_raw_predictions_!G465*(1-_raw_predictions_!$M465*'Score Dashboard'!$B$2) + 'Score Dashboard'!$B$2*_raw_predictions_!$M465*_coefficients_!G$12- _coefficients_!G$2)/_coefficients_!G$9</f>
        <v>-0.37125057229302955</v>
      </c>
      <c r="H465">
        <f>(_coefficients_!H$2 - _raw_predictions_!H465*(1-_raw_predictions_!$M465*'Score Dashboard'!$B$2) - _raw_predictions_!$M465*'Score Dashboard'!$B$2*_coefficients_!H$12)/_coefficients_!H$9</f>
        <v>0.71477971577603294</v>
      </c>
      <c r="I465">
        <f>(1-_raw_predictions_!$M465*'Score Dashboard'!$B$2) * _raw_predictions_!I465/_coefficients_!L$2 * (_raw_predictions_!J465-_coefficients_!I$2)/_coefficients_!I$9</f>
        <v>-5.0134245812195534E-2</v>
      </c>
      <c r="J465">
        <f>(1-_raw_predictions_!$M465*'Score Dashboard'!$B$2) * _raw_predictions_!K465/_coefficients_!M$2 * (_raw_predictions_!L465-_coefficients_!J$2)/_coefficients_!J$9</f>
        <v>-9.1268521760291321E-2</v>
      </c>
    </row>
    <row r="466" spans="1:10">
      <c r="A466" t="str">
        <f>_raw_predictions_!A466</f>
        <v>Immanuel Quickley</v>
      </c>
      <c r="B466">
        <f>(_raw_predictions_!B466*(1-_raw_predictions_!$M466) + 'Score Dashboard'!$B$2*_raw_predictions_!$M466*_coefficients_!B$12- _coefficients_!B$2)/_coefficients_!B$9</f>
        <v>9.1214136964101369E-2</v>
      </c>
      <c r="C466">
        <f>(_raw_predictions_!C466*(1-_raw_predictions_!$M466*'Score Dashboard'!$B$2) + 'Score Dashboard'!$B$2*_raw_predictions_!$M466*_coefficients_!C$12- _coefficients_!C$2)/_coefficients_!C$9</f>
        <v>-0.48900537487277279</v>
      </c>
      <c r="D466">
        <f>(_raw_predictions_!D466*(1-_raw_predictions_!$M466*'Score Dashboard'!$B$2) + 'Score Dashboard'!$B$2*_raw_predictions_!$M466*_coefficients_!D$12- _coefficients_!D$2)/_coefficients_!D$9</f>
        <v>0.19941820384111628</v>
      </c>
      <c r="E466">
        <f>(_raw_predictions_!E466*(1-_raw_predictions_!$M466*'Score Dashboard'!$B$2) + 'Score Dashboard'!$B$2*_raw_predictions_!$M466*_coefficients_!E$12- _coefficients_!E$2)/_coefficients_!E$9</f>
        <v>0.13187142362502147</v>
      </c>
      <c r="F466">
        <f>(_raw_predictions_!F466*(1-_raw_predictions_!$M466*'Score Dashboard'!$B$2) + 'Score Dashboard'!$B$2*_raw_predictions_!$M466*_coefficients_!F$12- _coefficients_!F$2)/_coefficients_!F$9</f>
        <v>-0.74050166043556587</v>
      </c>
      <c r="G466">
        <f>(_raw_predictions_!G466*(1-_raw_predictions_!$M466*'Score Dashboard'!$B$2) + 'Score Dashboard'!$B$2*_raw_predictions_!$M466*_coefficients_!G$12- _coefficients_!G$2)/_coefficients_!G$9</f>
        <v>0.60777461309082481</v>
      </c>
      <c r="H466">
        <f>(_coefficients_!H$2 - _raw_predictions_!H466*(1-_raw_predictions_!$M466*'Score Dashboard'!$B$2) - _raw_predictions_!$M466*'Score Dashboard'!$B$2*_coefficients_!H$12)/_coefficients_!H$9</f>
        <v>0.18841323698010906</v>
      </c>
      <c r="I466">
        <f>(1-_raw_predictions_!$M466*'Score Dashboard'!$B$2) * _raw_predictions_!I466/_coefficients_!L$2 * (_raw_predictions_!J466-_coefficients_!I$2)/_coefficients_!I$9</f>
        <v>0.3908090857023187</v>
      </c>
      <c r="J466">
        <f>(1-_raw_predictions_!$M466*'Score Dashboard'!$B$2) * _raw_predictions_!K466/_coefficients_!M$2 * (_raw_predictions_!L466-_coefficients_!J$2)/_coefficients_!J$9</f>
        <v>-0.63479300591669097</v>
      </c>
    </row>
    <row r="467" spans="1:10">
      <c r="A467" t="str">
        <f>_raw_predictions_!A467</f>
        <v>Herbert Jones</v>
      </c>
      <c r="B467">
        <f>(_raw_predictions_!B467*(1-_raw_predictions_!$M467) + 'Score Dashboard'!$B$2*_raw_predictions_!$M467*_coefficients_!B$12- _coefficients_!B$2)/_coefficients_!B$9</f>
        <v>-0.59777855269102542</v>
      </c>
      <c r="C467">
        <f>(_raw_predictions_!C467*(1-_raw_predictions_!$M467*'Score Dashboard'!$B$2) + 'Score Dashboard'!$B$2*_raw_predictions_!$M467*_coefficients_!C$12- _coefficients_!C$2)/_coefficients_!C$9</f>
        <v>-0.46123806427302233</v>
      </c>
      <c r="D467">
        <f>(_raw_predictions_!D467*(1-_raw_predictions_!$M467*'Score Dashboard'!$B$2) + 'Score Dashboard'!$B$2*_raw_predictions_!$M467*_coefficients_!D$12- _coefficients_!D$2)/_coefficients_!D$9</f>
        <v>-0.41639297941116543</v>
      </c>
      <c r="E467">
        <f>(_raw_predictions_!E467*(1-_raw_predictions_!$M467*'Score Dashboard'!$B$2) + 'Score Dashboard'!$B$2*_raw_predictions_!$M467*_coefficients_!E$12- _coefficients_!E$2)/_coefficients_!E$9</f>
        <v>0.76259724924285721</v>
      </c>
      <c r="F467">
        <f>(_raw_predictions_!F467*(1-_raw_predictions_!$M467*'Score Dashboard'!$B$2) + 'Score Dashboard'!$B$2*_raw_predictions_!$M467*_coefficients_!F$12- _coefficients_!F$2)/_coefficients_!F$9</f>
        <v>4.0214275561247965E-2</v>
      </c>
      <c r="G467">
        <f>(_raw_predictions_!G467*(1-_raw_predictions_!$M467*'Score Dashboard'!$B$2) + 'Score Dashboard'!$B$2*_raw_predictions_!$M467*_coefficients_!G$12- _coefficients_!G$2)/_coefficients_!G$9</f>
        <v>-0.44821406745139536</v>
      </c>
      <c r="H467">
        <f>(_coefficients_!H$2 - _raw_predictions_!H467*(1-_raw_predictions_!$M467*'Score Dashboard'!$B$2) - _raw_predictions_!$M467*'Score Dashboard'!$B$2*_coefficients_!H$12)/_coefficients_!H$9</f>
        <v>0.39616043266907591</v>
      </c>
      <c r="I467">
        <f>(1-_raw_predictions_!$M467*'Score Dashboard'!$B$2) * _raw_predictions_!I467/_coefficients_!L$2 * (_raw_predictions_!J467-_coefficients_!I$2)/_coefficients_!I$9</f>
        <v>5.7160035962923739E-2</v>
      </c>
      <c r="J467">
        <f>(1-_raw_predictions_!$M467*'Score Dashboard'!$B$2) * _raw_predictions_!K467/_coefficients_!M$2 * (_raw_predictions_!L467-_coefficients_!J$2)/_coefficients_!J$9</f>
        <v>-0.12531884952779571</v>
      </c>
    </row>
    <row r="468" spans="1:10">
      <c r="A468" t="str">
        <f>_raw_predictions_!A468</f>
        <v>Haywood Highsmith</v>
      </c>
      <c r="B468">
        <f>(_raw_predictions_!B468*(1-_raw_predictions_!$M468) + 'Score Dashboard'!$B$2*_raw_predictions_!$M468*_coefficients_!B$12- _coefficients_!B$2)/_coefficients_!B$9</f>
        <v>-1.1826551157827303</v>
      </c>
      <c r="C468">
        <f>(_raw_predictions_!C468*(1-_raw_predictions_!$M468*'Score Dashboard'!$B$2) + 'Score Dashboard'!$B$2*_raw_predictions_!$M468*_coefficients_!C$12- _coefficients_!C$2)/_coefficients_!C$9</f>
        <v>-0.80459716491362088</v>
      </c>
      <c r="D468">
        <f>(_raw_predictions_!D468*(1-_raw_predictions_!$M468*'Score Dashboard'!$B$2) + 'Score Dashboard'!$B$2*_raw_predictions_!$M468*_coefficients_!D$12- _coefficients_!D$2)/_coefficients_!D$9</f>
        <v>-1.1271179147478507</v>
      </c>
      <c r="E468">
        <f>(_raw_predictions_!E468*(1-_raw_predictions_!$M468*'Score Dashboard'!$B$2) + 'Score Dashboard'!$B$2*_raw_predictions_!$M468*_coefficients_!E$12- _coefficients_!E$2)/_coefficients_!E$9</f>
        <v>-0.44601018221612349</v>
      </c>
      <c r="F468">
        <f>(_raw_predictions_!F468*(1-_raw_predictions_!$M468*'Score Dashboard'!$B$2) + 'Score Dashboard'!$B$2*_raw_predictions_!$M468*_coefficients_!F$12- _coefficients_!F$2)/_coefficients_!F$9</f>
        <v>-0.60376054254718747</v>
      </c>
      <c r="G468">
        <f>(_raw_predictions_!G468*(1-_raw_predictions_!$M468*'Score Dashboard'!$B$2) + 'Score Dashboard'!$B$2*_raw_predictions_!$M468*_coefficients_!G$12- _coefficients_!G$2)/_coefficients_!G$9</f>
        <v>-0.66148634030422904</v>
      </c>
      <c r="H468">
        <f>(_coefficients_!H$2 - _raw_predictions_!H468*(1-_raw_predictions_!$M468*'Score Dashboard'!$B$2) - _raw_predictions_!$M468*'Score Dashboard'!$B$2*_coefficients_!H$12)/_coefficients_!H$9</f>
        <v>0.88589946243274353</v>
      </c>
      <c r="I468">
        <f>(1-_raw_predictions_!$M468*'Score Dashboard'!$B$2) * _raw_predictions_!I468/_coefficients_!L$2 * (_raw_predictions_!J468-_coefficients_!I$2)/_coefficients_!I$9</f>
        <v>-0.20677474696556691</v>
      </c>
      <c r="J468">
        <f>(1-_raw_predictions_!$M468*'Score Dashboard'!$B$2) * _raw_predictions_!K468/_coefficients_!M$2 * (_raw_predictions_!L468-_coefficients_!J$2)/_coefficients_!J$9</f>
        <v>-0.11393538954060266</v>
      </c>
    </row>
    <row r="469" spans="1:10">
      <c r="A469" t="str">
        <f>_raw_predictions_!A469</f>
        <v>Harrison Barnes</v>
      </c>
      <c r="B469">
        <f>(_raw_predictions_!B469*(1-_raw_predictions_!$M469) + 'Score Dashboard'!$B$2*_raw_predictions_!$M469*_coefficients_!B$12- _coefficients_!B$2)/_coefficients_!B$9</f>
        <v>4.020951698419196E-4</v>
      </c>
      <c r="C469">
        <f>(_raw_predictions_!C469*(1-_raw_predictions_!$M469*'Score Dashboard'!$B$2) + 'Score Dashboard'!$B$2*_raw_predictions_!$M469*_coefficients_!C$12- _coefficients_!C$2)/_coefficients_!C$9</f>
        <v>-0.11652662361493502</v>
      </c>
      <c r="D469">
        <f>(_raw_predictions_!D469*(1-_raw_predictions_!$M469*'Score Dashboard'!$B$2) + 'Score Dashboard'!$B$2*_raw_predictions_!$M469*_coefficients_!D$12- _coefficients_!D$2)/_coefficients_!D$9</f>
        <v>-0.77679434993393082</v>
      </c>
      <c r="E469">
        <f>(_raw_predictions_!E469*(1-_raw_predictions_!$M469*'Score Dashboard'!$B$2) + 'Score Dashboard'!$B$2*_raw_predictions_!$M469*_coefficients_!E$12- _coefficients_!E$2)/_coefficients_!E$9</f>
        <v>-0.33071627480365667</v>
      </c>
      <c r="F469">
        <f>(_raw_predictions_!F469*(1-_raw_predictions_!$M469*'Score Dashboard'!$B$2) + 'Score Dashboard'!$B$2*_raw_predictions_!$M469*_coefficients_!F$12- _coefficients_!F$2)/_coefficients_!F$9</f>
        <v>-0.70062980098932881</v>
      </c>
      <c r="G469">
        <f>(_raw_predictions_!G469*(1-_raw_predictions_!$M469*'Score Dashboard'!$B$2) + 'Score Dashboard'!$B$2*_raw_predictions_!$M469*_coefficients_!G$12- _coefficients_!G$2)/_coefficients_!G$9</f>
        <v>0.25109828802781342</v>
      </c>
      <c r="H469">
        <f>(_coefficients_!H$2 - _raw_predictions_!H469*(1-_raw_predictions_!$M469*'Score Dashboard'!$B$2) - _raw_predictions_!$M469*'Score Dashboard'!$B$2*_coefficients_!H$12)/_coefficients_!H$9</f>
        <v>0.5580168456782183</v>
      </c>
      <c r="I469">
        <f>(1-_raw_predictions_!$M469*'Score Dashboard'!$B$2) * _raw_predictions_!I469/_coefficients_!L$2 * (_raw_predictions_!J469-_coefficients_!I$2)/_coefficients_!I$9</f>
        <v>0.22274858031954875</v>
      </c>
      <c r="J469">
        <f>(1-_raw_predictions_!$M469*'Score Dashboard'!$B$2) * _raw_predictions_!K469/_coefficients_!M$2 * (_raw_predictions_!L469-_coefficients_!J$2)/_coefficients_!J$9</f>
        <v>-0.16664393358553034</v>
      </c>
    </row>
    <row r="470" spans="1:10">
      <c r="A470" t="str">
        <f>_raw_predictions_!A470</f>
        <v>Hamidou Diallo</v>
      </c>
      <c r="B470">
        <f>(_raw_predictions_!B470*(1-_raw_predictions_!$M470) + 'Score Dashboard'!$B$2*_raw_predictions_!$M470*_coefficients_!B$12- _coefficients_!B$2)/_coefficients_!B$9</f>
        <v>-0.78906563817813491</v>
      </c>
      <c r="C470">
        <f>(_raw_predictions_!C470*(1-_raw_predictions_!$M470*'Score Dashboard'!$B$2) + 'Score Dashboard'!$B$2*_raw_predictions_!$M470*_coefficients_!C$12- _coefficients_!C$2)/_coefficients_!C$9</f>
        <v>-0.73241635731770471</v>
      </c>
      <c r="D470">
        <f>(_raw_predictions_!D470*(1-_raw_predictions_!$M470*'Score Dashboard'!$B$2) + 'Score Dashboard'!$B$2*_raw_predictions_!$M470*_coefficients_!D$12- _coefficients_!D$2)/_coefficients_!D$9</f>
        <v>-1.0039499708709179</v>
      </c>
      <c r="E470">
        <f>(_raw_predictions_!E470*(1-_raw_predictions_!$M470*'Score Dashboard'!$B$2) + 'Score Dashboard'!$B$2*_raw_predictions_!$M470*_coefficients_!E$12- _coefficients_!E$2)/_coefficients_!E$9</f>
        <v>3.1176114829303138E-2</v>
      </c>
      <c r="F470">
        <f>(_raw_predictions_!F470*(1-_raw_predictions_!$M470*'Score Dashboard'!$B$2) + 'Score Dashboard'!$B$2*_raw_predictions_!$M470*_coefficients_!F$12- _coefficients_!F$2)/_coefficients_!F$9</f>
        <v>-0.53623204512963885</v>
      </c>
      <c r="G470">
        <f>(_raw_predictions_!G470*(1-_raw_predictions_!$M470*'Score Dashboard'!$B$2) + 'Score Dashboard'!$B$2*_raw_predictions_!$M470*_coefficients_!G$12- _coefficients_!G$2)/_coefficients_!G$9</f>
        <v>-1.0526608800484079</v>
      </c>
      <c r="H470">
        <f>(_coefficients_!H$2 - _raw_predictions_!H470*(1-_raw_predictions_!$M470*'Score Dashboard'!$B$2) - _raw_predictions_!$M470*'Score Dashboard'!$B$2*_coefficients_!H$12)/_coefficients_!H$9</f>
        <v>0.52852741890574439</v>
      </c>
      <c r="I470">
        <f>(1-_raw_predictions_!$M470*'Score Dashboard'!$B$2) * _raw_predictions_!I470/_coefficients_!L$2 * (_raw_predictions_!J470-_coefficients_!I$2)/_coefficients_!I$9</f>
        <v>-0.42184442439424302</v>
      </c>
      <c r="J470">
        <f>(1-_raw_predictions_!$M470*'Score Dashboard'!$B$2) * _raw_predictions_!K470/_coefficients_!M$2 * (_raw_predictions_!L470-_coefficients_!J$2)/_coefficients_!J$9</f>
        <v>0.18409519233077504</v>
      </c>
    </row>
    <row r="471" spans="1:10">
      <c r="A471" t="str">
        <f>_raw_predictions_!A471</f>
        <v>Greg Brown III</v>
      </c>
      <c r="B471">
        <f>(_raw_predictions_!B471*(1-_raw_predictions_!$M471) + 'Score Dashboard'!$B$2*_raw_predictions_!$M471*_coefficients_!B$12- _coefficients_!B$2)/_coefficients_!B$9</f>
        <v>-1.1379625858002422</v>
      </c>
      <c r="C471">
        <f>(_raw_predictions_!C471*(1-_raw_predictions_!$M471*'Score Dashboard'!$B$2) + 'Score Dashboard'!$B$2*_raw_predictions_!$M471*_coefficients_!C$12- _coefficients_!C$2)/_coefficients_!C$9</f>
        <v>-0.8935108998736887</v>
      </c>
      <c r="D471">
        <f>(_raw_predictions_!D471*(1-_raw_predictions_!$M471*'Score Dashboard'!$B$2) + 'Score Dashboard'!$B$2*_raw_predictions_!$M471*_coefficients_!D$12- _coefficients_!D$2)/_coefficients_!D$9</f>
        <v>-1.0790248022128717</v>
      </c>
      <c r="E471">
        <f>(_raw_predictions_!E471*(1-_raw_predictions_!$M471*'Score Dashboard'!$B$2) + 'Score Dashboard'!$B$2*_raw_predictions_!$M471*_coefficients_!E$12- _coefficients_!E$2)/_coefficients_!E$9</f>
        <v>-0.55779658629372786</v>
      </c>
      <c r="F471">
        <f>(_raw_predictions_!F471*(1-_raw_predictions_!$M471*'Score Dashboard'!$B$2) + 'Score Dashboard'!$B$2*_raw_predictions_!$M471*_coefficients_!F$12- _coefficients_!F$2)/_coefficients_!F$9</f>
        <v>-0.48759963785425336</v>
      </c>
      <c r="G471">
        <f>(_raw_predictions_!G471*(1-_raw_predictions_!$M471*'Score Dashboard'!$B$2) + 'Score Dashboard'!$B$2*_raw_predictions_!$M471*_coefficients_!G$12- _coefficients_!G$2)/_coefficients_!G$9</f>
        <v>-0.8748347104744485</v>
      </c>
      <c r="H471">
        <f>(_coefficients_!H$2 - _raw_predictions_!H471*(1-_raw_predictions_!$M471*'Score Dashboard'!$B$2) - _raw_predictions_!$M471*'Score Dashboard'!$B$2*_coefficients_!H$12)/_coefficients_!H$9</f>
        <v>0.85852223579346876</v>
      </c>
      <c r="I471">
        <f>(1-_raw_predictions_!$M471*'Score Dashboard'!$B$2) * _raw_predictions_!I471/_coefficients_!L$2 * (_raw_predictions_!J471-_coefficients_!I$2)/_coefficients_!I$9</f>
        <v>-5.0237552112348351E-2</v>
      </c>
      <c r="J471">
        <f>(1-_raw_predictions_!$M471*'Score Dashboard'!$B$2) * _raw_predictions_!K471/_coefficients_!M$2 * (_raw_predictions_!L471-_coefficients_!J$2)/_coefficients_!J$9</f>
        <v>-3.0456486836531974E-2</v>
      </c>
    </row>
    <row r="472" spans="1:10">
      <c r="A472" t="str">
        <f>_raw_predictions_!A472</f>
        <v>Grayson Allen</v>
      </c>
      <c r="B472">
        <f>(_raw_predictions_!B472*(1-_raw_predictions_!$M472) + 'Score Dashboard'!$B$2*_raw_predictions_!$M472*_coefficients_!B$12- _coefficients_!B$2)/_coefficients_!B$9</f>
        <v>-0.68102430722004126</v>
      </c>
      <c r="C472">
        <f>(_raw_predictions_!C472*(1-_raw_predictions_!$M472*'Score Dashboard'!$B$2) + 'Score Dashboard'!$B$2*_raw_predictions_!$M472*_coefficients_!C$12- _coefficients_!C$2)/_coefficients_!C$9</f>
        <v>-0.77546592574462192</v>
      </c>
      <c r="D472">
        <f>(_raw_predictions_!D472*(1-_raw_predictions_!$M472*'Score Dashboard'!$B$2) + 'Score Dashboard'!$B$2*_raw_predictions_!$M472*_coefficients_!D$12- _coefficients_!D$2)/_coefficients_!D$9</f>
        <v>-0.58955810250109664</v>
      </c>
      <c r="E472">
        <f>(_raw_predictions_!E472*(1-_raw_predictions_!$M472*'Score Dashboard'!$B$2) + 'Score Dashboard'!$B$2*_raw_predictions_!$M472*_coefficients_!E$12- _coefficients_!E$2)/_coefficients_!E$9</f>
        <v>-0.15968577507678688</v>
      </c>
      <c r="F472">
        <f>(_raw_predictions_!F472*(1-_raw_predictions_!$M472*'Score Dashboard'!$B$2) + 'Score Dashboard'!$B$2*_raw_predictions_!$M472*_coefficients_!F$12- _coefficients_!F$2)/_coefficients_!F$9</f>
        <v>-0.66413082350329444</v>
      </c>
      <c r="G472">
        <f>(_raw_predictions_!G472*(1-_raw_predictions_!$M472*'Score Dashboard'!$B$2) + 'Score Dashboard'!$B$2*_raw_predictions_!$M472*_coefficients_!G$12- _coefficients_!G$2)/_coefficients_!G$9</f>
        <v>0.32197663247692604</v>
      </c>
      <c r="H472">
        <f>(_coefficients_!H$2 - _raw_predictions_!H472*(1-_raw_predictions_!$M472*'Score Dashboard'!$B$2) - _raw_predictions_!$M472*'Score Dashboard'!$B$2*_coefficients_!H$12)/_coefficients_!H$9</f>
        <v>0.67331840718239155</v>
      </c>
      <c r="I472">
        <f>(1-_raw_predictions_!$M472*'Score Dashboard'!$B$2) * _raw_predictions_!I472/_coefficients_!L$2 * (_raw_predictions_!J472-_coefficients_!I$2)/_coefficients_!I$9</f>
        <v>0.2191501830858503</v>
      </c>
      <c r="J472">
        <f>(1-_raw_predictions_!$M472*'Score Dashboard'!$B$2) * _raw_predictions_!K472/_coefficients_!M$2 * (_raw_predictions_!L472-_coefficients_!J$2)/_coefficients_!J$9</f>
        <v>-0.27907333011456709</v>
      </c>
    </row>
    <row r="473" spans="1:10">
      <c r="A473" t="str">
        <f>_raw_predictions_!A473</f>
        <v>Grant Williams</v>
      </c>
      <c r="B473">
        <f>(_raw_predictions_!B473*(1-_raw_predictions_!$M473) + 'Score Dashboard'!$B$2*_raw_predictions_!$M473*_coefficients_!B$12- _coefficients_!B$2)/_coefficients_!B$9</f>
        <v>-0.77385723025817077</v>
      </c>
      <c r="C473">
        <f>(_raw_predictions_!C473*(1-_raw_predictions_!$M473*'Score Dashboard'!$B$2) + 'Score Dashboard'!$B$2*_raw_predictions_!$M473*_coefficients_!C$12- _coefficients_!C$2)/_coefficients_!C$9</f>
        <v>-0.20397511171613683</v>
      </c>
      <c r="D473">
        <f>(_raw_predictions_!D473*(1-_raw_predictions_!$M473*'Score Dashboard'!$B$2) + 'Score Dashboard'!$B$2*_raw_predictions_!$M473*_coefficients_!D$12- _coefficients_!D$2)/_coefficients_!D$9</f>
        <v>-0.79363600345638452</v>
      </c>
      <c r="E473">
        <f>(_raw_predictions_!E473*(1-_raw_predictions_!$M473*'Score Dashboard'!$B$2) + 'Score Dashboard'!$B$2*_raw_predictions_!$M473*_coefficients_!E$12- _coefficients_!E$2)/_coefficients_!E$9</f>
        <v>-0.36982446809586578</v>
      </c>
      <c r="F473">
        <f>(_raw_predictions_!F473*(1-_raw_predictions_!$M473*'Score Dashboard'!$B$2) + 'Score Dashboard'!$B$2*_raw_predictions_!$M473*_coefficients_!F$12- _coefficients_!F$2)/_coefficients_!F$9</f>
        <v>-0.23896385550883453</v>
      </c>
      <c r="G473">
        <f>(_raw_predictions_!G473*(1-_raw_predictions_!$M473*'Score Dashboard'!$B$2) + 'Score Dashboard'!$B$2*_raw_predictions_!$M473*_coefficients_!G$12- _coefficients_!G$2)/_coefficients_!G$9</f>
        <v>-3.7277187257928758E-2</v>
      </c>
      <c r="H473">
        <f>(_coefficients_!H$2 - _raw_predictions_!H473*(1-_raw_predictions_!$M473*'Score Dashboard'!$B$2) - _raw_predictions_!$M473*'Score Dashboard'!$B$2*_coefficients_!H$12)/_coefficients_!H$9</f>
        <v>0.61109802564944393</v>
      </c>
      <c r="I473">
        <f>(1-_raw_predictions_!$M473*'Score Dashboard'!$B$2) * _raw_predictions_!I473/_coefficients_!L$2 * (_raw_predictions_!J473-_coefficients_!I$2)/_coefficients_!I$9</f>
        <v>2.0280547898633993E-2</v>
      </c>
      <c r="J473">
        <f>(1-_raw_predictions_!$M473*'Score Dashboard'!$B$2) * _raw_predictions_!K473/_coefficients_!M$2 * (_raw_predictions_!L473-_coefficients_!J$2)/_coefficients_!J$9</f>
        <v>-0.23064210351515071</v>
      </c>
    </row>
    <row r="474" spans="1:10">
      <c r="A474" t="str">
        <f>_raw_predictions_!A474</f>
        <v>Isaiah Roby</v>
      </c>
      <c r="B474">
        <f>(_raw_predictions_!B474*(1-_raw_predictions_!$M474) + 'Score Dashboard'!$B$2*_raw_predictions_!$M474*_coefficients_!B$12- _coefficients_!B$2)/_coefficients_!B$9</f>
        <v>-1.1173291172270019</v>
      </c>
      <c r="C474">
        <f>(_raw_predictions_!C474*(1-_raw_predictions_!$M474*'Score Dashboard'!$B$2) + 'Score Dashboard'!$B$2*_raw_predictions_!$M474*_coefficients_!C$12- _coefficients_!C$2)/_coefficients_!C$9</f>
        <v>-0.89837291275628917</v>
      </c>
      <c r="D474">
        <f>(_raw_predictions_!D474*(1-_raw_predictions_!$M474*'Score Dashboard'!$B$2) + 'Score Dashboard'!$B$2*_raw_predictions_!$M474*_coefficients_!D$12- _coefficients_!D$2)/_coefficients_!D$9</f>
        <v>-1.053682322365137</v>
      </c>
      <c r="E474">
        <f>(_raw_predictions_!E474*(1-_raw_predictions_!$M474*'Score Dashboard'!$B$2) + 'Score Dashboard'!$B$2*_raw_predictions_!$M474*_coefficients_!E$12- _coefficients_!E$2)/_coefficients_!E$9</f>
        <v>-0.56989236577014768</v>
      </c>
      <c r="F474">
        <f>(_raw_predictions_!F474*(1-_raw_predictions_!$M474*'Score Dashboard'!$B$2) + 'Score Dashboard'!$B$2*_raw_predictions_!$M474*_coefficients_!F$12- _coefficients_!F$2)/_coefficients_!F$9</f>
        <v>-0.62108500798062571</v>
      </c>
      <c r="G474">
        <f>(_raw_predictions_!G474*(1-_raw_predictions_!$M474*'Score Dashboard'!$B$2) + 'Score Dashboard'!$B$2*_raw_predictions_!$M474*_coefficients_!G$12- _coefficients_!G$2)/_coefficients_!G$9</f>
        <v>-0.83579314073267352</v>
      </c>
      <c r="H474">
        <f>(_coefficients_!H$2 - _raw_predictions_!H474*(1-_raw_predictions_!$M474*'Score Dashboard'!$B$2) - _raw_predictions_!$M474*'Score Dashboard'!$B$2*_coefficients_!H$12)/_coefficients_!H$9</f>
        <v>0.86074693597207452</v>
      </c>
      <c r="I474">
        <f>(1-_raw_predictions_!$M474*'Score Dashboard'!$B$2) * _raw_predictions_!I474/_coefficients_!L$2 * (_raw_predictions_!J474-_coefficients_!I$2)/_coefficients_!I$9</f>
        <v>-0.12177664362413372</v>
      </c>
      <c r="J474">
        <f>(1-_raw_predictions_!$M474*'Score Dashboard'!$B$2) * _raw_predictions_!K474/_coefficients_!M$2 * (_raw_predictions_!L474-_coefficients_!J$2)/_coefficients_!J$9</f>
        <v>-8.4732774334647459E-2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DBE8-30B0-43BC-8396-A376CD63194C}">
  <dimension ref="A1:K474"/>
  <sheetViews>
    <sheetView workbookViewId="0">
      <selection activeCell="J1" sqref="J1:J1048576"/>
    </sheetView>
  </sheetViews>
  <sheetFormatPr defaultRowHeight="14.5"/>
  <cols>
    <col min="1" max="1" width="23.54296875" bestFit="1" customWidth="1"/>
  </cols>
  <sheetData>
    <row r="1" spans="1:11">
      <c r="A1" t="str">
        <f>_raw_predictions_!A1</f>
        <v>player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11</v>
      </c>
      <c r="K1" t="s">
        <v>489</v>
      </c>
    </row>
    <row r="2" spans="1:11">
      <c r="A2" t="str">
        <f>_raw_predictions_!A2</f>
        <v>Marko Simonovic</v>
      </c>
      <c r="B2">
        <f>(_raw_predictions_!B2*(1-_raw_predictions_!$M2*'Score Dashboard'!$B$2) + 'Score Dashboard'!$B$2*_raw_predictions_!$M2*_coefficients_!B$12- _coefficients_!B$2)/_coefficients_!B$7</f>
        <v>-0.94691013652109224</v>
      </c>
      <c r="C2">
        <f>(_raw_predictions_!C2*(1-_raw_predictions_!$M2*'Score Dashboard'!$B$2) + 'Score Dashboard'!$B$2*_raw_predictions_!$M2*_coefficients_!C$12- _coefficients_!C$2)/_coefficients_!C$7</f>
        <v>-0.74408776401331378</v>
      </c>
      <c r="D2">
        <f>(_raw_predictions_!D2*(1-_raw_predictions_!$M2*'Score Dashboard'!$B$2) + 'Score Dashboard'!$B$2*_raw_predictions_!$M2*_coefficients_!D$12- _coefficients_!D$2)/_coefficients_!D$7</f>
        <v>-0.80831093793987296</v>
      </c>
      <c r="E2">
        <f>(_raw_predictions_!E2*(1-_raw_predictions_!$M2*'Score Dashboard'!$B$2) + 'Score Dashboard'!$B$2*_raw_predictions_!$M2*_coefficients_!E$12- _coefficients_!E$2)/_coefficients_!E$7</f>
        <v>-0.65059665290881308</v>
      </c>
      <c r="F2">
        <f>(_raw_predictions_!F2*(1-_raw_predictions_!$M2*'Score Dashboard'!$B$2) + 'Score Dashboard'!$B$2*_raw_predictions_!$M2*_coefficients_!F$12- _coefficients_!F$2)/_coefficients_!F$7</f>
        <v>-0.27372623584566608</v>
      </c>
      <c r="G2">
        <f>(_raw_predictions_!G2*(1-_raw_predictions_!$M2*'Score Dashboard'!$B$2) + 'Score Dashboard'!$B$2*_raw_predictions_!$M2*_coefficients_!G$12- _coefficients_!G$2)/_coefficients_!G$7</f>
        <v>-0.62776807580813765</v>
      </c>
      <c r="H2">
        <f>(_coefficients_!H$2 - _raw_predictions_!H2*(1-_raw_predictions_!$M2*'Score Dashboard'!$B$2) - _raw_predictions_!$M2*'Score Dashboard'!$B$2*_coefficients_!H$12)/_coefficients_!H$7</f>
        <v>0.77696676083805183</v>
      </c>
      <c r="I2">
        <f>(1-_raw_predictions_!$M2*'Score Dashboard'!$B$2) * _raw_predictions_!I2/_coefficients_!L$2 * (_raw_predictions_!J2-_coefficients_!I$2)/_coefficients_!I$7</f>
        <v>-2.9596316214402039E-2</v>
      </c>
      <c r="J2">
        <f>(1-_raw_predictions_!$M2*'Score Dashboard'!$B$2) *_raw_predictions_!K2/_coefficients_!M$2 * (_raw_predictions_!L2-_coefficients_!J$2)/_coefficients_!J$7</f>
        <v>8.3246464291458558E-3</v>
      </c>
      <c r="K2">
        <f>SUM(B2:J2)</f>
        <v>-3.2957047119840999</v>
      </c>
    </row>
    <row r="3" spans="1:11">
      <c r="A3" t="str">
        <f>_raw_predictions_!A3</f>
        <v>Marvin Bagley III</v>
      </c>
      <c r="B3">
        <f>(_raw_predictions_!B3*(1-_raw_predictions_!$M3*'Score Dashboard'!$B$2) + 'Score Dashboard'!$B$2*_raw_predictions_!$M3*_coefficients_!B$12- _coefficients_!B$2)/_coefficients_!B$7</f>
        <v>-0.53264049213123554</v>
      </c>
      <c r="C3">
        <f>(_raw_predictions_!C3*(1-_raw_predictions_!$M3*'Score Dashboard'!$B$2) + 'Score Dashboard'!$B$2*_raw_predictions_!$M3*_coefficients_!C$12- _coefficients_!C$2)/_coefficients_!C$7</f>
        <v>2.822743975134968E-2</v>
      </c>
      <c r="D3">
        <f>(_raw_predictions_!D3*(1-_raw_predictions_!$M3*'Score Dashboard'!$B$2) + 'Score Dashboard'!$B$2*_raw_predictions_!$M3*_coefficients_!D$12- _coefficients_!D$2)/_coefficients_!D$7</f>
        <v>-0.83072808131020548</v>
      </c>
      <c r="E3">
        <f>(_raw_predictions_!E3*(1-_raw_predictions_!$M3*'Score Dashboard'!$B$2) + 'Score Dashboard'!$B$2*_raw_predictions_!$M3*_coefficients_!E$12- _coefficients_!E$2)/_coefficients_!E$7</f>
        <v>-0.58472386340217053</v>
      </c>
      <c r="F3">
        <f>(_raw_predictions_!F3*(1-_raw_predictions_!$M3*'Score Dashboard'!$B$2) + 'Score Dashboard'!$B$2*_raw_predictions_!$M3*_coefficients_!F$12- _coefficients_!F$2)/_coefficients_!F$7</f>
        <v>-9.4741648239165921E-2</v>
      </c>
      <c r="G3">
        <f>(_raw_predictions_!G3*(1-_raw_predictions_!$M3*'Score Dashboard'!$B$2) + 'Score Dashboard'!$B$2*_raw_predictions_!$M3*_coefficients_!G$12- _coefficients_!G$2)/_coefficients_!G$7</f>
        <v>-0.58095327923573736</v>
      </c>
      <c r="H3">
        <f>(_coefficients_!H$2 - _raw_predictions_!H3*(1-_raw_predictions_!$M3*'Score Dashboard'!$B$2) - _raw_predictions_!$M3*'Score Dashboard'!$B$2*_coefficients_!H$12)/_coefficients_!H$7</f>
        <v>0.57412204057997018</v>
      </c>
      <c r="I3">
        <f>(1-_raw_predictions_!$M3*'Score Dashboard'!$B$2) * _raw_predictions_!I3/_coefficients_!L$2 * (_raw_predictions_!J3-_coefficients_!I$2)/_coefficients_!I$7</f>
        <v>-6.9608332331343475E-2</v>
      </c>
      <c r="J3">
        <f>(1-_raw_predictions_!$M3*'Score Dashboard'!$B$2) *_raw_predictions_!K3/_coefficients_!M$2 * (_raw_predictions_!L3-_coefficients_!J$2)/_coefficients_!J$7</f>
        <v>9.5332896249385332E-2</v>
      </c>
      <c r="K3">
        <f t="shared" ref="K3:K66" si="0">SUM(B3:J3)</f>
        <v>-1.9957133200691533</v>
      </c>
    </row>
    <row r="4" spans="1:11">
      <c r="A4" t="str">
        <f>_raw_predictions_!A4</f>
        <v>Mason Plumlee</v>
      </c>
      <c r="B4">
        <f>(_raw_predictions_!B4*(1-_raw_predictions_!$M4*'Score Dashboard'!$B$2) + 'Score Dashboard'!$B$2*_raw_predictions_!$M4*_coefficients_!B$12- _coefficients_!B$2)/_coefficients_!B$7</f>
        <v>-0.51608160453263152</v>
      </c>
      <c r="C4">
        <f>(_raw_predictions_!C4*(1-_raw_predictions_!$M4*'Score Dashboard'!$B$2) + 'Score Dashboard'!$B$2*_raw_predictions_!$M4*_coefficients_!C$12- _coefficients_!C$2)/_coefficients_!C$7</f>
        <v>0.53004438048531266</v>
      </c>
      <c r="D4">
        <f>(_raw_predictions_!D4*(1-_raw_predictions_!$M4*'Score Dashboard'!$B$2) + 'Score Dashboard'!$B$2*_raw_predictions_!$M4*_coefficients_!D$12- _coefficients_!D$2)/_coefficients_!D$7</f>
        <v>-0.1724196817367683</v>
      </c>
      <c r="E4">
        <f>(_raw_predictions_!E4*(1-_raw_predictions_!$M4*'Score Dashboard'!$B$2) + 'Score Dashboard'!$B$2*_raw_predictions_!$M4*_coefficients_!E$12- _coefficients_!E$2)/_coefficients_!E$7</f>
        <v>-0.31260705889324208</v>
      </c>
      <c r="F4">
        <f>(_raw_predictions_!F4*(1-_raw_predictions_!$M4*'Score Dashboard'!$B$2) + 'Score Dashboard'!$B$2*_raw_predictions_!$M4*_coefficients_!F$12- _coefficients_!F$2)/_coefficients_!F$7</f>
        <v>-3.1481348182743092E-4</v>
      </c>
      <c r="G4">
        <f>(_raw_predictions_!G4*(1-_raw_predictions_!$M4*'Score Dashboard'!$B$2) + 'Score Dashboard'!$B$2*_raw_predictions_!$M4*_coefficients_!G$12- _coefficients_!G$2)/_coefficients_!G$7</f>
        <v>-0.96431286861687315</v>
      </c>
      <c r="H4">
        <f>(_coefficients_!H$2 - _raw_predictions_!H4*(1-_raw_predictions_!$M4*'Score Dashboard'!$B$2) - _raw_predictions_!$M4*'Score Dashboard'!$B$2*_coefficients_!H$12)/_coefficients_!H$7</f>
        <v>0.13903173315809161</v>
      </c>
      <c r="I4">
        <f>(1-_raw_predictions_!$M4*'Score Dashboard'!$B$2) * _raw_predictions_!I4/_coefficients_!L$2 * (_raw_predictions_!J4-_coefficients_!I$2)/_coefficients_!I$7</f>
        <v>-1.2922413605652603</v>
      </c>
      <c r="J4">
        <f>(1-_raw_predictions_!$M4*'Score Dashboard'!$B$2) *_raw_predictions_!K4/_coefficients_!M$2 * (_raw_predictions_!L4-_coefficients_!J$2)/_coefficients_!J$7</f>
        <v>0.68811972247564113</v>
      </c>
      <c r="K4">
        <f t="shared" si="0"/>
        <v>-1.9007815517075577</v>
      </c>
    </row>
    <row r="5" spans="1:11">
      <c r="A5" t="str">
        <f>_raw_predictions_!A5</f>
        <v>Matisse Thybulle</v>
      </c>
      <c r="B5">
        <f>(_raw_predictions_!B5*(1-_raw_predictions_!$M5*'Score Dashboard'!$B$2) + 'Score Dashboard'!$B$2*_raw_predictions_!$M5*_coefficients_!B$12- _coefficients_!B$2)/_coefficients_!B$7</f>
        <v>-0.91177036686094903</v>
      </c>
      <c r="C5">
        <f>(_raw_predictions_!C5*(1-_raw_predictions_!$M5*'Score Dashboard'!$B$2) + 'Score Dashboard'!$B$2*_raw_predictions_!$M5*_coefficients_!C$12- _coefficients_!C$2)/_coefficients_!C$7</f>
        <v>-0.72700224123955082</v>
      </c>
      <c r="D5">
        <f>(_raw_predictions_!D5*(1-_raw_predictions_!$M5*'Score Dashboard'!$B$2) + 'Score Dashboard'!$B$2*_raw_predictions_!$M5*_coefficients_!D$12- _coefficients_!D$2)/_coefficients_!D$7</f>
        <v>-0.75701887432466031</v>
      </c>
      <c r="E5">
        <f>(_raw_predictions_!E5*(1-_raw_predictions_!$M5*'Score Dashboard'!$B$2) + 'Score Dashboard'!$B$2*_raw_predictions_!$M5*_coefficients_!E$12- _coefficients_!E$2)/_coefficients_!E$7</f>
        <v>0.28594272453494074</v>
      </c>
      <c r="F5">
        <f>(_raw_predictions_!F5*(1-_raw_predictions_!$M5*'Score Dashboard'!$B$2) + 'Score Dashboard'!$B$2*_raw_predictions_!$M5*_coefficients_!F$12- _coefficients_!F$2)/_coefficients_!F$7</f>
        <v>2.6378958099738597E-2</v>
      </c>
      <c r="G5">
        <f>(_raw_predictions_!G5*(1-_raw_predictions_!$M5*'Score Dashboard'!$B$2) + 'Score Dashboard'!$B$2*_raw_predictions_!$M5*_coefficients_!G$12- _coefficients_!G$2)/_coefficients_!G$7</f>
        <v>-0.36255164093695363</v>
      </c>
      <c r="H5">
        <f>(_coefficients_!H$2 - _raw_predictions_!H5*(1-_raw_predictions_!$M5*'Score Dashboard'!$B$2) - _raw_predictions_!$M5*'Score Dashboard'!$B$2*_coefficients_!H$12)/_coefficients_!H$7</f>
        <v>0.82175334142305267</v>
      </c>
      <c r="I5">
        <f>(1-_raw_predictions_!$M5*'Score Dashboard'!$B$2) * _raw_predictions_!I5/_coefficients_!L$2 * (_raw_predictions_!J5-_coefficients_!I$2)/_coefficients_!I$7</f>
        <v>-5.0885330236807379E-2</v>
      </c>
      <c r="J5">
        <f>(1-_raw_predictions_!$M5*'Score Dashboard'!$B$2) *_raw_predictions_!K5/_coefficients_!M$2 * (_raw_predictions_!L5-_coefficients_!J$2)/_coefficients_!J$7</f>
        <v>-0.15691164686412937</v>
      </c>
      <c r="K5">
        <f t="shared" si="0"/>
        <v>-1.8320650764053186</v>
      </c>
    </row>
    <row r="6" spans="1:11">
      <c r="A6" t="str">
        <f>_raw_predictions_!A6</f>
        <v>Matt Ryan</v>
      </c>
      <c r="B6">
        <f>(_raw_predictions_!B6*(1-_raw_predictions_!$M6*'Score Dashboard'!$B$2) + 'Score Dashboard'!$B$2*_raw_predictions_!$M6*_coefficients_!B$12- _coefficients_!B$2)/_coefficients_!B$7</f>
        <v>-0.89497448876525643</v>
      </c>
      <c r="C6">
        <f>(_raw_predictions_!C6*(1-_raw_predictions_!$M6*'Score Dashboard'!$B$2) + 'Score Dashboard'!$B$2*_raw_predictions_!$M6*_coefficients_!C$12- _coefficients_!C$2)/_coefficients_!C$7</f>
        <v>-0.84059419622899534</v>
      </c>
      <c r="D6">
        <f>(_raw_predictions_!D6*(1-_raw_predictions_!$M6*'Score Dashboard'!$B$2) + 'Score Dashboard'!$B$2*_raw_predictions_!$M6*_coefficients_!D$12- _coefficients_!D$2)/_coefficients_!D$7</f>
        <v>-0.80048974921370741</v>
      </c>
      <c r="E6">
        <f>(_raw_predictions_!E6*(1-_raw_predictions_!$M6*'Score Dashboard'!$B$2) + 'Score Dashboard'!$B$2*_raw_predictions_!$M6*_coefficients_!E$12- _coefficients_!E$2)/_coefficients_!E$7</f>
        <v>-0.64947565167790211</v>
      </c>
      <c r="F6">
        <f>(_raw_predictions_!F6*(1-_raw_predictions_!$M6*'Score Dashboard'!$B$2) + 'Score Dashboard'!$B$2*_raw_predictions_!$M6*_coefficients_!F$12- _coefficients_!F$2)/_coefficients_!F$7</f>
        <v>-0.49922382490915768</v>
      </c>
      <c r="G6">
        <f>(_raw_predictions_!G6*(1-_raw_predictions_!$M6*'Score Dashboard'!$B$2) + 'Score Dashboard'!$B$2*_raw_predictions_!$M6*_coefficients_!G$12- _coefficients_!G$2)/_coefficients_!G$7</f>
        <v>-0.23484023583850663</v>
      </c>
      <c r="H6">
        <f>(_coefficients_!H$2 - _raw_predictions_!H6*(1-_raw_predictions_!$M6*'Score Dashboard'!$B$2) - _raw_predictions_!$M6*'Score Dashboard'!$B$2*_coefficients_!H$12)/_coefficients_!H$7</f>
        <v>0.79419560460136562</v>
      </c>
      <c r="I6">
        <f>(1-_raw_predictions_!$M6*'Score Dashboard'!$B$2) * _raw_predictions_!I6/_coefficients_!L$2 * (_raw_predictions_!J6-_coefficients_!I$2)/_coefficients_!I$7</f>
        <v>-7.1858487296271277E-3</v>
      </c>
      <c r="J6">
        <f>(1-_raw_predictions_!$M6*'Score Dashboard'!$B$2) *_raw_predictions_!K6/_coefficients_!M$2 * (_raw_predictions_!L6-_coefficients_!J$2)/_coefficients_!J$7</f>
        <v>-8.9306036846420425E-2</v>
      </c>
      <c r="K6">
        <f t="shared" si="0"/>
        <v>-3.2218944276082073</v>
      </c>
    </row>
    <row r="7" spans="1:11">
      <c r="A7" t="str">
        <f>_raw_predictions_!A7</f>
        <v>Maxi Kleber</v>
      </c>
      <c r="B7">
        <f>(_raw_predictions_!B7*(1-_raw_predictions_!$M7*'Score Dashboard'!$B$2) + 'Score Dashboard'!$B$2*_raw_predictions_!$M7*_coefficients_!B$12- _coefficients_!B$2)/_coefficients_!B$7</f>
        <v>-0.9290817266275726</v>
      </c>
      <c r="C7">
        <f>(_raw_predictions_!C7*(1-_raw_predictions_!$M7*'Score Dashboard'!$B$2) + 'Score Dashboard'!$B$2*_raw_predictions_!$M7*_coefficients_!C$12- _coefficients_!C$2)/_coefficients_!C$7</f>
        <v>-0.54087754955832179</v>
      </c>
      <c r="D7">
        <f>(_raw_predictions_!D7*(1-_raw_predictions_!$M7*'Score Dashboard'!$B$2) + 'Score Dashboard'!$B$2*_raw_predictions_!$M7*_coefficients_!D$12- _coefficients_!D$2)/_coefficients_!D$7</f>
        <v>-0.71908168684272478</v>
      </c>
      <c r="E7">
        <f>(_raw_predictions_!E7*(1-_raw_predictions_!$M7*'Score Dashboard'!$B$2) + 'Score Dashboard'!$B$2*_raw_predictions_!$M7*_coefficients_!E$12- _coefficients_!E$2)/_coefficients_!E$7</f>
        <v>-0.73707245883158001</v>
      </c>
      <c r="F7">
        <f>(_raw_predictions_!F7*(1-_raw_predictions_!$M7*'Score Dashboard'!$B$2) + 'Score Dashboard'!$B$2*_raw_predictions_!$M7*_coefficients_!F$12- _coefficients_!F$2)/_coefficients_!F$7</f>
        <v>-6.6195545374470741E-2</v>
      </c>
      <c r="G7">
        <f>(_raw_predictions_!G7*(1-_raw_predictions_!$M7*'Score Dashboard'!$B$2) + 'Score Dashboard'!$B$2*_raw_predictions_!$M7*_coefficients_!G$12- _coefficients_!G$2)/_coefficients_!G$7</f>
        <v>-0.3817473814878995</v>
      </c>
      <c r="H7">
        <f>(_coefficients_!H$2 - _raw_predictions_!H7*(1-_raw_predictions_!$M7*'Score Dashboard'!$B$2) - _raw_predictions_!$M7*'Score Dashboard'!$B$2*_coefficients_!H$12)/_coefficients_!H$7</f>
        <v>0.820745155015563</v>
      </c>
      <c r="I7">
        <f>(1-_raw_predictions_!$M7*'Score Dashboard'!$B$2) * _raw_predictions_!I7/_coefficients_!L$2 * (_raw_predictions_!J7-_coefficients_!I$2)/_coefficients_!I$7</f>
        <v>-3.5716483879302298E-2</v>
      </c>
      <c r="J7">
        <f>(1-_raw_predictions_!$M7*'Score Dashboard'!$B$2) *_raw_predictions_!K7/_coefficients_!M$2 * (_raw_predictions_!L7-_coefficients_!J$2)/_coefficients_!J$7</f>
        <v>-7.9481433798024415E-2</v>
      </c>
      <c r="K7">
        <f t="shared" si="0"/>
        <v>-2.6685091113843331</v>
      </c>
    </row>
    <row r="8" spans="1:11">
      <c r="A8" t="str">
        <f>_raw_predictions_!A8</f>
        <v>Max Christie</v>
      </c>
      <c r="B8">
        <f>(_raw_predictions_!B8*(1-_raw_predictions_!$M8*'Score Dashboard'!$B$2) + 'Score Dashboard'!$B$2*_raw_predictions_!$M8*_coefficients_!B$12- _coefficients_!B$2)/_coefficients_!B$7</f>
        <v>-0.87525985787058425</v>
      </c>
      <c r="C8">
        <f>(_raw_predictions_!C8*(1-_raw_predictions_!$M8*'Score Dashboard'!$B$2) + 'Score Dashboard'!$B$2*_raw_predictions_!$M8*_coefficients_!C$12- _coefficients_!C$2)/_coefficients_!C$7</f>
        <v>-0.79979604392523906</v>
      </c>
      <c r="D8">
        <f>(_raw_predictions_!D8*(1-_raw_predictions_!$M8*'Score Dashboard'!$B$2) + 'Score Dashboard'!$B$2*_raw_predictions_!$M8*_coefficients_!D$12- _coefficients_!D$2)/_coefficients_!D$7</f>
        <v>-0.75226862358785129</v>
      </c>
      <c r="E8">
        <f>(_raw_predictions_!E8*(1-_raw_predictions_!$M8*'Score Dashboard'!$B$2) + 'Score Dashboard'!$B$2*_raw_predictions_!$M8*_coefficients_!E$12- _coefficients_!E$2)/_coefficients_!E$7</f>
        <v>-0.56933683870711138</v>
      </c>
      <c r="F8">
        <f>(_raw_predictions_!F8*(1-_raw_predictions_!$M8*'Score Dashboard'!$B$2) + 'Score Dashboard'!$B$2*_raw_predictions_!$M8*_coefficients_!F$12- _coefficients_!F$2)/_coefficients_!F$7</f>
        <v>-0.47882179128443081</v>
      </c>
      <c r="G8">
        <f>(_raw_predictions_!G8*(1-_raw_predictions_!$M8*'Score Dashboard'!$B$2) + 'Score Dashboard'!$B$2*_raw_predictions_!$M8*_coefficients_!G$12- _coefficients_!G$2)/_coefficients_!G$7</f>
        <v>-0.43166017290247755</v>
      </c>
      <c r="H8">
        <f>(_coefficients_!H$2 - _raw_predictions_!H8*(1-_raw_predictions_!$M8*'Score Dashboard'!$B$2) - _raw_predictions_!$M8*'Score Dashboard'!$B$2*_coefficients_!H$12)/_coefficients_!H$7</f>
        <v>0.77059297937521787</v>
      </c>
      <c r="I8">
        <f>(1-_raw_predictions_!$M8*'Score Dashboard'!$B$2) * _raw_predictions_!I8/_coefficients_!L$2 * (_raw_predictions_!J8-_coefficients_!I$2)/_coefficients_!I$7</f>
        <v>-4.5037769025258245E-2</v>
      </c>
      <c r="J8">
        <f>(1-_raw_predictions_!$M8*'Score Dashboard'!$B$2) *_raw_predictions_!K8/_coefficients_!M$2 * (_raw_predictions_!L8-_coefficients_!J$2)/_coefficients_!J$7</f>
        <v>-0.10075284002923028</v>
      </c>
      <c r="K8">
        <f t="shared" si="0"/>
        <v>-3.2823409579569653</v>
      </c>
    </row>
    <row r="9" spans="1:11">
      <c r="A9" t="str">
        <f>_raw_predictions_!A9</f>
        <v>Max Strus</v>
      </c>
      <c r="B9">
        <f>(_raw_predictions_!B9*(1-_raw_predictions_!$M9*'Score Dashboard'!$B$2) + 'Score Dashboard'!$B$2*_raw_predictions_!$M9*_coefficients_!B$12- _coefficients_!B$2)/_coefficients_!B$7</f>
        <v>-0.46017178382242707</v>
      </c>
      <c r="C9">
        <f>(_raw_predictions_!C9*(1-_raw_predictions_!$M9*'Score Dashboard'!$B$2) + 'Score Dashboard'!$B$2*_raw_predictions_!$M9*_coefficients_!C$12- _coefficients_!C$2)/_coefficients_!C$7</f>
        <v>-0.68224823167245308</v>
      </c>
      <c r="D9">
        <f>(_raw_predictions_!D9*(1-_raw_predictions_!$M9*'Score Dashboard'!$B$2) + 'Score Dashboard'!$B$2*_raw_predictions_!$M9*_coefficients_!D$12- _coefficients_!D$2)/_coefficients_!D$7</f>
        <v>-0.47072293689938438</v>
      </c>
      <c r="E9">
        <f>(_raw_predictions_!E9*(1-_raw_predictions_!$M9*'Score Dashboard'!$B$2) + 'Score Dashboard'!$B$2*_raw_predictions_!$M9*_coefficients_!E$12- _coefficients_!E$2)/_coefficients_!E$7</f>
        <v>-0.43598465521369228</v>
      </c>
      <c r="F9">
        <f>(_raw_predictions_!F9*(1-_raw_predictions_!$M9*'Score Dashboard'!$B$2) + 'Score Dashboard'!$B$2*_raw_predictions_!$M9*_coefficients_!F$12- _coefficients_!F$2)/_coefficients_!F$7</f>
        <v>-0.58465894461005796</v>
      </c>
      <c r="G9">
        <f>(_raw_predictions_!G9*(1-_raw_predictions_!$M9*'Score Dashboard'!$B$2) + 'Score Dashboard'!$B$2*_raw_predictions_!$M9*_coefficients_!G$12- _coefficients_!G$2)/_coefficients_!G$7</f>
        <v>0.40242047287459554</v>
      </c>
      <c r="H9">
        <f>(_coefficients_!H$2 - _raw_predictions_!H9*(1-_raw_predictions_!$M9*'Score Dashboard'!$B$2) - _raw_predictions_!$M9*'Score Dashboard'!$B$2*_coefficients_!H$12)/_coefficients_!H$7</f>
        <v>0.66537653200345936</v>
      </c>
      <c r="I9">
        <f>(1-_raw_predictions_!$M9*'Score Dashboard'!$B$2) * _raw_predictions_!I9/_coefficients_!L$2 * (_raw_predictions_!J9-_coefficients_!I$2)/_coefficients_!I$7</f>
        <v>3.3697948926788408E-2</v>
      </c>
      <c r="J9">
        <f>(1-_raw_predictions_!$M9*'Score Dashboard'!$B$2) *_raw_predictions_!K9/_coefficients_!M$2 * (_raw_predictions_!L9-_coefficients_!J$2)/_coefficients_!J$7</f>
        <v>-0.39481766187856449</v>
      </c>
      <c r="K9">
        <f t="shared" si="0"/>
        <v>-1.9271092602917359</v>
      </c>
    </row>
    <row r="10" spans="1:11">
      <c r="A10" t="str">
        <f>_raw_predictions_!A10</f>
        <v>McKinley Wright IV</v>
      </c>
      <c r="B10">
        <f>(_raw_predictions_!B10*(1-_raw_predictions_!$M10*'Score Dashboard'!$B$2) + 'Score Dashboard'!$B$2*_raw_predictions_!$M10*_coefficients_!B$12- _coefficients_!B$2)/_coefficients_!B$7</f>
        <v>-0.87083271422686903</v>
      </c>
      <c r="C10">
        <f>(_raw_predictions_!C10*(1-_raw_predictions_!$M10*'Score Dashboard'!$B$2) + 'Score Dashboard'!$B$2*_raw_predictions_!$M10*_coefficients_!C$12- _coefficients_!C$2)/_coefficients_!C$7</f>
        <v>-0.80577061611290302</v>
      </c>
      <c r="D10">
        <f>(_raw_predictions_!D10*(1-_raw_predictions_!$M10*'Score Dashboard'!$B$2) + 'Score Dashboard'!$B$2*_raw_predictions_!$M10*_coefficients_!D$12- _coefficients_!D$2)/_coefficients_!D$7</f>
        <v>-0.51100491627941058</v>
      </c>
      <c r="E10">
        <f>(_raw_predictions_!E10*(1-_raw_predictions_!$M10*'Score Dashboard'!$B$2) + 'Score Dashboard'!$B$2*_raw_predictions_!$M10*_coefficients_!E$12- _coefficients_!E$2)/_coefficients_!E$7</f>
        <v>-0.45726328533898536</v>
      </c>
      <c r="F10">
        <f>(_raw_predictions_!F10*(1-_raw_predictions_!$M10*'Score Dashboard'!$B$2) + 'Score Dashboard'!$B$2*_raw_predictions_!$M10*_coefficients_!F$12- _coefficients_!F$2)/_coefficients_!F$7</f>
        <v>-0.46061513812350119</v>
      </c>
      <c r="G10">
        <f>(_raw_predictions_!G10*(1-_raw_predictions_!$M10*'Score Dashboard'!$B$2) + 'Score Dashboard'!$B$2*_raw_predictions_!$M10*_coefficients_!G$12- _coefficients_!G$2)/_coefficients_!G$7</f>
        <v>-0.57379187617808436</v>
      </c>
      <c r="H10">
        <f>(_coefficients_!H$2 - _raw_predictions_!H10*(1-_raw_predictions_!$M10*'Score Dashboard'!$B$2) - _raw_predictions_!$M10*'Score Dashboard'!$B$2*_coefficients_!H$12)/_coefficients_!H$7</f>
        <v>0.60079807269984375</v>
      </c>
      <c r="I10">
        <f>(1-_raw_predictions_!$M10*'Score Dashboard'!$B$2) * _raw_predictions_!I10/_coefficients_!L$2 * (_raw_predictions_!J10-_coefficients_!I$2)/_coefficients_!I$7</f>
        <v>-3.2386181222914839E-2</v>
      </c>
      <c r="J10">
        <f>(1-_raw_predictions_!$M10*'Score Dashboard'!$B$2) *_raw_predictions_!K10/_coefficients_!M$2 * (_raw_predictions_!L10-_coefficients_!J$2)/_coefficients_!J$7</f>
        <v>-2.0770881540926291E-2</v>
      </c>
      <c r="K10">
        <f t="shared" si="0"/>
        <v>-3.1316375363237512</v>
      </c>
    </row>
    <row r="11" spans="1:11">
      <c r="A11" t="str">
        <f>_raw_predictions_!A11</f>
        <v>Mfiondu Kabengele</v>
      </c>
      <c r="B11">
        <f>(_raw_predictions_!B11*(1-_raw_predictions_!$M11*'Score Dashboard'!$B$2) + 'Score Dashboard'!$B$2*_raw_predictions_!$M11*_coefficients_!B$12- _coefficients_!B$2)/_coefficients_!B$7</f>
        <v>-0.87736956520509757</v>
      </c>
      <c r="C11">
        <f>(_raw_predictions_!C11*(1-_raw_predictions_!$M11*'Score Dashboard'!$B$2) + 'Score Dashboard'!$B$2*_raw_predictions_!$M11*_coefficients_!C$12- _coefficients_!C$2)/_coefficients_!C$7</f>
        <v>-0.68838064439180424</v>
      </c>
      <c r="D11">
        <f>(_raw_predictions_!D11*(1-_raw_predictions_!$M11*'Score Dashboard'!$B$2) + 'Score Dashboard'!$B$2*_raw_predictions_!$M11*_coefficients_!D$12- _coefficients_!D$2)/_coefficients_!D$7</f>
        <v>-0.72037818211045834</v>
      </c>
      <c r="E11">
        <f>(_raw_predictions_!E11*(1-_raw_predictions_!$M11*'Score Dashboard'!$B$2) + 'Score Dashboard'!$B$2*_raw_predictions_!$M11*_coefficients_!E$12- _coefficients_!E$2)/_coefficients_!E$7</f>
        <v>-0.5330316338278539</v>
      </c>
      <c r="F11">
        <f>(_raw_predictions_!F11*(1-_raw_predictions_!$M11*'Score Dashboard'!$B$2) + 'Score Dashboard'!$B$2*_raw_predictions_!$M11*_coefficients_!F$12- _coefficients_!F$2)/_coefficients_!F$7</f>
        <v>-0.40312179795596131</v>
      </c>
      <c r="G11">
        <f>(_raw_predictions_!G11*(1-_raw_predictions_!$M11*'Score Dashboard'!$B$2) + 'Score Dashboard'!$B$2*_raw_predictions_!$M11*_coefficients_!G$12- _coefficients_!G$2)/_coefficients_!G$7</f>
        <v>-0.53330633675369932</v>
      </c>
      <c r="H11">
        <f>(_coefficients_!H$2 - _raw_predictions_!H11*(1-_raw_predictions_!$M11*'Score Dashboard'!$B$2) - _raw_predictions_!$M11*'Score Dashboard'!$B$2*_coefficients_!H$12)/_coefficients_!H$7</f>
        <v>0.69654375253749989</v>
      </c>
      <c r="I11">
        <f>(1-_raw_predictions_!$M11*'Score Dashboard'!$B$2) * _raw_predictions_!I11/_coefficients_!L$2 * (_raw_predictions_!J11-_coefficients_!I$2)/_coefficients_!I$7</f>
        <v>-1.4960099257862392E-2</v>
      </c>
      <c r="J11">
        <f>(1-_raw_predictions_!$M11*'Score Dashboard'!$B$2) *_raw_predictions_!K11/_coefficients_!M$2 * (_raw_predictions_!L11-_coefficients_!J$2)/_coefficients_!J$7</f>
        <v>-2.805538113240677E-2</v>
      </c>
      <c r="K11">
        <f t="shared" si="0"/>
        <v>-3.1020598880976435</v>
      </c>
    </row>
    <row r="12" spans="1:11">
      <c r="A12" t="str">
        <f>_raw_predictions_!A12</f>
        <v>Micah Potter</v>
      </c>
      <c r="B12">
        <f>(_raw_predictions_!B12*(1-_raw_predictions_!$M12*'Score Dashboard'!$B$2) + 'Score Dashboard'!$B$2*_raw_predictions_!$M12*_coefficients_!B$12- _coefficients_!B$2)/_coefficients_!B$7</f>
        <v>-0.93776153544637675</v>
      </c>
      <c r="C12">
        <f>(_raw_predictions_!C12*(1-_raw_predictions_!$M12*'Score Dashboard'!$B$2) + 'Score Dashboard'!$B$2*_raw_predictions_!$M12*_coefficients_!C$12- _coefficients_!C$2)/_coefficients_!C$7</f>
        <v>-0.67036730590445515</v>
      </c>
      <c r="D12">
        <f>(_raw_predictions_!D12*(1-_raw_predictions_!$M12*'Score Dashboard'!$B$2) + 'Score Dashboard'!$B$2*_raw_predictions_!$M12*_coefficients_!D$12- _coefficients_!D$2)/_coefficients_!D$7</f>
        <v>-0.79795025575441358</v>
      </c>
      <c r="E12">
        <f>(_raw_predictions_!E12*(1-_raw_predictions_!$M12*'Score Dashboard'!$B$2) + 'Score Dashboard'!$B$2*_raw_predictions_!$M12*_coefficients_!E$12- _coefficients_!E$2)/_coefficients_!E$7</f>
        <v>-0.68381994378881406</v>
      </c>
      <c r="F12">
        <f>(_raw_predictions_!F12*(1-_raw_predictions_!$M12*'Score Dashboard'!$B$2) + 'Score Dashboard'!$B$2*_raw_predictions_!$M12*_coefficients_!F$12- _coefficients_!F$2)/_coefficients_!F$7</f>
        <v>-0.42362877418896761</v>
      </c>
      <c r="G12">
        <f>(_raw_predictions_!G12*(1-_raw_predictions_!$M12*'Score Dashboard'!$B$2) + 'Score Dashboard'!$B$2*_raw_predictions_!$M12*_coefficients_!G$12- _coefficients_!G$2)/_coefficients_!G$7</f>
        <v>-0.6003899774861915</v>
      </c>
      <c r="H12">
        <f>(_coefficients_!H$2 - _raw_predictions_!H12*(1-_raw_predictions_!$M12*'Score Dashboard'!$B$2) - _raw_predictions_!$M12*'Score Dashboard'!$B$2*_coefficients_!H$12)/_coefficients_!H$7</f>
        <v>0.80499199515141073</v>
      </c>
      <c r="I12">
        <f>(1-_raw_predictions_!$M12*'Score Dashboard'!$B$2) * _raw_predictions_!I12/_coefficients_!L$2 * (_raw_predictions_!J12-_coefficients_!I$2)/_coefficients_!I$7</f>
        <v>-3.9376529089971662E-2</v>
      </c>
      <c r="J12">
        <f>(1-_raw_predictions_!$M12*'Score Dashboard'!$B$2) *_raw_predictions_!K12/_coefficients_!M$2 * (_raw_predictions_!L12-_coefficients_!J$2)/_coefficients_!J$7</f>
        <v>1.1472698048138608E-2</v>
      </c>
      <c r="K12">
        <f t="shared" si="0"/>
        <v>-3.336829628459641</v>
      </c>
    </row>
    <row r="13" spans="1:11">
      <c r="A13" t="str">
        <f>_raw_predictions_!A13</f>
        <v>Matthew Dellavedova</v>
      </c>
      <c r="B13">
        <f>(_raw_predictions_!B13*(1-_raw_predictions_!$M13*'Score Dashboard'!$B$2) + 'Score Dashboard'!$B$2*_raw_predictions_!$M13*_coefficients_!B$12- _coefficients_!B$2)/_coefficients_!B$7</f>
        <v>-0.99434575657929969</v>
      </c>
      <c r="C13">
        <f>(_raw_predictions_!C13*(1-_raw_predictions_!$M13*'Score Dashboard'!$B$2) + 'Score Dashboard'!$B$2*_raw_predictions_!$M13*_coefficients_!C$12- _coefficients_!C$2)/_coefficients_!C$7</f>
        <v>-0.90728098900727283</v>
      </c>
      <c r="D13">
        <f>(_raw_predictions_!D13*(1-_raw_predictions_!$M13*'Score Dashboard'!$B$2) + 'Score Dashboard'!$B$2*_raw_predictions_!$M13*_coefficients_!D$12- _coefficients_!D$2)/_coefficients_!D$7</f>
        <v>-0.52656027916042691</v>
      </c>
      <c r="E13">
        <f>(_raw_predictions_!E13*(1-_raw_predictions_!$M13*'Score Dashboard'!$B$2) + 'Score Dashboard'!$B$2*_raw_predictions_!$M13*_coefficients_!E$12- _coefficients_!E$2)/_coefficients_!E$7</f>
        <v>-0.62186046387880289</v>
      </c>
      <c r="F13">
        <f>(_raw_predictions_!F13*(1-_raw_predictions_!$M13*'Score Dashboard'!$B$2) + 'Score Dashboard'!$B$2*_raw_predictions_!$M13*_coefficients_!F$12- _coefficients_!F$2)/_coefficients_!F$7</f>
        <v>-0.55263014826269319</v>
      </c>
      <c r="G13">
        <f>(_raw_predictions_!G13*(1-_raw_predictions_!$M13*'Score Dashboard'!$B$2) + 'Score Dashboard'!$B$2*_raw_predictions_!$M13*_coefficients_!G$12- _coefficients_!G$2)/_coefficients_!G$7</f>
        <v>-0.63741079538661738</v>
      </c>
      <c r="H13">
        <f>(_coefficients_!H$2 - _raw_predictions_!H13*(1-_raw_predictions_!$M13*'Score Dashboard'!$B$2) - _raw_predictions_!$M13*'Score Dashboard'!$B$2*_coefficients_!H$12)/_coefficients_!H$7</f>
        <v>0.74261705433316139</v>
      </c>
      <c r="I13">
        <f>(1-_raw_predictions_!$M13*'Score Dashboard'!$B$2) * _raw_predictions_!I13/_coefficients_!L$2 * (_raw_predictions_!J13-_coefficients_!I$2)/_coefficients_!I$7</f>
        <v>-5.1229901472985492E-3</v>
      </c>
      <c r="J13">
        <f>(1-_raw_predictions_!$M13*'Score Dashboard'!$B$2) *_raw_predictions_!K13/_coefficients_!M$2 * (_raw_predictions_!L13-_coefficients_!J$2)/_coefficients_!J$7</f>
        <v>-8.2246377318902067E-2</v>
      </c>
      <c r="K13">
        <f t="shared" si="0"/>
        <v>-3.5848407454081519</v>
      </c>
    </row>
    <row r="14" spans="1:11">
      <c r="A14" t="str">
        <f>_raw_predictions_!A14</f>
        <v>Luke Kennard</v>
      </c>
      <c r="B14">
        <f>(_raw_predictions_!B14*(1-_raw_predictions_!$M14*'Score Dashboard'!$B$2) + 'Score Dashboard'!$B$2*_raw_predictions_!$M14*_coefficients_!B$12- _coefficients_!B$2)/_coefficients_!B$7</f>
        <v>-0.54185941292822071</v>
      </c>
      <c r="C14">
        <f>(_raw_predictions_!C14*(1-_raw_predictions_!$M14*'Score Dashboard'!$B$2) + 'Score Dashboard'!$B$2*_raw_predictions_!$M14*_coefficients_!C$12- _coefficients_!C$2)/_coefficients_!C$7</f>
        <v>-0.70556241979884393</v>
      </c>
      <c r="D14">
        <f>(_raw_predictions_!D14*(1-_raw_predictions_!$M14*'Score Dashboard'!$B$2) + 'Score Dashboard'!$B$2*_raw_predictions_!$M14*_coefficients_!D$12- _coefficients_!D$2)/_coefficients_!D$7</f>
        <v>-0.59126837767538687</v>
      </c>
      <c r="E14">
        <f>(_raw_predictions_!E14*(1-_raw_predictions_!$M14*'Score Dashboard'!$B$2) + 'Score Dashboard'!$B$2*_raw_predictions_!$M14*_coefficients_!E$12- _coefficients_!E$2)/_coefficients_!E$7</f>
        <v>-0.43015185093312391</v>
      </c>
      <c r="F14">
        <f>(_raw_predictions_!F14*(1-_raw_predictions_!$M14*'Score Dashboard'!$B$2) + 'Score Dashboard'!$B$2*_raw_predictions_!$M14*_coefficients_!F$12- _coefficients_!F$2)/_coefficients_!F$7</f>
        <v>-0.57421585672726316</v>
      </c>
      <c r="G14">
        <f>(_raw_predictions_!G14*(1-_raw_predictions_!$M14*'Score Dashboard'!$B$2) + 'Score Dashboard'!$B$2*_raw_predictions_!$M14*_coefficients_!G$12- _coefficients_!G$2)/_coefficients_!G$7</f>
        <v>0.18364091696406212</v>
      </c>
      <c r="H14">
        <f>(_coefficients_!H$2 - _raw_predictions_!H14*(1-_raw_predictions_!$M14*'Score Dashboard'!$B$2) - _raw_predictions_!$M14*'Score Dashboard'!$B$2*_coefficients_!H$12)/_coefficients_!H$7</f>
        <v>0.64018536498991729</v>
      </c>
      <c r="I14">
        <f>(1-_raw_predictions_!$M14*'Score Dashboard'!$B$2) * _raw_predictions_!I14/_coefficients_!L$2 * (_raw_predictions_!J14-_coefficients_!I$2)/_coefficients_!I$7</f>
        <v>7.8791989086713796E-2</v>
      </c>
      <c r="J14">
        <f>(1-_raw_predictions_!$M14*'Score Dashboard'!$B$2) *_raw_predictions_!K14/_coefficients_!M$2 * (_raw_predictions_!L14-_coefficients_!J$2)/_coefficients_!J$7</f>
        <v>-9.5661478971063432E-2</v>
      </c>
      <c r="K14">
        <f t="shared" si="0"/>
        <v>-2.0361011259932091</v>
      </c>
    </row>
    <row r="15" spans="1:11">
      <c r="A15" t="str">
        <f>_raw_predictions_!A15</f>
        <v>Mamadi Diakite</v>
      </c>
      <c r="B15">
        <f>(_raw_predictions_!B15*(1-_raw_predictions_!$M15*'Score Dashboard'!$B$2) + 'Score Dashboard'!$B$2*_raw_predictions_!$M15*_coefficients_!B$12- _coefficients_!B$2)/_coefficients_!B$7</f>
        <v>-0.95575953263835833</v>
      </c>
      <c r="C15">
        <f>(_raw_predictions_!C15*(1-_raw_predictions_!$M15*'Score Dashboard'!$B$2) + 'Score Dashboard'!$B$2*_raw_predictions_!$M15*_coefficients_!C$12- _coefficients_!C$2)/_coefficients_!C$7</f>
        <v>-0.66597430435412464</v>
      </c>
      <c r="D15">
        <f>(_raw_predictions_!D15*(1-_raw_predictions_!$M15*'Score Dashboard'!$B$2) + 'Score Dashboard'!$B$2*_raw_predictions_!$M15*_coefficients_!D$12- _coefficients_!D$2)/_coefficients_!D$7</f>
        <v>-0.80674084522806644</v>
      </c>
      <c r="E15">
        <f>(_raw_predictions_!E15*(1-_raw_predictions_!$M15*'Score Dashboard'!$B$2) + 'Score Dashboard'!$B$2*_raw_predictions_!$M15*_coefficients_!E$12- _coefficients_!E$2)/_coefficients_!E$7</f>
        <v>-0.68898402328729158</v>
      </c>
      <c r="F15">
        <f>(_raw_predictions_!F15*(1-_raw_predictions_!$M15*'Score Dashboard'!$B$2) + 'Score Dashboard'!$B$2*_raw_predictions_!$M15*_coefficients_!F$12- _coefficients_!F$2)/_coefficients_!F$7</f>
        <v>-0.2620853759399433</v>
      </c>
      <c r="G15">
        <f>(_raw_predictions_!G15*(1-_raw_predictions_!$M15*'Score Dashboard'!$B$2) + 'Score Dashboard'!$B$2*_raw_predictions_!$M15*_coefficients_!G$12- _coefficients_!G$2)/_coefficients_!G$7</f>
        <v>-0.65344694712064511</v>
      </c>
      <c r="H15">
        <f>(_coefficients_!H$2 - _raw_predictions_!H15*(1-_raw_predictions_!$M15*'Score Dashboard'!$B$2) - _raw_predictions_!$M15*'Score Dashboard'!$B$2*_coefficients_!H$12)/_coefficients_!H$7</f>
        <v>0.74950684571826676</v>
      </c>
      <c r="I15">
        <f>(1-_raw_predictions_!$M15*'Score Dashboard'!$B$2) * _raw_predictions_!I15/_coefficients_!L$2 * (_raw_predictions_!J15-_coefficients_!I$2)/_coefficients_!I$7</f>
        <v>-4.5390400841820389E-2</v>
      </c>
      <c r="J15">
        <f>(1-_raw_predictions_!$M15*'Score Dashboard'!$B$2) *_raw_predictions_!K15/_coefficients_!M$2 * (_raw_predictions_!L15-_coefficients_!J$2)/_coefficients_!J$7</f>
        <v>-2.1714882495169778E-2</v>
      </c>
      <c r="K15">
        <f t="shared" si="0"/>
        <v>-3.3505894661871527</v>
      </c>
    </row>
    <row r="16" spans="1:11">
      <c r="A16" t="str">
        <f>_raw_predictions_!A16</f>
        <v>Markelle Fultz</v>
      </c>
      <c r="B16">
        <f>(_raw_predictions_!B16*(1-_raw_predictions_!$M16*'Score Dashboard'!$B$2) + 'Score Dashboard'!$B$2*_raw_predictions_!$M16*_coefficients_!B$12- _coefficients_!B$2)/_coefficients_!B$7</f>
        <v>-8.4822308745585454E-2</v>
      </c>
      <c r="C16">
        <f>(_raw_predictions_!C16*(1-_raw_predictions_!$M16*'Score Dashboard'!$B$2) + 'Score Dashboard'!$B$2*_raw_predictions_!$M16*_coefficients_!C$12- _coefficients_!C$2)/_coefficients_!C$7</f>
        <v>-0.41647658231828644</v>
      </c>
      <c r="D16">
        <f>(_raw_predictions_!D16*(1-_raw_predictions_!$M16*'Score Dashboard'!$B$2) + 'Score Dashboard'!$B$2*_raw_predictions_!$M16*_coefficients_!D$12- _coefficients_!D$2)/_coefficients_!D$7</f>
        <v>0.61715904784098863</v>
      </c>
      <c r="E16">
        <f>(_raw_predictions_!E16*(1-_raw_predictions_!$M16*'Score Dashboard'!$B$2) + 'Score Dashboard'!$B$2*_raw_predictions_!$M16*_coefficients_!E$12- _coefficients_!E$2)/_coefficients_!E$7</f>
        <v>0.47988292821213052</v>
      </c>
      <c r="F16">
        <f>(_raw_predictions_!F16*(1-_raw_predictions_!$M16*'Score Dashboard'!$B$2) + 'Score Dashboard'!$B$2*_raw_predictions_!$M16*_coefficients_!F$12- _coefficients_!F$2)/_coefficients_!F$7</f>
        <v>-0.2464145634735917</v>
      </c>
      <c r="G16">
        <f>(_raw_predictions_!G16*(1-_raw_predictions_!$M16*'Score Dashboard'!$B$2) + 'Score Dashboard'!$B$2*_raw_predictions_!$M16*_coefficients_!G$12- _coefficients_!G$2)/_coefficients_!G$7</f>
        <v>-0.49369960905140875</v>
      </c>
      <c r="H16">
        <f>(_coefficients_!H$2 - _raw_predictions_!H16*(1-_raw_predictions_!$M16*'Score Dashboard'!$B$2) - _raw_predictions_!$M16*'Score Dashboard'!$B$2*_coefficients_!H$12)/_coefficients_!H$7</f>
        <v>-0.28728076300198502</v>
      </c>
      <c r="I16">
        <f>(1-_raw_predictions_!$M16*'Score Dashboard'!$B$2) * _raw_predictions_!I16/_coefficients_!L$2 * (_raw_predictions_!J16-_coefficients_!I$2)/_coefficients_!I$7</f>
        <v>-6.196609119407253E-2</v>
      </c>
      <c r="J16">
        <f>(1-_raw_predictions_!$M16*'Score Dashboard'!$B$2) *_raw_predictions_!K16/_coefficients_!M$2 * (_raw_predictions_!L16-_coefficients_!J$2)/_coefficients_!J$7</f>
        <v>5.6952482400383371E-2</v>
      </c>
      <c r="K16">
        <f t="shared" si="0"/>
        <v>-0.43666545933142742</v>
      </c>
    </row>
    <row r="17" spans="1:11">
      <c r="A17" t="str">
        <f>_raw_predictions_!A17</f>
        <v>Mark Williams</v>
      </c>
      <c r="B17">
        <f>(_raw_predictions_!B17*(1-_raw_predictions_!$M17*'Score Dashboard'!$B$2) + 'Score Dashboard'!$B$2*_raw_predictions_!$M17*_coefficients_!B$12- _coefficients_!B$2)/_coefficients_!B$7</f>
        <v>-0.5925354011155658</v>
      </c>
      <c r="C17">
        <f>(_raw_predictions_!C17*(1-_raw_predictions_!$M17*'Score Dashboard'!$B$2) + 'Score Dashboard'!$B$2*_raw_predictions_!$M17*_coefficients_!C$12- _coefficients_!C$2)/_coefficients_!C$7</f>
        <v>0.2689049971741182</v>
      </c>
      <c r="D17">
        <f>(_raw_predictions_!D17*(1-_raw_predictions_!$M17*'Score Dashboard'!$B$2) + 'Score Dashboard'!$B$2*_raw_predictions_!$M17*_coefficients_!D$12- _coefficients_!D$2)/_coefficients_!D$7</f>
        <v>-0.89507375353191276</v>
      </c>
      <c r="E17">
        <f>(_raw_predictions_!E17*(1-_raw_predictions_!$M17*'Score Dashboard'!$B$2) + 'Score Dashboard'!$B$2*_raw_predictions_!$M17*_coefficients_!E$12- _coefficients_!E$2)/_coefficients_!E$7</f>
        <v>-0.32316530345929878</v>
      </c>
      <c r="F17">
        <f>(_raw_predictions_!F17*(1-_raw_predictions_!$M17*'Score Dashboard'!$B$2) + 'Score Dashboard'!$B$2*_raw_predictions_!$M17*_coefficients_!F$12- _coefficients_!F$2)/_coefficients_!F$7</f>
        <v>0.48433515072088756</v>
      </c>
      <c r="G17">
        <f>(_raw_predictions_!G17*(1-_raw_predictions_!$M17*'Score Dashboard'!$B$2) + 'Score Dashboard'!$B$2*_raw_predictions_!$M17*_coefficients_!G$12- _coefficients_!G$2)/_coefficients_!G$7</f>
        <v>-0.91946012658354859</v>
      </c>
      <c r="H17">
        <f>(_coefficients_!H$2 - _raw_predictions_!H17*(1-_raw_predictions_!$M17*'Score Dashboard'!$B$2) - _raw_predictions_!$M17*'Score Dashboard'!$B$2*_coefficients_!H$12)/_coefficients_!H$7</f>
        <v>0.56696311710143765</v>
      </c>
      <c r="I17">
        <f>(1-_raw_predictions_!$M17*'Score Dashboard'!$B$2) * _raw_predictions_!I17/_coefficients_!L$2 * (_raw_predictions_!J17-_coefficients_!I$2)/_coefficients_!I$7</f>
        <v>-0.27354791195374761</v>
      </c>
      <c r="J17">
        <f>(1-_raw_predictions_!$M17*'Score Dashboard'!$B$2) *_raw_predictions_!K17/_coefficients_!M$2 * (_raw_predictions_!L17-_coefficients_!J$2)/_coefficients_!J$7</f>
        <v>0.35312454443219765</v>
      </c>
      <c r="K17">
        <f t="shared" si="0"/>
        <v>-1.3304546872154326</v>
      </c>
    </row>
    <row r="18" spans="1:11">
      <c r="A18" t="str">
        <f>_raw_predictions_!A18</f>
        <v>Marcus Smart</v>
      </c>
      <c r="B18">
        <f>(_raw_predictions_!B18*(1-_raw_predictions_!$M18*'Score Dashboard'!$B$2) + 'Score Dashboard'!$B$2*_raw_predictions_!$M18*_coefficients_!B$12- _coefficients_!B$2)/_coefficients_!B$7</f>
        <v>-0.52192103791363231</v>
      </c>
      <c r="C18">
        <f>(_raw_predictions_!C18*(1-_raw_predictions_!$M18*'Score Dashboard'!$B$2) + 'Score Dashboard'!$B$2*_raw_predictions_!$M18*_coefficients_!C$12- _coefficients_!C$2)/_coefficients_!C$7</f>
        <v>-0.59358926358651865</v>
      </c>
      <c r="D18">
        <f>(_raw_predictions_!D18*(1-_raw_predictions_!$M18*'Score Dashboard'!$B$2) + 'Score Dashboard'!$B$2*_raw_predictions_!$M18*_coefficients_!D$12- _coefficients_!D$2)/_coefficients_!D$7</f>
        <v>0.49850562096218798</v>
      </c>
      <c r="E18">
        <f>(_raw_predictions_!E18*(1-_raw_predictions_!$M18*'Score Dashboard'!$B$2) + 'Score Dashboard'!$B$2*_raw_predictions_!$M18*_coefficients_!E$12- _coefficients_!E$2)/_coefficients_!E$7</f>
        <v>0.60527162506294041</v>
      </c>
      <c r="F18">
        <f>(_raw_predictions_!F18*(1-_raw_predictions_!$M18*'Score Dashboard'!$B$2) + 'Score Dashboard'!$B$2*_raw_predictions_!$M18*_coefficients_!F$12- _coefficients_!F$2)/_coefficients_!F$7</f>
        <v>-0.34967456656491319</v>
      </c>
      <c r="G18">
        <f>(_raw_predictions_!G18*(1-_raw_predictions_!$M18*'Score Dashboard'!$B$2) + 'Score Dashboard'!$B$2*_raw_predictions_!$M18*_coefficients_!G$12- _coefficients_!G$2)/_coefficients_!G$7</f>
        <v>2.3278887667206108E-3</v>
      </c>
      <c r="H18">
        <f>(_coefficients_!H$2 - _raw_predictions_!H18*(1-_raw_predictions_!$M18*'Score Dashboard'!$B$2) - _raw_predictions_!$M18*'Score Dashboard'!$B$2*_coefficients_!H$12)/_coefficients_!H$7</f>
        <v>-0.10935105230107801</v>
      </c>
      <c r="I18">
        <f>(1-_raw_predictions_!$M18*'Score Dashboard'!$B$2) * _raw_predictions_!I18/_coefficients_!L$2 * (_raw_predictions_!J18-_coefficients_!I$2)/_coefficients_!I$7</f>
        <v>-5.1167851500115387E-2</v>
      </c>
      <c r="J18">
        <f>(1-_raw_predictions_!$M18*'Score Dashboard'!$B$2) *_raw_predictions_!K18/_coefficients_!M$2 * (_raw_predictions_!L18-_coefficients_!J$2)/_coefficients_!J$7</f>
        <v>-0.43266438006076635</v>
      </c>
      <c r="K18">
        <f t="shared" si="0"/>
        <v>-0.95226301713517503</v>
      </c>
    </row>
    <row r="19" spans="1:11">
      <c r="A19" t="str">
        <f>_raw_predictions_!A19</f>
        <v>Marcus Morris Sr.</v>
      </c>
      <c r="B19">
        <f>(_raw_predictions_!B19*(1-_raw_predictions_!$M19*'Score Dashboard'!$B$2) + 'Score Dashboard'!$B$2*_raw_predictions_!$M19*_coefficients_!B$12- _coefficients_!B$2)/_coefficients_!B$7</f>
        <v>-0.67527930385278712</v>
      </c>
      <c r="C19">
        <f>(_raw_predictions_!C19*(1-_raw_predictions_!$M19*'Score Dashboard'!$B$2) + 'Score Dashboard'!$B$2*_raw_predictions_!$M19*_coefficients_!C$12- _coefficients_!C$2)/_coefficients_!C$7</f>
        <v>-0.54569325796551171</v>
      </c>
      <c r="D19">
        <f>(_raw_predictions_!D19*(1-_raw_predictions_!$M19*'Score Dashboard'!$B$2) + 'Score Dashboard'!$B$2*_raw_predictions_!$M19*_coefficients_!D$12- _coefficients_!D$2)/_coefficients_!D$7</f>
        <v>-0.69632363809653908</v>
      </c>
      <c r="E19">
        <f>(_raw_predictions_!E19*(1-_raw_predictions_!$M19*'Score Dashboard'!$B$2) + 'Score Dashboard'!$B$2*_raw_predictions_!$M19*_coefficients_!E$12- _coefficients_!E$2)/_coefficients_!E$7</f>
        <v>-0.46847430723537437</v>
      </c>
      <c r="F19">
        <f>(_raw_predictions_!F19*(1-_raw_predictions_!$M19*'Score Dashboard'!$B$2) + 'Score Dashboard'!$B$2*_raw_predictions_!$M19*_coefficients_!F$12- _coefficients_!F$2)/_coefficients_!F$7</f>
        <v>-0.43058703673609194</v>
      </c>
      <c r="G19">
        <f>(_raw_predictions_!G19*(1-_raw_predictions_!$M19*'Score Dashboard'!$B$2) + 'Score Dashboard'!$B$2*_raw_predictions_!$M19*_coefficients_!G$12- _coefficients_!G$2)/_coefficients_!G$7</f>
        <v>-0.17924152118595682</v>
      </c>
      <c r="H19">
        <f>(_coefficients_!H$2 - _raw_predictions_!H19*(1-_raw_predictions_!$M19*'Score Dashboard'!$B$2) - _raw_predictions_!$M19*'Score Dashboard'!$B$2*_coefficients_!H$12)/_coefficients_!H$7</f>
        <v>0.73428129562741695</v>
      </c>
      <c r="I19">
        <f>(1-_raw_predictions_!$M19*'Score Dashboard'!$B$2) * _raw_predictions_!I19/_coefficients_!L$2 * (_raw_predictions_!J19-_coefficients_!I$2)/_coefficients_!I$7</f>
        <v>9.8156460419903096E-3</v>
      </c>
      <c r="J19">
        <f>(1-_raw_predictions_!$M19*'Score Dashboard'!$B$2) *_raw_predictions_!K19/_coefficients_!M$2 * (_raw_predictions_!L19-_coefficients_!J$2)/_coefficients_!J$7</f>
        <v>-0.25105026204615682</v>
      </c>
      <c r="K19">
        <f t="shared" si="0"/>
        <v>-2.502552385449011</v>
      </c>
    </row>
    <row r="20" spans="1:11">
      <c r="A20" t="str">
        <f>_raw_predictions_!A20</f>
        <v>MarJon Beauchamp</v>
      </c>
      <c r="B20">
        <f>(_raw_predictions_!B20*(1-_raw_predictions_!$M20*'Score Dashboard'!$B$2) + 'Score Dashboard'!$B$2*_raw_predictions_!$M20*_coefficients_!B$12- _coefficients_!B$2)/_coefficients_!B$7</f>
        <v>-0.86434014424956518</v>
      </c>
      <c r="C20">
        <f>(_raw_predictions_!C20*(1-_raw_predictions_!$M20*'Score Dashboard'!$B$2) + 'Score Dashboard'!$B$2*_raw_predictions_!$M20*_coefficients_!C$12- _coefficients_!C$2)/_coefficients_!C$7</f>
        <v>-0.78660653567716254</v>
      </c>
      <c r="D20">
        <f>(_raw_predictions_!D20*(1-_raw_predictions_!$M20*'Score Dashboard'!$B$2) + 'Score Dashboard'!$B$2*_raw_predictions_!$M20*_coefficients_!D$12- _coefficients_!D$2)/_coefficients_!D$7</f>
        <v>-0.81491179245094114</v>
      </c>
      <c r="E20">
        <f>(_raw_predictions_!E20*(1-_raw_predictions_!$M20*'Score Dashboard'!$B$2) + 'Score Dashboard'!$B$2*_raw_predictions_!$M20*_coefficients_!E$12- _coefficients_!E$2)/_coefficients_!E$7</f>
        <v>-0.40247820451102517</v>
      </c>
      <c r="F20">
        <f>(_raw_predictions_!F20*(1-_raw_predictions_!$M20*'Score Dashboard'!$B$2) + 'Score Dashboard'!$B$2*_raw_predictions_!$M20*_coefficients_!F$12- _coefficients_!F$2)/_coefficients_!F$7</f>
        <v>-0.50751756072608101</v>
      </c>
      <c r="G20">
        <f>(_raw_predictions_!G20*(1-_raw_predictions_!$M20*'Score Dashboard'!$B$2) + 'Score Dashboard'!$B$2*_raw_predictions_!$M20*_coefficients_!G$12- _coefficients_!G$2)/_coefficients_!G$7</f>
        <v>-0.37809748214048577</v>
      </c>
      <c r="H20">
        <f>(_coefficients_!H$2 - _raw_predictions_!H20*(1-_raw_predictions_!$M20*'Score Dashboard'!$B$2) - _raw_predictions_!$M20*'Score Dashboard'!$B$2*_coefficients_!H$12)/_coefficients_!H$7</f>
        <v>0.62990039138858145</v>
      </c>
      <c r="I20">
        <f>(1-_raw_predictions_!$M20*'Score Dashboard'!$B$2) * _raw_predictions_!I20/_coefficients_!L$2 * (_raw_predictions_!J20-_coefficients_!I$2)/_coefficients_!I$7</f>
        <v>-4.7931754958331914E-2</v>
      </c>
      <c r="J20">
        <f>(1-_raw_predictions_!$M20*'Score Dashboard'!$B$2) *_raw_predictions_!K20/_coefficients_!M$2 * (_raw_predictions_!L20-_coefficients_!J$2)/_coefficients_!J$7</f>
        <v>-0.25549601735567523</v>
      </c>
      <c r="K20">
        <f t="shared" si="0"/>
        <v>-3.4274791006806864</v>
      </c>
    </row>
    <row r="21" spans="1:11">
      <c r="A21" t="str">
        <f>_raw_predictions_!A21</f>
        <v>Malik Monk</v>
      </c>
      <c r="B21">
        <f>(_raw_predictions_!B21*(1-_raw_predictions_!$M21*'Score Dashboard'!$B$2) + 'Score Dashboard'!$B$2*_raw_predictions_!$M21*_coefficients_!B$12- _coefficients_!B$2)/_coefficients_!B$7</f>
        <v>-7.8053719511956221E-2</v>
      </c>
      <c r="C21">
        <f>(_raw_predictions_!C21*(1-_raw_predictions_!$M21*'Score Dashboard'!$B$2) + 'Score Dashboard'!$B$2*_raw_predictions_!$M21*_coefficients_!C$12- _coefficients_!C$2)/_coefficients_!C$7</f>
        <v>-0.61186446699508079</v>
      </c>
      <c r="D21">
        <f>(_raw_predictions_!D21*(1-_raw_predictions_!$M21*'Score Dashboard'!$B$2) + 'Score Dashboard'!$B$2*_raw_predictions_!$M21*_coefficients_!D$12- _coefficients_!D$2)/_coefficients_!D$7</f>
        <v>0.13980623973218173</v>
      </c>
      <c r="E21">
        <f>(_raw_predictions_!E21*(1-_raw_predictions_!$M21*'Score Dashboard'!$B$2) + 'Score Dashboard'!$B$2*_raw_predictions_!$M21*_coefficients_!E$12- _coefficients_!E$2)/_coefficients_!E$7</f>
        <v>-0.18940466534582492</v>
      </c>
      <c r="F21">
        <f>(_raw_predictions_!F21*(1-_raw_predictions_!$M21*'Score Dashboard'!$B$2) + 'Score Dashboard'!$B$2*_raw_predictions_!$M21*_coefficients_!F$12- _coefficients_!F$2)/_coefficients_!F$7</f>
        <v>-0.39702261126460808</v>
      </c>
      <c r="G21">
        <f>(_raw_predictions_!G21*(1-_raw_predictions_!$M21*'Score Dashboard'!$B$2) + 'Score Dashboard'!$B$2*_raw_predictions_!$M21*_coefficients_!G$12- _coefficients_!G$2)/_coefficients_!G$7</f>
        <v>0.43746432187466311</v>
      </c>
      <c r="H21">
        <f>(_coefficients_!H$2 - _raw_predictions_!H21*(1-_raw_predictions_!$M21*'Score Dashboard'!$B$2) - _raw_predictions_!$M21*'Score Dashboard'!$B$2*_coefficients_!H$12)/_coefficients_!H$7</f>
        <v>-0.13014448972739018</v>
      </c>
      <c r="I21">
        <f>(1-_raw_predictions_!$M21*'Score Dashboard'!$B$2) * _raw_predictions_!I21/_coefficients_!L$2 * (_raw_predictions_!J21-_coefficients_!I$2)/_coefficients_!I$7</f>
        <v>0.13317570391620029</v>
      </c>
      <c r="J21">
        <f>(1-_raw_predictions_!$M21*'Score Dashboard'!$B$2) *_raw_predictions_!K21/_coefficients_!M$2 * (_raw_predictions_!L21-_coefficients_!J$2)/_coefficients_!J$7</f>
        <v>-0.2763080037986968</v>
      </c>
      <c r="K21">
        <f t="shared" si="0"/>
        <v>-0.97235169112051179</v>
      </c>
    </row>
    <row r="22" spans="1:11">
      <c r="A22" t="str">
        <f>_raw_predictions_!A22</f>
        <v>Malik Beasley</v>
      </c>
      <c r="B22">
        <f>(_raw_predictions_!B22*(1-_raw_predictions_!$M22*'Score Dashboard'!$B$2) + 'Score Dashboard'!$B$2*_raw_predictions_!$M22*_coefficients_!B$12- _coefficients_!B$2)/_coefficients_!B$7</f>
        <v>-0.35800378337941857</v>
      </c>
      <c r="C22">
        <f>(_raw_predictions_!C22*(1-_raw_predictions_!$M22*'Score Dashboard'!$B$2) + 'Score Dashboard'!$B$2*_raw_predictions_!$M22*_coefficients_!C$12- _coefficients_!C$2)/_coefficients_!C$7</f>
        <v>-0.54844303908610914</v>
      </c>
      <c r="D22">
        <f>(_raw_predictions_!D22*(1-_raw_predictions_!$M22*'Score Dashboard'!$B$2) + 'Score Dashboard'!$B$2*_raw_predictions_!$M22*_coefficients_!D$12- _coefficients_!D$2)/_coefficients_!D$7</f>
        <v>-0.60411067406758567</v>
      </c>
      <c r="E22">
        <f>(_raw_predictions_!E22*(1-_raw_predictions_!$M22*'Score Dashboard'!$B$2) + 'Score Dashboard'!$B$2*_raw_predictions_!$M22*_coefficients_!E$12- _coefficients_!E$2)/_coefficients_!E$7</f>
        <v>-0.19466925320693468</v>
      </c>
      <c r="F22">
        <f>(_raw_predictions_!F22*(1-_raw_predictions_!$M22*'Score Dashboard'!$B$2) + 'Score Dashboard'!$B$2*_raw_predictions_!$M22*_coefficients_!F$12- _coefficients_!F$2)/_coefficients_!F$7</f>
        <v>-0.56674449149077077</v>
      </c>
      <c r="G22">
        <f>(_raw_predictions_!G22*(1-_raw_predictions_!$M22*'Score Dashboard'!$B$2) + 'Score Dashboard'!$B$2*_raw_predictions_!$M22*_coefficients_!G$12- _coefficients_!G$2)/_coefficients_!G$7</f>
        <v>0.54787730945520119</v>
      </c>
      <c r="H22">
        <f>(_coefficients_!H$2 - _raw_predictions_!H22*(1-_raw_predictions_!$M22*'Score Dashboard'!$B$2) - _raw_predictions_!$M22*'Score Dashboard'!$B$2*_coefficients_!H$12)/_coefficients_!H$7</f>
        <v>0.51956408268645571</v>
      </c>
      <c r="I22">
        <f>(1-_raw_predictions_!$M22*'Score Dashboard'!$B$2) * _raw_predictions_!I22/_coefficients_!L$2 * (_raw_predictions_!J22-_coefficients_!I$2)/_coefficients_!I$7</f>
        <v>2.4980779462727511E-2</v>
      </c>
      <c r="J22">
        <f>(1-_raw_predictions_!$M22*'Score Dashboard'!$B$2) *_raw_predictions_!K22/_coefficients_!M$2 * (_raw_predictions_!L22-_coefficients_!J$2)/_coefficients_!J$7</f>
        <v>-0.53390904264825478</v>
      </c>
      <c r="K22">
        <f t="shared" si="0"/>
        <v>-1.7134581122746892</v>
      </c>
    </row>
    <row r="23" spans="1:11">
      <c r="A23" t="str">
        <f>_raw_predictions_!A23</f>
        <v>Malcolm Hill</v>
      </c>
      <c r="B23">
        <f>(_raw_predictions_!B23*(1-_raw_predictions_!$M23*'Score Dashboard'!$B$2) + 'Score Dashboard'!$B$2*_raw_predictions_!$M23*_coefficients_!B$12- _coefficients_!B$2)/_coefficients_!B$7</f>
        <v>-0.9604349158790747</v>
      </c>
      <c r="C23">
        <f>(_raw_predictions_!C23*(1-_raw_predictions_!$M23*'Score Dashboard'!$B$2) + 'Score Dashboard'!$B$2*_raw_predictions_!$M23*_coefficients_!C$12- _coefficients_!C$2)/_coefficients_!C$7</f>
        <v>-0.81886029048103581</v>
      </c>
      <c r="D23">
        <f>(_raw_predictions_!D23*(1-_raw_predictions_!$M23*'Score Dashboard'!$B$2) + 'Score Dashboard'!$B$2*_raw_predictions_!$M23*_coefficients_!D$12- _coefficients_!D$2)/_coefficients_!D$7</f>
        <v>-0.80168539482028167</v>
      </c>
      <c r="E23">
        <f>(_raw_predictions_!E23*(1-_raw_predictions_!$M23*'Score Dashboard'!$B$2) + 'Score Dashboard'!$B$2*_raw_predictions_!$M23*_coefficients_!E$12- _coefficients_!E$2)/_coefficients_!E$7</f>
        <v>-0.64312199338126685</v>
      </c>
      <c r="F23">
        <f>(_raw_predictions_!F23*(1-_raw_predictions_!$M23*'Score Dashboard'!$B$2) + 'Score Dashboard'!$B$2*_raw_predictions_!$M23*_coefficients_!F$12- _coefficients_!F$2)/_coefficients_!F$7</f>
        <v>-0.49693532735957058</v>
      </c>
      <c r="G23">
        <f>(_raw_predictions_!G23*(1-_raw_predictions_!$M23*'Score Dashboard'!$B$2) + 'Score Dashboard'!$B$2*_raw_predictions_!$M23*_coefficients_!G$12- _coefficients_!G$2)/_coefficients_!G$7</f>
        <v>-0.56514459525844218</v>
      </c>
      <c r="H23">
        <f>(_coefficients_!H$2 - _raw_predictions_!H23*(1-_raw_predictions_!$M23*'Score Dashboard'!$B$2) - _raw_predictions_!$M23*'Score Dashboard'!$B$2*_coefficients_!H$12)/_coefficients_!H$7</f>
        <v>0.86332287888615988</v>
      </c>
      <c r="I23">
        <f>(1-_raw_predictions_!$M23*'Score Dashboard'!$B$2) * _raw_predictions_!I23/_coefficients_!L$2 * (_raw_predictions_!J23-_coefficients_!I$2)/_coefficients_!I$7</f>
        <v>-4.4108175717981278E-2</v>
      </c>
      <c r="J23">
        <f>(1-_raw_predictions_!$M23*'Score Dashboard'!$B$2) *_raw_predictions_!K23/_coefficients_!M$2 * (_raw_predictions_!L23-_coefficients_!J$2)/_coefficients_!J$7</f>
        <v>-1.6928043798005735E-2</v>
      </c>
      <c r="K23">
        <f t="shared" si="0"/>
        <v>-3.4838958578094985</v>
      </c>
    </row>
    <row r="24" spans="1:11">
      <c r="A24" t="str">
        <f>_raw_predictions_!A24</f>
        <v>Malcolm Brogdon</v>
      </c>
      <c r="B24">
        <f>(_raw_predictions_!B24*(1-_raw_predictions_!$M24*'Score Dashboard'!$B$2) + 'Score Dashboard'!$B$2*_raw_predictions_!$M24*_coefficients_!B$12- _coefficients_!B$2)/_coefficients_!B$7</f>
        <v>-0.21383564615195375</v>
      </c>
      <c r="C24">
        <f>(_raw_predictions_!C24*(1-_raw_predictions_!$M24*'Score Dashboard'!$B$2) + 'Score Dashboard'!$B$2*_raw_predictions_!$M24*_coefficients_!C$12- _coefficients_!C$2)/_coefficients_!C$7</f>
        <v>-0.48736760367615062</v>
      </c>
      <c r="D24">
        <f>(_raw_predictions_!D24*(1-_raw_predictions_!$M24*'Score Dashboard'!$B$2) + 'Score Dashboard'!$B$2*_raw_predictions_!$M24*_coefficients_!D$12- _coefficients_!D$2)/_coefficients_!D$7</f>
        <v>-4.5300272433829115E-4</v>
      </c>
      <c r="E24">
        <f>(_raw_predictions_!E24*(1-_raw_predictions_!$M24*'Score Dashboard'!$B$2) + 'Score Dashboard'!$B$2*_raw_predictions_!$M24*_coefficients_!E$12- _coefficients_!E$2)/_coefficients_!E$7</f>
        <v>-0.32256746747807957</v>
      </c>
      <c r="F24">
        <f>(_raw_predictions_!F24*(1-_raw_predictions_!$M24*'Score Dashboard'!$B$2) + 'Score Dashboard'!$B$2*_raw_predictions_!$M24*_coefficients_!F$12- _coefficients_!F$2)/_coefficients_!F$7</f>
        <v>-0.4638162276728548</v>
      </c>
      <c r="G24">
        <f>(_raw_predictions_!G24*(1-_raw_predictions_!$M24*'Score Dashboard'!$B$2) + 'Score Dashboard'!$B$2*_raw_predictions_!$M24*_coefficients_!G$12- _coefficients_!G$2)/_coefficients_!G$7</f>
        <v>5.0622743869338585E-2</v>
      </c>
      <c r="H24">
        <f>(_coefficients_!H$2 - _raw_predictions_!H24*(1-_raw_predictions_!$M24*'Score Dashboard'!$B$2) - _raw_predictions_!$M24*'Score Dashboard'!$B$2*_coefficients_!H$12)/_coefficients_!H$7</f>
        <v>0.17580725238902131</v>
      </c>
      <c r="I24">
        <f>(1-_raw_predictions_!$M24*'Score Dashboard'!$B$2) * _raw_predictions_!I24/_coefficients_!L$2 * (_raw_predictions_!J24-_coefficients_!I$2)/_coefficients_!I$7</f>
        <v>0.2068770047486804</v>
      </c>
      <c r="J24">
        <f>(1-_raw_predictions_!$M24*'Score Dashboard'!$B$2) *_raw_predictions_!K24/_coefficients_!M$2 * (_raw_predictions_!L24-_coefficients_!J$2)/_coefficients_!J$7</f>
        <v>-0.24891887450129627</v>
      </c>
      <c r="K24">
        <f t="shared" si="0"/>
        <v>-1.3036518211976331</v>
      </c>
    </row>
    <row r="25" spans="1:11">
      <c r="A25" t="str">
        <f>_raw_predictions_!A25</f>
        <v>Malaki Branham</v>
      </c>
      <c r="B25">
        <f>(_raw_predictions_!B25*(1-_raw_predictions_!$M25*'Score Dashboard'!$B$2) + 'Score Dashboard'!$B$2*_raw_predictions_!$M25*_coefficients_!B$12- _coefficients_!B$2)/_coefficients_!B$7</f>
        <v>-0.39844818544603638</v>
      </c>
      <c r="C25">
        <f>(_raw_predictions_!C25*(1-_raw_predictions_!$M25*'Score Dashboard'!$B$2) + 'Score Dashboard'!$B$2*_raw_predictions_!$M25*_coefficients_!C$12- _coefficients_!C$2)/_coefficients_!C$7</f>
        <v>-0.65814105789291832</v>
      </c>
      <c r="D25">
        <f>(_raw_predictions_!D25*(1-_raw_predictions_!$M25*'Score Dashboard'!$B$2) + 'Score Dashboard'!$B$2*_raw_predictions_!$M25*_coefficients_!D$12- _coefficients_!D$2)/_coefficients_!D$7</f>
        <v>-0.44753070143909196</v>
      </c>
      <c r="E25">
        <f>(_raw_predictions_!E25*(1-_raw_predictions_!$M25*'Score Dashboard'!$B$2) + 'Score Dashboard'!$B$2*_raw_predictions_!$M25*_coefficients_!E$12- _coefficients_!E$2)/_coefficients_!E$7</f>
        <v>-0.35134641211631568</v>
      </c>
      <c r="F25">
        <f>(_raw_predictions_!F25*(1-_raw_predictions_!$M25*'Score Dashboard'!$B$2) + 'Score Dashboard'!$B$2*_raw_predictions_!$M25*_coefficients_!F$12- _coefficients_!F$2)/_coefficients_!F$7</f>
        <v>-0.54788631736620486</v>
      </c>
      <c r="G25">
        <f>(_raw_predictions_!G25*(1-_raw_predictions_!$M25*'Score Dashboard'!$B$2) + 'Score Dashboard'!$B$2*_raw_predictions_!$M25*_coefficients_!G$12- _coefficients_!G$2)/_coefficients_!G$7</f>
        <v>-8.7900600407371521E-2</v>
      </c>
      <c r="H25">
        <f>(_coefficients_!H$2 - _raw_predictions_!H25*(1-_raw_predictions_!$M25*'Score Dashboard'!$B$2) - _raw_predictions_!$M25*'Score Dashboard'!$B$2*_coefficients_!H$12)/_coefficients_!H$7</f>
        <v>0.4342349819912345</v>
      </c>
      <c r="I25">
        <f>(1-_raw_predictions_!$M25*'Score Dashboard'!$B$2) * _raw_predictions_!I25/_coefficients_!L$2 * (_raw_predictions_!J25-_coefficients_!I$2)/_coefficients_!I$7</f>
        <v>4.2082906890493758E-2</v>
      </c>
      <c r="J25">
        <f>(1-_raw_predictions_!$M25*'Score Dashboard'!$B$2) *_raw_predictions_!K25/_coefficients_!M$2 * (_raw_predictions_!L25-_coefficients_!J$2)/_coefficients_!J$7</f>
        <v>-0.3553651503635748</v>
      </c>
      <c r="K25">
        <f t="shared" si="0"/>
        <v>-2.3703005361497858</v>
      </c>
    </row>
    <row r="26" spans="1:11">
      <c r="A26" t="str">
        <f>_raw_predictions_!A26</f>
        <v>Malachi Flynn</v>
      </c>
      <c r="B26">
        <f>(_raw_predictions_!B26*(1-_raw_predictions_!$M26*'Score Dashboard'!$B$2) + 'Score Dashboard'!$B$2*_raw_predictions_!$M26*_coefficients_!B$12- _coefficients_!B$2)/_coefficients_!B$7</f>
        <v>-0.86031255437110299</v>
      </c>
      <c r="C26">
        <f>(_raw_predictions_!C26*(1-_raw_predictions_!$M26*'Score Dashboard'!$B$2) + 'Score Dashboard'!$B$2*_raw_predictions_!$M26*_coefficients_!C$12- _coefficients_!C$2)/_coefficients_!C$7</f>
        <v>-0.89642390926850901</v>
      </c>
      <c r="D26">
        <f>(_raw_predictions_!D26*(1-_raw_predictions_!$M26*'Score Dashboard'!$B$2) + 'Score Dashboard'!$B$2*_raw_predictions_!$M26*_coefficients_!D$12- _coefficients_!D$2)/_coefficients_!D$7</f>
        <v>-0.54444134502268549</v>
      </c>
      <c r="E26">
        <f>(_raw_predictions_!E26*(1-_raw_predictions_!$M26*'Score Dashboard'!$B$2) + 'Score Dashboard'!$B$2*_raw_predictions_!$M26*_coefficients_!E$12- _coefficients_!E$2)/_coefficients_!E$7</f>
        <v>-0.51176579798260524</v>
      </c>
      <c r="F26">
        <f>(_raw_predictions_!F26*(1-_raw_predictions_!$M26*'Score Dashboard'!$B$2) + 'Score Dashboard'!$B$2*_raw_predictions_!$M26*_coefficients_!F$12- _coefficients_!F$2)/_coefficients_!F$7</f>
        <v>-0.60111415007213354</v>
      </c>
      <c r="G26">
        <f>(_raw_predictions_!G26*(1-_raw_predictions_!$M26*'Score Dashboard'!$B$2) + 'Score Dashboard'!$B$2*_raw_predictions_!$M26*_coefficients_!G$12- _coefficients_!G$2)/_coefficients_!G$7</f>
        <v>-0.40753767550838221</v>
      </c>
      <c r="H26">
        <f>(_coefficients_!H$2 - _raw_predictions_!H26*(1-_raw_predictions_!$M26*'Score Dashboard'!$B$2) - _raw_predictions_!$M26*'Score Dashboard'!$B$2*_coefficients_!H$12)/_coefficients_!H$7</f>
        <v>0.7638752558584222</v>
      </c>
      <c r="I26">
        <f>(1-_raw_predictions_!$M26*'Score Dashboard'!$B$2) * _raw_predictions_!I26/_coefficients_!L$2 * (_raw_predictions_!J26-_coefficients_!I$2)/_coefficients_!I$7</f>
        <v>1.435358765570577E-2</v>
      </c>
      <c r="J26">
        <f>(1-_raw_predictions_!$M26*'Score Dashboard'!$B$2) *_raw_predictions_!K26/_coefficients_!M$2 * (_raw_predictions_!L26-_coefficients_!J$2)/_coefficients_!J$7</f>
        <v>-0.2399120286903581</v>
      </c>
      <c r="K26">
        <f t="shared" si="0"/>
        <v>-3.2832786174016486</v>
      </c>
    </row>
    <row r="27" spans="1:11">
      <c r="A27" t="str">
        <f>_raw_predictions_!A27</f>
        <v>Luke Kornet</v>
      </c>
      <c r="B27">
        <f>(_raw_predictions_!B27*(1-_raw_predictions_!$M27*'Score Dashboard'!$B$2) + 'Score Dashboard'!$B$2*_raw_predictions_!$M27*_coefficients_!B$12- _coefficients_!B$2)/_coefficients_!B$7</f>
        <v>-1.0331906672345217</v>
      </c>
      <c r="C27">
        <f>(_raw_predictions_!C27*(1-_raw_predictions_!$M27*'Score Dashboard'!$B$2) + 'Score Dashboard'!$B$2*_raw_predictions_!$M27*_coefficients_!C$12- _coefficients_!C$2)/_coefficients_!C$7</f>
        <v>-0.60996105683355883</v>
      </c>
      <c r="D27">
        <f>(_raw_predictions_!D27*(1-_raw_predictions_!$M27*'Score Dashboard'!$B$2) + 'Score Dashboard'!$B$2*_raw_predictions_!$M27*_coefficients_!D$12- _coefficients_!D$2)/_coefficients_!D$7</f>
        <v>-0.85238595134277206</v>
      </c>
      <c r="E27">
        <f>(_raw_predictions_!E27*(1-_raw_predictions_!$M27*'Score Dashboard'!$B$2) + 'Score Dashboard'!$B$2*_raw_predictions_!$M27*_coefficients_!E$12- _coefficients_!E$2)/_coefficients_!E$7</f>
        <v>-0.81962633754197989</v>
      </c>
      <c r="F27">
        <f>(_raw_predictions_!F27*(1-_raw_predictions_!$M27*'Score Dashboard'!$B$2) + 'Score Dashboard'!$B$2*_raw_predictions_!$M27*_coefficients_!F$12- _coefficients_!F$2)/_coefficients_!F$7</f>
        <v>-0.11333787650074534</v>
      </c>
      <c r="G27">
        <f>(_raw_predictions_!G27*(1-_raw_predictions_!$M27*'Score Dashboard'!$B$2) + 'Score Dashboard'!$B$2*_raw_predictions_!$M27*_coefficients_!G$12- _coefficients_!G$2)/_coefficients_!G$7</f>
        <v>-0.82309086566965217</v>
      </c>
      <c r="H27">
        <f>(_coefficients_!H$2 - _raw_predictions_!H27*(1-_raw_predictions_!$M27*'Score Dashboard'!$B$2) - _raw_predictions_!$M27*'Score Dashboard'!$B$2*_coefficients_!H$12)/_coefficients_!H$7</f>
        <v>0.92417585093296906</v>
      </c>
      <c r="I27">
        <f>(1-_raw_predictions_!$M27*'Score Dashboard'!$B$2) * _raw_predictions_!I27/_coefficients_!L$2 * (_raw_predictions_!J27-_coefficients_!I$2)/_coefficients_!I$7</f>
        <v>-3.6284131189012699E-2</v>
      </c>
      <c r="J27">
        <f>(1-_raw_predictions_!$M27*'Score Dashboard'!$B$2) *_raw_predictions_!K27/_coefficients_!M$2 * (_raw_predictions_!L27-_coefficients_!J$2)/_coefficients_!J$7</f>
        <v>0.11372348866742139</v>
      </c>
      <c r="K27">
        <f t="shared" si="0"/>
        <v>-3.2499775467118526</v>
      </c>
    </row>
    <row r="28" spans="1:11">
      <c r="A28" t="str">
        <f>_raw_predictions_!A28</f>
        <v>Markieff Morris</v>
      </c>
      <c r="B28">
        <f>(_raw_predictions_!B28*(1-_raw_predictions_!$M28*'Score Dashboard'!$B$2) + 'Score Dashboard'!$B$2*_raw_predictions_!$M28*_coefficients_!B$12- _coefficients_!B$2)/_coefficients_!B$7</f>
        <v>-1.071765628956183</v>
      </c>
      <c r="C28">
        <f>(_raw_predictions_!C28*(1-_raw_predictions_!$M28*'Score Dashboard'!$B$2) + 'Score Dashboard'!$B$2*_raw_predictions_!$M28*_coefficients_!C$12- _coefficients_!C$2)/_coefficients_!C$7</f>
        <v>-0.94470119050070367</v>
      </c>
      <c r="D28">
        <f>(_raw_predictions_!D28*(1-_raw_predictions_!$M28*'Score Dashboard'!$B$2) + 'Score Dashboard'!$B$2*_raw_predictions_!$M28*_coefficients_!D$12- _coefficients_!D$2)/_coefficients_!D$7</f>
        <v>-0.80898729618579979</v>
      </c>
      <c r="E28">
        <f>(_raw_predictions_!E28*(1-_raw_predictions_!$M28*'Score Dashboard'!$B$2) + 'Score Dashboard'!$B$2*_raw_predictions_!$M28*_coefficients_!E$12- _coefficients_!E$2)/_coefficients_!E$7</f>
        <v>-0.77135035782385042</v>
      </c>
      <c r="F28">
        <f>(_raw_predictions_!F28*(1-_raw_predictions_!$M28*'Score Dashboard'!$B$2) + 'Score Dashboard'!$B$2*_raw_predictions_!$M28*_coefficients_!F$12- _coefficients_!F$2)/_coefficients_!F$7</f>
        <v>-0.54530345318445583</v>
      </c>
      <c r="G28">
        <f>(_raw_predictions_!G28*(1-_raw_predictions_!$M28*'Score Dashboard'!$B$2) + 'Score Dashboard'!$B$2*_raw_predictions_!$M28*_coefficients_!G$12- _coefficients_!G$2)/_coefficients_!G$7</f>
        <v>-0.60080593242907021</v>
      </c>
      <c r="H28">
        <f>(_coefficients_!H$2 - _raw_predictions_!H28*(1-_raw_predictions_!$M28*'Score Dashboard'!$B$2) - _raw_predictions_!$M28*'Score Dashboard'!$B$2*_coefficients_!H$12)/_coefficients_!H$7</f>
        <v>0.88243946806242812</v>
      </c>
      <c r="I28">
        <f>(1-_raw_predictions_!$M28*'Score Dashboard'!$B$2) * _raw_predictions_!I28/_coefficients_!L$2 * (_raw_predictions_!J28-_coefficients_!I$2)/_coefficients_!I$7</f>
        <v>-1.2287441042395843E-3</v>
      </c>
      <c r="J28">
        <f>(1-_raw_predictions_!$M28*'Score Dashboard'!$B$2) *_raw_predictions_!K28/_coefficients_!M$2 * (_raw_predictions_!L28-_coefficients_!J$2)/_coefficients_!J$7</f>
        <v>-1.551287938508686E-2</v>
      </c>
      <c r="K28">
        <f t="shared" si="0"/>
        <v>-3.8772160145069612</v>
      </c>
    </row>
    <row r="29" spans="1:11">
      <c r="A29" t="str">
        <f>_raw_predictions_!A29</f>
        <v>Michael Porter Jr.</v>
      </c>
      <c r="B29">
        <f>(_raw_predictions_!B29*(1-_raw_predictions_!$M29*'Score Dashboard'!$B$2) + 'Score Dashboard'!$B$2*_raw_predictions_!$M29*_coefficients_!B$12- _coefficients_!B$2)/_coefficients_!B$7</f>
        <v>2.2006206385527327E-3</v>
      </c>
      <c r="C29">
        <f>(_raw_predictions_!C29*(1-_raw_predictions_!$M29*'Score Dashboard'!$B$2) + 'Score Dashboard'!$B$2*_raw_predictions_!$M29*_coefficients_!C$12- _coefficients_!C$2)/_coefficients_!C$7</f>
        <v>-0.15333747623962515</v>
      </c>
      <c r="D29">
        <f>(_raw_predictions_!D29*(1-_raw_predictions_!$M29*'Score Dashboard'!$B$2) + 'Score Dashboard'!$B$2*_raw_predictions_!$M29*_coefficients_!D$12- _coefficients_!D$2)/_coefficients_!D$7</f>
        <v>-0.70366983695996954</v>
      </c>
      <c r="E29">
        <f>(_raw_predictions_!E29*(1-_raw_predictions_!$M29*'Score Dashboard'!$B$2) + 'Score Dashboard'!$B$2*_raw_predictions_!$M29*_coefficients_!E$12- _coefficients_!E$2)/_coefficients_!E$7</f>
        <v>-0.26379650448762282</v>
      </c>
      <c r="F29">
        <f>(_raw_predictions_!F29*(1-_raw_predictions_!$M29*'Score Dashboard'!$B$2) + 'Score Dashboard'!$B$2*_raw_predictions_!$M29*_coefficients_!F$12- _coefficients_!F$2)/_coefficients_!F$7</f>
        <v>-0.19940462953705271</v>
      </c>
      <c r="G29">
        <f>(_raw_predictions_!G29*(1-_raw_predictions_!$M29*'Score Dashboard'!$B$2) + 'Score Dashboard'!$B$2*_raw_predictions_!$M29*_coefficients_!G$12- _coefficients_!G$2)/_coefficients_!G$7</f>
        <v>0.60623422536620508</v>
      </c>
      <c r="H29">
        <f>(_coefficients_!H$2 - _raw_predictions_!H29*(1-_raw_predictions_!$M29*'Score Dashboard'!$B$2) - _raw_predictions_!$M29*'Score Dashboard'!$B$2*_coefficients_!H$12)/_coefficients_!H$7</f>
        <v>0.43749925569817338</v>
      </c>
      <c r="I29">
        <f>(1-_raw_predictions_!$M29*'Score Dashboard'!$B$2) * _raw_predictions_!I29/_coefficients_!L$2 * (_raw_predictions_!J29-_coefficients_!I$2)/_coefficients_!I$7</f>
        <v>-0.16819746813650377</v>
      </c>
      <c r="J29">
        <f>(1-_raw_predictions_!$M29*'Score Dashboard'!$B$2) *_raw_predictions_!K29/_coefficients_!M$2 * (_raw_predictions_!L29-_coefficients_!J$2)/_coefficients_!J$7</f>
        <v>-0.20776744194808097</v>
      </c>
      <c r="K29">
        <f t="shared" si="0"/>
        <v>-0.65023925560592366</v>
      </c>
    </row>
    <row r="30" spans="1:11">
      <c r="A30" t="str">
        <f>_raw_predictions_!A30</f>
        <v>Naz Reid</v>
      </c>
      <c r="B30">
        <f>(_raw_predictions_!B30*(1-_raw_predictions_!$M30*'Score Dashboard'!$B$2) + 'Score Dashboard'!$B$2*_raw_predictions_!$M30*_coefficients_!B$12- _coefficients_!B$2)/_coefficients_!B$7</f>
        <v>-0.50186740201639568</v>
      </c>
      <c r="C30">
        <f>(_raw_predictions_!C30*(1-_raw_predictions_!$M30*'Score Dashboard'!$B$2) + 'Score Dashboard'!$B$2*_raw_predictions_!$M30*_coefficients_!C$12- _coefficients_!C$2)/_coefficients_!C$7</f>
        <v>-0.24070332073399811</v>
      </c>
      <c r="D30">
        <f>(_raw_predictions_!D30*(1-_raw_predictions_!$M30*'Score Dashboard'!$B$2) + 'Score Dashboard'!$B$2*_raw_predictions_!$M30*_coefficients_!D$12- _coefficients_!D$2)/_coefficients_!D$7</f>
        <v>-0.78317774999812251</v>
      </c>
      <c r="E30">
        <f>(_raw_predictions_!E30*(1-_raw_predictions_!$M30*'Score Dashboard'!$B$2) + 'Score Dashboard'!$B$2*_raw_predictions_!$M30*_coefficients_!E$12- _coefficients_!E$2)/_coefficients_!E$7</f>
        <v>-0.4384830221846015</v>
      </c>
      <c r="F30">
        <f>(_raw_predictions_!F30*(1-_raw_predictions_!$M30*'Score Dashboard'!$B$2) + 'Score Dashboard'!$B$2*_raw_predictions_!$M30*_coefficients_!F$12- _coefficients_!F$2)/_coefficients_!F$7</f>
        <v>0.29886603586792454</v>
      </c>
      <c r="G30">
        <f>(_raw_predictions_!G30*(1-_raw_predictions_!$M30*'Score Dashboard'!$B$2) + 'Score Dashboard'!$B$2*_raw_predictions_!$M30*_coefficients_!G$12- _coefficients_!G$2)/_coefficients_!G$7</f>
        <v>-0.33797205063662561</v>
      </c>
      <c r="H30">
        <f>(_coefficients_!H$2 - _raw_predictions_!H30*(1-_raw_predictions_!$M30*'Score Dashboard'!$B$2) - _raw_predictions_!$M30*'Score Dashboard'!$B$2*_coefficients_!H$12)/_coefficients_!H$7</f>
        <v>0.4260336724984391</v>
      </c>
      <c r="I30">
        <f>(1-_raw_predictions_!$M30*'Score Dashboard'!$B$2) * _raw_predictions_!I30/_coefficients_!L$2 * (_raw_predictions_!J30-_coefficients_!I$2)/_coefficients_!I$7</f>
        <v>-0.21641362139717982</v>
      </c>
      <c r="J30">
        <f>(1-_raw_predictions_!$M30*'Score Dashboard'!$B$2) *_raw_predictions_!K30/_coefficients_!M$2 * (_raw_predictions_!L30-_coefficients_!J$2)/_coefficients_!J$7</f>
        <v>5.9373690254749638E-2</v>
      </c>
      <c r="K30">
        <f t="shared" si="0"/>
        <v>-1.7343437683458103</v>
      </c>
    </row>
    <row r="31" spans="1:11">
      <c r="A31" t="str">
        <f>_raw_predictions_!A31</f>
        <v>Mike Conley</v>
      </c>
      <c r="B31">
        <f>(_raw_predictions_!B31*(1-_raw_predictions_!$M31*'Score Dashboard'!$B$2) + 'Score Dashboard'!$B$2*_raw_predictions_!$M31*_coefficients_!B$12- _coefficients_!B$2)/_coefficients_!B$7</f>
        <v>-0.50630739929209845</v>
      </c>
      <c r="C31">
        <f>(_raw_predictions_!C31*(1-_raw_predictions_!$M31*'Score Dashboard'!$B$2) + 'Score Dashboard'!$B$2*_raw_predictions_!$M31*_coefficients_!C$12- _coefficients_!C$2)/_coefficients_!C$7</f>
        <v>-0.76375179348052602</v>
      </c>
      <c r="D31">
        <f>(_raw_predictions_!D31*(1-_raw_predictions_!$M31*'Score Dashboard'!$B$2) + 'Score Dashboard'!$B$2*_raw_predictions_!$M31*_coefficients_!D$12- _coefficients_!D$2)/_coefficients_!D$7</f>
        <v>0.49575703473973021</v>
      </c>
      <c r="E31">
        <f>(_raw_predictions_!E31*(1-_raw_predictions_!$M31*'Score Dashboard'!$B$2) + 'Score Dashboard'!$B$2*_raw_predictions_!$M31*_coefficients_!E$12- _coefficients_!E$2)/_coefficients_!E$7</f>
        <v>6.9756242675501706E-2</v>
      </c>
      <c r="F31">
        <f>(_raw_predictions_!F31*(1-_raw_predictions_!$M31*'Score Dashboard'!$B$2) + 'Score Dashboard'!$B$2*_raw_predictions_!$M31*_coefficients_!F$12- _coefficients_!F$2)/_coefficients_!F$7</f>
        <v>-0.48182466187258349</v>
      </c>
      <c r="G31">
        <f>(_raw_predictions_!G31*(1-_raw_predictions_!$M31*'Score Dashboard'!$B$2) + 'Score Dashboard'!$B$2*_raw_predictions_!$M31*_coefficients_!G$12- _coefficients_!G$2)/_coefficients_!G$7</f>
        <v>6.1045315849641735E-2</v>
      </c>
      <c r="H31">
        <f>(_coefficients_!H$2 - _raw_predictions_!H31*(1-_raw_predictions_!$M31*'Score Dashboard'!$B$2) - _raw_predictions_!$M31*'Score Dashboard'!$B$2*_coefficients_!H$12)/_coefficients_!H$7</f>
        <v>0.27270217361493354</v>
      </c>
      <c r="I31">
        <f>(1-_raw_predictions_!$M31*'Score Dashboard'!$B$2) * _raw_predictions_!I31/_coefficients_!L$2 * (_raw_predictions_!J31-_coefficients_!I$2)/_coefficients_!I$7</f>
        <v>3.5655483727408878E-2</v>
      </c>
      <c r="J31">
        <f>(1-_raw_predictions_!$M31*'Score Dashboard'!$B$2) *_raw_predictions_!K31/_coefficients_!M$2 * (_raw_predictions_!L31-_coefficients_!J$2)/_coefficients_!J$7</f>
        <v>-0.41236541464534848</v>
      </c>
      <c r="K31">
        <f t="shared" si="0"/>
        <v>-1.2293330186833402</v>
      </c>
    </row>
    <row r="32" spans="1:11">
      <c r="A32" t="str">
        <f>_raw_predictions_!A32</f>
        <v>Ochai Agbaji</v>
      </c>
      <c r="B32">
        <f>(_raw_predictions_!B32*(1-_raw_predictions_!$M32*'Score Dashboard'!$B$2) + 'Score Dashboard'!$B$2*_raw_predictions_!$M32*_coefficients_!B$12- _coefficients_!B$2)/_coefficients_!B$7</f>
        <v>-0.62501233598383255</v>
      </c>
      <c r="C32">
        <f>(_raw_predictions_!C32*(1-_raw_predictions_!$M32*'Score Dashboard'!$B$2) + 'Score Dashboard'!$B$2*_raw_predictions_!$M32*_coefficients_!C$12- _coefficients_!C$2)/_coefficients_!C$7</f>
        <v>-0.74199629370093234</v>
      </c>
      <c r="D32">
        <f>(_raw_predictions_!D32*(1-_raw_predictions_!$M32*'Score Dashboard'!$B$2) + 'Score Dashboard'!$B$2*_raw_predictions_!$M32*_coefficients_!D$12- _coefficients_!D$2)/_coefficients_!D$7</f>
        <v>-0.68286397060220716</v>
      </c>
      <c r="E32">
        <f>(_raw_predictions_!E32*(1-_raw_predictions_!$M32*'Score Dashboard'!$B$2) + 'Score Dashboard'!$B$2*_raw_predictions_!$M32*_coefficients_!E$12- _coefficients_!E$2)/_coefficients_!E$7</f>
        <v>-0.53869692167255578</v>
      </c>
      <c r="F32">
        <f>(_raw_predictions_!F32*(1-_raw_predictions_!$M32*'Score Dashboard'!$B$2) + 'Score Dashboard'!$B$2*_raw_predictions_!$M32*_coefficients_!F$12- _coefficients_!F$2)/_coefficients_!F$7</f>
        <v>-0.42538877704699651</v>
      </c>
      <c r="G32">
        <f>(_raw_predictions_!G32*(1-_raw_predictions_!$M32*'Score Dashboard'!$B$2) + 'Score Dashboard'!$B$2*_raw_predictions_!$M32*_coefficients_!G$12- _coefficients_!G$2)/_coefficients_!G$7</f>
        <v>-1.7535049897729676E-2</v>
      </c>
      <c r="H32">
        <f>(_coefficients_!H$2 - _raw_predictions_!H32*(1-_raw_predictions_!$M32*'Score Dashboard'!$B$2) - _raw_predictions_!$M32*'Score Dashboard'!$B$2*_coefficients_!H$12)/_coefficients_!H$7</f>
        <v>0.58284444562695659</v>
      </c>
      <c r="I32">
        <f>(1-_raw_predictions_!$M32*'Score Dashboard'!$B$2) * _raw_predictions_!I32/_coefficients_!L$2 * (_raw_predictions_!J32-_coefficients_!I$2)/_coefficients_!I$7</f>
        <v>3.2835030585876557E-2</v>
      </c>
      <c r="J32">
        <f>(1-_raw_predictions_!$M32*'Score Dashboard'!$B$2) *_raw_predictions_!K32/_coefficients_!M$2 * (_raw_predictions_!L32-_coefficients_!J$2)/_coefficients_!J$7</f>
        <v>-0.30160281676225209</v>
      </c>
      <c r="K32">
        <f t="shared" si="0"/>
        <v>-2.7174166894536733</v>
      </c>
    </row>
    <row r="33" spans="1:11">
      <c r="A33" t="str">
        <f>_raw_predictions_!A33</f>
        <v>Obi Toppin</v>
      </c>
      <c r="B33">
        <f>(_raw_predictions_!B33*(1-_raw_predictions_!$M33*'Score Dashboard'!$B$2) + 'Score Dashboard'!$B$2*_raw_predictions_!$M33*_coefficients_!B$12- _coefficients_!B$2)/_coefficients_!B$7</f>
        <v>-0.75103412828188709</v>
      </c>
      <c r="C33">
        <f>(_raw_predictions_!C33*(1-_raw_predictions_!$M33*'Score Dashboard'!$B$2) + 'Score Dashboard'!$B$2*_raw_predictions_!$M33*_coefficients_!C$12- _coefficients_!C$2)/_coefficients_!C$7</f>
        <v>-0.58045697733617307</v>
      </c>
      <c r="D33">
        <f>(_raw_predictions_!D33*(1-_raw_predictions_!$M33*'Score Dashboard'!$B$2) + 'Score Dashboard'!$B$2*_raw_predictions_!$M33*_coefficients_!D$12- _coefficients_!D$2)/_coefficients_!D$7</f>
        <v>-0.76525175217212604</v>
      </c>
      <c r="E33">
        <f>(_raw_predictions_!E33*(1-_raw_predictions_!$M33*'Score Dashboard'!$B$2) + 'Score Dashboard'!$B$2*_raw_predictions_!$M33*_coefficients_!E$12- _coefficients_!E$2)/_coefficients_!E$7</f>
        <v>-0.57898823264448318</v>
      </c>
      <c r="F33">
        <f>(_raw_predictions_!F33*(1-_raw_predictions_!$M33*'Score Dashboard'!$B$2) + 'Score Dashboard'!$B$2*_raw_predictions_!$M33*_coefficients_!F$12- _coefficients_!F$2)/_coefficients_!F$7</f>
        <v>-0.38269841787341163</v>
      </c>
      <c r="G33">
        <f>(_raw_predictions_!G33*(1-_raw_predictions_!$M33*'Score Dashboard'!$B$2) + 'Score Dashboard'!$B$2*_raw_predictions_!$M33*_coefficients_!G$12- _coefficients_!G$2)/_coefficients_!G$7</f>
        <v>-0.1333838083262682</v>
      </c>
      <c r="H33">
        <f>(_coefficients_!H$2 - _raw_predictions_!H33*(1-_raw_predictions_!$M33*'Score Dashboard'!$B$2) - _raw_predictions_!$M33*'Score Dashboard'!$B$2*_coefficients_!H$12)/_coefficients_!H$7</f>
        <v>0.73080022912752174</v>
      </c>
      <c r="I33">
        <f>(1-_raw_predictions_!$M33*'Score Dashboard'!$B$2) * _raw_predictions_!I33/_coefficients_!L$2 * (_raw_predictions_!J33-_coefficients_!I$2)/_coefficients_!I$7</f>
        <v>-3.5275864116628671E-3</v>
      </c>
      <c r="J33">
        <f>(1-_raw_predictions_!$M33*'Score Dashboard'!$B$2) *_raw_predictions_!K33/_coefficients_!M$2 * (_raw_predictions_!L33-_coefficients_!J$2)/_coefficients_!J$7</f>
        <v>-0.14852205131783866</v>
      </c>
      <c r="K33">
        <f t="shared" si="0"/>
        <v>-2.6130627252363294</v>
      </c>
    </row>
    <row r="34" spans="1:11">
      <c r="A34" t="str">
        <f>_raw_predictions_!A34</f>
        <v>O.G. Anunoby</v>
      </c>
      <c r="B34">
        <f>(_raw_predictions_!B34*(1-_raw_predictions_!$M34*'Score Dashboard'!$B$2) + 'Score Dashboard'!$B$2*_raw_predictions_!$M34*_coefficients_!B$12- _coefficients_!B$2)/_coefficients_!B$7</f>
        <v>0.20301555531505019</v>
      </c>
      <c r="C34">
        <f>(_raw_predictions_!C34*(1-_raw_predictions_!$M34*'Score Dashboard'!$B$2) + 'Score Dashboard'!$B$2*_raw_predictions_!$M34*_coefficients_!C$12- _coefficients_!C$2)/_coefficients_!C$7</f>
        <v>-3.661582283080738E-2</v>
      </c>
      <c r="D34">
        <f>(_raw_predictions_!D34*(1-_raw_predictions_!$M34*'Score Dashboard'!$B$2) + 'Score Dashboard'!$B$2*_raw_predictions_!$M34*_coefficients_!D$12- _coefficients_!D$2)/_coefficients_!D$7</f>
        <v>-0.37059739386454577</v>
      </c>
      <c r="E34">
        <f>(_raw_predictions_!E34*(1-_raw_predictions_!$M34*'Score Dashboard'!$B$2) + 'Score Dashboard'!$B$2*_raw_predictions_!$M34*_coefficients_!E$12- _coefficients_!E$2)/_coefficients_!E$7</f>
        <v>0.99006451753265645</v>
      </c>
      <c r="F34">
        <f>(_raw_predictions_!F34*(1-_raw_predictions_!$M34*'Score Dashboard'!$B$2) + 'Score Dashboard'!$B$2*_raw_predictions_!$M34*_coefficients_!F$12- _coefficients_!F$2)/_coefficients_!F$7</f>
        <v>3.0112787253385523E-2</v>
      </c>
      <c r="G34">
        <f>(_raw_predictions_!G34*(1-_raw_predictions_!$M34*'Score Dashboard'!$B$2) + 'Score Dashboard'!$B$2*_raw_predictions_!$M34*_coefficients_!G$12- _coefficients_!G$2)/_coefficients_!G$7</f>
        <v>0.45451818978479425</v>
      </c>
      <c r="H34">
        <f>(_coefficients_!H$2 - _raw_predictions_!H34*(1-_raw_predictions_!$M34*'Score Dashboard'!$B$2) - _raw_predictions_!$M34*'Score Dashboard'!$B$2*_coefficients_!H$12)/_coefficients_!H$7</f>
        <v>4.4620905945635134E-4</v>
      </c>
      <c r="I34">
        <f>(1-_raw_predictions_!$M34*'Score Dashboard'!$B$2) * _raw_predictions_!I34/_coefficients_!L$2 * (_raw_predictions_!J34-_coefficients_!I$2)/_coefficients_!I$7</f>
        <v>9.1319012463648541E-2</v>
      </c>
      <c r="J34">
        <f>(1-_raw_predictions_!$M34*'Score Dashboard'!$B$2) *_raw_predictions_!K34/_coefficients_!M$2 * (_raw_predictions_!L34-_coefficients_!J$2)/_coefficients_!J$7</f>
        <v>-0.23245928021971757</v>
      </c>
      <c r="K34">
        <f t="shared" si="0"/>
        <v>1.1298037744939204</v>
      </c>
    </row>
    <row r="35" spans="1:11">
      <c r="A35" t="str">
        <f>_raw_predictions_!A35</f>
        <v>Norman Powell</v>
      </c>
      <c r="B35">
        <f>(_raw_predictions_!B35*(1-_raw_predictions_!$M35*'Score Dashboard'!$B$2) + 'Score Dashboard'!$B$2*_raw_predictions_!$M35*_coefficients_!B$12- _coefficients_!B$2)/_coefficients_!B$7</f>
        <v>0.11235566183698101</v>
      </c>
      <c r="C35">
        <f>(_raw_predictions_!C35*(1-_raw_predictions_!$M35*'Score Dashboard'!$B$2) + 'Score Dashboard'!$B$2*_raw_predictions_!$M35*_coefficients_!C$12- _coefficients_!C$2)/_coefficients_!C$7</f>
        <v>-0.56787763313076023</v>
      </c>
      <c r="D35">
        <f>(_raw_predictions_!D35*(1-_raw_predictions_!$M35*'Score Dashboard'!$B$2) + 'Score Dashboard'!$B$2*_raw_predictions_!$M35*_coefficients_!D$12- _coefficients_!D$2)/_coefficients_!D$7</f>
        <v>-0.48139675339744642</v>
      </c>
      <c r="E35">
        <f>(_raw_predictions_!E35*(1-_raw_predictions_!$M35*'Score Dashboard'!$B$2) + 'Score Dashboard'!$B$2*_raw_predictions_!$M35*_coefficients_!E$12- _coefficients_!E$2)/_coefficients_!E$7</f>
        <v>-5.4395825741704783E-2</v>
      </c>
      <c r="F35">
        <f>(_raw_predictions_!F35*(1-_raw_predictions_!$M35*'Score Dashboard'!$B$2) + 'Score Dashboard'!$B$2*_raw_predictions_!$M35*_coefficients_!F$12- _coefficients_!F$2)/_coefficients_!F$7</f>
        <v>-0.37729103498116834</v>
      </c>
      <c r="G35">
        <f>(_raw_predictions_!G35*(1-_raw_predictions_!$M35*'Score Dashboard'!$B$2) + 'Score Dashboard'!$B$2*_raw_predictions_!$M35*_coefficients_!G$12- _coefficients_!G$2)/_coefficients_!G$7</f>
        <v>0.27364771764472395</v>
      </c>
      <c r="H35">
        <f>(_coefficients_!H$2 - _raw_predictions_!H35*(1-_raw_predictions_!$M35*'Score Dashboard'!$B$2) - _raw_predictions_!$M35*'Score Dashboard'!$B$2*_coefficients_!H$12)/_coefficients_!H$7</f>
        <v>0.15536521769988959</v>
      </c>
      <c r="I35">
        <f>(1-_raw_predictions_!$M35*'Score Dashboard'!$B$2) * _raw_predictions_!I35/_coefficients_!L$2 * (_raw_predictions_!J35-_coefficients_!I$2)/_coefficients_!I$7</f>
        <v>0.19254493269789383</v>
      </c>
      <c r="J35">
        <f>(1-_raw_predictions_!$M35*'Score Dashboard'!$B$2) *_raw_predictions_!K35/_coefficients_!M$2 * (_raw_predictions_!L35-_coefficients_!J$2)/_coefficients_!J$7</f>
        <v>-0.21284449180905282</v>
      </c>
      <c r="K35">
        <f t="shared" si="0"/>
        <v>-0.95989220918064388</v>
      </c>
    </row>
    <row r="36" spans="1:11">
      <c r="A36" t="str">
        <f>_raw_predictions_!A36</f>
        <v>Noah Vonleh</v>
      </c>
      <c r="B36">
        <f>(_raw_predictions_!B36*(1-_raw_predictions_!$M36*'Score Dashboard'!$B$2) + 'Score Dashboard'!$B$2*_raw_predictions_!$M36*_coefficients_!B$12- _coefficients_!B$2)/_coefficients_!B$7</f>
        <v>-0.96902186512986221</v>
      </c>
      <c r="C36">
        <f>(_raw_predictions_!C36*(1-_raw_predictions_!$M36*'Score Dashboard'!$B$2) + 'Score Dashboard'!$B$2*_raw_predictions_!$M36*_coefficients_!C$12- _coefficients_!C$2)/_coefficients_!C$7</f>
        <v>-0.71690656999016866</v>
      </c>
      <c r="D36">
        <f>(_raw_predictions_!D36*(1-_raw_predictions_!$M36*'Score Dashboard'!$B$2) + 'Score Dashboard'!$B$2*_raw_predictions_!$M36*_coefficients_!D$12- _coefficients_!D$2)/_coefficients_!D$7</f>
        <v>-0.81185386125265457</v>
      </c>
      <c r="E36">
        <f>(_raw_predictions_!E36*(1-_raw_predictions_!$M36*'Score Dashboard'!$B$2) + 'Score Dashboard'!$B$2*_raw_predictions_!$M36*_coefficients_!E$12- _coefficients_!E$2)/_coefficients_!E$7</f>
        <v>-0.70972036607307876</v>
      </c>
      <c r="F36">
        <f>(_raw_predictions_!F36*(1-_raw_predictions_!$M36*'Score Dashboard'!$B$2) + 'Score Dashboard'!$B$2*_raw_predictions_!$M36*_coefficients_!F$12- _coefficients_!F$2)/_coefficients_!F$7</f>
        <v>-0.34603500984466479</v>
      </c>
      <c r="G36">
        <f>(_raw_predictions_!G36*(1-_raw_predictions_!$M36*'Score Dashboard'!$B$2) + 'Score Dashboard'!$B$2*_raw_predictions_!$M36*_coefficients_!G$12- _coefficients_!G$2)/_coefficients_!G$7</f>
        <v>-0.71421502220320854</v>
      </c>
      <c r="H36">
        <f>(_coefficients_!H$2 - _raw_predictions_!H36*(1-_raw_predictions_!$M36*'Score Dashboard'!$B$2) - _raw_predictions_!$M36*'Score Dashboard'!$B$2*_coefficients_!H$12)/_coefficients_!H$7</f>
        <v>0.73138040005399108</v>
      </c>
      <c r="I36">
        <f>(1-_raw_predictions_!$M36*'Score Dashboard'!$B$2) * _raw_predictions_!I36/_coefficients_!L$2 * (_raw_predictions_!J36-_coefficients_!I$2)/_coefficients_!I$7</f>
        <v>-4.3321415658971116E-2</v>
      </c>
      <c r="J36">
        <f>(1-_raw_predictions_!$M36*'Score Dashboard'!$B$2) *_raw_predictions_!K36/_coefficients_!M$2 * (_raw_predictions_!L36-_coefficients_!J$2)/_coefficients_!J$7</f>
        <v>-6.2236599126978083E-3</v>
      </c>
      <c r="K36">
        <f t="shared" si="0"/>
        <v>-3.5859173700113152</v>
      </c>
    </row>
    <row r="37" spans="1:11">
      <c r="A37" t="str">
        <f>_raw_predictions_!A37</f>
        <v>Nikola Vucevic</v>
      </c>
      <c r="B37">
        <f>(_raw_predictions_!B37*(1-_raw_predictions_!$M37*'Score Dashboard'!$B$2) + 'Score Dashboard'!$B$2*_raw_predictions_!$M37*_coefficients_!B$12- _coefficients_!B$2)/_coefficients_!B$7</f>
        <v>0.2598502790406752</v>
      </c>
      <c r="C37">
        <f>(_raw_predictions_!C37*(1-_raw_predictions_!$M37*'Score Dashboard'!$B$2) + 'Score Dashboard'!$B$2*_raw_predictions_!$M37*_coefficients_!C$12- _coefficients_!C$2)/_coefficients_!C$7</f>
        <v>1.2249763931500723</v>
      </c>
      <c r="D37">
        <f>(_raw_predictions_!D37*(1-_raw_predictions_!$M37*'Score Dashboard'!$B$2) + 'Score Dashboard'!$B$2*_raw_predictions_!$M37*_coefficients_!D$12- _coefficients_!D$2)/_coefficients_!D$7</f>
        <v>-9.3069576800031986E-2</v>
      </c>
      <c r="E37">
        <f>(_raw_predictions_!E37*(1-_raw_predictions_!$M37*'Score Dashboard'!$B$2) + 'Score Dashboard'!$B$2*_raw_predictions_!$M37*_coefficients_!E$12- _coefficients_!E$2)/_coefficients_!E$7</f>
        <v>-0.16620194147741327</v>
      </c>
      <c r="F37">
        <f>(_raw_predictions_!F37*(1-_raw_predictions_!$M37*'Score Dashboard'!$B$2) + 'Score Dashboard'!$B$2*_raw_predictions_!$M37*_coefficients_!F$12- _coefficients_!F$2)/_coefficients_!F$7</f>
        <v>0.10519749699049011</v>
      </c>
      <c r="G37">
        <f>(_raw_predictions_!G37*(1-_raw_predictions_!$M37*'Score Dashboard'!$B$2) + 'Score Dashboard'!$B$2*_raw_predictions_!$M37*_coefficients_!G$12- _coefficients_!G$2)/_coefficients_!G$7</f>
        <v>1.6359423335721872E-2</v>
      </c>
      <c r="H37">
        <f>(_coefficients_!H$2 - _raw_predictions_!H37*(1-_raw_predictions_!$M37*'Score Dashboard'!$B$2) - _raw_predictions_!$M37*'Score Dashboard'!$B$2*_coefficients_!H$12)/_coefficients_!H$7</f>
        <v>-5.5054505623999501E-2</v>
      </c>
      <c r="I37">
        <f>(1-_raw_predictions_!$M37*'Score Dashboard'!$B$2) * _raw_predictions_!I37/_coefficients_!L$2 * (_raw_predictions_!J37-_coefficients_!I$2)/_coefficients_!I$7</f>
        <v>4.9817662462526335E-2</v>
      </c>
      <c r="J37">
        <f>(1-_raw_predictions_!$M37*'Score Dashboard'!$B$2) *_raw_predictions_!K37/_coefficients_!M$2 * (_raw_predictions_!L37-_coefficients_!J$2)/_coefficients_!J$7</f>
        <v>7.4406885604363787E-3</v>
      </c>
      <c r="K37">
        <f t="shared" si="0"/>
        <v>1.3493159196384774</v>
      </c>
    </row>
    <row r="38" spans="1:11">
      <c r="A38" t="str">
        <f>_raw_predictions_!A38</f>
        <v>Nikola Jovic</v>
      </c>
      <c r="B38">
        <f>(_raw_predictions_!B38*(1-_raw_predictions_!$M38*'Score Dashboard'!$B$2) + 'Score Dashboard'!$B$2*_raw_predictions_!$M38*_coefficients_!B$12- _coefficients_!B$2)/_coefficients_!B$7</f>
        <v>-0.9146626827538058</v>
      </c>
      <c r="C38">
        <f>(_raw_predictions_!C38*(1-_raw_predictions_!$M38*'Score Dashboard'!$B$2) + 'Score Dashboard'!$B$2*_raw_predictions_!$M38*_coefficients_!C$12- _coefficients_!C$2)/_coefficients_!C$7</f>
        <v>-0.73223513372451843</v>
      </c>
      <c r="D38">
        <f>(_raw_predictions_!D38*(1-_raw_predictions_!$M38*'Score Dashboard'!$B$2) + 'Score Dashboard'!$B$2*_raw_predictions_!$M38*_coefficients_!D$12- _coefficients_!D$2)/_coefficients_!D$7</f>
        <v>-0.82453516375160374</v>
      </c>
      <c r="E38">
        <f>(_raw_predictions_!E38*(1-_raw_predictions_!$M38*'Score Dashboard'!$B$2) + 'Score Dashboard'!$B$2*_raw_predictions_!$M38*_coefficients_!E$12- _coefficients_!E$2)/_coefficients_!E$7</f>
        <v>-0.60942688884387919</v>
      </c>
      <c r="F38">
        <f>(_raw_predictions_!F38*(1-_raw_predictions_!$M38*'Score Dashboard'!$B$2) + 'Score Dashboard'!$B$2*_raw_predictions_!$M38*_coefficients_!F$12- _coefficients_!F$2)/_coefficients_!F$7</f>
        <v>-0.42560296997319624</v>
      </c>
      <c r="G38">
        <f>(_raw_predictions_!G38*(1-_raw_predictions_!$M38*'Score Dashboard'!$B$2) + 'Score Dashboard'!$B$2*_raw_predictions_!$M38*_coefficients_!G$12- _coefficients_!G$2)/_coefficients_!G$7</f>
        <v>-0.56949758329574607</v>
      </c>
      <c r="H38">
        <f>(_coefficients_!H$2 - _raw_predictions_!H38*(1-_raw_predictions_!$M38*'Score Dashboard'!$B$2) - _raw_predictions_!$M38*'Score Dashboard'!$B$2*_coefficients_!H$12)/_coefficients_!H$7</f>
        <v>0.74763949022192333</v>
      </c>
      <c r="I38">
        <f>(1-_raw_predictions_!$M38*'Score Dashboard'!$B$2) * _raw_predictions_!I38/_coefficients_!L$2 * (_raw_predictions_!J38-_coefficients_!I$2)/_coefficients_!I$7</f>
        <v>-4.7851735928306383E-2</v>
      </c>
      <c r="J38">
        <f>(1-_raw_predictions_!$M38*'Score Dashboard'!$B$2) *_raw_predictions_!K38/_coefficients_!M$2 * (_raw_predictions_!L38-_coefficients_!J$2)/_coefficients_!J$7</f>
        <v>-9.0582212100392218E-2</v>
      </c>
      <c r="K38">
        <f t="shared" si="0"/>
        <v>-3.4667548801495247</v>
      </c>
    </row>
    <row r="39" spans="1:11">
      <c r="A39" t="str">
        <f>_raw_predictions_!A39</f>
        <v>Nikola Jokic</v>
      </c>
      <c r="B39">
        <f>(_raw_predictions_!B39*(1-_raw_predictions_!$M39*'Score Dashboard'!$B$2) + 'Score Dashboard'!$B$2*_raw_predictions_!$M39*_coefficients_!B$12- _coefficients_!B$2)/_coefficients_!B$7</f>
        <v>0.99345274246650528</v>
      </c>
      <c r="C39">
        <f>(_raw_predictions_!C39*(1-_raw_predictions_!$M39*'Score Dashboard'!$B$2) + 'Score Dashboard'!$B$2*_raw_predictions_!$M39*_coefficients_!C$12- _coefficients_!C$2)/_coefficients_!C$7</f>
        <v>1.4063267442492102</v>
      </c>
      <c r="D39">
        <f>(_raw_predictions_!D39*(1-_raw_predictions_!$M39*'Score Dashboard'!$B$2) + 'Score Dashboard'!$B$2*_raw_predictions_!$M39*_coefficients_!D$12- _coefficients_!D$2)/_coefficients_!D$7</f>
        <v>1.8431650440810092</v>
      </c>
      <c r="E39">
        <f>(_raw_predictions_!E39*(1-_raw_predictions_!$M39*'Score Dashboard'!$B$2) + 'Score Dashboard'!$B$2*_raw_predictions_!$M39*_coefficients_!E$12- _coefficients_!E$2)/_coefficients_!E$7</f>
        <v>0.35702637834307777</v>
      </c>
      <c r="F39">
        <f>(_raw_predictions_!F39*(1-_raw_predictions_!$M39*'Score Dashboard'!$B$2) + 'Score Dashboard'!$B$2*_raw_predictions_!$M39*_coefficients_!F$12- _coefficients_!F$2)/_coefficients_!F$7</f>
        <v>3.0246442596213265E-2</v>
      </c>
      <c r="G39">
        <f>(_raw_predictions_!G39*(1-_raw_predictions_!$M39*'Score Dashboard'!$B$2) + 'Score Dashboard'!$B$2*_raw_predictions_!$M39*_coefficients_!G$12- _coefficients_!G$2)/_coefficients_!G$7</f>
        <v>-0.30664883207036658</v>
      </c>
      <c r="H39">
        <f>(_coefficients_!H$2 - _raw_predictions_!H39*(1-_raw_predictions_!$M39*'Score Dashboard'!$B$2) - _raw_predictions_!$M39*'Score Dashboard'!$B$2*_coefficients_!H$12)/_coefficients_!H$7</f>
        <v>-1.3408412205903137</v>
      </c>
      <c r="I39">
        <f>(1-_raw_predictions_!$M39*'Score Dashboard'!$B$2) * _raw_predictions_!I39/_coefficients_!L$2 * (_raw_predictions_!J39-_coefficients_!I$2)/_coefficients_!I$7</f>
        <v>0.36072620802961891</v>
      </c>
      <c r="J39">
        <f>(1-_raw_predictions_!$M39*'Score Dashboard'!$B$2) *_raw_predictions_!K39/_coefficients_!M$2 * (_raw_predictions_!L39-_coefficients_!J$2)/_coefficients_!J$7</f>
        <v>1.4068205027247542</v>
      </c>
      <c r="K39">
        <f t="shared" si="0"/>
        <v>4.7502740098297087</v>
      </c>
    </row>
    <row r="40" spans="1:11">
      <c r="A40" t="str">
        <f>_raw_predictions_!A40</f>
        <v>Nicolas Batum</v>
      </c>
      <c r="B40">
        <f>(_raw_predictions_!B40*(1-_raw_predictions_!$M40*'Score Dashboard'!$B$2) + 'Score Dashboard'!$B$2*_raw_predictions_!$M40*_coefficients_!B$12- _coefficients_!B$2)/_coefficients_!B$7</f>
        <v>-0.90009706297597181</v>
      </c>
      <c r="C40">
        <f>(_raw_predictions_!C40*(1-_raw_predictions_!$M40*'Score Dashboard'!$B$2) + 'Score Dashboard'!$B$2*_raw_predictions_!$M40*_coefficients_!C$12- _coefficients_!C$2)/_coefficients_!C$7</f>
        <v>-0.45593948949956709</v>
      </c>
      <c r="D40">
        <f>(_raw_predictions_!D40*(1-_raw_predictions_!$M40*'Score Dashboard'!$B$2) + 'Score Dashboard'!$B$2*_raw_predictions_!$M40*_coefficients_!D$12- _coefficients_!D$2)/_coefficients_!D$7</f>
        <v>-0.65610586875376864</v>
      </c>
      <c r="E40">
        <f>(_raw_predictions_!E40*(1-_raw_predictions_!$M40*'Score Dashboard'!$B$2) + 'Score Dashboard'!$B$2*_raw_predictions_!$M40*_coefficients_!E$12- _coefficients_!E$2)/_coefficients_!E$7</f>
        <v>-0.3105347654536465</v>
      </c>
      <c r="F40">
        <f>(_raw_predictions_!F40*(1-_raw_predictions_!$M40*'Score Dashboard'!$B$2) + 'Score Dashboard'!$B$2*_raw_predictions_!$M40*_coefficients_!F$12- _coefficients_!F$2)/_coefficients_!F$7</f>
        <v>-0.14841962487877725</v>
      </c>
      <c r="G40">
        <f>(_raw_predictions_!G40*(1-_raw_predictions_!$M40*'Score Dashboard'!$B$2) + 'Score Dashboard'!$B$2*_raw_predictions_!$M40*_coefficients_!G$12- _coefficients_!G$2)/_coefficients_!G$7</f>
        <v>-6.1241854445932026E-2</v>
      </c>
      <c r="H40">
        <f>(_coefficients_!H$2 - _raw_predictions_!H40*(1-_raw_predictions_!$M40*'Score Dashboard'!$B$2) - _raw_predictions_!$M40*'Score Dashboard'!$B$2*_coefficients_!H$12)/_coefficients_!H$7</f>
        <v>0.72771676875230196</v>
      </c>
      <c r="I40">
        <f>(1-_raw_predictions_!$M40*'Score Dashboard'!$B$2) * _raw_predictions_!I40/_coefficients_!L$2 * (_raw_predictions_!J40-_coefficients_!I$2)/_coefficients_!I$7</f>
        <v>-2.6675645469069597E-2</v>
      </c>
      <c r="J40">
        <f>(1-_raw_predictions_!$M40*'Score Dashboard'!$B$2) *_raw_predictions_!K40/_coefficients_!M$2 * (_raw_predictions_!L40-_coefficients_!J$2)/_coefficients_!J$7</f>
        <v>-0.19229744388378023</v>
      </c>
      <c r="K40">
        <f t="shared" si="0"/>
        <v>-2.0235949866082108</v>
      </c>
    </row>
    <row r="41" spans="1:11">
      <c r="A41" t="str">
        <f>_raw_predictions_!A41</f>
        <v>Nickeil Alexander-Walker</v>
      </c>
      <c r="B41">
        <f>(_raw_predictions_!B41*(1-_raw_predictions_!$M41*'Score Dashboard'!$B$2) + 'Score Dashboard'!$B$2*_raw_predictions_!$M41*_coefficients_!B$12- _coefficients_!B$2)/_coefficients_!B$7</f>
        <v>-0.81270114301354035</v>
      </c>
      <c r="C41">
        <f>(_raw_predictions_!C41*(1-_raw_predictions_!$M41*'Score Dashboard'!$B$2) + 'Score Dashboard'!$B$2*_raw_predictions_!$M41*_coefficients_!C$12- _coefficients_!C$2)/_coefficients_!C$7</f>
        <v>-0.838200416204953</v>
      </c>
      <c r="D41">
        <f>(_raw_predictions_!D41*(1-_raw_predictions_!$M41*'Score Dashboard'!$B$2) + 'Score Dashboard'!$B$2*_raw_predictions_!$M41*_coefficients_!D$12- _coefficients_!D$2)/_coefficients_!D$7</f>
        <v>-0.60185288097321321</v>
      </c>
      <c r="E41">
        <f>(_raw_predictions_!E41*(1-_raw_predictions_!$M41*'Score Dashboard'!$B$2) + 'Score Dashboard'!$B$2*_raw_predictions_!$M41*_coefficients_!E$12- _coefficients_!E$2)/_coefficients_!E$7</f>
        <v>-0.42913291168600037</v>
      </c>
      <c r="F41">
        <f>(_raw_predictions_!F41*(1-_raw_predictions_!$M41*'Score Dashboard'!$B$2) + 'Score Dashboard'!$B$2*_raw_predictions_!$M41*_coefficients_!F$12- _coefficients_!F$2)/_coefficients_!F$7</f>
        <v>-0.38418354204987842</v>
      </c>
      <c r="G41">
        <f>(_raw_predictions_!G41*(1-_raw_predictions_!$M41*'Score Dashboard'!$B$2) + 'Score Dashboard'!$B$2*_raw_predictions_!$M41*_coefficients_!G$12- _coefficients_!G$2)/_coefficients_!G$7</f>
        <v>-0.29355382568934368</v>
      </c>
      <c r="H41">
        <f>(_coefficients_!H$2 - _raw_predictions_!H41*(1-_raw_predictions_!$M41*'Score Dashboard'!$B$2) - _raw_predictions_!$M41*'Score Dashboard'!$B$2*_coefficients_!H$12)/_coefficients_!H$7</f>
        <v>0.60788174283486818</v>
      </c>
      <c r="I41">
        <f>(1-_raw_predictions_!$M41*'Score Dashboard'!$B$2) * _raw_predictions_!I41/_coefficients_!L$2 * (_raw_predictions_!J41-_coefficients_!I$2)/_coefficients_!I$7</f>
        <v>-4.4642361269023191E-2</v>
      </c>
      <c r="J41">
        <f>(1-_raw_predictions_!$M41*'Score Dashboard'!$B$2) *_raw_predictions_!K41/_coefficients_!M$2 * (_raw_predictions_!L41-_coefficients_!J$2)/_coefficients_!J$7</f>
        <v>-0.26374461365375351</v>
      </c>
      <c r="K41">
        <f t="shared" si="0"/>
        <v>-3.0601299517048379</v>
      </c>
    </row>
    <row r="42" spans="1:11">
      <c r="A42" t="str">
        <f>_raw_predictions_!A42</f>
        <v>Nick Richards</v>
      </c>
      <c r="B42">
        <f>(_raw_predictions_!B42*(1-_raw_predictions_!$M42*'Score Dashboard'!$B$2) + 'Score Dashboard'!$B$2*_raw_predictions_!$M42*_coefficients_!B$12- _coefficients_!B$2)/_coefficients_!B$7</f>
        <v>-0.79447250115021439</v>
      </c>
      <c r="C42">
        <f>(_raw_predictions_!C42*(1-_raw_predictions_!$M42*'Score Dashboard'!$B$2) + 'Score Dashboard'!$B$2*_raw_predictions_!$M42*_coefficients_!C$12- _coefficients_!C$2)/_coefficients_!C$7</f>
        <v>-5.174954992760719E-3</v>
      </c>
      <c r="D42">
        <f>(_raw_predictions_!D42*(1-_raw_predictions_!$M42*'Score Dashboard'!$B$2) + 'Score Dashboard'!$B$2*_raw_predictions_!$M42*_coefficients_!D$12- _coefficients_!D$2)/_coefficients_!D$7</f>
        <v>-0.90395209685228928</v>
      </c>
      <c r="E42">
        <f>(_raw_predictions_!E42*(1-_raw_predictions_!$M42*'Score Dashboard'!$B$2) + 'Score Dashboard'!$B$2*_raw_predictions_!$M42*_coefficients_!E$12- _coefficients_!E$2)/_coefficients_!E$7</f>
        <v>-0.64754752502890189</v>
      </c>
      <c r="F42">
        <f>(_raw_predictions_!F42*(1-_raw_predictions_!$M42*'Score Dashboard'!$B$2) + 'Score Dashboard'!$B$2*_raw_predictions_!$M42*_coefficients_!F$12- _coefficients_!F$2)/_coefficients_!F$7</f>
        <v>0.35489312141049317</v>
      </c>
      <c r="G42">
        <f>(_raw_predictions_!G42*(1-_raw_predictions_!$M42*'Score Dashboard'!$B$2) + 'Score Dashboard'!$B$2*_raw_predictions_!$M42*_coefficients_!G$12- _coefficients_!G$2)/_coefficients_!G$7</f>
        <v>-0.90110387669155034</v>
      </c>
      <c r="H42">
        <f>(_coefficients_!H$2 - _raw_predictions_!H42*(1-_raw_predictions_!$M42*'Score Dashboard'!$B$2) - _raw_predictions_!$M42*'Score Dashboard'!$B$2*_coefficients_!H$12)/_coefficients_!H$7</f>
        <v>0.64868644535538678</v>
      </c>
      <c r="I42">
        <f>(1-_raw_predictions_!$M42*'Score Dashboard'!$B$2) * _raw_predictions_!I42/_coefficients_!L$2 * (_raw_predictions_!J42-_coefficients_!I$2)/_coefficients_!I$7</f>
        <v>-0.24965325630124299</v>
      </c>
      <c r="J42">
        <f>(1-_raw_predictions_!$M42*'Score Dashboard'!$B$2) *_raw_predictions_!K42/_coefficients_!M$2 * (_raw_predictions_!L42-_coefficients_!J$2)/_coefficients_!J$7</f>
        <v>0.50502099946297996</v>
      </c>
      <c r="K42">
        <f t="shared" si="0"/>
        <v>-1.9933036447880994</v>
      </c>
    </row>
    <row r="43" spans="1:11">
      <c r="A43" t="str">
        <f>_raw_predictions_!A43</f>
        <v>Nic Claxton</v>
      </c>
      <c r="B43">
        <f>(_raw_predictions_!B43*(1-_raw_predictions_!$M43*'Score Dashboard'!$B$2) + 'Score Dashboard'!$B$2*_raw_predictions_!$M43*_coefficients_!B$12- _coefficients_!B$2)/_coefficients_!B$7</f>
        <v>-0.27723420237295909</v>
      </c>
      <c r="C43">
        <f>(_raw_predictions_!C43*(1-_raw_predictions_!$M43*'Score Dashboard'!$B$2) + 'Score Dashboard'!$B$2*_raw_predictions_!$M43*_coefficients_!C$12- _coefficients_!C$2)/_coefficients_!C$7</f>
        <v>1.071380081237463</v>
      </c>
      <c r="D43">
        <f>(_raw_predictions_!D43*(1-_raw_predictions_!$M43*'Score Dashboard'!$B$2) + 'Score Dashboard'!$B$2*_raw_predictions_!$M43*_coefficients_!D$12- _coefficients_!D$2)/_coefficients_!D$7</f>
        <v>-0.51464413046458879</v>
      </c>
      <c r="E43">
        <f>(_raw_predictions_!E43*(1-_raw_predictions_!$M43*'Score Dashboard'!$B$2) + 'Score Dashboard'!$B$2*_raw_predictions_!$M43*_coefficients_!E$12- _coefficients_!E$2)/_coefficients_!E$7</f>
        <v>-0.11332393964047568</v>
      </c>
      <c r="F43">
        <f>(_raw_predictions_!F43*(1-_raw_predictions_!$M43*'Score Dashboard'!$B$2) + 'Score Dashboard'!$B$2*_raw_predictions_!$M43*_coefficients_!F$12- _coefficients_!F$2)/_coefficients_!F$7</f>
        <v>1.6519091739565122</v>
      </c>
      <c r="G43">
        <f>(_raw_predictions_!G43*(1-_raw_predictions_!$M43*'Score Dashboard'!$B$2) + 'Score Dashboard'!$B$2*_raw_predictions_!$M43*_coefficients_!G$12- _coefficients_!G$2)/_coefficients_!G$7</f>
        <v>-0.93183727340765554</v>
      </c>
      <c r="H43">
        <f>(_coefficients_!H$2 - _raw_predictions_!H43*(1-_raw_predictions_!$M43*'Score Dashboard'!$B$2) - _raw_predictions_!$M43*'Score Dashboard'!$B$2*_coefficients_!H$12)/_coefficients_!H$7</f>
        <v>0.29564946966650912</v>
      </c>
      <c r="I43">
        <f>(1-_raw_predictions_!$M43*'Score Dashboard'!$B$2) * _raw_predictions_!I43/_coefficients_!L$2 * (_raw_predictions_!J43-_coefficients_!I$2)/_coefficients_!I$7</f>
        <v>-1.2989925886752793</v>
      </c>
      <c r="J43">
        <f>(1-_raw_predictions_!$M43*'Score Dashboard'!$B$2) *_raw_predictions_!K43/_coefficients_!M$2 * (_raw_predictions_!L43-_coefficients_!J$2)/_coefficients_!J$7</f>
        <v>0.93895866659993299</v>
      </c>
      <c r="K43">
        <f t="shared" si="0"/>
        <v>0.82186525689945888</v>
      </c>
    </row>
    <row r="44" spans="1:11">
      <c r="A44" t="str">
        <f>_raw_predictions_!A44</f>
        <v>Mikal Bridges</v>
      </c>
      <c r="B44">
        <f>(_raw_predictions_!B44*(1-_raw_predictions_!$M44*'Score Dashboard'!$B$2) + 'Score Dashboard'!$B$2*_raw_predictions_!$M44*_coefficients_!B$12- _coefficients_!B$2)/_coefficients_!B$7</f>
        <v>0.51827727992464045</v>
      </c>
      <c r="C44">
        <f>(_raw_predictions_!C44*(1-_raw_predictions_!$M44*'Score Dashboard'!$B$2) + 'Score Dashboard'!$B$2*_raw_predictions_!$M44*_coefficients_!C$12- _coefficients_!C$2)/_coefficients_!C$7</f>
        <v>-0.16705219484948894</v>
      </c>
      <c r="D44">
        <f>(_raw_predictions_!D44*(1-_raw_predictions_!$M44*'Score Dashboard'!$B$2) + 'Score Dashboard'!$B$2*_raw_predictions_!$M44*_coefficients_!D$12- _coefficients_!D$2)/_coefficients_!D$7</f>
        <v>6.1399222200334128E-2</v>
      </c>
      <c r="E44">
        <f>(_raw_predictions_!E44*(1-_raw_predictions_!$M44*'Score Dashboard'!$B$2) + 'Score Dashboard'!$B$2*_raw_predictions_!$M44*_coefficients_!E$12- _coefficients_!E$2)/_coefficients_!E$7</f>
        <v>0.34986809876221414</v>
      </c>
      <c r="F44">
        <f>(_raw_predictions_!F44*(1-_raw_predictions_!$M44*'Score Dashboard'!$B$2) + 'Score Dashboard'!$B$2*_raw_predictions_!$M44*_coefficients_!F$12- _coefficients_!F$2)/_coefficients_!F$7</f>
        <v>3.5169924201790492E-2</v>
      </c>
      <c r="G44">
        <f>(_raw_predictions_!G44*(1-_raw_predictions_!$M44*'Score Dashboard'!$B$2) + 'Score Dashboard'!$B$2*_raw_predictions_!$M44*_coefficients_!G$12- _coefficients_!G$2)/_coefficients_!G$7</f>
        <v>0.41110378029603856</v>
      </c>
      <c r="H44">
        <f>(_coefficients_!H$2 - _raw_predictions_!H44*(1-_raw_predictions_!$M44*'Score Dashboard'!$B$2) - _raw_predictions_!$M44*'Score Dashboard'!$B$2*_coefficients_!H$12)/_coefficients_!H$7</f>
        <v>6.1399042681046451E-3</v>
      </c>
      <c r="I44">
        <f>(1-_raw_predictions_!$M44*'Score Dashboard'!$B$2) * _raw_predictions_!I44/_coefficients_!L$2 * (_raw_predictions_!J44-_coefficients_!I$2)/_coefficients_!I$7</f>
        <v>0.25420218321430288</v>
      </c>
      <c r="J44">
        <f>(1-_raw_predictions_!$M44*'Score Dashboard'!$B$2) *_raw_predictions_!K44/_coefficients_!M$2 * (_raw_predictions_!L44-_coefficients_!J$2)/_coefficients_!J$7</f>
        <v>-0.17712672062120424</v>
      </c>
      <c r="K44">
        <f t="shared" si="0"/>
        <v>1.2919814773967324</v>
      </c>
    </row>
    <row r="45" spans="1:11">
      <c r="A45" t="str">
        <f>_raw_predictions_!A45</f>
        <v>Nerlens Noel</v>
      </c>
      <c r="B45">
        <f>(_raw_predictions_!B45*(1-_raw_predictions_!$M45*'Score Dashboard'!$B$2) + 'Score Dashboard'!$B$2*_raw_predictions_!$M45*_coefficients_!B$12- _coefficients_!B$2)/_coefficients_!B$7</f>
        <v>-0.9135353600362881</v>
      </c>
      <c r="C45">
        <f>(_raw_predictions_!C45*(1-_raw_predictions_!$M45*'Score Dashboard'!$B$2) + 'Score Dashboard'!$B$2*_raw_predictions_!$M45*_coefficients_!C$12- _coefficients_!C$2)/_coefficients_!C$7</f>
        <v>-0.69700663512033134</v>
      </c>
      <c r="D45">
        <f>(_raw_predictions_!D45*(1-_raw_predictions_!$M45*'Score Dashboard'!$B$2) + 'Score Dashboard'!$B$2*_raw_predictions_!$M45*_coefficients_!D$12- _coefficients_!D$2)/_coefficients_!D$7</f>
        <v>-0.75794845255919741</v>
      </c>
      <c r="E45">
        <f>(_raw_predictions_!E45*(1-_raw_predictions_!$M45*'Score Dashboard'!$B$2) + 'Score Dashboard'!$B$2*_raw_predictions_!$M45*_coefficients_!E$12- _coefficients_!E$2)/_coefficients_!E$7</f>
        <v>-0.32340585286080387</v>
      </c>
      <c r="F45">
        <f>(_raw_predictions_!F45*(1-_raw_predictions_!$M45*'Score Dashboard'!$B$2) + 'Score Dashboard'!$B$2*_raw_predictions_!$M45*_coefficients_!F$12- _coefficients_!F$2)/_coefficients_!F$7</f>
        <v>-0.12334708951073442</v>
      </c>
      <c r="G45">
        <f>(_raw_predictions_!G45*(1-_raw_predictions_!$M45*'Score Dashboard'!$B$2) + 'Score Dashboard'!$B$2*_raw_predictions_!$M45*_coefficients_!G$12- _coefficients_!G$2)/_coefficients_!G$7</f>
        <v>-0.68614657458087258</v>
      </c>
      <c r="H45">
        <f>(_coefficients_!H$2 - _raw_predictions_!H45*(1-_raw_predictions_!$M45*'Score Dashboard'!$B$2) - _raw_predictions_!$M45*'Score Dashboard'!$B$2*_coefficients_!H$12)/_coefficients_!H$7</f>
        <v>0.71985382217734351</v>
      </c>
      <c r="I45">
        <f>(1-_raw_predictions_!$M45*'Score Dashboard'!$B$2) * _raw_predictions_!I45/_coefficients_!L$2 * (_raw_predictions_!J45-_coefficients_!I$2)/_coefficients_!I$7</f>
        <v>-7.7177216794188014E-2</v>
      </c>
      <c r="J45">
        <f>(1-_raw_predictions_!$M45*'Score Dashboard'!$B$2) *_raw_predictions_!K45/_coefficients_!M$2 * (_raw_predictions_!L45-_coefficients_!J$2)/_coefficients_!J$7</f>
        <v>1.0477724041625206E-2</v>
      </c>
      <c r="K45">
        <f t="shared" si="0"/>
        <v>-2.848235635243447</v>
      </c>
    </row>
    <row r="46" spans="1:11">
      <c r="A46" t="str">
        <f>_raw_predictions_!A46</f>
        <v>Nathan Knight</v>
      </c>
      <c r="B46">
        <f>(_raw_predictions_!B46*(1-_raw_predictions_!$M46*'Score Dashboard'!$B$2) + 'Score Dashboard'!$B$2*_raw_predictions_!$M46*_coefficients_!B$12- _coefficients_!B$2)/_coefficients_!B$7</f>
        <v>-0.94284397192646219</v>
      </c>
      <c r="C46">
        <f>(_raw_predictions_!C46*(1-_raw_predictions_!$M46*'Score Dashboard'!$B$2) + 'Score Dashboard'!$B$2*_raw_predictions_!$M46*_coefficients_!C$12- _coefficients_!C$2)/_coefficients_!C$7</f>
        <v>-0.69771234395568982</v>
      </c>
      <c r="D46">
        <f>(_raw_predictions_!D46*(1-_raw_predictions_!$M46*'Score Dashboard'!$B$2) + 'Score Dashboard'!$B$2*_raw_predictions_!$M46*_coefficients_!D$12- _coefficients_!D$2)/_coefficients_!D$7</f>
        <v>-0.83510324839970862</v>
      </c>
      <c r="E46">
        <f>(_raw_predictions_!E46*(1-_raw_predictions_!$M46*'Score Dashboard'!$B$2) + 'Score Dashboard'!$B$2*_raw_predictions_!$M46*_coefficients_!E$12- _coefficients_!E$2)/_coefficients_!E$7</f>
        <v>-0.6120124412986192</v>
      </c>
      <c r="F46">
        <f>(_raw_predictions_!F46*(1-_raw_predictions_!$M46*'Score Dashboard'!$B$2) + 'Score Dashboard'!$B$2*_raw_predictions_!$M46*_coefficients_!F$12- _coefficients_!F$2)/_coefficients_!F$7</f>
        <v>-0.48076073386846391</v>
      </c>
      <c r="G46">
        <f>(_raw_predictions_!G46*(1-_raw_predictions_!$M46*'Score Dashboard'!$B$2) + 'Score Dashboard'!$B$2*_raw_predictions_!$M46*_coefficients_!G$12- _coefficients_!G$2)/_coefficients_!G$7</f>
        <v>-0.6483749583971492</v>
      </c>
      <c r="H46">
        <f>(_coefficients_!H$2 - _raw_predictions_!H46*(1-_raw_predictions_!$M46*'Score Dashboard'!$B$2) - _raw_predictions_!$M46*'Score Dashboard'!$B$2*_coefficients_!H$12)/_coefficients_!H$7</f>
        <v>0.75053786402017875</v>
      </c>
      <c r="I46">
        <f>(1-_raw_predictions_!$M46*'Score Dashboard'!$B$2) * _raw_predictions_!I46/_coefficients_!L$2 * (_raw_predictions_!J46-_coefficients_!I$2)/_coefficients_!I$7</f>
        <v>-9.4406958367935015E-2</v>
      </c>
      <c r="J46">
        <f>(1-_raw_predictions_!$M46*'Score Dashboard'!$B$2) *_raw_predictions_!K46/_coefficients_!M$2 * (_raw_predictions_!L46-_coefficients_!J$2)/_coefficients_!J$7</f>
        <v>3.9173879017026401E-3</v>
      </c>
      <c r="K46">
        <f t="shared" si="0"/>
        <v>-3.5567594042921469</v>
      </c>
    </row>
    <row r="47" spans="1:11">
      <c r="A47" t="str">
        <f>_raw_predictions_!A47</f>
        <v>Nassir Little</v>
      </c>
      <c r="B47">
        <f>(_raw_predictions_!B47*(1-_raw_predictions_!$M47*'Score Dashboard'!$B$2) + 'Score Dashboard'!$B$2*_raw_predictions_!$M47*_coefficients_!B$12- _coefficients_!B$2)/_coefficients_!B$7</f>
        <v>-0.69670836873546249</v>
      </c>
      <c r="C47">
        <f>(_raw_predictions_!C47*(1-_raw_predictions_!$M47*'Score Dashboard'!$B$2) + 'Score Dashboard'!$B$2*_raw_predictions_!$M47*_coefficients_!C$12- _coefficients_!C$2)/_coefficients_!C$7</f>
        <v>-0.57573739681276359</v>
      </c>
      <c r="D47">
        <f>(_raw_predictions_!D47*(1-_raw_predictions_!$M47*'Score Dashboard'!$B$2) + 'Score Dashboard'!$B$2*_raw_predictions_!$M47*_coefficients_!D$12- _coefficients_!D$2)/_coefficients_!D$7</f>
        <v>-0.74664450672356286</v>
      </c>
      <c r="E47">
        <f>(_raw_predictions_!E47*(1-_raw_predictions_!$M47*'Score Dashboard'!$B$2) + 'Score Dashboard'!$B$2*_raw_predictions_!$M47*_coefficients_!E$12- _coefficients_!E$2)/_coefficients_!E$7</f>
        <v>-0.5278681876271637</v>
      </c>
      <c r="F47">
        <f>(_raw_predictions_!F47*(1-_raw_predictions_!$M47*'Score Dashboard'!$B$2) + 'Score Dashboard'!$B$2*_raw_predictions_!$M47*_coefficients_!F$12- _coefficients_!F$2)/_coefficients_!F$7</f>
        <v>-0.27182696749113183</v>
      </c>
      <c r="G47">
        <f>(_raw_predictions_!G47*(1-_raw_predictions_!$M47*'Score Dashboard'!$B$2) + 'Score Dashboard'!$B$2*_raw_predictions_!$M47*_coefficients_!G$12- _coefficients_!G$2)/_coefficients_!G$7</f>
        <v>-0.27574789126290306</v>
      </c>
      <c r="H47">
        <f>(_coefficients_!H$2 - _raw_predictions_!H47*(1-_raw_predictions_!$M47*'Score Dashboard'!$B$2) - _raw_predictions_!$M47*'Score Dashboard'!$B$2*_coefficients_!H$12)/_coefficients_!H$7</f>
        <v>0.68418106954033042</v>
      </c>
      <c r="I47">
        <f>(1-_raw_predictions_!$M47*'Score Dashboard'!$B$2) * _raw_predictions_!I47/_coefficients_!L$2 * (_raw_predictions_!J47-_coefficients_!I$2)/_coefficients_!I$7</f>
        <v>-3.8126556223525836E-2</v>
      </c>
      <c r="J47">
        <f>(1-_raw_predictions_!$M47*'Score Dashboard'!$B$2) *_raw_predictions_!K47/_coefficients_!M$2 * (_raw_predictions_!L47-_coefficients_!J$2)/_coefficients_!J$7</f>
        <v>-0.13930349122293348</v>
      </c>
      <c r="K47">
        <f t="shared" si="0"/>
        <v>-2.5877822965591166</v>
      </c>
    </row>
    <row r="48" spans="1:11">
      <c r="A48" t="str">
        <f>_raw_predictions_!A48</f>
        <v>Naji Marshall</v>
      </c>
      <c r="B48">
        <f>(_raw_predictions_!B48*(1-_raw_predictions_!$M48*'Score Dashboard'!$B$2) + 'Score Dashboard'!$B$2*_raw_predictions_!$M48*_coefficients_!B$12- _coefficients_!B$2)/_coefficients_!B$7</f>
        <v>-0.60258668921011183</v>
      </c>
      <c r="C48">
        <f>(_raw_predictions_!C48*(1-_raw_predictions_!$M48*'Score Dashboard'!$B$2) + 'Score Dashboard'!$B$2*_raw_predictions_!$M48*_coefficients_!C$12- _coefficients_!C$2)/_coefficients_!C$7</f>
        <v>-0.54505369162316308</v>
      </c>
      <c r="D48">
        <f>(_raw_predictions_!D48*(1-_raw_predictions_!$M48*'Score Dashboard'!$B$2) + 'Score Dashboard'!$B$2*_raw_predictions_!$M48*_coefficients_!D$12- _coefficients_!D$2)/_coefficients_!D$7</f>
        <v>-0.40798939794639566</v>
      </c>
      <c r="E48">
        <f>(_raw_predictions_!E48*(1-_raw_predictions_!$M48*'Score Dashboard'!$B$2) + 'Score Dashboard'!$B$2*_raw_predictions_!$M48*_coefficients_!E$12- _coefficients_!E$2)/_coefficients_!E$7</f>
        <v>-0.18194575698074647</v>
      </c>
      <c r="F48">
        <f>(_raw_predictions_!F48*(1-_raw_predictions_!$M48*'Score Dashboard'!$B$2) + 'Score Dashboard'!$B$2*_raw_predictions_!$M48*_coefficients_!F$12- _coefficients_!F$2)/_coefficients_!F$7</f>
        <v>-0.54362377080961688</v>
      </c>
      <c r="G48">
        <f>(_raw_predictions_!G48*(1-_raw_predictions_!$M48*'Score Dashboard'!$B$2) + 'Score Dashboard'!$B$2*_raw_predictions_!$M48*_coefficients_!G$12- _coefficients_!G$2)/_coefficients_!G$7</f>
        <v>-0.3815115901040671</v>
      </c>
      <c r="H48">
        <f>(_coefficients_!H$2 - _raw_predictions_!H48*(1-_raw_predictions_!$M48*'Score Dashboard'!$B$2) - _raw_predictions_!$M48*'Score Dashboard'!$B$2*_coefficients_!H$12)/_coefficients_!H$7</f>
        <v>0.38565222846782515</v>
      </c>
      <c r="I48">
        <f>(1-_raw_predictions_!$M48*'Score Dashboard'!$B$2) * _raw_predictions_!I48/_coefficients_!L$2 * (_raw_predictions_!J48-_coefficients_!I$2)/_coefficients_!I$7</f>
        <v>-2.1214693361522867E-2</v>
      </c>
      <c r="J48">
        <f>(1-_raw_predictions_!$M48*'Score Dashboard'!$B$2) *_raw_predictions_!K48/_coefficients_!M$2 * (_raw_predictions_!L48-_coefficients_!J$2)/_coefficients_!J$7</f>
        <v>-0.34751689588726609</v>
      </c>
      <c r="K48">
        <f t="shared" si="0"/>
        <v>-2.6457902574550651</v>
      </c>
    </row>
    <row r="49" spans="1:11">
      <c r="A49" t="str">
        <f>_raw_predictions_!A49</f>
        <v>Myles Turner</v>
      </c>
      <c r="B49">
        <f>(_raw_predictions_!B49*(1-_raw_predictions_!$M49*'Score Dashboard'!$B$2) + 'Score Dashboard'!$B$2*_raw_predictions_!$M49*_coefficients_!B$12- _coefficients_!B$2)/_coefficients_!B$7</f>
        <v>0.13541663518050681</v>
      </c>
      <c r="C49">
        <f>(_raw_predictions_!C49*(1-_raw_predictions_!$M49*'Score Dashboard'!$B$2) + 'Score Dashboard'!$B$2*_raw_predictions_!$M49*_coefficients_!C$12- _coefficients_!C$2)/_coefficients_!C$7</f>
        <v>0.32003272445100028</v>
      </c>
      <c r="D49">
        <f>(_raw_predictions_!D49*(1-_raw_predictions_!$M49*'Score Dashboard'!$B$2) + 'Score Dashboard'!$B$2*_raw_predictions_!$M49*_coefficients_!D$12- _coefficients_!D$2)/_coefficients_!D$7</f>
        <v>-0.61836490633295427</v>
      </c>
      <c r="E49">
        <f>(_raw_predictions_!E49*(1-_raw_predictions_!$M49*'Score Dashboard'!$B$2) + 'Score Dashboard'!$B$2*_raw_predictions_!$M49*_coefficients_!E$12- _coefficients_!E$2)/_coefficients_!E$7</f>
        <v>-0.31196271720328755</v>
      </c>
      <c r="F49">
        <f>(_raw_predictions_!F49*(1-_raw_predictions_!$M49*'Score Dashboard'!$B$2) + 'Score Dashboard'!$B$2*_raw_predictions_!$M49*_coefficients_!F$12- _coefficients_!F$2)/_coefficients_!F$7</f>
        <v>1.5722616273555614</v>
      </c>
      <c r="G49">
        <f>(_raw_predictions_!G49*(1-_raw_predictions_!$M49*'Score Dashboard'!$B$2) + 'Score Dashboard'!$B$2*_raw_predictions_!$M49*_coefficients_!G$12- _coefficients_!G$2)/_coefficients_!G$7</f>
        <v>-9.1205623639956046E-2</v>
      </c>
      <c r="H49">
        <f>(_coefficients_!H$2 - _raw_predictions_!H49*(1-_raw_predictions_!$M49*'Score Dashboard'!$B$2) - _raw_predictions_!$M49*'Score Dashboard'!$B$2*_coefficients_!H$12)/_coefficients_!H$7</f>
        <v>0.10927544951217029</v>
      </c>
      <c r="I49">
        <f>(1-_raw_predictions_!$M49*'Score Dashboard'!$B$2) * _raw_predictions_!I49/_coefficients_!L$2 * (_raw_predictions_!J49-_coefficients_!I$2)/_coefficients_!I$7</f>
        <v>-0.1476703748517007</v>
      </c>
      <c r="J49">
        <f>(1-_raw_predictions_!$M49*'Score Dashboard'!$B$2) *_raw_predictions_!K49/_coefficients_!M$2 * (_raw_predictions_!L49-_coefficients_!J$2)/_coefficients_!J$7</f>
        <v>0.23489443237752516</v>
      </c>
      <c r="K49">
        <f t="shared" si="0"/>
        <v>1.2026772468488653</v>
      </c>
    </row>
    <row r="50" spans="1:11">
      <c r="A50" t="str">
        <f>_raw_predictions_!A50</f>
        <v>Moussa Diabate</v>
      </c>
      <c r="B50">
        <f>(_raw_predictions_!B50*(1-_raw_predictions_!$M50*'Score Dashboard'!$B$2) + 'Score Dashboard'!$B$2*_raw_predictions_!$M50*_coefficients_!B$12- _coefficients_!B$2)/_coefficients_!B$7</f>
        <v>-0.9648605614203839</v>
      </c>
      <c r="C50">
        <f>(_raw_predictions_!C50*(1-_raw_predictions_!$M50*'Score Dashboard'!$B$2) + 'Score Dashboard'!$B$2*_raw_predictions_!$M50*_coefficients_!C$12- _coefficients_!C$2)/_coefficients_!C$7</f>
        <v>-0.67890687541876871</v>
      </c>
      <c r="D50">
        <f>(_raw_predictions_!D50*(1-_raw_predictions_!$M50*'Score Dashboard'!$B$2) + 'Score Dashboard'!$B$2*_raw_predictions_!$M50*_coefficients_!D$12- _coefficients_!D$2)/_coefficients_!D$7</f>
        <v>-0.84530091069787272</v>
      </c>
      <c r="E50">
        <f>(_raw_predictions_!E50*(1-_raw_predictions_!$M50*'Score Dashboard'!$B$2) + 'Score Dashboard'!$B$2*_raw_predictions_!$M50*_coefficients_!E$12- _coefficients_!E$2)/_coefficients_!E$7</f>
        <v>-0.6014323181439869</v>
      </c>
      <c r="F50">
        <f>(_raw_predictions_!F50*(1-_raw_predictions_!$M50*'Score Dashboard'!$B$2) + 'Score Dashboard'!$B$2*_raw_predictions_!$M50*_coefficients_!F$12- _coefficients_!F$2)/_coefficients_!F$7</f>
        <v>-0.34528090655070032</v>
      </c>
      <c r="G50">
        <f>(_raw_predictions_!G50*(1-_raw_predictions_!$M50*'Score Dashboard'!$B$2) + 'Score Dashboard'!$B$2*_raw_predictions_!$M50*_coefficients_!G$12- _coefficients_!G$2)/_coefficients_!G$7</f>
        <v>-0.75023170543321405</v>
      </c>
      <c r="H50">
        <f>(_coefficients_!H$2 - _raw_predictions_!H50*(1-_raw_predictions_!$M50*'Score Dashboard'!$B$2) - _raw_predictions_!$M50*'Score Dashboard'!$B$2*_coefficients_!H$12)/_coefficients_!H$7</f>
        <v>0.77815251586317702</v>
      </c>
      <c r="I50">
        <f>(1-_raw_predictions_!$M50*'Score Dashboard'!$B$2) * _raw_predictions_!I50/_coefficients_!L$2 * (_raw_predictions_!J50-_coefficients_!I$2)/_coefficients_!I$7</f>
        <v>-0.12433657829404571</v>
      </c>
      <c r="J50">
        <f>(1-_raw_predictions_!$M50*'Score Dashboard'!$B$2) *_raw_predictions_!K50/_coefficients_!M$2 * (_raw_predictions_!L50-_coefficients_!J$2)/_coefficients_!J$7</f>
        <v>1.6906272226283627E-2</v>
      </c>
      <c r="K50">
        <f t="shared" si="0"/>
        <v>-3.5152910678695113</v>
      </c>
    </row>
    <row r="51" spans="1:11">
      <c r="A51" t="str">
        <f>_raw_predictions_!A51</f>
        <v>Moses Moody</v>
      </c>
      <c r="B51">
        <f>(_raw_predictions_!B51*(1-_raw_predictions_!$M51*'Score Dashboard'!$B$2) + 'Score Dashboard'!$B$2*_raw_predictions_!$M51*_coefficients_!B$12- _coefficients_!B$2)/_coefficients_!B$7</f>
        <v>-0.75848134231195441</v>
      </c>
      <c r="C51">
        <f>(_raw_predictions_!C51*(1-_raw_predictions_!$M51*'Score Dashboard'!$B$2) + 'Score Dashboard'!$B$2*_raw_predictions_!$M51*_coefficients_!C$12- _coefficients_!C$2)/_coefficients_!C$7</f>
        <v>-0.7969140039856567</v>
      </c>
      <c r="D51">
        <f>(_raw_predictions_!D51*(1-_raw_predictions_!$M51*'Score Dashboard'!$B$2) + 'Score Dashboard'!$B$2*_raw_predictions_!$M51*_coefficients_!D$12- _coefficients_!D$2)/_coefficients_!D$7</f>
        <v>-0.76039934941130261</v>
      </c>
      <c r="E51">
        <f>(_raw_predictions_!E51*(1-_raw_predictions_!$M51*'Score Dashboard'!$B$2) + 'Score Dashboard'!$B$2*_raw_predictions_!$M51*_coefficients_!E$12- _coefficients_!E$2)/_coefficients_!E$7</f>
        <v>-0.53613340615477778</v>
      </c>
      <c r="F51">
        <f>(_raw_predictions_!F51*(1-_raw_predictions_!$M51*'Score Dashboard'!$B$2) + 'Score Dashboard'!$B$2*_raw_predictions_!$M51*_coefficients_!F$12- _coefficients_!F$2)/_coefficients_!F$7</f>
        <v>-0.49320756300897212</v>
      </c>
      <c r="G51">
        <f>(_raw_predictions_!G51*(1-_raw_predictions_!$M51*'Score Dashboard'!$B$2) + 'Score Dashboard'!$B$2*_raw_predictions_!$M51*_coefficients_!G$12- _coefficients_!G$2)/_coefficients_!G$7</f>
        <v>-0.35085481236764587</v>
      </c>
      <c r="H51">
        <f>(_coefficients_!H$2 - _raw_predictions_!H51*(1-_raw_predictions_!$M51*'Score Dashboard'!$B$2) - _raw_predictions_!$M51*'Score Dashboard'!$B$2*_coefficients_!H$12)/_coefficients_!H$7</f>
        <v>0.72079725865185862</v>
      </c>
      <c r="I51">
        <f>(1-_raw_predictions_!$M51*'Score Dashboard'!$B$2) * _raw_predictions_!I51/_coefficients_!L$2 * (_raw_predictions_!J51-_coefficients_!I$2)/_coefficients_!I$7</f>
        <v>1.5560060957045822E-2</v>
      </c>
      <c r="J51">
        <f>(1-_raw_predictions_!$M51*'Score Dashboard'!$B$2) *_raw_predictions_!K51/_coefficients_!M$2 * (_raw_predictions_!L51-_coefficients_!J$2)/_coefficients_!J$7</f>
        <v>-0.13212272504756831</v>
      </c>
      <c r="K51">
        <f t="shared" si="0"/>
        <v>-3.0917558826789739</v>
      </c>
    </row>
    <row r="52" spans="1:11">
      <c r="A52" t="str">
        <f>_raw_predictions_!A52</f>
        <v>Moses Brown</v>
      </c>
      <c r="B52">
        <f>(_raw_predictions_!B52*(1-_raw_predictions_!$M52*'Score Dashboard'!$B$2) + 'Score Dashboard'!$B$2*_raw_predictions_!$M52*_coefficients_!B$12- _coefficients_!B$2)/_coefficients_!B$7</f>
        <v>-0.98262113929434236</v>
      </c>
      <c r="C52">
        <f>(_raw_predictions_!C52*(1-_raw_predictions_!$M52*'Score Dashboard'!$B$2) + 'Score Dashboard'!$B$2*_raw_predictions_!$M52*_coefficients_!C$12- _coefficients_!C$2)/_coefficients_!C$7</f>
        <v>-0.56622535438163313</v>
      </c>
      <c r="D52">
        <f>(_raw_predictions_!D52*(1-_raw_predictions_!$M52*'Score Dashboard'!$B$2) + 'Score Dashboard'!$B$2*_raw_predictions_!$M52*_coefficients_!D$12- _coefficients_!D$2)/_coefficients_!D$7</f>
        <v>-0.87781507748356336</v>
      </c>
      <c r="E52">
        <f>(_raw_predictions_!E52*(1-_raw_predictions_!$M52*'Score Dashboard'!$B$2) + 'Score Dashboard'!$B$2*_raw_predictions_!$M52*_coefficients_!E$12- _coefficients_!E$2)/_coefficients_!E$7</f>
        <v>-0.69884175029566675</v>
      </c>
      <c r="F52">
        <f>(_raw_predictions_!F52*(1-_raw_predictions_!$M52*'Score Dashboard'!$B$2) + 'Score Dashboard'!$B$2*_raw_predictions_!$M52*_coefficients_!F$12- _coefficients_!F$2)/_coefficients_!F$7</f>
        <v>-0.2355032601913902</v>
      </c>
      <c r="G52">
        <f>(_raw_predictions_!G52*(1-_raw_predictions_!$M52*'Score Dashboard'!$B$2) + 'Score Dashboard'!$B$2*_raw_predictions_!$M52*_coefficients_!G$12- _coefficients_!G$2)/_coefficients_!G$7</f>
        <v>-0.82823515196456698</v>
      </c>
      <c r="H52">
        <f>(_coefficients_!H$2 - _raw_predictions_!H52*(1-_raw_predictions_!$M52*'Score Dashboard'!$B$2) - _raw_predictions_!$M52*'Score Dashboard'!$B$2*_coefficients_!H$12)/_coefficients_!H$7</f>
        <v>0.78776224013019225</v>
      </c>
      <c r="I52">
        <f>(1-_raw_predictions_!$M52*'Score Dashboard'!$B$2) * _raw_predictions_!I52/_coefficients_!L$2 * (_raw_predictions_!J52-_coefficients_!I$2)/_coefficients_!I$7</f>
        <v>-0.31997015365595305</v>
      </c>
      <c r="J52">
        <f>(1-_raw_predictions_!$M52*'Score Dashboard'!$B$2) *_raw_predictions_!K52/_coefficients_!M$2 * (_raw_predictions_!L52-_coefficients_!J$2)/_coefficients_!J$7</f>
        <v>8.5390795618963539E-2</v>
      </c>
      <c r="K52">
        <f t="shared" si="0"/>
        <v>-3.6360588515179595</v>
      </c>
    </row>
    <row r="53" spans="1:11">
      <c r="A53" t="str">
        <f>_raw_predictions_!A53</f>
        <v>Moritz Wagner</v>
      </c>
      <c r="B53">
        <f>(_raw_predictions_!B53*(1-_raw_predictions_!$M53*'Score Dashboard'!$B$2) + 'Score Dashboard'!$B$2*_raw_predictions_!$M53*_coefficients_!B$12- _coefficients_!B$2)/_coefficients_!B$7</f>
        <v>-0.52073078960548758</v>
      </c>
      <c r="C53">
        <f>(_raw_predictions_!C53*(1-_raw_predictions_!$M53*'Score Dashboard'!$B$2) + 'Score Dashboard'!$B$2*_raw_predictions_!$M53*_coefficients_!C$12- _coefficients_!C$2)/_coefficients_!C$7</f>
        <v>-0.30934886104767889</v>
      </c>
      <c r="D53">
        <f>(_raw_predictions_!D53*(1-_raw_predictions_!$M53*'Score Dashboard'!$B$2) + 'Score Dashboard'!$B$2*_raw_predictions_!$M53*_coefficients_!D$12- _coefficients_!D$2)/_coefficients_!D$7</f>
        <v>-0.65729498197641312</v>
      </c>
      <c r="E53">
        <f>(_raw_predictions_!E53*(1-_raw_predictions_!$M53*'Score Dashboard'!$B$2) + 'Score Dashboard'!$B$2*_raw_predictions_!$M53*_coefficients_!E$12- _coefficients_!E$2)/_coefficients_!E$7</f>
        <v>-0.36706202343956473</v>
      </c>
      <c r="F53">
        <f>(_raw_predictions_!F53*(1-_raw_predictions_!$M53*'Score Dashboard'!$B$2) + 'Score Dashboard'!$B$2*_raw_predictions_!$M53*_coefficients_!F$12- _coefficients_!F$2)/_coefficients_!F$7</f>
        <v>-0.41313368391523791</v>
      </c>
      <c r="G53">
        <f>(_raw_predictions_!G53*(1-_raw_predictions_!$M53*'Score Dashboard'!$B$2) + 'Score Dashboard'!$B$2*_raw_predictions_!$M53*_coefficients_!G$12- _coefficients_!G$2)/_coefficients_!G$7</f>
        <v>-0.38003586165205278</v>
      </c>
      <c r="H53">
        <f>(_coefficients_!H$2 - _raw_predictions_!H53*(1-_raw_predictions_!$M53*'Score Dashboard'!$B$2) - _raw_predictions_!$M53*'Score Dashboard'!$B$2*_coefficients_!H$12)/_coefficients_!H$7</f>
        <v>0.47776807710697167</v>
      </c>
      <c r="I53">
        <f>(1-_raw_predictions_!$M53*'Score Dashboard'!$B$2) * _raw_predictions_!I53/_coefficients_!L$2 * (_raw_predictions_!J53-_coefficients_!I$2)/_coefficients_!I$7</f>
        <v>6.9153943764771131E-2</v>
      </c>
      <c r="J53">
        <f>(1-_raw_predictions_!$M53*'Score Dashboard'!$B$2) *_raw_predictions_!K53/_coefficients_!M$2 * (_raw_predictions_!L53-_coefficients_!J$2)/_coefficients_!J$7</f>
        <v>2.423366270133041E-2</v>
      </c>
      <c r="K53">
        <f t="shared" si="0"/>
        <v>-2.0764505180633615</v>
      </c>
    </row>
    <row r="54" spans="1:11">
      <c r="A54" t="str">
        <f>_raw_predictions_!A54</f>
        <v>Montrezl Harrell</v>
      </c>
      <c r="B54">
        <f>(_raw_predictions_!B54*(1-_raw_predictions_!$M54*'Score Dashboard'!$B$2) + 'Score Dashboard'!$B$2*_raw_predictions_!$M54*_coefficients_!B$12- _coefficients_!B$2)/_coefficients_!B$7</f>
        <v>-0.89354800957787661</v>
      </c>
      <c r="C54">
        <f>(_raw_predictions_!C54*(1-_raw_predictions_!$M54*'Score Dashboard'!$B$2) + 'Score Dashboard'!$B$2*_raw_predictions_!$M54*_coefficients_!C$12- _coefficients_!C$2)/_coefficients_!C$7</f>
        <v>-0.60305475116757823</v>
      </c>
      <c r="D54">
        <f>(_raw_predictions_!D54*(1-_raw_predictions_!$M54*'Score Dashboard'!$B$2) + 'Score Dashboard'!$B$2*_raw_predictions_!$M54*_coefficients_!D$12- _coefficients_!D$2)/_coefficients_!D$7</f>
        <v>-0.84471037495723977</v>
      </c>
      <c r="E54">
        <f>(_raw_predictions_!E54*(1-_raw_predictions_!$M54*'Score Dashboard'!$B$2) + 'Score Dashboard'!$B$2*_raw_predictions_!$M54*_coefficients_!E$12- _coefficients_!E$2)/_coefficients_!E$7</f>
        <v>-0.6601882171885507</v>
      </c>
      <c r="F54">
        <f>(_raw_predictions_!F54*(1-_raw_predictions_!$M54*'Score Dashboard'!$B$2) + 'Score Dashboard'!$B$2*_raw_predictions_!$M54*_coefficients_!F$12- _coefficients_!F$2)/_coefficients_!F$7</f>
        <v>-0.25775619465549282</v>
      </c>
      <c r="G54">
        <f>(_raw_predictions_!G54*(1-_raw_predictions_!$M54*'Score Dashboard'!$B$2) + 'Score Dashboard'!$B$2*_raw_predictions_!$M54*_coefficients_!G$12- _coefficients_!G$2)/_coefficients_!G$7</f>
        <v>-0.85383050917209957</v>
      </c>
      <c r="H54">
        <f>(_coefficients_!H$2 - _raw_predictions_!H54*(1-_raw_predictions_!$M54*'Score Dashboard'!$B$2) - _raw_predictions_!$M54*'Score Dashboard'!$B$2*_coefficients_!H$12)/_coefficients_!H$7</f>
        <v>0.80175405489182494</v>
      </c>
      <c r="I54">
        <f>(1-_raw_predictions_!$M54*'Score Dashboard'!$B$2) * _raw_predictions_!I54/_coefficients_!L$2 * (_raw_predictions_!J54-_coefficients_!I$2)/_coefficients_!I$7</f>
        <v>-0.1614558261443727</v>
      </c>
      <c r="J54">
        <f>(1-_raw_predictions_!$M54*'Score Dashboard'!$B$2) *_raw_predictions_!K54/_coefficients_!M$2 * (_raw_predictions_!L54-_coefficients_!J$2)/_coefficients_!J$7</f>
        <v>0.28796040849400767</v>
      </c>
      <c r="K54">
        <f t="shared" si="0"/>
        <v>-3.1848294194773779</v>
      </c>
    </row>
    <row r="55" spans="1:11">
      <c r="A55" t="str">
        <f>_raw_predictions_!A55</f>
        <v>Monte Morris</v>
      </c>
      <c r="B55">
        <f>(_raw_predictions_!B55*(1-_raw_predictions_!$M55*'Score Dashboard'!$B$2) + 'Score Dashboard'!$B$2*_raw_predictions_!$M55*_coefficients_!B$12- _coefficients_!B$2)/_coefficients_!B$7</f>
        <v>-0.50101182515556453</v>
      </c>
      <c r="C55">
        <f>(_raw_predictions_!C55*(1-_raw_predictions_!$M55*'Score Dashboard'!$B$2) + 'Score Dashboard'!$B$2*_raw_predictions_!$M55*_coefficients_!C$12- _coefficients_!C$2)/_coefficients_!C$7</f>
        <v>-0.60898517413248865</v>
      </c>
      <c r="D55">
        <f>(_raw_predictions_!D55*(1-_raw_predictions_!$M55*'Score Dashboard'!$B$2) + 'Score Dashboard'!$B$2*_raw_predictions_!$M55*_coefficients_!D$12- _coefficients_!D$2)/_coefficients_!D$7</f>
        <v>0.29900414532687297</v>
      </c>
      <c r="E55">
        <f>(_raw_predictions_!E55*(1-_raw_predictions_!$M55*'Score Dashboard'!$B$2) + 'Score Dashboard'!$B$2*_raw_predictions_!$M55*_coefficients_!E$12- _coefficients_!E$2)/_coefficients_!E$7</f>
        <v>-0.26918683620347672</v>
      </c>
      <c r="F55">
        <f>(_raw_predictions_!F55*(1-_raw_predictions_!$M55*'Score Dashboard'!$B$2) + 'Score Dashboard'!$B$2*_raw_predictions_!$M55*_coefficients_!F$12- _coefficients_!F$2)/_coefficients_!F$7</f>
        <v>-0.51188275047479792</v>
      </c>
      <c r="G55">
        <f>(_raw_predictions_!G55*(1-_raw_predictions_!$M55*'Score Dashboard'!$B$2) + 'Score Dashboard'!$B$2*_raw_predictions_!$M55*_coefficients_!G$12- _coefficients_!G$2)/_coefficients_!G$7</f>
        <v>-0.19667866275520371</v>
      </c>
      <c r="H55">
        <f>(_coefficients_!H$2 - _raw_predictions_!H55*(1-_raw_predictions_!$M55*'Score Dashboard'!$B$2) - _raw_predictions_!$M55*'Score Dashboard'!$B$2*_coefficients_!H$12)/_coefficients_!H$7</f>
        <v>0.59735755867154328</v>
      </c>
      <c r="I55">
        <f>(1-_raw_predictions_!$M55*'Score Dashboard'!$B$2) * _raw_predictions_!I55/_coefficients_!L$2 * (_raw_predictions_!J55-_coefficients_!I$2)/_coefficients_!I$7</f>
        <v>9.3998521033750074E-2</v>
      </c>
      <c r="J55">
        <f>(1-_raw_predictions_!$M55*'Score Dashboard'!$B$2) *_raw_predictions_!K55/_coefficients_!M$2 * (_raw_predictions_!L55-_coefficients_!J$2)/_coefficients_!J$7</f>
        <v>-7.8738486357506854E-2</v>
      </c>
      <c r="K55">
        <f t="shared" si="0"/>
        <v>-1.1761235100468719</v>
      </c>
    </row>
    <row r="56" spans="1:11">
      <c r="A56" t="str">
        <f>_raw_predictions_!A56</f>
        <v>Mo Bamba</v>
      </c>
      <c r="B56">
        <f>(_raw_predictions_!B56*(1-_raw_predictions_!$M56*'Score Dashboard'!$B$2) + 'Score Dashboard'!$B$2*_raw_predictions_!$M56*_coefficients_!B$12- _coefficients_!B$2)/_coefficients_!B$7</f>
        <v>-0.83519647205564151</v>
      </c>
      <c r="C56">
        <f>(_raw_predictions_!C56*(1-_raw_predictions_!$M56*'Score Dashboard'!$B$2) + 'Score Dashboard'!$B$2*_raw_predictions_!$M56*_coefficients_!C$12- _coefficients_!C$2)/_coefficients_!C$7</f>
        <v>-0.272866655132042</v>
      </c>
      <c r="D56">
        <f>(_raw_predictions_!D56*(1-_raw_predictions_!$M56*'Score Dashboard'!$B$2) + 'Score Dashboard'!$B$2*_raw_predictions_!$M56*_coefficients_!D$12- _coefficients_!D$2)/_coefficients_!D$7</f>
        <v>-0.80252880173258345</v>
      </c>
      <c r="E56">
        <f>(_raw_predictions_!E56*(1-_raw_predictions_!$M56*'Score Dashboard'!$B$2) + 'Score Dashboard'!$B$2*_raw_predictions_!$M56*_coefficients_!E$12- _coefficients_!E$2)/_coefficients_!E$7</f>
        <v>-0.72734585138927998</v>
      </c>
      <c r="F56">
        <f>(_raw_predictions_!F56*(1-_raw_predictions_!$M56*'Score Dashboard'!$B$2) + 'Score Dashboard'!$B$2*_raw_predictions_!$M56*_coefficients_!F$12- _coefficients_!F$2)/_coefficients_!F$7</f>
        <v>0.25677702672695035</v>
      </c>
      <c r="G56">
        <f>(_raw_predictions_!G56*(1-_raw_predictions_!$M56*'Score Dashboard'!$B$2) + 'Score Dashboard'!$B$2*_raw_predictions_!$M56*_coefficients_!G$12- _coefficients_!G$2)/_coefficients_!G$7</f>
        <v>-0.34403241591510342</v>
      </c>
      <c r="H56">
        <f>(_coefficients_!H$2 - _raw_predictions_!H56*(1-_raw_predictions_!$M56*'Score Dashboard'!$B$2) - _raw_predictions_!$M56*'Score Dashboard'!$B$2*_coefficients_!H$12)/_coefficients_!H$7</f>
        <v>0.71348959588409677</v>
      </c>
      <c r="I56">
        <f>(1-_raw_predictions_!$M56*'Score Dashboard'!$B$2) * _raw_predictions_!I56/_coefficients_!L$2 * (_raw_predictions_!J56-_coefficients_!I$2)/_coefficients_!I$7</f>
        <v>-6.4816719577577134E-2</v>
      </c>
      <c r="J56">
        <f>(1-_raw_predictions_!$M56*'Score Dashboard'!$B$2) *_raw_predictions_!K56/_coefficients_!M$2 * (_raw_predictions_!L56-_coefficients_!J$2)/_coefficients_!J$7</f>
        <v>-5.5352839822229158E-4</v>
      </c>
      <c r="K56">
        <f t="shared" si="0"/>
        <v>-2.0770738215894027</v>
      </c>
    </row>
    <row r="57" spans="1:11">
      <c r="A57" t="str">
        <f>_raw_predictions_!A57</f>
        <v>Mitchell Robinson</v>
      </c>
      <c r="B57">
        <f>(_raw_predictions_!B57*(1-_raw_predictions_!$M57*'Score Dashboard'!$B$2) + 'Score Dashboard'!$B$2*_raw_predictions_!$M57*_coefficients_!B$12- _coefficients_!B$2)/_coefficients_!B$7</f>
        <v>-0.75068693946294685</v>
      </c>
      <c r="C57">
        <f>(_raw_predictions_!C57*(1-_raw_predictions_!$M57*'Score Dashboard'!$B$2) + 'Score Dashboard'!$B$2*_raw_predictions_!$M57*_coefficients_!C$12- _coefficients_!C$2)/_coefficients_!C$7</f>
        <v>1.0048430202597245</v>
      </c>
      <c r="D57">
        <f>(_raw_predictions_!D57*(1-_raw_predictions_!$M57*'Score Dashboard'!$B$2) + 'Score Dashboard'!$B$2*_raw_predictions_!$M57*_coefficients_!D$12- _coefficients_!D$2)/_coefficients_!D$7</f>
        <v>-0.82934549266608837</v>
      </c>
      <c r="E57">
        <f>(_raw_predictions_!E57*(1-_raw_predictions_!$M57*'Score Dashboard'!$B$2) + 'Score Dashboard'!$B$2*_raw_predictions_!$M57*_coefficients_!E$12- _coefficients_!E$2)/_coefficients_!E$7</f>
        <v>-1.9291476438168885E-2</v>
      </c>
      <c r="F57">
        <f>(_raw_predictions_!F57*(1-_raw_predictions_!$M57*'Score Dashboard'!$B$2) + 'Score Dashboard'!$B$2*_raw_predictions_!$M57*_coefficients_!F$12- _coefficients_!F$2)/_coefficients_!F$7</f>
        <v>1.3371002664905596</v>
      </c>
      <c r="G57">
        <f>(_raw_predictions_!G57*(1-_raw_predictions_!$M57*'Score Dashboard'!$B$2) + 'Score Dashboard'!$B$2*_raw_predictions_!$M57*_coefficients_!G$12- _coefficients_!G$2)/_coefficients_!G$7</f>
        <v>-0.95920174862719554</v>
      </c>
      <c r="H57">
        <f>(_coefficients_!H$2 - _raw_predictions_!H57*(1-_raw_predictions_!$M57*'Score Dashboard'!$B$2) - _raw_predictions_!$M57*'Score Dashboard'!$B$2*_coefficients_!H$12)/_coefficients_!H$7</f>
        <v>0.63546533962628904</v>
      </c>
      <c r="I57">
        <f>(1-_raw_predictions_!$M57*'Score Dashboard'!$B$2) * _raw_predictions_!I57/_coefficients_!L$2 * (_raw_predictions_!J57-_coefficients_!I$2)/_coefficients_!I$7</f>
        <v>-0.9492446244883177</v>
      </c>
      <c r="J57">
        <f>(1-_raw_predictions_!$M57*'Score Dashboard'!$B$2) *_raw_predictions_!K57/_coefficients_!M$2 * (_raw_predictions_!L57-_coefficients_!J$2)/_coefficients_!J$7</f>
        <v>0.61487455454132844</v>
      </c>
      <c r="K57">
        <f t="shared" si="0"/>
        <v>8.4512899235184236E-2</v>
      </c>
    </row>
    <row r="58" spans="1:11">
      <c r="A58" t="str">
        <f>_raw_predictions_!A58</f>
        <v>Miles McBride</v>
      </c>
      <c r="B58">
        <f>(_raw_predictions_!B58*(1-_raw_predictions_!$M58*'Score Dashboard'!$B$2) + 'Score Dashboard'!$B$2*_raw_predictions_!$M58*_coefficients_!B$12- _coefficients_!B$2)/_coefficients_!B$7</f>
        <v>-0.90542154380964002</v>
      </c>
      <c r="C58">
        <f>(_raw_predictions_!C58*(1-_raw_predictions_!$M58*'Score Dashboard'!$B$2) + 'Score Dashboard'!$B$2*_raw_predictions_!$M58*_coefficients_!C$12- _coefficients_!C$2)/_coefficients_!C$7</f>
        <v>-0.95351135112055074</v>
      </c>
      <c r="D58">
        <f>(_raw_predictions_!D58*(1-_raw_predictions_!$M58*'Score Dashboard'!$B$2) + 'Score Dashboard'!$B$2*_raw_predictions_!$M58*_coefficients_!D$12- _coefficients_!D$2)/_coefficients_!D$7</f>
        <v>-0.55652292640783863</v>
      </c>
      <c r="E58">
        <f>(_raw_predictions_!E58*(1-_raw_predictions_!$M58*'Score Dashboard'!$B$2) + 'Score Dashboard'!$B$2*_raw_predictions_!$M58*_coefficients_!E$12- _coefficients_!E$2)/_coefficients_!E$7</f>
        <v>-0.37206347164252146</v>
      </c>
      <c r="F58">
        <f>(_raw_predictions_!F58*(1-_raw_predictions_!$M58*'Score Dashboard'!$B$2) + 'Score Dashboard'!$B$2*_raw_predictions_!$M58*_coefficients_!F$12- _coefficients_!F$2)/_coefficients_!F$7</f>
        <v>-0.55861296418984174</v>
      </c>
      <c r="G58">
        <f>(_raw_predictions_!G58*(1-_raw_predictions_!$M58*'Score Dashboard'!$B$2) + 'Score Dashboard'!$B$2*_raw_predictions_!$M58*_coefficients_!G$12- _coefficients_!G$2)/_coefficients_!G$7</f>
        <v>-0.30407001028895858</v>
      </c>
      <c r="H58">
        <f>(_coefficients_!H$2 - _raw_predictions_!H58*(1-_raw_predictions_!$M58*'Score Dashboard'!$B$2) - _raw_predictions_!$M58*'Score Dashboard'!$B$2*_coefficients_!H$12)/_coefficients_!H$7</f>
        <v>0.71811866471375607</v>
      </c>
      <c r="I58">
        <f>(1-_raw_predictions_!$M58*'Score Dashboard'!$B$2) * _raw_predictions_!I58/_coefficients_!L$2 * (_raw_predictions_!J58-_coefficients_!I$2)/_coefficients_!I$7</f>
        <v>-6.1982833658807607E-2</v>
      </c>
      <c r="J58">
        <f>(1-_raw_predictions_!$M58*'Score Dashboard'!$B$2) *_raw_predictions_!K58/_coefficients_!M$2 * (_raw_predictions_!L58-_coefficients_!J$2)/_coefficients_!J$7</f>
        <v>-0.17380270728218489</v>
      </c>
      <c r="K58">
        <f t="shared" si="0"/>
        <v>-3.1678691436865876</v>
      </c>
    </row>
    <row r="59" spans="1:11">
      <c r="A59" t="str">
        <f>_raw_predictions_!A59</f>
        <v>Mike Muscala</v>
      </c>
      <c r="B59">
        <f>(_raw_predictions_!B59*(1-_raw_predictions_!$M59*'Score Dashboard'!$B$2) + 'Score Dashboard'!$B$2*_raw_predictions_!$M59*_coefficients_!B$12- _coefficients_!B$2)/_coefficients_!B$7</f>
        <v>-0.91715980131657049</v>
      </c>
      <c r="C59">
        <f>(_raw_predictions_!C59*(1-_raw_predictions_!$M59*'Score Dashboard'!$B$2) + 'Score Dashboard'!$B$2*_raw_predictions_!$M59*_coefficients_!C$12- _coefficients_!C$2)/_coefficients_!C$7</f>
        <v>-0.74986913201278993</v>
      </c>
      <c r="D59">
        <f>(_raw_predictions_!D59*(1-_raw_predictions_!$M59*'Score Dashboard'!$B$2) + 'Score Dashboard'!$B$2*_raw_predictions_!$M59*_coefficients_!D$12- _coefficients_!D$2)/_coefficients_!D$7</f>
        <v>-0.84991387335523905</v>
      </c>
      <c r="E59">
        <f>(_raw_predictions_!E59*(1-_raw_predictions_!$M59*'Score Dashboard'!$B$2) + 'Score Dashboard'!$B$2*_raw_predictions_!$M59*_coefficients_!E$12- _coefficients_!E$2)/_coefficients_!E$7</f>
        <v>-0.76590287324345008</v>
      </c>
      <c r="F59">
        <f>(_raw_predictions_!F59*(1-_raw_predictions_!$M59*'Score Dashboard'!$B$2) + 'Score Dashboard'!$B$2*_raw_predictions_!$M59*_coefficients_!F$12- _coefficients_!F$2)/_coefficients_!F$7</f>
        <v>-0.35254509451606331</v>
      </c>
      <c r="G59">
        <f>(_raw_predictions_!G59*(1-_raw_predictions_!$M59*'Score Dashboard'!$B$2) + 'Score Dashboard'!$B$2*_raw_predictions_!$M59*_coefficients_!G$12- _coefficients_!G$2)/_coefficients_!G$7</f>
        <v>-0.32578266463287103</v>
      </c>
      <c r="H59">
        <f>(_coefficients_!H$2 - _raw_predictions_!H59*(1-_raw_predictions_!$M59*'Score Dashboard'!$B$2) - _raw_predictions_!$M59*'Score Dashboard'!$B$2*_coefficients_!H$12)/_coefficients_!H$7</f>
        <v>0.91588922501775516</v>
      </c>
      <c r="I59">
        <f>(1-_raw_predictions_!$M59*'Score Dashboard'!$B$2) * _raw_predictions_!I59/_coefficients_!L$2 * (_raw_predictions_!J59-_coefficients_!I$2)/_coefficients_!I$7</f>
        <v>-1.5279862070155645E-2</v>
      </c>
      <c r="J59">
        <f>(1-_raw_predictions_!$M59*'Score Dashboard'!$B$2) *_raw_predictions_!K59/_coefficients_!M$2 * (_raw_predictions_!L59-_coefficients_!J$2)/_coefficients_!J$7</f>
        <v>-8.3561931505262949E-2</v>
      </c>
      <c r="K59">
        <f t="shared" si="0"/>
        <v>-3.1441260076346476</v>
      </c>
    </row>
    <row r="60" spans="1:11">
      <c r="A60" t="str">
        <f>_raw_predictions_!A60</f>
        <v>Luka Garza</v>
      </c>
      <c r="B60">
        <f>(_raw_predictions_!B60*(1-_raw_predictions_!$M60*'Score Dashboard'!$B$2) + 'Score Dashboard'!$B$2*_raw_predictions_!$M60*_coefficients_!B$12- _coefficients_!B$2)/_coefficients_!B$7</f>
        <v>-0.93765888475467507</v>
      </c>
      <c r="C60">
        <f>(_raw_predictions_!C60*(1-_raw_predictions_!$M60*'Score Dashboard'!$B$2) + 'Score Dashboard'!$B$2*_raw_predictions_!$M60*_coefficients_!C$12- _coefficients_!C$2)/_coefficients_!C$7</f>
        <v>-0.76914375538329227</v>
      </c>
      <c r="D60">
        <f>(_raw_predictions_!D60*(1-_raw_predictions_!$M60*'Score Dashboard'!$B$2) + 'Score Dashboard'!$B$2*_raw_predictions_!$M60*_coefficients_!D$12- _coefficients_!D$2)/_coefficients_!D$7</f>
        <v>-0.88204491996025447</v>
      </c>
      <c r="E60">
        <f>(_raw_predictions_!E60*(1-_raw_predictions_!$M60*'Score Dashboard'!$B$2) + 'Score Dashboard'!$B$2*_raw_predictions_!$M60*_coefficients_!E$12- _coefficients_!E$2)/_coefficients_!E$7</f>
        <v>-0.78438448182228426</v>
      </c>
      <c r="F60">
        <f>(_raw_predictions_!F60*(1-_raw_predictions_!$M60*'Score Dashboard'!$B$2) + 'Score Dashboard'!$B$2*_raw_predictions_!$M60*_coefficients_!F$12- _coefficients_!F$2)/_coefficients_!F$7</f>
        <v>-0.46352265168087681</v>
      </c>
      <c r="G60">
        <f>(_raw_predictions_!G60*(1-_raw_predictions_!$M60*'Score Dashboard'!$B$2) + 'Score Dashboard'!$B$2*_raw_predictions_!$M60*_coefficients_!G$12- _coefficients_!G$2)/_coefficients_!G$7</f>
        <v>-0.64171916232030246</v>
      </c>
      <c r="H60">
        <f>(_coefficients_!H$2 - _raw_predictions_!H60*(1-_raw_predictions_!$M60*'Score Dashboard'!$B$2) - _raw_predictions_!$M60*'Score Dashboard'!$B$2*_coefficients_!H$12)/_coefficients_!H$7</f>
        <v>0.81734296124875627</v>
      </c>
      <c r="I60">
        <f>(1-_raw_predictions_!$M60*'Score Dashboard'!$B$2) * _raw_predictions_!I60/_coefficients_!L$2 * (_raw_predictions_!J60-_coefficients_!I$2)/_coefficients_!I$7</f>
        <v>-4.4577520857335753E-2</v>
      </c>
      <c r="J60">
        <f>(1-_raw_predictions_!$M60*'Score Dashboard'!$B$2) *_raw_predictions_!K60/_coefficients_!M$2 * (_raw_predictions_!L60-_coefficients_!J$2)/_coefficients_!J$7</f>
        <v>4.5475640991929356E-2</v>
      </c>
      <c r="K60">
        <f t="shared" si="0"/>
        <v>-3.660232774538335</v>
      </c>
    </row>
    <row r="61" spans="1:11">
      <c r="A61" t="str">
        <f>_raw_predictions_!A61</f>
        <v>Keon Ellis</v>
      </c>
      <c r="B61">
        <f>(_raw_predictions_!B61*(1-_raw_predictions_!$M61*'Score Dashboard'!$B$2) + 'Score Dashboard'!$B$2*_raw_predictions_!$M61*_coefficients_!B$12- _coefficients_!B$2)/_coefficients_!B$7</f>
        <v>-0.90002373054513096</v>
      </c>
      <c r="C61">
        <f>(_raw_predictions_!C61*(1-_raw_predictions_!$M61*'Score Dashboard'!$B$2) + 'Score Dashboard'!$B$2*_raw_predictions_!$M61*_coefficients_!C$12- _coefficients_!C$2)/_coefficients_!C$7</f>
        <v>-0.84530449422758669</v>
      </c>
      <c r="D61">
        <f>(_raw_predictions_!D61*(1-_raw_predictions_!$M61*'Score Dashboard'!$B$2) + 'Score Dashboard'!$B$2*_raw_predictions_!$M61*_coefficients_!D$12- _coefficients_!D$2)/_coefficients_!D$7</f>
        <v>-0.7195929137596484</v>
      </c>
      <c r="E61">
        <f>(_raw_predictions_!E61*(1-_raw_predictions_!$M61*'Score Dashboard'!$B$2) + 'Score Dashboard'!$B$2*_raw_predictions_!$M61*_coefficients_!E$12- _coefficients_!E$2)/_coefficients_!E$7</f>
        <v>-0.55103964986324772</v>
      </c>
      <c r="F61">
        <f>(_raw_predictions_!F61*(1-_raw_predictions_!$M61*'Score Dashboard'!$B$2) + 'Score Dashboard'!$B$2*_raw_predictions_!$M61*_coefficients_!F$12- _coefficients_!F$2)/_coefficients_!F$7</f>
        <v>-0.50488708907482571</v>
      </c>
      <c r="G61">
        <f>(_raw_predictions_!G61*(1-_raw_predictions_!$M61*'Score Dashboard'!$B$2) + 'Score Dashboard'!$B$2*_raw_predictions_!$M61*_coefficients_!G$12- _coefficients_!G$2)/_coefficients_!G$7</f>
        <v>-0.54381791764680965</v>
      </c>
      <c r="H61">
        <f>(_coefficients_!H$2 - _raw_predictions_!H61*(1-_raw_predictions_!$M61*'Score Dashboard'!$B$2) - _raw_predictions_!$M61*'Score Dashboard'!$B$2*_coefficients_!H$12)/_coefficients_!H$7</f>
        <v>0.76259418618047525</v>
      </c>
      <c r="I61">
        <f>(1-_raw_predictions_!$M61*'Score Dashboard'!$B$2) * _raw_predictions_!I61/_coefficients_!L$2 * (_raw_predictions_!J61-_coefficients_!I$2)/_coefficients_!I$7</f>
        <v>-2.9667499061241557E-2</v>
      </c>
      <c r="J61">
        <f>(1-_raw_predictions_!$M61*'Score Dashboard'!$B$2) *_raw_predictions_!K61/_coefficients_!M$2 * (_raw_predictions_!L61-_coefficients_!J$2)/_coefficients_!J$7</f>
        <v>-5.9879611740163589E-2</v>
      </c>
      <c r="K61">
        <f t="shared" si="0"/>
        <v>-3.3916187197381786</v>
      </c>
    </row>
    <row r="62" spans="1:11">
      <c r="A62" t="str">
        <f>_raw_predictions_!A62</f>
        <v>Luguentz Dort</v>
      </c>
      <c r="B62">
        <f>(_raw_predictions_!B62*(1-_raw_predictions_!$M62*'Score Dashboard'!$B$2) + 'Score Dashboard'!$B$2*_raw_predictions_!$M62*_coefficients_!B$12- _coefficients_!B$2)/_coefficients_!B$7</f>
        <v>-7.8106618636763936E-2</v>
      </c>
      <c r="C62">
        <f>(_raw_predictions_!C62*(1-_raw_predictions_!$M62*'Score Dashboard'!$B$2) + 'Score Dashboard'!$B$2*_raw_predictions_!$M62*_coefficients_!C$12- _coefficients_!C$2)/_coefficients_!C$7</f>
        <v>-0.26247884581412062</v>
      </c>
      <c r="D62">
        <f>(_raw_predictions_!D62*(1-_raw_predictions_!$M62*'Score Dashboard'!$B$2) + 'Score Dashboard'!$B$2*_raw_predictions_!$M62*_coefficients_!D$12- _coefficients_!D$2)/_coefficients_!D$7</f>
        <v>-0.470489857183789</v>
      </c>
      <c r="E62">
        <f>(_raw_predictions_!E62*(1-_raw_predictions_!$M62*'Score Dashboard'!$B$2) + 'Score Dashboard'!$B$2*_raw_predictions_!$M62*_coefficients_!E$12- _coefficients_!E$2)/_coefficients_!E$7</f>
        <v>0.10684773358817276</v>
      </c>
      <c r="F62">
        <f>(_raw_predictions_!F62*(1-_raw_predictions_!$M62*'Score Dashboard'!$B$2) + 'Score Dashboard'!$B$2*_raw_predictions_!$M62*_coefficients_!F$12- _coefficients_!F$2)/_coefficients_!F$7</f>
        <v>-0.38957776175039732</v>
      </c>
      <c r="G62">
        <f>(_raw_predictions_!G62*(1-_raw_predictions_!$M62*'Score Dashboard'!$B$2) + 'Score Dashboard'!$B$2*_raw_predictions_!$M62*_coefficients_!G$12- _coefficients_!G$2)/_coefficients_!G$7</f>
        <v>0.37948660272062962</v>
      </c>
      <c r="H62">
        <f>(_coefficients_!H$2 - _raw_predictions_!H62*(1-_raw_predictions_!$M62*'Score Dashboard'!$B$2) - _raw_predictions_!$M62*'Score Dashboard'!$B$2*_coefficients_!H$12)/_coefficients_!H$7</f>
        <v>0.28939517043315338</v>
      </c>
      <c r="I62">
        <f>(1-_raw_predictions_!$M62*'Score Dashboard'!$B$2) * _raw_predictions_!I62/_coefficients_!L$2 * (_raw_predictions_!J62-_coefficients_!I$2)/_coefficients_!I$7</f>
        <v>4.3516938800815495E-2</v>
      </c>
      <c r="J62">
        <f>(1-_raw_predictions_!$M62*'Score Dashboard'!$B$2) *_raw_predictions_!K62/_coefficients_!M$2 * (_raw_predictions_!L62-_coefficients_!J$2)/_coefficients_!J$7</f>
        <v>-0.68428600137101236</v>
      </c>
      <c r="K62">
        <f t="shared" si="0"/>
        <v>-1.0656926392133119</v>
      </c>
    </row>
    <row r="63" spans="1:11">
      <c r="A63" t="str">
        <f>_raw_predictions_!A63</f>
        <v>Kentavious Caldwell-Pope</v>
      </c>
      <c r="B63">
        <f>(_raw_predictions_!B63*(1-_raw_predictions_!$M63*'Score Dashboard'!$B$2) + 'Score Dashboard'!$B$2*_raw_predictions_!$M63*_coefficients_!B$12- _coefficients_!B$2)/_coefficients_!B$7</f>
        <v>-0.51423716185197332</v>
      </c>
      <c r="C63">
        <f>(_raw_predictions_!C63*(1-_raw_predictions_!$M63*'Score Dashboard'!$B$2) + 'Score Dashboard'!$B$2*_raw_predictions_!$M63*_coefficients_!C$12- _coefficients_!C$2)/_coefficients_!C$7</f>
        <v>-0.6562679027130357</v>
      </c>
      <c r="D63">
        <f>(_raw_predictions_!D63*(1-_raw_predictions_!$M63*'Score Dashboard'!$B$2) + 'Score Dashboard'!$B$2*_raw_predictions_!$M63*_coefficients_!D$12- _coefficients_!D$2)/_coefficients_!D$7</f>
        <v>-0.37041410183271051</v>
      </c>
      <c r="E63">
        <f>(_raw_predictions_!E63*(1-_raw_predictions_!$M63*'Score Dashboard'!$B$2) + 'Score Dashboard'!$B$2*_raw_predictions_!$M63*_coefficients_!E$12- _coefficients_!E$2)/_coefficients_!E$7</f>
        <v>0.36555993409679366</v>
      </c>
      <c r="F63">
        <f>(_raw_predictions_!F63*(1-_raw_predictions_!$M63*'Score Dashboard'!$B$2) + 'Score Dashboard'!$B$2*_raw_predictions_!$M63*_coefficients_!F$12- _coefficients_!F$2)/_coefficients_!F$7</f>
        <v>-0.24886740253041925</v>
      </c>
      <c r="G63">
        <f>(_raw_predictions_!G63*(1-_raw_predictions_!$M63*'Score Dashboard'!$B$2) + 'Score Dashboard'!$B$2*_raw_predictions_!$M63*_coefficients_!G$12- _coefficients_!G$2)/_coefficients_!G$7</f>
        <v>0.15198252566585788</v>
      </c>
      <c r="H63">
        <f>(_coefficients_!H$2 - _raw_predictions_!H63*(1-_raw_predictions_!$M63*'Score Dashboard'!$B$2) - _raw_predictions_!$M63*'Score Dashboard'!$B$2*_coefficients_!H$12)/_coefficients_!H$7</f>
        <v>0.48542293986709767</v>
      </c>
      <c r="I63">
        <f>(1-_raw_predictions_!$M63*'Score Dashboard'!$B$2) * _raw_predictions_!I63/_coefficients_!L$2 * (_raw_predictions_!J63-_coefficients_!I$2)/_coefficients_!I$7</f>
        <v>5.2686416070655981E-2</v>
      </c>
      <c r="J63">
        <f>(1-_raw_predictions_!$M63*'Score Dashboard'!$B$2) *_raw_predictions_!K63/_coefficients_!M$2 * (_raw_predictions_!L63-_coefficients_!J$2)/_coefficients_!J$7</f>
        <v>-0.24361276302304632</v>
      </c>
      <c r="K63">
        <f t="shared" si="0"/>
        <v>-0.97774751625077994</v>
      </c>
    </row>
    <row r="64" spans="1:11">
      <c r="A64" t="str">
        <f>_raw_predictions_!A64</f>
        <v>Kenrich Williams</v>
      </c>
      <c r="B64">
        <f>(_raw_predictions_!B64*(1-_raw_predictions_!$M64*'Score Dashboard'!$B$2) + 'Score Dashboard'!$B$2*_raw_predictions_!$M64*_coefficients_!B$12- _coefficients_!B$2)/_coefficients_!B$7</f>
        <v>-0.81136074024190541</v>
      </c>
      <c r="C64">
        <f>(_raw_predictions_!C64*(1-_raw_predictions_!$M64*'Score Dashboard'!$B$2) + 'Score Dashboard'!$B$2*_raw_predictions_!$M64*_coefficients_!C$12- _coefficients_!C$2)/_coefficients_!C$7</f>
        <v>-0.36801075369571401</v>
      </c>
      <c r="D64">
        <f>(_raw_predictions_!D64*(1-_raw_predictions_!$M64*'Score Dashboard'!$B$2) + 'Score Dashboard'!$B$2*_raw_predictions_!$M64*_coefficients_!D$12- _coefficients_!D$2)/_coefficients_!D$7</f>
        <v>-0.56701986845413643</v>
      </c>
      <c r="E64">
        <f>(_raw_predictions_!E64*(1-_raw_predictions_!$M64*'Score Dashboard'!$B$2) + 'Score Dashboard'!$B$2*_raw_predictions_!$M64*_coefficients_!E$12- _coefficients_!E$2)/_coefficients_!E$7</f>
        <v>-0.22148633790391165</v>
      </c>
      <c r="F64">
        <f>(_raw_predictions_!F64*(1-_raw_predictions_!$M64*'Score Dashboard'!$B$2) + 'Score Dashboard'!$B$2*_raw_predictions_!$M64*_coefficients_!F$12- _coefficients_!F$2)/_coefficients_!F$7</f>
        <v>-0.4463657062305092</v>
      </c>
      <c r="G64">
        <f>(_raw_predictions_!G64*(1-_raw_predictions_!$M64*'Score Dashboard'!$B$2) + 'Score Dashboard'!$B$2*_raw_predictions_!$M64*_coefficients_!G$12- _coefficients_!G$2)/_coefficients_!G$7</f>
        <v>-0.49806131055949232</v>
      </c>
      <c r="H64">
        <f>(_coefficients_!H$2 - _raw_predictions_!H64*(1-_raw_predictions_!$M64*'Score Dashboard'!$B$2) - _raw_predictions_!$M64*'Score Dashboard'!$B$2*_coefficients_!H$12)/_coefficients_!H$7</f>
        <v>0.79995905410302848</v>
      </c>
      <c r="I64">
        <f>(1-_raw_predictions_!$M64*'Score Dashboard'!$B$2) * _raw_predictions_!I64/_coefficients_!L$2 * (_raw_predictions_!J64-_coefficients_!I$2)/_coefficients_!I$7</f>
        <v>-0.23188515438470406</v>
      </c>
      <c r="J64">
        <f>(1-_raw_predictions_!$M64*'Score Dashboard'!$B$2) *_raw_predictions_!K64/_coefficients_!M$2 * (_raw_predictions_!L64-_coefficients_!J$2)/_coefficients_!J$7</f>
        <v>-2.1092863588292963E-2</v>
      </c>
      <c r="K64">
        <f t="shared" si="0"/>
        <v>-2.3653236809556373</v>
      </c>
    </row>
    <row r="65" spans="1:11">
      <c r="A65" t="str">
        <f>_raw_predictions_!A65</f>
        <v>Kenneth Lofton Jr.</v>
      </c>
      <c r="B65">
        <f>(_raw_predictions_!B65*(1-_raw_predictions_!$M65*'Score Dashboard'!$B$2) + 'Score Dashboard'!$B$2*_raw_predictions_!$M65*_coefficients_!B$12- _coefficients_!B$2)/_coefficients_!B$7</f>
        <v>-0.88998258479816417</v>
      </c>
      <c r="C65">
        <f>(_raw_predictions_!C65*(1-_raw_predictions_!$M65*'Score Dashboard'!$B$2) + 'Score Dashboard'!$B$2*_raw_predictions_!$M65*_coefficients_!C$12- _coefficients_!C$2)/_coefficients_!C$7</f>
        <v>-0.67604712621347762</v>
      </c>
      <c r="D65">
        <f>(_raw_predictions_!D65*(1-_raw_predictions_!$M65*'Score Dashboard'!$B$2) + 'Score Dashboard'!$B$2*_raw_predictions_!$M65*_coefficients_!D$12- _coefficients_!D$2)/_coefficients_!D$7</f>
        <v>-0.78012921373070421</v>
      </c>
      <c r="E65">
        <f>(_raw_predictions_!E65*(1-_raw_predictions_!$M65*'Score Dashboard'!$B$2) + 'Score Dashboard'!$B$2*_raw_predictions_!$M65*_coefficients_!E$12- _coefficients_!E$2)/_coefficients_!E$7</f>
        <v>-0.66787477964545638</v>
      </c>
      <c r="F65">
        <f>(_raw_predictions_!F65*(1-_raw_predictions_!$M65*'Score Dashboard'!$B$2) + 'Score Dashboard'!$B$2*_raw_predictions_!$M65*_coefficients_!F$12- _coefficients_!F$2)/_coefficients_!F$7</f>
        <v>-0.46064168624949442</v>
      </c>
      <c r="G65">
        <f>(_raw_predictions_!G65*(1-_raw_predictions_!$M65*'Score Dashboard'!$B$2) + 'Score Dashboard'!$B$2*_raw_predictions_!$M65*_coefficients_!G$12- _coefficients_!G$2)/_coefficients_!G$7</f>
        <v>-0.63718553968240221</v>
      </c>
      <c r="H65">
        <f>(_coefficients_!H$2 - _raw_predictions_!H65*(1-_raw_predictions_!$M65*'Score Dashboard'!$B$2) - _raw_predictions_!$M65*'Score Dashboard'!$B$2*_coefficients_!H$12)/_coefficients_!H$7</f>
        <v>0.7399610010612383</v>
      </c>
      <c r="I65">
        <f>(1-_raw_predictions_!$M65*'Score Dashboard'!$B$2) * _raw_predictions_!I65/_coefficients_!L$2 * (_raw_predictions_!J65-_coefficients_!I$2)/_coefficients_!I$7</f>
        <v>-8.3342078538211586E-2</v>
      </c>
      <c r="J65">
        <f>(1-_raw_predictions_!$M65*'Score Dashboard'!$B$2) *_raw_predictions_!K65/_coefficients_!M$2 * (_raw_predictions_!L65-_coefficients_!J$2)/_coefficients_!J$7</f>
        <v>5.8980960236275247E-3</v>
      </c>
      <c r="K65">
        <f t="shared" si="0"/>
        <v>-3.4493439117730453</v>
      </c>
    </row>
    <row r="66" spans="1:11">
      <c r="A66" t="str">
        <f>_raw_predictions_!A66</f>
        <v>Kennedy Chandler</v>
      </c>
      <c r="B66">
        <f>(_raw_predictions_!B66*(1-_raw_predictions_!$M66*'Score Dashboard'!$B$2) + 'Score Dashboard'!$B$2*_raw_predictions_!$M66*_coefficients_!B$12- _coefficients_!B$2)/_coefficients_!B$7</f>
        <v>-0.98286518740410422</v>
      </c>
      <c r="C66">
        <f>(_raw_predictions_!C66*(1-_raw_predictions_!$M66*'Score Dashboard'!$B$2) + 'Score Dashboard'!$B$2*_raw_predictions_!$M66*_coefficients_!C$12- _coefficients_!C$2)/_coefficients_!C$7</f>
        <v>-0.85764538596162798</v>
      </c>
      <c r="D66">
        <f>(_raw_predictions_!D66*(1-_raw_predictions_!$M66*'Score Dashboard'!$B$2) + 'Score Dashboard'!$B$2*_raw_predictions_!$M66*_coefficients_!D$12- _coefficients_!D$2)/_coefficients_!D$7</f>
        <v>-0.51701573795517797</v>
      </c>
      <c r="E66">
        <f>(_raw_predictions_!E66*(1-_raw_predictions_!$M66*'Score Dashboard'!$B$2) + 'Score Dashboard'!$B$2*_raw_predictions_!$M66*_coefficients_!E$12- _coefficients_!E$2)/_coefficients_!E$7</f>
        <v>-0.48560002964385163</v>
      </c>
      <c r="F66">
        <f>(_raw_predictions_!F66*(1-_raw_predictions_!$M66*'Score Dashboard'!$B$2) + 'Score Dashboard'!$B$2*_raw_predictions_!$M66*_coefficients_!F$12- _coefficients_!F$2)/_coefficients_!F$7</f>
        <v>-0.53860476754181419</v>
      </c>
      <c r="G66">
        <f>(_raw_predictions_!G66*(1-_raw_predictions_!$M66*'Score Dashboard'!$B$2) + 'Score Dashboard'!$B$2*_raw_predictions_!$M66*_coefficients_!G$12- _coefficients_!G$2)/_coefficients_!G$7</f>
        <v>-0.74361390033943953</v>
      </c>
      <c r="H66">
        <f>(_coefficients_!H$2 - _raw_predictions_!H66*(1-_raw_predictions_!$M66*'Score Dashboard'!$B$2) - _raw_predictions_!$M66*'Score Dashboard'!$B$2*_coefficients_!H$12)/_coefficients_!H$7</f>
        <v>0.68710456520419705</v>
      </c>
      <c r="I66">
        <f>(1-_raw_predictions_!$M66*'Score Dashboard'!$B$2) * _raw_predictions_!I66/_coefficients_!L$2 * (_raw_predictions_!J66-_coefficients_!I$2)/_coefficients_!I$7</f>
        <v>-0.10089141092858023</v>
      </c>
      <c r="J66">
        <f>(1-_raw_predictions_!$M66*'Score Dashboard'!$B$2) *_raw_predictions_!K66/_coefficients_!M$2 * (_raw_predictions_!L66-_coefficients_!J$2)/_coefficients_!J$7</f>
        <v>-0.11015094843850029</v>
      </c>
      <c r="K66">
        <f t="shared" si="0"/>
        <v>-3.6492828030088993</v>
      </c>
    </row>
    <row r="67" spans="1:11">
      <c r="A67" t="str">
        <f>_raw_predictions_!A67</f>
        <v>Kendrick Nunn</v>
      </c>
      <c r="B67">
        <f>(_raw_predictions_!B67*(1-_raw_predictions_!$M67*'Score Dashboard'!$B$2) + 'Score Dashboard'!$B$2*_raw_predictions_!$M67*_coefficients_!B$12- _coefficients_!B$2)/_coefficients_!B$7</f>
        <v>-0.7191741374049937</v>
      </c>
      <c r="C67">
        <f>(_raw_predictions_!C67*(1-_raw_predictions_!$M67*'Score Dashboard'!$B$2) + 'Score Dashboard'!$B$2*_raw_predictions_!$M67*_coefficients_!C$12- _coefficients_!C$2)/_coefficients_!C$7</f>
        <v>-0.92165283061321823</v>
      </c>
      <c r="D67">
        <f>(_raw_predictions_!D67*(1-_raw_predictions_!$M67*'Score Dashboard'!$B$2) + 'Score Dashboard'!$B$2*_raw_predictions_!$M67*_coefficients_!D$12- _coefficients_!D$2)/_coefficients_!D$7</f>
        <v>-0.54596763107231339</v>
      </c>
      <c r="E67">
        <f>(_raw_predictions_!E67*(1-_raw_predictions_!$M67*'Score Dashboard'!$B$2) + 'Score Dashboard'!$B$2*_raw_predictions_!$M67*_coefficients_!E$12- _coefficients_!E$2)/_coefficients_!E$7</f>
        <v>-0.54884348274594674</v>
      </c>
      <c r="F67">
        <f>(_raw_predictions_!F67*(1-_raw_predictions_!$M67*'Score Dashboard'!$B$2) + 'Score Dashboard'!$B$2*_raw_predictions_!$M67*_coefficients_!F$12- _coefficients_!F$2)/_coefficients_!F$7</f>
        <v>-0.59337250577318801</v>
      </c>
      <c r="G67">
        <f>(_raw_predictions_!G67*(1-_raw_predictions_!$M67*'Score Dashboard'!$B$2) + 'Score Dashboard'!$B$2*_raw_predictions_!$M67*_coefficients_!G$12- _coefficients_!G$2)/_coefficients_!G$7</f>
        <v>-0.13568702922326162</v>
      </c>
      <c r="H67">
        <f>(_coefficients_!H$2 - _raw_predictions_!H67*(1-_raw_predictions_!$M67*'Score Dashboard'!$B$2) - _raw_predictions_!$M67*'Score Dashboard'!$B$2*_coefficients_!H$12)/_coefficients_!H$7</f>
        <v>0.56990221839986532</v>
      </c>
      <c r="I67">
        <f>(1-_raw_predictions_!$M67*'Score Dashboard'!$B$2) * _raw_predictions_!I67/_coefficients_!L$2 * (_raw_predictions_!J67-_coefficients_!I$2)/_coefficients_!I$7</f>
        <v>1.6852029931524359E-2</v>
      </c>
      <c r="J67">
        <f>(1-_raw_predictions_!$M67*'Score Dashboard'!$B$2) *_raw_predictions_!K67/_coefficients_!M$2 * (_raw_predictions_!L67-_coefficients_!J$2)/_coefficients_!J$7</f>
        <v>-0.17844890430534319</v>
      </c>
      <c r="K67">
        <f t="shared" ref="K67:K130" si="1">SUM(B67:J67)</f>
        <v>-3.0563922728068755</v>
      </c>
    </row>
    <row r="68" spans="1:11">
      <c r="A68" t="str">
        <f>_raw_predictions_!A68</f>
        <v>Kendall Brown</v>
      </c>
      <c r="B68">
        <f>(_raw_predictions_!B68*(1-_raw_predictions_!$M68*'Score Dashboard'!$B$2) + 'Score Dashboard'!$B$2*_raw_predictions_!$M68*_coefficients_!B$12- _coefficients_!B$2)/_coefficients_!B$7</f>
        <v>-0.95342003263215613</v>
      </c>
      <c r="C68">
        <f>(_raw_predictions_!C68*(1-_raw_predictions_!$M68*'Score Dashboard'!$B$2) + 'Score Dashboard'!$B$2*_raw_predictions_!$M68*_coefficients_!C$12- _coefficients_!C$2)/_coefficients_!C$7</f>
        <v>-0.8299849408811808</v>
      </c>
      <c r="D68">
        <f>(_raw_predictions_!D68*(1-_raw_predictions_!$M68*'Score Dashboard'!$B$2) + 'Score Dashboard'!$B$2*_raw_predictions_!$M68*_coefficients_!D$12- _coefficients_!D$2)/_coefficients_!D$7</f>
        <v>-0.71472120806535866</v>
      </c>
      <c r="E68">
        <f>(_raw_predictions_!E68*(1-_raw_predictions_!$M68*'Score Dashboard'!$B$2) + 'Score Dashboard'!$B$2*_raw_predictions_!$M68*_coefficients_!E$12- _coefficients_!E$2)/_coefficients_!E$7</f>
        <v>-0.37842875006997911</v>
      </c>
      <c r="F68">
        <f>(_raw_predictions_!F68*(1-_raw_predictions_!$M68*'Score Dashboard'!$B$2) + 'Score Dashboard'!$B$2*_raw_predictions_!$M68*_coefficients_!F$12- _coefficients_!F$2)/_coefficients_!F$7</f>
        <v>-0.53136797740849662</v>
      </c>
      <c r="G68">
        <f>(_raw_predictions_!G68*(1-_raw_predictions_!$M68*'Score Dashboard'!$B$2) + 'Score Dashboard'!$B$2*_raw_predictions_!$M68*_coefficients_!G$12- _coefficients_!G$2)/_coefficients_!G$7</f>
        <v>-0.65741543171810446</v>
      </c>
      <c r="H68">
        <f>(_coefficients_!H$2 - _raw_predictions_!H68*(1-_raw_predictions_!$M68*'Score Dashboard'!$B$2) - _raw_predictions_!$M68*'Score Dashboard'!$B$2*_coefficients_!H$12)/_coefficients_!H$7</f>
        <v>0.7511847812861101</v>
      </c>
      <c r="I68">
        <f>(1-_raw_predictions_!$M68*'Score Dashboard'!$B$2) * _raw_predictions_!I68/_coefficients_!L$2 * (_raw_predictions_!J68-_coefficients_!I$2)/_coefficients_!I$7</f>
        <v>-9.8446083411079327E-2</v>
      </c>
      <c r="J68">
        <f>(1-_raw_predictions_!$M68*'Score Dashboard'!$B$2) *_raw_predictions_!K68/_coefficients_!M$2 * (_raw_predictions_!L68-_coefficients_!J$2)/_coefficients_!J$7</f>
        <v>-6.4481818441799099E-3</v>
      </c>
      <c r="K68">
        <f t="shared" si="1"/>
        <v>-3.4190478247444256</v>
      </c>
    </row>
    <row r="69" spans="1:11">
      <c r="A69" t="str">
        <f>_raw_predictions_!A69</f>
        <v>Kelly Oubre Jr.</v>
      </c>
      <c r="B69">
        <f>(_raw_predictions_!B69*(1-_raw_predictions_!$M69*'Score Dashboard'!$B$2) + 'Score Dashboard'!$B$2*_raw_predictions_!$M69*_coefficients_!B$12- _coefficients_!B$2)/_coefficients_!B$7</f>
        <v>0.2122283292158694</v>
      </c>
      <c r="C69">
        <f>(_raw_predictions_!C69*(1-_raw_predictions_!$M69*'Score Dashboard'!$B$2) + 'Score Dashboard'!$B$2*_raw_predictions_!$M69*_coefficients_!C$12- _coefficients_!C$2)/_coefficients_!C$7</f>
        <v>-0.18553768044045987</v>
      </c>
      <c r="D69">
        <f>(_raw_predictions_!D69*(1-_raw_predictions_!$M69*'Score Dashboard'!$B$2) + 'Score Dashboard'!$B$2*_raw_predictions_!$M69*_coefficients_!D$12- _coefficients_!D$2)/_coefficients_!D$7</f>
        <v>-0.71946731943529363</v>
      </c>
      <c r="E69">
        <f>(_raw_predictions_!E69*(1-_raw_predictions_!$M69*'Score Dashboard'!$B$2) + 'Score Dashboard'!$B$2*_raw_predictions_!$M69*_coefficients_!E$12- _coefficients_!E$2)/_coefficients_!E$7</f>
        <v>0.30486074027576238</v>
      </c>
      <c r="F69">
        <f>(_raw_predictions_!F69*(1-_raw_predictions_!$M69*'Score Dashboard'!$B$2) + 'Score Dashboard'!$B$2*_raw_predictions_!$M69*_coefficients_!F$12- _coefficients_!F$2)/_coefficients_!F$7</f>
        <v>-0.30593133406652978</v>
      </c>
      <c r="G69">
        <f>(_raw_predictions_!G69*(1-_raw_predictions_!$M69*'Score Dashboard'!$B$2) + 'Score Dashboard'!$B$2*_raw_predictions_!$M69*_coefficients_!G$12- _coefficients_!G$2)/_coefficients_!G$7</f>
        <v>0.33927647674850225</v>
      </c>
      <c r="H69">
        <f>(_coefficients_!H$2 - _raw_predictions_!H69*(1-_raw_predictions_!$M69*'Score Dashboard'!$B$2) - _raw_predictions_!$M69*'Score Dashboard'!$B$2*_coefficients_!H$12)/_coefficients_!H$7</f>
        <v>0.2913868898110813</v>
      </c>
      <c r="I69">
        <f>(1-_raw_predictions_!$M69*'Score Dashboard'!$B$2) * _raw_predictions_!I69/_coefficients_!L$2 * (_raw_predictions_!J69-_coefficients_!I$2)/_coefficients_!I$7</f>
        <v>-0.23521338898341462</v>
      </c>
      <c r="J69">
        <f>(1-_raw_predictions_!$M69*'Score Dashboard'!$B$2) *_raw_predictions_!K69/_coefficients_!M$2 * (_raw_predictions_!L69-_coefficients_!J$2)/_coefficients_!J$7</f>
        <v>-0.41809526239474992</v>
      </c>
      <c r="K69">
        <f t="shared" si="1"/>
        <v>-0.71649254926923245</v>
      </c>
    </row>
    <row r="70" spans="1:11">
      <c r="A70" t="str">
        <f>_raw_predictions_!A70</f>
        <v>Kelly Olynyk</v>
      </c>
      <c r="B70">
        <f>(_raw_predictions_!B70*(1-_raw_predictions_!$M70*'Score Dashboard'!$B$2) + 'Score Dashboard'!$B$2*_raw_predictions_!$M70*_coefficients_!B$12- _coefficients_!B$2)/_coefficients_!B$7</f>
        <v>-0.39583685514260591</v>
      </c>
      <c r="C70">
        <f>(_raw_predictions_!C70*(1-_raw_predictions_!$M70*'Score Dashboard'!$B$2) + 'Score Dashboard'!$B$2*_raw_predictions_!$M70*_coefficients_!C$12- _coefficients_!C$2)/_coefficients_!C$7</f>
        <v>0.12834840977644843</v>
      </c>
      <c r="D70">
        <f>(_raw_predictions_!D70*(1-_raw_predictions_!$M70*'Score Dashboard'!$B$2) + 'Score Dashboard'!$B$2*_raw_predictions_!$M70*_coefficients_!D$12- _coefficients_!D$2)/_coefficients_!D$7</f>
        <v>-5.1094329883236742E-2</v>
      </c>
      <c r="E70">
        <f>(_raw_predictions_!E70*(1-_raw_predictions_!$M70*'Score Dashboard'!$B$2) + 'Score Dashboard'!$B$2*_raw_predictions_!$M70*_coefficients_!E$12- _coefficients_!E$2)/_coefficients_!E$7</f>
        <v>-0.18928553116688146</v>
      </c>
      <c r="F70">
        <f>(_raw_predictions_!F70*(1-_raw_predictions_!$M70*'Score Dashboard'!$B$2) + 'Score Dashboard'!$B$2*_raw_predictions_!$M70*_coefficients_!F$12- _coefficients_!F$2)/_coefficients_!F$7</f>
        <v>-0.21831352119453107</v>
      </c>
      <c r="G70">
        <f>(_raw_predictions_!G70*(1-_raw_predictions_!$M70*'Score Dashboard'!$B$2) + 'Score Dashboard'!$B$2*_raw_predictions_!$M70*_coefficients_!G$12- _coefficients_!G$2)/_coefficients_!G$7</f>
        <v>-7.948699977838862E-2</v>
      </c>
      <c r="H70">
        <f>(_coefficients_!H$2 - _raw_predictions_!H70*(1-_raw_predictions_!$M70*'Score Dashboard'!$B$2) - _raw_predictions_!$M70*'Score Dashboard'!$B$2*_coefficients_!H$12)/_coefficients_!H$7</f>
        <v>-0.26616389688049574</v>
      </c>
      <c r="I70">
        <f>(1-_raw_predictions_!$M70*'Score Dashboard'!$B$2) * _raw_predictions_!I70/_coefficients_!L$2 * (_raw_predictions_!J70-_coefficients_!I$2)/_coefficients_!I$7</f>
        <v>0.10013401872272301</v>
      </c>
      <c r="J70">
        <f>(1-_raw_predictions_!$M70*'Score Dashboard'!$B$2) *_raw_predictions_!K70/_coefficients_!M$2 * (_raw_predictions_!L70-_coefficients_!J$2)/_coefficients_!J$7</f>
        <v>-1.9653000810542921E-2</v>
      </c>
      <c r="K70">
        <f t="shared" si="1"/>
        <v>-0.99135170635751091</v>
      </c>
    </row>
    <row r="71" spans="1:11">
      <c r="A71" t="str">
        <f>_raw_predictions_!A71</f>
        <v>Keldon Johnson</v>
      </c>
      <c r="B71">
        <f>(_raw_predictions_!B71*(1-_raw_predictions_!$M71*'Score Dashboard'!$B$2) + 'Score Dashboard'!$B$2*_raw_predictions_!$M71*_coefficients_!B$12- _coefficients_!B$2)/_coefficients_!B$7</f>
        <v>0.31177776888461201</v>
      </c>
      <c r="C71">
        <f>(_raw_predictions_!C71*(1-_raw_predictions_!$M71*'Score Dashboard'!$B$2) + 'Score Dashboard'!$B$2*_raw_predictions_!$M71*_coefficients_!C$12- _coefficients_!C$2)/_coefficients_!C$7</f>
        <v>-0.2007285952482967</v>
      </c>
      <c r="D71">
        <f>(_raw_predictions_!D71*(1-_raw_predictions_!$M71*'Score Dashboard'!$B$2) + 'Score Dashboard'!$B$2*_raw_predictions_!$M71*_coefficients_!D$12- _coefficients_!D$2)/_coefficients_!D$7</f>
        <v>-0.29116473931169851</v>
      </c>
      <c r="E71">
        <f>(_raw_predictions_!E71*(1-_raw_predictions_!$M71*'Score Dashboard'!$B$2) + 'Score Dashboard'!$B$2*_raw_predictions_!$M71*_coefficients_!E$12- _coefficients_!E$2)/_coefficients_!E$7</f>
        <v>-0.23065122477736014</v>
      </c>
      <c r="F71">
        <f>(_raw_predictions_!F71*(1-_raw_predictions_!$M71*'Score Dashboard'!$B$2) + 'Score Dashboard'!$B$2*_raw_predictions_!$M71*_coefficients_!F$12- _coefficients_!F$2)/_coefficients_!F$7</f>
        <v>-0.49251155025637489</v>
      </c>
      <c r="G71">
        <f>(_raw_predictions_!G71*(1-_raw_predictions_!$M71*'Score Dashboard'!$B$2) + 'Score Dashboard'!$B$2*_raw_predictions_!$M71*_coefficients_!G$12- _coefficients_!G$2)/_coefficients_!G$7</f>
        <v>0.23313359947818746</v>
      </c>
      <c r="H71">
        <f>(_coefficients_!H$2 - _raw_predictions_!H71*(1-_raw_predictions_!$M71*'Score Dashboard'!$B$2) - _raw_predictions_!$M71*'Score Dashboard'!$B$2*_coefficients_!H$12)/_coefficients_!H$7</f>
        <v>-7.9534040030660363E-2</v>
      </c>
      <c r="I71">
        <f>(1-_raw_predictions_!$M71*'Score Dashboard'!$B$2) * _raw_predictions_!I71/_coefficients_!L$2 * (_raw_predictions_!J71-_coefficients_!I$2)/_coefficients_!I$7</f>
        <v>-0.27259124276257435</v>
      </c>
      <c r="J71">
        <f>(1-_raw_predictions_!$M71*'Score Dashboard'!$B$2) *_raw_predictions_!K71/_coefficients_!M$2 * (_raw_predictions_!L71-_coefficients_!J$2)/_coefficients_!J$7</f>
        <v>-0.38900105671157348</v>
      </c>
      <c r="K71">
        <f t="shared" si="1"/>
        <v>-1.4112710807357391</v>
      </c>
    </row>
    <row r="72" spans="1:11">
      <c r="A72" t="str">
        <f>_raw_predictions_!A72</f>
        <v>Keita Bates-Diop</v>
      </c>
      <c r="B72">
        <f>(_raw_predictions_!B72*(1-_raw_predictions_!$M72*'Score Dashboard'!$B$2) + 'Score Dashboard'!$B$2*_raw_predictions_!$M72*_coefficients_!B$12- _coefficients_!B$2)/_coefficients_!B$7</f>
        <v>-0.67081784081204066</v>
      </c>
      <c r="C72">
        <f>(_raw_predictions_!C72*(1-_raw_predictions_!$M72*'Score Dashboard'!$B$2) + 'Score Dashboard'!$B$2*_raw_predictions_!$M72*_coefficients_!C$12- _coefficients_!C$2)/_coefficients_!C$7</f>
        <v>-0.51089509643223563</v>
      </c>
      <c r="D72">
        <f>(_raw_predictions_!D72*(1-_raw_predictions_!$M72*'Score Dashboard'!$B$2) + 'Score Dashboard'!$B$2*_raw_predictions_!$M72*_coefficients_!D$12- _coefficients_!D$2)/_coefficients_!D$7</f>
        <v>-0.71141608346461915</v>
      </c>
      <c r="E72">
        <f>(_raw_predictions_!E72*(1-_raw_predictions_!$M72*'Score Dashboard'!$B$2) + 'Score Dashboard'!$B$2*_raw_predictions_!$M72*_coefficients_!E$12- _coefficients_!E$2)/_coefficients_!E$7</f>
        <v>-0.33321364145143351</v>
      </c>
      <c r="F72">
        <f>(_raw_predictions_!F72*(1-_raw_predictions_!$M72*'Score Dashboard'!$B$2) + 'Score Dashboard'!$B$2*_raw_predictions_!$M72*_coefficients_!F$12- _coefficients_!F$2)/_coefficients_!F$7</f>
        <v>-0.42044447000260871</v>
      </c>
      <c r="G72">
        <f>(_raw_predictions_!G72*(1-_raw_predictions_!$M72*'Score Dashboard'!$B$2) + 'Score Dashboard'!$B$2*_raw_predictions_!$M72*_coefficients_!G$12- _coefficients_!G$2)/_coefficients_!G$7</f>
        <v>-0.43258722035454955</v>
      </c>
      <c r="H72">
        <f>(_coefficients_!H$2 - _raw_predictions_!H72*(1-_raw_predictions_!$M72*'Score Dashboard'!$B$2) - _raw_predictions_!$M72*'Score Dashboard'!$B$2*_coefficients_!H$12)/_coefficients_!H$7</f>
        <v>0.69727268631854855</v>
      </c>
      <c r="I72">
        <f>(1-_raw_predictions_!$M72*'Score Dashboard'!$B$2) * _raw_predictions_!I72/_coefficients_!L$2 * (_raw_predictions_!J72-_coefficients_!I$2)/_coefficients_!I$7</f>
        <v>-9.2771523224064512E-2</v>
      </c>
      <c r="J72">
        <f>(1-_raw_predictions_!$M72*'Score Dashboard'!$B$2) *_raw_predictions_!K72/_coefficients_!M$2 * (_raw_predictions_!L72-_coefficients_!J$2)/_coefficients_!J$7</f>
        <v>-4.1015952269755802E-2</v>
      </c>
      <c r="K72">
        <f t="shared" si="1"/>
        <v>-2.5158891416927589</v>
      </c>
    </row>
    <row r="73" spans="1:11">
      <c r="A73" t="str">
        <f>_raw_predictions_!A73</f>
        <v>Keegan Murray</v>
      </c>
      <c r="B73">
        <f>(_raw_predictions_!B73*(1-_raw_predictions_!$M73*'Score Dashboard'!$B$2) + 'Score Dashboard'!$B$2*_raw_predictions_!$M73*_coefficients_!B$12- _coefficients_!B$2)/_coefficients_!B$7</f>
        <v>-0.12443252228008912</v>
      </c>
      <c r="C73">
        <f>(_raw_predictions_!C73*(1-_raw_predictions_!$M73*'Score Dashboard'!$B$2) + 'Score Dashboard'!$B$2*_raw_predictions_!$M73*_coefficients_!C$12- _coefficients_!C$2)/_coefficients_!C$7</f>
        <v>-4.8341424497778965E-2</v>
      </c>
      <c r="D73">
        <f>(_raw_predictions_!D73*(1-_raw_predictions_!$M73*'Score Dashboard'!$B$2) + 'Score Dashboard'!$B$2*_raw_predictions_!$M73*_coefficients_!D$12- _coefficients_!D$2)/_coefficients_!D$7</f>
        <v>-0.59584280779852394</v>
      </c>
      <c r="E73">
        <f>(_raw_predictions_!E73*(1-_raw_predictions_!$M73*'Score Dashboard'!$B$2) + 'Score Dashboard'!$B$2*_raw_predictions_!$M73*_coefficients_!E$12- _coefficients_!E$2)/_coefficients_!E$7</f>
        <v>2.6852259795535374E-2</v>
      </c>
      <c r="F73">
        <f>(_raw_predictions_!F73*(1-_raw_predictions_!$M73*'Score Dashboard'!$B$2) + 'Score Dashboard'!$B$2*_raw_predictions_!$M73*_coefficients_!F$12- _coefficients_!F$2)/_coefficients_!F$7</f>
        <v>2.8083957155315611E-3</v>
      </c>
      <c r="G73">
        <f>(_raw_predictions_!G73*(1-_raw_predictions_!$M73*'Score Dashboard'!$B$2) + 'Score Dashboard'!$B$2*_raw_predictions_!$M73*_coefficients_!G$12- _coefficients_!G$2)/_coefficients_!G$7</f>
        <v>0.60468900318563679</v>
      </c>
      <c r="H73">
        <f>(_coefficients_!H$2 - _raw_predictions_!H73*(1-_raw_predictions_!$M73*'Score Dashboard'!$B$2) - _raw_predictions_!$M73*'Score Dashboard'!$B$2*_coefficients_!H$12)/_coefficients_!H$7</f>
        <v>0.47113940650609809</v>
      </c>
      <c r="I73">
        <f>(1-_raw_predictions_!$M73*'Score Dashboard'!$B$2) * _raw_predictions_!I73/_coefficients_!L$2 * (_raw_predictions_!J73-_coefficients_!I$2)/_coefficients_!I$7</f>
        <v>2.1178930704507201E-2</v>
      </c>
      <c r="J73">
        <f>(1-_raw_predictions_!$M73*'Score Dashboard'!$B$2) *_raw_predictions_!K73/_coefficients_!M$2 * (_raw_predictions_!L73-_coefficients_!J$2)/_coefficients_!J$7</f>
        <v>-0.45114083840265545</v>
      </c>
      <c r="K73">
        <f t="shared" si="1"/>
        <v>-9.3089597071738361E-2</v>
      </c>
    </row>
    <row r="74" spans="1:11">
      <c r="A74" t="str">
        <f>_raw_predictions_!A74</f>
        <v>Kawhi Leonard</v>
      </c>
      <c r="B74">
        <f>(_raw_predictions_!B74*(1-_raw_predictions_!$M74*'Score Dashboard'!$B$2) + 'Score Dashboard'!$B$2*_raw_predictions_!$M74*_coefficients_!B$12- _coefficients_!B$2)/_coefficients_!B$7</f>
        <v>0.40067437837728848</v>
      </c>
      <c r="C74">
        <f>(_raw_predictions_!C74*(1-_raw_predictions_!$M74*'Score Dashboard'!$B$2) + 'Score Dashboard'!$B$2*_raw_predictions_!$M74*_coefficients_!C$12- _coefficients_!C$2)/_coefficients_!C$7</f>
        <v>-4.9343504718009364E-2</v>
      </c>
      <c r="D74">
        <f>(_raw_predictions_!D74*(1-_raw_predictions_!$M74*'Score Dashboard'!$B$2) + 'Score Dashboard'!$B$2*_raw_predictions_!$M74*_coefficients_!D$12- _coefficients_!D$2)/_coefficients_!D$7</f>
        <v>-4.5181427910507728E-2</v>
      </c>
      <c r="E74">
        <f>(_raw_predictions_!E74*(1-_raw_predictions_!$M74*'Score Dashboard'!$B$2) + 'Score Dashboard'!$B$2*_raw_predictions_!$M74*_coefficients_!E$12- _coefficients_!E$2)/_coefficients_!E$7</f>
        <v>0.33456262996913894</v>
      </c>
      <c r="F74">
        <f>(_raw_predictions_!F74*(1-_raw_predictions_!$M74*'Score Dashboard'!$B$2) + 'Score Dashboard'!$B$2*_raw_predictions_!$M74*_coefficients_!F$12- _coefficients_!F$2)/_coefficients_!F$7</f>
        <v>-0.26527496722095523</v>
      </c>
      <c r="G74">
        <f>(_raw_predictions_!G74*(1-_raw_predictions_!$M74*'Score Dashboard'!$B$2) + 'Score Dashboard'!$B$2*_raw_predictions_!$M74*_coefficients_!G$12- _coefficients_!G$2)/_coefficients_!G$7</f>
        <v>4.7082535039272545E-2</v>
      </c>
      <c r="H74">
        <f>(_coefficients_!H$2 - _raw_predictions_!H74*(1-_raw_predictions_!$M74*'Score Dashboard'!$B$2) - _raw_predictions_!$M74*'Score Dashboard'!$B$2*_coefficients_!H$12)/_coefficients_!H$7</f>
        <v>8.4199910587121035E-2</v>
      </c>
      <c r="I74">
        <f>(1-_raw_predictions_!$M74*'Score Dashboard'!$B$2) * _raw_predictions_!I74/_coefficients_!L$2 * (_raw_predictions_!J74-_coefficients_!I$2)/_coefficients_!I$7</f>
        <v>0.59296811028406848</v>
      </c>
      <c r="J74">
        <f>(1-_raw_predictions_!$M74*'Score Dashboard'!$B$2) *_raw_predictions_!K74/_coefficients_!M$2 * (_raw_predictions_!L74-_coefficients_!J$2)/_coefficients_!J$7</f>
        <v>0.15688069195235649</v>
      </c>
      <c r="K74">
        <f t="shared" si="1"/>
        <v>1.2565683563597736</v>
      </c>
    </row>
    <row r="75" spans="1:11">
      <c r="A75" t="str">
        <f>_raw_predictions_!A75</f>
        <v>Karl-Anthony Towns</v>
      </c>
      <c r="B75">
        <f>(_raw_predictions_!B75*(1-_raw_predictions_!$M75*'Score Dashboard'!$B$2) + 'Score Dashboard'!$B$2*_raw_predictions_!$M75*_coefficients_!B$12- _coefficients_!B$2)/_coefficients_!B$7</f>
        <v>0.67099203907389238</v>
      </c>
      <c r="C75">
        <f>(_raw_predictions_!C75*(1-_raw_predictions_!$M75*'Score Dashboard'!$B$2) + 'Score Dashboard'!$B$2*_raw_predictions_!$M75*_coefficients_!C$12- _coefficients_!C$2)/_coefficients_!C$7</f>
        <v>0.68693463115599385</v>
      </c>
      <c r="D75">
        <f>(_raw_predictions_!D75*(1-_raw_predictions_!$M75*'Score Dashboard'!$B$2) + 'Score Dashboard'!$B$2*_raw_predictions_!$M75*_coefficients_!D$12- _coefficients_!D$2)/_coefficients_!D$7</f>
        <v>0.34961495208598176</v>
      </c>
      <c r="E75">
        <f>(_raw_predictions_!E75*(1-_raw_predictions_!$M75*'Score Dashboard'!$B$2) + 'Score Dashboard'!$B$2*_raw_predictions_!$M75*_coefficients_!E$12- _coefficients_!E$2)/_coefficients_!E$7</f>
        <v>-0.24302865241549301</v>
      </c>
      <c r="F75">
        <f>(_raw_predictions_!F75*(1-_raw_predictions_!$M75*'Score Dashboard'!$B$2) + 'Score Dashboard'!$B$2*_raw_predictions_!$M75*_coefficients_!F$12- _coefficients_!F$2)/_coefficients_!F$7</f>
        <v>0.13540699848306001</v>
      </c>
      <c r="G75">
        <f>(_raw_predictions_!G75*(1-_raw_predictions_!$M75*'Score Dashboard'!$B$2) + 'Score Dashboard'!$B$2*_raw_predictions_!$M75*_coefficients_!G$12- _coefficients_!G$2)/_coefficients_!G$7</f>
        <v>0.23601316417950183</v>
      </c>
      <c r="H75">
        <f>(_coefficients_!H$2 - _raw_predictions_!H75*(1-_raw_predictions_!$M75*'Score Dashboard'!$B$2) - _raw_predictions_!$M75*'Score Dashboard'!$B$2*_coefficients_!H$12)/_coefficients_!H$7</f>
        <v>-0.85288683374257668</v>
      </c>
      <c r="I75">
        <f>(1-_raw_predictions_!$M75*'Score Dashboard'!$B$2) * _raw_predictions_!I75/_coefficients_!L$2 * (_raw_predictions_!J75-_coefficients_!I$2)/_coefficients_!I$7</f>
        <v>0.33726666182776072</v>
      </c>
      <c r="J75">
        <f>(1-_raw_predictions_!$M75*'Score Dashboard'!$B$2) *_raw_predictions_!K75/_coefficients_!M$2 * (_raw_predictions_!L75-_coefficients_!J$2)/_coefficients_!J$7</f>
        <v>0.18215200723919231</v>
      </c>
      <c r="K75">
        <f t="shared" si="1"/>
        <v>1.502464967887313</v>
      </c>
    </row>
    <row r="76" spans="1:11">
      <c r="A76" t="str">
        <f>_raw_predictions_!A76</f>
        <v>Kenyon Martin Jr.</v>
      </c>
      <c r="B76">
        <f>(_raw_predictions_!B76*(1-_raw_predictions_!$M76*'Score Dashboard'!$B$2) + 'Score Dashboard'!$B$2*_raw_predictions_!$M76*_coefficients_!B$12- _coefficients_!B$2)/_coefficients_!B$7</f>
        <v>-8.497295512684748E-2</v>
      </c>
      <c r="C76">
        <f>(_raw_predictions_!C76*(1-_raw_predictions_!$M76*'Score Dashboard'!$B$2) + 'Score Dashboard'!$B$2*_raw_predictions_!$M76*_coefficients_!C$12- _coefficients_!C$2)/_coefficients_!C$7</f>
        <v>4.8412780656683516E-2</v>
      </c>
      <c r="D76">
        <f>(_raw_predictions_!D76*(1-_raw_predictions_!$M76*'Score Dashboard'!$B$2) + 'Score Dashboard'!$B$2*_raw_predictions_!$M76*_coefficients_!D$12- _coefficients_!D$2)/_coefficients_!D$7</f>
        <v>-0.60636807848971297</v>
      </c>
      <c r="E76">
        <f>(_raw_predictions_!E76*(1-_raw_predictions_!$M76*'Score Dashboard'!$B$2) + 'Score Dashboard'!$B$2*_raw_predictions_!$M76*_coefficients_!E$12- _coefficients_!E$2)/_coefficients_!E$7</f>
        <v>-0.36297789223031313</v>
      </c>
      <c r="F76">
        <f>(_raw_predictions_!F76*(1-_raw_predictions_!$M76*'Score Dashboard'!$B$2) + 'Score Dashboard'!$B$2*_raw_predictions_!$M76*_coefficients_!F$12- _coefficients_!F$2)/_coefficients_!F$7</f>
        <v>-0.19523408150582869</v>
      </c>
      <c r="G76">
        <f>(_raw_predictions_!G76*(1-_raw_predictions_!$M76*'Score Dashboard'!$B$2) + 'Score Dashboard'!$B$2*_raw_predictions_!$M76*_coefficients_!G$12- _coefficients_!G$2)/_coefficients_!G$7</f>
        <v>-0.38481744586474698</v>
      </c>
      <c r="H76">
        <f>(_coefficients_!H$2 - _raw_predictions_!H76*(1-_raw_predictions_!$M76*'Score Dashboard'!$B$2) - _raw_predictions_!$M76*'Score Dashboard'!$B$2*_coefficients_!H$12)/_coefficients_!H$7</f>
        <v>0.29358423666907124</v>
      </c>
      <c r="I76">
        <f>(1-_raw_predictions_!$M76*'Score Dashboard'!$B$2) * _raw_predictions_!I76/_coefficients_!L$2 * (_raw_predictions_!J76-_coefficients_!I$2)/_coefficients_!I$7</f>
        <v>-0.38041811600157799</v>
      </c>
      <c r="J76">
        <f>(1-_raw_predictions_!$M76*'Score Dashboard'!$B$2) *_raw_predictions_!K76/_coefficients_!M$2 * (_raw_predictions_!L76-_coefficients_!J$2)/_coefficients_!J$7</f>
        <v>0.37324487586255839</v>
      </c>
      <c r="K76">
        <f t="shared" si="1"/>
        <v>-1.2995466760307142</v>
      </c>
    </row>
    <row r="77" spans="1:11">
      <c r="A77" t="str">
        <f>_raw_predictions_!A77</f>
        <v>Kai Jones</v>
      </c>
      <c r="B77">
        <f>(_raw_predictions_!B77*(1-_raw_predictions_!$M77*'Score Dashboard'!$B$2) + 'Score Dashboard'!$B$2*_raw_predictions_!$M77*_coefficients_!B$12- _coefficients_!B$2)/_coefficients_!B$7</f>
        <v>-0.88564267791678797</v>
      </c>
      <c r="C77">
        <f>(_raw_predictions_!C77*(1-_raw_predictions_!$M77*'Score Dashboard'!$B$2) + 'Score Dashboard'!$B$2*_raw_predictions_!$M77*_coefficients_!C$12- _coefficients_!C$2)/_coefficients_!C$7</f>
        <v>-0.53602760668500937</v>
      </c>
      <c r="D77">
        <f>(_raw_predictions_!D77*(1-_raw_predictions_!$M77*'Score Dashboard'!$B$2) + 'Score Dashboard'!$B$2*_raw_predictions_!$M77*_coefficients_!D$12- _coefficients_!D$2)/_coefficients_!D$7</f>
        <v>-0.88610839760736604</v>
      </c>
      <c r="E77">
        <f>(_raw_predictions_!E77*(1-_raw_predictions_!$M77*'Score Dashboard'!$B$2) + 'Score Dashboard'!$B$2*_raw_predictions_!$M77*_coefficients_!E$12- _coefficients_!E$2)/_coefficients_!E$7</f>
        <v>-0.63313048772123892</v>
      </c>
      <c r="F77">
        <f>(_raw_predictions_!F77*(1-_raw_predictions_!$M77*'Score Dashboard'!$B$2) + 'Score Dashboard'!$B$2*_raw_predictions_!$M77*_coefficients_!F$12- _coefficients_!F$2)/_coefficients_!F$7</f>
        <v>-6.4336696364492574E-2</v>
      </c>
      <c r="G77">
        <f>(_raw_predictions_!G77*(1-_raw_predictions_!$M77*'Score Dashboard'!$B$2) + 'Score Dashboard'!$B$2*_raw_predictions_!$M77*_coefficients_!G$12- _coefficients_!G$2)/_coefficients_!G$7</f>
        <v>-0.79511147328619047</v>
      </c>
      <c r="H77">
        <f>(_coefficients_!H$2 - _raw_predictions_!H77*(1-_raw_predictions_!$M77*'Score Dashboard'!$B$2) - _raw_predictions_!$M77*'Score Dashboard'!$B$2*_coefficients_!H$12)/_coefficients_!H$7</f>
        <v>0.73987673501528484</v>
      </c>
      <c r="I77">
        <f>(1-_raw_predictions_!$M77*'Score Dashboard'!$B$2) * _raw_predictions_!I77/_coefficients_!L$2 * (_raw_predictions_!J77-_coefficients_!I$2)/_coefficients_!I$7</f>
        <v>-8.6963135721272455E-2</v>
      </c>
      <c r="J77">
        <f>(1-_raw_predictions_!$M77*'Score Dashboard'!$B$2) *_raw_predictions_!K77/_coefficients_!M$2 * (_raw_predictions_!L77-_coefficients_!J$2)/_coefficients_!J$7</f>
        <v>0.13054954471357666</v>
      </c>
      <c r="K77">
        <f t="shared" si="1"/>
        <v>-3.0168941955734967</v>
      </c>
    </row>
    <row r="78" spans="1:11">
      <c r="A78" t="str">
        <f>_raw_predictions_!A78</f>
        <v>Jusuf Nurkic</v>
      </c>
      <c r="B78">
        <f>(_raw_predictions_!B78*(1-_raw_predictions_!$M78*'Score Dashboard'!$B$2) + 'Score Dashboard'!$B$2*_raw_predictions_!$M78*_coefficients_!B$12- _coefficients_!B$2)/_coefficients_!B$7</f>
        <v>-0.40493854728334427</v>
      </c>
      <c r="C78">
        <f>(_raw_predictions_!C78*(1-_raw_predictions_!$M78*'Score Dashboard'!$B$2) + 'Score Dashboard'!$B$2*_raw_predictions_!$M78*_coefficients_!C$12- _coefficients_!C$2)/_coefficients_!C$7</f>
        <v>0.64828126656791862</v>
      </c>
      <c r="D78">
        <f>(_raw_predictions_!D78*(1-_raw_predictions_!$M78*'Score Dashboard'!$B$2) + 'Score Dashboard'!$B$2*_raw_predictions_!$M78*_coefficients_!D$12- _coefficients_!D$2)/_coefficients_!D$7</f>
        <v>-0.37152370136538027</v>
      </c>
      <c r="E78">
        <f>(_raw_predictions_!E78*(1-_raw_predictions_!$M78*'Score Dashboard'!$B$2) + 'Score Dashboard'!$B$2*_raw_predictions_!$M78*_coefficients_!E$12- _coefficients_!E$2)/_coefficients_!E$7</f>
        <v>-0.19238995626991856</v>
      </c>
      <c r="F78">
        <f>(_raw_predictions_!F78*(1-_raw_predictions_!$M78*'Score Dashboard'!$B$2) + 'Score Dashboard'!$B$2*_raw_predictions_!$M78*_coefficients_!F$12- _coefficients_!F$2)/_coefficients_!F$7</f>
        <v>-6.1809787479553034E-2</v>
      </c>
      <c r="G78">
        <f>(_raw_predictions_!G78*(1-_raw_predictions_!$M78*'Score Dashboard'!$B$2) + 'Score Dashboard'!$B$2*_raw_predictions_!$M78*_coefficients_!G$12- _coefficients_!G$2)/_coefficients_!G$7</f>
        <v>-0.56287921252441397</v>
      </c>
      <c r="H78">
        <f>(_coefficients_!H$2 - _raw_predictions_!H78*(1-_raw_predictions_!$M78*'Score Dashboard'!$B$2) - _raw_predictions_!$M78*'Score Dashboard'!$B$2*_coefficients_!H$12)/_coefficients_!H$7</f>
        <v>-0.11962673618176826</v>
      </c>
      <c r="I78">
        <f>(1-_raw_predictions_!$M78*'Score Dashboard'!$B$2) * _raw_predictions_!I78/_coefficients_!L$2 * (_raw_predictions_!J78-_coefficients_!I$2)/_coefficients_!I$7</f>
        <v>-0.35055024369070081</v>
      </c>
      <c r="J78">
        <f>(1-_raw_predictions_!$M78*'Score Dashboard'!$B$2) *_raw_predictions_!K78/_coefficients_!M$2 * (_raw_predictions_!L78-_coefficients_!J$2)/_coefficients_!J$7</f>
        <v>0.19959182920356469</v>
      </c>
      <c r="K78">
        <f t="shared" si="1"/>
        <v>-1.2158450890235959</v>
      </c>
    </row>
    <row r="79" spans="1:11">
      <c r="A79" t="str">
        <f>_raw_predictions_!A79</f>
        <v>Justise Winslow</v>
      </c>
      <c r="B79">
        <f>(_raw_predictions_!B79*(1-_raw_predictions_!$M79*'Score Dashboard'!$B$2) + 'Score Dashboard'!$B$2*_raw_predictions_!$M79*_coefficients_!B$12- _coefficients_!B$2)/_coefficients_!B$7</f>
        <v>-0.75010492190640521</v>
      </c>
      <c r="C79">
        <f>(_raw_predictions_!C79*(1-_raw_predictions_!$M79*'Score Dashboard'!$B$2) + 'Score Dashboard'!$B$2*_raw_predictions_!$M79*_coefficients_!C$12- _coefficients_!C$2)/_coefficients_!C$7</f>
        <v>-0.38950107983619747</v>
      </c>
      <c r="D79">
        <f>(_raw_predictions_!D79*(1-_raw_predictions_!$M79*'Score Dashboard'!$B$2) + 'Score Dashboard'!$B$2*_raw_predictions_!$M79*_coefficients_!D$12- _coefficients_!D$2)/_coefficients_!D$7</f>
        <v>-0.23673965364524538</v>
      </c>
      <c r="E79">
        <f>(_raw_predictions_!E79*(1-_raw_predictions_!$M79*'Score Dashboard'!$B$2) + 'Score Dashboard'!$B$2*_raw_predictions_!$M79*_coefficients_!E$12- _coefficients_!E$2)/_coefficients_!E$7</f>
        <v>-0.16976260336223026</v>
      </c>
      <c r="F79">
        <f>(_raw_predictions_!F79*(1-_raw_predictions_!$M79*'Score Dashboard'!$B$2) + 'Score Dashboard'!$B$2*_raw_predictions_!$M79*_coefficients_!F$12- _coefficients_!F$2)/_coefficients_!F$7</f>
        <v>-0.2959266219159693</v>
      </c>
      <c r="G79">
        <f>(_raw_predictions_!G79*(1-_raw_predictions_!$M79*'Score Dashboard'!$B$2) + 'Score Dashboard'!$B$2*_raw_predictions_!$M79*_coefficients_!G$12- _coefficients_!G$2)/_coefficients_!G$7</f>
        <v>-0.47561572638126026</v>
      </c>
      <c r="H79">
        <f>(_coefficients_!H$2 - _raw_predictions_!H79*(1-_raw_predictions_!$M79*'Score Dashboard'!$B$2) - _raw_predictions_!$M79*'Score Dashboard'!$B$2*_coefficients_!H$12)/_coefficients_!H$7</f>
        <v>0.39974829902601944</v>
      </c>
      <c r="I79">
        <f>(1-_raw_predictions_!$M79*'Score Dashboard'!$B$2) * _raw_predictions_!I79/_coefficients_!L$2 * (_raw_predictions_!J79-_coefficients_!I$2)/_coefficients_!I$7</f>
        <v>-9.5162556165194104E-2</v>
      </c>
      <c r="J79">
        <f>(1-_raw_predictions_!$M79*'Score Dashboard'!$B$2) *_raw_predictions_!K79/_coefficients_!M$2 * (_raw_predictions_!L79-_coefficients_!J$2)/_coefficients_!J$7</f>
        <v>-0.12137333673896832</v>
      </c>
      <c r="K79">
        <f t="shared" si="1"/>
        <v>-2.1344382009254508</v>
      </c>
    </row>
    <row r="80" spans="1:11">
      <c r="A80" t="str">
        <f>_raw_predictions_!A80</f>
        <v>Justin Jackson</v>
      </c>
      <c r="B80">
        <f>(_raw_predictions_!B80*(1-_raw_predictions_!$M80*'Score Dashboard'!$B$2) + 'Score Dashboard'!$B$2*_raw_predictions_!$M80*_coefficients_!B$12- _coefficients_!B$2)/_coefficients_!B$7</f>
        <v>-1.0063187791350585</v>
      </c>
      <c r="C80">
        <f>(_raw_predictions_!C80*(1-_raw_predictions_!$M80*'Score Dashboard'!$B$2) + 'Score Dashboard'!$B$2*_raw_predictions_!$M80*_coefficients_!C$12- _coefficients_!C$2)/_coefficients_!C$7</f>
        <v>-0.81311005063174224</v>
      </c>
      <c r="D80">
        <f>(_raw_predictions_!D80*(1-_raw_predictions_!$M80*'Score Dashboard'!$B$2) + 'Score Dashboard'!$B$2*_raw_predictions_!$M80*_coefficients_!D$12- _coefficients_!D$2)/_coefficients_!D$7</f>
        <v>-0.82481881329055562</v>
      </c>
      <c r="E80">
        <f>(_raw_predictions_!E80*(1-_raw_predictions_!$M80*'Score Dashboard'!$B$2) + 'Score Dashboard'!$B$2*_raw_predictions_!$M80*_coefficients_!E$12- _coefficients_!E$2)/_coefficients_!E$7</f>
        <v>-0.67495161691027805</v>
      </c>
      <c r="F80">
        <f>(_raw_predictions_!F80*(1-_raw_predictions_!$M80*'Score Dashboard'!$B$2) + 'Score Dashboard'!$B$2*_raw_predictions_!$M80*_coefficients_!F$12- _coefficients_!F$2)/_coefficients_!F$7</f>
        <v>-0.46524659616069092</v>
      </c>
      <c r="G80">
        <f>(_raw_predictions_!G80*(1-_raw_predictions_!$M80*'Score Dashboard'!$B$2) + 'Score Dashboard'!$B$2*_raw_predictions_!$M80*_coefficients_!G$12- _coefficients_!G$2)/_coefficients_!G$7</f>
        <v>-0.5998687900957822</v>
      </c>
      <c r="H80">
        <f>(_coefficients_!H$2 - _raw_predictions_!H80*(1-_raw_predictions_!$M80*'Score Dashboard'!$B$2) - _raw_predictions_!$M80*'Score Dashboard'!$B$2*_coefficients_!H$12)/_coefficients_!H$7</f>
        <v>0.86370295442333433</v>
      </c>
      <c r="I80">
        <f>(1-_raw_predictions_!$M80*'Score Dashboard'!$B$2) * _raw_predictions_!I80/_coefficients_!L$2 * (_raw_predictions_!J80-_coefficients_!I$2)/_coefficients_!I$7</f>
        <v>-1.5937036704096571E-2</v>
      </c>
      <c r="J80">
        <f>(1-_raw_predictions_!$M80*'Score Dashboard'!$B$2) *_raw_predictions_!K80/_coefficients_!M$2 * (_raw_predictions_!L80-_coefficients_!J$2)/_coefficients_!J$7</f>
        <v>-6.722531212845162E-2</v>
      </c>
      <c r="K80">
        <f t="shared" si="1"/>
        <v>-3.6037740406333221</v>
      </c>
    </row>
    <row r="81" spans="1:11">
      <c r="A81" t="str">
        <f>_raw_predictions_!A81</f>
        <v>Justin Holiday</v>
      </c>
      <c r="B81">
        <f>(_raw_predictions_!B81*(1-_raw_predictions_!$M81*'Score Dashboard'!$B$2) + 'Score Dashboard'!$B$2*_raw_predictions_!$M81*_coefficients_!B$12- _coefficients_!B$2)/_coefficients_!B$7</f>
        <v>-1.0444191458779863</v>
      </c>
      <c r="C81">
        <f>(_raw_predictions_!C81*(1-_raw_predictions_!$M81*'Score Dashboard'!$B$2) + 'Score Dashboard'!$B$2*_raw_predictions_!$M81*_coefficients_!C$12- _coefficients_!C$2)/_coefficients_!C$7</f>
        <v>-0.93000189489261009</v>
      </c>
      <c r="D81">
        <f>(_raw_predictions_!D81*(1-_raw_predictions_!$M81*'Score Dashboard'!$B$2) + 'Score Dashboard'!$B$2*_raw_predictions_!$M81*_coefficients_!D$12- _coefficients_!D$2)/_coefficients_!D$7</f>
        <v>-0.78728523255734195</v>
      </c>
      <c r="E81">
        <f>(_raw_predictions_!E81*(1-_raw_predictions_!$M81*'Score Dashboard'!$B$2) + 'Score Dashboard'!$B$2*_raw_predictions_!$M81*_coefficients_!E$12- _coefficients_!E$2)/_coefficients_!E$7</f>
        <v>-0.52394021523170842</v>
      </c>
      <c r="F81">
        <f>(_raw_predictions_!F81*(1-_raw_predictions_!$M81*'Score Dashboard'!$B$2) + 'Score Dashboard'!$B$2*_raw_predictions_!$M81*_coefficients_!F$12- _coefficients_!F$2)/_coefficients_!F$7</f>
        <v>-0.40004339594532079</v>
      </c>
      <c r="G81">
        <f>(_raw_predictions_!G81*(1-_raw_predictions_!$M81*'Score Dashboard'!$B$2) + 'Score Dashboard'!$B$2*_raw_predictions_!$M81*_coefficients_!G$12- _coefficients_!G$2)/_coefficients_!G$7</f>
        <v>-0.46352125343599859</v>
      </c>
      <c r="H81">
        <f>(_coefficients_!H$2 - _raw_predictions_!H81*(1-_raw_predictions_!$M81*'Score Dashboard'!$B$2) - _raw_predictions_!$M81*'Score Dashboard'!$B$2*_coefficients_!H$12)/_coefficients_!H$7</f>
        <v>0.8359895372398829</v>
      </c>
      <c r="I81">
        <f>(1-_raw_predictions_!$M81*'Score Dashboard'!$B$2) * _raw_predictions_!I81/_coefficients_!L$2 * (_raw_predictions_!J81-_coefficients_!I$2)/_coefficients_!I$7</f>
        <v>-1.2043581156575004E-2</v>
      </c>
      <c r="J81">
        <f>(1-_raw_predictions_!$M81*'Score Dashboard'!$B$2) *_raw_predictions_!K81/_coefficients_!M$2 * (_raw_predictions_!L81-_coefficients_!J$2)/_coefficients_!J$7</f>
        <v>-0.16581603396181205</v>
      </c>
      <c r="K81">
        <f t="shared" si="1"/>
        <v>-3.4910812158194706</v>
      </c>
    </row>
    <row r="82" spans="1:11">
      <c r="A82" t="str">
        <f>_raw_predictions_!A82</f>
        <v>Justin Champagnie</v>
      </c>
      <c r="B82">
        <f>(_raw_predictions_!B82*(1-_raw_predictions_!$M82*'Score Dashboard'!$B$2) + 'Score Dashboard'!$B$2*_raw_predictions_!$M82*_coefficients_!B$12- _coefficients_!B$2)/_coefficients_!B$7</f>
        <v>-0.90132018489438648</v>
      </c>
      <c r="C82">
        <f>(_raw_predictions_!C82*(1-_raw_predictions_!$M82*'Score Dashboard'!$B$2) + 'Score Dashboard'!$B$2*_raw_predictions_!$M82*_coefficients_!C$12- _coefficients_!C$2)/_coefficients_!C$7</f>
        <v>-0.81959339956966071</v>
      </c>
      <c r="D82">
        <f>(_raw_predictions_!D82*(1-_raw_predictions_!$M82*'Score Dashboard'!$B$2) + 'Score Dashboard'!$B$2*_raw_predictions_!$M82*_coefficients_!D$12- _coefficients_!D$2)/_coefficients_!D$7</f>
        <v>-0.75700292893843513</v>
      </c>
      <c r="E82">
        <f>(_raw_predictions_!E82*(1-_raw_predictions_!$M82*'Score Dashboard'!$B$2) + 'Score Dashboard'!$B$2*_raw_predictions_!$M82*_coefficients_!E$12- _coefficients_!E$2)/_coefficients_!E$7</f>
        <v>-0.55729719728527383</v>
      </c>
      <c r="F82">
        <f>(_raw_predictions_!F82*(1-_raw_predictions_!$M82*'Score Dashboard'!$B$2) + 'Score Dashboard'!$B$2*_raw_predictions_!$M82*_coefficients_!F$12- _coefficients_!F$2)/_coefficients_!F$7</f>
        <v>-0.46367849268449263</v>
      </c>
      <c r="G82">
        <f>(_raw_predictions_!G82*(1-_raw_predictions_!$M82*'Score Dashboard'!$B$2) + 'Score Dashboard'!$B$2*_raw_predictions_!$M82*_coefficients_!G$12- _coefficients_!G$2)/_coefficients_!G$7</f>
        <v>-0.60265088459341065</v>
      </c>
      <c r="H82">
        <f>(_coefficients_!H$2 - _raw_predictions_!H82*(1-_raw_predictions_!$M82*'Score Dashboard'!$B$2) - _raw_predictions_!$M82*'Score Dashboard'!$B$2*_coefficients_!H$12)/_coefficients_!H$7</f>
        <v>0.83247241721384546</v>
      </c>
      <c r="I82">
        <f>(1-_raw_predictions_!$M82*'Score Dashboard'!$B$2) * _raw_predictions_!I82/_coefficients_!L$2 * (_raw_predictions_!J82-_coefficients_!I$2)/_coefficients_!I$7</f>
        <v>-1.9758637774999383E-2</v>
      </c>
      <c r="J82">
        <f>(1-_raw_predictions_!$M82*'Score Dashboard'!$B$2) *_raw_predictions_!K82/_coefficients_!M$2 * (_raw_predictions_!L82-_coefficients_!J$2)/_coefficients_!J$7</f>
        <v>-6.4010945186799048E-2</v>
      </c>
      <c r="K82">
        <f t="shared" si="1"/>
        <v>-3.3528402537136124</v>
      </c>
    </row>
    <row r="83" spans="1:11">
      <c r="A83" t="str">
        <f>_raw_predictions_!A83</f>
        <v>Julius Randle</v>
      </c>
      <c r="B83">
        <f>(_raw_predictions_!B83*(1-_raw_predictions_!$M83*'Score Dashboard'!$B$2) + 'Score Dashboard'!$B$2*_raw_predictions_!$M83*_coefficients_!B$12- _coefficients_!B$2)/_coefficients_!B$7</f>
        <v>0.78980396324972024</v>
      </c>
      <c r="C83">
        <f>(_raw_predictions_!C83*(1-_raw_predictions_!$M83*'Score Dashboard'!$B$2) + 'Score Dashboard'!$B$2*_raw_predictions_!$M83*_coefficients_!C$12- _coefficients_!C$2)/_coefficients_!C$7</f>
        <v>1.2193474784010192</v>
      </c>
      <c r="D83">
        <f>(_raw_predictions_!D83*(1-_raw_predictions_!$M83*'Score Dashboard'!$B$2) + 'Score Dashboard'!$B$2*_raw_predictions_!$M83*_coefficients_!D$12- _coefficients_!D$2)/_coefficients_!D$7</f>
        <v>0.1402758159883685</v>
      </c>
      <c r="E83">
        <f>(_raw_predictions_!E83*(1-_raw_predictions_!$M83*'Score Dashboard'!$B$2) + 'Score Dashboard'!$B$2*_raw_predictions_!$M83*_coefficients_!E$12- _coefficients_!E$2)/_coefficients_!E$7</f>
        <v>-0.24051722779490792</v>
      </c>
      <c r="F83">
        <f>(_raw_predictions_!F83*(1-_raw_predictions_!$M83*'Score Dashboard'!$B$2) + 'Score Dashboard'!$B$2*_raw_predictions_!$M83*_coefficients_!F$12- _coefficients_!F$2)/_coefficients_!F$7</f>
        <v>-0.34875967164664268</v>
      </c>
      <c r="G83">
        <f>(_raw_predictions_!G83*(1-_raw_predictions_!$M83*'Score Dashboard'!$B$2) + 'Score Dashboard'!$B$2*_raw_predictions_!$M83*_coefficients_!G$12- _coefficients_!G$2)/_coefficients_!G$7</f>
        <v>0.47055664525767449</v>
      </c>
      <c r="H83">
        <f>(_coefficients_!H$2 - _raw_predictions_!H83*(1-_raw_predictions_!$M83*'Score Dashboard'!$B$2) - _raw_predictions_!$M83*'Score Dashboard'!$B$2*_coefficients_!H$12)/_coefficients_!H$7</f>
        <v>-0.87575757435916612</v>
      </c>
      <c r="I83">
        <f>(1-_raw_predictions_!$M83*'Score Dashboard'!$B$2) * _raw_predictions_!I83/_coefficients_!L$2 * (_raw_predictions_!J83-_coefficients_!I$2)/_coefficients_!I$7</f>
        <v>-0.37728553813773286</v>
      </c>
      <c r="J83">
        <f>(1-_raw_predictions_!$M83*'Score Dashboard'!$B$2) *_raw_predictions_!K83/_coefficients_!M$2 * (_raw_predictions_!L83-_coefficients_!J$2)/_coefficients_!J$7</f>
        <v>-0.47015159333805834</v>
      </c>
      <c r="K83">
        <f t="shared" si="1"/>
        <v>0.30751229762027432</v>
      </c>
    </row>
    <row r="84" spans="1:11">
      <c r="A84" t="str">
        <f>_raw_predictions_!A84</f>
        <v>Julian Champagnie</v>
      </c>
      <c r="B84">
        <f>(_raw_predictions_!B84*(1-_raw_predictions_!$M84*'Score Dashboard'!$B$2) + 'Score Dashboard'!$B$2*_raw_predictions_!$M84*_coefficients_!B$12- _coefficients_!B$2)/_coefficients_!B$7</f>
        <v>-0.60004211254012141</v>
      </c>
      <c r="C84">
        <f>(_raw_predictions_!C84*(1-_raw_predictions_!$M84*'Score Dashboard'!$B$2) + 'Score Dashboard'!$B$2*_raw_predictions_!$M84*_coefficients_!C$12- _coefficients_!C$2)/_coefficients_!C$7</f>
        <v>-0.56694962583346109</v>
      </c>
      <c r="D84">
        <f>(_raw_predictions_!D84*(1-_raw_predictions_!$M84*'Score Dashboard'!$B$2) + 'Score Dashboard'!$B$2*_raw_predictions_!$M84*_coefficients_!D$12- _coefficients_!D$2)/_coefficients_!D$7</f>
        <v>-0.74369600301415051</v>
      </c>
      <c r="E84">
        <f>(_raw_predictions_!E84*(1-_raw_predictions_!$M84*'Score Dashboard'!$B$2) + 'Score Dashboard'!$B$2*_raw_predictions_!$M84*_coefficients_!E$12- _coefficients_!E$2)/_coefficients_!E$7</f>
        <v>-0.57170902394244738</v>
      </c>
      <c r="F84">
        <f>(_raw_predictions_!F84*(1-_raw_predictions_!$M84*'Score Dashboard'!$B$2) + 'Score Dashboard'!$B$2*_raw_predictions_!$M84*_coefficients_!F$12- _coefficients_!F$2)/_coefficients_!F$7</f>
        <v>-0.39899207044105872</v>
      </c>
      <c r="G84">
        <f>(_raw_predictions_!G84*(1-_raw_predictions_!$M84*'Score Dashboard'!$B$2) + 'Score Dashboard'!$B$2*_raw_predictions_!$M84*_coefficients_!G$12- _coefficients_!G$2)/_coefficients_!G$7</f>
        <v>-2.8414147281989972E-3</v>
      </c>
      <c r="H84">
        <f>(_coefficients_!H$2 - _raw_predictions_!H84*(1-_raw_predictions_!$M84*'Score Dashboard'!$B$2) - _raw_predictions_!$M84*'Score Dashboard'!$B$2*_coefficients_!H$12)/_coefficients_!H$7</f>
        <v>0.72321539064664953</v>
      </c>
      <c r="I84">
        <f>(1-_raw_predictions_!$M84*'Score Dashboard'!$B$2) * _raw_predictions_!I84/_coefficients_!L$2 * (_raw_predictions_!J84-_coefficients_!I$2)/_coefficients_!I$7</f>
        <v>-3.3697492383551256E-2</v>
      </c>
      <c r="J84">
        <f>(1-_raw_predictions_!$M84*'Score Dashboard'!$B$2) *_raw_predictions_!K84/_coefficients_!M$2 * (_raw_predictions_!L84-_coefficients_!J$2)/_coefficients_!J$7</f>
        <v>-0.16564712464489781</v>
      </c>
      <c r="K84">
        <f t="shared" si="1"/>
        <v>-2.3603594768812379</v>
      </c>
    </row>
    <row r="85" spans="1:11">
      <c r="A85" t="str">
        <f>_raw_predictions_!A85</f>
        <v>Juancho Hernangomez</v>
      </c>
      <c r="B85">
        <f>(_raw_predictions_!B85*(1-_raw_predictions_!$M85*'Score Dashboard'!$B$2) + 'Score Dashboard'!$B$2*_raw_predictions_!$M85*_coefficients_!B$12- _coefficients_!B$2)/_coefficients_!B$7</f>
        <v>-0.97019934703124966</v>
      </c>
      <c r="C85">
        <f>(_raw_predictions_!C85*(1-_raw_predictions_!$M85*'Score Dashboard'!$B$2) + 'Score Dashboard'!$B$2*_raw_predictions_!$M85*_coefficients_!C$12- _coefficients_!C$2)/_coefficients_!C$7</f>
        <v>-0.65740034895088895</v>
      </c>
      <c r="D85">
        <f>(_raw_predictions_!D85*(1-_raw_predictions_!$M85*'Score Dashboard'!$B$2) + 'Score Dashboard'!$B$2*_raw_predictions_!$M85*_coefficients_!D$12- _coefficients_!D$2)/_coefficients_!D$7</f>
        <v>-0.81051896532948853</v>
      </c>
      <c r="E85">
        <f>(_raw_predictions_!E85*(1-_raw_predictions_!$M85*'Score Dashboard'!$B$2) + 'Score Dashboard'!$B$2*_raw_predictions_!$M85*_coefficients_!E$12- _coefficients_!E$2)/_coefficients_!E$7</f>
        <v>-0.61931167235451334</v>
      </c>
      <c r="F85">
        <f>(_raw_predictions_!F85*(1-_raw_predictions_!$M85*'Score Dashboard'!$B$2) + 'Score Dashboard'!$B$2*_raw_predictions_!$M85*_coefficients_!F$12- _coefficients_!F$2)/_coefficients_!F$7</f>
        <v>-0.50205967901514648</v>
      </c>
      <c r="G85">
        <f>(_raw_predictions_!G85*(1-_raw_predictions_!$M85*'Score Dashboard'!$B$2) + 'Score Dashboard'!$B$2*_raw_predictions_!$M85*_coefficients_!G$12- _coefficients_!G$2)/_coefficients_!G$7</f>
        <v>-0.55787820210639194</v>
      </c>
      <c r="H85">
        <f>(_coefficients_!H$2 - _raw_predictions_!H85*(1-_raw_predictions_!$M85*'Score Dashboard'!$B$2) - _raw_predictions_!$M85*'Score Dashboard'!$B$2*_coefficients_!H$12)/_coefficients_!H$7</f>
        <v>0.81941376326647464</v>
      </c>
      <c r="I85">
        <f>(1-_raw_predictions_!$M85*'Score Dashboard'!$B$2) * _raw_predictions_!I85/_coefficients_!L$2 * (_raw_predictions_!J85-_coefficients_!I$2)/_coefficients_!I$7</f>
        <v>-5.2848139292603347E-2</v>
      </c>
      <c r="J85">
        <f>(1-_raw_predictions_!$M85*'Score Dashboard'!$B$2) *_raw_predictions_!K85/_coefficients_!M$2 * (_raw_predictions_!L85-_coefficients_!J$2)/_coefficients_!J$7</f>
        <v>-4.7552409605534716E-2</v>
      </c>
      <c r="K85">
        <f t="shared" si="1"/>
        <v>-3.3983550004193415</v>
      </c>
    </row>
    <row r="86" spans="1:11">
      <c r="A86" t="str">
        <f>_raw_predictions_!A86</f>
        <v>Juan Toscano-Anderson</v>
      </c>
      <c r="B86">
        <f>(_raw_predictions_!B86*(1-_raw_predictions_!$M86*'Score Dashboard'!$B$2) + 'Score Dashboard'!$B$2*_raw_predictions_!$M86*_coefficients_!B$12- _coefficients_!B$2)/_coefficients_!B$7</f>
        <v>-1.0011669899765148</v>
      </c>
      <c r="C86">
        <f>(_raw_predictions_!C86*(1-_raw_predictions_!$M86*'Score Dashboard'!$B$2) + 'Score Dashboard'!$B$2*_raw_predictions_!$M86*_coefficients_!C$12- _coefficients_!C$2)/_coefficients_!C$7</f>
        <v>-0.78095329904590305</v>
      </c>
      <c r="D86">
        <f>(_raw_predictions_!D86*(1-_raw_predictions_!$M86*'Score Dashboard'!$B$2) + 'Score Dashboard'!$B$2*_raw_predictions_!$M86*_coefficients_!D$12- _coefficients_!D$2)/_coefficients_!D$7</f>
        <v>-0.70342796303415389</v>
      </c>
      <c r="E86">
        <f>(_raw_predictions_!E86*(1-_raw_predictions_!$M86*'Score Dashboard'!$B$2) + 'Score Dashboard'!$B$2*_raw_predictions_!$M86*_coefficients_!E$12- _coefficients_!E$2)/_coefficients_!E$7</f>
        <v>-0.51599472139191283</v>
      </c>
      <c r="F86">
        <f>(_raw_predictions_!F86*(1-_raw_predictions_!$M86*'Score Dashboard'!$B$2) + 'Score Dashboard'!$B$2*_raw_predictions_!$M86*_coefficients_!F$12- _coefficients_!F$2)/_coefficients_!F$7</f>
        <v>-0.48705488060014246</v>
      </c>
      <c r="G86">
        <f>(_raw_predictions_!G86*(1-_raw_predictions_!$M86*'Score Dashboard'!$B$2) + 'Score Dashboard'!$B$2*_raw_predictions_!$M86*_coefficients_!G$12- _coefficients_!G$2)/_coefficients_!G$7</f>
        <v>-0.6991426282826021</v>
      </c>
      <c r="H86">
        <f>(_coefficients_!H$2 - _raw_predictions_!H86*(1-_raw_predictions_!$M86*'Score Dashboard'!$B$2) - _raw_predictions_!$M86*'Score Dashboard'!$B$2*_coefficients_!H$12)/_coefficients_!H$7</f>
        <v>0.79956267390298097</v>
      </c>
      <c r="I86">
        <f>(1-_raw_predictions_!$M86*'Score Dashboard'!$B$2) * _raw_predictions_!I86/_coefficients_!L$2 * (_raw_predictions_!J86-_coefficients_!I$2)/_coefficients_!I$7</f>
        <v>-6.397221720321411E-2</v>
      </c>
      <c r="J86">
        <f>(1-_raw_predictions_!$M86*'Score Dashboard'!$B$2) *_raw_predictions_!K86/_coefficients_!M$2 * (_raw_predictions_!L86-_coefficients_!J$2)/_coefficients_!J$7</f>
        <v>-4.8659765310389486E-2</v>
      </c>
      <c r="K86">
        <f t="shared" si="1"/>
        <v>-3.5008097909418519</v>
      </c>
    </row>
    <row r="87" spans="1:11">
      <c r="A87" t="str">
        <f>_raw_predictions_!A87</f>
        <v>Jrue Holiday</v>
      </c>
      <c r="B87">
        <f>(_raw_predictions_!B87*(1-_raw_predictions_!$M87*'Score Dashboard'!$B$2) + 'Score Dashboard'!$B$2*_raw_predictions_!$M87*_coefficients_!B$12- _coefficients_!B$2)/_coefficients_!B$7</f>
        <v>0.11921076841446925</v>
      </c>
      <c r="C87">
        <f>(_raw_predictions_!C87*(1-_raw_predictions_!$M87*'Score Dashboard'!$B$2) + 'Score Dashboard'!$B$2*_raw_predictions_!$M87*_coefficients_!C$12- _coefficients_!C$2)/_coefficients_!C$7</f>
        <v>-0.27150506042373107</v>
      </c>
      <c r="D87">
        <f>(_raw_predictions_!D87*(1-_raw_predictions_!$M87*'Score Dashboard'!$B$2) + 'Score Dashboard'!$B$2*_raw_predictions_!$M87*_coefficients_!D$12- _coefficients_!D$2)/_coefficients_!D$7</f>
        <v>0.98742534598795595</v>
      </c>
      <c r="E87">
        <f>(_raw_predictions_!E87*(1-_raw_predictions_!$M87*'Score Dashboard'!$B$2) + 'Score Dashboard'!$B$2*_raw_predictions_!$M87*_coefficients_!E$12- _coefficients_!E$2)/_coefficients_!E$7</f>
        <v>0.326923153147888</v>
      </c>
      <c r="F87">
        <f>(_raw_predictions_!F87*(1-_raw_predictions_!$M87*'Score Dashboard'!$B$2) + 'Score Dashboard'!$B$2*_raw_predictions_!$M87*_coefficients_!F$12- _coefficients_!F$2)/_coefficients_!F$7</f>
        <v>-0.30498661876713584</v>
      </c>
      <c r="G87">
        <f>(_raw_predictions_!G87*(1-_raw_predictions_!$M87*'Score Dashboard'!$B$2) + 'Score Dashboard'!$B$2*_raw_predictions_!$M87*_coefficients_!G$12- _coefficients_!G$2)/_coefficients_!G$7</f>
        <v>0.28679960567116597</v>
      </c>
      <c r="H87">
        <f>(_coefficients_!H$2 - _raw_predictions_!H87*(1-_raw_predictions_!$M87*'Score Dashboard'!$B$2) - _raw_predictions_!$M87*'Score Dashboard'!$B$2*_coefficients_!H$12)/_coefficients_!H$7</f>
        <v>-0.48957754095336353</v>
      </c>
      <c r="I87">
        <f>(1-_raw_predictions_!$M87*'Score Dashboard'!$B$2) * _raw_predictions_!I87/_coefficients_!L$2 * (_raw_predictions_!J87-_coefficients_!I$2)/_coefficients_!I$7</f>
        <v>1.7220626414355591E-2</v>
      </c>
      <c r="J87">
        <f>(1-_raw_predictions_!$M87*'Score Dashboard'!$B$2) *_raw_predictions_!K87/_coefficients_!M$2 * (_raw_predictions_!L87-_coefficients_!J$2)/_coefficients_!J$7</f>
        <v>-0.12424330903569591</v>
      </c>
      <c r="K87">
        <f t="shared" si="1"/>
        <v>0.54726697045590833</v>
      </c>
    </row>
    <row r="88" spans="1:11">
      <c r="A88" t="str">
        <f>_raw_predictions_!A88</f>
        <v>Joshua Primo</v>
      </c>
      <c r="B88">
        <f>(_raw_predictions_!B88*(1-_raw_predictions_!$M88*'Score Dashboard'!$B$2) + 'Score Dashboard'!$B$2*_raw_predictions_!$M88*_coefficients_!B$12- _coefficients_!B$2)/_coefficients_!B$7</f>
        <v>-0.81530380508766576</v>
      </c>
      <c r="C88">
        <f>(_raw_predictions_!C88*(1-_raw_predictions_!$M88*'Score Dashboard'!$B$2) + 'Score Dashboard'!$B$2*_raw_predictions_!$M88*_coefficients_!C$12- _coefficients_!C$2)/_coefficients_!C$7</f>
        <v>-0.71654956398316938</v>
      </c>
      <c r="D88">
        <f>(_raw_predictions_!D88*(1-_raw_predictions_!$M88*'Score Dashboard'!$B$2) + 'Score Dashboard'!$B$2*_raw_predictions_!$M88*_coefficients_!D$12- _coefficients_!D$2)/_coefficients_!D$7</f>
        <v>-0.22077746988188346</v>
      </c>
      <c r="E88">
        <f>(_raw_predictions_!E88*(1-_raw_predictions_!$M88*'Score Dashboard'!$B$2) + 'Score Dashboard'!$B$2*_raw_predictions_!$M88*_coefficients_!E$12- _coefficients_!E$2)/_coefficients_!E$7</f>
        <v>-0.61665794715251665</v>
      </c>
      <c r="F88">
        <f>(_raw_predictions_!F88*(1-_raw_predictions_!$M88*'Score Dashboard'!$B$2) + 'Score Dashboard'!$B$2*_raw_predictions_!$M88*_coefficients_!F$12- _coefficients_!F$2)/_coefficients_!F$7</f>
        <v>-0.39689751942187784</v>
      </c>
      <c r="G88">
        <f>(_raw_predictions_!G88*(1-_raw_predictions_!$M88*'Score Dashboard'!$B$2) + 'Score Dashboard'!$B$2*_raw_predictions_!$M88*_coefficients_!G$12- _coefficients_!G$2)/_coefficients_!G$7</f>
        <v>-0.43931742655247386</v>
      </c>
      <c r="H88">
        <f>(_coefficients_!H$2 - _raw_predictions_!H88*(1-_raw_predictions_!$M88*'Score Dashboard'!$B$2) - _raw_predictions_!$M88*'Score Dashboard'!$B$2*_coefficients_!H$12)/_coefficients_!H$7</f>
        <v>0.3264044993638146</v>
      </c>
      <c r="I88">
        <f>(1-_raw_predictions_!$M88*'Score Dashboard'!$B$2) * _raw_predictions_!I88/_coefficients_!L$2 * (_raw_predictions_!J88-_coefficients_!I$2)/_coefficients_!I$7</f>
        <v>-8.4917275368701695E-2</v>
      </c>
      <c r="J88">
        <f>(1-_raw_predictions_!$M88*'Score Dashboard'!$B$2) *_raw_predictions_!K88/_coefficients_!M$2 * (_raw_predictions_!L88-_coefficients_!J$2)/_coefficients_!J$7</f>
        <v>-0.10642439121919259</v>
      </c>
      <c r="K88">
        <f t="shared" si="1"/>
        <v>-3.0704408993036667</v>
      </c>
    </row>
    <row r="89" spans="1:11">
      <c r="A89" t="str">
        <f>_raw_predictions_!A89</f>
        <v>Josh Richardson</v>
      </c>
      <c r="B89">
        <f>(_raw_predictions_!B89*(1-_raw_predictions_!$M89*'Score Dashboard'!$B$2) + 'Score Dashboard'!$B$2*_raw_predictions_!$M89*_coefficients_!B$12- _coefficients_!B$2)/_coefficients_!B$7</f>
        <v>-0.65523261919685782</v>
      </c>
      <c r="C89">
        <f>(_raw_predictions_!C89*(1-_raw_predictions_!$M89*'Score Dashboard'!$B$2) + 'Score Dashboard'!$B$2*_raw_predictions_!$M89*_coefficients_!C$12- _coefficients_!C$2)/_coefficients_!C$7</f>
        <v>-0.74601122243880003</v>
      </c>
      <c r="D89">
        <f>(_raw_predictions_!D89*(1-_raw_predictions_!$M89*'Score Dashboard'!$B$2) + 'Score Dashboard'!$B$2*_raw_predictions_!$M89*_coefficients_!D$12- _coefficients_!D$2)/_coefficients_!D$7</f>
        <v>-0.40660997572119173</v>
      </c>
      <c r="E89">
        <f>(_raw_predictions_!E89*(1-_raw_predictions_!$M89*'Score Dashboard'!$B$2) + 'Score Dashboard'!$B$2*_raw_predictions_!$M89*_coefficients_!E$12- _coefficients_!E$2)/_coefficients_!E$7</f>
        <v>-0.11429164571189582</v>
      </c>
      <c r="F89">
        <f>(_raw_predictions_!F89*(1-_raw_predictions_!$M89*'Score Dashboard'!$B$2) + 'Score Dashboard'!$B$2*_raw_predictions_!$M89*_coefficients_!F$12- _coefficients_!F$2)/_coefficients_!F$7</f>
        <v>-0.401359785806085</v>
      </c>
      <c r="G89">
        <f>(_raw_predictions_!G89*(1-_raw_predictions_!$M89*'Score Dashboard'!$B$2) + 'Score Dashboard'!$B$2*_raw_predictions_!$M89*_coefficients_!G$12- _coefficients_!G$2)/_coefficients_!G$7</f>
        <v>-8.8318979623391872E-2</v>
      </c>
      <c r="H89">
        <f>(_coefficients_!H$2 - _raw_predictions_!H89*(1-_raw_predictions_!$M89*'Score Dashboard'!$B$2) - _raw_predictions_!$M89*'Score Dashboard'!$B$2*_coefficients_!H$12)/_coefficients_!H$7</f>
        <v>0.45619274311641766</v>
      </c>
      <c r="I89">
        <f>(1-_raw_predictions_!$M89*'Score Dashboard'!$B$2) * _raw_predictions_!I89/_coefficients_!L$2 * (_raw_predictions_!J89-_coefficients_!I$2)/_coefficients_!I$7</f>
        <v>7.4458344025912671E-2</v>
      </c>
      <c r="J89">
        <f>(1-_raw_predictions_!$M89*'Score Dashboard'!$B$2) *_raw_predictions_!K89/_coefficients_!M$2 * (_raw_predictions_!L89-_coefficients_!J$2)/_coefficients_!J$7</f>
        <v>-0.26841645296653949</v>
      </c>
      <c r="K89">
        <f t="shared" si="1"/>
        <v>-2.1495895943224315</v>
      </c>
    </row>
    <row r="90" spans="1:11">
      <c r="A90" t="str">
        <f>_raw_predictions_!A90</f>
        <v>Josh Okogie</v>
      </c>
      <c r="B90">
        <f>(_raw_predictions_!B90*(1-_raw_predictions_!$M90*'Score Dashboard'!$B$2) + 'Score Dashboard'!$B$2*_raw_predictions_!$M90*_coefficients_!B$12- _coefficients_!B$2)/_coefficients_!B$7</f>
        <v>-0.70565614582265912</v>
      </c>
      <c r="C90">
        <f>(_raw_predictions_!C90*(1-_raw_predictions_!$M90*'Score Dashboard'!$B$2) + 'Score Dashboard'!$B$2*_raw_predictions_!$M90*_coefficients_!C$12- _coefficients_!C$2)/_coefficients_!C$7</f>
        <v>-0.49661995649414786</v>
      </c>
      <c r="D90">
        <f>(_raw_predictions_!D90*(1-_raw_predictions_!$M90*'Score Dashboard'!$B$2) + 'Score Dashboard'!$B$2*_raw_predictions_!$M90*_coefficients_!D$12- _coefficients_!D$2)/_coefficients_!D$7</f>
        <v>-0.65489838501826314</v>
      </c>
      <c r="E90">
        <f>(_raw_predictions_!E90*(1-_raw_predictions_!$M90*'Score Dashboard'!$B$2) + 'Score Dashboard'!$B$2*_raw_predictions_!$M90*_coefficients_!E$12- _coefficients_!E$2)/_coefficients_!E$7</f>
        <v>-0.17076215520006519</v>
      </c>
      <c r="F90">
        <f>(_raw_predictions_!F90*(1-_raw_predictions_!$M90*'Score Dashboard'!$B$2) + 'Score Dashboard'!$B$2*_raw_predictions_!$M90*_coefficients_!F$12- _coefficients_!F$2)/_coefficients_!F$7</f>
        <v>-0.2594153995614592</v>
      </c>
      <c r="G90">
        <f>(_raw_predictions_!G90*(1-_raw_predictions_!$M90*'Score Dashboard'!$B$2) + 'Score Dashboard'!$B$2*_raw_predictions_!$M90*_coefficients_!G$12- _coefficients_!G$2)/_coefficients_!G$7</f>
        <v>-0.35452165852854056</v>
      </c>
      <c r="H90">
        <f>(_coefficients_!H$2 - _raw_predictions_!H90*(1-_raw_predictions_!$M90*'Score Dashboard'!$B$2) - _raw_predictions_!$M90*'Score Dashboard'!$B$2*_coefficients_!H$12)/_coefficients_!H$7</f>
        <v>0.65821645670020479</v>
      </c>
      <c r="I90">
        <f>(1-_raw_predictions_!$M90*'Score Dashboard'!$B$2) * _raw_predictions_!I90/_coefficients_!L$2 * (_raw_predictions_!J90-_coefficients_!I$2)/_coefficients_!I$7</f>
        <v>-0.13961285877369178</v>
      </c>
      <c r="J90">
        <f>(1-_raw_predictions_!$M90*'Score Dashboard'!$B$2) *_raw_predictions_!K90/_coefficients_!M$2 * (_raw_predictions_!L90-_coefficients_!J$2)/_coefficients_!J$7</f>
        <v>-0.33314757805196543</v>
      </c>
      <c r="K90">
        <f t="shared" si="1"/>
        <v>-2.4564176807505875</v>
      </c>
    </row>
    <row r="91" spans="1:11">
      <c r="A91" t="str">
        <f>_raw_predictions_!A91</f>
        <v>KZ Okpala</v>
      </c>
      <c r="B91">
        <f>(_raw_predictions_!B91*(1-_raw_predictions_!$M91*'Score Dashboard'!$B$2) + 'Score Dashboard'!$B$2*_raw_predictions_!$M91*_coefficients_!B$12- _coefficients_!B$2)/_coefficients_!B$7</f>
        <v>-0.9547882272302104</v>
      </c>
      <c r="C91">
        <f>(_raw_predictions_!C91*(1-_raw_predictions_!$M91*'Score Dashboard'!$B$2) + 'Score Dashboard'!$B$2*_raw_predictions_!$M91*_coefficients_!C$12- _coefficients_!C$2)/_coefficients_!C$7</f>
        <v>-0.70952980762404527</v>
      </c>
      <c r="D91">
        <f>(_raw_predictions_!D91*(1-_raw_predictions_!$M91*'Score Dashboard'!$B$2) + 'Score Dashboard'!$B$2*_raw_predictions_!$M91*_coefficients_!D$12- _coefficients_!D$2)/_coefficients_!D$7</f>
        <v>-0.77249474708124355</v>
      </c>
      <c r="E91">
        <f>(_raw_predictions_!E91*(1-_raw_predictions_!$M91*'Score Dashboard'!$B$2) + 'Score Dashboard'!$B$2*_raw_predictions_!$M91*_coefficients_!E$12- _coefficients_!E$2)/_coefficients_!E$7</f>
        <v>-0.58488141446966879</v>
      </c>
      <c r="F91">
        <f>(_raw_predictions_!F91*(1-_raw_predictions_!$M91*'Score Dashboard'!$B$2) + 'Score Dashboard'!$B$2*_raw_predictions_!$M91*_coefficients_!F$12- _coefficients_!F$2)/_coefficients_!F$7</f>
        <v>-0.37017804963050732</v>
      </c>
      <c r="G91">
        <f>(_raw_predictions_!G91*(1-_raw_predictions_!$M91*'Score Dashboard'!$B$2) + 'Score Dashboard'!$B$2*_raw_predictions_!$M91*_coefficients_!G$12- _coefficients_!G$2)/_coefficients_!G$7</f>
        <v>-0.56523248989174757</v>
      </c>
      <c r="H91">
        <f>(_coefficients_!H$2 - _raw_predictions_!H91*(1-_raw_predictions_!$M91*'Score Dashboard'!$B$2) - _raw_predictions_!$M91*'Score Dashboard'!$B$2*_coefficients_!H$12)/_coefficients_!H$7</f>
        <v>0.78450092936398641</v>
      </c>
      <c r="I91">
        <f>(1-_raw_predictions_!$M91*'Score Dashboard'!$B$2) * _raw_predictions_!I91/_coefficients_!L$2 * (_raw_predictions_!J91-_coefficients_!I$2)/_coefficients_!I$7</f>
        <v>-2.9936736341625081E-2</v>
      </c>
      <c r="J91">
        <f>(1-_raw_predictions_!$M91*'Score Dashboard'!$B$2) *_raw_predictions_!K91/_coefficients_!M$2 * (_raw_predictions_!L91-_coefficients_!J$2)/_coefficients_!J$7</f>
        <v>-2.4074447024860772E-2</v>
      </c>
      <c r="K91">
        <f t="shared" si="1"/>
        <v>-3.2266149899299221</v>
      </c>
    </row>
    <row r="92" spans="1:11">
      <c r="A92" t="str">
        <f>_raw_predictions_!A92</f>
        <v>Luka Doncic</v>
      </c>
      <c r="B92">
        <f>(_raw_predictions_!B92*(1-_raw_predictions_!$M92*'Score Dashboard'!$B$2) + 'Score Dashboard'!$B$2*_raw_predictions_!$M92*_coefficients_!B$12- _coefficients_!B$2)/_coefficients_!B$7</f>
        <v>1.2933805945556569</v>
      </c>
      <c r="C92">
        <f>(_raw_predictions_!C92*(1-_raw_predictions_!$M92*'Score Dashboard'!$B$2) + 'Score Dashboard'!$B$2*_raw_predictions_!$M92*_coefficients_!C$12- _coefficients_!C$2)/_coefficients_!C$7</f>
        <v>0.47791554162283656</v>
      </c>
      <c r="D92">
        <f>(_raw_predictions_!D92*(1-_raw_predictions_!$M92*'Score Dashboard'!$B$2) + 'Score Dashboard'!$B$2*_raw_predictions_!$M92*_coefficients_!D$12- _coefficients_!D$2)/_coefficients_!D$7</f>
        <v>1.3200642750979583</v>
      </c>
      <c r="E92">
        <f>(_raw_predictions_!E92*(1-_raw_predictions_!$M92*'Score Dashboard'!$B$2) + 'Score Dashboard'!$B$2*_raw_predictions_!$M92*_coefficients_!E$12- _coefficients_!E$2)/_coefficients_!E$7</f>
        <v>0.34617518726031915</v>
      </c>
      <c r="F92">
        <f>(_raw_predictions_!F92*(1-_raw_predictions_!$M92*'Score Dashboard'!$B$2) + 'Score Dashboard'!$B$2*_raw_predictions_!$M92*_coefficients_!F$12- _coefficients_!F$2)/_coefficients_!F$7</f>
        <v>-0.17221408868253926</v>
      </c>
      <c r="G92">
        <f>(_raw_predictions_!G92*(1-_raw_predictions_!$M92*'Score Dashboard'!$B$2) + 'Score Dashboard'!$B$2*_raw_predictions_!$M92*_coefficients_!G$12- _coefficients_!G$2)/_coefficients_!G$7</f>
        <v>0.87671522108996713</v>
      </c>
      <c r="H92">
        <f>(_coefficients_!H$2 - _raw_predictions_!H92*(1-_raw_predictions_!$M92*'Score Dashboard'!$B$2) - _raw_predictions_!$M92*'Score Dashboard'!$B$2*_coefficients_!H$12)/_coefficients_!H$7</f>
        <v>-1.2423101758323341</v>
      </c>
      <c r="I92">
        <f>(1-_raw_predictions_!$M92*'Score Dashboard'!$B$2) * _raw_predictions_!I92/_coefficients_!L$2 * (_raw_predictions_!J92-_coefficients_!I$2)/_coefficients_!I$7</f>
        <v>-0.81981867617038795</v>
      </c>
      <c r="J92">
        <f>(1-_raw_predictions_!$M92*'Score Dashboard'!$B$2) *_raw_predictions_!K92/_coefficients_!M$2 * (_raw_predictions_!L92-_coefficients_!J$2)/_coefficients_!J$7</f>
        <v>-8.5594380802561557E-2</v>
      </c>
      <c r="K92">
        <f t="shared" si="1"/>
        <v>1.9943134981389148</v>
      </c>
    </row>
    <row r="93" spans="1:11">
      <c r="A93" t="str">
        <f>_raw_predictions_!A93</f>
        <v>Keon Johnson</v>
      </c>
      <c r="B93">
        <f>(_raw_predictions_!B93*(1-_raw_predictions_!$M93*'Score Dashboard'!$B$2) + 'Score Dashboard'!$B$2*_raw_predictions_!$M93*_coefficients_!B$12- _coefficients_!B$2)/_coefficients_!B$7</f>
        <v>-0.85620713258031511</v>
      </c>
      <c r="C93">
        <f>(_raw_predictions_!C93*(1-_raw_predictions_!$M93*'Score Dashboard'!$B$2) + 'Score Dashboard'!$B$2*_raw_predictions_!$M93*_coefficients_!C$12- _coefficients_!C$2)/_coefficients_!C$7</f>
        <v>-0.87172304389859534</v>
      </c>
      <c r="D93">
        <f>(_raw_predictions_!D93*(1-_raw_predictions_!$M93*'Score Dashboard'!$B$2) + 'Score Dashboard'!$B$2*_raw_predictions_!$M93*_coefficients_!D$12- _coefficients_!D$2)/_coefficients_!D$7</f>
        <v>-0.62284726106730082</v>
      </c>
      <c r="E93">
        <f>(_raw_predictions_!E93*(1-_raw_predictions_!$M93*'Score Dashboard'!$B$2) + 'Score Dashboard'!$B$2*_raw_predictions_!$M93*_coefficients_!E$12- _coefficients_!E$2)/_coefficients_!E$7</f>
        <v>-0.41747263863494777</v>
      </c>
      <c r="F93">
        <f>(_raw_predictions_!F93*(1-_raw_predictions_!$M93*'Score Dashboard'!$B$2) + 'Score Dashboard'!$B$2*_raw_predictions_!$M93*_coefficients_!F$12- _coefficients_!F$2)/_coefficients_!F$7</f>
        <v>-0.50541856853885181</v>
      </c>
      <c r="G93">
        <f>(_raw_predictions_!G93*(1-_raw_predictions_!$M93*'Score Dashboard'!$B$2) + 'Score Dashboard'!$B$2*_raw_predictions_!$M93*_coefficients_!G$12- _coefficients_!G$2)/_coefficients_!G$7</f>
        <v>-0.3483391861440131</v>
      </c>
      <c r="H93">
        <f>(_coefficients_!H$2 - _raw_predictions_!H93*(1-_raw_predictions_!$M93*'Score Dashboard'!$B$2) - _raw_predictions_!$M93*'Score Dashboard'!$B$2*_coefficients_!H$12)/_coefficients_!H$7</f>
        <v>0.57694199314640626</v>
      </c>
      <c r="I93">
        <f>(1-_raw_predictions_!$M93*'Score Dashboard'!$B$2) * _raw_predictions_!I93/_coefficients_!L$2 * (_raw_predictions_!J93-_coefficients_!I$2)/_coefficients_!I$7</f>
        <v>-5.5904507134019753E-2</v>
      </c>
      <c r="J93">
        <f>(1-_raw_predictions_!$M93*'Score Dashboard'!$B$2) *_raw_predictions_!K93/_coefficients_!M$2 * (_raw_predictions_!L93-_coefficients_!J$2)/_coefficients_!J$7</f>
        <v>-0.16175191109400616</v>
      </c>
      <c r="K93">
        <f t="shared" si="1"/>
        <v>-3.2627222559456435</v>
      </c>
    </row>
    <row r="94" spans="1:11">
      <c r="A94" t="str">
        <f>_raw_predictions_!A94</f>
        <v>Kevin Durant</v>
      </c>
      <c r="B94">
        <f>(_raw_predictions_!B94*(1-_raw_predictions_!$M94*'Score Dashboard'!$B$2) + 'Score Dashboard'!$B$2*_raw_predictions_!$M94*_coefficients_!B$12- _coefficients_!B$2)/_coefficients_!B$7</f>
        <v>1.0038708934986265</v>
      </c>
      <c r="C94">
        <f>(_raw_predictions_!C94*(1-_raw_predictions_!$M94*'Score Dashboard'!$B$2) + 'Score Dashboard'!$B$2*_raw_predictions_!$M94*_coefficients_!C$12- _coefficients_!C$2)/_coefficients_!C$7</f>
        <v>0.21412639583500639</v>
      </c>
      <c r="D94">
        <f>(_raw_predictions_!D94*(1-_raw_predictions_!$M94*'Score Dashboard'!$B$2) + 'Score Dashboard'!$B$2*_raw_predictions_!$M94*_coefficients_!D$12- _coefficients_!D$2)/_coefficients_!D$7</f>
        <v>0.47353943966598933</v>
      </c>
      <c r="E94">
        <f>(_raw_predictions_!E94*(1-_raw_predictions_!$M94*'Score Dashboard'!$B$2) + 'Score Dashboard'!$B$2*_raw_predictions_!$M94*_coefficients_!E$12- _coefficients_!E$2)/_coefficients_!E$7</f>
        <v>-0.24221618889698118</v>
      </c>
      <c r="F94">
        <f>(_raw_predictions_!F94*(1-_raw_predictions_!$M94*'Score Dashboard'!$B$2) + 'Score Dashboard'!$B$2*_raw_predictions_!$M94*_coefficients_!F$12- _coefficients_!F$2)/_coefficients_!F$7</f>
        <v>0.87453664500713479</v>
      </c>
      <c r="G94">
        <f>(_raw_predictions_!G94*(1-_raw_predictions_!$M94*'Score Dashboard'!$B$2) + 'Score Dashboard'!$B$2*_raw_predictions_!$M94*_coefficients_!G$12- _coefficients_!G$2)/_coefficients_!G$7</f>
        <v>0.25550160383769094</v>
      </c>
      <c r="H94">
        <f>(_coefficients_!H$2 - _raw_predictions_!H94*(1-_raw_predictions_!$M94*'Score Dashboard'!$B$2) - _raw_predictions_!$M94*'Score Dashboard'!$B$2*_coefficients_!H$12)/_coefficients_!H$7</f>
        <v>-0.86418416211490623</v>
      </c>
      <c r="I94">
        <f>(1-_raw_predictions_!$M94*'Score Dashboard'!$B$2) * _raw_predictions_!I94/_coefficients_!L$2 * (_raw_predictions_!J94-_coefficients_!I$2)/_coefficients_!I$7</f>
        <v>0.65561747008880655</v>
      </c>
      <c r="J94">
        <f>(1-_raw_predictions_!$M94*'Score Dashboard'!$B$2) *_raw_predictions_!K94/_coefficients_!M$2 * (_raw_predictions_!L94-_coefficients_!J$2)/_coefficients_!J$7</f>
        <v>0.62792047562737741</v>
      </c>
      <c r="K94">
        <f t="shared" si="1"/>
        <v>2.9987125725487442</v>
      </c>
    </row>
    <row r="95" spans="1:11">
      <c r="A95" t="str">
        <f>_raw_predictions_!A95</f>
        <v>Lonnie Walker IV</v>
      </c>
      <c r="B95">
        <f>(_raw_predictions_!B95*(1-_raw_predictions_!$M95*'Score Dashboard'!$B$2) + 'Score Dashboard'!$B$2*_raw_predictions_!$M95*_coefficients_!B$12- _coefficients_!B$2)/_coefficients_!B$7</f>
        <v>-0.47872106241592077</v>
      </c>
      <c r="C95">
        <f>(_raw_predictions_!C95*(1-_raw_predictions_!$M95*'Score Dashboard'!$B$2) + 'Score Dashboard'!$B$2*_raw_predictions_!$M95*_coefficients_!C$12- _coefficients_!C$2)/_coefficients_!C$7</f>
        <v>-0.84440835789734825</v>
      </c>
      <c r="D95">
        <f>(_raw_predictions_!D95*(1-_raw_predictions_!$M95*'Score Dashboard'!$B$2) + 'Score Dashboard'!$B$2*_raw_predictions_!$M95*_coefficients_!D$12- _coefficients_!D$2)/_coefficients_!D$7</f>
        <v>-0.70379036468998324</v>
      </c>
      <c r="E95">
        <f>(_raw_predictions_!E95*(1-_raw_predictions_!$M95*'Score Dashboard'!$B$2) + 'Score Dashboard'!$B$2*_raw_predictions_!$M95*_coefficients_!E$12- _coefficients_!E$2)/_coefficients_!E$7</f>
        <v>-0.45290023321585571</v>
      </c>
      <c r="F95">
        <f>(_raw_predictions_!F95*(1-_raw_predictions_!$M95*'Score Dashboard'!$B$2) + 'Score Dashboard'!$B$2*_raw_predictions_!$M95*_coefficients_!F$12- _coefficients_!F$2)/_coefficients_!F$7</f>
        <v>-0.42729790344066426</v>
      </c>
      <c r="G95">
        <f>(_raw_predictions_!G95*(1-_raw_predictions_!$M95*'Score Dashboard'!$B$2) + 'Score Dashboard'!$B$2*_raw_predictions_!$M95*_coefficients_!G$12- _coefficients_!G$2)/_coefficients_!G$7</f>
        <v>-6.5144743034378241E-2</v>
      </c>
      <c r="H95">
        <f>(_coefficients_!H$2 - _raw_predictions_!H95*(1-_raw_predictions_!$M95*'Score Dashboard'!$B$2) - _raw_predictions_!$M95*'Score Dashboard'!$B$2*_coefficients_!H$12)/_coefficients_!H$7</f>
        <v>0.62297319782410621</v>
      </c>
      <c r="I95">
        <f>(1-_raw_predictions_!$M95*'Score Dashboard'!$B$2) * _raw_predictions_!I95/_coefficients_!L$2 * (_raw_predictions_!J95-_coefficients_!I$2)/_coefficients_!I$7</f>
        <v>8.2430458769862297E-2</v>
      </c>
      <c r="J95">
        <f>(1-_raw_predictions_!$M95*'Score Dashboard'!$B$2) *_raw_predictions_!K95/_coefficients_!M$2 * (_raw_predictions_!L95-_coefficients_!J$2)/_coefficients_!J$7</f>
        <v>-0.31613007308388713</v>
      </c>
      <c r="K95">
        <f t="shared" si="1"/>
        <v>-2.5829890811840688</v>
      </c>
    </row>
    <row r="96" spans="1:11">
      <c r="A96" t="str">
        <f>_raw_predictions_!A96</f>
        <v>Lindy Waters III</v>
      </c>
      <c r="B96">
        <f>(_raw_predictions_!B96*(1-_raw_predictions_!$M96*'Score Dashboard'!$B$2) + 'Score Dashboard'!$B$2*_raw_predictions_!$M96*_coefficients_!B$12- _coefficients_!B$2)/_coefficients_!B$7</f>
        <v>-0.91837566360630352</v>
      </c>
      <c r="C96">
        <f>(_raw_predictions_!C96*(1-_raw_predictions_!$M96*'Score Dashboard'!$B$2) + 'Score Dashboard'!$B$2*_raw_predictions_!$M96*_coefficients_!C$12- _coefficients_!C$2)/_coefficients_!C$7</f>
        <v>-0.79295924146871266</v>
      </c>
      <c r="D96">
        <f>(_raw_predictions_!D96*(1-_raw_predictions_!$M96*'Score Dashboard'!$B$2) + 'Score Dashboard'!$B$2*_raw_predictions_!$M96*_coefficients_!D$12- _coefficients_!D$2)/_coefficients_!D$7</f>
        <v>-0.78859593681017182</v>
      </c>
      <c r="E96">
        <f>(_raw_predictions_!E96*(1-_raw_predictions_!$M96*'Score Dashboard'!$B$2) + 'Score Dashboard'!$B$2*_raw_predictions_!$M96*_coefficients_!E$12- _coefficients_!E$2)/_coefficients_!E$7</f>
        <v>-0.5105836265103576</v>
      </c>
      <c r="F96">
        <f>(_raw_predictions_!F96*(1-_raw_predictions_!$M96*'Score Dashboard'!$B$2) + 'Score Dashboard'!$B$2*_raw_predictions_!$M96*_coefficients_!F$12- _coefficients_!F$2)/_coefficients_!F$7</f>
        <v>-0.45591712717609006</v>
      </c>
      <c r="G96">
        <f>(_raw_predictions_!G96*(1-_raw_predictions_!$M96*'Score Dashboard'!$B$2) + 'Score Dashboard'!$B$2*_raw_predictions_!$M96*_coefficients_!G$12- _coefficients_!G$2)/_coefficients_!G$7</f>
        <v>-0.16406774442397534</v>
      </c>
      <c r="H96">
        <f>(_coefficients_!H$2 - _raw_predictions_!H96*(1-_raw_predictions_!$M96*'Score Dashboard'!$B$2) - _raw_predictions_!$M96*'Score Dashboard'!$B$2*_coefficients_!H$12)/_coefficients_!H$7</f>
        <v>0.85583761348579335</v>
      </c>
      <c r="I96">
        <f>(1-_raw_predictions_!$M96*'Score Dashboard'!$B$2) * _raw_predictions_!I96/_coefficients_!L$2 * (_raw_predictions_!J96-_coefficients_!I$2)/_coefficients_!I$7</f>
        <v>5.2894943598863452E-3</v>
      </c>
      <c r="J96">
        <f>(1-_raw_predictions_!$M96*'Score Dashboard'!$B$2) *_raw_predictions_!K96/_coefficients_!M$2 * (_raw_predictions_!L96-_coefficients_!J$2)/_coefficients_!J$7</f>
        <v>-0.18977824311549613</v>
      </c>
      <c r="K96">
        <f t="shared" si="1"/>
        <v>-2.9591504752654281</v>
      </c>
    </row>
    <row r="97" spans="1:11">
      <c r="A97" t="str">
        <f>_raw_predictions_!A97</f>
        <v>Leandro Bolmaro</v>
      </c>
      <c r="B97">
        <f>(_raw_predictions_!B97*(1-_raw_predictions_!$M97*'Score Dashboard'!$B$2) + 'Score Dashboard'!$B$2*_raw_predictions_!$M97*_coefficients_!B$12- _coefficients_!B$2)/_coefficients_!B$7</f>
        <v>-0.9361769949441251</v>
      </c>
      <c r="C97">
        <f>(_raw_predictions_!C97*(1-_raw_predictions_!$M97*'Score Dashboard'!$B$2) + 'Score Dashboard'!$B$2*_raw_predictions_!$M97*_coefficients_!C$12- _coefficients_!C$2)/_coefficients_!C$7</f>
        <v>-0.88377337024400937</v>
      </c>
      <c r="D97">
        <f>(_raw_predictions_!D97*(1-_raw_predictions_!$M97*'Score Dashboard'!$B$2) + 'Score Dashboard'!$B$2*_raw_predictions_!$M97*_coefficients_!D$12- _coefficients_!D$2)/_coefficients_!D$7</f>
        <v>-0.76982718242949921</v>
      </c>
      <c r="E97">
        <f>(_raw_predictions_!E97*(1-_raw_predictions_!$M97*'Score Dashboard'!$B$2) + 'Score Dashboard'!$B$2*_raw_predictions_!$M97*_coefficients_!E$12- _coefficients_!E$2)/_coefficients_!E$7</f>
        <v>-0.58347551519354834</v>
      </c>
      <c r="F97">
        <f>(_raw_predictions_!F97*(1-_raw_predictions_!$M97*'Score Dashboard'!$B$2) + 'Score Dashboard'!$B$2*_raw_predictions_!$M97*_coefficients_!F$12- _coefficients_!F$2)/_coefficients_!F$7</f>
        <v>-0.52142788010758223</v>
      </c>
      <c r="G97">
        <f>(_raw_predictions_!G97*(1-_raw_predictions_!$M97*'Score Dashboard'!$B$2) + 'Score Dashboard'!$B$2*_raw_predictions_!$M97*_coefficients_!G$12- _coefficients_!G$2)/_coefficients_!G$7</f>
        <v>-0.65963616329738739</v>
      </c>
      <c r="H97">
        <f>(_coefficients_!H$2 - _raw_predictions_!H97*(1-_raw_predictions_!$M97*'Score Dashboard'!$B$2) - _raw_predictions_!$M97*'Score Dashboard'!$B$2*_coefficients_!H$12)/_coefficients_!H$7</f>
        <v>0.73862723704888833</v>
      </c>
      <c r="I97">
        <f>(1-_raw_predictions_!$M97*'Score Dashboard'!$B$2) * _raw_predictions_!I97/_coefficients_!L$2 * (_raw_predictions_!J97-_coefficients_!I$2)/_coefficients_!I$7</f>
        <v>-2.2039184991295549E-2</v>
      </c>
      <c r="J97">
        <f>(1-_raw_predictions_!$M97*'Score Dashboard'!$B$2) *_raw_predictions_!K97/_coefficients_!M$2 * (_raw_predictions_!L97-_coefficients_!J$2)/_coefficients_!J$7</f>
        <v>-8.2227989354083902E-2</v>
      </c>
      <c r="K97">
        <f t="shared" si="1"/>
        <v>-3.7199570435126428</v>
      </c>
    </row>
    <row r="98" spans="1:11">
      <c r="A98" t="str">
        <f>_raw_predictions_!A98</f>
        <v>LeBron James</v>
      </c>
      <c r="B98">
        <f>(_raw_predictions_!B98*(1-_raw_predictions_!$M98*'Score Dashboard'!$B$2) + 'Score Dashboard'!$B$2*_raw_predictions_!$M98*_coefficients_!B$12- _coefficients_!B$2)/_coefficients_!B$7</f>
        <v>0.7191965008767276</v>
      </c>
      <c r="C98">
        <f>(_raw_predictions_!C98*(1-_raw_predictions_!$M98*'Score Dashboard'!$B$2) + 'Score Dashboard'!$B$2*_raw_predictions_!$M98*_coefficients_!C$12- _coefficients_!C$2)/_coefficients_!C$7</f>
        <v>0.38941008160237844</v>
      </c>
      <c r="D98">
        <f>(_raw_predictions_!D98*(1-_raw_predictions_!$M98*'Score Dashboard'!$B$2) + 'Score Dashboard'!$B$2*_raw_predictions_!$M98*_coefficients_!D$12- _coefficients_!D$2)/_coefficients_!D$7</f>
        <v>0.61117023088140066</v>
      </c>
      <c r="E98">
        <f>(_raw_predictions_!E98*(1-_raw_predictions_!$M98*'Score Dashboard'!$B$2) + 'Score Dashboard'!$B$2*_raw_predictions_!$M98*_coefficients_!E$12- _coefficients_!E$2)/_coefficients_!E$7</f>
        <v>-0.11953961145037553</v>
      </c>
      <c r="F98">
        <f>(_raw_predictions_!F98*(1-_raw_predictions_!$M98*'Score Dashboard'!$B$2) + 'Score Dashboard'!$B$2*_raw_predictions_!$M98*_coefficients_!F$12- _coefficients_!F$2)/_coefficients_!F$7</f>
        <v>-0.1124050860038031</v>
      </c>
      <c r="G98">
        <f>(_raw_predictions_!G98*(1-_raw_predictions_!$M98*'Score Dashboard'!$B$2) + 'Score Dashboard'!$B$2*_raw_predictions_!$M98*_coefficients_!G$12- _coefficients_!G$2)/_coefficients_!G$7</f>
        <v>0.19446125378590914</v>
      </c>
      <c r="H98">
        <f>(_coefficients_!H$2 - _raw_predictions_!H98*(1-_raw_predictions_!$M98*'Score Dashboard'!$B$2) - _raw_predictions_!$M98*'Score Dashboard'!$B$2*_coefficients_!H$12)/_coefficients_!H$7</f>
        <v>-0.61655216349402164</v>
      </c>
      <c r="I98">
        <f>(1-_raw_predictions_!$M98*'Score Dashboard'!$B$2) * _raw_predictions_!I98/_coefficients_!L$2 * (_raw_predictions_!J98-_coefficients_!I$2)/_coefficients_!I$7</f>
        <v>-0.31682048158507065</v>
      </c>
      <c r="J98">
        <f>(1-_raw_predictions_!$M98*'Score Dashboard'!$B$2) *_raw_predictions_!K98/_coefficients_!M$2 * (_raw_predictions_!L98-_coefficients_!J$2)/_coefficients_!J$7</f>
        <v>0.14850110786758117</v>
      </c>
      <c r="K98">
        <f t="shared" si="1"/>
        <v>0.89742183248072627</v>
      </c>
    </row>
    <row r="99" spans="1:11">
      <c r="A99" t="str">
        <f>_raw_predictions_!A99</f>
        <v>Lauri Markkanen</v>
      </c>
      <c r="B99">
        <f>(_raw_predictions_!B99*(1-_raw_predictions_!$M99*'Score Dashboard'!$B$2) + 'Score Dashboard'!$B$2*_raw_predictions_!$M99*_coefficients_!B$12- _coefficients_!B$2)/_coefficients_!B$7</f>
        <v>0.52300282478182414</v>
      </c>
      <c r="C99">
        <f>(_raw_predictions_!C99*(1-_raw_predictions_!$M99*'Score Dashboard'!$B$2) + 'Score Dashboard'!$B$2*_raw_predictions_!$M99*_coefficients_!C$12- _coefficients_!C$2)/_coefficients_!C$7</f>
        <v>0.35721422258503616</v>
      </c>
      <c r="D99">
        <f>(_raw_predictions_!D99*(1-_raw_predictions_!$M99*'Score Dashboard'!$B$2) + 'Score Dashboard'!$B$2*_raw_predictions_!$M99*_coefficients_!D$12- _coefficients_!D$2)/_coefficients_!D$7</f>
        <v>-0.46089760042048522</v>
      </c>
      <c r="E99">
        <f>(_raw_predictions_!E99*(1-_raw_predictions_!$M99*'Score Dashboard'!$B$2) + 'Score Dashboard'!$B$2*_raw_predictions_!$M99*_coefficients_!E$12- _coefficients_!E$2)/_coefficients_!E$7</f>
        <v>-0.28394102883508726</v>
      </c>
      <c r="F99">
        <f>(_raw_predictions_!F99*(1-_raw_predictions_!$M99*'Score Dashboard'!$B$2) + 'Score Dashboard'!$B$2*_raw_predictions_!$M99*_coefficients_!F$12- _coefficients_!F$2)/_coefficients_!F$7</f>
        <v>-0.14531095474186956</v>
      </c>
      <c r="G99">
        <f>(_raw_predictions_!G99*(1-_raw_predictions_!$M99*'Score Dashboard'!$B$2) + 'Score Dashboard'!$B$2*_raw_predictions_!$M99*_coefficients_!G$12- _coefficients_!G$2)/_coefficients_!G$7</f>
        <v>0.63967466044508292</v>
      </c>
      <c r="H99">
        <f>(_coefficients_!H$2 - _raw_predictions_!H99*(1-_raw_predictions_!$M99*'Score Dashboard'!$B$2) - _raw_predictions_!$M99*'Score Dashboard'!$B$2*_coefficients_!H$12)/_coefficients_!H$7</f>
        <v>5.1081510155998981E-2</v>
      </c>
      <c r="I99">
        <f>(1-_raw_predictions_!$M99*'Score Dashboard'!$B$2) * _raw_predictions_!I99/_coefficients_!L$2 * (_raw_predictions_!J99-_coefficients_!I$2)/_coefficients_!I$7</f>
        <v>0.40067140972940146</v>
      </c>
      <c r="J99">
        <f>(1-_raw_predictions_!$M99*'Score Dashboard'!$B$2) *_raw_predictions_!K99/_coefficients_!M$2 * (_raw_predictions_!L99-_coefficients_!J$2)/_coefficients_!J$7</f>
        <v>-7.0426717454041526E-2</v>
      </c>
      <c r="K99">
        <f t="shared" si="1"/>
        <v>1.01106832624586</v>
      </c>
    </row>
    <row r="100" spans="1:11">
      <c r="A100" t="str">
        <f>_raw_predictions_!A100</f>
        <v>Larry Nance Jr.</v>
      </c>
      <c r="B100">
        <f>(_raw_predictions_!B100*(1-_raw_predictions_!$M100*'Score Dashboard'!$B$2) + 'Score Dashboard'!$B$2*_raw_predictions_!$M100*_coefficients_!B$12- _coefficients_!B$2)/_coefficients_!B$7</f>
        <v>-0.84079795081692998</v>
      </c>
      <c r="C100">
        <f>(_raw_predictions_!C100*(1-_raw_predictions_!$M100*'Score Dashboard'!$B$2) + 'Score Dashboard'!$B$2*_raw_predictions_!$M100*_coefficients_!C$12- _coefficients_!C$2)/_coefficients_!C$7</f>
        <v>-0.10355612866167591</v>
      </c>
      <c r="D100">
        <f>(_raw_predictions_!D100*(1-_raw_predictions_!$M100*'Score Dashboard'!$B$2) + 'Score Dashboard'!$B$2*_raw_predictions_!$M100*_coefficients_!D$12- _coefficients_!D$2)/_coefficients_!D$7</f>
        <v>-0.59738710412170681</v>
      </c>
      <c r="E100">
        <f>(_raw_predictions_!E100*(1-_raw_predictions_!$M100*'Score Dashboard'!$B$2) + 'Score Dashboard'!$B$2*_raw_predictions_!$M100*_coefficients_!E$12- _coefficients_!E$2)/_coefficients_!E$7</f>
        <v>-6.3452788576903132E-2</v>
      </c>
      <c r="F100">
        <f>(_raw_predictions_!F100*(1-_raw_predictions_!$M100*'Score Dashboard'!$B$2) + 'Score Dashboard'!$B$2*_raw_predictions_!$M100*_coefficients_!F$12- _coefficients_!F$2)/_coefficients_!F$7</f>
        <v>-0.23285656145915754</v>
      </c>
      <c r="G100">
        <f>(_raw_predictions_!G100*(1-_raw_predictions_!$M100*'Score Dashboard'!$B$2) + 'Score Dashboard'!$B$2*_raw_predictions_!$M100*_coefficients_!G$12- _coefficients_!G$2)/_coefficients_!G$7</f>
        <v>-0.75845840220051608</v>
      </c>
      <c r="H100">
        <f>(_coefficients_!H$2 - _raw_predictions_!H100*(1-_raw_predictions_!$M100*'Score Dashboard'!$B$2) - _raw_predictions_!$M100*'Score Dashboard'!$B$2*_coefficients_!H$12)/_coefficients_!H$7</f>
        <v>0.76954004092554107</v>
      </c>
      <c r="I100">
        <f>(1-_raw_predictions_!$M100*'Score Dashboard'!$B$2) * _raw_predictions_!I100/_coefficients_!L$2 * (_raw_predictions_!J100-_coefficients_!I$2)/_coefficients_!I$7</f>
        <v>-0.13135252855052959</v>
      </c>
      <c r="J100">
        <f>(1-_raw_predictions_!$M100*'Score Dashboard'!$B$2) *_raw_predictions_!K100/_coefficients_!M$2 * (_raw_predictions_!L100-_coefficients_!J$2)/_coefficients_!J$7</f>
        <v>0.17465581222729956</v>
      </c>
      <c r="K100">
        <f t="shared" si="1"/>
        <v>-1.7836656112345786</v>
      </c>
    </row>
    <row r="101" spans="1:11">
      <c r="A101" t="str">
        <f>_raw_predictions_!A101</f>
        <v>Landry Shamet</v>
      </c>
      <c r="B101">
        <f>(_raw_predictions_!B101*(1-_raw_predictions_!$M101*'Score Dashboard'!$B$2) + 'Score Dashboard'!$B$2*_raw_predictions_!$M101*_coefficients_!B$12- _coefficients_!B$2)/_coefficients_!B$7</f>
        <v>-0.69790511302057978</v>
      </c>
      <c r="C101">
        <f>(_raw_predictions_!C101*(1-_raw_predictions_!$M101*'Score Dashboard'!$B$2) + 'Score Dashboard'!$B$2*_raw_predictions_!$M101*_coefficients_!C$12- _coefficients_!C$2)/_coefficients_!C$7</f>
        <v>-0.88786152774090144</v>
      </c>
      <c r="D101">
        <f>(_raw_predictions_!D101*(1-_raw_predictions_!$M101*'Score Dashboard'!$B$2) + 'Score Dashboard'!$B$2*_raw_predictions_!$M101*_coefficients_!D$12- _coefficients_!D$2)/_coefficients_!D$7</f>
        <v>-0.47390528064279347</v>
      </c>
      <c r="E101">
        <f>(_raw_predictions_!E101*(1-_raw_predictions_!$M101*'Score Dashboard'!$B$2) + 'Score Dashboard'!$B$2*_raw_predictions_!$M101*_coefficients_!E$12- _coefficients_!E$2)/_coefficients_!E$7</f>
        <v>-0.34645343768852094</v>
      </c>
      <c r="F101">
        <f>(_raw_predictions_!F101*(1-_raw_predictions_!$M101*'Score Dashboard'!$B$2) + 'Score Dashboard'!$B$2*_raw_predictions_!$M101*_coefficients_!F$12- _coefficients_!F$2)/_coefficients_!F$7</f>
        <v>-0.56543709871775694</v>
      </c>
      <c r="G101">
        <f>(_raw_predictions_!G101*(1-_raw_predictions_!$M101*'Score Dashboard'!$B$2) + 'Score Dashboard'!$B$2*_raw_predictions_!$M101*_coefficients_!G$12- _coefficients_!G$2)/_coefficients_!G$7</f>
        <v>7.3786012175062768E-2</v>
      </c>
      <c r="H101">
        <f>(_coefficients_!H$2 - _raw_predictions_!H101*(1-_raw_predictions_!$M101*'Score Dashboard'!$B$2) - _raw_predictions_!$M101*'Score Dashboard'!$B$2*_coefficients_!H$12)/_coefficients_!H$7</f>
        <v>0.7014683027451557</v>
      </c>
      <c r="I101">
        <f>(1-_raw_predictions_!$M101*'Score Dashboard'!$B$2) * _raw_predictions_!I101/_coefficients_!L$2 * (_raw_predictions_!J101-_coefficients_!I$2)/_coefficients_!I$7</f>
        <v>1.6131371380714025E-2</v>
      </c>
      <c r="J101">
        <f>(1-_raw_predictions_!$M101*'Score Dashboard'!$B$2) *_raw_predictions_!K101/_coefficients_!M$2 * (_raw_predictions_!L101-_coefficients_!J$2)/_coefficients_!J$7</f>
        <v>-0.31842185165425474</v>
      </c>
      <c r="K101">
        <f t="shared" si="1"/>
        <v>-2.4985986231638746</v>
      </c>
    </row>
    <row r="102" spans="1:11">
      <c r="A102" t="str">
        <f>_raw_predictions_!A102</f>
        <v>Lamar Stevens</v>
      </c>
      <c r="B102">
        <f>(_raw_predictions_!B102*(1-_raw_predictions_!$M102*'Score Dashboard'!$B$2) + 'Score Dashboard'!$B$2*_raw_predictions_!$M102*_coefficients_!B$12- _coefficients_!B$2)/_coefficients_!B$7</f>
        <v>-0.92671269133456302</v>
      </c>
      <c r="C102">
        <f>(_raw_predictions_!C102*(1-_raw_predictions_!$M102*'Score Dashboard'!$B$2) + 'Score Dashboard'!$B$2*_raw_predictions_!$M102*_coefficients_!C$12- _coefficients_!C$2)/_coefficients_!C$7</f>
        <v>-0.49485530988034748</v>
      </c>
      <c r="D102">
        <f>(_raw_predictions_!D102*(1-_raw_predictions_!$M102*'Score Dashboard'!$B$2) + 'Score Dashboard'!$B$2*_raw_predictions_!$M102*_coefficients_!D$12- _coefficients_!D$2)/_coefficients_!D$7</f>
        <v>-0.88681117789803698</v>
      </c>
      <c r="E102">
        <f>(_raw_predictions_!E102*(1-_raw_predictions_!$M102*'Score Dashboard'!$B$2) + 'Score Dashboard'!$B$2*_raw_predictions_!$M102*_coefficients_!E$12- _coefficients_!E$2)/_coefficients_!E$7</f>
        <v>-0.57060439820005415</v>
      </c>
      <c r="F102">
        <f>(_raw_predictions_!F102*(1-_raw_predictions_!$M102*'Score Dashboard'!$B$2) + 'Score Dashboard'!$B$2*_raw_predictions_!$M102*_coefficients_!F$12- _coefficients_!F$2)/_coefficients_!F$7</f>
        <v>-0.37462162127112741</v>
      </c>
      <c r="G102">
        <f>(_raw_predictions_!G102*(1-_raw_predictions_!$M102*'Score Dashboard'!$B$2) + 'Score Dashboard'!$B$2*_raw_predictions_!$M102*_coefficients_!G$12- _coefficients_!G$2)/_coefficients_!G$7</f>
        <v>-0.60544940977251915</v>
      </c>
      <c r="H102">
        <f>(_coefficients_!H$2 - _raw_predictions_!H102*(1-_raw_predictions_!$M102*'Score Dashboard'!$B$2) - _raw_predictions_!$M102*'Score Dashboard'!$B$2*_coefficients_!H$12)/_coefficients_!H$7</f>
        <v>0.85620163703572705</v>
      </c>
      <c r="I102">
        <f>(1-_raw_predictions_!$M102*'Score Dashboard'!$B$2) * _raw_predictions_!I102/_coefficients_!L$2 * (_raw_predictions_!J102-_coefficients_!I$2)/_coefficients_!I$7</f>
        <v>-8.63409741741894E-2</v>
      </c>
      <c r="J102">
        <f>(1-_raw_predictions_!$M102*'Score Dashboard'!$B$2) *_raw_predictions_!K102/_coefficients_!M$2 * (_raw_predictions_!L102-_coefficients_!J$2)/_coefficients_!J$7</f>
        <v>-9.2103258357281684E-2</v>
      </c>
      <c r="K102">
        <f t="shared" si="1"/>
        <v>-3.1812972038523921</v>
      </c>
    </row>
    <row r="103" spans="1:11">
      <c r="A103" t="str">
        <f>_raw_predictions_!A103</f>
        <v>LaMelo Ball</v>
      </c>
      <c r="B103">
        <f>(_raw_predictions_!B103*(1-_raw_predictions_!$M103*'Score Dashboard'!$B$2) + 'Score Dashboard'!$B$2*_raw_predictions_!$M103*_coefficients_!B$12- _coefficients_!B$2)/_coefficients_!B$7</f>
        <v>0.43582747342477379</v>
      </c>
      <c r="C103">
        <f>(_raw_predictions_!C103*(1-_raw_predictions_!$M103*'Score Dashboard'!$B$2) + 'Score Dashboard'!$B$2*_raw_predictions_!$M103*_coefficients_!C$12- _coefficients_!C$2)/_coefficients_!C$7</f>
        <v>6.1257583355672142E-2</v>
      </c>
      <c r="D103">
        <f>(_raw_predictions_!D103*(1-_raw_predictions_!$M103*'Score Dashboard'!$B$2) + 'Score Dashboard'!$B$2*_raw_predictions_!$M103*_coefficients_!D$12- _coefficients_!D$2)/_coefficients_!D$7</f>
        <v>1.1395319788673541</v>
      </c>
      <c r="E103">
        <f>(_raw_predictions_!E103*(1-_raw_predictions_!$M103*'Score Dashboard'!$B$2) + 'Score Dashboard'!$B$2*_raw_predictions_!$M103*_coefficients_!E$12- _coefficients_!E$2)/_coefficients_!E$7</f>
        <v>0.41309903618432331</v>
      </c>
      <c r="F103">
        <f>(_raw_predictions_!F103*(1-_raw_predictions_!$M103*'Score Dashboard'!$B$2) + 'Score Dashboard'!$B$2*_raw_predictions_!$M103*_coefficients_!F$12- _coefficients_!F$2)/_coefficients_!F$7</f>
        <v>-0.36516241875758942</v>
      </c>
      <c r="G103">
        <f>(_raw_predictions_!G103*(1-_raw_predictions_!$M103*'Score Dashboard'!$B$2) + 'Score Dashboard'!$B$2*_raw_predictions_!$M103*_coefficients_!G$12- _coefficients_!G$2)/_coefficients_!G$7</f>
        <v>0.98963232625217856</v>
      </c>
      <c r="H103">
        <f>(_coefficients_!H$2 - _raw_predictions_!H103*(1-_raw_predictions_!$M103*'Score Dashboard'!$B$2) - _raw_predictions_!$M103*'Score Dashboard'!$B$2*_coefficients_!H$12)/_coefficients_!H$7</f>
        <v>-0.74579676828324915</v>
      </c>
      <c r="I103">
        <f>(1-_raw_predictions_!$M103*'Score Dashboard'!$B$2) * _raw_predictions_!I103/_coefficients_!L$2 * (_raw_predictions_!J103-_coefficients_!I$2)/_coefficients_!I$7</f>
        <v>0.20836933652377906</v>
      </c>
      <c r="J103">
        <f>(1-_raw_predictions_!$M103*'Score Dashboard'!$B$2) *_raw_predictions_!K103/_coefficients_!M$2 * (_raw_predictions_!L103-_coefficients_!J$2)/_coefficients_!J$7</f>
        <v>-0.63963413273716163</v>
      </c>
      <c r="K103">
        <f t="shared" si="1"/>
        <v>1.4971244148300809</v>
      </c>
    </row>
    <row r="104" spans="1:11">
      <c r="A104" t="str">
        <f>_raw_predictions_!A104</f>
        <v>Kyrie Irving</v>
      </c>
      <c r="B104">
        <f>(_raw_predictions_!B104*(1-_raw_predictions_!$M104*'Score Dashboard'!$B$2) + 'Score Dashboard'!$B$2*_raw_predictions_!$M104*_coefficients_!B$12- _coefficients_!B$2)/_coefficients_!B$7</f>
        <v>0.498296945535665</v>
      </c>
      <c r="C104">
        <f>(_raw_predictions_!C104*(1-_raw_predictions_!$M104*'Score Dashboard'!$B$2) + 'Score Dashboard'!$B$2*_raw_predictions_!$M104*_coefficients_!C$12- _coefficients_!C$2)/_coefficients_!C$7</f>
        <v>-0.40183866569687354</v>
      </c>
      <c r="D104">
        <f>(_raw_predictions_!D104*(1-_raw_predictions_!$M104*'Score Dashboard'!$B$2) + 'Score Dashboard'!$B$2*_raw_predictions_!$M104*_coefficients_!D$12- _coefficients_!D$2)/_coefficients_!D$7</f>
        <v>0.33949283676472852</v>
      </c>
      <c r="E104">
        <f>(_raw_predictions_!E104*(1-_raw_predictions_!$M104*'Score Dashboard'!$B$2) + 'Score Dashboard'!$B$2*_raw_predictions_!$M104*_coefficients_!E$12- _coefficients_!E$2)/_coefficients_!E$7</f>
        <v>1.4915709055586486E-2</v>
      </c>
      <c r="F104">
        <f>(_raw_predictions_!F104*(1-_raw_predictions_!$M104*'Score Dashboard'!$B$2) + 'Score Dashboard'!$B$2*_raw_predictions_!$M104*_coefficients_!F$12- _coefficients_!F$2)/_coefficients_!F$7</f>
        <v>-3.604833077086543E-2</v>
      </c>
      <c r="G104">
        <f>(_raw_predictions_!G104*(1-_raw_predictions_!$M104*'Score Dashboard'!$B$2) + 'Score Dashboard'!$B$2*_raw_predictions_!$M104*_coefficients_!G$12- _coefficients_!G$2)/_coefficients_!G$7</f>
        <v>0.74988396559139481</v>
      </c>
      <c r="H104">
        <f>(_coefficients_!H$2 - _raw_predictions_!H104*(1-_raw_predictions_!$M104*'Score Dashboard'!$B$2) - _raw_predictions_!$M104*'Score Dashboard'!$B$2*_coefficients_!H$12)/_coefficients_!H$7</f>
        <v>-7.790829975283349E-2</v>
      </c>
      <c r="I104">
        <f>(1-_raw_predictions_!$M104*'Score Dashboard'!$B$2) * _raw_predictions_!I104/_coefficients_!L$2 * (_raw_predictions_!J104-_coefficients_!I$2)/_coefficients_!I$7</f>
        <v>0.42994185325430878</v>
      </c>
      <c r="J104">
        <f>(1-_raw_predictions_!$M104*'Score Dashboard'!$B$2) *_raw_predictions_!K104/_coefficients_!M$2 * (_raw_predictions_!L104-_coefficients_!J$2)/_coefficients_!J$7</f>
        <v>-8.9394063838313637E-2</v>
      </c>
      <c r="K104">
        <f t="shared" si="1"/>
        <v>1.4273419501427975</v>
      </c>
    </row>
    <row r="105" spans="1:11">
      <c r="A105" t="str">
        <f>_raw_predictions_!A105</f>
        <v>Kyle Lowry</v>
      </c>
      <c r="B105">
        <f>(_raw_predictions_!B105*(1-_raw_predictions_!$M105*'Score Dashboard'!$B$2) + 'Score Dashboard'!$B$2*_raw_predictions_!$M105*_coefficients_!B$12- _coefficients_!B$2)/_coefficients_!B$7</f>
        <v>-0.6891630710901776</v>
      </c>
      <c r="C105">
        <f>(_raw_predictions_!C105*(1-_raw_predictions_!$M105*'Score Dashboard'!$B$2) + 'Score Dashboard'!$B$2*_raw_predictions_!$M105*_coefficients_!C$12- _coefficients_!C$2)/_coefficients_!C$7</f>
        <v>-0.54621284162848527</v>
      </c>
      <c r="D105">
        <f>(_raw_predictions_!D105*(1-_raw_predictions_!$M105*'Score Dashboard'!$B$2) + 'Score Dashboard'!$B$2*_raw_predictions_!$M105*_coefficients_!D$12- _coefficients_!D$2)/_coefficients_!D$7</f>
        <v>5.2962568453226236E-2</v>
      </c>
      <c r="E105">
        <f>(_raw_predictions_!E105*(1-_raw_predictions_!$M105*'Score Dashboard'!$B$2) + 'Score Dashboard'!$B$2*_raw_predictions_!$M105*_coefficients_!E$12- _coefficients_!E$2)/_coefficients_!E$7</f>
        <v>-6.8068703732516736E-2</v>
      </c>
      <c r="F105">
        <f>(_raw_predictions_!F105*(1-_raw_predictions_!$M105*'Score Dashboard'!$B$2) + 'Score Dashboard'!$B$2*_raw_predictions_!$M105*_coefficients_!F$12- _coefficients_!F$2)/_coefficients_!F$7</f>
        <v>-0.37987533768818849</v>
      </c>
      <c r="G105">
        <f>(_raw_predictions_!G105*(1-_raw_predictions_!$M105*'Score Dashboard'!$B$2) + 'Score Dashboard'!$B$2*_raw_predictions_!$M105*_coefficients_!G$12- _coefficients_!G$2)/_coefficients_!G$7</f>
        <v>4.4910072637338969E-2</v>
      </c>
      <c r="H105">
        <f>(_coefficients_!H$2 - _raw_predictions_!H105*(1-_raw_predictions_!$M105*'Score Dashboard'!$B$2) - _raw_predictions_!$M105*'Score Dashboard'!$B$2*_coefficients_!H$12)/_coefficients_!H$7</f>
        <v>0.33102062278303779</v>
      </c>
      <c r="I105">
        <f>(1-_raw_predictions_!$M105*'Score Dashboard'!$B$2) * _raw_predictions_!I105/_coefficients_!L$2 * (_raw_predictions_!J105-_coefficients_!I$2)/_coefficients_!I$7</f>
        <v>0.12246745938971546</v>
      </c>
      <c r="J105">
        <f>(1-_raw_predictions_!$M105*'Score Dashboard'!$B$2) *_raw_predictions_!K105/_coefficients_!M$2 * (_raw_predictions_!L105-_coefficients_!J$2)/_coefficients_!J$7</f>
        <v>-0.31742330395351287</v>
      </c>
      <c r="K105">
        <f t="shared" si="1"/>
        <v>-1.4493825348295624</v>
      </c>
    </row>
    <row r="106" spans="1:11">
      <c r="A106" t="str">
        <f>_raw_predictions_!A106</f>
        <v>Kessler Edwards</v>
      </c>
      <c r="B106">
        <f>(_raw_predictions_!B106*(1-_raw_predictions_!$M106*'Score Dashboard'!$B$2) + 'Score Dashboard'!$B$2*_raw_predictions_!$M106*_coefficients_!B$12- _coefficients_!B$2)/_coefficients_!B$7</f>
        <v>-0.93679933353718037</v>
      </c>
      <c r="C106">
        <f>(_raw_predictions_!C106*(1-_raw_predictions_!$M106*'Score Dashboard'!$B$2) + 'Score Dashboard'!$B$2*_raw_predictions_!$M106*_coefficients_!C$12- _coefficients_!C$2)/_coefficients_!C$7</f>
        <v>-0.76694260218369725</v>
      </c>
      <c r="D106">
        <f>(_raw_predictions_!D106*(1-_raw_predictions_!$M106*'Score Dashboard'!$B$2) + 'Score Dashboard'!$B$2*_raw_predictions_!$M106*_coefficients_!D$12- _coefficients_!D$2)/_coefficients_!D$7</f>
        <v>-0.79031065469423822</v>
      </c>
      <c r="E106">
        <f>(_raw_predictions_!E106*(1-_raw_predictions_!$M106*'Score Dashboard'!$B$2) + 'Score Dashboard'!$B$2*_raw_predictions_!$M106*_coefficients_!E$12- _coefficients_!E$2)/_coefficients_!E$7</f>
        <v>-0.47861402808433812</v>
      </c>
      <c r="F106">
        <f>(_raw_predictions_!F106*(1-_raw_predictions_!$M106*'Score Dashboard'!$B$2) + 'Score Dashboard'!$B$2*_raw_predictions_!$M106*_coefficients_!F$12- _coefficients_!F$2)/_coefficients_!F$7</f>
        <v>-0.44960742697668205</v>
      </c>
      <c r="G106">
        <f>(_raw_predictions_!G106*(1-_raw_predictions_!$M106*'Score Dashboard'!$B$2) + 'Score Dashboard'!$B$2*_raw_predictions_!$M106*_coefficients_!G$12- _coefficients_!G$2)/_coefficients_!G$7</f>
        <v>-0.543390552991597</v>
      </c>
      <c r="H106">
        <f>(_coefficients_!H$2 - _raw_predictions_!H106*(1-_raw_predictions_!$M106*'Score Dashboard'!$B$2) - _raw_predictions_!$M106*'Score Dashboard'!$B$2*_coefficients_!H$12)/_coefficients_!H$7</f>
        <v>0.79841317650194266</v>
      </c>
      <c r="I106">
        <f>(1-_raw_predictions_!$M106*'Score Dashboard'!$B$2) * _raw_predictions_!I106/_coefficients_!L$2 * (_raw_predictions_!J106-_coefficients_!I$2)/_coefficients_!I$7</f>
        <v>-2.1800541876461604E-2</v>
      </c>
      <c r="J106">
        <f>(1-_raw_predictions_!$M106*'Score Dashboard'!$B$2) *_raw_predictions_!K106/_coefficients_!M$2 * (_raw_predictions_!L106-_coefficients_!J$2)/_coefficients_!J$7</f>
        <v>-0.11594923100637594</v>
      </c>
      <c r="K106">
        <f t="shared" si="1"/>
        <v>-3.3050011948486282</v>
      </c>
    </row>
    <row r="107" spans="1:11">
      <c r="A107" t="str">
        <f>_raw_predictions_!A107</f>
        <v>Kyle Kuzma</v>
      </c>
      <c r="B107">
        <f>(_raw_predictions_!B107*(1-_raw_predictions_!$M107*'Score Dashboard'!$B$2) + 'Score Dashboard'!$B$2*_raw_predictions_!$M107*_coefficients_!B$12- _coefficients_!B$2)/_coefficients_!B$7</f>
        <v>0.337976498860728</v>
      </c>
      <c r="C107">
        <f>(_raw_predictions_!C107*(1-_raw_predictions_!$M107*'Score Dashboard'!$B$2) + 'Score Dashboard'!$B$2*_raw_predictions_!$M107*_coefficients_!C$12- _coefficients_!C$2)/_coefficients_!C$7</f>
        <v>0.39221096629526248</v>
      </c>
      <c r="D107">
        <f>(_raw_predictions_!D107*(1-_raw_predictions_!$M107*'Score Dashboard'!$B$2) + 'Score Dashboard'!$B$2*_raw_predictions_!$M107*_coefficients_!D$12- _coefficients_!D$2)/_coefficients_!D$7</f>
        <v>7.384289419115514E-2</v>
      </c>
      <c r="E107">
        <f>(_raw_predictions_!E107*(1-_raw_predictions_!$M107*'Score Dashboard'!$B$2) + 'Score Dashboard'!$B$2*_raw_predictions_!$M107*_coefficients_!E$12- _coefficients_!E$2)/_coefficients_!E$7</f>
        <v>-0.39017573728802452</v>
      </c>
      <c r="F107">
        <f>(_raw_predictions_!F107*(1-_raw_predictions_!$M107*'Score Dashboard'!$B$2) + 'Score Dashboard'!$B$2*_raw_predictions_!$M107*_coefficients_!F$12- _coefficients_!F$2)/_coefficients_!F$7</f>
        <v>-8.9512493157251044E-2</v>
      </c>
      <c r="G107">
        <f>(_raw_predictions_!G107*(1-_raw_predictions_!$M107*'Score Dashboard'!$B$2) + 'Score Dashboard'!$B$2*_raw_predictions_!$M107*_coefficients_!G$12- _coefficients_!G$2)/_coefficients_!G$7</f>
        <v>0.46281903757343112</v>
      </c>
      <c r="H107">
        <f>(_coefficients_!H$2 - _raw_predictions_!H107*(1-_raw_predictions_!$M107*'Score Dashboard'!$B$2) - _raw_predictions_!$M107*'Score Dashboard'!$B$2*_coefficients_!H$12)/_coefficients_!H$7</f>
        <v>-0.63411146464309465</v>
      </c>
      <c r="I107">
        <f>(1-_raw_predictions_!$M107*'Score Dashboard'!$B$2) * _raw_predictions_!I107/_coefficients_!L$2 * (_raw_predictions_!J107-_coefficients_!I$2)/_coefficients_!I$7</f>
        <v>-0.20865168068240963</v>
      </c>
      <c r="J107">
        <f>(1-_raw_predictions_!$M107*'Score Dashboard'!$B$2) *_raw_predictions_!K107/_coefficients_!M$2 * (_raw_predictions_!L107-_coefficients_!J$2)/_coefficients_!J$7</f>
        <v>-0.41195074804276866</v>
      </c>
      <c r="K107">
        <f t="shared" si="1"/>
        <v>-0.46755272689297173</v>
      </c>
    </row>
    <row r="108" spans="1:11">
      <c r="A108" t="str">
        <f>_raw_predictions_!A108</f>
        <v>Kristaps Porzingis</v>
      </c>
      <c r="B108">
        <f>(_raw_predictions_!B108*(1-_raw_predictions_!$M108*'Score Dashboard'!$B$2) + 'Score Dashboard'!$B$2*_raw_predictions_!$M108*_coefficients_!B$12- _coefficients_!B$2)/_coefficients_!B$7</f>
        <v>0.42558024498790586</v>
      </c>
      <c r="C108">
        <f>(_raw_predictions_!C108*(1-_raw_predictions_!$M108*'Score Dashboard'!$B$2) + 'Score Dashboard'!$B$2*_raw_predictions_!$M108*_coefficients_!C$12- _coefficients_!C$2)/_coefficients_!C$7</f>
        <v>0.44627488389971881</v>
      </c>
      <c r="D108">
        <f>(_raw_predictions_!D108*(1-_raw_predictions_!$M108*'Score Dashboard'!$B$2) + 'Score Dashboard'!$B$2*_raw_predictions_!$M108*_coefficients_!D$12- _coefficients_!D$2)/_coefficients_!D$7</f>
        <v>-0.33797954415650144</v>
      </c>
      <c r="E108">
        <f>(_raw_predictions_!E108*(1-_raw_predictions_!$M108*'Score Dashboard'!$B$2) + 'Score Dashboard'!$B$2*_raw_predictions_!$M108*_coefficients_!E$12- _coefficients_!E$2)/_coefficients_!E$7</f>
        <v>-0.22752840240286942</v>
      </c>
      <c r="F108">
        <f>(_raw_predictions_!F108*(1-_raw_predictions_!$M108*'Score Dashboard'!$B$2) + 'Score Dashboard'!$B$2*_raw_predictions_!$M108*_coefficients_!F$12- _coefficients_!F$2)/_coefficients_!F$7</f>
        <v>0.83585229638088254</v>
      </c>
      <c r="G108">
        <f>(_raw_predictions_!G108*(1-_raw_predictions_!$M108*'Score Dashboard'!$B$2) + 'Score Dashboard'!$B$2*_raw_predictions_!$M108*_coefficients_!G$12- _coefficients_!G$2)/_coefficients_!G$7</f>
        <v>0.28184195470669904</v>
      </c>
      <c r="H108">
        <f>(_coefficients_!H$2 - _raw_predictions_!H108*(1-_raw_predictions_!$M108*'Score Dashboard'!$B$2) - _raw_predictions_!$M108*'Score Dashboard'!$B$2*_coefficients_!H$12)/_coefficients_!H$7</f>
        <v>-5.7471385240033722E-2</v>
      </c>
      <c r="I108">
        <f>(1-_raw_predictions_!$M108*'Score Dashboard'!$B$2) * _raw_predictions_!I108/_coefficients_!L$2 * (_raw_predictions_!J108-_coefficients_!I$2)/_coefficients_!I$7</f>
        <v>0.40729835593573033</v>
      </c>
      <c r="J108">
        <f>(1-_raw_predictions_!$M108*'Score Dashboard'!$B$2) *_raw_predictions_!K108/_coefficients_!M$2 * (_raw_predictions_!L108-_coefficients_!J$2)/_coefficients_!J$7</f>
        <v>-0.18999623401200877</v>
      </c>
      <c r="K108">
        <f t="shared" si="1"/>
        <v>1.5838721700995233</v>
      </c>
    </row>
    <row r="109" spans="1:11">
      <c r="A109" t="str">
        <f>_raw_predictions_!A109</f>
        <v>Klay Thompson</v>
      </c>
      <c r="B109">
        <f>(_raw_predictions_!B109*(1-_raw_predictions_!$M109*'Score Dashboard'!$B$2) + 'Score Dashboard'!$B$2*_raw_predictions_!$M109*_coefficients_!B$12- _coefficients_!B$2)/_coefficients_!B$7</f>
        <v>0.11524028549061587</v>
      </c>
      <c r="C109">
        <f>(_raw_predictions_!C109*(1-_raw_predictions_!$M109*'Score Dashboard'!$B$2) + 'Score Dashboard'!$B$2*_raw_predictions_!$M109*_coefficients_!C$12- _coefficients_!C$2)/_coefficients_!C$7</f>
        <v>-0.54365028355089107</v>
      </c>
      <c r="D109">
        <f>(_raw_predictions_!D109*(1-_raw_predictions_!$M109*'Score Dashboard'!$B$2) + 'Score Dashboard'!$B$2*_raw_predictions_!$M109*_coefficients_!D$12- _coefficients_!D$2)/_coefficients_!D$7</f>
        <v>-0.47648863541867809</v>
      </c>
      <c r="E109">
        <f>(_raw_predictions_!E109*(1-_raw_predictions_!$M109*'Score Dashboard'!$B$2) + 'Score Dashboard'!$B$2*_raw_predictions_!$M109*_coefficients_!E$12- _coefficients_!E$2)/_coefficients_!E$7</f>
        <v>-0.36231771726681683</v>
      </c>
      <c r="F109">
        <f>(_raw_predictions_!F109*(1-_raw_predictions_!$M109*'Score Dashboard'!$B$2) + 'Score Dashboard'!$B$2*_raw_predictions_!$M109*_coefficients_!F$12- _coefficients_!F$2)/_coefficients_!F$7</f>
        <v>-0.32290556655121333</v>
      </c>
      <c r="G109">
        <f>(_raw_predictions_!G109*(1-_raw_predictions_!$M109*'Score Dashboard'!$B$2) + 'Score Dashboard'!$B$2*_raw_predictions_!$M109*_coefficients_!G$12- _coefficients_!G$2)/_coefficients_!G$7</f>
        <v>1.0610376186126524</v>
      </c>
      <c r="H109">
        <f>(_coefficients_!H$2 - _raw_predictions_!H109*(1-_raw_predictions_!$M109*'Score Dashboard'!$B$2) - _raw_predictions_!$M109*'Score Dashboard'!$B$2*_coefficients_!H$12)/_coefficients_!H$7</f>
        <v>0.22147477483986389</v>
      </c>
      <c r="I109">
        <f>(1-_raw_predictions_!$M109*'Score Dashboard'!$B$2) * _raw_predictions_!I109/_coefficients_!L$2 * (_raw_predictions_!J109-_coefficients_!I$2)/_coefficients_!I$7</f>
        <v>9.6799089730743137E-2</v>
      </c>
      <c r="J109">
        <f>(1-_raw_predictions_!$M109*'Score Dashboard'!$B$2) *_raw_predictions_!K109/_coefficients_!M$2 * (_raw_predictions_!L109-_coefficients_!J$2)/_coefficients_!J$7</f>
        <v>-0.56138920498149714</v>
      </c>
      <c r="K109">
        <f t="shared" si="1"/>
        <v>-0.77219963909522105</v>
      </c>
    </row>
    <row r="110" spans="1:11">
      <c r="A110" t="str">
        <f>_raw_predictions_!A110</f>
        <v>Killian Hayes</v>
      </c>
      <c r="B110">
        <f>(_raw_predictions_!B110*(1-_raw_predictions_!$M110*'Score Dashboard'!$B$2) + 'Score Dashboard'!$B$2*_raw_predictions_!$M110*_coefficients_!B$12- _coefficients_!B$2)/_coefficients_!B$7</f>
        <v>-0.53286043207155009</v>
      </c>
      <c r="C110">
        <f>(_raw_predictions_!C110*(1-_raw_predictions_!$M110*'Score Dashboard'!$B$2) + 'Score Dashboard'!$B$2*_raw_predictions_!$M110*_coefficients_!C$12- _coefficients_!C$2)/_coefficients_!C$7</f>
        <v>-0.65041260871697837</v>
      </c>
      <c r="D110">
        <f>(_raw_predictions_!D110*(1-_raw_predictions_!$M110*'Score Dashboard'!$B$2) + 'Score Dashboard'!$B$2*_raw_predictions_!$M110*_coefficients_!D$12- _coefficients_!D$2)/_coefficients_!D$7</f>
        <v>0.63835080735434824</v>
      </c>
      <c r="E110">
        <f>(_raw_predictions_!E110*(1-_raw_predictions_!$M110*'Score Dashboard'!$B$2) + 'Score Dashboard'!$B$2*_raw_predictions_!$M110*_coefficients_!E$12- _coefficients_!E$2)/_coefficients_!E$7</f>
        <v>0.24935763278070186</v>
      </c>
      <c r="F110">
        <f>(_raw_predictions_!F110*(1-_raw_predictions_!$M110*'Score Dashboard'!$B$2) + 'Score Dashboard'!$B$2*_raw_predictions_!$M110*_coefficients_!F$12- _coefficients_!F$2)/_coefficients_!F$7</f>
        <v>-0.29671986993551003</v>
      </c>
      <c r="G110">
        <f>(_raw_predictions_!G110*(1-_raw_predictions_!$M110*'Score Dashboard'!$B$2) + 'Score Dashboard'!$B$2*_raw_predictions_!$M110*_coefficients_!G$12- _coefficients_!G$2)/_coefficients_!G$7</f>
        <v>-0.27198670123438473</v>
      </c>
      <c r="H110">
        <f>(_coefficients_!H$2 - _raw_predictions_!H110*(1-_raw_predictions_!$M110*'Score Dashboard'!$B$2) - _raw_predictions_!$M110*'Score Dashboard'!$B$2*_coefficients_!H$12)/_coefficients_!H$7</f>
        <v>-6.078931429713974E-2</v>
      </c>
      <c r="I110">
        <f>(1-_raw_predictions_!$M110*'Score Dashboard'!$B$2) * _raw_predictions_!I110/_coefficients_!L$2 * (_raw_predictions_!J110-_coefficients_!I$2)/_coefficients_!I$7</f>
        <v>-3.6247724147311692E-3</v>
      </c>
      <c r="J110">
        <f>(1-_raw_predictions_!$M110*'Score Dashboard'!$B$2) *_raw_predictions_!K110/_coefficients_!M$2 * (_raw_predictions_!L110-_coefficients_!J$2)/_coefficients_!J$7</f>
        <v>-0.48752886704128184</v>
      </c>
      <c r="K110">
        <f t="shared" si="1"/>
        <v>-1.4162141255765257</v>
      </c>
    </row>
    <row r="111" spans="1:11">
      <c r="A111" t="str">
        <f>_raw_predictions_!A111</f>
        <v>Khem Birch</v>
      </c>
      <c r="B111">
        <f>(_raw_predictions_!B111*(1-_raw_predictions_!$M111*'Score Dashboard'!$B$2) + 'Score Dashboard'!$B$2*_raw_predictions_!$M111*_coefficients_!B$12- _coefficients_!B$2)/_coefficients_!B$7</f>
        <v>-0.97593163189458265</v>
      </c>
      <c r="C111">
        <f>(_raw_predictions_!C111*(1-_raw_predictions_!$M111*'Score Dashboard'!$B$2) + 'Score Dashboard'!$B$2*_raw_predictions_!$M111*_coefficients_!C$12- _coefficients_!C$2)/_coefficients_!C$7</f>
        <v>-0.70152242831358658</v>
      </c>
      <c r="D111">
        <f>(_raw_predictions_!D111*(1-_raw_predictions_!$M111*'Score Dashboard'!$B$2) + 'Score Dashboard'!$B$2*_raw_predictions_!$M111*_coefficients_!D$12- _coefficients_!D$2)/_coefficients_!D$7</f>
        <v>-0.80993775760690756</v>
      </c>
      <c r="E111">
        <f>(_raw_predictions_!E111*(1-_raw_predictions_!$M111*'Score Dashboard'!$B$2) + 'Score Dashboard'!$B$2*_raw_predictions_!$M111*_coefficients_!E$12- _coefficients_!E$2)/_coefficients_!E$7</f>
        <v>-0.60552816163820722</v>
      </c>
      <c r="F111">
        <f>(_raw_predictions_!F111*(1-_raw_predictions_!$M111*'Score Dashboard'!$B$2) + 'Score Dashboard'!$B$2*_raw_predictions_!$M111*_coefficients_!F$12- _coefficients_!F$2)/_coefficients_!F$7</f>
        <v>-0.40116490935970134</v>
      </c>
      <c r="G111">
        <f>(_raw_predictions_!G111*(1-_raw_predictions_!$M111*'Score Dashboard'!$B$2) + 'Score Dashboard'!$B$2*_raw_predictions_!$M111*_coefficients_!G$12- _coefficients_!G$2)/_coefficients_!G$7</f>
        <v>-0.73091930315155729</v>
      </c>
      <c r="H111">
        <f>(_coefficients_!H$2 - _raw_predictions_!H111*(1-_raw_predictions_!$M111*'Score Dashboard'!$B$2) - _raw_predictions_!$M111*'Score Dashboard'!$B$2*_coefficients_!H$12)/_coefficients_!H$7</f>
        <v>0.80180941268360484</v>
      </c>
      <c r="I111">
        <f>(1-_raw_predictions_!$M111*'Score Dashboard'!$B$2) * _raw_predictions_!I111/_coefficients_!L$2 * (_raw_predictions_!J111-_coefficients_!I$2)/_coefficients_!I$7</f>
        <v>-2.9448760862955874E-2</v>
      </c>
      <c r="J111">
        <f>(1-_raw_predictions_!$M111*'Score Dashboard'!$B$2) *_raw_predictions_!K111/_coefficients_!M$2 * (_raw_predictions_!L111-_coefficients_!J$2)/_coefficients_!J$7</f>
        <v>2.1525916071999638E-2</v>
      </c>
      <c r="K111">
        <f t="shared" si="1"/>
        <v>-3.4311176240718932</v>
      </c>
    </row>
    <row r="112" spans="1:11">
      <c r="A112" t="str">
        <f>_raw_predictions_!A112</f>
        <v>Kevon Looney</v>
      </c>
      <c r="B112">
        <f>(_raw_predictions_!B112*(1-_raw_predictions_!$M112*'Score Dashboard'!$B$2) + 'Score Dashboard'!$B$2*_raw_predictions_!$M112*_coefficients_!B$12- _coefficients_!B$2)/_coefficients_!B$7</f>
        <v>-0.7211232876575745</v>
      </c>
      <c r="C112">
        <f>(_raw_predictions_!C112*(1-_raw_predictions_!$M112*'Score Dashboard'!$B$2) + 'Score Dashboard'!$B$2*_raw_predictions_!$M112*_coefficients_!C$12- _coefficients_!C$2)/_coefficients_!C$7</f>
        <v>0.81624303747727578</v>
      </c>
      <c r="D112">
        <f>(_raw_predictions_!D112*(1-_raw_predictions_!$M112*'Score Dashboard'!$B$2) + 'Score Dashboard'!$B$2*_raw_predictions_!$M112*_coefficients_!D$12- _coefficients_!D$2)/_coefficients_!D$7</f>
        <v>-0.28503710920033098</v>
      </c>
      <c r="E112">
        <f>(_raw_predictions_!E112*(1-_raw_predictions_!$M112*'Score Dashboard'!$B$2) + 'Score Dashboard'!$B$2*_raw_predictions_!$M112*_coefficients_!E$12- _coefficients_!E$2)/_coefficients_!E$7</f>
        <v>-0.32208869407706164</v>
      </c>
      <c r="F112">
        <f>(_raw_predictions_!F112*(1-_raw_predictions_!$M112*'Score Dashboard'!$B$2) + 'Score Dashboard'!$B$2*_raw_predictions_!$M112*_coefficients_!F$12- _coefficients_!F$2)/_coefficients_!F$7</f>
        <v>7.9348526186794333E-2</v>
      </c>
      <c r="G112">
        <f>(_raw_predictions_!G112*(1-_raw_predictions_!$M112*'Score Dashboard'!$B$2) + 'Score Dashboard'!$B$2*_raw_predictions_!$M112*_coefficients_!G$12- _coefficients_!G$2)/_coefficients_!G$7</f>
        <v>-0.95582169910498005</v>
      </c>
      <c r="H112">
        <f>(_coefficients_!H$2 - _raw_predictions_!H112*(1-_raw_predictions_!$M112*'Score Dashboard'!$B$2) - _raw_predictions_!$M112*'Score Dashboard'!$B$2*_coefficients_!H$12)/_coefficients_!H$7</f>
        <v>0.57166763311427005</v>
      </c>
      <c r="I112">
        <f>(1-_raw_predictions_!$M112*'Score Dashboard'!$B$2) * _raw_predictions_!I112/_coefficients_!L$2 * (_raw_predictions_!J112-_coefficients_!I$2)/_coefficients_!I$7</f>
        <v>-0.56348220482655387</v>
      </c>
      <c r="J112">
        <f>(1-_raw_predictions_!$M112*'Score Dashboard'!$B$2) *_raw_predictions_!K112/_coefficients_!M$2 * (_raw_predictions_!L112-_coefficients_!J$2)/_coefficients_!J$7</f>
        <v>0.29447022739677131</v>
      </c>
      <c r="K112">
        <f t="shared" si="1"/>
        <v>-1.0858235706913897</v>
      </c>
    </row>
    <row r="113" spans="1:11">
      <c r="A113" t="str">
        <f>_raw_predictions_!A113</f>
        <v>Kevon Harris</v>
      </c>
      <c r="B113">
        <f>(_raw_predictions_!B113*(1-_raw_predictions_!$M113*'Score Dashboard'!$B$2) + 'Score Dashboard'!$B$2*_raw_predictions_!$M113*_coefficients_!B$12- _coefficients_!B$2)/_coefficients_!B$7</f>
        <v>-0.89473871139876593</v>
      </c>
      <c r="C113">
        <f>(_raw_predictions_!C113*(1-_raw_predictions_!$M113*'Score Dashboard'!$B$2) + 'Score Dashboard'!$B$2*_raw_predictions_!$M113*_coefficients_!C$12- _coefficients_!C$2)/_coefficients_!C$7</f>
        <v>-0.74168532667221398</v>
      </c>
      <c r="D113">
        <f>(_raw_predictions_!D113*(1-_raw_predictions_!$M113*'Score Dashboard'!$B$2) + 'Score Dashboard'!$B$2*_raw_predictions_!$M113*_coefficients_!D$12- _coefficients_!D$2)/_coefficients_!D$7</f>
        <v>-0.78434500418545716</v>
      </c>
      <c r="E113">
        <f>(_raw_predictions_!E113*(1-_raw_predictions_!$M113*'Score Dashboard'!$B$2) + 'Score Dashboard'!$B$2*_raw_predictions_!$M113*_coefficients_!E$12- _coefficients_!E$2)/_coefficients_!E$7</f>
        <v>-0.49704949455479913</v>
      </c>
      <c r="F113">
        <f>(_raw_predictions_!F113*(1-_raw_predictions_!$M113*'Score Dashboard'!$B$2) + 'Score Dashboard'!$B$2*_raw_predictions_!$M113*_coefficients_!F$12- _coefficients_!F$2)/_coefficients_!F$7</f>
        <v>-0.49393173421310316</v>
      </c>
      <c r="G113">
        <f>(_raw_predictions_!G113*(1-_raw_predictions_!$M113*'Score Dashboard'!$B$2) + 'Score Dashboard'!$B$2*_raw_predictions_!$M113*_coefficients_!G$12- _coefficients_!G$2)/_coefficients_!G$7</f>
        <v>-0.51492029418954788</v>
      </c>
      <c r="H113">
        <f>(_coefficients_!H$2 - _raw_predictions_!H113*(1-_raw_predictions_!$M113*'Score Dashboard'!$B$2) - _raw_predictions_!$M113*'Score Dashboard'!$B$2*_coefficients_!H$12)/_coefficients_!H$7</f>
        <v>0.71327450634281575</v>
      </c>
      <c r="I113">
        <f>(1-_raw_predictions_!$M113*'Score Dashboard'!$B$2) * _raw_predictions_!I113/_coefficients_!L$2 * (_raw_predictions_!J113-_coefficients_!I$2)/_coefficients_!I$7</f>
        <v>-1.7043451490840748E-2</v>
      </c>
      <c r="J113">
        <f>(1-_raw_predictions_!$M113*'Score Dashboard'!$B$2) *_raw_predictions_!K113/_coefficients_!M$2 * (_raw_predictions_!L113-_coefficients_!J$2)/_coefficients_!J$7</f>
        <v>-9.2105372341475825E-2</v>
      </c>
      <c r="K113">
        <f t="shared" si="1"/>
        <v>-3.3225448827033883</v>
      </c>
    </row>
    <row r="114" spans="1:11">
      <c r="A114" t="str">
        <f>_raw_predictions_!A114</f>
        <v>Kevin Porter Jr.</v>
      </c>
      <c r="B114">
        <f>(_raw_predictions_!B114*(1-_raw_predictions_!$M114*'Score Dashboard'!$B$2) + 'Score Dashboard'!$B$2*_raw_predictions_!$M114*_coefficients_!B$12- _coefficients_!B$2)/_coefficients_!B$7</f>
        <v>0.39282577076833303</v>
      </c>
      <c r="C114">
        <f>(_raw_predictions_!C114*(1-_raw_predictions_!$M114*'Score Dashboard'!$B$2) + 'Score Dashboard'!$B$2*_raw_predictions_!$M114*_coefficients_!C$12- _coefficients_!C$2)/_coefficients_!C$7</f>
        <v>-5.1762616054837889E-2</v>
      </c>
      <c r="D114">
        <f>(_raw_predictions_!D114*(1-_raw_predictions_!$M114*'Score Dashboard'!$B$2) + 'Score Dashboard'!$B$2*_raw_predictions_!$M114*_coefficients_!D$12- _coefficients_!D$2)/_coefficients_!D$7</f>
        <v>0.75799553253259733</v>
      </c>
      <c r="E114">
        <f>(_raw_predictions_!E114*(1-_raw_predictions_!$M114*'Score Dashboard'!$B$2) + 'Score Dashboard'!$B$2*_raw_predictions_!$M114*_coefficients_!E$12- _coefficients_!E$2)/_coefficients_!E$7</f>
        <v>0.4827338075740934</v>
      </c>
      <c r="F114">
        <f>(_raw_predictions_!F114*(1-_raw_predictions_!$M114*'Score Dashboard'!$B$2) + 'Score Dashboard'!$B$2*_raw_predictions_!$M114*_coefficients_!F$12- _coefficients_!F$2)/_coefficients_!F$7</f>
        <v>-0.37052854686018249</v>
      </c>
      <c r="G114">
        <f>(_raw_predictions_!G114*(1-_raw_predictions_!$M114*'Score Dashboard'!$B$2) + 'Score Dashboard'!$B$2*_raw_predictions_!$M114*_coefficients_!G$12- _coefficients_!G$2)/_coefficients_!G$7</f>
        <v>0.52565316084684421</v>
      </c>
      <c r="H114">
        <f>(_coefficients_!H$2 - _raw_predictions_!H114*(1-_raw_predictions_!$M114*'Score Dashboard'!$B$2) - _raw_predictions_!$M114*'Score Dashboard'!$B$2*_coefficients_!H$12)/_coefficients_!H$7</f>
        <v>-0.87990407546773841</v>
      </c>
      <c r="I114">
        <f>(1-_raw_predictions_!$M114*'Score Dashboard'!$B$2) * _raw_predictions_!I114/_coefficients_!L$2 * (_raw_predictions_!J114-_coefficients_!I$2)/_coefficients_!I$7</f>
        <v>-0.16980330813099168</v>
      </c>
      <c r="J114">
        <f>(1-_raw_predictions_!$M114*'Score Dashboard'!$B$2) *_raw_predictions_!K114/_coefficients_!M$2 * (_raw_predictions_!L114-_coefficients_!J$2)/_coefficients_!J$7</f>
        <v>-0.40238321546791184</v>
      </c>
      <c r="K114">
        <f t="shared" si="1"/>
        <v>0.28482650974020568</v>
      </c>
    </row>
    <row r="115" spans="1:11">
      <c r="A115" t="str">
        <f>_raw_predictions_!A115</f>
        <v>Kevin Love</v>
      </c>
      <c r="B115">
        <f>(_raw_predictions_!B115*(1-_raw_predictions_!$M115*'Score Dashboard'!$B$2) + 'Score Dashboard'!$B$2*_raw_predictions_!$M115*_coefficients_!B$12- _coefficients_!B$2)/_coefficients_!B$7</f>
        <v>-0.78411207096989466</v>
      </c>
      <c r="C115">
        <f>(_raw_predictions_!C115*(1-_raw_predictions_!$M115*'Score Dashboard'!$B$2) + 'Score Dashboard'!$B$2*_raw_predictions_!$M115*_coefficients_!C$12- _coefficients_!C$2)/_coefficients_!C$7</f>
        <v>-0.17983485684797773</v>
      </c>
      <c r="D115">
        <f>(_raw_predictions_!D115*(1-_raw_predictions_!$M115*'Score Dashboard'!$B$2) + 'Score Dashboard'!$B$2*_raw_predictions_!$M115*_coefficients_!D$12- _coefficients_!D$2)/_coefficients_!D$7</f>
        <v>-0.62571163889655756</v>
      </c>
      <c r="E115">
        <f>(_raw_predictions_!E115*(1-_raw_predictions_!$M115*'Score Dashboard'!$B$2) + 'Score Dashboard'!$B$2*_raw_predictions_!$M115*_coefficients_!E$12- _coefficients_!E$2)/_coefficients_!E$7</f>
        <v>-0.74057759724817329</v>
      </c>
      <c r="F115">
        <f>(_raw_predictions_!F115*(1-_raw_predictions_!$M115*'Score Dashboard'!$B$2) + 'Score Dashboard'!$B$2*_raw_predictions_!$M115*_coefficients_!F$12- _coefficients_!F$2)/_coefficients_!F$7</f>
        <v>-0.52162583526169959</v>
      </c>
      <c r="G115">
        <f>(_raw_predictions_!G115*(1-_raw_predictions_!$M115*'Score Dashboard'!$B$2) + 'Score Dashboard'!$B$2*_raw_predictions_!$M115*_coefficients_!G$12- _coefficients_!G$2)/_coefficients_!G$7</f>
        <v>-0.10626508789206679</v>
      </c>
      <c r="H115">
        <f>(_coefficients_!H$2 - _raw_predictions_!H115*(1-_raw_predictions_!$M115*'Score Dashboard'!$B$2) - _raw_predictions_!$M115*'Score Dashboard'!$B$2*_coefficients_!H$12)/_coefficients_!H$7</f>
        <v>0.53662144804167511</v>
      </c>
      <c r="I115">
        <f>(1-_raw_predictions_!$M115*'Score Dashboard'!$B$2) * _raw_predictions_!I115/_coefficients_!L$2 * (_raw_predictions_!J115-_coefficients_!I$2)/_coefficients_!I$7</f>
        <v>5.7616259367472229E-2</v>
      </c>
      <c r="J115">
        <f>(1-_raw_predictions_!$M115*'Score Dashboard'!$B$2) *_raw_predictions_!K115/_coefficients_!M$2 * (_raw_predictions_!L115-_coefficients_!J$2)/_coefficients_!J$7</f>
        <v>-0.2099674420871957</v>
      </c>
      <c r="K115">
        <f t="shared" si="1"/>
        <v>-2.5738568217944175</v>
      </c>
    </row>
    <row r="116" spans="1:11">
      <c r="A116" t="str">
        <f>_raw_predictions_!A116</f>
        <v>Kevin Huerter</v>
      </c>
      <c r="B116">
        <f>(_raw_predictions_!B116*(1-_raw_predictions_!$M116*'Score Dashboard'!$B$2) + 'Score Dashboard'!$B$2*_raw_predictions_!$M116*_coefficients_!B$12- _coefficients_!B$2)/_coefficients_!B$7</f>
        <v>4.2944511408329178E-4</v>
      </c>
      <c r="C116">
        <f>(_raw_predictions_!C116*(1-_raw_predictions_!$M116*'Score Dashboard'!$B$2) + 'Score Dashboard'!$B$2*_raw_predictions_!$M116*_coefficients_!C$12- _coefficients_!C$2)/_coefficients_!C$7</f>
        <v>-0.51279827462067784</v>
      </c>
      <c r="D116">
        <f>(_raw_predictions_!D116*(1-_raw_predictions_!$M116*'Score Dashboard'!$B$2) + 'Score Dashboard'!$B$2*_raw_predictions_!$M116*_coefficients_!D$12- _coefficients_!D$2)/_coefficients_!D$7</f>
        <v>-4.3531055518446625E-2</v>
      </c>
      <c r="E116">
        <f>(_raw_predictions_!E116*(1-_raw_predictions_!$M116*'Score Dashboard'!$B$2) + 'Score Dashboard'!$B$2*_raw_predictions_!$M116*_coefficients_!E$12- _coefficients_!E$2)/_coefficients_!E$7</f>
        <v>0.17275169897108839</v>
      </c>
      <c r="F116">
        <f>(_raw_predictions_!F116*(1-_raw_predictions_!$M116*'Score Dashboard'!$B$2) + 'Score Dashboard'!$B$2*_raw_predictions_!$M116*_coefficients_!F$12- _coefficients_!F$2)/_coefficients_!F$7</f>
        <v>-0.34119923952336034</v>
      </c>
      <c r="G116">
        <f>(_raw_predictions_!G116*(1-_raw_predictions_!$M116*'Score Dashboard'!$B$2) + 'Score Dashboard'!$B$2*_raw_predictions_!$M116*_coefficients_!G$12- _coefficients_!G$2)/_coefficients_!G$7</f>
        <v>0.71478410960054772</v>
      </c>
      <c r="H116">
        <f>(_coefficients_!H$2 - _raw_predictions_!H116*(1-_raw_predictions_!$M116*'Score Dashboard'!$B$2) - _raw_predictions_!$M116*'Score Dashboard'!$B$2*_coefficients_!H$12)/_coefficients_!H$7</f>
        <v>0.23564974132446992</v>
      </c>
      <c r="I116">
        <f>(1-_raw_predictions_!$M116*'Score Dashboard'!$B$2) * _raw_predictions_!I116/_coefficients_!L$2 * (_raw_predictions_!J116-_coefficients_!I$2)/_coefficients_!I$7</f>
        <v>-7.5511996618519095E-2</v>
      </c>
      <c r="J116">
        <f>(1-_raw_predictions_!$M116*'Score Dashboard'!$B$2) *_raw_predictions_!K116/_coefficients_!M$2 * (_raw_predictions_!L116-_coefficients_!J$2)/_coefficients_!J$7</f>
        <v>-0.37366314437648945</v>
      </c>
      <c r="K116">
        <f t="shared" si="1"/>
        <v>-0.22308871564730404</v>
      </c>
    </row>
    <row r="117" spans="1:11">
      <c r="A117" t="str">
        <f>_raw_predictions_!A117</f>
        <v>Kyle Anderson</v>
      </c>
      <c r="B117">
        <f>(_raw_predictions_!B117*(1-_raw_predictions_!$M117*'Score Dashboard'!$B$2) + 'Score Dashboard'!$B$2*_raw_predictions_!$M117*_coefficients_!B$12- _coefficients_!B$2)/_coefficients_!B$7</f>
        <v>-0.68678308569588686</v>
      </c>
      <c r="C117">
        <f>(_raw_predictions_!C117*(1-_raw_predictions_!$M117*'Score Dashboard'!$B$2) + 'Score Dashboard'!$B$2*_raw_predictions_!$M117*_coefficients_!C$12- _coefficients_!C$2)/_coefficients_!C$7</f>
        <v>-0.14548901628147651</v>
      </c>
      <c r="D117">
        <f>(_raw_predictions_!D117*(1-_raw_predictions_!$M117*'Score Dashboard'!$B$2) + 'Score Dashboard'!$B$2*_raw_predictions_!$M117*_coefficients_!D$12- _coefficients_!D$2)/_coefficients_!D$7</f>
        <v>0.15575302618216924</v>
      </c>
      <c r="E117">
        <f>(_raw_predictions_!E117*(1-_raw_predictions_!$M117*'Score Dashboard'!$B$2) + 'Score Dashboard'!$B$2*_raw_predictions_!$M117*_coefficients_!E$12- _coefficients_!E$2)/_coefficients_!E$7</f>
        <v>0.12054505610047445</v>
      </c>
      <c r="F117">
        <f>(_raw_predictions_!F117*(1-_raw_predictions_!$M117*'Score Dashboard'!$B$2) + 'Score Dashboard'!$B$2*_raw_predictions_!$M117*_coefficients_!F$12- _coefficients_!F$2)/_coefficients_!F$7</f>
        <v>0.11745760892977164</v>
      </c>
      <c r="G117">
        <f>(_raw_predictions_!G117*(1-_raw_predictions_!$M117*'Score Dashboard'!$B$2) + 'Score Dashboard'!$B$2*_raw_predictions_!$M117*_coefficients_!G$12- _coefficients_!G$2)/_coefficients_!G$7</f>
        <v>-0.51971297361098201</v>
      </c>
      <c r="H117">
        <f>(_coefficients_!H$2 - _raw_predictions_!H117*(1-_raw_predictions_!$M117*'Score Dashboard'!$B$2) - _raw_predictions_!$M117*'Score Dashboard'!$B$2*_coefficients_!H$12)/_coefficients_!H$7</f>
        <v>0.31731856110892809</v>
      </c>
      <c r="I117">
        <f>(1-_raw_predictions_!$M117*'Score Dashboard'!$B$2) * _raw_predictions_!I117/_coefficients_!L$2 * (_raw_predictions_!J117-_coefficients_!I$2)/_coefficients_!I$7</f>
        <v>-0.2535807507424801</v>
      </c>
      <c r="J117">
        <f>(1-_raw_predictions_!$M117*'Score Dashboard'!$B$2) *_raw_predictions_!K117/_coefficients_!M$2 * (_raw_predictions_!L117-_coefficients_!J$2)/_coefficients_!J$7</f>
        <v>1.2359207323417664E-3</v>
      </c>
      <c r="K117">
        <f t="shared" si="1"/>
        <v>-0.89325565327714018</v>
      </c>
    </row>
    <row r="118" spans="1:11">
      <c r="A118" t="str">
        <f>_raw_predictions_!A118</f>
        <v>Onyeka Okongwu</v>
      </c>
      <c r="B118">
        <f>(_raw_predictions_!B118*(1-_raw_predictions_!$M118*'Score Dashboard'!$B$2) + 'Score Dashboard'!$B$2*_raw_predictions_!$M118*_coefficients_!B$12- _coefficients_!B$2)/_coefficients_!B$7</f>
        <v>-0.45792878315868513</v>
      </c>
      <c r="C118">
        <f>(_raw_predictions_!C118*(1-_raw_predictions_!$M118*'Score Dashboard'!$B$2) + 'Score Dashboard'!$B$2*_raw_predictions_!$M118*_coefficients_!C$12- _coefficients_!C$2)/_coefficients_!C$7</f>
        <v>0.6799054845804513</v>
      </c>
      <c r="D118">
        <f>(_raw_predictions_!D118*(1-_raw_predictions_!$M118*'Score Dashboard'!$B$2) + 'Score Dashboard'!$B$2*_raw_predictions_!$M118*_coefficients_!D$12- _coefficients_!D$2)/_coefficients_!D$7</f>
        <v>-0.73626548529019009</v>
      </c>
      <c r="E118">
        <f>(_raw_predictions_!E118*(1-_raw_predictions_!$M118*'Score Dashboard'!$B$2) + 'Score Dashboard'!$B$2*_raw_predictions_!$M118*_coefficients_!E$12- _coefficients_!E$2)/_coefficients_!E$7</f>
        <v>-9.9544281988877131E-2</v>
      </c>
      <c r="F118">
        <f>(_raw_predictions_!F118*(1-_raw_predictions_!$M118*'Score Dashboard'!$B$2) + 'Score Dashboard'!$B$2*_raw_predictions_!$M118*_coefficients_!F$12- _coefficients_!F$2)/_coefficients_!F$7</f>
        <v>0.78403958886907121</v>
      </c>
      <c r="G118">
        <f>(_raw_predictions_!G118*(1-_raw_predictions_!$M118*'Score Dashboard'!$B$2) + 'Score Dashboard'!$B$2*_raw_predictions_!$M118*_coefficients_!G$12- _coefficients_!G$2)/_coefficients_!G$7</f>
        <v>-0.89363933254246442</v>
      </c>
      <c r="H118">
        <f>(_coefficients_!H$2 - _raw_predictions_!H118*(1-_raw_predictions_!$M118*'Score Dashboard'!$B$2) - _raw_predictions_!$M118*'Score Dashboard'!$B$2*_coefficients_!H$12)/_coefficients_!H$7</f>
        <v>0.3796087938527089</v>
      </c>
      <c r="I118">
        <f>(1-_raw_predictions_!$M118*'Score Dashboard'!$B$2) * _raw_predictions_!I118/_coefficients_!L$2 * (_raw_predictions_!J118-_coefficients_!I$2)/_coefficients_!I$7</f>
        <v>-0.26663956605554073</v>
      </c>
      <c r="J118">
        <f>(1-_raw_predictions_!$M118*'Score Dashboard'!$B$2) *_raw_predictions_!K118/_coefficients_!M$2 * (_raw_predictions_!L118-_coefficients_!J$2)/_coefficients_!J$7</f>
        <v>0.71163824648294405</v>
      </c>
      <c r="K118">
        <f t="shared" si="1"/>
        <v>0.10117466474941805</v>
      </c>
    </row>
    <row r="119" spans="1:11">
      <c r="A119" t="str">
        <f>_raw_predictions_!A119</f>
        <v>Terry Rozier</v>
      </c>
      <c r="B119">
        <f>(_raw_predictions_!B119*(1-_raw_predictions_!$M119*'Score Dashboard'!$B$2) + 'Score Dashboard'!$B$2*_raw_predictions_!$M119*_coefficients_!B$12- _coefficients_!B$2)/_coefficients_!B$7</f>
        <v>0.2713585239704151</v>
      </c>
      <c r="C119">
        <f>(_raw_predictions_!C119*(1-_raw_predictions_!$M119*'Score Dashboard'!$B$2) + 'Score Dashboard'!$B$2*_raw_predictions_!$M119*_coefficients_!C$12- _coefficients_!C$2)/_coefficients_!C$7</f>
        <v>-0.42278531735989944</v>
      </c>
      <c r="D119">
        <f>(_raw_predictions_!D119*(1-_raw_predictions_!$M119*'Score Dashboard'!$B$2) + 'Score Dashboard'!$B$2*_raw_predictions_!$M119*_coefficients_!D$12- _coefficients_!D$2)/_coefficients_!D$7</f>
        <v>0.35720320972342773</v>
      </c>
      <c r="E119">
        <f>(_raw_predictions_!E119*(1-_raw_predictions_!$M119*'Score Dashboard'!$B$2) + 'Score Dashboard'!$B$2*_raw_predictions_!$M119*_coefficients_!E$12- _coefficients_!E$2)/_coefficients_!E$7</f>
        <v>0.25633852278145514</v>
      </c>
      <c r="F119">
        <f>(_raw_predictions_!F119*(1-_raw_predictions_!$M119*'Score Dashboard'!$B$2) + 'Score Dashboard'!$B$2*_raw_predictions_!$M119*_coefficients_!F$12- _coefficients_!F$2)/_coefficients_!F$7</f>
        <v>-0.4306065935419634</v>
      </c>
      <c r="G119">
        <f>(_raw_predictions_!G119*(1-_raw_predictions_!$M119*'Score Dashboard'!$B$2) + 'Score Dashboard'!$B$2*_raw_predictions_!$M119*_coefficients_!G$12- _coefficients_!G$2)/_coefficients_!G$7</f>
        <v>0.62961687610665995</v>
      </c>
      <c r="H119">
        <f>(_coefficients_!H$2 - _raw_predictions_!H119*(1-_raw_predictions_!$M119*'Score Dashboard'!$B$2) - _raw_predictions_!$M119*'Score Dashboard'!$B$2*_coefficients_!H$12)/_coefficients_!H$7</f>
        <v>-9.8642500321390492E-2</v>
      </c>
      <c r="I119">
        <f>(1-_raw_predictions_!$M119*'Score Dashboard'!$B$2) * _raw_predictions_!I119/_coefficients_!L$2 * (_raw_predictions_!J119-_coefficients_!I$2)/_coefficients_!I$7</f>
        <v>0.10853032970647636</v>
      </c>
      <c r="J119">
        <f>(1-_raw_predictions_!$M119*'Score Dashboard'!$B$2) *_raw_predictions_!K119/_coefficients_!M$2 * (_raw_predictions_!L119-_coefficients_!J$2)/_coefficients_!J$7</f>
        <v>-0.63165409342922718</v>
      </c>
      <c r="K119">
        <f t="shared" si="1"/>
        <v>3.9358957635953873E-2</v>
      </c>
    </row>
    <row r="120" spans="1:11">
      <c r="A120" t="str">
        <f>_raw_predictions_!A120</f>
        <v>Oshae Brissett</v>
      </c>
      <c r="B120">
        <f>(_raw_predictions_!B120*(1-_raw_predictions_!$M120*'Score Dashboard'!$B$2) + 'Score Dashboard'!$B$2*_raw_predictions_!$M120*_coefficients_!B$12- _coefficients_!B$2)/_coefficients_!B$7</f>
        <v>-0.83288930744037415</v>
      </c>
      <c r="C120">
        <f>(_raw_predictions_!C120*(1-_raw_predictions_!$M120*'Score Dashboard'!$B$2) + 'Score Dashboard'!$B$2*_raw_predictions_!$M120*_coefficients_!C$12- _coefficients_!C$2)/_coefficients_!C$7</f>
        <v>-0.59006724828808577</v>
      </c>
      <c r="D120">
        <f>(_raw_predictions_!D120*(1-_raw_predictions_!$M120*'Score Dashboard'!$B$2) + 'Score Dashboard'!$B$2*_raw_predictions_!$M120*_coefficients_!D$12- _coefficients_!D$2)/_coefficients_!D$7</f>
        <v>-0.83926790270341034</v>
      </c>
      <c r="E120">
        <f>(_raw_predictions_!E120*(1-_raw_predictions_!$M120*'Score Dashboard'!$B$2) + 'Score Dashboard'!$B$2*_raw_predictions_!$M120*_coefficients_!E$12- _coefficients_!E$2)/_coefficients_!E$7</f>
        <v>-0.49797550594871798</v>
      </c>
      <c r="F120">
        <f>(_raw_predictions_!F120*(1-_raw_predictions_!$M120*'Score Dashboard'!$B$2) + 'Score Dashboard'!$B$2*_raw_predictions_!$M120*_coefficients_!F$12- _coefficients_!F$2)/_coefficients_!F$7</f>
        <v>-0.46563569487985013</v>
      </c>
      <c r="G120">
        <f>(_raw_predictions_!G120*(1-_raw_predictions_!$M120*'Score Dashboard'!$B$2) + 'Score Dashboard'!$B$2*_raw_predictions_!$M120*_coefficients_!G$12- _coefficients_!G$2)/_coefficients_!G$7</f>
        <v>-0.46195798190933007</v>
      </c>
      <c r="H120">
        <f>(_coefficients_!H$2 - _raw_predictions_!H120*(1-_raw_predictions_!$M120*'Score Dashboard'!$B$2) - _raw_predictions_!$M120*'Score Dashboard'!$B$2*_coefficients_!H$12)/_coefficients_!H$7</f>
        <v>0.78587498407524936</v>
      </c>
      <c r="I120">
        <f>(1-_raw_predictions_!$M120*'Score Dashboard'!$B$2) * _raw_predictions_!I120/_coefficients_!L$2 * (_raw_predictions_!J120-_coefficients_!I$2)/_coefficients_!I$7</f>
        <v>-6.2397843167584469E-2</v>
      </c>
      <c r="J120">
        <f>(1-_raw_predictions_!$M120*'Score Dashboard'!$B$2) *_raw_predictions_!K120/_coefficients_!M$2 * (_raw_predictions_!L120-_coefficients_!J$2)/_coefficients_!J$7</f>
        <v>-0.18538582227799938</v>
      </c>
      <c r="K120">
        <f t="shared" si="1"/>
        <v>-3.1497023225401026</v>
      </c>
    </row>
    <row r="121" spans="1:11">
      <c r="A121" t="str">
        <f>_raw_predictions_!A121</f>
        <v>Tyler Herro</v>
      </c>
      <c r="B121">
        <f>(_raw_predictions_!B121*(1-_raw_predictions_!$M121*'Score Dashboard'!$B$2) + 'Score Dashboard'!$B$2*_raw_predictions_!$M121*_coefficients_!B$12- _coefficients_!B$2)/_coefficients_!B$7</f>
        <v>0.40760069929278259</v>
      </c>
      <c r="C121">
        <f>(_raw_predictions_!C121*(1-_raw_predictions_!$M121*'Score Dashboard'!$B$2) + 'Score Dashboard'!$B$2*_raw_predictions_!$M121*_coefficients_!C$12- _coefficients_!C$2)/_coefficients_!C$7</f>
        <v>-8.1262838109636845E-2</v>
      </c>
      <c r="D121">
        <f>(_raw_predictions_!D121*(1-_raw_predictions_!$M121*'Score Dashboard'!$B$2) + 'Score Dashboard'!$B$2*_raw_predictions_!$M121*_coefficients_!D$12- _coefficients_!D$2)/_coefficients_!D$7</f>
        <v>0.33264770125321336</v>
      </c>
      <c r="E121">
        <f>(_raw_predictions_!E121*(1-_raw_predictions_!$M121*'Score Dashboard'!$B$2) + 'Score Dashboard'!$B$2*_raw_predictions_!$M121*_coefficients_!E$12- _coefficients_!E$2)/_coefficients_!E$7</f>
        <v>-0.16366829954972814</v>
      </c>
      <c r="F121">
        <f>(_raw_predictions_!F121*(1-_raw_predictions_!$M121*'Score Dashboard'!$B$2) + 'Score Dashboard'!$B$2*_raw_predictions_!$M121*_coefficients_!F$12- _coefficients_!F$2)/_coefficients_!F$7</f>
        <v>-0.42581498741331275</v>
      </c>
      <c r="G121">
        <f>(_raw_predictions_!G121*(1-_raw_predictions_!$M121*'Score Dashboard'!$B$2) + 'Score Dashboard'!$B$2*_raw_predictions_!$M121*_coefficients_!G$12- _coefficients_!G$2)/_coefficients_!G$7</f>
        <v>0.75451834791520078</v>
      </c>
      <c r="H121">
        <f>(_coefficients_!H$2 - _raw_predictions_!H121*(1-_raw_predictions_!$M121*'Score Dashboard'!$B$2) - _raw_predictions_!$M121*'Score Dashboard'!$B$2*_coefficients_!H$12)/_coefficients_!H$7</f>
        <v>-0.51780412587335478</v>
      </c>
      <c r="I121">
        <f>(1-_raw_predictions_!$M121*'Score Dashboard'!$B$2) * _raw_predictions_!I121/_coefficients_!L$2 * (_raw_predictions_!J121-_coefficients_!I$2)/_coefficients_!I$7</f>
        <v>0.23155233623474666</v>
      </c>
      <c r="J121">
        <f>(1-_raw_predictions_!$M121*'Score Dashboard'!$B$2) *_raw_predictions_!K121/_coefficients_!M$2 * (_raw_predictions_!L121-_coefficients_!J$2)/_coefficients_!J$7</f>
        <v>-0.40664292541056457</v>
      </c>
      <c r="K121">
        <f t="shared" si="1"/>
        <v>0.13112590833934634</v>
      </c>
    </row>
    <row r="122" spans="1:11">
      <c r="A122" t="str">
        <f>_raw_predictions_!A122</f>
        <v>Tyler Dorsey</v>
      </c>
      <c r="B122">
        <f>(_raw_predictions_!B122*(1-_raw_predictions_!$M122*'Score Dashboard'!$B$2) + 'Score Dashboard'!$B$2*_raw_predictions_!$M122*_coefficients_!B$12- _coefficients_!B$2)/_coefficients_!B$7</f>
        <v>-0.99248302245968401</v>
      </c>
      <c r="C122">
        <f>(_raw_predictions_!C122*(1-_raw_predictions_!$M122*'Score Dashboard'!$B$2) + 'Score Dashboard'!$B$2*_raw_predictions_!$M122*_coefficients_!C$12- _coefficients_!C$2)/_coefficients_!C$7</f>
        <v>-0.95146186269179633</v>
      </c>
      <c r="D122">
        <f>(_raw_predictions_!D122*(1-_raw_predictions_!$M122*'Score Dashboard'!$B$2) + 'Score Dashboard'!$B$2*_raw_predictions_!$M122*_coefficients_!D$12- _coefficients_!D$2)/_coefficients_!D$7</f>
        <v>-0.78713328851524245</v>
      </c>
      <c r="E122">
        <f>(_raw_predictions_!E122*(1-_raw_predictions_!$M122*'Score Dashboard'!$B$2) + 'Score Dashboard'!$B$2*_raw_predictions_!$M122*_coefficients_!E$12- _coefficients_!E$2)/_coefficients_!E$7</f>
        <v>-0.63558282580636805</v>
      </c>
      <c r="F122">
        <f>(_raw_predictions_!F122*(1-_raw_predictions_!$M122*'Score Dashboard'!$B$2) + 'Score Dashboard'!$B$2*_raw_predictions_!$M122*_coefficients_!F$12- _coefficients_!F$2)/_coefficients_!F$7</f>
        <v>-0.57765044990982428</v>
      </c>
      <c r="G122">
        <f>(_raw_predictions_!G122*(1-_raw_predictions_!$M122*'Score Dashboard'!$B$2) + 'Score Dashboard'!$B$2*_raw_predictions_!$M122*_coefficients_!G$12- _coefficients_!G$2)/_coefficients_!G$7</f>
        <v>-0.58618262623524653</v>
      </c>
      <c r="H122">
        <f>(_coefficients_!H$2 - _raw_predictions_!H122*(1-_raw_predictions_!$M122*'Score Dashboard'!$B$2) - _raw_predictions_!$M122*'Score Dashboard'!$B$2*_coefficients_!H$12)/_coefficients_!H$7</f>
        <v>0.87515061852862797</v>
      </c>
      <c r="I122">
        <f>(1-_raw_predictions_!$M122*'Score Dashboard'!$B$2) * _raw_predictions_!I122/_coefficients_!L$2 * (_raw_predictions_!J122-_coefficients_!I$2)/_coefficients_!I$7</f>
        <v>-4.3737102044639688E-2</v>
      </c>
      <c r="J122">
        <f>(1-_raw_predictions_!$M122*'Score Dashboard'!$B$2) *_raw_predictions_!K122/_coefficients_!M$2 * (_raw_predictions_!L122-_coefficients_!J$2)/_coefficients_!J$7</f>
        <v>-2.6391223628876862E-2</v>
      </c>
      <c r="K122">
        <f t="shared" si="1"/>
        <v>-3.7254717827630501</v>
      </c>
    </row>
    <row r="123" spans="1:11">
      <c r="A123" t="str">
        <f>_raw_predictions_!A123</f>
        <v>TyTy Washington Jr.</v>
      </c>
      <c r="B123">
        <f>(_raw_predictions_!B123*(1-_raw_predictions_!$M123*'Score Dashboard'!$B$2) + 'Score Dashboard'!$B$2*_raw_predictions_!$M123*_coefficients_!B$12- _coefficients_!B$2)/_coefficients_!B$7</f>
        <v>-0.90495469371378001</v>
      </c>
      <c r="C123">
        <f>(_raw_predictions_!C123*(1-_raw_predictions_!$M123*'Score Dashboard'!$B$2) + 'Score Dashboard'!$B$2*_raw_predictions_!$M123*_coefficients_!C$12- _coefficients_!C$2)/_coefficients_!C$7</f>
        <v>-0.94880061335030852</v>
      </c>
      <c r="D123">
        <f>(_raw_predictions_!D123*(1-_raw_predictions_!$M123*'Score Dashboard'!$B$2) + 'Score Dashboard'!$B$2*_raw_predictions_!$M123*_coefficients_!D$12- _coefficients_!D$2)/_coefficients_!D$7</f>
        <v>-0.55302434796714905</v>
      </c>
      <c r="E123">
        <f>(_raw_predictions_!E123*(1-_raw_predictions_!$M123*'Score Dashboard'!$B$2) + 'Score Dashboard'!$B$2*_raw_predictions_!$M123*_coefficients_!E$12- _coefficients_!E$2)/_coefficients_!E$7</f>
        <v>-0.47763026853081669</v>
      </c>
      <c r="F123">
        <f>(_raw_predictions_!F123*(1-_raw_predictions_!$M123*'Score Dashboard'!$B$2) + 'Score Dashboard'!$B$2*_raw_predictions_!$M123*_coefficients_!F$12- _coefficients_!F$2)/_coefficients_!F$7</f>
        <v>-0.58683778859859748</v>
      </c>
      <c r="G123">
        <f>(_raw_predictions_!G123*(1-_raw_predictions_!$M123*'Score Dashboard'!$B$2) + 'Score Dashboard'!$B$2*_raw_predictions_!$M123*_coefficients_!G$12- _coefficients_!G$2)/_coefficients_!G$7</f>
        <v>-0.53760529664036416</v>
      </c>
      <c r="H123">
        <f>(_coefficients_!H$2 - _raw_predictions_!H123*(1-_raw_predictions_!$M123*'Score Dashboard'!$B$2) - _raw_predictions_!$M123*'Score Dashboard'!$B$2*_coefficients_!H$12)/_coefficients_!H$7</f>
        <v>0.67808089759135426</v>
      </c>
      <c r="I123">
        <f>(1-_raw_predictions_!$M123*'Score Dashboard'!$B$2) * _raw_predictions_!I123/_coefficients_!L$2 * (_raw_predictions_!J123-_coefficients_!I$2)/_coefficients_!I$7</f>
        <v>-2.3469892551673983E-2</v>
      </c>
      <c r="J123">
        <f>(1-_raw_predictions_!$M123*'Score Dashboard'!$B$2) *_raw_predictions_!K123/_coefficients_!M$2 * (_raw_predictions_!L123-_coefficients_!J$2)/_coefficients_!J$7</f>
        <v>-0.18568652048049522</v>
      </c>
      <c r="K123">
        <f t="shared" si="1"/>
        <v>-3.539928524241831</v>
      </c>
    </row>
    <row r="124" spans="1:11">
      <c r="A124" t="str">
        <f>_raw_predictions_!A124</f>
        <v>Ty Jerome</v>
      </c>
      <c r="B124">
        <f>(_raw_predictions_!B124*(1-_raw_predictions_!$M124*'Score Dashboard'!$B$2) + 'Score Dashboard'!$B$2*_raw_predictions_!$M124*_coefficients_!B$12- _coefficients_!B$2)/_coefficients_!B$7</f>
        <v>-0.73935685090820935</v>
      </c>
      <c r="C124">
        <f>(_raw_predictions_!C124*(1-_raw_predictions_!$M124*'Score Dashboard'!$B$2) + 'Score Dashboard'!$B$2*_raw_predictions_!$M124*_coefficients_!C$12- _coefficients_!C$2)/_coefficients_!C$7</f>
        <v>-0.85179005671263586</v>
      </c>
      <c r="D124">
        <f>(_raw_predictions_!D124*(1-_raw_predictions_!$M124*'Score Dashboard'!$B$2) + 'Score Dashboard'!$B$2*_raw_predictions_!$M124*_coefficients_!D$12- _coefficients_!D$2)/_coefficients_!D$7</f>
        <v>-0.31333207012906911</v>
      </c>
      <c r="E124">
        <f>(_raw_predictions_!E124*(1-_raw_predictions_!$M124*'Score Dashboard'!$B$2) + 'Score Dashboard'!$B$2*_raw_predictions_!$M124*_coefficients_!E$12- _coefficients_!E$2)/_coefficients_!E$7</f>
        <v>-0.38389751332951522</v>
      </c>
      <c r="F124">
        <f>(_raw_predictions_!F124*(1-_raw_predictions_!$M124*'Score Dashboard'!$B$2) + 'Score Dashboard'!$B$2*_raw_predictions_!$M124*_coefficients_!F$12- _coefficients_!F$2)/_coefficients_!F$7</f>
        <v>-0.54916264240573309</v>
      </c>
      <c r="G124">
        <f>(_raw_predictions_!G124*(1-_raw_predictions_!$M124*'Score Dashboard'!$B$2) + 'Score Dashboard'!$B$2*_raw_predictions_!$M124*_coefficients_!G$12- _coefficients_!G$2)/_coefficients_!G$7</f>
        <v>-0.34617313334781413</v>
      </c>
      <c r="H124">
        <f>(_coefficients_!H$2 - _raw_predictions_!H124*(1-_raw_predictions_!$M124*'Score Dashboard'!$B$2) - _raw_predictions_!$M124*'Score Dashboard'!$B$2*_coefficients_!H$12)/_coefficients_!H$7</f>
        <v>0.67789082538545931</v>
      </c>
      <c r="I124">
        <f>(1-_raw_predictions_!$M124*'Score Dashboard'!$B$2) * _raw_predictions_!I124/_coefficients_!L$2 * (_raw_predictions_!J124-_coefficients_!I$2)/_coefficients_!I$7</f>
        <v>4.7326304410300023E-2</v>
      </c>
      <c r="J124">
        <f>(1-_raw_predictions_!$M124*'Score Dashboard'!$B$2) *_raw_predictions_!K124/_coefficients_!M$2 * (_raw_predictions_!L124-_coefficients_!J$2)/_coefficients_!J$7</f>
        <v>-0.13972497971112988</v>
      </c>
      <c r="K124">
        <f t="shared" si="1"/>
        <v>-2.598220116748347</v>
      </c>
    </row>
    <row r="125" spans="1:11">
      <c r="A125" t="str">
        <f>_raw_predictions_!A125</f>
        <v>Troy Brown Jr.</v>
      </c>
      <c r="B125">
        <f>(_raw_predictions_!B125*(1-_raw_predictions_!$M125*'Score Dashboard'!$B$2) + 'Score Dashboard'!$B$2*_raw_predictions_!$M125*_coefficients_!B$12- _coefficients_!B$2)/_coefficients_!B$7</f>
        <v>-0.81368908248009264</v>
      </c>
      <c r="C125">
        <f>(_raw_predictions_!C125*(1-_raw_predictions_!$M125*'Score Dashboard'!$B$2) + 'Score Dashboard'!$B$2*_raw_predictions_!$M125*_coefficients_!C$12- _coefficients_!C$2)/_coefficients_!C$7</f>
        <v>-0.50527427012603165</v>
      </c>
      <c r="D125">
        <f>(_raw_predictions_!D125*(1-_raw_predictions_!$M125*'Score Dashboard'!$B$2) + 'Score Dashboard'!$B$2*_raw_predictions_!$M125*_coefficients_!D$12- _coefficients_!D$2)/_coefficients_!D$7</f>
        <v>-0.68924235064867201</v>
      </c>
      <c r="E125">
        <f>(_raw_predictions_!E125*(1-_raw_predictions_!$M125*'Score Dashboard'!$B$2) + 'Score Dashboard'!$B$2*_raw_predictions_!$M125*_coefficients_!E$12- _coefficients_!E$2)/_coefficients_!E$7</f>
        <v>-0.18826411090879072</v>
      </c>
      <c r="F125">
        <f>(_raw_predictions_!F125*(1-_raw_predictions_!$M125*'Score Dashboard'!$B$2) + 'Score Dashboard'!$B$2*_raw_predictions_!$M125*_coefficients_!F$12- _coefficients_!F$2)/_coefficients_!F$7</f>
        <v>-0.50683047036809992</v>
      </c>
      <c r="G125">
        <f>(_raw_predictions_!G125*(1-_raw_predictions_!$M125*'Score Dashboard'!$B$2) + 'Score Dashboard'!$B$2*_raw_predictions_!$M125*_coefficients_!G$12- _coefficients_!G$2)/_coefficients_!G$7</f>
        <v>-0.13441638380125939</v>
      </c>
      <c r="H125">
        <f>(_coefficients_!H$2 - _raw_predictions_!H125*(1-_raw_predictions_!$M125*'Score Dashboard'!$B$2) - _raw_predictions_!$M125*'Score Dashboard'!$B$2*_coefficients_!H$12)/_coefficients_!H$7</f>
        <v>0.77113408551145823</v>
      </c>
      <c r="I125">
        <f>(1-_raw_predictions_!$M125*'Score Dashboard'!$B$2) * _raw_predictions_!I125/_coefficients_!L$2 * (_raw_predictions_!J125-_coefficients_!I$2)/_coefficients_!I$7</f>
        <v>-2.1793783671817793E-2</v>
      </c>
      <c r="J125">
        <f>(1-_raw_predictions_!$M125*'Score Dashboard'!$B$2) *_raw_predictions_!K125/_coefficients_!M$2 * (_raw_predictions_!L125-_coefficients_!J$2)/_coefficients_!J$7</f>
        <v>-0.21358776571875474</v>
      </c>
      <c r="K125">
        <f t="shared" si="1"/>
        <v>-2.3019641322120608</v>
      </c>
    </row>
    <row r="126" spans="1:11">
      <c r="A126" t="str">
        <f>_raw_predictions_!A126</f>
        <v>Trey Murphy III</v>
      </c>
      <c r="B126">
        <f>(_raw_predictions_!B126*(1-_raw_predictions_!$M126*'Score Dashboard'!$B$2) + 'Score Dashboard'!$B$2*_raw_predictions_!$M126*_coefficients_!B$12- _coefficients_!B$2)/_coefficients_!B$7</f>
        <v>2.4874752268345061E-2</v>
      </c>
      <c r="C126">
        <f>(_raw_predictions_!C126*(1-_raw_predictions_!$M126*'Score Dashboard'!$B$2) + 'Score Dashboard'!$B$2*_raw_predictions_!$M126*_coefficients_!C$12- _coefficients_!C$2)/_coefficients_!C$7</f>
        <v>-0.45149666592490989</v>
      </c>
      <c r="D126">
        <f>(_raw_predictions_!D126*(1-_raw_predictions_!$M126*'Score Dashboard'!$B$2) + 'Score Dashboard'!$B$2*_raw_predictions_!$M126*_coefficients_!D$12- _coefficients_!D$2)/_coefficients_!D$7</f>
        <v>-0.5695384085819043</v>
      </c>
      <c r="E126">
        <f>(_raw_predictions_!E126*(1-_raw_predictions_!$M126*'Score Dashboard'!$B$2) + 'Score Dashboard'!$B$2*_raw_predictions_!$M126*_coefficients_!E$12- _coefficients_!E$2)/_coefficients_!E$7</f>
        <v>0.23164128616891236</v>
      </c>
      <c r="F126">
        <f>(_raw_predictions_!F126*(1-_raw_predictions_!$M126*'Score Dashboard'!$B$2) + 'Score Dashboard'!$B$2*_raw_predictions_!$M126*_coefficients_!F$12- _coefficients_!F$2)/_coefficients_!F$7</f>
        <v>-8.5912251722571956E-2</v>
      </c>
      <c r="G126">
        <f>(_raw_predictions_!G126*(1-_raw_predictions_!$M126*'Score Dashboard'!$B$2) + 'Score Dashboard'!$B$2*_raw_predictions_!$M126*_coefficients_!G$12- _coefficients_!G$2)/_coefficients_!G$7</f>
        <v>0.5916088273282909</v>
      </c>
      <c r="H126">
        <f>(_coefficients_!H$2 - _raw_predictions_!H126*(1-_raw_predictions_!$M126*'Score Dashboard'!$B$2) - _raw_predictions_!$M126*'Score Dashboard'!$B$2*_coefficients_!H$12)/_coefficients_!H$7</f>
        <v>0.55037333476213302</v>
      </c>
      <c r="I126">
        <f>(1-_raw_predictions_!$M126*'Score Dashboard'!$B$2) * _raw_predictions_!I126/_coefficients_!L$2 * (_raw_predictions_!J126-_coefficients_!I$2)/_coefficients_!I$7</f>
        <v>0.22764403817709528</v>
      </c>
      <c r="J126">
        <f>(1-_raw_predictions_!$M126*'Score Dashboard'!$B$2) *_raw_predictions_!K126/_coefficients_!M$2 * (_raw_predictions_!L126-_coefficients_!J$2)/_coefficients_!J$7</f>
        <v>-0.34174080155196063</v>
      </c>
      <c r="K126">
        <f t="shared" si="1"/>
        <v>0.17745411092342966</v>
      </c>
    </row>
    <row r="127" spans="1:11">
      <c r="A127" t="str">
        <f>_raw_predictions_!A127</f>
        <v>Trey Lyles</v>
      </c>
      <c r="B127">
        <f>(_raw_predictions_!B127*(1-_raw_predictions_!$M127*'Score Dashboard'!$B$2) + 'Score Dashboard'!$B$2*_raw_predictions_!$M127*_coefficients_!B$12- _coefficients_!B$2)/_coefficients_!B$7</f>
        <v>-0.81355194462822999</v>
      </c>
      <c r="C127">
        <f>(_raw_predictions_!C127*(1-_raw_predictions_!$M127*'Score Dashboard'!$B$2) + 'Score Dashboard'!$B$2*_raw_predictions_!$M127*_coefficients_!C$12- _coefficients_!C$2)/_coefficients_!C$7</f>
        <v>-0.34355381412571295</v>
      </c>
      <c r="D127">
        <f>(_raw_predictions_!D127*(1-_raw_predictions_!$M127*'Score Dashboard'!$B$2) + 'Score Dashboard'!$B$2*_raw_predictions_!$M127*_coefficients_!D$12- _coefficients_!D$2)/_coefficients_!D$7</f>
        <v>-0.82820414048065671</v>
      </c>
      <c r="E127">
        <f>(_raw_predictions_!E127*(1-_raw_predictions_!$M127*'Score Dashboard'!$B$2) + 'Score Dashboard'!$B$2*_raw_predictions_!$M127*_coefficients_!E$12- _coefficients_!E$2)/_coefficients_!E$7</f>
        <v>-0.63580090446263959</v>
      </c>
      <c r="F127">
        <f>(_raw_predictions_!F127*(1-_raw_predictions_!$M127*'Score Dashboard'!$B$2) + 'Score Dashboard'!$B$2*_raw_predictions_!$M127*_coefficients_!F$12- _coefficients_!F$2)/_coefficients_!F$7</f>
        <v>-0.31801751485660296</v>
      </c>
      <c r="G127">
        <f>(_raw_predictions_!G127*(1-_raw_predictions_!$M127*'Score Dashboard'!$B$2) + 'Score Dashboard'!$B$2*_raw_predictions_!$M127*_coefficients_!G$12- _coefficients_!G$2)/_coefficients_!G$7</f>
        <v>-0.21512669671225462</v>
      </c>
      <c r="H127">
        <f>(_coefficients_!H$2 - _raw_predictions_!H127*(1-_raw_predictions_!$M127*'Score Dashboard'!$B$2) - _raw_predictions_!$M127*'Score Dashboard'!$B$2*_coefficients_!H$12)/_coefficients_!H$7</f>
        <v>0.66408507817265883</v>
      </c>
      <c r="I127">
        <f>(1-_raw_predictions_!$M127*'Score Dashboard'!$B$2) * _raw_predictions_!I127/_coefficients_!L$2 * (_raw_predictions_!J127-_coefficients_!I$2)/_coefficients_!I$7</f>
        <v>1.4722823729013507E-2</v>
      </c>
      <c r="J127">
        <f>(1-_raw_predictions_!$M127*'Score Dashboard'!$B$2) *_raw_predictions_!K127/_coefficients_!M$2 * (_raw_predictions_!L127-_coefficients_!J$2)/_coefficients_!J$7</f>
        <v>-0.13565069222827789</v>
      </c>
      <c r="K127">
        <f t="shared" si="1"/>
        <v>-2.6110978055927028</v>
      </c>
    </row>
    <row r="128" spans="1:11">
      <c r="A128" t="str">
        <f>_raw_predictions_!A128</f>
        <v>Trevor Keels</v>
      </c>
      <c r="B128">
        <f>(_raw_predictions_!B128*(1-_raw_predictions_!$M128*'Score Dashboard'!$B$2) + 'Score Dashboard'!$B$2*_raw_predictions_!$M128*_coefficients_!B$12- _coefficients_!B$2)/_coefficients_!B$7</f>
        <v>-0.92194238023579134</v>
      </c>
      <c r="C128">
        <f>(_raw_predictions_!C128*(1-_raw_predictions_!$M128*'Score Dashboard'!$B$2) + 'Score Dashboard'!$B$2*_raw_predictions_!$M128*_coefficients_!C$12- _coefficients_!C$2)/_coefficients_!C$7</f>
        <v>-0.80012192201077581</v>
      </c>
      <c r="D128">
        <f>(_raw_predictions_!D128*(1-_raw_predictions_!$M128*'Score Dashboard'!$B$2) + 'Score Dashboard'!$B$2*_raw_predictions_!$M128*_coefficients_!D$12- _coefficients_!D$2)/_coefficients_!D$7</f>
        <v>-0.76259819150744967</v>
      </c>
      <c r="E128">
        <f>(_raw_predictions_!E128*(1-_raw_predictions_!$M128*'Score Dashboard'!$B$2) + 'Score Dashboard'!$B$2*_raw_predictions_!$M128*_coefficients_!E$12- _coefficients_!E$2)/_coefficients_!E$7</f>
        <v>-0.60503020939837371</v>
      </c>
      <c r="F128">
        <f>(_raw_predictions_!F128*(1-_raw_predictions_!$M128*'Score Dashboard'!$B$2) + 'Score Dashboard'!$B$2*_raw_predictions_!$M128*_coefficients_!F$12- _coefficients_!F$2)/_coefficients_!F$7</f>
        <v>-0.51021994937711412</v>
      </c>
      <c r="G128">
        <f>(_raw_predictions_!G128*(1-_raw_predictions_!$M128*'Score Dashboard'!$B$2) + 'Score Dashboard'!$B$2*_raw_predictions_!$M128*_coefficients_!G$12- _coefficients_!G$2)/_coefficients_!G$7</f>
        <v>-0.55901499820769085</v>
      </c>
      <c r="H128">
        <f>(_coefficients_!H$2 - _raw_predictions_!H128*(1-_raw_predictions_!$M128*'Score Dashboard'!$B$2) - _raw_predictions_!$M128*'Score Dashboard'!$B$2*_coefficients_!H$12)/_coefficients_!H$7</f>
        <v>0.7592254103696362</v>
      </c>
      <c r="I128">
        <f>(1-_raw_predictions_!$M128*'Score Dashboard'!$B$2) * _raw_predictions_!I128/_coefficients_!L$2 * (_raw_predictions_!J128-_coefficients_!I$2)/_coefficients_!I$7</f>
        <v>-4.4826972230021807E-2</v>
      </c>
      <c r="J128">
        <f>(1-_raw_predictions_!$M128*'Score Dashboard'!$B$2) *_raw_predictions_!K128/_coefficients_!M$2 * (_raw_predictions_!L128-_coefficients_!J$2)/_coefficients_!J$7</f>
        <v>-8.646064461324178E-2</v>
      </c>
      <c r="K128">
        <f t="shared" si="1"/>
        <v>-3.5309898572108231</v>
      </c>
    </row>
    <row r="129" spans="1:11">
      <c r="A129" t="str">
        <f>_raw_predictions_!A129</f>
        <v>Trevor Hudgins</v>
      </c>
      <c r="B129">
        <f>(_raw_predictions_!B129*(1-_raw_predictions_!$M129*'Score Dashboard'!$B$2) + 'Score Dashboard'!$B$2*_raw_predictions_!$M129*_coefficients_!B$12- _coefficients_!B$2)/_coefficients_!B$7</f>
        <v>-0.87527130644039419</v>
      </c>
      <c r="C129">
        <f>(_raw_predictions_!C129*(1-_raw_predictions_!$M129*'Score Dashboard'!$B$2) + 'Score Dashboard'!$B$2*_raw_predictions_!$M129*_coefficients_!C$12- _coefficients_!C$2)/_coefficients_!C$7</f>
        <v>-0.83167511523150162</v>
      </c>
      <c r="D129">
        <f>(_raw_predictions_!D129*(1-_raw_predictions_!$M129*'Score Dashboard'!$B$2) + 'Score Dashboard'!$B$2*_raw_predictions_!$M129*_coefficients_!D$12- _coefficients_!D$2)/_coefficients_!D$7</f>
        <v>-0.59867957491314372</v>
      </c>
      <c r="E129">
        <f>(_raw_predictions_!E129*(1-_raw_predictions_!$M129*'Score Dashboard'!$B$2) + 'Score Dashboard'!$B$2*_raw_predictions_!$M129*_coefficients_!E$12- _coefficients_!E$2)/_coefficients_!E$7</f>
        <v>-0.55852369640058819</v>
      </c>
      <c r="F129">
        <f>(_raw_predictions_!F129*(1-_raw_predictions_!$M129*'Score Dashboard'!$B$2) + 'Score Dashboard'!$B$2*_raw_predictions_!$M129*_coefficients_!F$12- _coefficients_!F$2)/_coefficients_!F$7</f>
        <v>-0.50958751398497126</v>
      </c>
      <c r="G129">
        <f>(_raw_predictions_!G129*(1-_raw_predictions_!$M129*'Score Dashboard'!$B$2) + 'Score Dashboard'!$B$2*_raw_predictions_!$M129*_coefficients_!G$12- _coefficients_!G$2)/_coefficients_!G$7</f>
        <v>-0.52652617125933765</v>
      </c>
      <c r="H129">
        <f>(_coefficients_!H$2 - _raw_predictions_!H129*(1-_raw_predictions_!$M129*'Score Dashboard'!$B$2) - _raw_predictions_!$M129*'Score Dashboard'!$B$2*_coefficients_!H$12)/_coefficients_!H$7</f>
        <v>0.629440290833155</v>
      </c>
      <c r="I129">
        <f>(1-_raw_predictions_!$M129*'Score Dashboard'!$B$2) * _raw_predictions_!I129/_coefficients_!L$2 * (_raw_predictions_!J129-_coefficients_!I$2)/_coefficients_!I$7</f>
        <v>-3.4468846758065334E-3</v>
      </c>
      <c r="J129">
        <f>(1-_raw_predictions_!$M129*'Score Dashboard'!$B$2) *_raw_predictions_!K129/_coefficients_!M$2 * (_raw_predictions_!L129-_coefficients_!J$2)/_coefficients_!J$7</f>
        <v>-7.0383411669295487E-2</v>
      </c>
      <c r="K129">
        <f t="shared" si="1"/>
        <v>-3.3446533837418833</v>
      </c>
    </row>
    <row r="130" spans="1:11">
      <c r="A130" t="str">
        <f>_raw_predictions_!A130</f>
        <v>Trent Forrest</v>
      </c>
      <c r="B130">
        <f>(_raw_predictions_!B130*(1-_raw_predictions_!$M130*'Score Dashboard'!$B$2) + 'Score Dashboard'!$B$2*_raw_predictions_!$M130*_coefficients_!B$12- _coefficients_!B$2)/_coefficients_!B$7</f>
        <v>-0.96385551621367682</v>
      </c>
      <c r="C130">
        <f>(_raw_predictions_!C130*(1-_raw_predictions_!$M130*'Score Dashboard'!$B$2) + 'Score Dashboard'!$B$2*_raw_predictions_!$M130*_coefficients_!C$12- _coefficients_!C$2)/_coefficients_!C$7</f>
        <v>-0.84628523944451839</v>
      </c>
      <c r="D130">
        <f>(_raw_predictions_!D130*(1-_raw_predictions_!$M130*'Score Dashboard'!$B$2) + 'Score Dashboard'!$B$2*_raw_predictions_!$M130*_coefficients_!D$12- _coefficients_!D$2)/_coefficients_!D$7</f>
        <v>-0.57640257239359938</v>
      </c>
      <c r="E130">
        <f>(_raw_predictions_!E130*(1-_raw_predictions_!$M130*'Score Dashboard'!$B$2) + 'Score Dashboard'!$B$2*_raw_predictions_!$M130*_coefficients_!E$12- _coefficients_!E$2)/_coefficients_!E$7</f>
        <v>-0.57814894994248278</v>
      </c>
      <c r="F130">
        <f>(_raw_predictions_!F130*(1-_raw_predictions_!$M130*'Score Dashboard'!$B$2) + 'Score Dashboard'!$B$2*_raw_predictions_!$M130*_coefficients_!F$12- _coefficients_!F$2)/_coefficients_!F$7</f>
        <v>-0.55165514873241117</v>
      </c>
      <c r="G130">
        <f>(_raw_predictions_!G130*(1-_raw_predictions_!$M130*'Score Dashboard'!$B$2) + 'Score Dashboard'!$B$2*_raw_predictions_!$M130*_coefficients_!G$12- _coefficients_!G$2)/_coefficients_!G$7</f>
        <v>-0.71842051161512599</v>
      </c>
      <c r="H130">
        <f>(_coefficients_!H$2 - _raw_predictions_!H130*(1-_raw_predictions_!$M130*'Score Dashboard'!$B$2) - _raw_predictions_!$M130*'Score Dashboard'!$B$2*_coefficients_!H$12)/_coefficients_!H$7</f>
        <v>0.68178185764123433</v>
      </c>
      <c r="I130">
        <f>(1-_raw_predictions_!$M130*'Score Dashboard'!$B$2) * _raw_predictions_!I130/_coefficients_!L$2 * (_raw_predictions_!J130-_coefficients_!I$2)/_coefficients_!I$7</f>
        <v>-2.3936359746215326E-2</v>
      </c>
      <c r="J130">
        <f>(1-_raw_predictions_!$M130*'Score Dashboard'!$B$2) *_raw_predictions_!K130/_coefficients_!M$2 * (_raw_predictions_!L130-_coefficients_!J$2)/_coefficients_!J$7</f>
        <v>-6.8818014081329579E-2</v>
      </c>
      <c r="K130">
        <f t="shared" si="1"/>
        <v>-3.6457404545281253</v>
      </c>
    </row>
    <row r="131" spans="1:11">
      <c r="A131" t="str">
        <f>_raw_predictions_!A131</f>
        <v>Trendon Watford</v>
      </c>
      <c r="B131">
        <f>(_raw_predictions_!B131*(1-_raw_predictions_!$M131*'Score Dashboard'!$B$2) + 'Score Dashboard'!$B$2*_raw_predictions_!$M131*_coefficients_!B$12- _coefficients_!B$2)/_coefficients_!B$7</f>
        <v>-0.72104690371413083</v>
      </c>
      <c r="C131">
        <f>(_raw_predictions_!C131*(1-_raw_predictions_!$M131*'Score Dashboard'!$B$2) + 'Score Dashboard'!$B$2*_raw_predictions_!$M131*_coefficients_!C$12- _coefficients_!C$2)/_coefficients_!C$7</f>
        <v>-0.46013412227183131</v>
      </c>
      <c r="D131">
        <f>(_raw_predictions_!D131*(1-_raw_predictions_!$M131*'Score Dashboard'!$B$2) + 'Score Dashboard'!$B$2*_raw_predictions_!$M131*_coefficients_!D$12- _coefficients_!D$2)/_coefficients_!D$7</f>
        <v>-0.52247988639823117</v>
      </c>
      <c r="E131">
        <f>(_raw_predictions_!E131*(1-_raw_predictions_!$M131*'Score Dashboard'!$B$2) + 'Score Dashboard'!$B$2*_raw_predictions_!$M131*_coefficients_!E$12- _coefficients_!E$2)/_coefficients_!E$7</f>
        <v>-0.48234343425485415</v>
      </c>
      <c r="F131">
        <f>(_raw_predictions_!F131*(1-_raw_predictions_!$M131*'Score Dashboard'!$B$2) + 'Score Dashboard'!$B$2*_raw_predictions_!$M131*_coefficients_!F$12- _coefficients_!F$2)/_coefficients_!F$7</f>
        <v>-0.38676437844458339</v>
      </c>
      <c r="G131">
        <f>(_raw_predictions_!G131*(1-_raw_predictions_!$M131*'Score Dashboard'!$B$2) + 'Score Dashboard'!$B$2*_raw_predictions_!$M131*_coefficients_!G$12- _coefficients_!G$2)/_coefficients_!G$7</f>
        <v>-0.68866235447583179</v>
      </c>
      <c r="H131">
        <f>(_coefficients_!H$2 - _raw_predictions_!H131*(1-_raw_predictions_!$M131*'Score Dashboard'!$B$2) - _raw_predictions_!$M131*'Score Dashboard'!$B$2*_coefficients_!H$12)/_coefficients_!H$7</f>
        <v>0.49708050490842715</v>
      </c>
      <c r="I131">
        <f>(1-_raw_predictions_!$M131*'Score Dashboard'!$B$2) * _raw_predictions_!I131/_coefficients_!L$2 * (_raw_predictions_!J131-_coefficients_!I$2)/_coefficients_!I$7</f>
        <v>-0.15880790499659403</v>
      </c>
      <c r="J131">
        <f>(1-_raw_predictions_!$M131*'Score Dashboard'!$B$2) *_raw_predictions_!K131/_coefficients_!M$2 * (_raw_predictions_!L131-_coefficients_!J$2)/_coefficients_!J$7</f>
        <v>9.9527723493417306E-2</v>
      </c>
      <c r="K131">
        <f t="shared" ref="K131:K194" si="2">SUM(B131:J131)</f>
        <v>-2.8236307561542122</v>
      </c>
    </row>
    <row r="132" spans="1:11">
      <c r="A132" t="str">
        <f>_raw_predictions_!A132</f>
        <v>Tre Mann</v>
      </c>
      <c r="B132">
        <f>(_raw_predictions_!B132*(1-_raw_predictions_!$M132*'Score Dashboard'!$B$2) + 'Score Dashboard'!$B$2*_raw_predictions_!$M132*_coefficients_!B$12- _coefficients_!B$2)/_coefficients_!B$7</f>
        <v>-0.65368664957802269</v>
      </c>
      <c r="C132">
        <f>(_raw_predictions_!C132*(1-_raw_predictions_!$M132*'Score Dashboard'!$B$2) + 'Score Dashboard'!$B$2*_raw_predictions_!$M132*_coefficients_!C$12- _coefficients_!C$2)/_coefficients_!C$7</f>
        <v>-0.79392714871600079</v>
      </c>
      <c r="D132">
        <f>(_raw_predictions_!D132*(1-_raw_predictions_!$M132*'Score Dashboard'!$B$2) + 'Score Dashboard'!$B$2*_raw_predictions_!$M132*_coefficients_!D$12- _coefficients_!D$2)/_coefficients_!D$7</f>
        <v>-0.39873291804265437</v>
      </c>
      <c r="E132">
        <f>(_raw_predictions_!E132*(1-_raw_predictions_!$M132*'Score Dashboard'!$B$2) + 'Score Dashboard'!$B$2*_raw_predictions_!$M132*_coefficients_!E$12- _coefficients_!E$2)/_coefficients_!E$7</f>
        <v>-0.27026541512348745</v>
      </c>
      <c r="F132">
        <f>(_raw_predictions_!F132*(1-_raw_predictions_!$M132*'Score Dashboard'!$B$2) + 'Score Dashboard'!$B$2*_raw_predictions_!$M132*_coefficients_!F$12- _coefficients_!F$2)/_coefficients_!F$7</f>
        <v>-0.53937594610075512</v>
      </c>
      <c r="G132">
        <f>(_raw_predictions_!G132*(1-_raw_predictions_!$M132*'Score Dashboard'!$B$2) + 'Score Dashboard'!$B$2*_raw_predictions_!$M132*_coefficients_!G$12- _coefficients_!G$2)/_coefficients_!G$7</f>
        <v>-0.2454654126504561</v>
      </c>
      <c r="H132">
        <f>(_coefficients_!H$2 - _raw_predictions_!H132*(1-_raw_predictions_!$M132*'Score Dashboard'!$B$2) - _raw_predictions_!$M132*'Score Dashboard'!$B$2*_coefficients_!H$12)/_coefficients_!H$7</f>
        <v>0.46926117940847173</v>
      </c>
      <c r="I132">
        <f>(1-_raw_predictions_!$M132*'Score Dashboard'!$B$2) * _raw_predictions_!I132/_coefficients_!L$2 * (_raw_predictions_!J132-_coefficients_!I$2)/_coefficients_!I$7</f>
        <v>-1.3764994178780551E-3</v>
      </c>
      <c r="J132">
        <f>(1-_raw_predictions_!$M132*'Score Dashboard'!$B$2) *_raw_predictions_!K132/_coefficients_!M$2 * (_raw_predictions_!L132-_coefficients_!J$2)/_coefficients_!J$7</f>
        <v>-0.38621149372694302</v>
      </c>
      <c r="K132">
        <f t="shared" si="2"/>
        <v>-2.8197803039477267</v>
      </c>
    </row>
    <row r="133" spans="1:11">
      <c r="A133" t="str">
        <f>_raw_predictions_!A133</f>
        <v>Tre Jones</v>
      </c>
      <c r="B133">
        <f>(_raw_predictions_!B133*(1-_raw_predictions_!$M133*'Score Dashboard'!$B$2) + 'Score Dashboard'!$B$2*_raw_predictions_!$M133*_coefficients_!B$12- _coefficients_!B$2)/_coefficients_!B$7</f>
        <v>-0.25486655715369905</v>
      </c>
      <c r="C133">
        <f>(_raw_predictions_!C133*(1-_raw_predictions_!$M133*'Score Dashboard'!$B$2) + 'Score Dashboard'!$B$2*_raw_predictions_!$M133*_coefficients_!C$12- _coefficients_!C$2)/_coefficients_!C$7</f>
        <v>-0.50933727173214471</v>
      </c>
      <c r="D133">
        <f>(_raw_predictions_!D133*(1-_raw_predictions_!$M133*'Score Dashboard'!$B$2) + 'Score Dashboard'!$B$2*_raw_predictions_!$M133*_coefficients_!D$12- _coefficients_!D$2)/_coefficients_!D$7</f>
        <v>0.7172562887384899</v>
      </c>
      <c r="E133">
        <f>(_raw_predictions_!E133*(1-_raw_predictions_!$M133*'Score Dashboard'!$B$2) + 'Score Dashboard'!$B$2*_raw_predictions_!$M133*_coefficients_!E$12- _coefficients_!E$2)/_coefficients_!E$7</f>
        <v>0.31432628914045685</v>
      </c>
      <c r="F133">
        <f>(_raw_predictions_!F133*(1-_raw_predictions_!$M133*'Score Dashboard'!$B$2) + 'Score Dashboard'!$B$2*_raw_predictions_!$M133*_coefficients_!F$12- _coefficients_!F$2)/_coefficients_!F$7</f>
        <v>-0.59564582883483952</v>
      </c>
      <c r="G133">
        <f>(_raw_predictions_!G133*(1-_raw_predictions_!$M133*'Score Dashboard'!$B$2) + 'Score Dashboard'!$B$2*_raw_predictions_!$M133*_coefficients_!G$12- _coefficients_!G$2)/_coefficients_!G$7</f>
        <v>-0.47876064083915437</v>
      </c>
      <c r="H133">
        <f>(_coefficients_!H$2 - _raw_predictions_!H133*(1-_raw_predictions_!$M133*'Score Dashboard'!$B$2) - _raw_predictions_!$M133*'Score Dashboard'!$B$2*_coefficients_!H$12)/_coefficients_!H$7</f>
        <v>9.3830508720951916E-2</v>
      </c>
      <c r="I133">
        <f>(1-_raw_predictions_!$M133*'Score Dashboard'!$B$2) * _raw_predictions_!I133/_coefficients_!L$2 * (_raw_predictions_!J133-_coefficients_!I$2)/_coefficients_!I$7</f>
        <v>0.12501948004646793</v>
      </c>
      <c r="J133">
        <f>(1-_raw_predictions_!$M133*'Score Dashboard'!$B$2) *_raw_predictions_!K133/_coefficients_!M$2 * (_raw_predictions_!L133-_coefficients_!J$2)/_coefficients_!J$7</f>
        <v>-0.28784960076067501</v>
      </c>
      <c r="K133">
        <f t="shared" si="2"/>
        <v>-0.87602733267414612</v>
      </c>
    </row>
    <row r="134" spans="1:11">
      <c r="A134" t="str">
        <f>_raw_predictions_!A134</f>
        <v>Trae Young</v>
      </c>
      <c r="B134">
        <f>(_raw_predictions_!B134*(1-_raw_predictions_!$M134*'Score Dashboard'!$B$2) + 'Score Dashboard'!$B$2*_raw_predictions_!$M134*_coefficients_!B$12- _coefficients_!B$2)/_coefficients_!B$7</f>
        <v>1.084143303861913</v>
      </c>
      <c r="C134">
        <f>(_raw_predictions_!C134*(1-_raw_predictions_!$M134*'Score Dashboard'!$B$2) + 'Score Dashboard'!$B$2*_raw_predictions_!$M134*_coefficients_!C$12- _coefficients_!C$2)/_coefficients_!C$7</f>
        <v>-0.53332173586041953</v>
      </c>
      <c r="D134">
        <f>(_raw_predictions_!D134*(1-_raw_predictions_!$M134*'Score Dashboard'!$B$2) + 'Score Dashboard'!$B$2*_raw_predictions_!$M134*_coefficients_!D$12- _coefficients_!D$2)/_coefficients_!D$7</f>
        <v>1.9944301183596358</v>
      </c>
      <c r="E134">
        <f>(_raw_predictions_!E134*(1-_raw_predictions_!$M134*'Score Dashboard'!$B$2) + 'Score Dashboard'!$B$2*_raw_predictions_!$M134*_coefficients_!E$12- _coefficients_!E$2)/_coefficients_!E$7</f>
        <v>0.1665250777373819</v>
      </c>
      <c r="F134">
        <f>(_raw_predictions_!F134*(1-_raw_predictions_!$M134*'Score Dashboard'!$B$2) + 'Score Dashboard'!$B$2*_raw_predictions_!$M134*_coefficients_!F$12- _coefficients_!F$2)/_coefficients_!F$7</f>
        <v>-0.59614665129331179</v>
      </c>
      <c r="G134">
        <f>(_raw_predictions_!G134*(1-_raw_predictions_!$M134*'Score Dashboard'!$B$2) + 'Score Dashboard'!$B$2*_raw_predictions_!$M134*_coefficients_!G$12- _coefficients_!G$2)/_coefficients_!G$7</f>
        <v>0.36550668904844158</v>
      </c>
      <c r="H134">
        <f>(_coefficients_!H$2 - _raw_predictions_!H134*(1-_raw_predictions_!$M134*'Score Dashboard'!$B$2) - _raw_predictions_!$M134*'Score Dashboard'!$B$2*_coefficients_!H$12)/_coefficients_!H$7</f>
        <v>-1.5741734263731564</v>
      </c>
      <c r="I134">
        <f>(1-_raw_predictions_!$M134*'Score Dashboard'!$B$2) * _raw_predictions_!I134/_coefficients_!L$2 * (_raw_predictions_!J134-_coefficients_!I$2)/_coefficients_!I$7</f>
        <v>1.3062242730394036</v>
      </c>
      <c r="J134">
        <f>(1-_raw_predictions_!$M134*'Score Dashboard'!$B$2) *_raw_predictions_!K134/_coefficients_!M$2 * (_raw_predictions_!L134-_coefficients_!J$2)/_coefficients_!J$7</f>
        <v>-0.66126079685348105</v>
      </c>
      <c r="K134">
        <f t="shared" si="2"/>
        <v>1.5519268516664071</v>
      </c>
    </row>
    <row r="135" spans="1:11">
      <c r="A135" t="str">
        <f>_raw_predictions_!A135</f>
        <v>Torrey Craig</v>
      </c>
      <c r="B135">
        <f>(_raw_predictions_!B135*(1-_raw_predictions_!$M135*'Score Dashboard'!$B$2) + 'Score Dashboard'!$B$2*_raw_predictions_!$M135*_coefficients_!B$12- _coefficients_!B$2)/_coefficients_!B$7</f>
        <v>-0.79850847045822004</v>
      </c>
      <c r="C135">
        <f>(_raw_predictions_!C135*(1-_raw_predictions_!$M135*'Score Dashboard'!$B$2) + 'Score Dashboard'!$B$2*_raw_predictions_!$M135*_coefficients_!C$12- _coefficients_!C$2)/_coefficients_!C$7</f>
        <v>-0.29880921079557482</v>
      </c>
      <c r="D135">
        <f>(_raw_predictions_!D135*(1-_raw_predictions_!$M135*'Score Dashboard'!$B$2) + 'Score Dashboard'!$B$2*_raw_predictions_!$M135*_coefficients_!D$12- _coefficients_!D$2)/_coefficients_!D$7</f>
        <v>-0.67955857341181514</v>
      </c>
      <c r="E135">
        <f>(_raw_predictions_!E135*(1-_raw_predictions_!$M135*'Score Dashboard'!$B$2) + 'Score Dashboard'!$B$2*_raw_predictions_!$M135*_coefficients_!E$12- _coefficients_!E$2)/_coefficients_!E$7</f>
        <v>-0.34327669825921098</v>
      </c>
      <c r="F135">
        <f>(_raw_predictions_!F135*(1-_raw_predictions_!$M135*'Score Dashboard'!$B$2) + 'Score Dashboard'!$B$2*_raw_predictions_!$M135*_coefficients_!F$12- _coefficients_!F$2)/_coefficients_!F$7</f>
        <v>-2.2141680335032554E-2</v>
      </c>
      <c r="G135">
        <f>(_raw_predictions_!G135*(1-_raw_predictions_!$M135*'Score Dashboard'!$B$2) + 'Score Dashboard'!$B$2*_raw_predictions_!$M135*_coefficients_!G$12- _coefficients_!G$2)/_coefficients_!G$7</f>
        <v>-0.11725117075188246</v>
      </c>
      <c r="H135">
        <f>(_coefficients_!H$2 - _raw_predictions_!H135*(1-_raw_predictions_!$M135*'Score Dashboard'!$B$2) - _raw_predictions_!$M135*'Score Dashboard'!$B$2*_coefficients_!H$12)/_coefficients_!H$7</f>
        <v>0.66769404142262656</v>
      </c>
      <c r="I135">
        <f>(1-_raw_predictions_!$M135*'Score Dashboard'!$B$2) * _raw_predictions_!I135/_coefficients_!L$2 * (_raw_predictions_!J135-_coefficients_!I$2)/_coefficients_!I$7</f>
        <v>-4.2494501963586007E-2</v>
      </c>
      <c r="J135">
        <f>(1-_raw_predictions_!$M135*'Score Dashboard'!$B$2) *_raw_predictions_!K135/_coefficients_!M$2 * (_raw_predictions_!L135-_coefficients_!J$2)/_coefficients_!J$7</f>
        <v>-0.20126978903179382</v>
      </c>
      <c r="K135">
        <f t="shared" si="2"/>
        <v>-1.8356160535844892</v>
      </c>
    </row>
    <row r="136" spans="1:11">
      <c r="A136" t="str">
        <f>_raw_predictions_!A136</f>
        <v>Tony Bradley</v>
      </c>
      <c r="B136">
        <f>(_raw_predictions_!B136*(1-_raw_predictions_!$M136*'Score Dashboard'!$B$2) + 'Score Dashboard'!$B$2*_raw_predictions_!$M136*_coefficients_!B$12- _coefficients_!B$2)/_coefficients_!B$7</f>
        <v>-0.95621279432091155</v>
      </c>
      <c r="C136">
        <f>(_raw_predictions_!C136*(1-_raw_predictions_!$M136*'Score Dashboard'!$B$2) + 'Score Dashboard'!$B$2*_raw_predictions_!$M136*_coefficients_!C$12- _coefficients_!C$2)/_coefficients_!C$7</f>
        <v>-0.75820965543984864</v>
      </c>
      <c r="D136">
        <f>(_raw_predictions_!D136*(1-_raw_predictions_!$M136*'Score Dashboard'!$B$2) + 'Score Dashboard'!$B$2*_raw_predictions_!$M136*_coefficients_!D$12- _coefficients_!D$2)/_coefficients_!D$7</f>
        <v>-0.7836425938724827</v>
      </c>
      <c r="E136">
        <f>(_raw_predictions_!E136*(1-_raw_predictions_!$M136*'Score Dashboard'!$B$2) + 'Score Dashboard'!$B$2*_raw_predictions_!$M136*_coefficients_!E$12- _coefficients_!E$2)/_coefficients_!E$7</f>
        <v>-0.6906136817699039</v>
      </c>
      <c r="F136">
        <f>(_raw_predictions_!F136*(1-_raw_predictions_!$M136*'Score Dashboard'!$B$2) + 'Score Dashboard'!$B$2*_raw_predictions_!$M136*_coefficients_!F$12- _coefficients_!F$2)/_coefficients_!F$7</f>
        <v>-0.37953143115260374</v>
      </c>
      <c r="G136">
        <f>(_raw_predictions_!G136*(1-_raw_predictions_!$M136*'Score Dashboard'!$B$2) + 'Score Dashboard'!$B$2*_raw_predictions_!$M136*_coefficients_!G$12- _coefficients_!G$2)/_coefficients_!G$7</f>
        <v>-0.66308977493082577</v>
      </c>
      <c r="H136">
        <f>(_coefficients_!H$2 - _raw_predictions_!H136*(1-_raw_predictions_!$M136*'Score Dashboard'!$B$2) - _raw_predictions_!$M136*'Score Dashboard'!$B$2*_coefficients_!H$12)/_coefficients_!H$7</f>
        <v>0.77907783418261678</v>
      </c>
      <c r="I136">
        <f>(1-_raw_predictions_!$M136*'Score Dashboard'!$B$2) * _raw_predictions_!I136/_coefficients_!L$2 * (_raw_predictions_!J136-_coefficients_!I$2)/_coefficients_!I$7</f>
        <v>-2.9021151073806015E-2</v>
      </c>
      <c r="J136">
        <f>(1-_raw_predictions_!$M136*'Score Dashboard'!$B$2) *_raw_predictions_!K136/_coefficients_!M$2 * (_raw_predictions_!L136-_coefficients_!J$2)/_coefficients_!J$7</f>
        <v>3.0053637607176113E-2</v>
      </c>
      <c r="K136">
        <f t="shared" si="2"/>
        <v>-3.4511896107705899</v>
      </c>
    </row>
    <row r="137" spans="1:11">
      <c r="A137" t="str">
        <f>_raw_predictions_!A137</f>
        <v>Tobias Harris</v>
      </c>
      <c r="B137">
        <f>(_raw_predictions_!B137*(1-_raw_predictions_!$M137*'Score Dashboard'!$B$2) + 'Score Dashboard'!$B$2*_raw_predictions_!$M137*_coefficients_!B$12- _coefficients_!B$2)/_coefficients_!B$7</f>
        <v>-8.4212928889163458E-2</v>
      </c>
      <c r="C137">
        <f>(_raw_predictions_!C137*(1-_raw_predictions_!$M137*'Score Dashboard'!$B$2) + 'Score Dashboard'!$B$2*_raw_predictions_!$M137*_coefficients_!C$12- _coefficients_!C$2)/_coefficients_!C$7</f>
        <v>6.0013819920425537E-2</v>
      </c>
      <c r="D137">
        <f>(_raw_predictions_!D137*(1-_raw_predictions_!$M137*'Score Dashboard'!$B$2) + 'Score Dashboard'!$B$2*_raw_predictions_!$M137*_coefficients_!D$12- _coefficients_!D$2)/_coefficients_!D$7</f>
        <v>-0.28824353824393295</v>
      </c>
      <c r="E137">
        <f>(_raw_predictions_!E137*(1-_raw_predictions_!$M137*'Score Dashboard'!$B$2) + 'Score Dashboard'!$B$2*_raw_predictions_!$M137*_coefficients_!E$12- _coefficients_!E$2)/_coefficients_!E$7</f>
        <v>-0.14658909425261465</v>
      </c>
      <c r="F137">
        <f>(_raw_predictions_!F137*(1-_raw_predictions_!$M137*'Score Dashboard'!$B$2) + 'Score Dashboard'!$B$2*_raw_predictions_!$M137*_coefficients_!F$12- _coefficients_!F$2)/_coefficients_!F$7</f>
        <v>-0.13738395053799185</v>
      </c>
      <c r="G137">
        <f>(_raw_predictions_!G137*(1-_raw_predictions_!$M137*'Score Dashboard'!$B$2) + 'Score Dashboard'!$B$2*_raw_predictions_!$M137*_coefficients_!G$12- _coefficients_!G$2)/_coefficients_!G$7</f>
        <v>8.135414323008068E-2</v>
      </c>
      <c r="H137">
        <f>(_coefficients_!H$2 - _raw_predictions_!H137*(1-_raw_predictions_!$M137*'Score Dashboard'!$B$2) - _raw_predictions_!$M137*'Score Dashboard'!$B$2*_coefficients_!H$12)/_coefficients_!H$7</f>
        <v>0.26131082901923725</v>
      </c>
      <c r="I137">
        <f>(1-_raw_predictions_!$M137*'Score Dashboard'!$B$2) * _raw_predictions_!I137/_coefficients_!L$2 * (_raw_predictions_!J137-_coefficients_!I$2)/_coefficients_!I$7</f>
        <v>0.17038403288363335</v>
      </c>
      <c r="J137">
        <f>(1-_raw_predictions_!$M137*'Score Dashboard'!$B$2) *_raw_predictions_!K137/_coefficients_!M$2 * (_raw_predictions_!L137-_coefficients_!J$2)/_coefficients_!J$7</f>
        <v>-3.4368287098193825E-2</v>
      </c>
      <c r="K137">
        <f t="shared" si="2"/>
        <v>-0.11773497396851999</v>
      </c>
    </row>
    <row r="138" spans="1:11">
      <c r="A138" t="str">
        <f>_raw_predictions_!A138</f>
        <v>Tim Hardaway Jr.</v>
      </c>
      <c r="B138">
        <f>(_raw_predictions_!B138*(1-_raw_predictions_!$M138*'Score Dashboard'!$B$2) + 'Score Dashboard'!$B$2*_raw_predictions_!$M138*_coefficients_!B$12- _coefficients_!B$2)/_coefficients_!B$7</f>
        <v>-0.26555615793190102</v>
      </c>
      <c r="C138">
        <f>(_raw_predictions_!C138*(1-_raw_predictions_!$M138*'Score Dashboard'!$B$2) + 'Score Dashboard'!$B$2*_raw_predictions_!$M138*_coefficients_!C$12- _coefficients_!C$2)/_coefficients_!C$7</f>
        <v>-0.59182812925990891</v>
      </c>
      <c r="D138">
        <f>(_raw_predictions_!D138*(1-_raw_predictions_!$M138*'Score Dashboard'!$B$2) + 'Score Dashboard'!$B$2*_raw_predictions_!$M138*_coefficients_!D$12- _coefficients_!D$2)/_coefficients_!D$7</f>
        <v>-0.58908343111481354</v>
      </c>
      <c r="E138">
        <f>(_raw_predictions_!E138*(1-_raw_predictions_!$M138*'Score Dashboard'!$B$2) + 'Score Dashboard'!$B$2*_raw_predictions_!$M138*_coefficients_!E$12- _coefficients_!E$2)/_coefficients_!E$7</f>
        <v>-0.30509082818212102</v>
      </c>
      <c r="F138">
        <f>(_raw_predictions_!F138*(1-_raw_predictions_!$M138*'Score Dashboard'!$B$2) + 'Score Dashboard'!$B$2*_raw_predictions_!$M138*_coefficients_!F$12- _coefficients_!F$2)/_coefficients_!F$7</f>
        <v>-0.56098792179808965</v>
      </c>
      <c r="G138">
        <f>(_raw_predictions_!G138*(1-_raw_predictions_!$M138*'Score Dashboard'!$B$2) + 'Score Dashboard'!$B$2*_raw_predictions_!$M138*_coefficients_!G$12- _coefficients_!G$2)/_coefficients_!G$7</f>
        <v>0.65695852556393908</v>
      </c>
      <c r="H138">
        <f>(_coefficients_!H$2 - _raw_predictions_!H138*(1-_raw_predictions_!$M138*'Score Dashboard'!$B$2) - _raw_predictions_!$M138*'Score Dashboard'!$B$2*_coefficients_!H$12)/_coefficients_!H$7</f>
        <v>0.69452149859218026</v>
      </c>
      <c r="I138">
        <f>(1-_raw_predictions_!$M138*'Score Dashboard'!$B$2) * _raw_predictions_!I138/_coefficients_!L$2 * (_raw_predictions_!J138-_coefficients_!I$2)/_coefficients_!I$7</f>
        <v>-4.4058946573042337E-2</v>
      </c>
      <c r="J138">
        <f>(1-_raw_predictions_!$M138*'Score Dashboard'!$B$2) *_raw_predictions_!K138/_coefficients_!M$2 * (_raw_predictions_!L138-_coefficients_!J$2)/_coefficients_!J$7</f>
        <v>-0.66819246187486159</v>
      </c>
      <c r="K138">
        <f t="shared" si="2"/>
        <v>-1.6733178525786188</v>
      </c>
    </row>
    <row r="139" spans="1:11">
      <c r="A139" t="str">
        <f>_raw_predictions_!A139</f>
        <v>Thomas Bryant</v>
      </c>
      <c r="B139">
        <f>(_raw_predictions_!B139*(1-_raw_predictions_!$M139*'Score Dashboard'!$B$2) + 'Score Dashboard'!$B$2*_raw_predictions_!$M139*_coefficients_!B$12- _coefficients_!B$2)/_coefficients_!B$7</f>
        <v>-0.64183339760006608</v>
      </c>
      <c r="C139">
        <f>(_raw_predictions_!C139*(1-_raw_predictions_!$M139*'Score Dashboard'!$B$2) + 'Score Dashboard'!$B$2*_raw_predictions_!$M139*_coefficients_!C$12- _coefficients_!C$2)/_coefficients_!C$7</f>
        <v>-1.2689979976299656E-2</v>
      </c>
      <c r="D139">
        <f>(_raw_predictions_!D139*(1-_raw_predictions_!$M139*'Score Dashboard'!$B$2) + 'Score Dashboard'!$B$2*_raw_predictions_!$M139*_coefficients_!D$12- _coefficients_!D$2)/_coefficients_!D$7</f>
        <v>-0.87797297925023265</v>
      </c>
      <c r="E139">
        <f>(_raw_predictions_!E139*(1-_raw_predictions_!$M139*'Score Dashboard'!$B$2) + 'Score Dashboard'!$B$2*_raw_predictions_!$M139*_coefficients_!E$12- _coefficients_!E$2)/_coefficients_!E$7</f>
        <v>-0.64783899707755777</v>
      </c>
      <c r="F139">
        <f>(_raw_predictions_!F139*(1-_raw_predictions_!$M139*'Score Dashboard'!$B$2) + 'Score Dashboard'!$B$2*_raw_predictions_!$M139*_coefficients_!F$12- _coefficients_!F$2)/_coefficients_!F$7</f>
        <v>-0.15280799098746092</v>
      </c>
      <c r="G139">
        <f>(_raw_predictions_!G139*(1-_raw_predictions_!$M139*'Score Dashboard'!$B$2) + 'Score Dashboard'!$B$2*_raw_predictions_!$M139*_coefficients_!G$12- _coefficients_!G$2)/_coefficients_!G$7</f>
        <v>-0.62775551106989458</v>
      </c>
      <c r="H139">
        <f>(_coefficients_!H$2 - _raw_predictions_!H139*(1-_raw_predictions_!$M139*'Score Dashboard'!$B$2) - _raw_predictions_!$M139*'Score Dashboard'!$B$2*_coefficients_!H$12)/_coefficients_!H$7</f>
        <v>0.68369749585875961</v>
      </c>
      <c r="I139">
        <f>(1-_raw_predictions_!$M139*'Score Dashboard'!$B$2) * _raw_predictions_!I139/_coefficients_!L$2 * (_raw_predictions_!J139-_coefficients_!I$2)/_coefficients_!I$7</f>
        <v>-0.15791474851968937</v>
      </c>
      <c r="J139">
        <f>(1-_raw_predictions_!$M139*'Score Dashboard'!$B$2) *_raw_predictions_!K139/_coefficients_!M$2 * (_raw_predictions_!L139-_coefficients_!J$2)/_coefficients_!J$7</f>
        <v>0.45544316343501523</v>
      </c>
      <c r="K139">
        <f t="shared" si="2"/>
        <v>-1.979672945187426</v>
      </c>
    </row>
    <row r="140" spans="1:11">
      <c r="A140" t="str">
        <f>_raw_predictions_!A140</f>
        <v>Theo Pinson</v>
      </c>
      <c r="B140">
        <f>(_raw_predictions_!B140*(1-_raw_predictions_!$M140*'Score Dashboard'!$B$2) + 'Score Dashboard'!$B$2*_raw_predictions_!$M140*_coefficients_!B$12- _coefficients_!B$2)/_coefficients_!B$7</f>
        <v>-0.84342920788314457</v>
      </c>
      <c r="C140">
        <f>(_raw_predictions_!C140*(1-_raw_predictions_!$M140*'Score Dashboard'!$B$2) + 'Score Dashboard'!$B$2*_raw_predictions_!$M140*_coefficients_!C$12- _coefficients_!C$2)/_coefficients_!C$7</f>
        <v>-0.78477136106732048</v>
      </c>
      <c r="D140">
        <f>(_raw_predictions_!D140*(1-_raw_predictions_!$M140*'Score Dashboard'!$B$2) + 'Score Dashboard'!$B$2*_raw_predictions_!$M140*_coefficients_!D$12- _coefficients_!D$2)/_coefficients_!D$7</f>
        <v>-0.69557874163578437</v>
      </c>
      <c r="E140">
        <f>(_raw_predictions_!E140*(1-_raw_predictions_!$M140*'Score Dashboard'!$B$2) + 'Score Dashboard'!$B$2*_raw_predictions_!$M140*_coefficients_!E$12- _coefficients_!E$2)/_coefficients_!E$7</f>
        <v>-0.54964449293440565</v>
      </c>
      <c r="F140">
        <f>(_raw_predictions_!F140*(1-_raw_predictions_!$M140*'Score Dashboard'!$B$2) + 'Score Dashboard'!$B$2*_raw_predictions_!$M140*_coefficients_!F$12- _coefficients_!F$2)/_coefficients_!F$7</f>
        <v>-0.4965301657294891</v>
      </c>
      <c r="G140">
        <f>(_raw_predictions_!G140*(1-_raw_predictions_!$M140*'Score Dashboard'!$B$2) + 'Score Dashboard'!$B$2*_raw_predictions_!$M140*_coefficients_!G$12- _coefficients_!G$2)/_coefficients_!G$7</f>
        <v>-0.4157709679238239</v>
      </c>
      <c r="H140">
        <f>(_coefficients_!H$2 - _raw_predictions_!H140*(1-_raw_predictions_!$M140*'Score Dashboard'!$B$2) - _raw_predictions_!$M140*'Score Dashboard'!$B$2*_coefficients_!H$12)/_coefficients_!H$7</f>
        <v>0.77867747069631421</v>
      </c>
      <c r="I140">
        <f>(1-_raw_predictions_!$M140*'Score Dashboard'!$B$2) * _raw_predictions_!I140/_coefficients_!L$2 * (_raw_predictions_!J140-_coefficients_!I$2)/_coefficients_!I$7</f>
        <v>5.5244179338049867E-3</v>
      </c>
      <c r="J140">
        <f>(1-_raw_predictions_!$M140*'Score Dashboard'!$B$2) *_raw_predictions_!K140/_coefficients_!M$2 * (_raw_predictions_!L140-_coefficients_!J$2)/_coefficients_!J$7</f>
        <v>-8.8506447271208641E-2</v>
      </c>
      <c r="K140">
        <f t="shared" si="2"/>
        <v>-3.0900294958150574</v>
      </c>
    </row>
    <row r="141" spans="1:11">
      <c r="A141" t="str">
        <f>_raw_predictions_!A141</f>
        <v>Theo Maledon</v>
      </c>
      <c r="B141">
        <f>(_raw_predictions_!B141*(1-_raw_predictions_!$M141*'Score Dashboard'!$B$2) + 'Score Dashboard'!$B$2*_raw_predictions_!$M141*_coefficients_!B$12- _coefficients_!B$2)/_coefficients_!B$7</f>
        <v>-0.72427416708348069</v>
      </c>
      <c r="C141">
        <f>(_raw_predictions_!C141*(1-_raw_predictions_!$M141*'Score Dashboard'!$B$2) + 'Score Dashboard'!$B$2*_raw_predictions_!$M141*_coefficients_!C$12- _coefficients_!C$2)/_coefficients_!C$7</f>
        <v>-0.66587052916925316</v>
      </c>
      <c r="D141">
        <f>(_raw_predictions_!D141*(1-_raw_predictions_!$M141*'Score Dashboard'!$B$2) + 'Score Dashboard'!$B$2*_raw_predictions_!$M141*_coefficients_!D$12- _coefficients_!D$2)/_coefficients_!D$7</f>
        <v>-0.13691149865513344</v>
      </c>
      <c r="E141">
        <f>(_raw_predictions_!E141*(1-_raw_predictions_!$M141*'Score Dashboard'!$B$2) + 'Score Dashboard'!$B$2*_raw_predictions_!$M141*_coefficients_!E$12- _coefficients_!E$2)/_coefficients_!E$7</f>
        <v>-0.17051387443346402</v>
      </c>
      <c r="F141">
        <f>(_raw_predictions_!F141*(1-_raw_predictions_!$M141*'Score Dashboard'!$B$2) + 'Score Dashboard'!$B$2*_raw_predictions_!$M141*_coefficients_!F$12- _coefficients_!F$2)/_coefficients_!F$7</f>
        <v>-0.44631811881908512</v>
      </c>
      <c r="G141">
        <f>(_raw_predictions_!G141*(1-_raw_predictions_!$M141*'Score Dashboard'!$B$2) + 'Score Dashboard'!$B$2*_raw_predictions_!$M141*_coefficients_!G$12- _coefficients_!G$2)/_coefficients_!G$7</f>
        <v>-0.42947620608607495</v>
      </c>
      <c r="H141">
        <f>(_coefficients_!H$2 - _raw_predictions_!H141*(1-_raw_predictions_!$M141*'Score Dashboard'!$B$2) - _raw_predictions_!$M141*'Score Dashboard'!$B$2*_coefficients_!H$12)/_coefficients_!H$7</f>
        <v>0.31286910340030138</v>
      </c>
      <c r="I141">
        <f>(1-_raw_predictions_!$M141*'Score Dashboard'!$B$2) * _raw_predictions_!I141/_coefficients_!L$2 * (_raw_predictions_!J141-_coefficients_!I$2)/_coefficients_!I$7</f>
        <v>-7.6945469679110964E-2</v>
      </c>
      <c r="J141">
        <f>(1-_raw_predictions_!$M141*'Score Dashboard'!$B$2) *_raw_predictions_!K141/_coefficients_!M$2 * (_raw_predictions_!L141-_coefficients_!J$2)/_coefficients_!J$7</f>
        <v>-0.25003138032490269</v>
      </c>
      <c r="K141">
        <f t="shared" si="2"/>
        <v>-2.5874721408502039</v>
      </c>
    </row>
    <row r="142" spans="1:11">
      <c r="A142" t="str">
        <f>_raw_predictions_!A142</f>
        <v>Thanasis Antetokounmpo</v>
      </c>
      <c r="B142">
        <f>(_raw_predictions_!B142*(1-_raw_predictions_!$M142*'Score Dashboard'!$B$2) + 'Score Dashboard'!$B$2*_raw_predictions_!$M142*_coefficients_!B$12- _coefficients_!B$2)/_coefficients_!B$7</f>
        <v>-0.95006191562713072</v>
      </c>
      <c r="C142">
        <f>(_raw_predictions_!C142*(1-_raw_predictions_!$M142*'Score Dashboard'!$B$2) + 'Score Dashboard'!$B$2*_raw_predictions_!$M142*_coefficients_!C$12- _coefficients_!C$2)/_coefficients_!C$7</f>
        <v>-0.80471248960276631</v>
      </c>
      <c r="D142">
        <f>(_raw_predictions_!D142*(1-_raw_predictions_!$M142*'Score Dashboard'!$B$2) + 'Score Dashboard'!$B$2*_raw_predictions_!$M142*_coefficients_!D$12- _coefficients_!D$2)/_coefficients_!D$7</f>
        <v>-0.7557641505580599</v>
      </c>
      <c r="E142">
        <f>(_raw_predictions_!E142*(1-_raw_predictions_!$M142*'Score Dashboard'!$B$2) + 'Score Dashboard'!$B$2*_raw_predictions_!$M142*_coefficients_!E$12- _coefficients_!E$2)/_coefficients_!E$7</f>
        <v>-0.62144051467103889</v>
      </c>
      <c r="F142">
        <f>(_raw_predictions_!F142*(1-_raw_predictions_!$M142*'Score Dashboard'!$B$2) + 'Score Dashboard'!$B$2*_raw_predictions_!$M142*_coefficients_!F$12- _coefficients_!F$2)/_coefficients_!F$7</f>
        <v>-0.50078823527050187</v>
      </c>
      <c r="G142">
        <f>(_raw_predictions_!G142*(1-_raw_predictions_!$M142*'Score Dashboard'!$B$2) + 'Score Dashboard'!$B$2*_raw_predictions_!$M142*_coefficients_!G$12- _coefficients_!G$2)/_coefficients_!G$7</f>
        <v>-0.67047487261054806</v>
      </c>
      <c r="H142">
        <f>(_coefficients_!H$2 - _raw_predictions_!H142*(1-_raw_predictions_!$M142*'Score Dashboard'!$B$2) - _raw_predictions_!$M142*'Score Dashboard'!$B$2*_coefficients_!H$12)/_coefficients_!H$7</f>
        <v>0.74522344569944721</v>
      </c>
      <c r="I142">
        <f>(1-_raw_predictions_!$M142*'Score Dashboard'!$B$2) * _raw_predictions_!I142/_coefficients_!L$2 * (_raw_predictions_!J142-_coefficients_!I$2)/_coefficients_!I$7</f>
        <v>-3.4988384665079933E-2</v>
      </c>
      <c r="J142">
        <f>(1-_raw_predictions_!$M142*'Score Dashboard'!$B$2) *_raw_predictions_!K142/_coefficients_!M$2 * (_raw_predictions_!L142-_coefficients_!J$2)/_coefficients_!J$7</f>
        <v>-1.8582417740339051E-2</v>
      </c>
      <c r="K142">
        <f t="shared" si="2"/>
        <v>-3.6115895350460177</v>
      </c>
    </row>
    <row r="143" spans="1:11">
      <c r="A143" t="str">
        <f>_raw_predictions_!A143</f>
        <v>Thaddeus Young</v>
      </c>
      <c r="B143">
        <f>(_raw_predictions_!B143*(1-_raw_predictions_!$M143*'Score Dashboard'!$B$2) + 'Score Dashboard'!$B$2*_raw_predictions_!$M143*_coefficients_!B$12- _coefficients_!B$2)/_coefficients_!B$7</f>
        <v>-0.99100055749953897</v>
      </c>
      <c r="C143">
        <f>(_raw_predictions_!C143*(1-_raw_predictions_!$M143*'Score Dashboard'!$B$2) + 'Score Dashboard'!$B$2*_raw_predictions_!$M143*_coefficients_!C$12- _coefficients_!C$2)/_coefficients_!C$7</f>
        <v>-0.68702396332076954</v>
      </c>
      <c r="D143">
        <f>(_raw_predictions_!D143*(1-_raw_predictions_!$M143*'Score Dashboard'!$B$2) + 'Score Dashboard'!$B$2*_raw_predictions_!$M143*_coefficients_!D$12- _coefficients_!D$2)/_coefficients_!D$7</f>
        <v>-0.69763962191980144</v>
      </c>
      <c r="E143">
        <f>(_raw_predictions_!E143*(1-_raw_predictions_!$M143*'Score Dashboard'!$B$2) + 'Score Dashboard'!$B$2*_raw_predictions_!$M143*_coefficients_!E$12- _coefficients_!E$2)/_coefficients_!E$7</f>
        <v>-0.215322106133294</v>
      </c>
      <c r="F143">
        <f>(_raw_predictions_!F143*(1-_raw_predictions_!$M143*'Score Dashboard'!$B$2) + 'Score Dashboard'!$B$2*_raw_predictions_!$M143*_coefficients_!F$12- _coefficients_!F$2)/_coefficients_!F$7</f>
        <v>-0.52170126095088687</v>
      </c>
      <c r="G143">
        <f>(_raw_predictions_!G143*(1-_raw_predictions_!$M143*'Score Dashboard'!$B$2) + 'Score Dashboard'!$B$2*_raw_predictions_!$M143*_coefficients_!G$12- _coefficients_!G$2)/_coefficients_!G$7</f>
        <v>-0.72574292493268844</v>
      </c>
      <c r="H143">
        <f>(_coefficients_!H$2 - _raw_predictions_!H143*(1-_raw_predictions_!$M143*'Score Dashboard'!$B$2) - _raw_predictions_!$M143*'Score Dashboard'!$B$2*_coefficients_!H$12)/_coefficients_!H$7</f>
        <v>0.70025122191536582</v>
      </c>
      <c r="I143">
        <f>(1-_raw_predictions_!$M143*'Score Dashboard'!$B$2) * _raw_predictions_!I143/_coefficients_!L$2 * (_raw_predictions_!J143-_coefficients_!I$2)/_coefficients_!I$7</f>
        <v>-0.10200271493585901</v>
      </c>
      <c r="J143">
        <f>(1-_raw_predictions_!$M143*'Score Dashboard'!$B$2) *_raw_predictions_!K143/_coefficients_!M$2 * (_raw_predictions_!L143-_coefficients_!J$2)/_coefficients_!J$7</f>
        <v>2.0930552885884433E-2</v>
      </c>
      <c r="K143">
        <f t="shared" si="2"/>
        <v>-3.2192513748915883</v>
      </c>
    </row>
    <row r="144" spans="1:11">
      <c r="A144" t="str">
        <f>_raw_predictions_!A144</f>
        <v>Terry Taylor</v>
      </c>
      <c r="B144">
        <f>(_raw_predictions_!B144*(1-_raw_predictions_!$M144*'Score Dashboard'!$B$2) + 'Score Dashboard'!$B$2*_raw_predictions_!$M144*_coefficients_!B$12- _coefficients_!B$2)/_coefficients_!B$7</f>
        <v>-0.92236018752737481</v>
      </c>
      <c r="C144">
        <f>(_raw_predictions_!C144*(1-_raw_predictions_!$M144*'Score Dashboard'!$B$2) + 'Score Dashboard'!$B$2*_raw_predictions_!$M144*_coefficients_!C$12- _coefficients_!C$2)/_coefficients_!C$7</f>
        <v>-0.70265654788560328</v>
      </c>
      <c r="D144">
        <f>(_raw_predictions_!D144*(1-_raw_predictions_!$M144*'Score Dashboard'!$B$2) + 'Score Dashboard'!$B$2*_raw_predictions_!$M144*_coefficients_!D$12- _coefficients_!D$2)/_coefficients_!D$7</f>
        <v>-0.77694167766267885</v>
      </c>
      <c r="E144">
        <f>(_raw_predictions_!E144*(1-_raw_predictions_!$M144*'Score Dashboard'!$B$2) + 'Score Dashboard'!$B$2*_raw_predictions_!$M144*_coefficients_!E$12- _coefficients_!E$2)/_coefficients_!E$7</f>
        <v>-0.65066474505134231</v>
      </c>
      <c r="F144">
        <f>(_raw_predictions_!F144*(1-_raw_predictions_!$M144*'Score Dashboard'!$B$2) + 'Score Dashboard'!$B$2*_raw_predictions_!$M144*_coefficients_!F$12- _coefficients_!F$2)/_coefficients_!F$7</f>
        <v>-0.45808281379804439</v>
      </c>
      <c r="G144">
        <f>(_raw_predictions_!G144*(1-_raw_predictions_!$M144*'Score Dashboard'!$B$2) + 'Score Dashboard'!$B$2*_raw_predictions_!$M144*_coefficients_!G$12- _coefficients_!G$2)/_coefficients_!G$7</f>
        <v>-0.637295081690331</v>
      </c>
      <c r="H144">
        <f>(_coefficients_!H$2 - _raw_predictions_!H144*(1-_raw_predictions_!$M144*'Score Dashboard'!$B$2) - _raw_predictions_!$M144*'Score Dashboard'!$B$2*_coefficients_!H$12)/_coefficients_!H$7</f>
        <v>0.75607363317812681</v>
      </c>
      <c r="I144">
        <f>(1-_raw_predictions_!$M144*'Score Dashboard'!$B$2) * _raw_predictions_!I144/_coefficients_!L$2 * (_raw_predictions_!J144-_coefficients_!I$2)/_coefficients_!I$7</f>
        <v>-5.9677931752223065E-2</v>
      </c>
      <c r="J144">
        <f>(1-_raw_predictions_!$M144*'Score Dashboard'!$B$2) *_raw_predictions_!K144/_coefficients_!M$2 * (_raw_predictions_!L144-_coefficients_!J$2)/_coefficients_!J$7</f>
        <v>3.7285651445558232E-2</v>
      </c>
      <c r="K144">
        <f t="shared" si="2"/>
        <v>-3.4143197007439126</v>
      </c>
    </row>
    <row r="145" spans="1:11">
      <c r="A145" t="str">
        <f>_raw_predictions_!A145</f>
        <v>Terrence Ross</v>
      </c>
      <c r="B145">
        <f>(_raw_predictions_!B145*(1-_raw_predictions_!$M145*'Score Dashboard'!$B$2) + 'Score Dashboard'!$B$2*_raw_predictions_!$M145*_coefficients_!B$12- _coefficients_!B$2)/_coefficients_!B$7</f>
        <v>-0.78078623076878528</v>
      </c>
      <c r="C145">
        <f>(_raw_predictions_!C145*(1-_raw_predictions_!$M145*'Score Dashboard'!$B$2) + 'Score Dashboard'!$B$2*_raw_predictions_!$M145*_coefficients_!C$12- _coefficients_!C$2)/_coefficients_!C$7</f>
        <v>-0.79829214103211832</v>
      </c>
      <c r="D145">
        <f>(_raw_predictions_!D145*(1-_raw_predictions_!$M145*'Score Dashboard'!$B$2) + 'Score Dashboard'!$B$2*_raw_predictions_!$M145*_coefficients_!D$12- _coefficients_!D$2)/_coefficients_!D$7</f>
        <v>-0.67388684011626088</v>
      </c>
      <c r="E145">
        <f>(_raw_predictions_!E145*(1-_raw_predictions_!$M145*'Score Dashboard'!$B$2) + 'Score Dashboard'!$B$2*_raw_predictions_!$M145*_coefficients_!E$12- _coefficients_!E$2)/_coefficients_!E$7</f>
        <v>-0.46736412587505799</v>
      </c>
      <c r="F145">
        <f>(_raw_predictions_!F145*(1-_raw_predictions_!$M145*'Score Dashboard'!$B$2) + 'Score Dashboard'!$B$2*_raw_predictions_!$M145*_coefficients_!F$12- _coefficients_!F$2)/_coefficients_!F$7</f>
        <v>-0.53081834342940815</v>
      </c>
      <c r="G145">
        <f>(_raw_predictions_!G145*(1-_raw_predictions_!$M145*'Score Dashboard'!$B$2) + 'Score Dashboard'!$B$2*_raw_predictions_!$M145*_coefficients_!G$12- _coefficients_!G$2)/_coefficients_!G$7</f>
        <v>-0.12276693643836088</v>
      </c>
      <c r="H145">
        <f>(_coefficients_!H$2 - _raw_predictions_!H145*(1-_raw_predictions_!$M145*'Score Dashboard'!$B$2) - _raw_predictions_!$M145*'Score Dashboard'!$B$2*_coefficients_!H$12)/_coefficients_!H$7</f>
        <v>0.72267167933073018</v>
      </c>
      <c r="I145">
        <f>(1-_raw_predictions_!$M145*'Score Dashboard'!$B$2) * _raw_predictions_!I145/_coefficients_!L$2 * (_raw_predictions_!J145-_coefficients_!I$2)/_coefficients_!I$7</f>
        <v>2.6245568881396827E-2</v>
      </c>
      <c r="J145">
        <f>(1-_raw_predictions_!$M145*'Score Dashboard'!$B$2) *_raw_predictions_!K145/_coefficients_!M$2 * (_raw_predictions_!L145-_coefficients_!J$2)/_coefficients_!J$7</f>
        <v>-0.25177839537148022</v>
      </c>
      <c r="K145">
        <f t="shared" si="2"/>
        <v>-2.8767757648193446</v>
      </c>
    </row>
    <row r="146" spans="1:11">
      <c r="A146" t="str">
        <f>_raw_predictions_!A146</f>
        <v>Terence Davis</v>
      </c>
      <c r="B146">
        <f>(_raw_predictions_!B146*(1-_raw_predictions_!$M146*'Score Dashboard'!$B$2) + 'Score Dashboard'!$B$2*_raw_predictions_!$M146*_coefficients_!B$12- _coefficients_!B$2)/_coefficients_!B$7</f>
        <v>-0.80652573390134774</v>
      </c>
      <c r="C146">
        <f>(_raw_predictions_!C146*(1-_raw_predictions_!$M146*'Score Dashboard'!$B$2) + 'Score Dashboard'!$B$2*_raw_predictions_!$M146*_coefficients_!C$12- _coefficients_!C$2)/_coefficients_!C$7</f>
        <v>-0.79899663393849529</v>
      </c>
      <c r="D146">
        <f>(_raw_predictions_!D146*(1-_raw_predictions_!$M146*'Score Dashboard'!$B$2) + 'Score Dashboard'!$B$2*_raw_predictions_!$M146*_coefficients_!D$12- _coefficients_!D$2)/_coefficients_!D$7</f>
        <v>-0.74489340342505073</v>
      </c>
      <c r="E146">
        <f>(_raw_predictions_!E146*(1-_raw_predictions_!$M146*'Score Dashboard'!$B$2) + 'Score Dashboard'!$B$2*_raw_predictions_!$M146*_coefficients_!E$12- _coefficients_!E$2)/_coefficients_!E$7</f>
        <v>-0.38081779831220702</v>
      </c>
      <c r="F146">
        <f>(_raw_predictions_!F146*(1-_raw_predictions_!$M146*'Score Dashboard'!$B$2) + 'Score Dashboard'!$B$2*_raw_predictions_!$M146*_coefficients_!F$12- _coefficients_!F$2)/_coefficients_!F$7</f>
        <v>-0.50516411658372595</v>
      </c>
      <c r="G146">
        <f>(_raw_predictions_!G146*(1-_raw_predictions_!$M146*'Score Dashboard'!$B$2) + 'Score Dashboard'!$B$2*_raw_predictions_!$M146*_coefficients_!G$12- _coefficients_!G$2)/_coefficients_!G$7</f>
        <v>-0.16699720364885939</v>
      </c>
      <c r="H146">
        <f>(_coefficients_!H$2 - _raw_predictions_!H146*(1-_raw_predictions_!$M146*'Score Dashboard'!$B$2) - _raw_predictions_!$M146*'Score Dashboard'!$B$2*_coefficients_!H$12)/_coefficients_!H$7</f>
        <v>0.70818374712398569</v>
      </c>
      <c r="I146">
        <f>(1-_raw_predictions_!$M146*'Score Dashboard'!$B$2) * _raw_predictions_!I146/_coefficients_!L$2 * (_raw_predictions_!J146-_coefficients_!I$2)/_coefficients_!I$7</f>
        <v>2.7163879273305442E-3</v>
      </c>
      <c r="J146">
        <f>(1-_raw_predictions_!$M146*'Score Dashboard'!$B$2) *_raw_predictions_!K146/_coefficients_!M$2 * (_raw_predictions_!L146-_coefficients_!J$2)/_coefficients_!J$7</f>
        <v>-0.21642772515373046</v>
      </c>
      <c r="K146">
        <f t="shared" si="2"/>
        <v>-2.9089224799120998</v>
      </c>
    </row>
    <row r="147" spans="1:11">
      <c r="A147" t="str">
        <f>_raw_predictions_!A147</f>
        <v>Terance Mann</v>
      </c>
      <c r="B147">
        <f>(_raw_predictions_!B147*(1-_raw_predictions_!$M147*'Score Dashboard'!$B$2) + 'Score Dashboard'!$B$2*_raw_predictions_!$M147*_coefficients_!B$12- _coefficients_!B$2)/_coefficients_!B$7</f>
        <v>-0.51391793336704983</v>
      </c>
      <c r="C147">
        <f>(_raw_predictions_!C147*(1-_raw_predictions_!$M147*'Score Dashboard'!$B$2) + 'Score Dashboard'!$B$2*_raw_predictions_!$M147*_coefficients_!C$12- _coefficients_!C$2)/_coefficients_!C$7</f>
        <v>-0.45228517572649557</v>
      </c>
      <c r="D147">
        <f>(_raw_predictions_!D147*(1-_raw_predictions_!$M147*'Score Dashboard'!$B$2) + 'Score Dashboard'!$B$2*_raw_predictions_!$M147*_coefficients_!D$12- _coefficients_!D$2)/_coefficients_!D$7</f>
        <v>-0.3298600885408795</v>
      </c>
      <c r="E147">
        <f>(_raw_predictions_!E147*(1-_raw_predictions_!$M147*'Score Dashboard'!$B$2) + 'Score Dashboard'!$B$2*_raw_predictions_!$M147*_coefficients_!E$12- _coefficients_!E$2)/_coefficients_!E$7</f>
        <v>-0.38141076441669436</v>
      </c>
      <c r="F147">
        <f>(_raw_predictions_!F147*(1-_raw_predictions_!$M147*'Score Dashboard'!$B$2) + 'Score Dashboard'!$B$2*_raw_predictions_!$M147*_coefficients_!F$12- _coefficients_!F$2)/_coefficients_!F$7</f>
        <v>-0.4316792395700812</v>
      </c>
      <c r="G147">
        <f>(_raw_predictions_!G147*(1-_raw_predictions_!$M147*'Score Dashboard'!$B$2) + 'Score Dashboard'!$B$2*_raw_predictions_!$M147*_coefficients_!G$12- _coefficients_!G$2)/_coefficients_!G$7</f>
        <v>-0.26466490842401219</v>
      </c>
      <c r="H147">
        <f>(_coefficients_!H$2 - _raw_predictions_!H147*(1-_raw_predictions_!$M147*'Score Dashboard'!$B$2) - _raw_predictions_!$M147*'Score Dashboard'!$B$2*_coefficients_!H$12)/_coefficients_!H$7</f>
        <v>0.42452028098857292</v>
      </c>
      <c r="I147">
        <f>(1-_raw_predictions_!$M147*'Score Dashboard'!$B$2) * _raw_predictions_!I147/_coefficients_!L$2 * (_raw_predictions_!J147-_coefficients_!I$2)/_coefficients_!I$7</f>
        <v>-1.5361442938221653E-2</v>
      </c>
      <c r="J147">
        <f>(1-_raw_predictions_!$M147*'Score Dashboard'!$B$2) *_raw_predictions_!K147/_coefficients_!M$2 * (_raw_predictions_!L147-_coefficients_!J$2)/_coefficients_!J$7</f>
        <v>-7.4298447133398591E-3</v>
      </c>
      <c r="K147">
        <f t="shared" si="2"/>
        <v>-1.9720891167082015</v>
      </c>
    </row>
    <row r="148" spans="1:11">
      <c r="A148" t="str">
        <f>_raw_predictions_!A148</f>
        <v>Taurean Prince</v>
      </c>
      <c r="B148">
        <f>(_raw_predictions_!B148*(1-_raw_predictions_!$M148*'Score Dashboard'!$B$2) + 'Score Dashboard'!$B$2*_raw_predictions_!$M148*_coefficients_!B$12- _coefficients_!B$2)/_coefficients_!B$7</f>
        <v>-0.64683501208045935</v>
      </c>
      <c r="C148">
        <f>(_raw_predictions_!C148*(1-_raw_predictions_!$M148*'Score Dashboard'!$B$2) + 'Score Dashboard'!$B$2*_raw_predictions_!$M148*_coefficients_!C$12- _coefficients_!C$2)/_coefficients_!C$7</f>
        <v>-0.67536530366685898</v>
      </c>
      <c r="D148">
        <f>(_raw_predictions_!D148*(1-_raw_predictions_!$M148*'Score Dashboard'!$B$2) + 'Score Dashboard'!$B$2*_raw_predictions_!$M148*_coefficients_!D$12- _coefficients_!D$2)/_coefficients_!D$7</f>
        <v>-0.64671103696883958</v>
      </c>
      <c r="E148">
        <f>(_raw_predictions_!E148*(1-_raw_predictions_!$M148*'Score Dashboard'!$B$2) + 'Score Dashboard'!$B$2*_raw_predictions_!$M148*_coefficients_!E$12- _coefficients_!E$2)/_coefficients_!E$7</f>
        <v>-0.37612655296972508</v>
      </c>
      <c r="F148">
        <f>(_raw_predictions_!F148*(1-_raw_predictions_!$M148*'Score Dashboard'!$B$2) + 'Score Dashboard'!$B$2*_raw_predictions_!$M148*_coefficients_!F$12- _coefficients_!F$2)/_coefficients_!F$7</f>
        <v>-0.38062880376772523</v>
      </c>
      <c r="G148">
        <f>(_raw_predictions_!G148*(1-_raw_predictions_!$M148*'Score Dashboard'!$B$2) + 'Score Dashboard'!$B$2*_raw_predictions_!$M148*_coefficients_!G$12- _coefficients_!G$2)/_coefficients_!G$7</f>
        <v>-0.1248990574021817</v>
      </c>
      <c r="H148">
        <f>(_coefficients_!H$2 - _raw_predictions_!H148*(1-_raw_predictions_!$M148*'Score Dashboard'!$B$2) - _raw_predictions_!$M148*'Score Dashboard'!$B$2*_coefficients_!H$12)/_coefficients_!H$7</f>
        <v>0.47560974054217697</v>
      </c>
      <c r="I148">
        <f>(1-_raw_predictions_!$M148*'Score Dashboard'!$B$2) * _raw_predictions_!I148/_coefficients_!L$2 * (_raw_predictions_!J148-_coefficients_!I$2)/_coefficients_!I$7</f>
        <v>-1.7374918878464787E-2</v>
      </c>
      <c r="J148">
        <f>(1-_raw_predictions_!$M148*'Score Dashboard'!$B$2) *_raw_predictions_!K148/_coefficients_!M$2 * (_raw_predictions_!L148-_coefficients_!J$2)/_coefficients_!J$7</f>
        <v>-0.19745986471893218</v>
      </c>
      <c r="K148">
        <f t="shared" si="2"/>
        <v>-2.5897908099110101</v>
      </c>
    </row>
    <row r="149" spans="1:11">
      <c r="A149" t="str">
        <f>_raw_predictions_!A149</f>
        <v>Tyrese Haliburton</v>
      </c>
      <c r="B149">
        <f>(_raw_predictions_!B149*(1-_raw_predictions_!$M149*'Score Dashboard'!$B$2) + 'Score Dashboard'!$B$2*_raw_predictions_!$M149*_coefficients_!B$12- _coefficients_!B$2)/_coefficients_!B$7</f>
        <v>0.47101320493566279</v>
      </c>
      <c r="C149">
        <f>(_raw_predictions_!C149*(1-_raw_predictions_!$M149*'Score Dashboard'!$B$2) + 'Score Dashboard'!$B$2*_raw_predictions_!$M149*_coefficients_!C$12- _coefficients_!C$2)/_coefficients_!C$7</f>
        <v>-0.44773614343691359</v>
      </c>
      <c r="D149">
        <f>(_raw_predictions_!D149*(1-_raw_predictions_!$M149*'Score Dashboard'!$B$2) + 'Score Dashboard'!$B$2*_raw_predictions_!$M149*_coefficients_!D$12- _coefficients_!D$2)/_coefficients_!D$7</f>
        <v>1.7424718115512978</v>
      </c>
      <c r="E149">
        <f>(_raw_predictions_!E149*(1-_raw_predictions_!$M149*'Score Dashboard'!$B$2) + 'Score Dashboard'!$B$2*_raw_predictions_!$M149*_coefficients_!E$12- _coefficients_!E$2)/_coefficients_!E$7</f>
        <v>0.88009733722455297</v>
      </c>
      <c r="F149">
        <f>(_raw_predictions_!F149*(1-_raw_predictions_!$M149*'Score Dashboard'!$B$2) + 'Score Dashboard'!$B$2*_raw_predictions_!$M149*_coefficients_!F$12- _coefficients_!F$2)/_coefficients_!F$7</f>
        <v>-0.19788712035975994</v>
      </c>
      <c r="G149">
        <f>(_raw_predictions_!G149*(1-_raw_predictions_!$M149*'Score Dashboard'!$B$2) + 'Score Dashboard'!$B$2*_raw_predictions_!$M149*_coefficients_!G$12- _coefficients_!G$2)/_coefficients_!G$7</f>
        <v>0.83738252793823154</v>
      </c>
      <c r="H149">
        <f>(_coefficients_!H$2 - _raw_predictions_!H149*(1-_raw_predictions_!$M149*'Score Dashboard'!$B$2) - _raw_predictions_!$M149*'Score Dashboard'!$B$2*_coefficients_!H$12)/_coefficients_!H$7</f>
        <v>-0.51342829247494937</v>
      </c>
      <c r="I149">
        <f>(1-_raw_predictions_!$M149*'Score Dashboard'!$B$2) * _raw_predictions_!I149/_coefficients_!L$2 * (_raw_predictions_!J149-_coefficients_!I$2)/_coefficients_!I$7</f>
        <v>0.34564736689849024</v>
      </c>
      <c r="J149">
        <f>(1-_raw_predictions_!$M149*'Score Dashboard'!$B$2) *_raw_predictions_!K149/_coefficients_!M$2 * (_raw_predictions_!L149-_coefficients_!J$2)/_coefficients_!J$7</f>
        <v>-9.9188485099569262E-2</v>
      </c>
      <c r="K149">
        <f t="shared" si="2"/>
        <v>3.0183722071770434</v>
      </c>
    </row>
    <row r="150" spans="1:11">
      <c r="A150" t="str">
        <f>_raw_predictions_!A150</f>
        <v>Tyrese Martin</v>
      </c>
      <c r="B150">
        <f>(_raw_predictions_!B150*(1-_raw_predictions_!$M150*'Score Dashboard'!$B$2) + 'Score Dashboard'!$B$2*_raw_predictions_!$M150*_coefficients_!B$12- _coefficients_!B$2)/_coefficients_!B$7</f>
        <v>-0.94439915741734237</v>
      </c>
      <c r="C150">
        <f>(_raw_predictions_!C150*(1-_raw_predictions_!$M150*'Score Dashboard'!$B$2) + 'Score Dashboard'!$B$2*_raw_predictions_!$M150*_coefficients_!C$12- _coefficients_!C$2)/_coefficients_!C$7</f>
        <v>-0.88404287537697224</v>
      </c>
      <c r="D150">
        <f>(_raw_predictions_!D150*(1-_raw_predictions_!$M150*'Score Dashboard'!$B$2) + 'Score Dashboard'!$B$2*_raw_predictions_!$M150*_coefficients_!D$12- _coefficients_!D$2)/_coefficients_!D$7</f>
        <v>-0.76906847234248377</v>
      </c>
      <c r="E150">
        <f>(_raw_predictions_!E150*(1-_raw_predictions_!$M150*'Score Dashboard'!$B$2) + 'Score Dashboard'!$B$2*_raw_predictions_!$M150*_coefficients_!E$12- _coefficients_!E$2)/_coefficients_!E$7</f>
        <v>-0.67166094778863072</v>
      </c>
      <c r="F150">
        <f>(_raw_predictions_!F150*(1-_raw_predictions_!$M150*'Score Dashboard'!$B$2) + 'Score Dashboard'!$B$2*_raw_predictions_!$M150*_coefficients_!F$12- _coefficients_!F$2)/_coefficients_!F$7</f>
        <v>-0.52377261421286248</v>
      </c>
      <c r="G150">
        <f>(_raw_predictions_!G150*(1-_raw_predictions_!$M150*'Score Dashboard'!$B$2) + 'Score Dashboard'!$B$2*_raw_predictions_!$M150*_coefficients_!G$12- _coefficients_!G$2)/_coefficients_!G$7</f>
        <v>-0.61441405977492758</v>
      </c>
      <c r="H150">
        <f>(_coefficients_!H$2 - _raw_predictions_!H150*(1-_raw_predictions_!$M150*'Score Dashboard'!$B$2) - _raw_predictions_!$M150*'Score Dashboard'!$B$2*_coefficients_!H$12)/_coefficients_!H$7</f>
        <v>0.852062109428529</v>
      </c>
      <c r="I150">
        <f>(1-_raw_predictions_!$M150*'Score Dashboard'!$B$2) * _raw_predictions_!I150/_coefficients_!L$2 * (_raw_predictions_!J150-_coefficients_!I$2)/_coefficients_!I$7</f>
        <v>-4.8090503862257983E-3</v>
      </c>
      <c r="J150">
        <f>(1-_raw_predictions_!$M150*'Score Dashboard'!$B$2) *_raw_predictions_!K150/_coefficients_!M$2 * (_raw_predictions_!L150-_coefficients_!J$2)/_coefficients_!J$7</f>
        <v>-5.421062166347726E-2</v>
      </c>
      <c r="K150">
        <f t="shared" si="2"/>
        <v>-3.6143156895343931</v>
      </c>
    </row>
    <row r="151" spans="1:11">
      <c r="A151" t="str">
        <f>_raw_predictions_!A151</f>
        <v>Tyrese Maxey</v>
      </c>
      <c r="B151">
        <f>(_raw_predictions_!B151*(1-_raw_predictions_!$M151*'Score Dashboard'!$B$2) + 'Score Dashboard'!$B$2*_raw_predictions_!$M151*_coefficients_!B$12- _coefficients_!B$2)/_coefficients_!B$7</f>
        <v>0.43900149947707745</v>
      </c>
      <c r="C151">
        <f>(_raw_predictions_!C151*(1-_raw_predictions_!$M151*'Score Dashboard'!$B$2) + 'Score Dashboard'!$B$2*_raw_predictions_!$M151*_coefficients_!C$12- _coefficients_!C$2)/_coefficients_!C$7</f>
        <v>-0.5872503369533173</v>
      </c>
      <c r="D151">
        <f>(_raw_predictions_!D151*(1-_raw_predictions_!$M151*'Score Dashboard'!$B$2) + 'Score Dashboard'!$B$2*_raw_predictions_!$M151*_coefficients_!D$12- _coefficients_!D$2)/_coefficients_!D$7</f>
        <v>0.11939558861645884</v>
      </c>
      <c r="E151">
        <f>(_raw_predictions_!E151*(1-_raw_predictions_!$M151*'Score Dashboard'!$B$2) + 'Score Dashboard'!$B$2*_raw_predictions_!$M151*_coefficients_!E$12- _coefficients_!E$2)/_coefficients_!E$7</f>
        <v>3.4575951986236683E-2</v>
      </c>
      <c r="F151">
        <f>(_raw_predictions_!F151*(1-_raw_predictions_!$M151*'Score Dashboard'!$B$2) + 'Score Dashboard'!$B$2*_raw_predictions_!$M151*_coefficients_!F$12- _coefficients_!F$2)/_coefficients_!F$7</f>
        <v>-0.51957448182403021</v>
      </c>
      <c r="G151">
        <f>(_raw_predictions_!G151*(1-_raw_predictions_!$M151*'Score Dashboard'!$B$2) + 'Score Dashboard'!$B$2*_raw_predictions_!$M151*_coefficients_!G$12- _coefficients_!G$2)/_coefficients_!G$7</f>
        <v>0.62860185599298757</v>
      </c>
      <c r="H151">
        <f>(_coefficients_!H$2 - _raw_predictions_!H151*(1-_raw_predictions_!$M151*'Score Dashboard'!$B$2) - _raw_predictions_!$M151*'Score Dashboard'!$B$2*_coefficients_!H$12)/_coefficients_!H$7</f>
        <v>7.2225352147279834E-2</v>
      </c>
      <c r="I151">
        <f>(1-_raw_predictions_!$M151*'Score Dashboard'!$B$2) * _raw_predictions_!I151/_coefficients_!L$2 * (_raw_predictions_!J151-_coefficients_!I$2)/_coefficients_!I$7</f>
        <v>0.34162964763267556</v>
      </c>
      <c r="J151">
        <f>(1-_raw_predictions_!$M151*'Score Dashboard'!$B$2) *_raw_predictions_!K151/_coefficients_!M$2 * (_raw_predictions_!L151-_coefficients_!J$2)/_coefficients_!J$7</f>
        <v>-0.30245460553469017</v>
      </c>
      <c r="K151">
        <f t="shared" si="2"/>
        <v>0.22615047154067835</v>
      </c>
    </row>
    <row r="152" spans="1:11">
      <c r="A152" t="str">
        <f>_raw_predictions_!A152</f>
        <v>Tyus Jones</v>
      </c>
      <c r="B152">
        <f>(_raw_predictions_!B152*(1-_raw_predictions_!$M152*'Score Dashboard'!$B$2) + 'Score Dashboard'!$B$2*_raw_predictions_!$M152*_coefficients_!B$12- _coefficients_!B$2)/_coefficients_!B$7</f>
        <v>-0.50830069015999024</v>
      </c>
      <c r="C152">
        <f>(_raw_predictions_!C152*(1-_raw_predictions_!$M152*'Score Dashboard'!$B$2) + 'Score Dashboard'!$B$2*_raw_predictions_!$M152*_coefficients_!C$12- _coefficients_!C$2)/_coefficients_!C$7</f>
        <v>-0.75167428065230957</v>
      </c>
      <c r="D152">
        <f>(_raw_predictions_!D152*(1-_raw_predictions_!$M152*'Score Dashboard'!$B$2) + 'Score Dashboard'!$B$2*_raw_predictions_!$M152*_coefficients_!D$12- _coefficients_!D$2)/_coefficients_!D$7</f>
        <v>0.49097322363853302</v>
      </c>
      <c r="E152">
        <f>(_raw_predictions_!E152*(1-_raw_predictions_!$M152*'Score Dashboard'!$B$2) + 'Score Dashboard'!$B$2*_raw_predictions_!$M152*_coefficients_!E$12- _coefficients_!E$2)/_coefficients_!E$7</f>
        <v>3.7715558160549528E-2</v>
      </c>
      <c r="F152">
        <f>(_raw_predictions_!F152*(1-_raw_predictions_!$M152*'Score Dashboard'!$B$2) + 'Score Dashboard'!$B$2*_raw_predictions_!$M152*_coefficients_!F$12- _coefficients_!F$2)/_coefficients_!F$7</f>
        <v>-0.63414893246263204</v>
      </c>
      <c r="G152">
        <f>(_raw_predictions_!G152*(1-_raw_predictions_!$M152*'Score Dashboard'!$B$2) + 'Score Dashboard'!$B$2*_raw_predictions_!$M152*_coefficients_!G$12- _coefficients_!G$2)/_coefficients_!G$7</f>
        <v>-2.4542322892622842E-2</v>
      </c>
      <c r="H152">
        <f>(_coefficients_!H$2 - _raw_predictions_!H152*(1-_raw_predictions_!$M152*'Score Dashboard'!$B$2) - _raw_predictions_!$M152*'Score Dashboard'!$B$2*_coefficients_!H$12)/_coefficients_!H$7</f>
        <v>0.44851657400392386</v>
      </c>
      <c r="I152">
        <f>(1-_raw_predictions_!$M152*'Score Dashboard'!$B$2) * _raw_predictions_!I152/_coefficients_!L$2 * (_raw_predictions_!J152-_coefficients_!I$2)/_coefficients_!I$7</f>
        <v>6.9418780508861161E-2</v>
      </c>
      <c r="J152">
        <f>(1-_raw_predictions_!$M152*'Score Dashboard'!$B$2) *_raw_predictions_!K152/_coefficients_!M$2 * (_raw_predictions_!L152-_coefficients_!J$2)/_coefficients_!J$7</f>
        <v>-0.31426653565972756</v>
      </c>
      <c r="K152">
        <f t="shared" si="2"/>
        <v>-1.1863086255154147</v>
      </c>
    </row>
    <row r="153" spans="1:11">
      <c r="A153" t="str">
        <f>_raw_predictions_!A153</f>
        <v>Josh Minott</v>
      </c>
      <c r="B153">
        <f>(_raw_predictions_!B153*(1-_raw_predictions_!$M153*'Score Dashboard'!$B$2) + 'Score Dashboard'!$B$2*_raw_predictions_!$M153*_coefficients_!B$12- _coefficients_!B$2)/_coefficients_!B$7</f>
        <v>-0.97713380723885346</v>
      </c>
      <c r="C153">
        <f>(_raw_predictions_!C153*(1-_raw_predictions_!$M153*'Score Dashboard'!$B$2) + 'Score Dashboard'!$B$2*_raw_predictions_!$M153*_coefficients_!C$12- _coefficients_!C$2)/_coefficients_!C$7</f>
        <v>-0.72728255662300267</v>
      </c>
      <c r="D153">
        <f>(_raw_predictions_!D153*(1-_raw_predictions_!$M153*'Score Dashboard'!$B$2) + 'Score Dashboard'!$B$2*_raw_predictions_!$M153*_coefficients_!D$12- _coefficients_!D$2)/_coefficients_!D$7</f>
        <v>-0.84061060951851752</v>
      </c>
      <c r="E153">
        <f>(_raw_predictions_!E153*(1-_raw_predictions_!$M153*'Score Dashboard'!$B$2) + 'Score Dashboard'!$B$2*_raw_predictions_!$M153*_coefficients_!E$12- _coefficients_!E$2)/_coefficients_!E$7</f>
        <v>-0.54024760287553719</v>
      </c>
      <c r="F153">
        <f>(_raw_predictions_!F153*(1-_raw_predictions_!$M153*'Score Dashboard'!$B$2) + 'Score Dashboard'!$B$2*_raw_predictions_!$M153*_coefficients_!F$12- _coefficients_!F$2)/_coefficients_!F$7</f>
        <v>-0.37283476722275843</v>
      </c>
      <c r="G153">
        <f>(_raw_predictions_!G153*(1-_raw_predictions_!$M153*'Score Dashboard'!$B$2) + 'Score Dashboard'!$B$2*_raw_predictions_!$M153*_coefficients_!G$12- _coefficients_!G$2)/_coefficients_!G$7</f>
        <v>-0.73167240153983026</v>
      </c>
      <c r="H153">
        <f>(_coefficients_!H$2 - _raw_predictions_!H153*(1-_raw_predictions_!$M153*'Score Dashboard'!$B$2) - _raw_predictions_!$M153*'Score Dashboard'!$B$2*_coefficients_!H$12)/_coefficients_!H$7</f>
        <v>0.81136701080174356</v>
      </c>
      <c r="I153">
        <f>(1-_raw_predictions_!$M153*'Score Dashboard'!$B$2) * _raw_predictions_!I153/_coefficients_!L$2 * (_raw_predictions_!J153-_coefficients_!I$2)/_coefficients_!I$7</f>
        <v>-7.5459643067930557E-2</v>
      </c>
      <c r="J153">
        <f>(1-_raw_predictions_!$M153*'Score Dashboard'!$B$2) *_raw_predictions_!K153/_coefficients_!M$2 * (_raw_predictions_!L153-_coefficients_!J$2)/_coefficients_!J$7</f>
        <v>-2.3031372323983664E-2</v>
      </c>
      <c r="K153">
        <f t="shared" si="2"/>
        <v>-3.4769057496086697</v>
      </c>
    </row>
    <row r="154" spans="1:11">
      <c r="A154" t="str">
        <f>_raw_predictions_!A154</f>
        <v>Zion Williamson</v>
      </c>
      <c r="B154">
        <f>(_raw_predictions_!B154*(1-_raw_predictions_!$M154*'Score Dashboard'!$B$2) + 'Score Dashboard'!$B$2*_raw_predictions_!$M154*_coefficients_!B$12- _coefficients_!B$2)/_coefficients_!B$7</f>
        <v>0.66224784931280933</v>
      </c>
      <c r="C154">
        <f>(_raw_predictions_!C154*(1-_raw_predictions_!$M154*'Score Dashboard'!$B$2) + 'Score Dashboard'!$B$2*_raw_predictions_!$M154*_coefficients_!C$12- _coefficients_!C$2)/_coefficients_!C$7</f>
        <v>0.19216565369704908</v>
      </c>
      <c r="D154">
        <f>(_raw_predictions_!D154*(1-_raw_predictions_!$M154*'Score Dashboard'!$B$2) + 'Score Dashboard'!$B$2*_raw_predictions_!$M154*_coefficients_!D$12- _coefficients_!D$2)/_coefficients_!D$7</f>
        <v>0.12151467271462078</v>
      </c>
      <c r="E154">
        <f>(_raw_predictions_!E154*(1-_raw_predictions_!$M154*'Score Dashboard'!$B$2) + 'Score Dashboard'!$B$2*_raw_predictions_!$M154*_coefficients_!E$12- _coefficients_!E$2)/_coefficients_!E$7</f>
        <v>8.6989972399936444E-2</v>
      </c>
      <c r="F154">
        <f>(_raw_predictions_!F154*(1-_raw_predictions_!$M154*'Score Dashboard'!$B$2) + 'Score Dashboard'!$B$2*_raw_predictions_!$M154*_coefficients_!F$12- _coefficients_!F$2)/_coefficients_!F$7</f>
        <v>-0.10897015512606693</v>
      </c>
      <c r="G154">
        <f>(_raw_predictions_!G154*(1-_raw_predictions_!$M154*'Score Dashboard'!$B$2) + 'Score Dashboard'!$B$2*_raw_predictions_!$M154*_coefficients_!G$12- _coefficients_!G$2)/_coefficients_!G$7</f>
        <v>-0.73177254698284022</v>
      </c>
      <c r="H154">
        <f>(_coefficients_!H$2 - _raw_predictions_!H154*(1-_raw_predictions_!$M154*'Score Dashboard'!$B$2) - _raw_predictions_!$M154*'Score Dashboard'!$B$2*_coefficients_!H$12)/_coefficients_!H$7</f>
        <v>-0.69456343660738362</v>
      </c>
      <c r="I154">
        <f>(1-_raw_predictions_!$M154*'Score Dashboard'!$B$2) * _raw_predictions_!I154/_coefficients_!L$2 * (_raw_predictions_!J154-_coefficients_!I$2)/_coefficients_!I$7</f>
        <v>-0.53617132046662708</v>
      </c>
      <c r="J154">
        <f>(1-_raw_predictions_!$M154*'Score Dashboard'!$B$2) *_raw_predictions_!K154/_coefficients_!M$2 * (_raw_predictions_!L154-_coefficients_!J$2)/_coefficients_!J$7</f>
        <v>0.75963983987783423</v>
      </c>
      <c r="K154">
        <f t="shared" si="2"/>
        <v>-0.24891947118066782</v>
      </c>
    </row>
    <row r="155" spans="1:11">
      <c r="A155" t="str">
        <f>_raw_predictions_!A155</f>
        <v>Zeke Nnaji</v>
      </c>
      <c r="B155">
        <f>(_raw_predictions_!B155*(1-_raw_predictions_!$M155*'Score Dashboard'!$B$2) + 'Score Dashboard'!$B$2*_raw_predictions_!$M155*_coefficients_!B$12- _coefficients_!B$2)/_coefficients_!B$7</f>
        <v>-0.90375246374248464</v>
      </c>
      <c r="C155">
        <f>(_raw_predictions_!C155*(1-_raw_predictions_!$M155*'Score Dashboard'!$B$2) + 'Score Dashboard'!$B$2*_raw_predictions_!$M155*_coefficients_!C$12- _coefficients_!C$2)/_coefficients_!C$7</f>
        <v>-0.51052873330827486</v>
      </c>
      <c r="D155">
        <f>(_raw_predictions_!D155*(1-_raw_predictions_!$M155*'Score Dashboard'!$B$2) + 'Score Dashboard'!$B$2*_raw_predictions_!$M155*_coefficients_!D$12- _coefficients_!D$2)/_coefficients_!D$7</f>
        <v>-0.94323794392006144</v>
      </c>
      <c r="E155">
        <f>(_raw_predictions_!E155*(1-_raw_predictions_!$M155*'Score Dashboard'!$B$2) + 'Score Dashboard'!$B$2*_raw_predictions_!$M155*_coefficients_!E$12- _coefficients_!E$2)/_coefficients_!E$7</f>
        <v>-0.66600130718623307</v>
      </c>
      <c r="F155">
        <f>(_raw_predictions_!F155*(1-_raw_predictions_!$M155*'Score Dashboard'!$B$2) + 'Score Dashboard'!$B$2*_raw_predictions_!$M155*_coefficients_!F$12- _coefficients_!F$2)/_coefficients_!F$7</f>
        <v>-0.22650002733379856</v>
      </c>
      <c r="G155">
        <f>(_raw_predictions_!G155*(1-_raw_predictions_!$M155*'Score Dashboard'!$B$2) + 'Score Dashboard'!$B$2*_raw_predictions_!$M155*_coefficients_!G$12- _coefficients_!G$2)/_coefficients_!G$7</f>
        <v>-0.72455366651266939</v>
      </c>
      <c r="H155">
        <f>(_coefficients_!H$2 - _raw_predictions_!H155*(1-_raw_predictions_!$M155*'Score Dashboard'!$B$2) - _raw_predictions_!$M155*'Score Dashboard'!$B$2*_coefficients_!H$12)/_coefficients_!H$7</f>
        <v>0.72110810632260935</v>
      </c>
      <c r="I155">
        <f>(1-_raw_predictions_!$M155*'Score Dashboard'!$B$2) * _raw_predictions_!I155/_coefficients_!L$2 * (_raw_predictions_!J155-_coefficients_!I$2)/_coefficients_!I$7</f>
        <v>-0.20955704432012895</v>
      </c>
      <c r="J155">
        <f>(1-_raw_predictions_!$M155*'Score Dashboard'!$B$2) *_raw_predictions_!K155/_coefficients_!M$2 * (_raw_predictions_!L155-_coefficients_!J$2)/_coefficients_!J$7</f>
        <v>0.16037481831024822</v>
      </c>
      <c r="K155">
        <f t="shared" si="2"/>
        <v>-3.3026482616907935</v>
      </c>
    </row>
    <row r="156" spans="1:11">
      <c r="A156" t="str">
        <f>_raw_predictions_!A156</f>
        <v>Zach LaVine</v>
      </c>
      <c r="B156">
        <f>(_raw_predictions_!B156*(1-_raw_predictions_!$M156*'Score Dashboard'!$B$2) + 'Score Dashboard'!$B$2*_raw_predictions_!$M156*_coefficients_!B$12- _coefficients_!B$2)/_coefficients_!B$7</f>
        <v>0.96573079021918129</v>
      </c>
      <c r="C156">
        <f>(_raw_predictions_!C156*(1-_raw_predictions_!$M156*'Score Dashboard'!$B$2) + 'Score Dashboard'!$B$2*_raw_predictions_!$M156*_coefficients_!C$12- _coefficients_!C$2)/_coefficients_!C$7</f>
        <v>-0.26753922785569145</v>
      </c>
      <c r="D156">
        <f>(_raw_predictions_!D156*(1-_raw_predictions_!$M156*'Score Dashboard'!$B$2) + 'Score Dashboard'!$B$2*_raw_predictions_!$M156*_coefficients_!D$12- _coefficients_!D$2)/_coefficients_!D$7</f>
        <v>0.24085225449358674</v>
      </c>
      <c r="E156">
        <f>(_raw_predictions_!E156*(1-_raw_predictions_!$M156*'Score Dashboard'!$B$2) + 'Score Dashboard'!$B$2*_raw_predictions_!$M156*_coefficients_!E$12- _coefficients_!E$2)/_coefficients_!E$7</f>
        <v>-2.2212806703075538E-3</v>
      </c>
      <c r="F156">
        <f>(_raw_predictions_!F156*(1-_raw_predictions_!$M156*'Score Dashboard'!$B$2) + 'Score Dashboard'!$B$2*_raw_predictions_!$M156*_coefficients_!F$12- _coefficients_!F$2)/_coefficients_!F$7</f>
        <v>-0.43132568388322384</v>
      </c>
      <c r="G156">
        <f>(_raw_predictions_!G156*(1-_raw_predictions_!$M156*'Score Dashboard'!$B$2) + 'Score Dashboard'!$B$2*_raw_predictions_!$M156*_coefficients_!G$12- _coefficients_!G$2)/_coefficients_!G$7</f>
        <v>0.73110203813809016</v>
      </c>
      <c r="H156">
        <f>(_coefficients_!H$2 - _raw_predictions_!H156*(1-_raw_predictions_!$M156*'Score Dashboard'!$B$2) - _raw_predictions_!$M156*'Score Dashboard'!$B$2*_coefficients_!H$12)/_coefficients_!H$7</f>
        <v>-0.5682585126789339</v>
      </c>
      <c r="I156">
        <f>(1-_raw_predictions_!$M156*'Score Dashboard'!$B$2) * _raw_predictions_!I156/_coefficients_!L$2 * (_raw_predictions_!J156-_coefficients_!I$2)/_coefficients_!I$7</f>
        <v>0.32736844136170729</v>
      </c>
      <c r="J156">
        <f>(1-_raw_predictions_!$M156*'Score Dashboard'!$B$2) *_raw_predictions_!K156/_coefficients_!M$2 * (_raw_predictions_!L156-_coefficients_!J$2)/_coefficients_!J$7</f>
        <v>-0.12599849662858995</v>
      </c>
      <c r="K156">
        <f t="shared" si="2"/>
        <v>0.86971032249581859</v>
      </c>
    </row>
    <row r="157" spans="1:11">
      <c r="A157" t="str">
        <f>_raw_predictions_!A157</f>
        <v>Zach Collins</v>
      </c>
      <c r="B157">
        <f>(_raw_predictions_!B157*(1-_raw_predictions_!$M157*'Score Dashboard'!$B$2) + 'Score Dashboard'!$B$2*_raw_predictions_!$M157*_coefficients_!B$12- _coefficients_!B$2)/_coefficients_!B$7</f>
        <v>-0.39650119909343245</v>
      </c>
      <c r="C157">
        <f>(_raw_predictions_!C157*(1-_raw_predictions_!$M157*'Score Dashboard'!$B$2) + 'Score Dashboard'!$B$2*_raw_predictions_!$M157*_coefficients_!C$12- _coefficients_!C$2)/_coefficients_!C$7</f>
        <v>0.10199276933887619</v>
      </c>
      <c r="D157">
        <f>(_raw_predictions_!D157*(1-_raw_predictions_!$M157*'Score Dashboard'!$B$2) + 'Score Dashboard'!$B$2*_raw_predictions_!$M157*_coefficients_!D$12- _coefficients_!D$2)/_coefficients_!D$7</f>
        <v>-0.36589065772683715</v>
      </c>
      <c r="E157">
        <f>(_raw_predictions_!E157*(1-_raw_predictions_!$M157*'Score Dashboard'!$B$2) + 'Score Dashboard'!$B$2*_raw_predictions_!$M157*_coefficients_!E$12- _coefficients_!E$2)/_coefficients_!E$7</f>
        <v>-0.3648805018275546</v>
      </c>
      <c r="F157">
        <f>(_raw_predictions_!F157*(1-_raw_predictions_!$M157*'Score Dashboard'!$B$2) + 'Score Dashboard'!$B$2*_raw_predictions_!$M157*_coefficients_!F$12- _coefficients_!F$2)/_coefficients_!F$7</f>
        <v>0.17790488295295151</v>
      </c>
      <c r="G157">
        <f>(_raw_predictions_!G157*(1-_raw_predictions_!$M157*'Score Dashboard'!$B$2) + 'Score Dashboard'!$B$2*_raw_predictions_!$M157*_coefficients_!G$12- _coefficients_!G$2)/_coefficients_!G$7</f>
        <v>-0.37505451508165877</v>
      </c>
      <c r="H157">
        <f>(_coefficients_!H$2 - _raw_predictions_!H157*(1-_raw_predictions_!$M157*'Score Dashboard'!$B$2) - _raw_predictions_!$M157*'Score Dashboard'!$B$2*_coefficients_!H$12)/_coefficients_!H$7</f>
        <v>2.4345041391577973E-2</v>
      </c>
      <c r="I157">
        <f>(1-_raw_predictions_!$M157*'Score Dashboard'!$B$2) * _raw_predictions_!I157/_coefficients_!L$2 * (_raw_predictions_!J157-_coefficients_!I$2)/_coefficients_!I$7</f>
        <v>-8.7189822424816793E-2</v>
      </c>
      <c r="J157">
        <f>(1-_raw_predictions_!$M157*'Score Dashboard'!$B$2) *_raw_predictions_!K157/_coefficients_!M$2 * (_raw_predictions_!L157-_coefficients_!J$2)/_coefficients_!J$7</f>
        <v>7.7186878100252335E-2</v>
      </c>
      <c r="K157">
        <f t="shared" si="2"/>
        <v>-1.2080871243706419</v>
      </c>
    </row>
    <row r="158" spans="1:11">
      <c r="A158" t="str">
        <f>_raw_predictions_!A158</f>
        <v>Yuta Watanabe</v>
      </c>
      <c r="B158">
        <f>(_raw_predictions_!B158*(1-_raw_predictions_!$M158*'Score Dashboard'!$B$2) + 'Score Dashboard'!$B$2*_raw_predictions_!$M158*_coefficients_!B$12- _coefficients_!B$2)/_coefficients_!B$7</f>
        <v>-0.89907065020325938</v>
      </c>
      <c r="C158">
        <f>(_raw_predictions_!C158*(1-_raw_predictions_!$M158*'Score Dashboard'!$B$2) + 'Score Dashboard'!$B$2*_raw_predictions_!$M158*_coefficients_!C$12- _coefficients_!C$2)/_coefficients_!C$7</f>
        <v>-0.81237607914973586</v>
      </c>
      <c r="D158">
        <f>(_raw_predictions_!D158*(1-_raw_predictions_!$M158*'Score Dashboard'!$B$2) + 'Score Dashboard'!$B$2*_raw_predictions_!$M158*_coefficients_!D$12- _coefficients_!D$2)/_coefficients_!D$7</f>
        <v>-0.80273384830170991</v>
      </c>
      <c r="E158">
        <f>(_raw_predictions_!E158*(1-_raw_predictions_!$M158*'Score Dashboard'!$B$2) + 'Score Dashboard'!$B$2*_raw_predictions_!$M158*_coefficients_!E$12- _coefficients_!E$2)/_coefficients_!E$7</f>
        <v>-0.50030381943068547</v>
      </c>
      <c r="F158">
        <f>(_raw_predictions_!F158*(1-_raw_predictions_!$M158*'Score Dashboard'!$B$2) + 'Score Dashboard'!$B$2*_raw_predictions_!$M158*_coefficients_!F$12- _coefficients_!F$2)/_coefficients_!F$7</f>
        <v>-0.44293768939991335</v>
      </c>
      <c r="G158">
        <f>(_raw_predictions_!G158*(1-_raw_predictions_!$M158*'Score Dashboard'!$B$2) + 'Score Dashboard'!$B$2*_raw_predictions_!$M158*_coefficients_!G$12- _coefficients_!G$2)/_coefficients_!G$7</f>
        <v>-0.40103250510253252</v>
      </c>
      <c r="H158">
        <f>(_coefficients_!H$2 - _raw_predictions_!H158*(1-_raw_predictions_!$M158*'Score Dashboard'!$B$2) - _raw_predictions_!$M158*'Score Dashboard'!$B$2*_coefficients_!H$12)/_coefficients_!H$7</f>
        <v>0.83082133739292952</v>
      </c>
      <c r="I158">
        <f>(1-_raw_predictions_!$M158*'Score Dashboard'!$B$2) * _raw_predictions_!I158/_coefficients_!L$2 * (_raw_predictions_!J158-_coefficients_!I$2)/_coefficients_!I$7</f>
        <v>-3.1055792796260005E-2</v>
      </c>
      <c r="J158">
        <f>(1-_raw_predictions_!$M158*'Score Dashboard'!$B$2) *_raw_predictions_!K158/_coefficients_!M$2 * (_raw_predictions_!L158-_coefficients_!J$2)/_coefficients_!J$7</f>
        <v>-0.12422832860770588</v>
      </c>
      <c r="K158">
        <f t="shared" si="2"/>
        <v>-3.1829173755988731</v>
      </c>
    </row>
    <row r="159" spans="1:11">
      <c r="A159" t="str">
        <f>_raw_predictions_!A159</f>
        <v>Xavier Tillman</v>
      </c>
      <c r="B159">
        <f>(_raw_predictions_!B159*(1-_raw_predictions_!$M159*'Score Dashboard'!$B$2) + 'Score Dashboard'!$B$2*_raw_predictions_!$M159*_coefficients_!B$12- _coefficients_!B$2)/_coefficients_!B$7</f>
        <v>-0.82228555962182293</v>
      </c>
      <c r="C159">
        <f>(_raw_predictions_!C159*(1-_raw_predictions_!$M159*'Score Dashboard'!$B$2) + 'Score Dashboard'!$B$2*_raw_predictions_!$M159*_coefficients_!C$12- _coefficients_!C$2)/_coefficients_!C$7</f>
        <v>-0.25790156237146644</v>
      </c>
      <c r="D159">
        <f>(_raw_predictions_!D159*(1-_raw_predictions_!$M159*'Score Dashboard'!$B$2) + 'Score Dashboard'!$B$2*_raw_predictions_!$M159*_coefficients_!D$12- _coefficients_!D$2)/_coefficients_!D$7</f>
        <v>-0.69364456602374935</v>
      </c>
      <c r="E159">
        <f>(_raw_predictions_!E159*(1-_raw_predictions_!$M159*'Score Dashboard'!$B$2) + 'Score Dashboard'!$B$2*_raw_predictions_!$M159*_coefficients_!E$12- _coefficients_!E$2)/_coefficients_!E$7</f>
        <v>-1.6285768971965695E-2</v>
      </c>
      <c r="F159">
        <f>(_raw_predictions_!F159*(1-_raw_predictions_!$M159*'Score Dashboard'!$B$2) + 'Score Dashboard'!$B$2*_raw_predictions_!$M159*_coefficients_!F$12- _coefficients_!F$2)/_coefficients_!F$7</f>
        <v>-0.26431215694654586</v>
      </c>
      <c r="G159">
        <f>(_raw_predictions_!G159*(1-_raw_predictions_!$M159*'Score Dashboard'!$B$2) + 'Score Dashboard'!$B$2*_raw_predictions_!$M159*_coefficients_!G$12- _coefficients_!G$2)/_coefficients_!G$7</f>
        <v>-0.84202058327465157</v>
      </c>
      <c r="H159">
        <f>(_coefficients_!H$2 - _raw_predictions_!H159*(1-_raw_predictions_!$M159*'Score Dashboard'!$B$2) - _raw_predictions_!$M159*'Score Dashboard'!$B$2*_coefficients_!H$12)/_coefficients_!H$7</f>
        <v>0.72074215720181378</v>
      </c>
      <c r="I159">
        <f>(1-_raw_predictions_!$M159*'Score Dashboard'!$B$2) * _raw_predictions_!I159/_coefficients_!L$2 * (_raw_predictions_!J159-_coefficients_!I$2)/_coefficients_!I$7</f>
        <v>-0.3122910968330877</v>
      </c>
      <c r="J159">
        <f>(1-_raw_predictions_!$M159*'Score Dashboard'!$B$2) *_raw_predictions_!K159/_coefficients_!M$2 * (_raw_predictions_!L159-_coefficients_!J$2)/_coefficients_!J$7</f>
        <v>0.22985628152850848</v>
      </c>
      <c r="K159">
        <f t="shared" si="2"/>
        <v>-2.2581428553129674</v>
      </c>
    </row>
    <row r="160" spans="1:11">
      <c r="A160" t="str">
        <f>_raw_predictions_!A160</f>
        <v>Tari Eason</v>
      </c>
      <c r="B160">
        <f>(_raw_predictions_!B160*(1-_raw_predictions_!$M160*'Score Dashboard'!$B$2) + 'Score Dashboard'!$B$2*_raw_predictions_!$M160*_coefficients_!B$12- _coefficients_!B$2)/_coefficients_!B$7</f>
        <v>-0.3975790314657448</v>
      </c>
      <c r="C160">
        <f>(_raw_predictions_!C160*(1-_raw_predictions_!$M160*'Score Dashboard'!$B$2) + 'Score Dashboard'!$B$2*_raw_predictions_!$M160*_coefficients_!C$12- _coefficients_!C$2)/_coefficients_!C$7</f>
        <v>0.17539428971592588</v>
      </c>
      <c r="D160">
        <f>(_raw_predictions_!D160*(1-_raw_predictions_!$M160*'Score Dashboard'!$B$2) + 'Score Dashboard'!$B$2*_raw_predictions_!$M160*_coefficients_!D$12- _coefficients_!D$2)/_coefficients_!D$7</f>
        <v>-0.66182269181804088</v>
      </c>
      <c r="E160">
        <f>(_raw_predictions_!E160*(1-_raw_predictions_!$M160*'Score Dashboard'!$B$2) + 'Score Dashboard'!$B$2*_raw_predictions_!$M160*_coefficients_!E$12- _coefficients_!E$2)/_coefficients_!E$7</f>
        <v>0.34509370195201422</v>
      </c>
      <c r="F160">
        <f>(_raw_predictions_!F160*(1-_raw_predictions_!$M160*'Score Dashboard'!$B$2) + 'Score Dashboard'!$B$2*_raw_predictions_!$M160*_coefficients_!F$12- _coefficients_!F$2)/_coefficients_!F$7</f>
        <v>3.7144804811478312E-2</v>
      </c>
      <c r="G160">
        <f>(_raw_predictions_!G160*(1-_raw_predictions_!$M160*'Score Dashboard'!$B$2) + 'Score Dashboard'!$B$2*_raw_predictions_!$M160*_coefficients_!G$12- _coefficients_!G$2)/_coefficients_!G$7</f>
        <v>-0.37787466070553688</v>
      </c>
      <c r="H160">
        <f>(_coefficients_!H$2 - _raw_predictions_!H160*(1-_raw_predictions_!$M160*'Score Dashboard'!$B$2) - _raw_predictions_!$M160*'Score Dashboard'!$B$2*_coefficients_!H$12)/_coefficients_!H$7</f>
        <v>0.28008854649554382</v>
      </c>
      <c r="I160">
        <f>(1-_raw_predictions_!$M160*'Score Dashboard'!$B$2) * _raw_predictions_!I160/_coefficients_!L$2 * (_raw_predictions_!J160-_coefficients_!I$2)/_coefficients_!I$7</f>
        <v>-0.14195783825480476</v>
      </c>
      <c r="J160">
        <f>(1-_raw_predictions_!$M160*'Score Dashboard'!$B$2) *_raw_predictions_!K160/_coefficients_!M$2 * (_raw_predictions_!L160-_coefficients_!J$2)/_coefficients_!J$7</f>
        <v>-0.24414444053817358</v>
      </c>
      <c r="K160">
        <f t="shared" si="2"/>
        <v>-0.98565731980733884</v>
      </c>
    </row>
    <row r="161" spans="1:11">
      <c r="A161" t="str">
        <f>_raw_predictions_!A161</f>
        <v>Will Barton</v>
      </c>
      <c r="B161">
        <f>(_raw_predictions_!B161*(1-_raw_predictions_!$M161*'Score Dashboard'!$B$2) + 'Score Dashboard'!$B$2*_raw_predictions_!$M161*_coefficients_!B$12- _coefficients_!B$2)/_coefficients_!B$7</f>
        <v>-0.77679633896629574</v>
      </c>
      <c r="C161">
        <f>(_raw_predictions_!C161*(1-_raw_predictions_!$M161*'Score Dashboard'!$B$2) + 'Score Dashboard'!$B$2*_raw_predictions_!$M161*_coefficients_!C$12- _coefficients_!C$2)/_coefficients_!C$7</f>
        <v>-0.79510788087188089</v>
      </c>
      <c r="D161">
        <f>(_raw_predictions_!D161*(1-_raw_predictions_!$M161*'Score Dashboard'!$B$2) + 'Score Dashboard'!$B$2*_raw_predictions_!$M161*_coefficients_!D$12- _coefficients_!D$2)/_coefficients_!D$7</f>
        <v>-0.52917728151235432</v>
      </c>
      <c r="E161">
        <f>(_raw_predictions_!E161*(1-_raw_predictions_!$M161*'Score Dashboard'!$B$2) + 'Score Dashboard'!$B$2*_raw_predictions_!$M161*_coefficients_!E$12- _coefficients_!E$2)/_coefficients_!E$7</f>
        <v>-0.40989495746623567</v>
      </c>
      <c r="F161">
        <f>(_raw_predictions_!F161*(1-_raw_predictions_!$M161*'Score Dashboard'!$B$2) + 'Score Dashboard'!$B$2*_raw_predictions_!$M161*_coefficients_!F$12- _coefficients_!F$2)/_coefficients_!F$7</f>
        <v>-0.48062197918692773</v>
      </c>
      <c r="G161">
        <f>(_raw_predictions_!G161*(1-_raw_predictions_!$M161*'Score Dashboard'!$B$2) + 'Score Dashboard'!$B$2*_raw_predictions_!$M161*_coefficients_!G$12- _coefficients_!G$2)/_coefficients_!G$7</f>
        <v>-0.19456998415022406</v>
      </c>
      <c r="H161">
        <f>(_coefficients_!H$2 - _raw_predictions_!H161*(1-_raw_predictions_!$M161*'Score Dashboard'!$B$2) - _raw_predictions_!$M161*'Score Dashboard'!$B$2*_coefficients_!H$12)/_coefficients_!H$7</f>
        <v>0.63922260547904219</v>
      </c>
      <c r="I161">
        <f>(1-_raw_predictions_!$M161*'Score Dashboard'!$B$2) * _raw_predictions_!I161/_coefficients_!L$2 * (_raw_predictions_!J161-_coefficients_!I$2)/_coefficients_!I$7</f>
        <v>-4.1798248815088541E-2</v>
      </c>
      <c r="J161">
        <f>(1-_raw_predictions_!$M161*'Score Dashboard'!$B$2) *_raw_predictions_!K161/_coefficients_!M$2 * (_raw_predictions_!L161-_coefficients_!J$2)/_coefficients_!J$7</f>
        <v>-0.25416482323439732</v>
      </c>
      <c r="K161">
        <f t="shared" si="2"/>
        <v>-2.8429088887243616</v>
      </c>
    </row>
    <row r="162" spans="1:11">
      <c r="A162" t="str">
        <f>_raw_predictions_!A162</f>
        <v>Wesley Matthews</v>
      </c>
      <c r="B162">
        <f>(_raw_predictions_!B162*(1-_raw_predictions_!$M162*'Score Dashboard'!$B$2) + 'Score Dashboard'!$B$2*_raw_predictions_!$M162*_coefficients_!B$12- _coefficients_!B$2)/_coefficients_!B$7</f>
        <v>-1.0110852448007532</v>
      </c>
      <c r="C162">
        <f>(_raw_predictions_!C162*(1-_raw_predictions_!$M162*'Score Dashboard'!$B$2) + 'Score Dashboard'!$B$2*_raw_predictions_!$M162*_coefficients_!C$12- _coefficients_!C$2)/_coefficients_!C$7</f>
        <v>-0.87959458014101444</v>
      </c>
      <c r="D162">
        <f>(_raw_predictions_!D162*(1-_raw_predictions_!$M162*'Score Dashboard'!$B$2) + 'Score Dashboard'!$B$2*_raw_predictions_!$M162*_coefficients_!D$12- _coefficients_!D$2)/_coefficients_!D$7</f>
        <v>-0.81471478763227956</v>
      </c>
      <c r="E162">
        <f>(_raw_predictions_!E162*(1-_raw_predictions_!$M162*'Score Dashboard'!$B$2) + 'Score Dashboard'!$B$2*_raw_predictions_!$M162*_coefficients_!E$12- _coefficients_!E$2)/_coefficients_!E$7</f>
        <v>-0.60948195551297046</v>
      </c>
      <c r="F162">
        <f>(_raw_predictions_!F162*(1-_raw_predictions_!$M162*'Score Dashboard'!$B$2) + 'Score Dashboard'!$B$2*_raw_predictions_!$M162*_coefficients_!F$12- _coefficients_!F$2)/_coefficients_!F$7</f>
        <v>-0.45948602207814249</v>
      </c>
      <c r="G162">
        <f>(_raw_predictions_!G162*(1-_raw_predictions_!$M162*'Score Dashboard'!$B$2) + 'Score Dashboard'!$B$2*_raw_predictions_!$M162*_coefficients_!G$12- _coefficients_!G$2)/_coefficients_!G$7</f>
        <v>-0.51746301048751531</v>
      </c>
      <c r="H162">
        <f>(_coefficients_!H$2 - _raw_predictions_!H162*(1-_raw_predictions_!$M162*'Score Dashboard'!$B$2) - _raw_predictions_!$M162*'Score Dashboard'!$B$2*_coefficients_!H$12)/_coefficients_!H$7</f>
        <v>0.8867314005348399</v>
      </c>
      <c r="I162">
        <f>(1-_raw_predictions_!$M162*'Score Dashboard'!$B$2) * _raw_predictions_!I162/_coefficients_!L$2 * (_raw_predictions_!J162-_coefficients_!I$2)/_coefficients_!I$7</f>
        <v>-2.1794131986032712E-2</v>
      </c>
      <c r="J162">
        <f>(1-_raw_predictions_!$M162*'Score Dashboard'!$B$2) *_raw_predictions_!K162/_coefficients_!M$2 * (_raw_predictions_!L162-_coefficients_!J$2)/_coefficients_!J$7</f>
        <v>-0.10699856442943372</v>
      </c>
      <c r="K162">
        <f t="shared" si="2"/>
        <v>-3.5338868965333026</v>
      </c>
    </row>
    <row r="163" spans="1:11">
      <c r="A163" t="str">
        <f>_raw_predictions_!A163</f>
        <v>Wenyen Gabriel</v>
      </c>
      <c r="B163">
        <f>(_raw_predictions_!B163*(1-_raw_predictions_!$M163*'Score Dashboard'!$B$2) + 'Score Dashboard'!$B$2*_raw_predictions_!$M163*_coefficients_!B$12- _coefficients_!B$2)/_coefficients_!B$7</f>
        <v>-0.88879053744548975</v>
      </c>
      <c r="C163">
        <f>(_raw_predictions_!C163*(1-_raw_predictions_!$M163*'Score Dashboard'!$B$2) + 'Score Dashboard'!$B$2*_raw_predictions_!$M163*_coefficients_!C$12- _coefficients_!C$2)/_coefficients_!C$7</f>
        <v>-0.40109230517192079</v>
      </c>
      <c r="D163">
        <f>(_raw_predictions_!D163*(1-_raw_predictions_!$M163*'Score Dashboard'!$B$2) + 'Score Dashboard'!$B$2*_raw_predictions_!$M163*_coefficients_!D$12- _coefficients_!D$2)/_coefficients_!D$7</f>
        <v>-0.84756469961887526</v>
      </c>
      <c r="E163">
        <f>(_raw_predictions_!E163*(1-_raw_predictions_!$M163*'Score Dashboard'!$B$2) + 'Score Dashboard'!$B$2*_raw_predictions_!$M163*_coefficients_!E$12- _coefficients_!E$2)/_coefficients_!E$7</f>
        <v>-0.52538998660866676</v>
      </c>
      <c r="F163">
        <f>(_raw_predictions_!F163*(1-_raw_predictions_!$M163*'Score Dashboard'!$B$2) + 'Score Dashboard'!$B$2*_raw_predictions_!$M163*_coefficients_!F$12- _coefficients_!F$2)/_coefficients_!F$7</f>
        <v>-0.21192623581930897</v>
      </c>
      <c r="G163">
        <f>(_raw_predictions_!G163*(1-_raw_predictions_!$M163*'Score Dashboard'!$B$2) + 'Score Dashboard'!$B$2*_raw_predictions_!$M163*_coefficients_!G$12- _coefficients_!G$2)/_coefficients_!G$7</f>
        <v>-0.7141272513539858</v>
      </c>
      <c r="H163">
        <f>(_coefficients_!H$2 - _raw_predictions_!H163*(1-_raw_predictions_!$M163*'Score Dashboard'!$B$2) - _raw_predictions_!$M163*'Score Dashboard'!$B$2*_coefficients_!H$12)/_coefficients_!H$7</f>
        <v>0.71286232110975989</v>
      </c>
      <c r="I163">
        <f>(1-_raw_predictions_!$M163*'Score Dashboard'!$B$2) * _raw_predictions_!I163/_coefficients_!L$2 * (_raw_predictions_!J163-_coefficients_!I$2)/_coefficients_!I$7</f>
        <v>-0.2272486906702548</v>
      </c>
      <c r="J163">
        <f>(1-_raw_predictions_!$M163*'Score Dashboard'!$B$2) *_raw_predictions_!K163/_coefficients_!M$2 * (_raw_predictions_!L163-_coefficients_!J$2)/_coefficients_!J$7</f>
        <v>0.12105486402422018</v>
      </c>
      <c r="K163">
        <f t="shared" si="2"/>
        <v>-2.9822225215545219</v>
      </c>
    </row>
    <row r="164" spans="1:11">
      <c r="A164" t="str">
        <f>_raw_predictions_!A164</f>
        <v>Wendell Moore Jr.</v>
      </c>
      <c r="B164">
        <f>(_raw_predictions_!B164*(1-_raw_predictions_!$M164*'Score Dashboard'!$B$2) + 'Score Dashboard'!$B$2*_raw_predictions_!$M164*_coefficients_!B$12- _coefficients_!B$2)/_coefficients_!B$7</f>
        <v>-0.9323185292636299</v>
      </c>
      <c r="C164">
        <f>(_raw_predictions_!C164*(1-_raw_predictions_!$M164*'Score Dashboard'!$B$2) + 'Score Dashboard'!$B$2*_raw_predictions_!$M164*_coefficients_!C$12- _coefficients_!C$2)/_coefficients_!C$7</f>
        <v>-0.84464281722703083</v>
      </c>
      <c r="D164">
        <f>(_raw_predictions_!D164*(1-_raw_predictions_!$M164*'Score Dashboard'!$B$2) + 'Score Dashboard'!$B$2*_raw_predictions_!$M164*_coefficients_!D$12- _coefficients_!D$2)/_coefficients_!D$7</f>
        <v>-0.7423186110618426</v>
      </c>
      <c r="E164">
        <f>(_raw_predictions_!E164*(1-_raw_predictions_!$M164*'Score Dashboard'!$B$2) + 'Score Dashboard'!$B$2*_raw_predictions_!$M164*_coefficients_!E$12- _coefficients_!E$2)/_coefficients_!E$7</f>
        <v>-0.56630341427164732</v>
      </c>
      <c r="F164">
        <f>(_raw_predictions_!F164*(1-_raw_predictions_!$M164*'Score Dashboard'!$B$2) + 'Score Dashboard'!$B$2*_raw_predictions_!$M164*_coefficients_!F$12- _coefficients_!F$2)/_coefficients_!F$7</f>
        <v>-0.49138212568366979</v>
      </c>
      <c r="G164">
        <f>(_raw_predictions_!G164*(1-_raw_predictions_!$M164*'Score Dashboard'!$B$2) + 'Score Dashboard'!$B$2*_raw_predictions_!$M164*_coefficients_!G$12- _coefficients_!G$2)/_coefficients_!G$7</f>
        <v>-0.69227308383529162</v>
      </c>
      <c r="H164">
        <f>(_coefficients_!H$2 - _raw_predictions_!H164*(1-_raw_predictions_!$M164*'Score Dashboard'!$B$2) - _raw_predictions_!$M164*'Score Dashboard'!$B$2*_coefficients_!H$12)/_coefficients_!H$7</f>
        <v>0.72798910662801675</v>
      </c>
      <c r="I164">
        <f>(1-_raw_predictions_!$M164*'Score Dashboard'!$B$2) * _raw_predictions_!I164/_coefficients_!L$2 * (_raw_predictions_!J164-_coefficients_!I$2)/_coefficients_!I$7</f>
        <v>-3.0695647037893743E-2</v>
      </c>
      <c r="J164">
        <f>(1-_raw_predictions_!$M164*'Score Dashboard'!$B$2) *_raw_predictions_!K164/_coefficients_!M$2 * (_raw_predictions_!L164-_coefficients_!J$2)/_coefficients_!J$7</f>
        <v>-0.10352883392876003</v>
      </c>
      <c r="K164">
        <f t="shared" si="2"/>
        <v>-3.6754739556817491</v>
      </c>
    </row>
    <row r="165" spans="1:11">
      <c r="A165" t="str">
        <f>_raw_predictions_!A165</f>
        <v>Wendell Carter Jr.</v>
      </c>
      <c r="B165">
        <f>(_raw_predictions_!B165*(1-_raw_predictions_!$M165*'Score Dashboard'!$B$2) + 'Score Dashboard'!$B$2*_raw_predictions_!$M165*_coefficients_!B$12- _coefficients_!B$2)/_coefficients_!B$7</f>
        <v>-0.16827420291453446</v>
      </c>
      <c r="C165">
        <f>(_raw_predictions_!C165*(1-_raw_predictions_!$M165*'Score Dashboard'!$B$2) + 'Score Dashboard'!$B$2*_raw_predictions_!$M165*_coefficients_!C$12- _coefficients_!C$2)/_coefficients_!C$7</f>
        <v>0.67482382318410594</v>
      </c>
      <c r="D165">
        <f>(_raw_predictions_!D165*(1-_raw_predictions_!$M165*'Score Dashboard'!$B$2) + 'Score Dashboard'!$B$2*_raw_predictions_!$M165*_coefficients_!D$12- _coefficients_!D$2)/_coefficients_!D$7</f>
        <v>-0.42844279010955166</v>
      </c>
      <c r="E165">
        <f>(_raw_predictions_!E165*(1-_raw_predictions_!$M165*'Score Dashboard'!$B$2) + 'Score Dashboard'!$B$2*_raw_predictions_!$M165*_coefficients_!E$12- _coefficients_!E$2)/_coefficients_!E$7</f>
        <v>-0.44116655262643578</v>
      </c>
      <c r="F165">
        <f>(_raw_predictions_!F165*(1-_raw_predictions_!$M165*'Score Dashboard'!$B$2) + 'Score Dashboard'!$B$2*_raw_predictions_!$M165*_coefficients_!F$12- _coefficients_!F$2)/_coefficients_!F$7</f>
        <v>-0.15716622379642911</v>
      </c>
      <c r="G165">
        <f>(_raw_predictions_!G165*(1-_raw_predictions_!$M165*'Score Dashboard'!$B$2) + 'Score Dashboard'!$B$2*_raw_predictions_!$M165*_coefficients_!G$12- _coefficients_!G$2)/_coefficients_!G$7</f>
        <v>-0.23443536548069221</v>
      </c>
      <c r="H165">
        <f>(_coefficients_!H$2 - _raw_predictions_!H165*(1-_raw_predictions_!$M165*'Score Dashboard'!$B$2) - _raw_predictions_!$M165*'Score Dashboard'!$B$2*_coefficients_!H$12)/_coefficients_!H$7</f>
        <v>9.5085251445492611E-2</v>
      </c>
      <c r="I165">
        <f>(1-_raw_predictions_!$M165*'Score Dashboard'!$B$2) * _raw_predictions_!I165/_coefficients_!L$2 * (_raw_predictions_!J165-_coefficients_!I$2)/_coefficients_!I$7</f>
        <v>-0.274220973382167</v>
      </c>
      <c r="J165">
        <f>(1-_raw_predictions_!$M165*'Score Dashboard'!$B$2) *_raw_predictions_!K165/_coefficients_!M$2 * (_raw_predictions_!L165-_coefficients_!J$2)/_coefficients_!J$7</f>
        <v>0.16457719888937322</v>
      </c>
      <c r="K165">
        <f t="shared" si="2"/>
        <v>-0.76921983479083833</v>
      </c>
    </row>
    <row r="166" spans="1:11">
      <c r="A166" t="str">
        <f>_raw_predictions_!A166</f>
        <v>Walker Kessler</v>
      </c>
      <c r="B166">
        <f>(_raw_predictions_!B166*(1-_raw_predictions_!$M166*'Score Dashboard'!$B$2) + 'Score Dashboard'!$B$2*_raw_predictions_!$M166*_coefficients_!B$12- _coefficients_!B$2)/_coefficients_!B$7</f>
        <v>-0.39378832101752403</v>
      </c>
      <c r="C166">
        <f>(_raw_predictions_!C166*(1-_raw_predictions_!$M166*'Score Dashboard'!$B$2) + 'Score Dashboard'!$B$2*_raw_predictions_!$M166*_coefficients_!C$12- _coefficients_!C$2)/_coefficients_!C$7</f>
        <v>1.1921614329988934</v>
      </c>
      <c r="D166">
        <f>(_raw_predictions_!D166*(1-_raw_predictions_!$M166*'Score Dashboard'!$B$2) + 'Score Dashboard'!$B$2*_raw_predictions_!$M166*_coefficients_!D$12- _coefficients_!D$2)/_coefficients_!D$7</f>
        <v>-0.7534231754971169</v>
      </c>
      <c r="E166">
        <f>(_raw_predictions_!E166*(1-_raw_predictions_!$M166*'Score Dashboard'!$B$2) + 'Score Dashboard'!$B$2*_raw_predictions_!$M166*_coefficients_!E$12- _coefficients_!E$2)/_coefficients_!E$7</f>
        <v>-0.49705400961521756</v>
      </c>
      <c r="F166">
        <f>(_raw_predictions_!F166*(1-_raw_predictions_!$M166*'Score Dashboard'!$B$2) + 'Score Dashboard'!$B$2*_raw_predictions_!$M166*_coefficients_!F$12- _coefficients_!F$2)/_coefficients_!F$7</f>
        <v>1.9491413485990925</v>
      </c>
      <c r="G166">
        <f>(_raw_predictions_!G166*(1-_raw_predictions_!$M166*'Score Dashboard'!$B$2) + 'Score Dashboard'!$B$2*_raw_predictions_!$M166*_coefficients_!G$12- _coefficients_!G$2)/_coefficients_!G$7</f>
        <v>-0.96424825979156692</v>
      </c>
      <c r="H166">
        <f>(_coefficients_!H$2 - _raw_predictions_!H166*(1-_raw_predictions_!$M166*'Score Dashboard'!$B$2) - _raw_predictions_!$M166*'Score Dashboard'!$B$2*_coefficients_!H$12)/_coefficients_!H$7</f>
        <v>0.48275447040737407</v>
      </c>
      <c r="I166">
        <f>(1-_raw_predictions_!$M166*'Score Dashboard'!$B$2) * _raw_predictions_!I166/_coefficients_!L$2 * (_raw_predictions_!J166-_coefficients_!I$2)/_coefficients_!I$7</f>
        <v>-0.97261439632267144</v>
      </c>
      <c r="J166">
        <f>(1-_raw_predictions_!$M166*'Score Dashboard'!$B$2) *_raw_predictions_!K166/_coefficients_!M$2 * (_raw_predictions_!L166-_coefficients_!J$2)/_coefficients_!J$7</f>
        <v>0.79876550484467723</v>
      </c>
      <c r="K166">
        <f t="shared" si="2"/>
        <v>0.84169459460594032</v>
      </c>
    </row>
    <row r="167" spans="1:11">
      <c r="A167" t="str">
        <f>_raw_predictions_!A167</f>
        <v>Vlatko Cancar</v>
      </c>
      <c r="B167">
        <f>(_raw_predictions_!B167*(1-_raw_predictions_!$M167*'Score Dashboard'!$B$2) + 'Score Dashboard'!$B$2*_raw_predictions_!$M167*_coefficients_!B$12- _coefficients_!B$2)/_coefficients_!B$7</f>
        <v>-1.0402492414152658</v>
      </c>
      <c r="C167">
        <f>(_raw_predictions_!C167*(1-_raw_predictions_!$M167*'Score Dashboard'!$B$2) + 'Score Dashboard'!$B$2*_raw_predictions_!$M167*_coefficients_!C$12- _coefficients_!C$2)/_coefficients_!C$7</f>
        <v>-0.86898701093107589</v>
      </c>
      <c r="D167">
        <f>(_raw_predictions_!D167*(1-_raw_predictions_!$M167*'Score Dashboard'!$B$2) + 'Score Dashboard'!$B$2*_raw_predictions_!$M167*_coefficients_!D$12- _coefficients_!D$2)/_coefficients_!D$7</f>
        <v>-0.79755250416852685</v>
      </c>
      <c r="E167">
        <f>(_raw_predictions_!E167*(1-_raw_predictions_!$M167*'Score Dashboard'!$B$2) + 'Score Dashboard'!$B$2*_raw_predictions_!$M167*_coefficients_!E$12- _coefficients_!E$2)/_coefficients_!E$7</f>
        <v>-0.74440842386141071</v>
      </c>
      <c r="F167">
        <f>(_raw_predictions_!F167*(1-_raw_predictions_!$M167*'Score Dashboard'!$B$2) + 'Score Dashboard'!$B$2*_raw_predictions_!$M167*_coefficients_!F$12- _coefficients_!F$2)/_coefficients_!F$7</f>
        <v>-0.55962215518983849</v>
      </c>
      <c r="G167">
        <f>(_raw_predictions_!G167*(1-_raw_predictions_!$M167*'Score Dashboard'!$B$2) + 'Score Dashboard'!$B$2*_raw_predictions_!$M167*_coefficients_!G$12- _coefficients_!G$2)/_coefficients_!G$7</f>
        <v>-0.55685439273417636</v>
      </c>
      <c r="H167">
        <f>(_coefficients_!H$2 - _raw_predictions_!H167*(1-_raw_predictions_!$M167*'Score Dashboard'!$B$2) - _raw_predictions_!$M167*'Score Dashboard'!$B$2*_coefficients_!H$12)/_coefficients_!H$7</f>
        <v>0.86951040275594182</v>
      </c>
      <c r="I167">
        <f>(1-_raw_predictions_!$M167*'Score Dashboard'!$B$2) * _raw_predictions_!I167/_coefficients_!L$2 * (_raw_predictions_!J167-_coefficients_!I$2)/_coefficients_!I$7</f>
        <v>1.3172564547556834E-2</v>
      </c>
      <c r="J167">
        <f>(1-_raw_predictions_!$M167*'Score Dashboard'!$B$2) *_raw_predictions_!K167/_coefficients_!M$2 * (_raw_predictions_!L167-_coefficients_!J$2)/_coefficients_!J$7</f>
        <v>-5.1481697530767694E-2</v>
      </c>
      <c r="K167">
        <f t="shared" si="2"/>
        <v>-3.736472458527563</v>
      </c>
    </row>
    <row r="168" spans="1:11">
      <c r="A168" t="str">
        <f>_raw_predictions_!A168</f>
        <v>Vit Krejci</v>
      </c>
      <c r="B168">
        <f>(_raw_predictions_!B168*(1-_raw_predictions_!$M168*'Score Dashboard'!$B$2) + 'Score Dashboard'!$B$2*_raw_predictions_!$M168*_coefficients_!B$12- _coefficients_!B$2)/_coefficients_!B$7</f>
        <v>-0.96939515491967709</v>
      </c>
      <c r="C168">
        <f>(_raw_predictions_!C168*(1-_raw_predictions_!$M168*'Score Dashboard'!$B$2) + 'Score Dashboard'!$B$2*_raw_predictions_!$M168*_coefficients_!C$12- _coefficients_!C$2)/_coefficients_!C$7</f>
        <v>-0.85592141933114252</v>
      </c>
      <c r="D168">
        <f>(_raw_predictions_!D168*(1-_raw_predictions_!$M168*'Score Dashboard'!$B$2) + 'Score Dashboard'!$B$2*_raw_predictions_!$M168*_coefficients_!D$12- _coefficients_!D$2)/_coefficients_!D$7</f>
        <v>-0.61082351031854354</v>
      </c>
      <c r="E168">
        <f>(_raw_predictions_!E168*(1-_raw_predictions_!$M168*'Score Dashboard'!$B$2) + 'Score Dashboard'!$B$2*_raw_predictions_!$M168*_coefficients_!E$12- _coefficients_!E$2)/_coefficients_!E$7</f>
        <v>-0.51530265215340454</v>
      </c>
      <c r="F168">
        <f>(_raw_predictions_!F168*(1-_raw_predictions_!$M168*'Score Dashboard'!$B$2) + 'Score Dashboard'!$B$2*_raw_predictions_!$M168*_coefficients_!F$12- _coefficients_!F$2)/_coefficients_!F$7</f>
        <v>-0.47941742659181824</v>
      </c>
      <c r="G168">
        <f>(_raw_predictions_!G168*(1-_raw_predictions_!$M168*'Score Dashboard'!$B$2) + 'Score Dashboard'!$B$2*_raw_predictions_!$M168*_coefficients_!G$12- _coefficients_!G$2)/_coefficients_!G$7</f>
        <v>-0.65760859243795966</v>
      </c>
      <c r="H168">
        <f>(_coefficients_!H$2 - _raw_predictions_!H168*(1-_raw_predictions_!$M168*'Score Dashboard'!$B$2) - _raw_predictions_!$M168*'Score Dashboard'!$B$2*_coefficients_!H$12)/_coefficients_!H$7</f>
        <v>0.72903112087609578</v>
      </c>
      <c r="I168">
        <f>(1-_raw_predictions_!$M168*'Score Dashboard'!$B$2) * _raw_predictions_!I168/_coefficients_!L$2 * (_raw_predictions_!J168-_coefficients_!I$2)/_coefficients_!I$7</f>
        <v>-2.3504311709985751E-2</v>
      </c>
      <c r="J168">
        <f>(1-_raw_predictions_!$M168*'Score Dashboard'!$B$2) *_raw_predictions_!K168/_coefficients_!M$2 * (_raw_predictions_!L168-_coefficients_!J$2)/_coefficients_!J$7</f>
        <v>-7.031464510200186E-2</v>
      </c>
      <c r="K168">
        <f t="shared" si="2"/>
        <v>-3.4532565916884366</v>
      </c>
    </row>
    <row r="169" spans="1:11">
      <c r="A169" t="str">
        <f>_raw_predictions_!A169</f>
        <v>Vince Williams Jr.</v>
      </c>
      <c r="B169">
        <f>(_raw_predictions_!B169*(1-_raw_predictions_!$M169*'Score Dashboard'!$B$2) + 'Score Dashboard'!$B$2*_raw_predictions_!$M169*_coefficients_!B$12- _coefficients_!B$2)/_coefficients_!B$7</f>
        <v>-0.9393683741722384</v>
      </c>
      <c r="C169">
        <f>(_raw_predictions_!C169*(1-_raw_predictions_!$M169*'Score Dashboard'!$B$2) + 'Score Dashboard'!$B$2*_raw_predictions_!$M169*_coefficients_!C$12- _coefficients_!C$2)/_coefficients_!C$7</f>
        <v>-0.9077489764364931</v>
      </c>
      <c r="D169">
        <f>(_raw_predictions_!D169*(1-_raw_predictions_!$M169*'Score Dashboard'!$B$2) + 'Score Dashboard'!$B$2*_raw_predictions_!$M169*_coefficients_!D$12- _coefficients_!D$2)/_coefficients_!D$7</f>
        <v>-0.76063934143524037</v>
      </c>
      <c r="E169">
        <f>(_raw_predictions_!E169*(1-_raw_predictions_!$M169*'Score Dashboard'!$B$2) + 'Score Dashboard'!$B$2*_raw_predictions_!$M169*_coefficients_!E$12- _coefficients_!E$2)/_coefficients_!E$7</f>
        <v>-0.55324668559071333</v>
      </c>
      <c r="F169">
        <f>(_raw_predictions_!F169*(1-_raw_predictions_!$M169*'Score Dashboard'!$B$2) + 'Score Dashboard'!$B$2*_raw_predictions_!$M169*_coefficients_!F$12- _coefficients_!F$2)/_coefficients_!F$7</f>
        <v>-0.51895562703242826</v>
      </c>
      <c r="G169">
        <f>(_raw_predictions_!G169*(1-_raw_predictions_!$M169*'Score Dashboard'!$B$2) + 'Score Dashboard'!$B$2*_raw_predictions_!$M169*_coefficients_!G$12- _coefficients_!G$2)/_coefficients_!G$7</f>
        <v>-0.57330824026185678</v>
      </c>
      <c r="H169">
        <f>(_coefficients_!H$2 - _raw_predictions_!H169*(1-_raw_predictions_!$M169*'Score Dashboard'!$B$2) - _raw_predictions_!$M169*'Score Dashboard'!$B$2*_coefficients_!H$12)/_coefficients_!H$7</f>
        <v>0.77762899760148696</v>
      </c>
      <c r="I169">
        <f>(1-_raw_predictions_!$M169*'Score Dashboard'!$B$2) * _raw_predictions_!I169/_coefficients_!L$2 * (_raw_predictions_!J169-_coefficients_!I$2)/_coefficients_!I$7</f>
        <v>-3.984647059279413E-3</v>
      </c>
      <c r="J169">
        <f>(1-_raw_predictions_!$M169*'Score Dashboard'!$B$2) *_raw_predictions_!K169/_coefficients_!M$2 * (_raw_predictions_!L169-_coefficients_!J$2)/_coefficients_!J$7</f>
        <v>-6.9123927424376938E-2</v>
      </c>
      <c r="K169">
        <f t="shared" si="2"/>
        <v>-3.5487468218111395</v>
      </c>
    </row>
    <row r="170" spans="1:11">
      <c r="A170" t="str">
        <f>_raw_predictions_!A170</f>
        <v>Vernon Carey Jr.</v>
      </c>
      <c r="B170">
        <f>(_raw_predictions_!B170*(1-_raw_predictions_!$M170*'Score Dashboard'!$B$2) + 'Score Dashboard'!$B$2*_raw_predictions_!$M170*_coefficients_!B$12- _coefficients_!B$2)/_coefficients_!B$7</f>
        <v>-0.96915146361423077</v>
      </c>
      <c r="C170">
        <f>(_raw_predictions_!C170*(1-_raw_predictions_!$M170*'Score Dashboard'!$B$2) + 'Score Dashboard'!$B$2*_raw_predictions_!$M170*_coefficients_!C$12- _coefficients_!C$2)/_coefficients_!C$7</f>
        <v>-0.71955013164517878</v>
      </c>
      <c r="D170">
        <f>(_raw_predictions_!D170*(1-_raw_predictions_!$M170*'Score Dashboard'!$B$2) + 'Score Dashboard'!$B$2*_raw_predictions_!$M170*_coefficients_!D$12- _coefficients_!D$2)/_coefficients_!D$7</f>
        <v>-0.8071818264748849</v>
      </c>
      <c r="E170">
        <f>(_raw_predictions_!E170*(1-_raw_predictions_!$M170*'Score Dashboard'!$B$2) + 'Score Dashboard'!$B$2*_raw_predictions_!$M170*_coefficients_!E$12- _coefficients_!E$2)/_coefficients_!E$7</f>
        <v>-0.64346237993050404</v>
      </c>
      <c r="F170">
        <f>(_raw_predictions_!F170*(1-_raw_predictions_!$M170*'Score Dashboard'!$B$2) + 'Score Dashboard'!$B$2*_raw_predictions_!$M170*_coefficients_!F$12- _coefficients_!F$2)/_coefficients_!F$7</f>
        <v>-0.28313936257924571</v>
      </c>
      <c r="G170">
        <f>(_raw_predictions_!G170*(1-_raw_predictions_!$M170*'Score Dashboard'!$B$2) + 'Score Dashboard'!$B$2*_raw_predictions_!$M170*_coefficients_!G$12- _coefficients_!G$2)/_coefficients_!G$7</f>
        <v>-0.75118478012162182</v>
      </c>
      <c r="H170">
        <f>(_coefficients_!H$2 - _raw_predictions_!H170*(1-_raw_predictions_!$M170*'Score Dashboard'!$B$2) - _raw_predictions_!$M170*'Score Dashboard'!$B$2*_coefficients_!H$12)/_coefficients_!H$7</f>
        <v>0.81504172836173072</v>
      </c>
      <c r="I170">
        <f>(1-_raw_predictions_!$M170*'Score Dashboard'!$B$2) * _raw_predictions_!I170/_coefficients_!L$2 * (_raw_predictions_!J170-_coefficients_!I$2)/_coefficients_!I$7</f>
        <v>-8.9110922922573346E-2</v>
      </c>
      <c r="J170">
        <f>(1-_raw_predictions_!$M170*'Score Dashboard'!$B$2) *_raw_predictions_!K170/_coefficients_!M$2 * (_raw_predictions_!L170-_coefficients_!J$2)/_coefficients_!J$7</f>
        <v>1.6395665123451985E-2</v>
      </c>
      <c r="K170">
        <f t="shared" si="2"/>
        <v>-3.4313434738030564</v>
      </c>
    </row>
    <row r="171" spans="1:11">
      <c r="A171" t="str">
        <f>_raw_predictions_!A171</f>
        <v>Usman Garuba</v>
      </c>
      <c r="B171">
        <f>(_raw_predictions_!B171*(1-_raw_predictions_!$M171*'Score Dashboard'!$B$2) + 'Score Dashboard'!$B$2*_raw_predictions_!$M171*_coefficients_!B$12- _coefficients_!B$2)/_coefficients_!B$7</f>
        <v>-0.95282232918108745</v>
      </c>
      <c r="C171">
        <f>(_raw_predictions_!C171*(1-_raw_predictions_!$M171*'Score Dashboard'!$B$2) + 'Score Dashboard'!$B$2*_raw_predictions_!$M171*_coefficients_!C$12- _coefficients_!C$2)/_coefficients_!C$7</f>
        <v>-0.37281050356495182</v>
      </c>
      <c r="D171">
        <f>(_raw_predictions_!D171*(1-_raw_predictions_!$M171*'Score Dashboard'!$B$2) + 'Score Dashboard'!$B$2*_raw_predictions_!$M171*_coefficients_!D$12- _coefficients_!D$2)/_coefficients_!D$7</f>
        <v>-0.80354085563476252</v>
      </c>
      <c r="E171">
        <f>(_raw_predictions_!E171*(1-_raw_predictions_!$M171*'Score Dashboard'!$B$2) + 'Score Dashboard'!$B$2*_raw_predictions_!$M171*_coefficients_!E$12- _coefficients_!E$2)/_coefficients_!E$7</f>
        <v>-0.33842856238872454</v>
      </c>
      <c r="F171">
        <f>(_raw_predictions_!F171*(1-_raw_predictions_!$M171*'Score Dashboard'!$B$2) + 'Score Dashboard'!$B$2*_raw_predictions_!$M171*_coefficients_!F$12- _coefficients_!F$2)/_coefficients_!F$7</f>
        <v>-0.17189480238362911</v>
      </c>
      <c r="G171">
        <f>(_raw_predictions_!G171*(1-_raw_predictions_!$M171*'Score Dashboard'!$B$2) + 'Score Dashboard'!$B$2*_raw_predictions_!$M171*_coefficients_!G$12- _coefficients_!G$2)/_coefficients_!G$7</f>
        <v>-0.65408556394131112</v>
      </c>
      <c r="H171">
        <f>(_coefficients_!H$2 - _raw_predictions_!H171*(1-_raw_predictions_!$M171*'Score Dashboard'!$B$2) - _raw_predictions_!$M171*'Score Dashboard'!$B$2*_coefficients_!H$12)/_coefficients_!H$7</f>
        <v>0.71053127474475575</v>
      </c>
      <c r="I171">
        <f>(1-_raw_predictions_!$M171*'Score Dashboard'!$B$2) * _raw_predictions_!I171/_coefficients_!L$2 * (_raw_predictions_!J171-_coefficients_!I$2)/_coefficients_!I$7</f>
        <v>-0.1880561830676436</v>
      </c>
      <c r="J171">
        <f>(1-_raw_predictions_!$M171*'Score Dashboard'!$B$2) *_raw_predictions_!K171/_coefficients_!M$2 * (_raw_predictions_!L171-_coefficients_!J$2)/_coefficients_!J$7</f>
        <v>1.74019510762214E-2</v>
      </c>
      <c r="K171">
        <f t="shared" si="2"/>
        <v>-2.7537055743411334</v>
      </c>
    </row>
    <row r="172" spans="1:11">
      <c r="A172" t="str">
        <f>_raw_predictions_!A172</f>
        <v>Udonis Haslem</v>
      </c>
      <c r="B172">
        <f>(_raw_predictions_!B172*(1-_raw_predictions_!$M172*'Score Dashboard'!$B$2) + 'Score Dashboard'!$B$2*_raw_predictions_!$M172*_coefficients_!B$12- _coefficients_!B$2)/_coefficients_!B$7</f>
        <v>-0.91996787954260273</v>
      </c>
      <c r="C172">
        <f>(_raw_predictions_!C172*(1-_raw_predictions_!$M172*'Score Dashboard'!$B$2) + 'Score Dashboard'!$B$2*_raw_predictions_!$M172*_coefficients_!C$12- _coefficients_!C$2)/_coefficients_!C$7</f>
        <v>-0.84861531270977542</v>
      </c>
      <c r="D172">
        <f>(_raw_predictions_!D172*(1-_raw_predictions_!$M172*'Score Dashboard'!$B$2) + 'Score Dashboard'!$B$2*_raw_predictions_!$M172*_coefficients_!D$12- _coefficients_!D$2)/_coefficients_!D$7</f>
        <v>-0.78957498752512745</v>
      </c>
      <c r="E172">
        <f>(_raw_predictions_!E172*(1-_raw_predictions_!$M172*'Score Dashboard'!$B$2) + 'Score Dashboard'!$B$2*_raw_predictions_!$M172*_coefficients_!E$12- _coefficients_!E$2)/_coefficients_!E$7</f>
        <v>-0.67996144193497876</v>
      </c>
      <c r="F172">
        <f>(_raw_predictions_!F172*(1-_raw_predictions_!$M172*'Score Dashboard'!$B$2) + 'Score Dashboard'!$B$2*_raw_predictions_!$M172*_coefficients_!F$12- _coefficients_!F$2)/_coefficients_!F$7</f>
        <v>-0.41752428624307303</v>
      </c>
      <c r="G172">
        <f>(_raw_predictions_!G172*(1-_raw_predictions_!$M172*'Score Dashboard'!$B$2) + 'Score Dashboard'!$B$2*_raw_predictions_!$M172*_coefficients_!G$12- _coefficients_!G$2)/_coefficients_!G$7</f>
        <v>-0.61039011341756289</v>
      </c>
      <c r="H172">
        <f>(_coefficients_!H$2 - _raw_predictions_!H172*(1-_raw_predictions_!$M172*'Score Dashboard'!$B$2) - _raw_predictions_!$M172*'Score Dashboard'!$B$2*_coefficients_!H$12)/_coefficients_!H$7</f>
        <v>0.82766845867435102</v>
      </c>
      <c r="I172">
        <f>(1-_raw_predictions_!$M172*'Score Dashboard'!$B$2) * _raw_predictions_!I172/_coefficients_!L$2 * (_raw_predictions_!J172-_coefficients_!I$2)/_coefficients_!I$7</f>
        <v>-5.1321303676531479E-3</v>
      </c>
      <c r="J172">
        <f>(1-_raw_predictions_!$M172*'Score Dashboard'!$B$2) *_raw_predictions_!K172/_coefficients_!M$2 * (_raw_predictions_!L172-_coefficients_!J$2)/_coefficients_!J$7</f>
        <v>-3.3139069629394599E-2</v>
      </c>
      <c r="K172">
        <f t="shared" si="2"/>
        <v>-3.4766367626958172</v>
      </c>
    </row>
    <row r="173" spans="1:11">
      <c r="A173" t="str">
        <f>_raw_predictions_!A173</f>
        <v>Udoka Azubuike</v>
      </c>
      <c r="B173">
        <f>(_raw_predictions_!B173*(1-_raw_predictions_!$M173*'Score Dashboard'!$B$2) + 'Score Dashboard'!$B$2*_raw_predictions_!$M173*_coefficients_!B$12- _coefficients_!B$2)/_coefficients_!B$7</f>
        <v>-0.97770356657656676</v>
      </c>
      <c r="C173">
        <f>(_raw_predictions_!C173*(1-_raw_predictions_!$M173*'Score Dashboard'!$B$2) + 'Score Dashboard'!$B$2*_raw_predictions_!$M173*_coefficients_!C$12- _coefficients_!C$2)/_coefficients_!C$7</f>
        <v>-0.55461846256681058</v>
      </c>
      <c r="D173">
        <f>(_raw_predictions_!D173*(1-_raw_predictions_!$M173*'Score Dashboard'!$B$2) + 'Score Dashboard'!$B$2*_raw_predictions_!$M173*_coefficients_!D$12- _coefficients_!D$2)/_coefficients_!D$7</f>
        <v>-0.88857540183302475</v>
      </c>
      <c r="E173">
        <f>(_raw_predictions_!E173*(1-_raw_predictions_!$M173*'Score Dashboard'!$B$2) + 'Score Dashboard'!$B$2*_raw_predictions_!$M173*_coefficients_!E$12- _coefficients_!E$2)/_coefficients_!E$7</f>
        <v>-0.73482567630908513</v>
      </c>
      <c r="F173">
        <f>(_raw_predictions_!F173*(1-_raw_predictions_!$M173*'Score Dashboard'!$B$2) + 'Score Dashboard'!$B$2*_raw_predictions_!$M173*_coefficients_!F$12- _coefficients_!F$2)/_coefficients_!F$7</f>
        <v>-0.23981280204229638</v>
      </c>
      <c r="G173">
        <f>(_raw_predictions_!G173*(1-_raw_predictions_!$M173*'Score Dashboard'!$B$2) + 'Score Dashboard'!$B$2*_raw_predictions_!$M173*_coefficients_!G$12- _coefficients_!G$2)/_coefficients_!G$7</f>
        <v>-0.85823097117880331</v>
      </c>
      <c r="H173">
        <f>(_coefficients_!H$2 - _raw_predictions_!H173*(1-_raw_predictions_!$M173*'Score Dashboard'!$B$2) - _raw_predictions_!$M173*'Score Dashboard'!$B$2*_coefficients_!H$12)/_coefficients_!H$7</f>
        <v>0.75623854061715723</v>
      </c>
      <c r="I173">
        <f>(1-_raw_predictions_!$M173*'Score Dashboard'!$B$2) * _raw_predictions_!I173/_coefficients_!L$2 * (_raw_predictions_!J173-_coefficients_!I$2)/_coefficients_!I$7</f>
        <v>-0.27128626435717479</v>
      </c>
      <c r="J173">
        <f>(1-_raw_predictions_!$M173*'Score Dashboard'!$B$2) *_raw_predictions_!K173/_coefficients_!M$2 * (_raw_predictions_!L173-_coefficients_!J$2)/_coefficients_!J$7</f>
        <v>0.25632078662426566</v>
      </c>
      <c r="K173">
        <f t="shared" si="2"/>
        <v>-3.5124938176223384</v>
      </c>
    </row>
    <row r="174" spans="1:11">
      <c r="A174" t="str">
        <f>_raw_predictions_!A174</f>
        <v>Willy Hernangomez</v>
      </c>
      <c r="B174">
        <f>(_raw_predictions_!B174*(1-_raw_predictions_!$M174*'Score Dashboard'!$B$2) + 'Score Dashboard'!$B$2*_raw_predictions_!$M174*_coefficients_!B$12- _coefficients_!B$2)/_coefficients_!B$7</f>
        <v>-0.92165598697211371</v>
      </c>
      <c r="C174">
        <f>(_raw_predictions_!C174*(1-_raw_predictions_!$M174*'Score Dashboard'!$B$2) + 'Score Dashboard'!$B$2*_raw_predictions_!$M174*_coefficients_!C$12- _coefficients_!C$2)/_coefficients_!C$7</f>
        <v>-0.58925272516756366</v>
      </c>
      <c r="D174">
        <f>(_raw_predictions_!D174*(1-_raw_predictions_!$M174*'Score Dashboard'!$B$2) + 'Score Dashboard'!$B$2*_raw_predictions_!$M174*_coefficients_!D$12- _coefficients_!D$2)/_coefficients_!D$7</f>
        <v>-0.86950180707298019</v>
      </c>
      <c r="E174">
        <f>(_raw_predictions_!E174*(1-_raw_predictions_!$M174*'Score Dashboard'!$B$2) + 'Score Dashboard'!$B$2*_raw_predictions_!$M174*_coefficients_!E$12- _coefficients_!E$2)/_coefficients_!E$7</f>
        <v>-0.68176957054714493</v>
      </c>
      <c r="F174">
        <f>(_raw_predictions_!F174*(1-_raw_predictions_!$M174*'Score Dashboard'!$B$2) + 'Score Dashboard'!$B$2*_raw_predictions_!$M174*_coefficients_!F$12- _coefficients_!F$2)/_coefficients_!F$7</f>
        <v>-0.46309621809495993</v>
      </c>
      <c r="G174">
        <f>(_raw_predictions_!G174*(1-_raw_predictions_!$M174*'Score Dashboard'!$B$2) + 'Score Dashboard'!$B$2*_raw_predictions_!$M174*_coefficients_!G$12- _coefficients_!G$2)/_coefficients_!G$7</f>
        <v>-0.83919859481250347</v>
      </c>
      <c r="H174">
        <f>(_coefficients_!H$2 - _raw_predictions_!H174*(1-_raw_predictions_!$M174*'Score Dashboard'!$B$2) - _raw_predictions_!$M174*'Score Dashboard'!$B$2*_coefficients_!H$12)/_coefficients_!H$7</f>
        <v>0.67027323426563568</v>
      </c>
      <c r="I174">
        <f>(1-_raw_predictions_!$M174*'Score Dashboard'!$B$2) * _raw_predictions_!I174/_coefficients_!L$2 * (_raw_predictions_!J174-_coefficients_!I$2)/_coefficients_!I$7</f>
        <v>-0.12078997939787048</v>
      </c>
      <c r="J174">
        <f>(1-_raw_predictions_!$M174*'Score Dashboard'!$B$2) *_raw_predictions_!K174/_coefficients_!M$2 * (_raw_predictions_!L174-_coefficients_!J$2)/_coefficients_!J$7</f>
        <v>6.3944779210603167E-2</v>
      </c>
      <c r="K174">
        <f t="shared" si="2"/>
        <v>-3.7510468685888982</v>
      </c>
    </row>
    <row r="175" spans="1:11">
      <c r="A175" t="str">
        <f>_raw_predictions_!A175</f>
        <v>Talen Horton-Tucker</v>
      </c>
      <c r="B175">
        <f>(_raw_predictions_!B175*(1-_raw_predictions_!$M175*'Score Dashboard'!$B$2) + 'Score Dashboard'!$B$2*_raw_predictions_!$M175*_coefficients_!B$12- _coefficients_!B$2)/_coefficients_!B$7</f>
        <v>-0.45543329154485301</v>
      </c>
      <c r="C175">
        <f>(_raw_predictions_!C175*(1-_raw_predictions_!$M175*'Score Dashboard'!$B$2) + 'Score Dashboard'!$B$2*_raw_predictions_!$M175*_coefficients_!C$12- _coefficients_!C$2)/_coefficients_!C$7</f>
        <v>-0.58061120770368002</v>
      </c>
      <c r="D175">
        <f>(_raw_predictions_!D175*(1-_raw_predictions_!$M175*'Score Dashboard'!$B$2) + 'Score Dashboard'!$B$2*_raw_predictions_!$M175*_coefficients_!D$12- _coefficients_!D$2)/_coefficients_!D$7</f>
        <v>1.594594405477532E-2</v>
      </c>
      <c r="E175">
        <f>(_raw_predictions_!E175*(1-_raw_predictions_!$M175*'Score Dashboard'!$B$2) + 'Score Dashboard'!$B$2*_raw_predictions_!$M175*_coefficients_!E$12- _coefficients_!E$2)/_coefficients_!E$7</f>
        <v>-0.18613091990400277</v>
      </c>
      <c r="F175">
        <f>(_raw_predictions_!F175*(1-_raw_predictions_!$M175*'Score Dashboard'!$B$2) + 'Score Dashboard'!$B$2*_raw_predictions_!$M175*_coefficients_!F$12- _coefficients_!F$2)/_coefficients_!F$7</f>
        <v>-0.27809176291299881</v>
      </c>
      <c r="G175">
        <f>(_raw_predictions_!G175*(1-_raw_predictions_!$M175*'Score Dashboard'!$B$2) + 'Score Dashboard'!$B$2*_raw_predictions_!$M175*_coefficients_!G$12- _coefficients_!G$2)/_coefficients_!G$7</f>
        <v>-0.35648489931782651</v>
      </c>
      <c r="H175">
        <f>(_coefficients_!H$2 - _raw_predictions_!H175*(1-_raw_predictions_!$M175*'Score Dashboard'!$B$2) - _raw_predictions_!$M175*'Score Dashboard'!$B$2*_coefficients_!H$12)/_coefficients_!H$7</f>
        <v>-4.5105087477322399E-2</v>
      </c>
      <c r="I175">
        <f>(1-_raw_predictions_!$M175*'Score Dashboard'!$B$2) * _raw_predictions_!I175/_coefficients_!L$2 * (_raw_predictions_!J175-_coefficients_!I$2)/_coefficients_!I$7</f>
        <v>-8.7787886397000484E-2</v>
      </c>
      <c r="J175">
        <f>(1-_raw_predictions_!$M175*'Score Dashboard'!$B$2) *_raw_predictions_!K175/_coefficients_!M$2 * (_raw_predictions_!L175-_coefficients_!J$2)/_coefficients_!J$7</f>
        <v>-0.36499474785905728</v>
      </c>
      <c r="K175">
        <f t="shared" si="2"/>
        <v>-2.3386938590619661</v>
      </c>
    </row>
    <row r="176" spans="1:11">
      <c r="A176" t="str">
        <f>_raw_predictions_!A176</f>
        <v>Taj Gibson</v>
      </c>
      <c r="B176">
        <f>(_raw_predictions_!B176*(1-_raw_predictions_!$M176*'Score Dashboard'!$B$2) + 'Score Dashboard'!$B$2*_raw_predictions_!$M176*_coefficients_!B$12- _coefficients_!B$2)/_coefficients_!B$7</f>
        <v>-1.0956887475179484</v>
      </c>
      <c r="C176">
        <f>(_raw_predictions_!C176*(1-_raw_predictions_!$M176*'Score Dashboard'!$B$2) + 'Score Dashboard'!$B$2*_raw_predictions_!$M176*_coefficients_!C$12- _coefficients_!C$2)/_coefficients_!C$7</f>
        <v>-0.81131690441199888</v>
      </c>
      <c r="D176">
        <f>(_raw_predictions_!D176*(1-_raw_predictions_!$M176*'Score Dashboard'!$B$2) + 'Score Dashboard'!$B$2*_raw_predictions_!$M176*_coefficients_!D$12- _coefficients_!D$2)/_coefficients_!D$7</f>
        <v>-0.87750154759197285</v>
      </c>
      <c r="E176">
        <f>(_raw_predictions_!E176*(1-_raw_predictions_!$M176*'Score Dashboard'!$B$2) + 'Score Dashboard'!$B$2*_raw_predictions_!$M176*_coefficients_!E$12- _coefficients_!E$2)/_coefficients_!E$7</f>
        <v>-0.73233525958461465</v>
      </c>
      <c r="F176">
        <f>(_raw_predictions_!F176*(1-_raw_predictions_!$M176*'Score Dashboard'!$B$2) + 'Score Dashboard'!$B$2*_raw_predictions_!$M176*_coefficients_!F$12- _coefficients_!F$2)/_coefficients_!F$7</f>
        <v>-0.41561804432210392</v>
      </c>
      <c r="G176">
        <f>(_raw_predictions_!G176*(1-_raw_predictions_!$M176*'Score Dashboard'!$B$2) + 'Score Dashboard'!$B$2*_raw_predictions_!$M176*_coefficients_!G$12- _coefficients_!G$2)/_coefficients_!G$7</f>
        <v>-0.74710920270533909</v>
      </c>
      <c r="H176">
        <f>(_coefficients_!H$2 - _raw_predictions_!H176*(1-_raw_predictions_!$M176*'Score Dashboard'!$B$2) - _raw_predictions_!$M176*'Score Dashboard'!$B$2*_coefficients_!H$12)/_coefficients_!H$7</f>
        <v>0.86186449507182983</v>
      </c>
      <c r="I176">
        <f>(1-_raw_predictions_!$M176*'Score Dashboard'!$B$2) * _raw_predictions_!I176/_coefficients_!L$2 * (_raw_predictions_!J176-_coefficients_!I$2)/_coefficients_!I$7</f>
        <v>-3.8206032023995772E-2</v>
      </c>
      <c r="J176">
        <f>(1-_raw_predictions_!$M176*'Score Dashboard'!$B$2) *_raw_predictions_!K176/_coefficients_!M$2 * (_raw_predictions_!L176-_coefficients_!J$2)/_coefficients_!J$7</f>
        <v>2.7779575689578073E-2</v>
      </c>
      <c r="K176">
        <f t="shared" si="2"/>
        <v>-3.8281316673965655</v>
      </c>
    </row>
    <row r="177" spans="1:11">
      <c r="A177" t="str">
        <f>_raw_predictions_!A177</f>
        <v>Robin Lopez</v>
      </c>
      <c r="B177">
        <f>(_raw_predictions_!B177*(1-_raw_predictions_!$M177*'Score Dashboard'!$B$2) + 'Score Dashboard'!$B$2*_raw_predictions_!$M177*_coefficients_!B$12- _coefficients_!B$2)/_coefficients_!B$7</f>
        <v>-1.032356275987109</v>
      </c>
      <c r="C177">
        <f>(_raw_predictions_!C177*(1-_raw_predictions_!$M177*'Score Dashboard'!$B$2) + 'Score Dashboard'!$B$2*_raw_predictions_!$M177*_coefficients_!C$12- _coefficients_!C$2)/_coefficients_!C$7</f>
        <v>-0.864860151447156</v>
      </c>
      <c r="D177">
        <f>(_raw_predictions_!D177*(1-_raw_predictions_!$M177*'Score Dashboard'!$B$2) + 'Score Dashboard'!$B$2*_raw_predictions_!$M177*_coefficients_!D$12- _coefficients_!D$2)/_coefficients_!D$7</f>
        <v>-0.8259308163204403</v>
      </c>
      <c r="E177">
        <f>(_raw_predictions_!E177*(1-_raw_predictions_!$M177*'Score Dashboard'!$B$2) + 'Score Dashboard'!$B$2*_raw_predictions_!$M177*_coefficients_!E$12- _coefficients_!E$2)/_coefficients_!E$7</f>
        <v>-0.74291917726890733</v>
      </c>
      <c r="F177">
        <f>(_raw_predictions_!F177*(1-_raw_predictions_!$M177*'Score Dashboard'!$B$2) + 'Score Dashboard'!$B$2*_raw_predictions_!$M177*_coefficients_!F$12- _coefficients_!F$2)/_coefficients_!F$7</f>
        <v>-0.44513675190935786</v>
      </c>
      <c r="G177">
        <f>(_raw_predictions_!G177*(1-_raw_predictions_!$M177*'Score Dashboard'!$B$2) + 'Score Dashboard'!$B$2*_raw_predictions_!$M177*_coefficients_!G$12- _coefficients_!G$2)/_coefficients_!G$7</f>
        <v>-0.72969875225480452</v>
      </c>
      <c r="H177">
        <f>(_coefficients_!H$2 - _raw_predictions_!H177*(1-_raw_predictions_!$M177*'Score Dashboard'!$B$2) - _raw_predictions_!$M177*'Score Dashboard'!$B$2*_coefficients_!H$12)/_coefficients_!H$7</f>
        <v>0.76441052502897688</v>
      </c>
      <c r="I177">
        <f>(1-_raw_predictions_!$M177*'Score Dashboard'!$B$2) * _raw_predictions_!I177/_coefficients_!L$2 * (_raw_predictions_!J177-_coefficients_!I$2)/_coefficients_!I$7</f>
        <v>-3.6247132005487716E-2</v>
      </c>
      <c r="J177">
        <f>(1-_raw_predictions_!$M177*'Score Dashboard'!$B$2) *_raw_predictions_!K177/_coefficients_!M$2 * (_raw_predictions_!L177-_coefficients_!J$2)/_coefficients_!J$7</f>
        <v>4.5283258113490481E-2</v>
      </c>
      <c r="K177">
        <f t="shared" si="2"/>
        <v>-3.867455274050795</v>
      </c>
    </row>
    <row r="178" spans="1:11">
      <c r="A178" t="str">
        <f>_raw_predictions_!A178</f>
        <v>Robert Covington</v>
      </c>
      <c r="B178">
        <f>(_raw_predictions_!B178*(1-_raw_predictions_!$M178*'Score Dashboard'!$B$2) + 'Score Dashboard'!$B$2*_raw_predictions_!$M178*_coefficients_!B$12- _coefficients_!B$2)/_coefficients_!B$7</f>
        <v>-0.94964112945185197</v>
      </c>
      <c r="C178">
        <f>(_raw_predictions_!C178*(1-_raw_predictions_!$M178*'Score Dashboard'!$B$2) + 'Score Dashboard'!$B$2*_raw_predictions_!$M178*_coefficients_!C$12- _coefficients_!C$2)/_coefficients_!C$7</f>
        <v>-0.70708087330316083</v>
      </c>
      <c r="D178">
        <f>(_raw_predictions_!D178*(1-_raw_predictions_!$M178*'Score Dashboard'!$B$2) + 'Score Dashboard'!$B$2*_raw_predictions_!$M178*_coefficients_!D$12- _coefficients_!D$2)/_coefficients_!D$7</f>
        <v>-0.81511852115385508</v>
      </c>
      <c r="E178">
        <f>(_raw_predictions_!E178*(1-_raw_predictions_!$M178*'Score Dashboard'!$B$2) + 'Score Dashboard'!$B$2*_raw_predictions_!$M178*_coefficients_!E$12- _coefficients_!E$2)/_coefficients_!E$7</f>
        <v>-0.32462806029480623</v>
      </c>
      <c r="F178">
        <f>(_raw_predictions_!F178*(1-_raw_predictions_!$M178*'Score Dashboard'!$B$2) + 'Score Dashboard'!$B$2*_raw_predictions_!$M178*_coefficients_!F$12- _coefficients_!F$2)/_coefficients_!F$7</f>
        <v>-0.20014102243134893</v>
      </c>
      <c r="G178">
        <f>(_raw_predictions_!G178*(1-_raw_predictions_!$M178*'Score Dashboard'!$B$2) + 'Score Dashboard'!$B$2*_raw_predictions_!$M178*_coefficients_!G$12- _coefficients_!G$2)/_coefficients_!G$7</f>
        <v>-0.41758388921954159</v>
      </c>
      <c r="H178">
        <f>(_coefficients_!H$2 - _raw_predictions_!H178*(1-_raw_predictions_!$M178*'Score Dashboard'!$B$2) - _raw_predictions_!$M178*'Score Dashboard'!$B$2*_coefficients_!H$12)/_coefficients_!H$7</f>
        <v>0.83842729487133627</v>
      </c>
      <c r="I178">
        <f>(1-_raw_predictions_!$M178*'Score Dashboard'!$B$2) * _raw_predictions_!I178/_coefficients_!L$2 * (_raw_predictions_!J178-_coefficients_!I$2)/_coefficients_!I$7</f>
        <v>-1.5353310604116845E-2</v>
      </c>
      <c r="J178">
        <f>(1-_raw_predictions_!$M178*'Score Dashboard'!$B$2) *_raw_predictions_!K178/_coefficients_!M$2 * (_raw_predictions_!L178-_coefficients_!J$2)/_coefficients_!J$7</f>
        <v>-0.13305496766702429</v>
      </c>
      <c r="K178">
        <f t="shared" si="2"/>
        <v>-2.7241744792543701</v>
      </c>
    </row>
    <row r="179" spans="1:11">
      <c r="A179" t="str">
        <f>_raw_predictions_!A179</f>
        <v>Richaun Holmes</v>
      </c>
      <c r="B179">
        <f>(_raw_predictions_!B179*(1-_raw_predictions_!$M179*'Score Dashboard'!$B$2) + 'Score Dashboard'!$B$2*_raw_predictions_!$M179*_coefficients_!B$12- _coefficients_!B$2)/_coefficients_!B$7</f>
        <v>-0.9855285913951769</v>
      </c>
      <c r="C179">
        <f>(_raw_predictions_!C179*(1-_raw_predictions_!$M179*'Score Dashboard'!$B$2) + 'Score Dashboard'!$B$2*_raw_predictions_!$M179*_coefficients_!C$12- _coefficients_!C$2)/_coefficients_!C$7</f>
        <v>-0.60431126008653924</v>
      </c>
      <c r="D179">
        <f>(_raw_predictions_!D179*(1-_raw_predictions_!$M179*'Score Dashboard'!$B$2) + 'Score Dashboard'!$B$2*_raw_predictions_!$M179*_coefficients_!D$12- _coefficients_!D$2)/_coefficients_!D$7</f>
        <v>-0.8649108955967264</v>
      </c>
      <c r="E179">
        <f>(_raw_predictions_!E179*(1-_raw_predictions_!$M179*'Score Dashboard'!$B$2) + 'Score Dashboard'!$B$2*_raw_predictions_!$M179*_coefficients_!E$12- _coefficients_!E$2)/_coefficients_!E$7</f>
        <v>-0.76302308829646848</v>
      </c>
      <c r="F179">
        <f>(_raw_predictions_!F179*(1-_raw_predictions_!$M179*'Score Dashboard'!$B$2) + 'Score Dashboard'!$B$2*_raw_predictions_!$M179*_coefficients_!F$12- _coefficients_!F$2)/_coefficients_!F$7</f>
        <v>-0.35256303129434674</v>
      </c>
      <c r="G179">
        <f>(_raw_predictions_!G179*(1-_raw_predictions_!$M179*'Score Dashboard'!$B$2) + 'Score Dashboard'!$B$2*_raw_predictions_!$M179*_coefficients_!G$12- _coefficients_!G$2)/_coefficients_!G$7</f>
        <v>-0.69644683061851953</v>
      </c>
      <c r="H179">
        <f>(_coefficients_!H$2 - _raw_predictions_!H179*(1-_raw_predictions_!$M179*'Score Dashboard'!$B$2) - _raw_predictions_!$M179*'Score Dashboard'!$B$2*_coefficients_!H$12)/_coefficients_!H$7</f>
        <v>0.85426464602517027</v>
      </c>
      <c r="I179">
        <f>(1-_raw_predictions_!$M179*'Score Dashboard'!$B$2) * _raw_predictions_!I179/_coefficients_!L$2 * (_raw_predictions_!J179-_coefficients_!I$2)/_coefficients_!I$7</f>
        <v>-5.5957441943866267E-2</v>
      </c>
      <c r="J179">
        <f>(1-_raw_predictions_!$M179*'Score Dashboard'!$B$2) *_raw_predictions_!K179/_coefficients_!M$2 * (_raw_predictions_!L179-_coefficients_!J$2)/_coefficients_!J$7</f>
        <v>0.13500624803869238</v>
      </c>
      <c r="K179">
        <f t="shared" si="2"/>
        <v>-3.3334702451677805</v>
      </c>
    </row>
    <row r="180" spans="1:11">
      <c r="A180" t="str">
        <f>_raw_predictions_!A180</f>
        <v>Reggie Jackson</v>
      </c>
      <c r="B180">
        <f>(_raw_predictions_!B180*(1-_raw_predictions_!$M180*'Score Dashboard'!$B$2) + 'Score Dashboard'!$B$2*_raw_predictions_!$M180*_coefficients_!B$12- _coefficients_!B$2)/_coefficients_!B$7</f>
        <v>-0.53856944246973082</v>
      </c>
      <c r="C180">
        <f>(_raw_predictions_!C180*(1-_raw_predictions_!$M180*'Score Dashboard'!$B$2) + 'Score Dashboard'!$B$2*_raw_predictions_!$M180*_coefficients_!C$12- _coefficients_!C$2)/_coefficients_!C$7</f>
        <v>-0.82226431686114454</v>
      </c>
      <c r="D180">
        <f>(_raw_predictions_!D180*(1-_raw_predictions_!$M180*'Score Dashboard'!$B$2) + 'Score Dashboard'!$B$2*_raw_predictions_!$M180*_coefficients_!D$12- _coefficients_!D$2)/_coefficients_!D$7</f>
        <v>-0.13876213588686767</v>
      </c>
      <c r="E180">
        <f>(_raw_predictions_!E180*(1-_raw_predictions_!$M180*'Score Dashboard'!$B$2) + 'Score Dashboard'!$B$2*_raw_predictions_!$M180*_coefficients_!E$12- _coefficients_!E$2)/_coefficients_!E$7</f>
        <v>-0.43684380247359161</v>
      </c>
      <c r="F180">
        <f>(_raw_predictions_!F180*(1-_raw_predictions_!$M180*'Score Dashboard'!$B$2) + 'Score Dashboard'!$B$2*_raw_predictions_!$M180*_coefficients_!F$12- _coefficients_!F$2)/_coefficients_!F$7</f>
        <v>-0.63600262789881312</v>
      </c>
      <c r="G180">
        <f>(_raw_predictions_!G180*(1-_raw_predictions_!$M180*'Score Dashboard'!$B$2) + 'Score Dashboard'!$B$2*_raw_predictions_!$M180*_coefficients_!G$12- _coefficients_!G$2)/_coefficients_!G$7</f>
        <v>3.377483941344283E-2</v>
      </c>
      <c r="H180">
        <f>(_coefficients_!H$2 - _raw_predictions_!H180*(1-_raw_predictions_!$M180*'Score Dashboard'!$B$2) - _raw_predictions_!$M180*'Score Dashboard'!$B$2*_coefficients_!H$12)/_coefficients_!H$7</f>
        <v>0.16580287854132233</v>
      </c>
      <c r="I180">
        <f>(1-_raw_predictions_!$M180*'Score Dashboard'!$B$2) * _raw_predictions_!I180/_coefficients_!L$2 * (_raw_predictions_!J180-_coefficients_!I$2)/_coefficients_!I$7</f>
        <v>4.098451105307091E-2</v>
      </c>
      <c r="J180">
        <f>(1-_raw_predictions_!$M180*'Score Dashboard'!$B$2) *_raw_predictions_!K180/_coefficients_!M$2 * (_raw_predictions_!L180-_coefficients_!J$2)/_coefficients_!J$7</f>
        <v>-0.44658728161874656</v>
      </c>
      <c r="K180">
        <f t="shared" si="2"/>
        <v>-2.7784673782010585</v>
      </c>
    </row>
    <row r="181" spans="1:11">
      <c r="A181" t="str">
        <f>_raw_predictions_!A181</f>
        <v>Reggie Bullock</v>
      </c>
      <c r="B181">
        <f>(_raw_predictions_!B181*(1-_raw_predictions_!$M181*'Score Dashboard'!$B$2) + 'Score Dashboard'!$B$2*_raw_predictions_!$M181*_coefficients_!B$12- _coefficients_!B$2)/_coefficients_!B$7</f>
        <v>-0.82989059681892163</v>
      </c>
      <c r="C181">
        <f>(_raw_predictions_!C181*(1-_raw_predictions_!$M181*'Score Dashboard'!$B$2) + 'Score Dashboard'!$B$2*_raw_predictions_!$M181*_coefficients_!C$12- _coefficients_!C$2)/_coefficients_!C$7</f>
        <v>-0.61369280596554054</v>
      </c>
      <c r="D181">
        <f>(_raw_predictions_!D181*(1-_raw_predictions_!$M181*'Score Dashboard'!$B$2) + 'Score Dashboard'!$B$2*_raw_predictions_!$M181*_coefficients_!D$12- _coefficients_!D$2)/_coefficients_!D$7</f>
        <v>-0.69974789719875952</v>
      </c>
      <c r="E181">
        <f>(_raw_predictions_!E181*(1-_raw_predictions_!$M181*'Score Dashboard'!$B$2) + 'Score Dashboard'!$B$2*_raw_predictions_!$M181*_coefficients_!E$12- _coefficients_!E$2)/_coefficients_!E$7</f>
        <v>-0.36523390530734495</v>
      </c>
      <c r="F181">
        <f>(_raw_predictions_!F181*(1-_raw_predictions_!$M181*'Score Dashboard'!$B$2) + 'Score Dashboard'!$B$2*_raw_predictions_!$M181*_coefficients_!F$12- _coefficients_!F$2)/_coefficients_!F$7</f>
        <v>-0.55504484604718307</v>
      </c>
      <c r="G181">
        <f>(_raw_predictions_!G181*(1-_raw_predictions_!$M181*'Score Dashboard'!$B$2) + 'Score Dashboard'!$B$2*_raw_predictions_!$M181*_coefficients_!G$12- _coefficients_!G$2)/_coefficients_!G$7</f>
        <v>-2.1554458976862444E-2</v>
      </c>
      <c r="H181">
        <f>(_coefficients_!H$2 - _raw_predictions_!H181*(1-_raw_predictions_!$M181*'Score Dashboard'!$B$2) - _raw_predictions_!$M181*'Score Dashboard'!$B$2*_coefficients_!H$12)/_coefficients_!H$7</f>
        <v>0.86171854713285712</v>
      </c>
      <c r="I181">
        <f>(1-_raw_predictions_!$M181*'Score Dashboard'!$B$2) * _raw_predictions_!I181/_coefficients_!L$2 * (_raw_predictions_!J181-_coefficients_!I$2)/_coefficients_!I$7</f>
        <v>5.1690804899587042E-3</v>
      </c>
      <c r="J181">
        <f>(1-_raw_predictions_!$M181*'Score Dashboard'!$B$2) *_raw_predictions_!K181/_coefficients_!M$2 * (_raw_predictions_!L181-_coefficients_!J$2)/_coefficients_!J$7</f>
        <v>-0.25134913757249244</v>
      </c>
      <c r="K181">
        <f t="shared" si="2"/>
        <v>-2.4696260202642888</v>
      </c>
    </row>
    <row r="182" spans="1:11">
      <c r="A182" t="str">
        <f>_raw_predictions_!A182</f>
        <v>Raul Neto</v>
      </c>
      <c r="B182">
        <f>(_raw_predictions_!B182*(1-_raw_predictions_!$M182*'Score Dashboard'!$B$2) + 'Score Dashboard'!$B$2*_raw_predictions_!$M182*_coefficients_!B$12- _coefficients_!B$2)/_coefficients_!B$7</f>
        <v>-1.0433632026290314</v>
      </c>
      <c r="C182">
        <f>(_raw_predictions_!C182*(1-_raw_predictions_!$M182*'Score Dashboard'!$B$2) + 'Score Dashboard'!$B$2*_raw_predictions_!$M182*_coefficients_!C$12- _coefficients_!C$2)/_coefficients_!C$7</f>
        <v>-0.95928571951926345</v>
      </c>
      <c r="D182">
        <f>(_raw_predictions_!D182*(1-_raw_predictions_!$M182*'Score Dashboard'!$B$2) + 'Score Dashboard'!$B$2*_raw_predictions_!$M182*_coefficients_!D$12- _coefficients_!D$2)/_coefficients_!D$7</f>
        <v>-0.49022007023133335</v>
      </c>
      <c r="E182">
        <f>(_raw_predictions_!E182*(1-_raw_predictions_!$M182*'Score Dashboard'!$B$2) + 'Score Dashboard'!$B$2*_raw_predictions_!$M182*_coefficients_!E$12- _coefficients_!E$2)/_coefficients_!E$7</f>
        <v>-0.50901182677097667</v>
      </c>
      <c r="F182">
        <f>(_raw_predictions_!F182*(1-_raw_predictions_!$M182*'Score Dashboard'!$B$2) + 'Score Dashboard'!$B$2*_raw_predictions_!$M182*_coefficients_!F$12- _coefficients_!F$2)/_coefficients_!F$7</f>
        <v>-0.63597224696097987</v>
      </c>
      <c r="G182">
        <f>(_raw_predictions_!G182*(1-_raw_predictions_!$M182*'Score Dashboard'!$B$2) + 'Score Dashboard'!$B$2*_raw_predictions_!$M182*_coefficients_!G$12- _coefficients_!G$2)/_coefficients_!G$7</f>
        <v>-0.67529601638668235</v>
      </c>
      <c r="H182">
        <f>(_coefficients_!H$2 - _raw_predictions_!H182*(1-_raw_predictions_!$M182*'Score Dashboard'!$B$2) - _raw_predictions_!$M182*'Score Dashboard'!$B$2*_coefficients_!H$12)/_coefficients_!H$7</f>
        <v>0.76724380539908166</v>
      </c>
      <c r="I182">
        <f>(1-_raw_predictions_!$M182*'Score Dashboard'!$B$2) * _raw_predictions_!I182/_coefficients_!L$2 * (_raw_predictions_!J182-_coefficients_!I$2)/_coefficients_!I$7</f>
        <v>-1.532248551329655E-2</v>
      </c>
      <c r="J182">
        <f>(1-_raw_predictions_!$M182*'Score Dashboard'!$B$2) *_raw_predictions_!K182/_coefficients_!M$2 * (_raw_predictions_!L182-_coefficients_!J$2)/_coefficients_!J$7</f>
        <v>-1.8860855762574296E-3</v>
      </c>
      <c r="K182">
        <f t="shared" si="2"/>
        <v>-3.5631138481887392</v>
      </c>
    </row>
    <row r="183" spans="1:11">
      <c r="A183" t="str">
        <f>_raw_predictions_!A183</f>
        <v>RJ Barrett</v>
      </c>
      <c r="B183">
        <f>(_raw_predictions_!B183*(1-_raw_predictions_!$M183*'Score Dashboard'!$B$2) + 'Score Dashboard'!$B$2*_raw_predictions_!$M183*_coefficients_!B$12- _coefficients_!B$2)/_coefficients_!B$7</f>
        <v>0.42398724128234944</v>
      </c>
      <c r="C183">
        <f>(_raw_predictions_!C183*(1-_raw_predictions_!$M183*'Score Dashboard'!$B$2) + 'Score Dashboard'!$B$2*_raw_predictions_!$M183*_coefficients_!C$12- _coefficients_!C$2)/_coefficients_!C$7</f>
        <v>2.3952336066849367E-2</v>
      </c>
      <c r="D183">
        <f>(_raw_predictions_!D183*(1-_raw_predictions_!$M183*'Score Dashboard'!$B$2) + 'Score Dashboard'!$B$2*_raw_predictions_!$M183*_coefficients_!D$12- _coefficients_!D$2)/_coefficients_!D$7</f>
        <v>-0.14212232760627549</v>
      </c>
      <c r="E183">
        <f>(_raw_predictions_!E183*(1-_raw_predictions_!$M183*'Score Dashboard'!$B$2) + 'Score Dashboard'!$B$2*_raw_predictions_!$M183*_coefficients_!E$12- _coefficients_!E$2)/_coefficients_!E$7</f>
        <v>-0.32466047678502175</v>
      </c>
      <c r="F183">
        <f>(_raw_predictions_!F183*(1-_raw_predictions_!$M183*'Score Dashboard'!$B$2) + 'Score Dashboard'!$B$2*_raw_predictions_!$M183*_coefficients_!F$12- _coefficients_!F$2)/_coefficients_!F$7</f>
        <v>-0.40525745139591035</v>
      </c>
      <c r="G183">
        <f>(_raw_predictions_!G183*(1-_raw_predictions_!$M183*'Score Dashboard'!$B$2) + 'Score Dashboard'!$B$2*_raw_predictions_!$M183*_coefficients_!G$12- _coefficients_!G$2)/_coefficients_!G$7</f>
        <v>0.17238885864417325</v>
      </c>
      <c r="H183">
        <f>(_coefficients_!H$2 - _raw_predictions_!H183*(1-_raw_predictions_!$M183*'Score Dashboard'!$B$2) - _raw_predictions_!$M183*'Score Dashboard'!$B$2*_coefficients_!H$12)/_coefficients_!H$7</f>
        <v>-0.37693722283935238</v>
      </c>
      <c r="I183">
        <f>(1-_raw_predictions_!$M183*'Score Dashboard'!$B$2) * _raw_predictions_!I183/_coefficients_!L$2 * (_raw_predictions_!J183-_coefficients_!I$2)/_coefficients_!I$7</f>
        <v>-0.54994634950772758</v>
      </c>
      <c r="J183">
        <f>(1-_raw_predictions_!$M183*'Score Dashboard'!$B$2) *_raw_predictions_!K183/_coefficients_!M$2 * (_raw_predictions_!L183-_coefficients_!J$2)/_coefficients_!J$7</f>
        <v>-0.46490402049740703</v>
      </c>
      <c r="K183">
        <f t="shared" si="2"/>
        <v>-1.6434994126383224</v>
      </c>
    </row>
    <row r="184" spans="1:11">
      <c r="A184" t="str">
        <f>_raw_predictions_!A184</f>
        <v>R.J. Hampton</v>
      </c>
      <c r="B184">
        <f>(_raw_predictions_!B184*(1-_raw_predictions_!$M184*'Score Dashboard'!$B$2) + 'Score Dashboard'!$B$2*_raw_predictions_!$M184*_coefficients_!B$12- _coefficients_!B$2)/_coefficients_!B$7</f>
        <v>-0.80315078026312337</v>
      </c>
      <c r="C184">
        <f>(_raw_predictions_!C184*(1-_raw_predictions_!$M184*'Score Dashboard'!$B$2) + 'Score Dashboard'!$B$2*_raw_predictions_!$M184*_coefficients_!C$12- _coefficients_!C$2)/_coefficients_!C$7</f>
        <v>-0.805144567333829</v>
      </c>
      <c r="D184">
        <f>(_raw_predictions_!D184*(1-_raw_predictions_!$M184*'Score Dashboard'!$B$2) + 'Score Dashboard'!$B$2*_raw_predictions_!$M184*_coefficients_!D$12- _coefficients_!D$2)/_coefficients_!D$7</f>
        <v>-0.50101340614194301</v>
      </c>
      <c r="E184">
        <f>(_raw_predictions_!E184*(1-_raw_predictions_!$M184*'Score Dashboard'!$B$2) + 'Score Dashboard'!$B$2*_raw_predictions_!$M184*_coefficients_!E$12- _coefficients_!E$2)/_coefficients_!E$7</f>
        <v>-0.36846268715686942</v>
      </c>
      <c r="F184">
        <f>(_raw_predictions_!F184*(1-_raw_predictions_!$M184*'Score Dashboard'!$B$2) + 'Score Dashboard'!$B$2*_raw_predictions_!$M184*_coefficients_!F$12- _coefficients_!F$2)/_coefficients_!F$7</f>
        <v>-0.51348833560150675</v>
      </c>
      <c r="G184">
        <f>(_raw_predictions_!G184*(1-_raw_predictions_!$M184*'Score Dashboard'!$B$2) + 'Score Dashboard'!$B$2*_raw_predictions_!$M184*_coefficients_!G$12- _coefficients_!G$2)/_coefficients_!G$7</f>
        <v>-0.41474865364425412</v>
      </c>
      <c r="H184">
        <f>(_coefficients_!H$2 - _raw_predictions_!H184*(1-_raw_predictions_!$M184*'Score Dashboard'!$B$2) - _raw_predictions_!$M184*'Score Dashboard'!$B$2*_coefficients_!H$12)/_coefficients_!H$7</f>
        <v>0.46215627426938893</v>
      </c>
      <c r="I184">
        <f>(1-_raw_predictions_!$M184*'Score Dashboard'!$B$2) * _raw_predictions_!I184/_coefficients_!L$2 * (_raw_predictions_!J184-_coefficients_!I$2)/_coefficients_!I$7</f>
        <v>-8.2111573081754569E-2</v>
      </c>
      <c r="J184">
        <f>(1-_raw_predictions_!$M184*'Score Dashboard'!$B$2) *_raw_predictions_!K184/_coefficients_!M$2 * (_raw_predictions_!L184-_coefficients_!J$2)/_coefficients_!J$7</f>
        <v>-0.19347594384237932</v>
      </c>
      <c r="K184">
        <f t="shared" si="2"/>
        <v>-3.2194396727962706</v>
      </c>
    </row>
    <row r="185" spans="1:11">
      <c r="A185" t="str">
        <f>_raw_predictions_!A185</f>
        <v>Quentin Grimes</v>
      </c>
      <c r="B185">
        <f>(_raw_predictions_!B185*(1-_raw_predictions_!$M185*'Score Dashboard'!$B$2) + 'Score Dashboard'!$B$2*_raw_predictions_!$M185*_coefficients_!B$12- _coefficients_!B$2)/_coefficients_!B$7</f>
        <v>-0.28557638327264717</v>
      </c>
      <c r="C185">
        <f>(_raw_predictions_!C185*(1-_raw_predictions_!$M185*'Score Dashboard'!$B$2) + 'Score Dashboard'!$B$2*_raw_predictions_!$M185*_coefficients_!C$12- _coefficients_!C$2)/_coefficients_!C$7</f>
        <v>-0.47614660393526698</v>
      </c>
      <c r="D185">
        <f>(_raw_predictions_!D185*(1-_raw_predictions_!$M185*'Score Dashboard'!$B$2) + 'Score Dashboard'!$B$2*_raw_predictions_!$M185*_coefficients_!D$12- _coefficients_!D$2)/_coefficients_!D$7</f>
        <v>-0.3501802664744243</v>
      </c>
      <c r="E185">
        <f>(_raw_predictions_!E185*(1-_raw_predictions_!$M185*'Score Dashboard'!$B$2) + 'Score Dashboard'!$B$2*_raw_predictions_!$M185*_coefficients_!E$12- _coefficients_!E$2)/_coefficients_!E$7</f>
        <v>-6.9960574716393123E-2</v>
      </c>
      <c r="F185">
        <f>(_raw_predictions_!F185*(1-_raw_predictions_!$M185*'Score Dashboard'!$B$2) + 'Score Dashboard'!$B$2*_raw_predictions_!$M185*_coefficients_!F$12- _coefficients_!F$2)/_coefficients_!F$7</f>
        <v>-0.3041726258765618</v>
      </c>
      <c r="G185">
        <f>(_raw_predictions_!G185*(1-_raw_predictions_!$M185*'Score Dashboard'!$B$2) + 'Score Dashboard'!$B$2*_raw_predictions_!$M185*_coefficients_!G$12- _coefficients_!G$2)/_coefficients_!G$7</f>
        <v>0.32280301613831475</v>
      </c>
      <c r="H185">
        <f>(_coefficients_!H$2 - _raw_predictions_!H185*(1-_raw_predictions_!$M185*'Score Dashboard'!$B$2) - _raw_predictions_!$M185*'Score Dashboard'!$B$2*_coefficients_!H$12)/_coefficients_!H$7</f>
        <v>0.36998323257854621</v>
      </c>
      <c r="I185">
        <f>(1-_raw_predictions_!$M185*'Score Dashboard'!$B$2) * _raw_predictions_!I185/_coefficients_!L$2 * (_raw_predictions_!J185-_coefficients_!I$2)/_coefficients_!I$7</f>
        <v>1.7036110145027865E-2</v>
      </c>
      <c r="J185">
        <f>(1-_raw_predictions_!$M185*'Score Dashboard'!$B$2) *_raw_predictions_!K185/_coefficients_!M$2 * (_raw_predictions_!L185-_coefficients_!J$2)/_coefficients_!J$7</f>
        <v>-0.29461571565589229</v>
      </c>
      <c r="K185">
        <f t="shared" si="2"/>
        <v>-1.0708298110692969</v>
      </c>
    </row>
    <row r="186" spans="1:11">
      <c r="A186" t="str">
        <f>_raw_predictions_!A186</f>
        <v>Precious Achiuwa</v>
      </c>
      <c r="B186">
        <f>(_raw_predictions_!B186*(1-_raw_predictions_!$M186*'Score Dashboard'!$B$2) + 'Score Dashboard'!$B$2*_raw_predictions_!$M186*_coefficients_!B$12- _coefficients_!B$2)/_coefficients_!B$7</f>
        <v>-0.52517158511843498</v>
      </c>
      <c r="C186">
        <f>(_raw_predictions_!C186*(1-_raw_predictions_!$M186*'Score Dashboard'!$B$2) + 'Score Dashboard'!$B$2*_raw_predictions_!$M186*_coefficients_!C$12- _coefficients_!C$2)/_coefficients_!C$7</f>
        <v>9.3018446698303267E-2</v>
      </c>
      <c r="D186">
        <f>(_raw_predictions_!D186*(1-_raw_predictions_!$M186*'Score Dashboard'!$B$2) + 'Score Dashboard'!$B$2*_raw_predictions_!$M186*_coefficients_!D$12- _coefficients_!D$2)/_coefficients_!D$7</f>
        <v>-0.77141426084337072</v>
      </c>
      <c r="E186">
        <f>(_raw_predictions_!E186*(1-_raw_predictions_!$M186*'Score Dashboard'!$B$2) + 'Score Dashboard'!$B$2*_raw_predictions_!$M186*_coefficients_!E$12- _coefficients_!E$2)/_coefficients_!E$7</f>
        <v>-0.40335087208176917</v>
      </c>
      <c r="F186">
        <f>(_raw_predictions_!F186*(1-_raw_predictions_!$M186*'Score Dashboard'!$B$2) + 'Score Dashboard'!$B$2*_raw_predictions_!$M186*_coefficients_!F$12- _coefficients_!F$2)/_coefficients_!F$7</f>
        <v>-5.7815133265123206E-2</v>
      </c>
      <c r="G186">
        <f>(_raw_predictions_!G186*(1-_raw_predictions_!$M186*'Score Dashboard'!$B$2) + 'Score Dashboard'!$B$2*_raw_predictions_!$M186*_coefficients_!G$12- _coefficients_!G$2)/_coefficients_!G$7</f>
        <v>-0.56391270475863331</v>
      </c>
      <c r="H186">
        <f>(_coefficients_!H$2 - _raw_predictions_!H186*(1-_raw_predictions_!$M186*'Score Dashboard'!$B$2) - _raw_predictions_!$M186*'Score Dashboard'!$B$2*_coefficients_!H$12)/_coefficients_!H$7</f>
        <v>0.4882754228056877</v>
      </c>
      <c r="I186">
        <f>(1-_raw_predictions_!$M186*'Score Dashboard'!$B$2) * _raw_predictions_!I186/_coefficients_!L$2 * (_raw_predictions_!J186-_coefficients_!I$2)/_coefficients_!I$7</f>
        <v>-0.28814006809527903</v>
      </c>
      <c r="J186">
        <f>(1-_raw_predictions_!$M186*'Score Dashboard'!$B$2) *_raw_predictions_!K186/_coefficients_!M$2 * (_raw_predictions_!L186-_coefficients_!J$2)/_coefficients_!J$7</f>
        <v>6.0368804669633271E-2</v>
      </c>
      <c r="K186">
        <f t="shared" si="2"/>
        <v>-1.9681419499889861</v>
      </c>
    </row>
    <row r="187" spans="1:11">
      <c r="A187" t="str">
        <f>_raw_predictions_!A187</f>
        <v>Rodney McGruder</v>
      </c>
      <c r="B187">
        <f>(_raw_predictions_!B187*(1-_raw_predictions_!$M187*'Score Dashboard'!$B$2) + 'Score Dashboard'!$B$2*_raw_predictions_!$M187*_coefficients_!B$12- _coefficients_!B$2)/_coefficients_!B$7</f>
        <v>-0.97359470491851929</v>
      </c>
      <c r="C187">
        <f>(_raw_predictions_!C187*(1-_raw_predictions_!$M187*'Score Dashboard'!$B$2) + 'Score Dashboard'!$B$2*_raw_predictions_!$M187*_coefficients_!C$12- _coefficients_!C$2)/_coefficients_!C$7</f>
        <v>-0.91377815953698893</v>
      </c>
      <c r="D187">
        <f>(_raw_predictions_!D187*(1-_raw_predictions_!$M187*'Score Dashboard'!$B$2) + 'Score Dashboard'!$B$2*_raw_predictions_!$M187*_coefficients_!D$12- _coefficients_!D$2)/_coefficients_!D$7</f>
        <v>-0.79314483919905954</v>
      </c>
      <c r="E187">
        <f>(_raw_predictions_!E187*(1-_raw_predictions_!$M187*'Score Dashboard'!$B$2) + 'Score Dashboard'!$B$2*_raw_predictions_!$M187*_coefficients_!E$12- _coefficients_!E$2)/_coefficients_!E$7</f>
        <v>-0.62453621893709532</v>
      </c>
      <c r="F187">
        <f>(_raw_predictions_!F187*(1-_raw_predictions_!$M187*'Score Dashboard'!$B$2) + 'Score Dashboard'!$B$2*_raw_predictions_!$M187*_coefficients_!F$12- _coefficients_!F$2)/_coefficients_!F$7</f>
        <v>-0.61227518770392841</v>
      </c>
      <c r="G187">
        <f>(_raw_predictions_!G187*(1-_raw_predictions_!$M187*'Score Dashboard'!$B$2) + 'Score Dashboard'!$B$2*_raw_predictions_!$M187*_coefficients_!G$12- _coefficients_!G$2)/_coefficients_!G$7</f>
        <v>-0.3956828786868401</v>
      </c>
      <c r="H187">
        <f>(_coefficients_!H$2 - _raw_predictions_!H187*(1-_raw_predictions_!$M187*'Score Dashboard'!$B$2) - _raw_predictions_!$M187*'Score Dashboard'!$B$2*_coefficients_!H$12)/_coefficients_!H$7</f>
        <v>0.86030318718283616</v>
      </c>
      <c r="I187">
        <f>(1-_raw_predictions_!$M187*'Score Dashboard'!$B$2) * _raw_predictions_!I187/_coefficients_!L$2 * (_raw_predictions_!J187-_coefficients_!I$2)/_coefficients_!I$7</f>
        <v>-2.2140064308799234E-2</v>
      </c>
      <c r="J187">
        <f>(1-_raw_predictions_!$M187*'Score Dashboard'!$B$2) *_raw_predictions_!K187/_coefficients_!M$2 * (_raw_predictions_!L187-_coefficients_!J$2)/_coefficients_!J$7</f>
        <v>-0.1033979774008912</v>
      </c>
      <c r="K187">
        <f t="shared" si="2"/>
        <v>-3.5782468435092856</v>
      </c>
    </row>
    <row r="188" spans="1:11">
      <c r="A188" t="str">
        <f>_raw_predictions_!A188</f>
        <v>Peyton Watson</v>
      </c>
      <c r="B188">
        <f>(_raw_predictions_!B188*(1-_raw_predictions_!$M188*'Score Dashboard'!$B$2) + 'Score Dashboard'!$B$2*_raw_predictions_!$M188*_coefficients_!B$12- _coefficients_!B$2)/_coefficients_!B$7</f>
        <v>-0.89925811079730855</v>
      </c>
      <c r="C188">
        <f>(_raw_predictions_!C188*(1-_raw_predictions_!$M188*'Score Dashboard'!$B$2) + 'Score Dashboard'!$B$2*_raw_predictions_!$M188*_coefficients_!C$12- _coefficients_!C$2)/_coefficients_!C$7</f>
        <v>-0.74212110337280568</v>
      </c>
      <c r="D188">
        <f>(_raw_predictions_!D188*(1-_raw_predictions_!$M188*'Score Dashboard'!$B$2) + 'Score Dashboard'!$B$2*_raw_predictions_!$M188*_coefficients_!D$12- _coefficients_!D$2)/_coefficients_!D$7</f>
        <v>-0.78630942260728132</v>
      </c>
      <c r="E188">
        <f>(_raw_predictions_!E188*(1-_raw_predictions_!$M188*'Score Dashboard'!$B$2) + 'Score Dashboard'!$B$2*_raw_predictions_!$M188*_coefficients_!E$12- _coefficients_!E$2)/_coefficients_!E$7</f>
        <v>-0.61886949132134605</v>
      </c>
      <c r="F188">
        <f>(_raw_predictions_!F188*(1-_raw_predictions_!$M188*'Score Dashboard'!$B$2) + 'Score Dashboard'!$B$2*_raw_predictions_!$M188*_coefficients_!F$12- _coefficients_!F$2)/_coefficients_!F$7</f>
        <v>-0.26682791625453722</v>
      </c>
      <c r="G188">
        <f>(_raw_predictions_!G188*(1-_raw_predictions_!$M188*'Score Dashboard'!$B$2) + 'Score Dashboard'!$B$2*_raw_predictions_!$M188*_coefficients_!G$12- _coefficients_!G$2)/_coefficients_!G$7</f>
        <v>-0.61285896821684094</v>
      </c>
      <c r="H188">
        <f>(_coefficients_!H$2 - _raw_predictions_!H188*(1-_raw_predictions_!$M188*'Score Dashboard'!$B$2) - _raw_predictions_!$M188*'Score Dashboard'!$B$2*_coefficients_!H$12)/_coefficients_!H$7</f>
        <v>0.74328770761492235</v>
      </c>
      <c r="I188">
        <f>(1-_raw_predictions_!$M188*'Score Dashboard'!$B$2) * _raw_predictions_!I188/_coefficients_!L$2 * (_raw_predictions_!J188-_coefficients_!I$2)/_coefficients_!I$7</f>
        <v>-7.0730321723365908E-2</v>
      </c>
      <c r="J188">
        <f>(1-_raw_predictions_!$M188*'Score Dashboard'!$B$2) *_raw_predictions_!K188/_coefficients_!M$2 * (_raw_predictions_!L188-_coefficients_!J$2)/_coefficients_!J$7</f>
        <v>-2.1330952086767264E-2</v>
      </c>
      <c r="K188">
        <f t="shared" si="2"/>
        <v>-3.2750185787653305</v>
      </c>
    </row>
    <row r="189" spans="1:11">
      <c r="A189" t="str">
        <f>_raw_predictions_!A189</f>
        <v>Paul Reed</v>
      </c>
      <c r="B189">
        <f>(_raw_predictions_!B189*(1-_raw_predictions_!$M189*'Score Dashboard'!$B$2) + 'Score Dashboard'!$B$2*_raw_predictions_!$M189*_coefficients_!B$12- _coefficients_!B$2)/_coefficients_!B$7</f>
        <v>-1.0081841965168559</v>
      </c>
      <c r="C189">
        <f>(_raw_predictions_!C189*(1-_raw_predictions_!$M189*'Score Dashboard'!$B$2) + 'Score Dashboard'!$B$2*_raw_predictions_!$M189*_coefficients_!C$12- _coefficients_!C$2)/_coefficients_!C$7</f>
        <v>-0.36326093986610408</v>
      </c>
      <c r="D189">
        <f>(_raw_predictions_!D189*(1-_raw_predictions_!$M189*'Score Dashboard'!$B$2) + 'Score Dashboard'!$B$2*_raw_predictions_!$M189*_coefficients_!D$12- _coefficients_!D$2)/_coefficients_!D$7</f>
        <v>-0.93795537902544057</v>
      </c>
      <c r="E189">
        <f>(_raw_predictions_!E189*(1-_raw_predictions_!$M189*'Score Dashboard'!$B$2) + 'Score Dashboard'!$B$2*_raw_predictions_!$M189*_coefficients_!E$12- _coefficients_!E$2)/_coefficients_!E$7</f>
        <v>-0.31540645844172616</v>
      </c>
      <c r="F189">
        <f>(_raw_predictions_!F189*(1-_raw_predictions_!$M189*'Score Dashboard'!$B$2) + 'Score Dashboard'!$B$2*_raw_predictions_!$M189*_coefficients_!F$12- _coefficients_!F$2)/_coefficients_!F$7</f>
        <v>4.5452106500972908E-2</v>
      </c>
      <c r="G189">
        <f>(_raw_predictions_!G189*(1-_raw_predictions_!$M189*'Score Dashboard'!$B$2) + 'Score Dashboard'!$B$2*_raw_predictions_!$M189*_coefficients_!G$12- _coefficients_!G$2)/_coefficients_!G$7</f>
        <v>-0.9229099530472028</v>
      </c>
      <c r="H189">
        <f>(_coefficients_!H$2 - _raw_predictions_!H189*(1-_raw_predictions_!$M189*'Score Dashboard'!$B$2) - _raw_predictions_!$M189*'Score Dashboard'!$B$2*_coefficients_!H$12)/_coefficients_!H$7</f>
        <v>0.73429767072604424</v>
      </c>
      <c r="I189">
        <f>(1-_raw_predictions_!$M189*'Score Dashboard'!$B$2) * _raw_predictions_!I189/_coefficients_!L$2 * (_raw_predictions_!J189-_coefficients_!I$2)/_coefficients_!I$7</f>
        <v>-0.18669330692874075</v>
      </c>
      <c r="J189">
        <f>(1-_raw_predictions_!$M189*'Score Dashboard'!$B$2) *_raw_predictions_!K189/_coefficients_!M$2 * (_raw_predictions_!L189-_coefficients_!J$2)/_coefficients_!J$7</f>
        <v>0.22571717564824914</v>
      </c>
      <c r="K189">
        <f t="shared" si="2"/>
        <v>-2.7289432809508036</v>
      </c>
    </row>
    <row r="190" spans="1:11">
      <c r="A190" t="str">
        <f>_raw_predictions_!A190</f>
        <v>Paul George</v>
      </c>
      <c r="B190">
        <f>(_raw_predictions_!B190*(1-_raw_predictions_!$M190*'Score Dashboard'!$B$2) + 'Score Dashboard'!$B$2*_raw_predictions_!$M190*_coefficients_!B$12- _coefficients_!B$2)/_coefficients_!B$7</f>
        <v>0.48721798297285324</v>
      </c>
      <c r="C190">
        <f>(_raw_predictions_!C190*(1-_raw_predictions_!$M190*'Score Dashboard'!$B$2) + 'Score Dashboard'!$B$2*_raw_predictions_!$M190*_coefficients_!C$12- _coefficients_!C$2)/_coefficients_!C$7</f>
        <v>-1.3655542805718352E-3</v>
      </c>
      <c r="D190">
        <f>(_raw_predictions_!D190*(1-_raw_predictions_!$M190*'Score Dashboard'!$B$2) + 'Score Dashboard'!$B$2*_raw_predictions_!$M190*_coefficients_!D$12- _coefficients_!D$2)/_coefficients_!D$7</f>
        <v>0.32199049987328082</v>
      </c>
      <c r="E190">
        <f>(_raw_predictions_!E190*(1-_raw_predictions_!$M190*'Score Dashboard'!$B$2) + 'Score Dashboard'!$B$2*_raw_predictions_!$M190*_coefficients_!E$12- _coefficients_!E$2)/_coefficients_!E$7</f>
        <v>0.43358863016822469</v>
      </c>
      <c r="F190">
        <f>(_raw_predictions_!F190*(1-_raw_predictions_!$M190*'Score Dashboard'!$B$2) + 'Score Dashboard'!$B$2*_raw_predictions_!$M190*_coefficients_!F$12- _coefficients_!F$2)/_coefficients_!F$7</f>
        <v>-0.35955109729245305</v>
      </c>
      <c r="G190">
        <f>(_raw_predictions_!G190*(1-_raw_predictions_!$M190*'Score Dashboard'!$B$2) + 'Score Dashboard'!$B$2*_raw_predictions_!$M190*_coefficients_!G$12- _coefficients_!G$2)/_coefficients_!G$7</f>
        <v>0.72364113904314264</v>
      </c>
      <c r="H190">
        <f>(_coefficients_!H$2 - _raw_predictions_!H190*(1-_raw_predictions_!$M190*'Score Dashboard'!$B$2) - _raw_predictions_!$M190*'Score Dashboard'!$B$2*_coefficients_!H$12)/_coefficients_!H$7</f>
        <v>-0.66341633781650422</v>
      </c>
      <c r="I190">
        <f>(1-_raw_predictions_!$M190*'Score Dashboard'!$B$2) * _raw_predictions_!I190/_coefficients_!L$2 * (_raw_predictions_!J190-_coefficients_!I$2)/_coefficients_!I$7</f>
        <v>0.35989541792810248</v>
      </c>
      <c r="J190">
        <f>(1-_raw_predictions_!$M190*'Score Dashboard'!$B$2) *_raw_predictions_!K190/_coefficients_!M$2 * (_raw_predictions_!L190-_coefficients_!J$2)/_coefficients_!J$7</f>
        <v>-0.44242544035558029</v>
      </c>
      <c r="K190">
        <f t="shared" si="2"/>
        <v>0.85957524024049436</v>
      </c>
    </row>
    <row r="191" spans="1:11">
      <c r="A191" t="str">
        <f>_raw_predictions_!A191</f>
        <v>Patty Mills</v>
      </c>
      <c r="B191">
        <f>(_raw_predictions_!B191*(1-_raw_predictions_!$M191*'Score Dashboard'!$B$2) + 'Score Dashboard'!$B$2*_raw_predictions_!$M191*_coefficients_!B$12- _coefficients_!B$2)/_coefficients_!B$7</f>
        <v>-0.97502314137950863</v>
      </c>
      <c r="C191">
        <f>(_raw_predictions_!C191*(1-_raw_predictions_!$M191*'Score Dashboard'!$B$2) + 'Score Dashboard'!$B$2*_raw_predictions_!$M191*_coefficients_!C$12- _coefficients_!C$2)/_coefficients_!C$7</f>
        <v>-1.031067153850834</v>
      </c>
      <c r="D191">
        <f>(_raw_predictions_!D191*(1-_raw_predictions_!$M191*'Score Dashboard'!$B$2) + 'Score Dashboard'!$B$2*_raw_predictions_!$M191*_coefficients_!D$12- _coefficients_!D$2)/_coefficients_!D$7</f>
        <v>-0.64040804732971546</v>
      </c>
      <c r="E191">
        <f>(_raw_predictions_!E191*(1-_raw_predictions_!$M191*'Score Dashboard'!$B$2) + 'Score Dashboard'!$B$2*_raw_predictions_!$M191*_coefficients_!E$12- _coefficients_!E$2)/_coefficients_!E$7</f>
        <v>-0.66736035003777827</v>
      </c>
      <c r="F191">
        <f>(_raw_predictions_!F191*(1-_raw_predictions_!$M191*'Score Dashboard'!$B$2) + 'Score Dashboard'!$B$2*_raw_predictions_!$M191*_coefficients_!F$12- _coefficients_!F$2)/_coefficients_!F$7</f>
        <v>-0.63897357522666087</v>
      </c>
      <c r="G191">
        <f>(_raw_predictions_!G191*(1-_raw_predictions_!$M191*'Score Dashboard'!$B$2) + 'Score Dashboard'!$B$2*_raw_predictions_!$M191*_coefficients_!G$12- _coefficients_!G$2)/_coefficients_!G$7</f>
        <v>-0.33116282813098352</v>
      </c>
      <c r="H191">
        <f>(_coefficients_!H$2 - _raw_predictions_!H191*(1-_raw_predictions_!$M191*'Score Dashboard'!$B$2) - _raw_predictions_!$M191*'Score Dashboard'!$B$2*_coefficients_!H$12)/_coefficients_!H$7</f>
        <v>0.77118491325696048</v>
      </c>
      <c r="I191">
        <f>(1-_raw_predictions_!$M191*'Score Dashboard'!$B$2) * _raw_predictions_!I191/_coefficients_!L$2 * (_raw_predictions_!J191-_coefficients_!I$2)/_coefficients_!I$7</f>
        <v>1.930235358016523E-2</v>
      </c>
      <c r="J191">
        <f>(1-_raw_predictions_!$M191*'Score Dashboard'!$B$2) *_raw_predictions_!K191/_coefficients_!M$2 * (_raw_predictions_!L191-_coefficients_!J$2)/_coefficients_!J$7</f>
        <v>-0.18620946391315865</v>
      </c>
      <c r="K191">
        <f t="shared" si="2"/>
        <v>-3.6797172930315138</v>
      </c>
    </row>
    <row r="192" spans="1:11">
      <c r="A192" t="str">
        <f>_raw_predictions_!A192</f>
        <v>Patrick Williams</v>
      </c>
      <c r="B192">
        <f>(_raw_predictions_!B192*(1-_raw_predictions_!$M192*'Score Dashboard'!$B$2) + 'Score Dashboard'!$B$2*_raw_predictions_!$M192*_coefficients_!B$12- _coefficients_!B$2)/_coefficients_!B$7</f>
        <v>-0.33901464385255414</v>
      </c>
      <c r="C192">
        <f>(_raw_predictions_!C192*(1-_raw_predictions_!$M192*'Score Dashboard'!$B$2) + 'Score Dashboard'!$B$2*_raw_predictions_!$M192*_coefficients_!C$12- _coefficients_!C$2)/_coefficients_!C$7</f>
        <v>-0.20110438779438536</v>
      </c>
      <c r="D192">
        <f>(_raw_predictions_!D192*(1-_raw_predictions_!$M192*'Score Dashboard'!$B$2) + 'Score Dashboard'!$B$2*_raw_predictions_!$M192*_coefficients_!D$12- _coefficients_!D$2)/_coefficients_!D$7</f>
        <v>-0.64698387518448008</v>
      </c>
      <c r="E192">
        <f>(_raw_predictions_!E192*(1-_raw_predictions_!$M192*'Score Dashboard'!$B$2) + 'Score Dashboard'!$B$2*_raw_predictions_!$M192*_coefficients_!E$12- _coefficients_!E$2)/_coefficients_!E$7</f>
        <v>3.9466603594605167E-2</v>
      </c>
      <c r="F192">
        <f>(_raw_predictions_!F192*(1-_raw_predictions_!$M192*'Score Dashboard'!$B$2) + 'Score Dashboard'!$B$2*_raw_predictions_!$M192*_coefficients_!F$12- _coefficients_!F$2)/_coefficients_!F$7</f>
        <v>0.20449624127362898</v>
      </c>
      <c r="G192">
        <f>(_raw_predictions_!G192*(1-_raw_predictions_!$M192*'Score Dashboard'!$B$2) + 'Score Dashboard'!$B$2*_raw_predictions_!$M192*_coefficients_!G$12- _coefficients_!G$2)/_coefficients_!G$7</f>
        <v>2.4604521411329881E-2</v>
      </c>
      <c r="H192">
        <f>(_coefficients_!H$2 - _raw_predictions_!H192*(1-_raw_predictions_!$M192*'Score Dashboard'!$B$2) - _raw_predictions_!$M192*'Score Dashboard'!$B$2*_coefficients_!H$12)/_coefficients_!H$7</f>
        <v>0.28800896789945185</v>
      </c>
      <c r="I192">
        <f>(1-_raw_predictions_!$M192*'Score Dashboard'!$B$2) * _raw_predictions_!I192/_coefficients_!L$2 * (_raw_predictions_!J192-_coefficients_!I$2)/_coefficients_!I$7</f>
        <v>4.7919773814578785E-2</v>
      </c>
      <c r="J192">
        <f>(1-_raw_predictions_!$M192*'Score Dashboard'!$B$2) *_raw_predictions_!K192/_coefficients_!M$2 * (_raw_predictions_!L192-_coefficients_!J$2)/_coefficients_!J$7</f>
        <v>-8.3306648466866223E-2</v>
      </c>
      <c r="K192">
        <f t="shared" si="2"/>
        <v>-0.66591344730469115</v>
      </c>
    </row>
    <row r="193" spans="1:11">
      <c r="A193" t="str">
        <f>_raw_predictions_!A193</f>
        <v>Patrick Beverley</v>
      </c>
      <c r="B193">
        <f>(_raw_predictions_!B193*(1-_raw_predictions_!$M193*'Score Dashboard'!$B$2) + 'Score Dashboard'!$B$2*_raw_predictions_!$M193*_coefficients_!B$12- _coefficients_!B$2)/_coefficients_!B$7</f>
        <v>-0.93349755608941321</v>
      </c>
      <c r="C193">
        <f>(_raw_predictions_!C193*(1-_raw_predictions_!$M193*'Score Dashboard'!$B$2) + 'Score Dashboard'!$B$2*_raw_predictions_!$M193*_coefficients_!C$12- _coefficients_!C$2)/_coefficients_!C$7</f>
        <v>-0.61326057161712078</v>
      </c>
      <c r="D193">
        <f>(_raw_predictions_!D193*(1-_raw_predictions_!$M193*'Score Dashboard'!$B$2) + 'Score Dashboard'!$B$2*_raw_predictions_!$M193*_coefficients_!D$12- _coefficients_!D$2)/_coefficients_!D$7</f>
        <v>-0.37326382009807907</v>
      </c>
      <c r="E193">
        <f>(_raw_predictions_!E193*(1-_raw_predictions_!$M193*'Score Dashboard'!$B$2) + 'Score Dashboard'!$B$2*_raw_predictions_!$M193*_coefficients_!E$12- _coefficients_!E$2)/_coefficients_!E$7</f>
        <v>-0.13041376975486826</v>
      </c>
      <c r="F193">
        <f>(_raw_predictions_!F193*(1-_raw_predictions_!$M193*'Score Dashboard'!$B$2) + 'Score Dashboard'!$B$2*_raw_predictions_!$M193*_coefficients_!F$12- _coefficients_!F$2)/_coefficients_!F$7</f>
        <v>-0.11112181762231675</v>
      </c>
      <c r="G193">
        <f>(_raw_predictions_!G193*(1-_raw_predictions_!$M193*'Score Dashboard'!$B$2) + 'Score Dashboard'!$B$2*_raw_predictions_!$M193*_coefficients_!G$12- _coefficients_!G$2)/_coefficients_!G$7</f>
        <v>-0.36401619413926734</v>
      </c>
      <c r="H193">
        <f>(_coefficients_!H$2 - _raw_predictions_!H193*(1-_raw_predictions_!$M193*'Score Dashboard'!$B$2) - _raw_predictions_!$M193*'Score Dashboard'!$B$2*_coefficients_!H$12)/_coefficients_!H$7</f>
        <v>0.64768078583085398</v>
      </c>
      <c r="I193">
        <f>(1-_raw_predictions_!$M193*'Score Dashboard'!$B$2) * _raw_predictions_!I193/_coefficients_!L$2 * (_raw_predictions_!J193-_coefficients_!I$2)/_coefficients_!I$7</f>
        <v>-6.0146135336539744E-2</v>
      </c>
      <c r="J193">
        <f>(1-_raw_predictions_!$M193*'Score Dashboard'!$B$2) *_raw_predictions_!K193/_coefficients_!M$2 * (_raw_predictions_!L193-_coefficients_!J$2)/_coefficients_!J$7</f>
        <v>-0.23949051449901174</v>
      </c>
      <c r="K193">
        <f t="shared" si="2"/>
        <v>-2.177529593325763</v>
      </c>
    </row>
    <row r="194" spans="1:11">
      <c r="A194" t="str">
        <f>_raw_predictions_!A194</f>
        <v>Patrick Baldwin Jr.</v>
      </c>
      <c r="B194">
        <f>(_raw_predictions_!B194*(1-_raw_predictions_!$M194*'Score Dashboard'!$B$2) + 'Score Dashboard'!$B$2*_raw_predictions_!$M194*_coefficients_!B$12- _coefficients_!B$2)/_coefficients_!B$7</f>
        <v>-0.87859843145157457</v>
      </c>
      <c r="C194">
        <f>(_raw_predictions_!C194*(1-_raw_predictions_!$M194*'Score Dashboard'!$B$2) + 'Score Dashboard'!$B$2*_raw_predictions_!$M194*_coefficients_!C$12- _coefficients_!C$2)/_coefficients_!C$7</f>
        <v>-0.71650835212288466</v>
      </c>
      <c r="D194">
        <f>(_raw_predictions_!D194*(1-_raw_predictions_!$M194*'Score Dashboard'!$B$2) + 'Score Dashboard'!$B$2*_raw_predictions_!$M194*_coefficients_!D$12- _coefficients_!D$2)/_coefficients_!D$7</f>
        <v>-0.82735992089205235</v>
      </c>
      <c r="E194">
        <f>(_raw_predictions_!E194*(1-_raw_predictions_!$M194*'Score Dashboard'!$B$2) + 'Score Dashboard'!$B$2*_raw_predictions_!$M194*_coefficients_!E$12- _coefficients_!E$2)/_coefficients_!E$7</f>
        <v>-0.57820091622629299</v>
      </c>
      <c r="F194">
        <f>(_raw_predictions_!F194*(1-_raw_predictions_!$M194*'Score Dashboard'!$B$2) + 'Score Dashboard'!$B$2*_raw_predictions_!$M194*_coefficients_!F$12- _coefficients_!F$2)/_coefficients_!F$7</f>
        <v>-0.41391838157032762</v>
      </c>
      <c r="G194">
        <f>(_raw_predictions_!G194*(1-_raw_predictions_!$M194*'Score Dashboard'!$B$2) + 'Score Dashboard'!$B$2*_raw_predictions_!$M194*_coefficients_!G$12- _coefficients_!G$2)/_coefficients_!G$7</f>
        <v>-0.34515623891377434</v>
      </c>
      <c r="H194">
        <f>(_coefficients_!H$2 - _raw_predictions_!H194*(1-_raw_predictions_!$M194*'Score Dashboard'!$B$2) - _raw_predictions_!$M194*'Score Dashboard'!$B$2*_coefficients_!H$12)/_coefficients_!H$7</f>
        <v>0.75179331479385925</v>
      </c>
      <c r="I194">
        <f>(1-_raw_predictions_!$M194*'Score Dashboard'!$B$2) * _raw_predictions_!I194/_coefficients_!L$2 * (_raw_predictions_!J194-_coefficients_!I$2)/_coefficients_!I$7</f>
        <v>-4.0445052478630408E-2</v>
      </c>
      <c r="J194">
        <f>(1-_raw_predictions_!$M194*'Score Dashboard'!$B$2) *_raw_predictions_!K194/_coefficients_!M$2 * (_raw_predictions_!L194-_coefficients_!J$2)/_coefficients_!J$7</f>
        <v>-0.15770876249987176</v>
      </c>
      <c r="K194">
        <f t="shared" si="2"/>
        <v>-3.2061027413615495</v>
      </c>
    </row>
    <row r="195" spans="1:11">
      <c r="A195" t="str">
        <f>_raw_predictions_!A195</f>
        <v>Pat Connaughton</v>
      </c>
      <c r="B195">
        <f>(_raw_predictions_!B195*(1-_raw_predictions_!$M195*'Score Dashboard'!$B$2) + 'Score Dashboard'!$B$2*_raw_predictions_!$M195*_coefficients_!B$12- _coefficients_!B$2)/_coefficients_!B$7</f>
        <v>-0.77798463092411252</v>
      </c>
      <c r="C195">
        <f>(_raw_predictions_!C195*(1-_raw_predictions_!$M195*'Score Dashboard'!$B$2) + 'Score Dashboard'!$B$2*_raw_predictions_!$M195*_coefficients_!C$12- _coefficients_!C$2)/_coefficients_!C$7</f>
        <v>-0.37653000577939877</v>
      </c>
      <c r="D195">
        <f>(_raw_predictions_!D195*(1-_raw_predictions_!$M195*'Score Dashboard'!$B$2) + 'Score Dashboard'!$B$2*_raw_predictions_!$M195*_coefficients_!D$12- _coefficients_!D$2)/_coefficients_!D$7</f>
        <v>-0.69811120114022596</v>
      </c>
      <c r="E195">
        <f>(_raw_predictions_!E195*(1-_raw_predictions_!$M195*'Score Dashboard'!$B$2) + 'Score Dashboard'!$B$2*_raw_predictions_!$M195*_coefficients_!E$12- _coefficients_!E$2)/_coefficients_!E$7</f>
        <v>-0.3083329796315778</v>
      </c>
      <c r="F195">
        <f>(_raw_predictions_!F195*(1-_raw_predictions_!$M195*'Score Dashboard'!$B$2) + 'Score Dashboard'!$B$2*_raw_predictions_!$M195*_coefficients_!F$12- _coefficients_!F$2)/_coefficients_!F$7</f>
        <v>-0.50947044055939761</v>
      </c>
      <c r="G195">
        <f>(_raw_predictions_!G195*(1-_raw_predictions_!$M195*'Score Dashboard'!$B$2) + 'Score Dashboard'!$B$2*_raw_predictions_!$M195*_coefficients_!G$12- _coefficients_!G$2)/_coefficients_!G$7</f>
        <v>7.2300796486336361E-2</v>
      </c>
      <c r="H195">
        <f>(_coefficients_!H$2 - _raw_predictions_!H195*(1-_raw_predictions_!$M195*'Score Dashboard'!$B$2) - _raw_predictions_!$M195*'Score Dashboard'!$B$2*_coefficients_!H$12)/_coefficients_!H$7</f>
        <v>0.82723308542926033</v>
      </c>
      <c r="I195">
        <f>(1-_raw_predictions_!$M195*'Score Dashboard'!$B$2) * _raw_predictions_!I195/_coefficients_!L$2 * (_raw_predictions_!J195-_coefficients_!I$2)/_coefficients_!I$7</f>
        <v>-8.5664589861222627E-3</v>
      </c>
      <c r="J195">
        <f>(1-_raw_predictions_!$M195*'Score Dashboard'!$B$2) *_raw_predictions_!K195/_coefficients_!M$2 * (_raw_predictions_!L195-_coefficients_!J$2)/_coefficients_!J$7</f>
        <v>-0.26057255201068419</v>
      </c>
      <c r="K195">
        <f t="shared" ref="K195:K258" si="3">SUM(B195:J195)</f>
        <v>-2.0400343871159228</v>
      </c>
    </row>
    <row r="196" spans="1:11">
      <c r="A196" t="str">
        <f>_raw_predictions_!A196</f>
        <v>Pascal Siakam</v>
      </c>
      <c r="B196">
        <f>(_raw_predictions_!B196*(1-_raw_predictions_!$M196*'Score Dashboard'!$B$2) + 'Score Dashboard'!$B$2*_raw_predictions_!$M196*_coefficients_!B$12- _coefficients_!B$2)/_coefficients_!B$7</f>
        <v>0.83816930410842438</v>
      </c>
      <c r="C196">
        <f>(_raw_predictions_!C196*(1-_raw_predictions_!$M196*'Score Dashboard'!$B$2) + 'Score Dashboard'!$B$2*_raw_predictions_!$M196*_coefficients_!C$12- _coefficients_!C$2)/_coefficients_!C$7</f>
        <v>0.63571719250628378</v>
      </c>
      <c r="D196">
        <f>(_raw_predictions_!D196*(1-_raw_predictions_!$M196*'Score Dashboard'!$B$2) + 'Score Dashboard'!$B$2*_raw_predictions_!$M196*_coefficients_!D$12- _coefficients_!D$2)/_coefficients_!D$7</f>
        <v>0.71090128731755331</v>
      </c>
      <c r="E196">
        <f>(_raw_predictions_!E196*(1-_raw_predictions_!$M196*'Score Dashboard'!$B$2) + 'Score Dashboard'!$B$2*_raw_predictions_!$M196*_coefficients_!E$12- _coefficients_!E$2)/_coefficients_!E$7</f>
        <v>9.2835121741327797E-2</v>
      </c>
      <c r="F196">
        <f>(_raw_predictions_!F196*(1-_raw_predictions_!$M196*'Score Dashboard'!$B$2) + 'Score Dashboard'!$B$2*_raw_predictions_!$M196*_coefficients_!F$12- _coefficients_!F$2)/_coefficients_!F$7</f>
        <v>-6.5249444861338879E-2</v>
      </c>
      <c r="G196">
        <f>(_raw_predictions_!G196*(1-_raw_predictions_!$M196*'Score Dashboard'!$B$2) + 'Score Dashboard'!$B$2*_raw_predictions_!$M196*_coefficients_!G$12- _coefficients_!G$2)/_coefficients_!G$7</f>
        <v>-2.0600434610197553E-2</v>
      </c>
      <c r="H196">
        <f>(_coefficients_!H$2 - _raw_predictions_!H196*(1-_raw_predictions_!$M196*'Score Dashboard'!$B$2) - _raw_predictions_!$M196*'Score Dashboard'!$B$2*_coefficients_!H$12)/_coefficients_!H$7</f>
        <v>-0.53243704301047567</v>
      </c>
      <c r="I196">
        <f>(1-_raw_predictions_!$M196*'Score Dashboard'!$B$2) * _raw_predictions_!I196/_coefficients_!L$2 * (_raw_predictions_!J196-_coefficients_!I$2)/_coefficients_!I$7</f>
        <v>-0.38510383954266603</v>
      </c>
      <c r="J196">
        <f>(1-_raw_predictions_!$M196*'Score Dashboard'!$B$2) *_raw_predictions_!K196/_coefficients_!M$2 * (_raw_predictions_!L196-_coefficients_!J$2)/_coefficients_!J$7</f>
        <v>-0.10639413317406206</v>
      </c>
      <c r="K196">
        <f t="shared" si="3"/>
        <v>1.1678380104748487</v>
      </c>
    </row>
    <row r="197" spans="1:11">
      <c r="A197" t="str">
        <f>_raw_predictions_!A197</f>
        <v>Paolo Banchero</v>
      </c>
      <c r="B197">
        <f>(_raw_predictions_!B197*(1-_raw_predictions_!$M197*'Score Dashboard'!$B$2) + 'Score Dashboard'!$B$2*_raw_predictions_!$M197*_coefficients_!B$12- _coefficients_!B$2)/_coefficients_!B$7</f>
        <v>0.72326078696476481</v>
      </c>
      <c r="C197">
        <f>(_raw_predictions_!C197*(1-_raw_predictions_!$M197*'Score Dashboard'!$B$2) + 'Score Dashboard'!$B$2*_raw_predictions_!$M197*_coefficients_!C$12- _coefficients_!C$2)/_coefficients_!C$7</f>
        <v>0.60829987980711364</v>
      </c>
      <c r="D197">
        <f>(_raw_predictions_!D197*(1-_raw_predictions_!$M197*'Score Dashboard'!$B$2) + 'Score Dashboard'!$B$2*_raw_predictions_!$M197*_coefficients_!D$12- _coefficients_!D$2)/_coefficients_!D$7</f>
        <v>0.14553563379722603</v>
      </c>
      <c r="E197">
        <f>(_raw_predictions_!E197*(1-_raw_predictions_!$M197*'Score Dashboard'!$B$2) + 'Score Dashboard'!$B$2*_raw_predictions_!$M197*_coefficients_!E$12- _coefficients_!E$2)/_coefficients_!E$7</f>
        <v>1.3461540561550788E-2</v>
      </c>
      <c r="F197">
        <f>(_raw_predictions_!F197*(1-_raw_predictions_!$M197*'Score Dashboard'!$B$2) + 'Score Dashboard'!$B$2*_raw_predictions_!$M197*_coefficients_!F$12- _coefficients_!F$2)/_coefficients_!F$7</f>
        <v>2.6715489842322219E-3</v>
      </c>
      <c r="G197">
        <f>(_raw_predictions_!G197*(1-_raw_predictions_!$M197*'Score Dashboard'!$B$2) + 'Score Dashboard'!$B$2*_raw_predictions_!$M197*_coefficients_!G$12- _coefficients_!G$2)/_coefficients_!G$7</f>
        <v>-0.18298620849976935</v>
      </c>
      <c r="H197">
        <f>(_coefficients_!H$2 - _raw_predictions_!H197*(1-_raw_predictions_!$M197*'Score Dashboard'!$B$2) - _raw_predictions_!$M197*'Score Dashboard'!$B$2*_coefficients_!H$12)/_coefficients_!H$7</f>
        <v>-0.73715560614478992</v>
      </c>
      <c r="I197">
        <f>(1-_raw_predictions_!$M197*'Score Dashboard'!$B$2) * _raw_predictions_!I197/_coefficients_!L$2 * (_raw_predictions_!J197-_coefficients_!I$2)/_coefficients_!I$7</f>
        <v>-0.64615814920718351</v>
      </c>
      <c r="J197">
        <f>(1-_raw_predictions_!$M197*'Score Dashboard'!$B$2) *_raw_predictions_!K197/_coefficients_!M$2 * (_raw_predictions_!L197-_coefficients_!J$2)/_coefficients_!J$7</f>
        <v>-0.49164274586515466</v>
      </c>
      <c r="K197">
        <f t="shared" si="3"/>
        <v>-0.56471331960200999</v>
      </c>
    </row>
    <row r="198" spans="1:11">
      <c r="A198" t="str">
        <f>_raw_predictions_!A198</f>
        <v>P.J. Washington</v>
      </c>
      <c r="B198">
        <f>(_raw_predictions_!B198*(1-_raw_predictions_!$M198*'Score Dashboard'!$B$2) + 'Score Dashboard'!$B$2*_raw_predictions_!$M198*_coefficients_!B$12- _coefficients_!B$2)/_coefficients_!B$7</f>
        <v>-2.2805416719322895E-2</v>
      </c>
      <c r="C198">
        <f>(_raw_predictions_!C198*(1-_raw_predictions_!$M198*'Score Dashboard'!$B$2) + 'Score Dashboard'!$B$2*_raw_predictions_!$M198*_coefficients_!C$12- _coefficients_!C$2)/_coefficients_!C$7</f>
        <v>-9.84606018035067E-2</v>
      </c>
      <c r="D198">
        <f>(_raw_predictions_!D198*(1-_raw_predictions_!$M198*'Score Dashboard'!$B$2) + 'Score Dashboard'!$B$2*_raw_predictions_!$M198*_coefficients_!D$12- _coefficients_!D$2)/_coefficients_!D$7</f>
        <v>-0.3341005642004819</v>
      </c>
      <c r="E198">
        <f>(_raw_predictions_!E198*(1-_raw_predictions_!$M198*'Score Dashboard'!$B$2) + 'Score Dashboard'!$B$2*_raw_predictions_!$M198*_coefficients_!E$12- _coefficients_!E$2)/_coefficients_!E$7</f>
        <v>6.0064821900363614E-2</v>
      </c>
      <c r="F198">
        <f>(_raw_predictions_!F198*(1-_raw_predictions_!$M198*'Score Dashboard'!$B$2) + 'Score Dashboard'!$B$2*_raw_predictions_!$M198*_coefficients_!F$12- _coefficients_!F$2)/_coefficients_!F$7</f>
        <v>0.42198523865269916</v>
      </c>
      <c r="G198">
        <f>(_raw_predictions_!G198*(1-_raw_predictions_!$M198*'Score Dashboard'!$B$2) + 'Score Dashboard'!$B$2*_raw_predictions_!$M198*_coefficients_!G$12- _coefficients_!G$2)/_coefficients_!G$7</f>
        <v>0.25822848192668935</v>
      </c>
      <c r="H198">
        <f>(_coefficients_!H$2 - _raw_predictions_!H198*(1-_raw_predictions_!$M198*'Score Dashboard'!$B$2) - _raw_predictions_!$M198*'Score Dashboard'!$B$2*_coefficients_!H$12)/_coefficients_!H$7</f>
        <v>0.12544935289728126</v>
      </c>
      <c r="I198">
        <f>(1-_raw_predictions_!$M198*'Score Dashboard'!$B$2) * _raw_predictions_!I198/_coefficients_!L$2 * (_raw_predictions_!J198-_coefficients_!I$2)/_coefficients_!I$7</f>
        <v>-0.23839631948743653</v>
      </c>
      <c r="J198">
        <f>(1-_raw_predictions_!$M198*'Score Dashboard'!$B$2) *_raw_predictions_!K198/_coefficients_!M$2 * (_raw_predictions_!L198-_coefficients_!J$2)/_coefficients_!J$7</f>
        <v>-0.34248223935319488</v>
      </c>
      <c r="K198">
        <f t="shared" si="3"/>
        <v>-0.17051724618690953</v>
      </c>
    </row>
    <row r="199" spans="1:11">
      <c r="A199" t="str">
        <f>_raw_predictions_!A199</f>
        <v>P.J. Tucker</v>
      </c>
      <c r="B199">
        <f>(_raw_predictions_!B199*(1-_raw_predictions_!$M199*'Score Dashboard'!$B$2) + 'Score Dashboard'!$B$2*_raw_predictions_!$M199*_coefficients_!B$12- _coefficients_!B$2)/_coefficients_!B$7</f>
        <v>-1.0844662135223662</v>
      </c>
      <c r="C199">
        <f>(_raw_predictions_!C199*(1-_raw_predictions_!$M199*'Score Dashboard'!$B$2) + 'Score Dashboard'!$B$2*_raw_predictions_!$M199*_coefficients_!C$12- _coefficients_!C$2)/_coefficients_!C$7</f>
        <v>-0.51364827440526983</v>
      </c>
      <c r="D199">
        <f>(_raw_predictions_!D199*(1-_raw_predictions_!$M199*'Score Dashboard'!$B$2) + 'Score Dashboard'!$B$2*_raw_predictions_!$M199*_coefficients_!D$12- _coefficients_!D$2)/_coefficients_!D$7</f>
        <v>-0.86703878111826393</v>
      </c>
      <c r="E199">
        <f>(_raw_predictions_!E199*(1-_raw_predictions_!$M199*'Score Dashboard'!$B$2) + 'Score Dashboard'!$B$2*_raw_predictions_!$M199*_coefficients_!E$12- _coefficients_!E$2)/_coefficients_!E$7</f>
        <v>-0.37579071072665854</v>
      </c>
      <c r="F199">
        <f>(_raw_predictions_!F199*(1-_raw_predictions_!$M199*'Score Dashboard'!$B$2) + 'Score Dashboard'!$B$2*_raw_predictions_!$M199*_coefficients_!F$12- _coefficients_!F$2)/_coefficients_!F$7</f>
        <v>-0.51139338852032423</v>
      </c>
      <c r="G199">
        <f>(_raw_predictions_!G199*(1-_raw_predictions_!$M199*'Score Dashboard'!$B$2) + 'Score Dashboard'!$B$2*_raw_predictions_!$M199*_coefficients_!G$12- _coefficients_!G$2)/_coefficients_!G$7</f>
        <v>-0.50371161591931946</v>
      </c>
      <c r="H199">
        <f>(_coefficients_!H$2 - _raw_predictions_!H199*(1-_raw_predictions_!$M199*'Score Dashboard'!$B$2) - _raw_predictions_!$M199*'Score Dashboard'!$B$2*_coefficients_!H$12)/_coefficients_!H$7</f>
        <v>0.87976510230265226</v>
      </c>
      <c r="I199">
        <f>(1-_raw_predictions_!$M199*'Score Dashboard'!$B$2) * _raw_predictions_!I199/_coefficients_!L$2 * (_raw_predictions_!J199-_coefficients_!I$2)/_coefficients_!I$7</f>
        <v>-1.74739118334334E-2</v>
      </c>
      <c r="J199">
        <f>(1-_raw_predictions_!$M199*'Score Dashboard'!$B$2) *_raw_predictions_!K199/_coefficients_!M$2 * (_raw_predictions_!L199-_coefficients_!J$2)/_coefficients_!J$7</f>
        <v>-0.12378905292261956</v>
      </c>
      <c r="K199">
        <f t="shared" si="3"/>
        <v>-3.1175468466656033</v>
      </c>
    </row>
    <row r="200" spans="1:11">
      <c r="A200" t="str">
        <f>_raw_predictions_!A200</f>
        <v>Ousmane Dieng</v>
      </c>
      <c r="B200">
        <f>(_raw_predictions_!B200*(1-_raw_predictions_!$M200*'Score Dashboard'!$B$2) + 'Score Dashboard'!$B$2*_raw_predictions_!$M200*_coefficients_!B$12- _coefficients_!B$2)/_coefficients_!B$7</f>
        <v>-0.8016456372820614</v>
      </c>
      <c r="C200">
        <f>(_raw_predictions_!C200*(1-_raw_predictions_!$M200*'Score Dashboard'!$B$2) + 'Score Dashboard'!$B$2*_raw_predictions_!$M200*_coefficients_!C$12- _coefficients_!C$2)/_coefficients_!C$7</f>
        <v>-0.63852425021543269</v>
      </c>
      <c r="D200">
        <f>(_raw_predictions_!D200*(1-_raw_predictions_!$M200*'Score Dashboard'!$B$2) + 'Score Dashboard'!$B$2*_raw_predictions_!$M200*_coefficients_!D$12- _coefficients_!D$2)/_coefficients_!D$7</f>
        <v>-0.66650320318041989</v>
      </c>
      <c r="E200">
        <f>(_raw_predictions_!E200*(1-_raw_predictions_!$M200*'Score Dashboard'!$B$2) + 'Score Dashboard'!$B$2*_raw_predictions_!$M200*_coefficients_!E$12- _coefficients_!E$2)/_coefficients_!E$7</f>
        <v>-0.47677836099413357</v>
      </c>
      <c r="F200">
        <f>(_raw_predictions_!F200*(1-_raw_predictions_!$M200*'Score Dashboard'!$B$2) + 'Score Dashboard'!$B$2*_raw_predictions_!$M200*_coefficients_!F$12- _coefficients_!F$2)/_coefficients_!F$7</f>
        <v>-0.41395625571716405</v>
      </c>
      <c r="G200">
        <f>(_raw_predictions_!G200*(1-_raw_predictions_!$M200*'Score Dashboard'!$B$2) + 'Score Dashboard'!$B$2*_raw_predictions_!$M200*_coefficients_!G$12- _coefficients_!G$2)/_coefficients_!G$7</f>
        <v>-0.46517641619714944</v>
      </c>
      <c r="H200">
        <f>(_coefficients_!H$2 - _raw_predictions_!H200*(1-_raw_predictions_!$M200*'Score Dashboard'!$B$2) - _raw_predictions_!$M200*'Score Dashboard'!$B$2*_coefficients_!H$12)/_coefficients_!H$7</f>
        <v>0.65578781103320694</v>
      </c>
      <c r="I200">
        <f>(1-_raw_predictions_!$M200*'Score Dashboard'!$B$2) * _raw_predictions_!I200/_coefficients_!L$2 * (_raw_predictions_!J200-_coefficients_!I$2)/_coefficients_!I$7</f>
        <v>-0.11531981454301528</v>
      </c>
      <c r="J200">
        <f>(1-_raw_predictions_!$M200*'Score Dashboard'!$B$2) *_raw_predictions_!K200/_coefficients_!M$2 * (_raw_predictions_!L200-_coefficients_!J$2)/_coefficients_!J$7</f>
        <v>-0.18558127918313555</v>
      </c>
      <c r="K200">
        <f t="shared" si="3"/>
        <v>-3.1076974062793052</v>
      </c>
    </row>
    <row r="201" spans="1:11">
      <c r="A201" t="str">
        <f>_raw_predictions_!A201</f>
        <v>Otto Porter Jr.</v>
      </c>
      <c r="B201">
        <f>(_raw_predictions_!B201*(1-_raw_predictions_!$M201*'Score Dashboard'!$B$2) + 'Score Dashboard'!$B$2*_raw_predictions_!$M201*_coefficients_!B$12- _coefficients_!B$2)/_coefficients_!B$7</f>
        <v>-0.92727038999768741</v>
      </c>
      <c r="C201">
        <f>(_raw_predictions_!C201*(1-_raw_predictions_!$M201*'Score Dashboard'!$B$2) + 'Score Dashboard'!$B$2*_raw_predictions_!$M201*_coefficients_!C$12- _coefficients_!C$2)/_coefficients_!C$7</f>
        <v>-0.68348206150228041</v>
      </c>
      <c r="D201">
        <f>(_raw_predictions_!D201*(1-_raw_predictions_!$M201*'Score Dashboard'!$B$2) + 'Score Dashboard'!$B$2*_raw_predictions_!$M201*_coefficients_!D$12- _coefficients_!D$2)/_coefficients_!D$7</f>
        <v>-0.70308250198075306</v>
      </c>
      <c r="E201">
        <f>(_raw_predictions_!E201*(1-_raw_predictions_!$M201*'Score Dashboard'!$B$2) + 'Score Dashboard'!$B$2*_raw_predictions_!$M201*_coefficients_!E$12- _coefficients_!E$2)/_coefficients_!E$7</f>
        <v>-0.1541764195457325</v>
      </c>
      <c r="F201">
        <f>(_raw_predictions_!F201*(1-_raw_predictions_!$M201*'Score Dashboard'!$B$2) + 'Score Dashboard'!$B$2*_raw_predictions_!$M201*_coefficients_!F$12- _coefficients_!F$2)/_coefficients_!F$7</f>
        <v>-0.48478016037815258</v>
      </c>
      <c r="G201">
        <f>(_raw_predictions_!G201*(1-_raw_predictions_!$M201*'Score Dashboard'!$B$2) + 'Score Dashboard'!$B$2*_raw_predictions_!$M201*_coefficients_!G$12- _coefficients_!G$2)/_coefficients_!G$7</f>
        <v>-0.37105757947129886</v>
      </c>
      <c r="H201">
        <f>(_coefficients_!H$2 - _raw_predictions_!H201*(1-_raw_predictions_!$M201*'Score Dashboard'!$B$2) - _raw_predictions_!$M201*'Score Dashboard'!$B$2*_coefficients_!H$12)/_coefficients_!H$7</f>
        <v>0.83703089292615396</v>
      </c>
      <c r="I201">
        <f>(1-_raw_predictions_!$M201*'Score Dashboard'!$B$2) * _raw_predictions_!I201/_coefficients_!L$2 * (_raw_predictions_!J201-_coefficients_!I$2)/_coefficients_!I$7</f>
        <v>8.1714860623173201E-3</v>
      </c>
      <c r="J201">
        <f>(1-_raw_predictions_!$M201*'Score Dashboard'!$B$2) *_raw_predictions_!K201/_coefficients_!M$2 * (_raw_predictions_!L201-_coefficients_!J$2)/_coefficients_!J$7</f>
        <v>-5.7664303901784245E-2</v>
      </c>
      <c r="K201">
        <f t="shared" si="3"/>
        <v>-2.536311037789218</v>
      </c>
    </row>
    <row r="202" spans="1:11">
      <c r="A202" t="str">
        <f>_raw_predictions_!A202</f>
        <v>Payton Pritchard</v>
      </c>
      <c r="B202">
        <f>(_raw_predictions_!B202*(1-_raw_predictions_!$M202*'Score Dashboard'!$B$2) + 'Score Dashboard'!$B$2*_raw_predictions_!$M202*_coefficients_!B$12- _coefficients_!B$2)/_coefficients_!B$7</f>
        <v>-0.86898700170467413</v>
      </c>
      <c r="C202">
        <f>(_raw_predictions_!C202*(1-_raw_predictions_!$M202*'Score Dashboard'!$B$2) + 'Score Dashboard'!$B$2*_raw_predictions_!$M202*_coefficients_!C$12- _coefficients_!C$2)/_coefficients_!C$7</f>
        <v>-0.93217016263063934</v>
      </c>
      <c r="D202">
        <f>(_raw_predictions_!D202*(1-_raw_predictions_!$M202*'Score Dashboard'!$B$2) + 'Score Dashboard'!$B$2*_raw_predictions_!$M202*_coefficients_!D$12- _coefficients_!D$2)/_coefficients_!D$7</f>
        <v>-0.57401622567998034</v>
      </c>
      <c r="E202">
        <f>(_raw_predictions_!E202*(1-_raw_predictions_!$M202*'Score Dashboard'!$B$2) + 'Score Dashboard'!$B$2*_raw_predictions_!$M202*_coefficients_!E$12- _coefficients_!E$2)/_coefficients_!E$7</f>
        <v>-0.63361557128828538</v>
      </c>
      <c r="F202">
        <f>(_raw_predictions_!F202*(1-_raw_predictions_!$M202*'Score Dashboard'!$B$2) + 'Score Dashboard'!$B$2*_raw_predictions_!$M202*_coefficients_!F$12- _coefficients_!F$2)/_coefficients_!F$7</f>
        <v>-0.66007178524873</v>
      </c>
      <c r="G202">
        <f>(_raw_predictions_!G202*(1-_raw_predictions_!$M202*'Score Dashboard'!$B$2) + 'Score Dashboard'!$B$2*_raw_predictions_!$M202*_coefficients_!G$12- _coefficients_!G$2)/_coefficients_!G$7</f>
        <v>-0.30501650184572882</v>
      </c>
      <c r="H202">
        <f>(_coefficients_!H$2 - _raw_predictions_!H202*(1-_raw_predictions_!$M202*'Score Dashboard'!$B$2) - _raw_predictions_!$M202*'Score Dashboard'!$B$2*_coefficients_!H$12)/_coefficients_!H$7</f>
        <v>0.73027967359548007</v>
      </c>
      <c r="I202">
        <f>(1-_raw_predictions_!$M202*'Score Dashboard'!$B$2) * _raw_predictions_!I202/_coefficients_!L$2 * (_raw_predictions_!J202-_coefficients_!I$2)/_coefficients_!I$7</f>
        <v>1.1496356233373915E-2</v>
      </c>
      <c r="J202">
        <f>(1-_raw_predictions_!$M202*'Score Dashboard'!$B$2) *_raw_predictions_!K202/_coefficients_!M$2 * (_raw_predictions_!L202-_coefficients_!J$2)/_coefficients_!J$7</f>
        <v>-0.25102024121657796</v>
      </c>
      <c r="K202">
        <f t="shared" si="3"/>
        <v>-3.4831214597857616</v>
      </c>
    </row>
    <row r="203" spans="1:11">
      <c r="A203" t="str">
        <f>_raw_predictions_!A203</f>
        <v>Orlando Robinson</v>
      </c>
      <c r="B203">
        <f>(_raw_predictions_!B203*(1-_raw_predictions_!$M203*'Score Dashboard'!$B$2) + 'Score Dashboard'!$B$2*_raw_predictions_!$M203*_coefficients_!B$12- _coefficients_!B$2)/_coefficients_!B$7</f>
        <v>-0.98776263423832267</v>
      </c>
      <c r="C203">
        <f>(_raw_predictions_!C203*(1-_raw_predictions_!$M203*'Score Dashboard'!$B$2) + 'Score Dashboard'!$B$2*_raw_predictions_!$M203*_coefficients_!C$12- _coefficients_!C$2)/_coefficients_!C$7</f>
        <v>-0.50000917942504564</v>
      </c>
      <c r="D203">
        <f>(_raw_predictions_!D203*(1-_raw_predictions_!$M203*'Score Dashboard'!$B$2) + 'Score Dashboard'!$B$2*_raw_predictions_!$M203*_coefficients_!D$12- _coefficients_!D$2)/_coefficients_!D$7</f>
        <v>-0.77721850178636553</v>
      </c>
      <c r="E203">
        <f>(_raw_predictions_!E203*(1-_raw_predictions_!$M203*'Score Dashboard'!$B$2) + 'Score Dashboard'!$B$2*_raw_predictions_!$M203*_coefficients_!E$12- _coefficients_!E$2)/_coefficients_!E$7</f>
        <v>-0.59949245599351864</v>
      </c>
      <c r="F203">
        <f>(_raw_predictions_!F203*(1-_raw_predictions_!$M203*'Score Dashboard'!$B$2) + 'Score Dashboard'!$B$2*_raw_predictions_!$M203*_coefficients_!F$12- _coefficients_!F$2)/_coefficients_!F$7</f>
        <v>-0.25820438529958145</v>
      </c>
      <c r="G203">
        <f>(_raw_predictions_!G203*(1-_raw_predictions_!$M203*'Score Dashboard'!$B$2) + 'Score Dashboard'!$B$2*_raw_predictions_!$M203*_coefficients_!G$12- _coefficients_!G$2)/_coefficients_!G$7</f>
        <v>-0.83960582303578302</v>
      </c>
      <c r="H203">
        <f>(_coefficients_!H$2 - _raw_predictions_!H203*(1-_raw_predictions_!$M203*'Score Dashboard'!$B$2) - _raw_predictions_!$M203*'Score Dashboard'!$B$2*_coefficients_!H$12)/_coefficients_!H$7</f>
        <v>0.74203654002495723</v>
      </c>
      <c r="I203">
        <f>(1-_raw_predictions_!$M203*'Score Dashboard'!$B$2) * _raw_predictions_!I203/_coefficients_!L$2 * (_raw_predictions_!J203-_coefficients_!I$2)/_coefficients_!I$7</f>
        <v>-0.10705741203882714</v>
      </c>
      <c r="J203">
        <f>(1-_raw_predictions_!$M203*'Score Dashboard'!$B$2) *_raw_predictions_!K203/_coefficients_!M$2 * (_raw_predictions_!L203-_coefficients_!J$2)/_coefficients_!J$7</f>
        <v>4.4238396329594143E-2</v>
      </c>
      <c r="K203">
        <f t="shared" si="3"/>
        <v>-3.2830754554628929</v>
      </c>
    </row>
    <row r="204" spans="1:11">
      <c r="A204" t="str">
        <f>_raw_predictions_!A204</f>
        <v>Romeo Langford</v>
      </c>
      <c r="B204">
        <f>(_raw_predictions_!B204*(1-_raw_predictions_!$M204*'Score Dashboard'!$B$2) + 'Score Dashboard'!$B$2*_raw_predictions_!$M204*_coefficients_!B$12- _coefficients_!B$2)/_coefficients_!B$7</f>
        <v>-0.81977732468997011</v>
      </c>
      <c r="C204">
        <f>(_raw_predictions_!C204*(1-_raw_predictions_!$M204*'Score Dashboard'!$B$2) + 'Score Dashboard'!$B$2*_raw_predictions_!$M204*_coefficients_!C$12- _coefficients_!C$2)/_coefficients_!C$7</f>
        <v>-0.67929830502575306</v>
      </c>
      <c r="D204">
        <f>(_raw_predictions_!D204*(1-_raw_predictions_!$M204*'Score Dashboard'!$B$2) + 'Score Dashboard'!$B$2*_raw_predictions_!$M204*_coefficients_!D$12- _coefficients_!D$2)/_coefficients_!D$7</f>
        <v>-0.73851707785659881</v>
      </c>
      <c r="E204">
        <f>(_raw_predictions_!E204*(1-_raw_predictions_!$M204*'Score Dashboard'!$B$2) + 'Score Dashboard'!$B$2*_raw_predictions_!$M204*_coefficients_!E$12- _coefficients_!E$2)/_coefficients_!E$7</f>
        <v>-0.53073264695053002</v>
      </c>
      <c r="F204">
        <f>(_raw_predictions_!F204*(1-_raw_predictions_!$M204*'Score Dashboard'!$B$2) + 'Score Dashboard'!$B$2*_raw_predictions_!$M204*_coefficients_!F$12- _coefficients_!F$2)/_coefficients_!F$7</f>
        <v>-0.37313929512954835</v>
      </c>
      <c r="G204">
        <f>(_raw_predictions_!G204*(1-_raw_predictions_!$M204*'Score Dashboard'!$B$2) + 'Score Dashboard'!$B$2*_raw_predictions_!$M204*_coefficients_!G$12- _coefficients_!G$2)/_coefficients_!G$7</f>
        <v>-0.5567610736853843</v>
      </c>
      <c r="H204">
        <f>(_coefficients_!H$2 - _raw_predictions_!H204*(1-_raw_predictions_!$M204*'Score Dashboard'!$B$2) - _raw_predictions_!$M204*'Score Dashboard'!$B$2*_coefficients_!H$12)/_coefficients_!H$7</f>
        <v>0.71534698411255726</v>
      </c>
      <c r="I204">
        <f>(1-_raw_predictions_!$M204*'Score Dashboard'!$B$2) * _raw_predictions_!I204/_coefficients_!L$2 * (_raw_predictions_!J204-_coefficients_!I$2)/_coefficients_!I$7</f>
        <v>-9.5824179721408997E-2</v>
      </c>
      <c r="J204">
        <f>(1-_raw_predictions_!$M204*'Score Dashboard'!$B$2) *_raw_predictions_!K204/_coefficients_!M$2 * (_raw_predictions_!L204-_coefficients_!J$2)/_coefficients_!J$7</f>
        <v>-0.13225084832745981</v>
      </c>
      <c r="K204">
        <f t="shared" si="3"/>
        <v>-3.2109537672740958</v>
      </c>
    </row>
    <row r="205" spans="1:11">
      <c r="A205" t="str">
        <f>_raw_predictions_!A205</f>
        <v>Royce O'Neale</v>
      </c>
      <c r="B205">
        <f>(_raw_predictions_!B205*(1-_raw_predictions_!$M205*'Score Dashboard'!$B$2) + 'Score Dashboard'!$B$2*_raw_predictions_!$M205*_coefficients_!B$12- _coefficients_!B$2)/_coefficients_!B$7</f>
        <v>-0.65435550557237565</v>
      </c>
      <c r="C205">
        <f>(_raw_predictions_!C205*(1-_raw_predictions_!$M205*'Score Dashboard'!$B$2) + 'Score Dashboard'!$B$2*_raw_predictions_!$M205*_coefficients_!C$12- _coefficients_!C$2)/_coefficients_!C$7</f>
        <v>-0.15827754947574205</v>
      </c>
      <c r="D205">
        <f>(_raw_predictions_!D205*(1-_raw_predictions_!$M205*'Score Dashboard'!$B$2) + 'Score Dashboard'!$B$2*_raw_predictions_!$M205*_coefficients_!D$12- _coefficients_!D$2)/_coefficients_!D$7</f>
        <v>-0.10466756321275063</v>
      </c>
      <c r="E205">
        <f>(_raw_predictions_!E205*(1-_raw_predictions_!$M205*'Score Dashboard'!$B$2) + 'Score Dashboard'!$B$2*_raw_predictions_!$M205*_coefficients_!E$12- _coefficients_!E$2)/_coefficients_!E$7</f>
        <v>-3.0341526183926656E-2</v>
      </c>
      <c r="F205">
        <f>(_raw_predictions_!F205*(1-_raw_predictions_!$M205*'Score Dashboard'!$B$2) + 'Score Dashboard'!$B$2*_raw_predictions_!$M205*_coefficients_!F$12- _coefficients_!F$2)/_coefficients_!F$7</f>
        <v>-8.6929920691047866E-2</v>
      </c>
      <c r="G205">
        <f>(_raw_predictions_!G205*(1-_raw_predictions_!$M205*'Score Dashboard'!$B$2) + 'Score Dashboard'!$B$2*_raw_predictions_!$M205*_coefficients_!G$12- _coefficients_!G$2)/_coefficients_!G$7</f>
        <v>0.1681945037745663</v>
      </c>
      <c r="H205">
        <f>(_coefficients_!H$2 - _raw_predictions_!H205*(1-_raw_predictions_!$M205*'Score Dashboard'!$B$2) - _raw_predictions_!$M205*'Score Dashboard'!$B$2*_coefficients_!H$12)/_coefficients_!H$7</f>
        <v>0.31623698920749876</v>
      </c>
      <c r="I205">
        <f>(1-_raw_predictions_!$M205*'Score Dashboard'!$B$2) * _raw_predictions_!I205/_coefficients_!L$2 * (_raw_predictions_!J205-_coefficients_!I$2)/_coefficients_!I$7</f>
        <v>-1.3046493354776182E-2</v>
      </c>
      <c r="J205">
        <f>(1-_raw_predictions_!$M205*'Score Dashboard'!$B$2) *_raw_predictions_!K205/_coefficients_!M$2 * (_raw_predictions_!L205-_coefficients_!J$2)/_coefficients_!J$7</f>
        <v>-0.37710310819872622</v>
      </c>
      <c r="K205">
        <f t="shared" si="3"/>
        <v>-0.94029017370728019</v>
      </c>
    </row>
    <row r="206" spans="1:11">
      <c r="A206" t="str">
        <f>_raw_predictions_!A206</f>
        <v>T.J. McConnell</v>
      </c>
      <c r="B206">
        <f>(_raw_predictions_!B206*(1-_raw_predictions_!$M206*'Score Dashboard'!$B$2) + 'Score Dashboard'!$B$2*_raw_predictions_!$M206*_coefficients_!B$12- _coefficients_!B$2)/_coefficients_!B$7</f>
        <v>-0.69156135109687</v>
      </c>
      <c r="C206">
        <f>(_raw_predictions_!C206*(1-_raw_predictions_!$M206*'Score Dashboard'!$B$2) + 'Score Dashboard'!$B$2*_raw_predictions_!$M206*_coefficients_!C$12- _coefficients_!C$2)/_coefficients_!C$7</f>
        <v>-0.65925562938536153</v>
      </c>
      <c r="D206">
        <f>(_raw_predictions_!D206*(1-_raw_predictions_!$M206*'Score Dashboard'!$B$2) + 'Score Dashboard'!$B$2*_raw_predictions_!$M206*_coefficients_!D$12- _coefficients_!D$2)/_coefficients_!D$7</f>
        <v>0.62974898147965663</v>
      </c>
      <c r="E206">
        <f>(_raw_predictions_!E206*(1-_raw_predictions_!$M206*'Score Dashboard'!$B$2) + 'Score Dashboard'!$B$2*_raw_predictions_!$M206*_coefficients_!E$12- _coefficients_!E$2)/_coefficients_!E$7</f>
        <v>0.27890280818576957</v>
      </c>
      <c r="F206">
        <f>(_raw_predictions_!F206*(1-_raw_predictions_!$M206*'Score Dashboard'!$B$2) + 'Score Dashboard'!$B$2*_raw_predictions_!$M206*_coefficients_!F$12- _coefficients_!F$2)/_coefficients_!F$7</f>
        <v>-0.53031518514080767</v>
      </c>
      <c r="G206">
        <f>(_raw_predictions_!G206*(1-_raw_predictions_!$M206*'Score Dashboard'!$B$2) + 'Score Dashboard'!$B$2*_raw_predictions_!$M206*_coefficients_!G$12- _coefficients_!G$2)/_coefficients_!G$7</f>
        <v>-0.6992303553925564</v>
      </c>
      <c r="H206">
        <f>(_coefficients_!H$2 - _raw_predictions_!H206*(1-_raw_predictions_!$M206*'Score Dashboard'!$B$2) - _raw_predictions_!$M206*'Score Dashboard'!$B$2*_coefficients_!H$12)/_coefficients_!H$7</f>
        <v>9.966225550128098E-2</v>
      </c>
      <c r="I206">
        <f>(1-_raw_predictions_!$M206*'Score Dashboard'!$B$2) * _raw_predictions_!I206/_coefficients_!L$2 * (_raw_predictions_!J206-_coefficients_!I$2)/_coefficients_!I$7</f>
        <v>2.823834828003656E-2</v>
      </c>
      <c r="J206">
        <f>(1-_raw_predictions_!$M206*'Score Dashboard'!$B$2) *_raw_predictions_!K206/_coefficients_!M$2 * (_raw_predictions_!L206-_coefficients_!J$2)/_coefficients_!J$7</f>
        <v>5.6443016351156512E-2</v>
      </c>
      <c r="K206">
        <f t="shared" si="3"/>
        <v>-1.4873671112176954</v>
      </c>
    </row>
    <row r="207" spans="1:11">
      <c r="A207" t="str">
        <f>_raw_predictions_!A207</f>
        <v>Svi Mykhailiuk</v>
      </c>
      <c r="B207">
        <f>(_raw_predictions_!B207*(1-_raw_predictions_!$M207*'Score Dashboard'!$B$2) + 'Score Dashboard'!$B$2*_raw_predictions_!$M207*_coefficients_!B$12- _coefficients_!B$2)/_coefficients_!B$7</f>
        <v>-0.86077448308912474</v>
      </c>
      <c r="C207">
        <f>(_raw_predictions_!C207*(1-_raw_predictions_!$M207*'Score Dashboard'!$B$2) + 'Score Dashboard'!$B$2*_raw_predictions_!$M207*_coefficients_!C$12- _coefficients_!C$2)/_coefficients_!C$7</f>
        <v>-0.83813842042582676</v>
      </c>
      <c r="D207">
        <f>(_raw_predictions_!D207*(1-_raw_predictions_!$M207*'Score Dashboard'!$B$2) + 'Score Dashboard'!$B$2*_raw_predictions_!$M207*_coefficients_!D$12- _coefficients_!D$2)/_coefficients_!D$7</f>
        <v>-0.69019291014055695</v>
      </c>
      <c r="E207">
        <f>(_raw_predictions_!E207*(1-_raw_predictions_!$M207*'Score Dashboard'!$B$2) + 'Score Dashboard'!$B$2*_raw_predictions_!$M207*_coefficients_!E$12- _coefficients_!E$2)/_coefficients_!E$7</f>
        <v>-0.43552614837059084</v>
      </c>
      <c r="F207">
        <f>(_raw_predictions_!F207*(1-_raw_predictions_!$M207*'Score Dashboard'!$B$2) + 'Score Dashboard'!$B$2*_raw_predictions_!$M207*_coefficients_!F$12- _coefficients_!F$2)/_coefficients_!F$7</f>
        <v>-0.53693078498707059</v>
      </c>
      <c r="G207">
        <f>(_raw_predictions_!G207*(1-_raw_predictions_!$M207*'Score Dashboard'!$B$2) + 'Score Dashboard'!$B$2*_raw_predictions_!$M207*_coefficients_!G$12- _coefficients_!G$2)/_coefficients_!G$7</f>
        <v>-0.34309069801020514</v>
      </c>
      <c r="H207">
        <f>(_coefficients_!H$2 - _raw_predictions_!H207*(1-_raw_predictions_!$M207*'Score Dashboard'!$B$2) - _raw_predictions_!$M207*'Score Dashboard'!$B$2*_coefficients_!H$12)/_coefficients_!H$7</f>
        <v>0.73895694735739037</v>
      </c>
      <c r="I207">
        <f>(1-_raw_predictions_!$M207*'Score Dashboard'!$B$2) * _raw_predictions_!I207/_coefficients_!L$2 * (_raw_predictions_!J207-_coefficients_!I$2)/_coefficients_!I$7</f>
        <v>1.8730204121711106E-3</v>
      </c>
      <c r="J207">
        <f>(1-_raw_predictions_!$M207*'Score Dashboard'!$B$2) *_raw_predictions_!K207/_coefficients_!M$2 * (_raw_predictions_!L207-_coefficients_!J$2)/_coefficients_!J$7</f>
        <v>-0.17377919186164437</v>
      </c>
      <c r="K207">
        <f t="shared" si="3"/>
        <v>-3.1376026691154579</v>
      </c>
    </row>
    <row r="208" spans="1:11">
      <c r="A208" t="str">
        <f>_raw_predictions_!A208</f>
        <v>Steven Adams</v>
      </c>
      <c r="B208">
        <f>(_raw_predictions_!B208*(1-_raw_predictions_!$M208*'Score Dashboard'!$B$2) + 'Score Dashboard'!$B$2*_raw_predictions_!$M208*_coefficients_!B$12- _coefficients_!B$2)/_coefficients_!B$7</f>
        <v>-0.74227229582104248</v>
      </c>
      <c r="C208">
        <f>(_raw_predictions_!C208*(1-_raw_predictions_!$M208*'Score Dashboard'!$B$2) + 'Score Dashboard'!$B$2*_raw_predictions_!$M208*_coefficients_!C$12- _coefficients_!C$2)/_coefficients_!C$7</f>
        <v>1.2791316883236212</v>
      </c>
      <c r="D208">
        <f>(_raw_predictions_!D208*(1-_raw_predictions_!$M208*'Score Dashboard'!$B$2) + 'Score Dashboard'!$B$2*_raw_predictions_!$M208*_coefficients_!D$12- _coefficients_!D$2)/_coefficients_!D$7</f>
        <v>-0.38496166216987365</v>
      </c>
      <c r="E208">
        <f>(_raw_predictions_!E208*(1-_raw_predictions_!$M208*'Score Dashboard'!$B$2) + 'Score Dashboard'!$B$2*_raw_predictions_!$M208*_coefficients_!E$12- _coefficients_!E$2)/_coefficients_!E$7</f>
        <v>-3.6832190430881886E-2</v>
      </c>
      <c r="F208">
        <f>(_raw_predictions_!F208*(1-_raw_predictions_!$M208*'Score Dashboard'!$B$2) + 'Score Dashboard'!$B$2*_raw_predictions_!$M208*_coefficients_!F$12- _coefficients_!F$2)/_coefficients_!F$7</f>
        <v>0.3953815047731124</v>
      </c>
      <c r="G208">
        <f>(_raw_predictions_!G208*(1-_raw_predictions_!$M208*'Score Dashboard'!$B$2) + 'Score Dashboard'!$B$2*_raw_predictions_!$M208*_coefficients_!G$12- _coefficients_!G$2)/_coefficients_!G$7</f>
        <v>-0.9687899172264276</v>
      </c>
      <c r="H208">
        <f>(_coefficients_!H$2 - _raw_predictions_!H208*(1-_raw_predictions_!$M208*'Score Dashboard'!$B$2) - _raw_predictions_!$M208*'Score Dashboard'!$B$2*_coefficients_!H$12)/_coefficients_!H$7</f>
        <v>6.1664758621613192E-2</v>
      </c>
      <c r="I208">
        <f>(1-_raw_predictions_!$M208*'Score Dashboard'!$B$2) * _raw_predictions_!I208/_coefficients_!L$2 * (_raw_predictions_!J208-_coefficients_!I$2)/_coefficients_!I$7</f>
        <v>-1.2069259038731386</v>
      </c>
      <c r="J208">
        <f>(1-_raw_predictions_!$M208*'Score Dashboard'!$B$2) *_raw_predictions_!K208/_coefficients_!M$2 * (_raw_predictions_!L208-_coefficients_!J$2)/_coefficients_!J$7</f>
        <v>0.38675875478620469</v>
      </c>
      <c r="K208">
        <f t="shared" si="3"/>
        <v>-1.2168452630168125</v>
      </c>
    </row>
    <row r="209" spans="1:11">
      <c r="A209" t="str">
        <f>_raw_predictions_!A209</f>
        <v>Stephen Curry</v>
      </c>
      <c r="B209">
        <f>(_raw_predictions_!B209*(1-_raw_predictions_!$M209*'Score Dashboard'!$B$2) + 'Score Dashboard'!$B$2*_raw_predictions_!$M209*_coefficients_!B$12- _coefficients_!B$2)/_coefficients_!B$7</f>
        <v>0.95171252616092261</v>
      </c>
      <c r="C209">
        <f>(_raw_predictions_!C209*(1-_raw_predictions_!$M209*'Score Dashboard'!$B$2) + 'Score Dashboard'!$B$2*_raw_predictions_!$M209*_coefficients_!C$12- _coefficients_!C$2)/_coefficients_!C$7</f>
        <v>-3.063702020166565E-2</v>
      </c>
      <c r="D209">
        <f>(_raw_predictions_!D209*(1-_raw_predictions_!$M209*'Score Dashboard'!$B$2) + 'Score Dashboard'!$B$2*_raw_predictions_!$M209*_coefficients_!D$12- _coefficients_!D$2)/_coefficients_!D$7</f>
        <v>0.80355120054243967</v>
      </c>
      <c r="E209">
        <f>(_raw_predictions_!E209*(1-_raw_predictions_!$M209*'Score Dashboard'!$B$2) + 'Score Dashboard'!$B$2*_raw_predictions_!$M209*_coefficients_!E$12- _coefficients_!E$2)/_coefficients_!E$7</f>
        <v>-0.12671206666414034</v>
      </c>
      <c r="F209">
        <f>(_raw_predictions_!F209*(1-_raw_predictions_!$M209*'Score Dashboard'!$B$2) + 'Score Dashboard'!$B$2*_raw_predictions_!$M209*_coefficients_!F$12- _coefficients_!F$2)/_coefficients_!F$7</f>
        <v>-0.3867805107487764</v>
      </c>
      <c r="G209">
        <f>(_raw_predictions_!G209*(1-_raw_predictions_!$M209*'Score Dashboard'!$B$2) + 'Score Dashboard'!$B$2*_raw_predictions_!$M209*_coefficients_!G$12- _coefficients_!G$2)/_coefficients_!G$7</f>
        <v>1.643466514899586</v>
      </c>
      <c r="H209">
        <f>(_coefficients_!H$2 - _raw_predictions_!H209*(1-_raw_predictions_!$M209*'Score Dashboard'!$B$2) - _raw_predictions_!$M209*'Score Dashboard'!$B$2*_coefficients_!H$12)/_coefficients_!H$7</f>
        <v>-0.91864580863148648</v>
      </c>
      <c r="I209">
        <f>(1-_raw_predictions_!$M209*'Score Dashboard'!$B$2) * _raw_predictions_!I209/_coefficients_!L$2 * (_raw_predictions_!J209-_coefficients_!I$2)/_coefficients_!I$7</f>
        <v>0.60828022270351645</v>
      </c>
      <c r="J209">
        <f>(1-_raw_predictions_!$M209*'Score Dashboard'!$B$2) *_raw_predictions_!K209/_coefficients_!M$2 * (_raw_predictions_!L209-_coefficients_!J$2)/_coefficients_!J$7</f>
        <v>-0.21836244468626304</v>
      </c>
      <c r="K209">
        <f t="shared" si="3"/>
        <v>2.3258726133741323</v>
      </c>
    </row>
    <row r="210" spans="1:11">
      <c r="A210" t="str">
        <f>_raw_predictions_!A210</f>
        <v>Spencer Dinwiddie</v>
      </c>
      <c r="B210">
        <f>(_raw_predictions_!B210*(1-_raw_predictions_!$M210*'Score Dashboard'!$B$2) + 'Score Dashboard'!$B$2*_raw_predictions_!$M210*_coefficients_!B$12- _coefficients_!B$2)/_coefficients_!B$7</f>
        <v>4.7753051244165651E-2</v>
      </c>
      <c r="C210">
        <f>(_raw_predictions_!C210*(1-_raw_predictions_!$M210*'Score Dashboard'!$B$2) + 'Score Dashboard'!$B$2*_raw_predictions_!$M210*_coefficients_!C$12- _coefficients_!C$2)/_coefficients_!C$7</f>
        <v>-0.59117276631760129</v>
      </c>
      <c r="D210">
        <f>(_raw_predictions_!D210*(1-_raw_predictions_!$M210*'Score Dashboard'!$B$2) + 'Score Dashboard'!$B$2*_raw_predictions_!$M210*_coefficients_!D$12- _coefficients_!D$2)/_coefficients_!D$7</f>
        <v>0.74110461388535331</v>
      </c>
      <c r="E210">
        <f>(_raw_predictions_!E210*(1-_raw_predictions_!$M210*'Score Dashboard'!$B$2) + 'Score Dashboard'!$B$2*_raw_predictions_!$M210*_coefficients_!E$12- _coefficients_!E$2)/_coefficients_!E$7</f>
        <v>-0.16429817612721426</v>
      </c>
      <c r="F210">
        <f>(_raw_predictions_!F210*(1-_raw_predictions_!$M210*'Score Dashboard'!$B$2) + 'Score Dashboard'!$B$2*_raw_predictions_!$M210*_coefficients_!F$12- _coefficients_!F$2)/_coefficients_!F$7</f>
        <v>-0.38569167218548051</v>
      </c>
      <c r="G210">
        <f>(_raw_predictions_!G210*(1-_raw_predictions_!$M210*'Score Dashboard'!$B$2) + 'Score Dashboard'!$B$2*_raw_predictions_!$M210*_coefficients_!G$12- _coefficients_!G$2)/_coefficients_!G$7</f>
        <v>0.35720750381158228</v>
      </c>
      <c r="H210">
        <f>(_coefficients_!H$2 - _raw_predictions_!H210*(1-_raw_predictions_!$M210*'Score Dashboard'!$B$2) - _raw_predictions_!$M210*'Score Dashboard'!$B$2*_coefficients_!H$12)/_coefficients_!H$7</f>
        <v>-1.3199574650144217E-2</v>
      </c>
      <c r="I210">
        <f>(1-_raw_predictions_!$M210*'Score Dashboard'!$B$2) * _raw_predictions_!I210/_coefficients_!L$2 * (_raw_predictions_!J210-_coefficients_!I$2)/_coefficients_!I$7</f>
        <v>2.1922952109431071E-3</v>
      </c>
      <c r="J210">
        <f>(1-_raw_predictions_!$M210*'Score Dashboard'!$B$2) *_raw_predictions_!K210/_coefficients_!M$2 * (_raw_predictions_!L210-_coefficients_!J$2)/_coefficients_!J$7</f>
        <v>-0.65396413769499451</v>
      </c>
      <c r="K210">
        <f t="shared" si="3"/>
        <v>-0.6600688628233905</v>
      </c>
    </row>
    <row r="211" spans="1:11">
      <c r="A211" t="str">
        <f>_raw_predictions_!A211</f>
        <v>Simone Fontecchio</v>
      </c>
      <c r="B211">
        <f>(_raw_predictions_!B211*(1-_raw_predictions_!$M211*'Score Dashboard'!$B$2) + 'Score Dashboard'!$B$2*_raw_predictions_!$M211*_coefficients_!B$12- _coefficients_!B$2)/_coefficients_!B$7</f>
        <v>-0.89248771168744601</v>
      </c>
      <c r="C211">
        <f>(_raw_predictions_!C211*(1-_raw_predictions_!$M211*'Score Dashboard'!$B$2) + 'Score Dashboard'!$B$2*_raw_predictions_!$M211*_coefficients_!C$12- _coefficients_!C$2)/_coefficients_!C$7</f>
        <v>-0.90984402476976467</v>
      </c>
      <c r="D211">
        <f>(_raw_predictions_!D211*(1-_raw_predictions_!$M211*'Score Dashboard'!$B$2) + 'Score Dashboard'!$B$2*_raw_predictions_!$M211*_coefficients_!D$12- _coefficients_!D$2)/_coefficients_!D$7</f>
        <v>-0.83468143321331811</v>
      </c>
      <c r="E211">
        <f>(_raw_predictions_!E211*(1-_raw_predictions_!$M211*'Score Dashboard'!$B$2) + 'Score Dashboard'!$B$2*_raw_predictions_!$M211*_coefficients_!E$12- _coefficients_!E$2)/_coefficients_!E$7</f>
        <v>-0.62314258754298368</v>
      </c>
      <c r="F211">
        <f>(_raw_predictions_!F211*(1-_raw_predictions_!$M211*'Score Dashboard'!$B$2) + 'Score Dashboard'!$B$2*_raw_predictions_!$M211*_coefficients_!F$12- _coefficients_!F$2)/_coefficients_!F$7</f>
        <v>-0.54483419999158833</v>
      </c>
      <c r="G211">
        <f>(_raw_predictions_!G211*(1-_raw_predictions_!$M211*'Score Dashboard'!$B$2) + 'Score Dashboard'!$B$2*_raw_predictions_!$M211*_coefficients_!G$12- _coefficients_!G$2)/_coefficients_!G$7</f>
        <v>-0.32570757404531214</v>
      </c>
      <c r="H211">
        <f>(_coefficients_!H$2 - _raw_predictions_!H211*(1-_raw_predictions_!$M211*'Score Dashboard'!$B$2) - _raw_predictions_!$M211*'Score Dashboard'!$B$2*_coefficients_!H$12)/_coefficients_!H$7</f>
        <v>0.80241050478575615</v>
      </c>
      <c r="I211">
        <f>(1-_raw_predictions_!$M211*'Score Dashboard'!$B$2) * _raw_predictions_!I211/_coefficients_!L$2 * (_raw_predictions_!J211-_coefficients_!I$2)/_coefficients_!I$7</f>
        <v>-2.2012750292890629E-3</v>
      </c>
      <c r="J211">
        <f>(1-_raw_predictions_!$M211*'Score Dashboard'!$B$2) *_raw_predictions_!K211/_coefficients_!M$2 * (_raw_predictions_!L211-_coefficients_!J$2)/_coefficients_!J$7</f>
        <v>-0.19498898509303417</v>
      </c>
      <c r="K211">
        <f t="shared" si="3"/>
        <v>-3.5254772865869799</v>
      </c>
    </row>
    <row r="212" spans="1:11">
      <c r="A212" t="str">
        <f>_raw_predictions_!A212</f>
        <v>Shake Milton</v>
      </c>
      <c r="B212">
        <f>(_raw_predictions_!B212*(1-_raw_predictions_!$M212*'Score Dashboard'!$B$2) + 'Score Dashboard'!$B$2*_raw_predictions_!$M212*_coefficients_!B$12- _coefficients_!B$2)/_coefficients_!B$7</f>
        <v>-0.60071660161307316</v>
      </c>
      <c r="C212">
        <f>(_raw_predictions_!C212*(1-_raw_predictions_!$M212*'Score Dashboard'!$B$2) + 'Score Dashboard'!$B$2*_raw_predictions_!$M212*_coefficients_!C$12- _coefficients_!C$2)/_coefficients_!C$7</f>
        <v>-0.71857785854950407</v>
      </c>
      <c r="D212">
        <f>(_raw_predictions_!D212*(1-_raw_predictions_!$M212*'Score Dashboard'!$B$2) + 'Score Dashboard'!$B$2*_raw_predictions_!$M212*_coefficients_!D$12- _coefficients_!D$2)/_coefficients_!D$7</f>
        <v>-9.1065272920829651E-2</v>
      </c>
      <c r="E212">
        <f>(_raw_predictions_!E212*(1-_raw_predictions_!$M212*'Score Dashboard'!$B$2) + 'Score Dashboard'!$B$2*_raw_predictions_!$M212*_coefficients_!E$12- _coefficients_!E$2)/_coefficients_!E$7</f>
        <v>-0.52759045081719524</v>
      </c>
      <c r="F212">
        <f>(_raw_predictions_!F212*(1-_raw_predictions_!$M212*'Score Dashboard'!$B$2) + 'Score Dashboard'!$B$2*_raw_predictions_!$M212*_coefficients_!F$12- _coefficients_!F$2)/_coefficients_!F$7</f>
        <v>-0.50365837658079526</v>
      </c>
      <c r="G212">
        <f>(_raw_predictions_!G212*(1-_raw_predictions_!$M212*'Score Dashboard'!$B$2) + 'Score Dashboard'!$B$2*_raw_predictions_!$M212*_coefficients_!G$12- _coefficients_!G$2)/_coefficients_!G$7</f>
        <v>-0.35536798334790448</v>
      </c>
      <c r="H212">
        <f>(_coefficients_!H$2 - _raw_predictions_!H212*(1-_raw_predictions_!$M212*'Score Dashboard'!$B$2) - _raw_predictions_!$M212*'Score Dashboard'!$B$2*_coefficients_!H$12)/_coefficients_!H$7</f>
        <v>0.39381601628000423</v>
      </c>
      <c r="I212">
        <f>(1-_raw_predictions_!$M212*'Score Dashboard'!$B$2) * _raw_predictions_!I212/_coefficients_!L$2 * (_raw_predictions_!J212-_coefficients_!I$2)/_coefficients_!I$7</f>
        <v>5.0867163576949981E-2</v>
      </c>
      <c r="J212">
        <f>(1-_raw_predictions_!$M212*'Score Dashboard'!$B$2) *_raw_predictions_!K212/_coefficients_!M$2 * (_raw_predictions_!L212-_coefficients_!J$2)/_coefficients_!J$7</f>
        <v>-0.17569197690224728</v>
      </c>
      <c r="K212">
        <f t="shared" si="3"/>
        <v>-2.5279853408745949</v>
      </c>
    </row>
    <row r="213" spans="1:11">
      <c r="A213" t="str">
        <f>_raw_predictions_!A213</f>
        <v>Shai Gilgeous-Alexander</v>
      </c>
      <c r="B213">
        <f>(_raw_predictions_!B213*(1-_raw_predictions_!$M213*'Score Dashboard'!$B$2) + 'Score Dashboard'!$B$2*_raw_predictions_!$M213*_coefficients_!B$12- _coefficients_!B$2)/_coefficients_!B$7</f>
        <v>1.0738495127604384</v>
      </c>
      <c r="C213">
        <f>(_raw_predictions_!C213*(1-_raw_predictions_!$M213*'Score Dashboard'!$B$2) + 'Score Dashboard'!$B$2*_raw_predictions_!$M213*_coefficients_!C$12- _coefficients_!C$2)/_coefficients_!C$7</f>
        <v>-0.24311266381201016</v>
      </c>
      <c r="D213">
        <f>(_raw_predictions_!D213*(1-_raw_predictions_!$M213*'Score Dashboard'!$B$2) + 'Score Dashboard'!$B$2*_raw_predictions_!$M213*_coefficients_!D$12- _coefficients_!D$2)/_coefficients_!D$7</f>
        <v>0.48043066425513486</v>
      </c>
      <c r="E213">
        <f>(_raw_predictions_!E213*(1-_raw_predictions_!$M213*'Score Dashboard'!$B$2) + 'Score Dashboard'!$B$2*_raw_predictions_!$M213*_coefficients_!E$12- _coefficients_!E$2)/_coefficients_!E$7</f>
        <v>0.48612550086157613</v>
      </c>
      <c r="F213">
        <f>(_raw_predictions_!F213*(1-_raw_predictions_!$M213*'Score Dashboard'!$B$2) + 'Score Dashboard'!$B$2*_raw_predictions_!$M213*_coefficients_!F$12- _coefficients_!F$2)/_coefficients_!F$7</f>
        <v>0.21329745030987823</v>
      </c>
      <c r="G213">
        <f>(_raw_predictions_!G213*(1-_raw_predictions_!$M213*'Score Dashboard'!$B$2) + 'Score Dashboard'!$B$2*_raw_predictions_!$M213*_coefficients_!G$12- _coefficients_!G$2)/_coefficients_!G$7</f>
        <v>-0.32522846737849326</v>
      </c>
      <c r="H213">
        <f>(_coefficients_!H$2 - _raw_predictions_!H213*(1-_raw_predictions_!$M213*'Score Dashboard'!$B$2) - _raw_predictions_!$M213*'Score Dashboard'!$B$2*_coefficients_!H$12)/_coefficients_!H$7</f>
        <v>-0.63560446368320911</v>
      </c>
      <c r="I213">
        <f>(1-_raw_predictions_!$M213*'Score Dashboard'!$B$2) * _raw_predictions_!I213/_coefficients_!L$2 * (_raw_predictions_!J213-_coefficients_!I$2)/_coefficients_!I$7</f>
        <v>0.48830042907805826</v>
      </c>
      <c r="J213">
        <f>(1-_raw_predictions_!$M213*'Score Dashboard'!$B$2) *_raw_predictions_!K213/_coefficients_!M$2 * (_raw_predictions_!L213-_coefficients_!J$2)/_coefficients_!J$7</f>
        <v>6.6093011283901965E-2</v>
      </c>
      <c r="K213">
        <f t="shared" si="3"/>
        <v>1.6041509736752755</v>
      </c>
    </row>
    <row r="214" spans="1:11">
      <c r="A214" t="str">
        <f>_raw_predictions_!A214</f>
        <v>Shaedon Sharpe</v>
      </c>
      <c r="B214">
        <f>(_raw_predictions_!B214*(1-_raw_predictions_!$M214*'Score Dashboard'!$B$2) + 'Score Dashboard'!$B$2*_raw_predictions_!$M214*_coefficients_!B$12- _coefficients_!B$2)/_coefficients_!B$7</f>
        <v>-0.30523612070035105</v>
      </c>
      <c r="C214">
        <f>(_raw_predictions_!C214*(1-_raw_predictions_!$M214*'Score Dashboard'!$B$2) + 'Score Dashboard'!$B$2*_raw_predictions_!$M214*_coefficients_!C$12- _coefficients_!C$2)/_coefficients_!C$7</f>
        <v>-0.48999855505107576</v>
      </c>
      <c r="D214">
        <f>(_raw_predictions_!D214*(1-_raw_predictions_!$M214*'Score Dashboard'!$B$2) + 'Score Dashboard'!$B$2*_raw_predictions_!$M214*_coefficients_!D$12- _coefficients_!D$2)/_coefficients_!D$7</f>
        <v>-0.56365442914285746</v>
      </c>
      <c r="E214">
        <f>(_raw_predictions_!E214*(1-_raw_predictions_!$M214*'Score Dashboard'!$B$2) + 'Score Dashboard'!$B$2*_raw_predictions_!$M214*_coefficients_!E$12- _coefficients_!E$2)/_coefficients_!E$7</f>
        <v>-0.23369133962908278</v>
      </c>
      <c r="F214">
        <f>(_raw_predictions_!F214*(1-_raw_predictions_!$M214*'Score Dashboard'!$B$2) + 'Score Dashboard'!$B$2*_raw_predictions_!$M214*_coefficients_!F$12- _coefficients_!F$2)/_coefficients_!F$7</f>
        <v>-0.33113200741996834</v>
      </c>
      <c r="G214">
        <f>(_raw_predictions_!G214*(1-_raw_predictions_!$M214*'Score Dashboard'!$B$2) + 'Score Dashboard'!$B$2*_raw_predictions_!$M214*_coefficients_!G$12- _coefficients_!G$2)/_coefficients_!G$7</f>
        <v>1.2354833129969144E-2</v>
      </c>
      <c r="H214">
        <f>(_coefficients_!H$2 - _raw_predictions_!H214*(1-_raw_predictions_!$M214*'Score Dashboard'!$B$2) - _raw_predictions_!$M214*'Score Dashboard'!$B$2*_coefficients_!H$12)/_coefficients_!H$7</f>
        <v>0.18030322949083233</v>
      </c>
      <c r="I214">
        <f>(1-_raw_predictions_!$M214*'Score Dashboard'!$B$2) * _raw_predictions_!I214/_coefficients_!L$2 * (_raw_predictions_!J214-_coefficients_!I$2)/_coefficients_!I$7</f>
        <v>-9.8850216140995845E-2</v>
      </c>
      <c r="J214">
        <f>(1-_raw_predictions_!$M214*'Score Dashboard'!$B$2) *_raw_predictions_!K214/_coefficients_!M$2 * (_raw_predictions_!L214-_coefficients_!J$2)/_coefficients_!J$7</f>
        <v>-0.226758679300744</v>
      </c>
      <c r="K214">
        <f t="shared" si="3"/>
        <v>-2.0566632847642738</v>
      </c>
    </row>
    <row r="215" spans="1:11">
      <c r="A215" t="str">
        <f>_raw_predictions_!A215</f>
        <v>Ron Harper Jr.</v>
      </c>
      <c r="B215">
        <f>(_raw_predictions_!B215*(1-_raw_predictions_!$M215*'Score Dashboard'!$B$2) + 'Score Dashboard'!$B$2*_raw_predictions_!$M215*_coefficients_!B$12- _coefficients_!B$2)/_coefficients_!B$7</f>
        <v>-0.92619052664082857</v>
      </c>
      <c r="C215">
        <f>(_raw_predictions_!C215*(1-_raw_predictions_!$M215*'Score Dashboard'!$B$2) + 'Score Dashboard'!$B$2*_raw_predictions_!$M215*_coefficients_!C$12- _coefficients_!C$2)/_coefficients_!C$7</f>
        <v>-0.77995306742280734</v>
      </c>
      <c r="D215">
        <f>(_raw_predictions_!D215*(1-_raw_predictions_!$M215*'Score Dashboard'!$B$2) + 'Score Dashboard'!$B$2*_raw_predictions_!$M215*_coefficients_!D$12- _coefficients_!D$2)/_coefficients_!D$7</f>
        <v>-0.7641272446644467</v>
      </c>
      <c r="E215">
        <f>(_raw_predictions_!E215*(1-_raw_predictions_!$M215*'Score Dashboard'!$B$2) + 'Score Dashboard'!$B$2*_raw_predictions_!$M215*_coefficients_!E$12- _coefficients_!E$2)/_coefficients_!E$7</f>
        <v>-0.64534373035428605</v>
      </c>
      <c r="F215">
        <f>(_raw_predictions_!F215*(1-_raw_predictions_!$M215*'Score Dashboard'!$B$2) + 'Score Dashboard'!$B$2*_raw_predictions_!$M215*_coefficients_!F$12- _coefficients_!F$2)/_coefficients_!F$7</f>
        <v>-0.47180370680235617</v>
      </c>
      <c r="G215">
        <f>(_raw_predictions_!G215*(1-_raw_predictions_!$M215*'Score Dashboard'!$B$2) + 'Score Dashboard'!$B$2*_raw_predictions_!$M215*_coefficients_!G$12- _coefficients_!G$2)/_coefficients_!G$7</f>
        <v>-0.57333673423302856</v>
      </c>
      <c r="H215">
        <f>(_coefficients_!H$2 - _raw_predictions_!H215*(1-_raw_predictions_!$M215*'Score Dashboard'!$B$2) - _raw_predictions_!$M215*'Score Dashboard'!$B$2*_coefficients_!H$12)/_coefficients_!H$7</f>
        <v>0.8045771063641769</v>
      </c>
      <c r="I215">
        <f>(1-_raw_predictions_!$M215*'Score Dashboard'!$B$2) * _raw_predictions_!I215/_coefficients_!L$2 * (_raw_predictions_!J215-_coefficients_!I$2)/_coefficients_!I$7</f>
        <v>-3.1762945789237607E-2</v>
      </c>
      <c r="J215">
        <f>(1-_raw_predictions_!$M215*'Score Dashboard'!$B$2) *_raw_predictions_!K215/_coefficients_!M$2 * (_raw_predictions_!L215-_coefficients_!J$2)/_coefficients_!J$7</f>
        <v>-2.5117888937695339E-2</v>
      </c>
      <c r="K215">
        <f t="shared" si="3"/>
        <v>-3.4130587384805096</v>
      </c>
    </row>
    <row r="216" spans="1:11">
      <c r="A216" t="str">
        <f>_raw_predictions_!A216</f>
        <v>Seth Curry</v>
      </c>
      <c r="B216">
        <f>(_raw_predictions_!B216*(1-_raw_predictions_!$M216*'Score Dashboard'!$B$2) + 'Score Dashboard'!$B$2*_raw_predictions_!$M216*_coefficients_!B$12- _coefficients_!B$2)/_coefficients_!B$7</f>
        <v>-0.75202588859925257</v>
      </c>
      <c r="C216">
        <f>(_raw_predictions_!C216*(1-_raw_predictions_!$M216*'Score Dashboard'!$B$2) + 'Score Dashboard'!$B$2*_raw_predictions_!$M216*_coefficients_!C$12- _coefficients_!C$2)/_coefficients_!C$7</f>
        <v>-0.88621527536727807</v>
      </c>
      <c r="D216">
        <f>(_raw_predictions_!D216*(1-_raw_predictions_!$M216*'Score Dashboard'!$B$2) + 'Score Dashboard'!$B$2*_raw_predictions_!$M216*_coefficients_!D$12- _coefficients_!D$2)/_coefficients_!D$7</f>
        <v>-0.6019994558403543</v>
      </c>
      <c r="E216">
        <f>(_raw_predictions_!E216*(1-_raw_predictions_!$M216*'Score Dashboard'!$B$2) + 'Score Dashboard'!$B$2*_raw_predictions_!$M216*_coefficients_!E$12- _coefficients_!E$2)/_coefficients_!E$7</f>
        <v>-0.5159236742075155</v>
      </c>
      <c r="F216">
        <f>(_raw_predictions_!F216*(1-_raw_predictions_!$M216*'Score Dashboard'!$B$2) + 'Score Dashboard'!$B$2*_raw_predictions_!$M216*_coefficients_!F$12- _coefficients_!F$2)/_coefficients_!F$7</f>
        <v>-0.60185525994767164</v>
      </c>
      <c r="G216">
        <f>(_raw_predictions_!G216*(1-_raw_predictions_!$M216*'Score Dashboard'!$B$2) + 'Score Dashboard'!$B$2*_raw_predictions_!$M216*_coefficients_!G$12- _coefficients_!G$2)/_coefficients_!G$7</f>
        <v>-2.8191983199654082E-2</v>
      </c>
      <c r="H216">
        <f>(_coefficients_!H$2 - _raw_predictions_!H216*(1-_raw_predictions_!$M216*'Score Dashboard'!$B$2) - _raw_predictions_!$M216*'Score Dashboard'!$B$2*_coefficients_!H$12)/_coefficients_!H$7</f>
        <v>0.64682500636461315</v>
      </c>
      <c r="I216">
        <f>(1-_raw_predictions_!$M216*'Score Dashboard'!$B$2) * _raw_predictions_!I216/_coefficients_!L$2 * (_raw_predictions_!J216-_coefficients_!I$2)/_coefficients_!I$7</f>
        <v>9.2614957842876433E-2</v>
      </c>
      <c r="J216">
        <f>(1-_raw_predictions_!$M216*'Score Dashboard'!$B$2) *_raw_predictions_!K216/_coefficients_!M$2 * (_raw_predictions_!L216-_coefficients_!J$2)/_coefficients_!J$7</f>
        <v>-0.10753649896537214</v>
      </c>
      <c r="K216">
        <f t="shared" si="3"/>
        <v>-2.7543080719196094</v>
      </c>
    </row>
    <row r="217" spans="1:11">
      <c r="A217" t="str">
        <f>_raw_predictions_!A217</f>
        <v>Scotty Pippen Jr.</v>
      </c>
      <c r="B217">
        <f>(_raw_predictions_!B217*(1-_raw_predictions_!$M217*'Score Dashboard'!$B$2) + 'Score Dashboard'!$B$2*_raw_predictions_!$M217*_coefficients_!B$12- _coefficients_!B$2)/_coefficients_!B$7</f>
        <v>-0.87383899646262408</v>
      </c>
      <c r="C217">
        <f>(_raw_predictions_!C217*(1-_raw_predictions_!$M217*'Score Dashboard'!$B$2) + 'Score Dashboard'!$B$2*_raw_predictions_!$M217*_coefficients_!C$12- _coefficients_!C$2)/_coefficients_!C$7</f>
        <v>-0.82055438479603626</v>
      </c>
      <c r="D217">
        <f>(_raw_predictions_!D217*(1-_raw_predictions_!$M217*'Score Dashboard'!$B$2) + 'Score Dashboard'!$B$2*_raw_predictions_!$M217*_coefficients_!D$12- _coefficients_!D$2)/_coefficients_!D$7</f>
        <v>-0.60733124077157963</v>
      </c>
      <c r="E217">
        <f>(_raw_predictions_!E217*(1-_raw_predictions_!$M217*'Score Dashboard'!$B$2) + 'Score Dashboard'!$B$2*_raw_predictions_!$M217*_coefficients_!E$12- _coefficients_!E$2)/_coefficients_!E$7</f>
        <v>-0.51814334513015958</v>
      </c>
      <c r="F217">
        <f>(_raw_predictions_!F217*(1-_raw_predictions_!$M217*'Score Dashboard'!$B$2) + 'Score Dashboard'!$B$2*_raw_predictions_!$M217*_coefficients_!F$12- _coefficients_!F$2)/_coefficients_!F$7</f>
        <v>-0.49517336964812536</v>
      </c>
      <c r="G217">
        <f>(_raw_predictions_!G217*(1-_raw_predictions_!$M217*'Score Dashboard'!$B$2) + 'Score Dashboard'!$B$2*_raw_predictions_!$M217*_coefficients_!G$12- _coefficients_!G$2)/_coefficients_!G$7</f>
        <v>-0.58451666264487978</v>
      </c>
      <c r="H217">
        <f>(_coefficients_!H$2 - _raw_predictions_!H217*(1-_raw_predictions_!$M217*'Score Dashboard'!$B$2) - _raw_predictions_!$M217*'Score Dashboard'!$B$2*_coefficients_!H$12)/_coefficients_!H$7</f>
        <v>0.6534549001768083</v>
      </c>
      <c r="I217">
        <f>(1-_raw_predictions_!$M217*'Score Dashboard'!$B$2) * _raw_predictions_!I217/_coefficients_!L$2 * (_raw_predictions_!J217-_coefficients_!I$2)/_coefficients_!I$7</f>
        <v>-3.4866511998221175E-2</v>
      </c>
      <c r="J217">
        <f>(1-_raw_predictions_!$M217*'Score Dashboard'!$B$2) *_raw_predictions_!K217/_coefficients_!M$2 * (_raw_predictions_!L217-_coefficients_!J$2)/_coefficients_!J$7</f>
        <v>-4.6617827145774823E-2</v>
      </c>
      <c r="K217">
        <f t="shared" si="3"/>
        <v>-3.3275874384205921</v>
      </c>
    </row>
    <row r="218" spans="1:11">
      <c r="A218" t="str">
        <f>_raw_predictions_!A218</f>
        <v>Scottie Barnes</v>
      </c>
      <c r="B218">
        <f>(_raw_predictions_!B218*(1-_raw_predictions_!$M218*'Score Dashboard'!$B$2) + 'Score Dashboard'!$B$2*_raw_predictions_!$M218*_coefficients_!B$12- _coefficients_!B$2)/_coefficients_!B$7</f>
        <v>0.16646133461212093</v>
      </c>
      <c r="C218">
        <f>(_raw_predictions_!C218*(1-_raw_predictions_!$M218*'Score Dashboard'!$B$2) + 'Score Dashboard'!$B$2*_raw_predictions_!$M218*_coefficients_!C$12- _coefficients_!C$2)/_coefficients_!C$7</f>
        <v>0.35465502067099691</v>
      </c>
      <c r="D218">
        <f>(_raw_predictions_!D218*(1-_raw_predictions_!$M218*'Score Dashboard'!$B$2) + 'Score Dashboard'!$B$2*_raw_predictions_!$M218*_coefficients_!D$12- _coefficients_!D$2)/_coefficients_!D$7</f>
        <v>0.54540812070113898</v>
      </c>
      <c r="E218">
        <f>(_raw_predictions_!E218*(1-_raw_predictions_!$M218*'Score Dashboard'!$B$2) + 'Score Dashboard'!$B$2*_raw_predictions_!$M218*_coefficients_!E$12- _coefficients_!E$2)/_coefficients_!E$7</f>
        <v>0.28275239084299392</v>
      </c>
      <c r="F218">
        <f>(_raw_predictions_!F218*(1-_raw_predictions_!$M218*'Score Dashboard'!$B$2) + 'Score Dashboard'!$B$2*_raw_predictions_!$M218*_coefficients_!F$12- _coefficients_!F$2)/_coefficients_!F$7</f>
        <v>0.18933755072796501</v>
      </c>
      <c r="G218">
        <f>(_raw_predictions_!G218*(1-_raw_predictions_!$M218*'Score Dashboard'!$B$2) + 'Score Dashboard'!$B$2*_raw_predictions_!$M218*_coefficients_!G$12- _coefficients_!G$2)/_coefficients_!G$7</f>
        <v>-0.32243053589556953</v>
      </c>
      <c r="H218">
        <f>(_coefficients_!H$2 - _raw_predictions_!H218*(1-_raw_predictions_!$M218*'Score Dashboard'!$B$2) - _raw_predictions_!$M218*'Score Dashboard'!$B$2*_coefficients_!H$12)/_coefficients_!H$7</f>
        <v>-0.39548049597038204</v>
      </c>
      <c r="I218">
        <f>(1-_raw_predictions_!$M218*'Score Dashboard'!$B$2) * _raw_predictions_!I218/_coefficients_!L$2 * (_raw_predictions_!J218-_coefficients_!I$2)/_coefficients_!I$7</f>
        <v>-0.10852046888335978</v>
      </c>
      <c r="J218">
        <f>(1-_raw_predictions_!$M218*'Score Dashboard'!$B$2) *_raw_predictions_!K218/_coefficients_!M$2 * (_raw_predictions_!L218-_coefficients_!J$2)/_coefficients_!J$7</f>
        <v>-0.22131678898682169</v>
      </c>
      <c r="K218">
        <f t="shared" si="3"/>
        <v>0.49086612781908268</v>
      </c>
    </row>
    <row r="219" spans="1:11">
      <c r="A219" t="str">
        <f>_raw_predictions_!A219</f>
        <v>Santi Aldama</v>
      </c>
      <c r="B219">
        <f>(_raw_predictions_!B219*(1-_raw_predictions_!$M219*'Score Dashboard'!$B$2) + 'Score Dashboard'!$B$2*_raw_predictions_!$M219*_coefficients_!B$12- _coefficients_!B$2)/_coefficients_!B$7</f>
        <v>-0.46190427648689097</v>
      </c>
      <c r="C219">
        <f>(_raw_predictions_!C219*(1-_raw_predictions_!$M219*'Score Dashboard'!$B$2) + 'Score Dashboard'!$B$2*_raw_predictions_!$M219*_coefficients_!C$12- _coefficients_!C$2)/_coefficients_!C$7</f>
        <v>-0.1654131210745419</v>
      </c>
      <c r="D219">
        <f>(_raw_predictions_!D219*(1-_raw_predictions_!$M219*'Score Dashboard'!$B$2) + 'Score Dashboard'!$B$2*_raw_predictions_!$M219*_coefficients_!D$12- _coefficients_!D$2)/_coefficients_!D$7</f>
        <v>-0.67728251380400906</v>
      </c>
      <c r="E219">
        <f>(_raw_predictions_!E219*(1-_raw_predictions_!$M219*'Score Dashboard'!$B$2) + 'Score Dashboard'!$B$2*_raw_predictions_!$M219*_coefficients_!E$12- _coefficients_!E$2)/_coefficients_!E$7</f>
        <v>-0.30112090734521391</v>
      </c>
      <c r="F219">
        <f>(_raw_predictions_!F219*(1-_raw_predictions_!$M219*'Score Dashboard'!$B$2) + 'Score Dashboard'!$B$2*_raw_predictions_!$M219*_coefficients_!F$12- _coefficients_!F$2)/_coefficients_!F$7</f>
        <v>-9.0511331829549485E-2</v>
      </c>
      <c r="G219">
        <f>(_raw_predictions_!G219*(1-_raw_predictions_!$M219*'Score Dashboard'!$B$2) + 'Score Dashboard'!$B$2*_raw_predictions_!$M219*_coefficients_!G$12- _coefficients_!G$2)/_coefficients_!G$7</f>
        <v>-0.14422600526429319</v>
      </c>
      <c r="H219">
        <f>(_coefficients_!H$2 - _raw_predictions_!H219*(1-_raw_predictions_!$M219*'Score Dashboard'!$B$2) - _raw_predictions_!$M219*'Score Dashboard'!$B$2*_coefficients_!H$12)/_coefficients_!H$7</f>
        <v>0.59242184453709312</v>
      </c>
      <c r="I219">
        <f>(1-_raw_predictions_!$M219*'Score Dashboard'!$B$2) * _raw_predictions_!I219/_coefficients_!L$2 * (_raw_predictions_!J219-_coefficients_!I$2)/_coefficients_!I$7</f>
        <v>-0.10732269115676997</v>
      </c>
      <c r="J219">
        <f>(1-_raw_predictions_!$M219*'Score Dashboard'!$B$2) *_raw_predictions_!K219/_coefficients_!M$2 * (_raw_predictions_!L219-_coefficients_!J$2)/_coefficients_!J$7</f>
        <v>-0.15014546334540421</v>
      </c>
      <c r="K219">
        <f t="shared" si="3"/>
        <v>-1.5055044657695793</v>
      </c>
    </row>
    <row r="220" spans="1:11">
      <c r="A220" t="str">
        <f>_raw_predictions_!A220</f>
        <v>Sandro Mamukelashvili</v>
      </c>
      <c r="B220">
        <f>(_raw_predictions_!B220*(1-_raw_predictions_!$M220*'Score Dashboard'!$B$2) + 'Score Dashboard'!$B$2*_raw_predictions_!$M220*_coefficients_!B$12- _coefficients_!B$2)/_coefficients_!B$7</f>
        <v>-0.95275332744319741</v>
      </c>
      <c r="C220">
        <f>(_raw_predictions_!C220*(1-_raw_predictions_!$M220*'Score Dashboard'!$B$2) + 'Score Dashboard'!$B$2*_raw_predictions_!$M220*_coefficients_!C$12- _coefficients_!C$2)/_coefficients_!C$7</f>
        <v>-0.60300222797034153</v>
      </c>
      <c r="D220">
        <f>(_raw_predictions_!D220*(1-_raw_predictions_!$M220*'Score Dashboard'!$B$2) + 'Score Dashboard'!$B$2*_raw_predictions_!$M220*_coefficients_!D$12- _coefficients_!D$2)/_coefficients_!D$7</f>
        <v>-0.78804072979010054</v>
      </c>
      <c r="E220">
        <f>(_raw_predictions_!E220*(1-_raw_predictions_!$M220*'Score Dashboard'!$B$2) + 'Score Dashboard'!$B$2*_raw_predictions_!$M220*_coefficients_!E$12- _coefficients_!E$2)/_coefficients_!E$7</f>
        <v>-0.75603448924821492</v>
      </c>
      <c r="F220">
        <f>(_raw_predictions_!F220*(1-_raw_predictions_!$M220*'Score Dashboard'!$B$2) + 'Score Dashboard'!$B$2*_raw_predictions_!$M220*_coefficients_!F$12- _coefficients_!F$2)/_coefficients_!F$7</f>
        <v>-0.40432098388887872</v>
      </c>
      <c r="G220">
        <f>(_raw_predictions_!G220*(1-_raw_predictions_!$M220*'Score Dashboard'!$B$2) + 'Score Dashboard'!$B$2*_raw_predictions_!$M220*_coefficients_!G$12- _coefficients_!G$2)/_coefficients_!G$7</f>
        <v>-0.67407566717460554</v>
      </c>
      <c r="H220">
        <f>(_coefficients_!H$2 - _raw_predictions_!H220*(1-_raw_predictions_!$M220*'Score Dashboard'!$B$2) - _raw_predictions_!$M220*'Score Dashboard'!$B$2*_coefficients_!H$12)/_coefficients_!H$7</f>
        <v>0.80826013413981224</v>
      </c>
      <c r="I220">
        <f>(1-_raw_predictions_!$M220*'Score Dashboard'!$B$2) * _raw_predictions_!I220/_coefficients_!L$2 * (_raw_predictions_!J220-_coefficients_!I$2)/_coefficients_!I$7</f>
        <v>-6.0567313382556644E-2</v>
      </c>
      <c r="J220">
        <f>(1-_raw_predictions_!$M220*'Score Dashboard'!$B$2) *_raw_predictions_!K220/_coefficients_!M$2 * (_raw_predictions_!L220-_coefficients_!J$2)/_coefficients_!J$7</f>
        <v>-2.1330751157565185E-2</v>
      </c>
      <c r="K220">
        <f t="shared" si="3"/>
        <v>-3.4518653559156478</v>
      </c>
    </row>
    <row r="221" spans="1:11">
      <c r="A221" t="str">
        <f>_raw_predictions_!A221</f>
        <v>Sam Hauser</v>
      </c>
      <c r="B221">
        <f>(_raw_predictions_!B221*(1-_raw_predictions_!$M221*'Score Dashboard'!$B$2) + 'Score Dashboard'!$B$2*_raw_predictions_!$M221*_coefficients_!B$12- _coefficients_!B$2)/_coefficients_!B$7</f>
        <v>-0.78496723586864958</v>
      </c>
      <c r="C221">
        <f>(_raw_predictions_!C221*(1-_raw_predictions_!$M221*'Score Dashboard'!$B$2) + 'Score Dashboard'!$B$2*_raw_predictions_!$M221*_coefficients_!C$12- _coefficients_!C$2)/_coefficients_!C$7</f>
        <v>-0.67753159546042607</v>
      </c>
      <c r="D221">
        <f>(_raw_predictions_!D221*(1-_raw_predictions_!$M221*'Score Dashboard'!$B$2) + 'Score Dashboard'!$B$2*_raw_predictions_!$M221*_coefficients_!D$12- _coefficients_!D$2)/_coefficients_!D$7</f>
        <v>-0.78477316045061163</v>
      </c>
      <c r="E221">
        <f>(_raw_predictions_!E221*(1-_raw_predictions_!$M221*'Score Dashboard'!$B$2) + 'Score Dashboard'!$B$2*_raw_predictions_!$M221*_coefficients_!E$12- _coefficients_!E$2)/_coefficients_!E$7</f>
        <v>-0.56328373286046551</v>
      </c>
      <c r="F221">
        <f>(_raw_predictions_!F221*(1-_raw_predictions_!$M221*'Score Dashboard'!$B$2) + 'Score Dashboard'!$B$2*_raw_predictions_!$M221*_coefficients_!F$12- _coefficients_!F$2)/_coefficients_!F$7</f>
        <v>-0.42771390121235542</v>
      </c>
      <c r="G221">
        <f>(_raw_predictions_!G221*(1-_raw_predictions_!$M221*'Score Dashboard'!$B$2) + 'Score Dashboard'!$B$2*_raw_predictions_!$M221*_coefficients_!G$12- _coefficients_!G$2)/_coefficients_!G$7</f>
        <v>-1.6934622353352493E-2</v>
      </c>
      <c r="H221">
        <f>(_coefficients_!H$2 - _raw_predictions_!H221*(1-_raw_predictions_!$M221*'Score Dashboard'!$B$2) - _raw_predictions_!$M221*'Score Dashboard'!$B$2*_coefficients_!H$12)/_coefficients_!H$7</f>
        <v>0.86880630242139489</v>
      </c>
      <c r="I221">
        <f>(1-_raw_predictions_!$M221*'Score Dashboard'!$B$2) * _raw_predictions_!I221/_coefficients_!L$2 * (_raw_predictions_!J221-_coefficients_!I$2)/_coefficients_!I$7</f>
        <v>-3.3300388705243898E-2</v>
      </c>
      <c r="J221">
        <f>(1-_raw_predictions_!$M221*'Score Dashboard'!$B$2) *_raw_predictions_!K221/_coefficients_!M$2 * (_raw_predictions_!L221-_coefficients_!J$2)/_coefficients_!J$7</f>
        <v>-0.15716718432773916</v>
      </c>
      <c r="K221">
        <f t="shared" si="3"/>
        <v>-2.5768655188174492</v>
      </c>
    </row>
    <row r="222" spans="1:11">
      <c r="A222" t="str">
        <f>_raw_predictions_!A222</f>
        <v>Saddiq Bey</v>
      </c>
      <c r="B222">
        <f>(_raw_predictions_!B222*(1-_raw_predictions_!$M222*'Score Dashboard'!$B$2) + 'Score Dashboard'!$B$2*_raw_predictions_!$M222*_coefficients_!B$12- _coefficients_!B$2)/_coefficients_!B$7</f>
        <v>-5.2428055159114261E-3</v>
      </c>
      <c r="C222">
        <f>(_raw_predictions_!C222*(1-_raw_predictions_!$M222*'Score Dashboard'!$B$2) + 'Score Dashboard'!$B$2*_raw_predictions_!$M222*_coefficients_!C$12- _coefficients_!C$2)/_coefficients_!C$7</f>
        <v>-0.1477727225863551</v>
      </c>
      <c r="D222">
        <f>(_raw_predictions_!D222*(1-_raw_predictions_!$M222*'Score Dashboard'!$B$2) + 'Score Dashboard'!$B$2*_raw_predictions_!$M222*_coefficients_!D$12- _coefficients_!D$2)/_coefficients_!D$7</f>
        <v>-0.55197481592514808</v>
      </c>
      <c r="E222">
        <f>(_raw_predictions_!E222*(1-_raw_predictions_!$M222*'Score Dashboard'!$B$2) + 'Score Dashboard'!$B$2*_raw_predictions_!$M222*_coefficients_!E$12- _coefficients_!E$2)/_coefficients_!E$7</f>
        <v>7.5456180962498426E-2</v>
      </c>
      <c r="F222">
        <f>(_raw_predictions_!F222*(1-_raw_predictions_!$M222*'Score Dashboard'!$B$2) + 'Score Dashboard'!$B$2*_raw_predictions_!$M222*_coefficients_!F$12- _coefficients_!F$2)/_coefficients_!F$7</f>
        <v>-0.52904986487905126</v>
      </c>
      <c r="G222">
        <f>(_raw_predictions_!G222*(1-_raw_predictions_!$M222*'Score Dashboard'!$B$2) + 'Score Dashboard'!$B$2*_raw_predictions_!$M222*_coefficients_!G$12- _coefficients_!G$2)/_coefficients_!G$7</f>
        <v>0.46169433624022188</v>
      </c>
      <c r="H222">
        <f>(_coefficients_!H$2 - _raw_predictions_!H222*(1-_raw_predictions_!$M222*'Score Dashboard'!$B$2) - _raw_predictions_!$M222*'Score Dashboard'!$B$2*_coefficients_!H$12)/_coefficients_!H$7</f>
        <v>0.41008036022788752</v>
      </c>
      <c r="I222">
        <f>(1-_raw_predictions_!$M222*'Score Dashboard'!$B$2) * _raw_predictions_!I222/_coefficients_!L$2 * (_raw_predictions_!J222-_coefficients_!I$2)/_coefficients_!I$7</f>
        <v>0.28702261125107731</v>
      </c>
      <c r="J222">
        <f>(1-_raw_predictions_!$M222*'Score Dashboard'!$B$2) *_raw_predictions_!K222/_coefficients_!M$2 * (_raw_predictions_!L222-_coefficients_!J$2)/_coefficients_!J$7</f>
        <v>-0.58547535259182537</v>
      </c>
      <c r="K222">
        <f t="shared" si="3"/>
        <v>-0.58526207281660603</v>
      </c>
    </row>
    <row r="223" spans="1:11">
      <c r="A223" t="str">
        <f>_raw_predictions_!A223</f>
        <v>Saben Lee</v>
      </c>
      <c r="B223">
        <f>(_raw_predictions_!B223*(1-_raw_predictions_!$M223*'Score Dashboard'!$B$2) + 'Score Dashboard'!$B$2*_raw_predictions_!$M223*_coefficients_!B$12- _coefficients_!B$2)/_coefficients_!B$7</f>
        <v>-0.83191754039450783</v>
      </c>
      <c r="C223">
        <f>(_raw_predictions_!C223*(1-_raw_predictions_!$M223*'Score Dashboard'!$B$2) + 'Score Dashboard'!$B$2*_raw_predictions_!$M223*_coefficients_!C$12- _coefficients_!C$2)/_coefficients_!C$7</f>
        <v>-0.87411720901219514</v>
      </c>
      <c r="D223">
        <f>(_raw_predictions_!D223*(1-_raw_predictions_!$M223*'Score Dashboard'!$B$2) + 'Score Dashboard'!$B$2*_raw_predictions_!$M223*_coefficients_!D$12- _coefficients_!D$2)/_coefficients_!D$7</f>
        <v>-0.39779311631138242</v>
      </c>
      <c r="E223">
        <f>(_raw_predictions_!E223*(1-_raw_predictions_!$M223*'Score Dashboard'!$B$2) + 'Score Dashboard'!$B$2*_raw_predictions_!$M223*_coefficients_!E$12- _coefficients_!E$2)/_coefficients_!E$7</f>
        <v>-0.30476886683082272</v>
      </c>
      <c r="F223">
        <f>(_raw_predictions_!F223*(1-_raw_predictions_!$M223*'Score Dashboard'!$B$2) + 'Score Dashboard'!$B$2*_raw_predictions_!$M223*_coefficients_!F$12- _coefficients_!F$2)/_coefficients_!F$7</f>
        <v>-0.58005783120473609</v>
      </c>
      <c r="G223">
        <f>(_raw_predictions_!G223*(1-_raw_predictions_!$M223*'Score Dashboard'!$B$2) + 'Score Dashboard'!$B$2*_raw_predictions_!$M223*_coefficients_!G$12- _coefficients_!G$2)/_coefficients_!G$7</f>
        <v>-0.5983491492091948</v>
      </c>
      <c r="H223">
        <f>(_coefficients_!H$2 - _raw_predictions_!H223*(1-_raw_predictions_!$M223*'Score Dashboard'!$B$2) - _raw_predictions_!$M223*'Score Dashboard'!$B$2*_coefficients_!H$12)/_coefficients_!H$7</f>
        <v>0.59915564340098304</v>
      </c>
      <c r="I223">
        <f>(1-_raw_predictions_!$M223*'Score Dashboard'!$B$2) * _raw_predictions_!I223/_coefficients_!L$2 * (_raw_predictions_!J223-_coefficients_!I$2)/_coefficients_!I$7</f>
        <v>-6.2936931721876782E-2</v>
      </c>
      <c r="J223">
        <f>(1-_raw_predictions_!$M223*'Score Dashboard'!$B$2) *_raw_predictions_!K223/_coefficients_!M$2 * (_raw_predictions_!L223-_coefficients_!J$2)/_coefficients_!J$7</f>
        <v>-0.19486025015667341</v>
      </c>
      <c r="K223">
        <f t="shared" si="3"/>
        <v>-3.2456452514404064</v>
      </c>
    </row>
    <row r="224" spans="1:11">
      <c r="A224" t="str">
        <f>_raw_predictions_!A224</f>
        <v>Ryan Rollins</v>
      </c>
      <c r="B224">
        <f>(_raw_predictions_!B224*(1-_raw_predictions_!$M224*'Score Dashboard'!$B$2) + 'Score Dashboard'!$B$2*_raw_predictions_!$M224*_coefficients_!B$12- _coefficients_!B$2)/_coefficients_!B$7</f>
        <v>-0.95552168422831796</v>
      </c>
      <c r="C224">
        <f>(_raw_predictions_!C224*(1-_raw_predictions_!$M224*'Score Dashboard'!$B$2) + 'Score Dashboard'!$B$2*_raw_predictions_!$M224*_coefficients_!C$12- _coefficients_!C$2)/_coefficients_!C$7</f>
        <v>-0.88495968345539866</v>
      </c>
      <c r="D224">
        <f>(_raw_predictions_!D224*(1-_raw_predictions_!$M224*'Score Dashboard'!$B$2) + 'Score Dashboard'!$B$2*_raw_predictions_!$M224*_coefficients_!D$12- _coefficients_!D$2)/_coefficients_!D$7</f>
        <v>-0.63450015589420861</v>
      </c>
      <c r="E224">
        <f>(_raw_predictions_!E224*(1-_raw_predictions_!$M224*'Score Dashboard'!$B$2) + 'Score Dashboard'!$B$2*_raw_predictions_!$M224*_coefficients_!E$12- _coefficients_!E$2)/_coefficients_!E$7</f>
        <v>-0.57499333886256565</v>
      </c>
      <c r="F224">
        <f>(_raw_predictions_!F224*(1-_raw_predictions_!$M224*'Score Dashboard'!$B$2) + 'Score Dashboard'!$B$2*_raw_predictions_!$M224*_coefficients_!F$12- _coefficients_!F$2)/_coefficients_!F$7</f>
        <v>-0.55513152998139248</v>
      </c>
      <c r="G224">
        <f>(_raw_predictions_!G224*(1-_raw_predictions_!$M224*'Score Dashboard'!$B$2) + 'Score Dashboard'!$B$2*_raw_predictions_!$M224*_coefficients_!G$12- _coefficients_!G$2)/_coefficients_!G$7</f>
        <v>-0.63601610212235193</v>
      </c>
      <c r="H224">
        <f>(_coefficients_!H$2 - _raw_predictions_!H224*(1-_raw_predictions_!$M224*'Score Dashboard'!$B$2) - _raw_predictions_!$M224*'Score Dashboard'!$B$2*_coefficients_!H$12)/_coefficients_!H$7</f>
        <v>0.62371711669749863</v>
      </c>
      <c r="I224">
        <f>(1-_raw_predictions_!$M224*'Score Dashboard'!$B$2) * _raw_predictions_!I224/_coefficients_!L$2 * (_raw_predictions_!J224-_coefficients_!I$2)/_coefficients_!I$7</f>
        <v>-3.2756850535261929E-2</v>
      </c>
      <c r="J224">
        <f>(1-_raw_predictions_!$M224*'Score Dashboard'!$B$2) *_raw_predictions_!K224/_coefficients_!M$2 * (_raw_predictions_!L224-_coefficients_!J$2)/_coefficients_!J$7</f>
        <v>-8.1392385595426442E-2</v>
      </c>
      <c r="K224">
        <f t="shared" si="3"/>
        <v>-3.7315546139774241</v>
      </c>
    </row>
    <row r="225" spans="1:11">
      <c r="A225" t="str">
        <f>_raw_predictions_!A225</f>
        <v>Ryan Arcidiacono</v>
      </c>
      <c r="B225">
        <f>(_raw_predictions_!B225*(1-_raw_predictions_!$M225*'Score Dashboard'!$B$2) + 'Score Dashboard'!$B$2*_raw_predictions_!$M225*_coefficients_!B$12- _coefficients_!B$2)/_coefficients_!B$7</f>
        <v>-0.88156642794339668</v>
      </c>
      <c r="C225">
        <f>(_raw_predictions_!C225*(1-_raw_predictions_!$M225*'Score Dashboard'!$B$2) + 'Score Dashboard'!$B$2*_raw_predictions_!$M225*_coefficients_!C$12- _coefficients_!C$2)/_coefficients_!C$7</f>
        <v>-0.80099890531842688</v>
      </c>
      <c r="D225">
        <f>(_raw_predictions_!D225*(1-_raw_predictions_!$M225*'Score Dashboard'!$B$2) + 'Score Dashboard'!$B$2*_raw_predictions_!$M225*_coefficients_!D$12- _coefficients_!D$2)/_coefficients_!D$7</f>
        <v>-0.56896911020056951</v>
      </c>
      <c r="E225">
        <f>(_raw_predictions_!E225*(1-_raw_predictions_!$M225*'Score Dashboard'!$B$2) + 'Score Dashboard'!$B$2*_raw_predictions_!$M225*_coefficients_!E$12- _coefficients_!E$2)/_coefficients_!E$7</f>
        <v>-0.56134576548364667</v>
      </c>
      <c r="F225">
        <f>(_raw_predictions_!F225*(1-_raw_predictions_!$M225*'Score Dashboard'!$B$2) + 'Score Dashboard'!$B$2*_raw_predictions_!$M225*_coefficients_!F$12- _coefficients_!F$2)/_coefficients_!F$7</f>
        <v>-0.49523078644372021</v>
      </c>
      <c r="G225">
        <f>(_raw_predictions_!G225*(1-_raw_predictions_!$M225*'Score Dashboard'!$B$2) + 'Score Dashboard'!$B$2*_raw_predictions_!$M225*_coefficients_!G$12- _coefficients_!G$2)/_coefficients_!G$7</f>
        <v>-0.51049296125416532</v>
      </c>
      <c r="H225">
        <f>(_coefficients_!H$2 - _raw_predictions_!H225*(1-_raw_predictions_!$M225*'Score Dashboard'!$B$2) - _raw_predictions_!$M225*'Score Dashboard'!$B$2*_coefficients_!H$12)/_coefficients_!H$7</f>
        <v>0.66858487773434216</v>
      </c>
      <c r="I225">
        <f>(1-_raw_predictions_!$M225*'Score Dashboard'!$B$2) * _raw_predictions_!I225/_coefficients_!L$2 * (_raw_predictions_!J225-_coefficients_!I$2)/_coefficients_!I$7</f>
        <v>-1.014037865145841E-2</v>
      </c>
      <c r="J225">
        <f>(1-_raw_predictions_!$M225*'Score Dashboard'!$B$2) *_raw_predictions_!K225/_coefficients_!M$2 * (_raw_predictions_!L225-_coefficients_!J$2)/_coefficients_!J$7</f>
        <v>-4.4617528471846517E-2</v>
      </c>
      <c r="K225">
        <f t="shared" si="3"/>
        <v>-3.2047769860328881</v>
      </c>
    </row>
    <row r="226" spans="1:11">
      <c r="A226" t="str">
        <f>_raw_predictions_!A226</f>
        <v>Russell Westbrook</v>
      </c>
      <c r="B226">
        <f>(_raw_predictions_!B226*(1-_raw_predictions_!$M226*'Score Dashboard'!$B$2) + 'Score Dashboard'!$B$2*_raw_predictions_!$M226*_coefficients_!B$12- _coefficients_!B$2)/_coefficients_!B$7</f>
        <v>-0.15621926023793628</v>
      </c>
      <c r="C226">
        <f>(_raw_predictions_!C226*(1-_raw_predictions_!$M226*'Score Dashboard'!$B$2) + 'Score Dashboard'!$B$2*_raw_predictions_!$M226*_coefficients_!C$12- _coefficients_!C$2)/_coefficients_!C$7</f>
        <v>8.9976994076878022E-2</v>
      </c>
      <c r="D226">
        <f>(_raw_predictions_!D226*(1-_raw_predictions_!$M226*'Score Dashboard'!$B$2) + 'Score Dashboard'!$B$2*_raw_predictions_!$M226*_coefficients_!D$12- _coefficients_!D$2)/_coefficients_!D$7</f>
        <v>1.1005069534919754</v>
      </c>
      <c r="E226">
        <f>(_raw_predictions_!E226*(1-_raw_predictions_!$M226*'Score Dashboard'!$B$2) + 'Score Dashboard'!$B$2*_raw_predictions_!$M226*_coefficients_!E$12- _coefficients_!E$2)/_coefficients_!E$7</f>
        <v>0.20259503939298382</v>
      </c>
      <c r="F226">
        <f>(_raw_predictions_!F226*(1-_raw_predictions_!$M226*'Score Dashboard'!$B$2) + 'Score Dashboard'!$B$2*_raw_predictions_!$M226*_coefficients_!F$12- _coefficients_!F$2)/_coefficients_!F$7</f>
        <v>-0.24879512110792992</v>
      </c>
      <c r="G226">
        <f>(_raw_predictions_!G226*(1-_raw_predictions_!$M226*'Score Dashboard'!$B$2) + 'Score Dashboard'!$B$2*_raw_predictions_!$M226*_coefficients_!G$12- _coefficients_!G$2)/_coefficients_!G$7</f>
        <v>-0.14818746896604323</v>
      </c>
      <c r="H226">
        <f>(_coefficients_!H$2 - _raw_predictions_!H226*(1-_raw_predictions_!$M226*'Score Dashboard'!$B$2) - _raw_predictions_!$M226*'Score Dashboard'!$B$2*_coefficients_!H$12)/_coefficients_!H$7</f>
        <v>-1.3172446639555984</v>
      </c>
      <c r="I226">
        <f>(1-_raw_predictions_!$M226*'Score Dashboard'!$B$2) * _raw_predictions_!I226/_coefficients_!L$2 * (_raw_predictions_!J226-_coefficients_!I$2)/_coefficients_!I$7</f>
        <v>-0.60231439361257544</v>
      </c>
      <c r="J226">
        <f>(1-_raw_predictions_!$M226*'Score Dashboard'!$B$2) *_raw_predictions_!K226/_coefficients_!M$2 * (_raw_predictions_!L226-_coefficients_!J$2)/_coefficients_!J$7</f>
        <v>-0.44026784173477806</v>
      </c>
      <c r="K226">
        <f t="shared" si="3"/>
        <v>-1.5199497626530241</v>
      </c>
    </row>
    <row r="227" spans="1:11">
      <c r="A227" t="str">
        <f>_raw_predictions_!A227</f>
        <v>Rui Hachimura</v>
      </c>
      <c r="B227">
        <f>(_raw_predictions_!B227*(1-_raw_predictions_!$M227*'Score Dashboard'!$B$2) + 'Score Dashboard'!$B$2*_raw_predictions_!$M227*_coefficients_!B$12- _coefficients_!B$2)/_coefficients_!B$7</f>
        <v>-0.3539978954891197</v>
      </c>
      <c r="C227">
        <f>(_raw_predictions_!C227*(1-_raw_predictions_!$M227*'Score Dashboard'!$B$2) + 'Score Dashboard'!$B$2*_raw_predictions_!$M227*_coefficients_!C$12- _coefficients_!C$2)/_coefficients_!C$7</f>
        <v>-0.28343859882323991</v>
      </c>
      <c r="D227">
        <f>(_raw_predictions_!D227*(1-_raw_predictions_!$M227*'Score Dashboard'!$B$2) + 'Score Dashboard'!$B$2*_raw_predictions_!$M227*_coefficients_!D$12- _coefficients_!D$2)/_coefficients_!D$7</f>
        <v>-0.76344346972425292</v>
      </c>
      <c r="E227">
        <f>(_raw_predictions_!E227*(1-_raw_predictions_!$M227*'Score Dashboard'!$B$2) + 'Score Dashboard'!$B$2*_raw_predictions_!$M227*_coefficients_!E$12- _coefficients_!E$2)/_coefficients_!E$7</f>
        <v>-0.53905059174716397</v>
      </c>
      <c r="F227">
        <f>(_raw_predictions_!F227*(1-_raw_predictions_!$M227*'Score Dashboard'!$B$2) + 'Score Dashboard'!$B$2*_raw_predictions_!$M227*_coefficients_!F$12- _coefficients_!F$2)/_coefficients_!F$7</f>
        <v>-0.30642684836598322</v>
      </c>
      <c r="G227">
        <f>(_raw_predictions_!G227*(1-_raw_predictions_!$M227*'Score Dashboard'!$B$2) + 'Score Dashboard'!$B$2*_raw_predictions_!$M227*_coefficients_!G$12- _coefficients_!G$2)/_coefficients_!G$7</f>
        <v>-0.36567730687220334</v>
      </c>
      <c r="H227">
        <f>(_coefficients_!H$2 - _raw_predictions_!H227*(1-_raw_predictions_!$M227*'Score Dashboard'!$B$2) - _raw_predictions_!$M227*'Score Dashboard'!$B$2*_coefficients_!H$12)/_coefficients_!H$7</f>
        <v>0.62573786106180729</v>
      </c>
      <c r="I227">
        <f>(1-_raw_predictions_!$M227*'Score Dashboard'!$B$2) * _raw_predictions_!I227/_coefficients_!L$2 * (_raw_predictions_!J227-_coefficients_!I$2)/_coefficients_!I$7</f>
        <v>-9.0655321824290813E-2</v>
      </c>
      <c r="J227">
        <f>(1-_raw_predictions_!$M227*'Score Dashboard'!$B$2) *_raw_predictions_!K227/_coefficients_!M$2 * (_raw_predictions_!L227-_coefficients_!J$2)/_coefficients_!J$7</f>
        <v>1.9808448736237189E-2</v>
      </c>
      <c r="K227">
        <f t="shared" si="3"/>
        <v>-2.0571437230482092</v>
      </c>
    </row>
    <row r="228" spans="1:11">
      <c r="A228" t="str">
        <f>_raw_predictions_!A228</f>
        <v>Rudy Gobert</v>
      </c>
      <c r="B228">
        <f>(_raw_predictions_!B228*(1-_raw_predictions_!$M228*'Score Dashboard'!$B$2) + 'Score Dashboard'!$B$2*_raw_predictions_!$M228*_coefficients_!B$12- _coefficients_!B$2)/_coefficients_!B$7</f>
        <v>-0.37246726607582092</v>
      </c>
      <c r="C228">
        <f>(_raw_predictions_!C228*(1-_raw_predictions_!$M228*'Score Dashboard'!$B$2) + 'Score Dashboard'!$B$2*_raw_predictions_!$M228*_coefficients_!C$12- _coefficients_!C$2)/_coefficients_!C$7</f>
        <v>1.328305108295557</v>
      </c>
      <c r="D228">
        <f>(_raw_predictions_!D228*(1-_raw_predictions_!$M228*'Score Dashboard'!$B$2) + 'Score Dashboard'!$B$2*_raw_predictions_!$M228*_coefficients_!D$12- _coefficients_!D$2)/_coefficients_!D$7</f>
        <v>-0.72786874305146465</v>
      </c>
      <c r="E228">
        <f>(_raw_predictions_!E228*(1-_raw_predictions_!$M228*'Score Dashboard'!$B$2) + 'Score Dashboard'!$B$2*_raw_predictions_!$M228*_coefficients_!E$12- _coefficients_!E$2)/_coefficients_!E$7</f>
        <v>-0.3310629531582005</v>
      </c>
      <c r="F228">
        <f>(_raw_predictions_!F228*(1-_raw_predictions_!$M228*'Score Dashboard'!$B$2) + 'Score Dashboard'!$B$2*_raw_predictions_!$M228*_coefficients_!F$12- _coefficients_!F$2)/_coefficients_!F$7</f>
        <v>0.80864172327587913</v>
      </c>
      <c r="G228">
        <f>(_raw_predictions_!G228*(1-_raw_predictions_!$M228*'Score Dashboard'!$B$2) + 'Score Dashboard'!$B$2*_raw_predictions_!$M228*_coefficients_!G$12- _coefficients_!G$2)/_coefficients_!G$7</f>
        <v>-0.9835419293424067</v>
      </c>
      <c r="H228">
        <f>(_coefficients_!H$2 - _raw_predictions_!H228*(1-_raw_predictions_!$M228*'Score Dashboard'!$B$2) - _raw_predictions_!$M228*'Score Dashboard'!$B$2*_coefficients_!H$12)/_coefficients_!H$7</f>
        <v>7.9214820710832509E-2</v>
      </c>
      <c r="I228">
        <f>(1-_raw_predictions_!$M228*'Score Dashboard'!$B$2) * _raw_predictions_!I228/_coefficients_!L$2 * (_raw_predictions_!J228-_coefficients_!I$2)/_coefficients_!I$7</f>
        <v>-0.85424423452524456</v>
      </c>
      <c r="J228">
        <f>(1-_raw_predictions_!$M228*'Score Dashboard'!$B$2) *_raw_predictions_!K228/_coefficients_!M$2 * (_raw_predictions_!L228-_coefficients_!J$2)/_coefficients_!J$7</f>
        <v>1.0539884156565376</v>
      </c>
      <c r="K228">
        <f t="shared" si="3"/>
        <v>9.6494178566874922E-4</v>
      </c>
    </row>
    <row r="229" spans="1:11">
      <c r="A229" t="str">
        <f>_raw_predictions_!A229</f>
        <v>Rudy Gay</v>
      </c>
      <c r="B229">
        <f>(_raw_predictions_!B229*(1-_raw_predictions_!$M229*'Score Dashboard'!$B$2) + 'Score Dashboard'!$B$2*_raw_predictions_!$M229*_coefficients_!B$12- _coefficients_!B$2)/_coefficients_!B$7</f>
        <v>-0.91775877749409274</v>
      </c>
      <c r="C229">
        <f>(_raw_predictions_!C229*(1-_raw_predictions_!$M229*'Score Dashboard'!$B$2) + 'Score Dashboard'!$B$2*_raw_predictions_!$M229*_coefficients_!C$12- _coefficients_!C$2)/_coefficients_!C$7</f>
        <v>-0.71667515867919895</v>
      </c>
      <c r="D229">
        <f>(_raw_predictions_!D229*(1-_raw_predictions_!$M229*'Score Dashboard'!$B$2) + 'Score Dashboard'!$B$2*_raw_predictions_!$M229*_coefficients_!D$12- _coefficients_!D$2)/_coefficients_!D$7</f>
        <v>-0.76785629991613102</v>
      </c>
      <c r="E229">
        <f>(_raw_predictions_!E229*(1-_raw_predictions_!$M229*'Score Dashboard'!$B$2) + 'Score Dashboard'!$B$2*_raw_predictions_!$M229*_coefficients_!E$12- _coefficients_!E$2)/_coefficients_!E$7</f>
        <v>-0.63339316561639658</v>
      </c>
      <c r="F229">
        <f>(_raw_predictions_!F229*(1-_raw_predictions_!$M229*'Score Dashboard'!$B$2) + 'Score Dashboard'!$B$2*_raw_predictions_!$M229*_coefficients_!F$12- _coefficients_!F$2)/_coefficients_!F$7</f>
        <v>-0.38554579016638163</v>
      </c>
      <c r="G229">
        <f>(_raw_predictions_!G229*(1-_raw_predictions_!$M229*'Score Dashboard'!$B$2) + 'Score Dashboard'!$B$2*_raw_predictions_!$M229*_coefficients_!G$12- _coefficients_!G$2)/_coefficients_!G$7</f>
        <v>-0.52010244339495249</v>
      </c>
      <c r="H229">
        <f>(_coefficients_!H$2 - _raw_predictions_!H229*(1-_raw_predictions_!$M229*'Score Dashboard'!$B$2) - _raw_predictions_!$M229*'Score Dashboard'!$B$2*_coefficients_!H$12)/_coefficients_!H$7</f>
        <v>0.79853326481861842</v>
      </c>
      <c r="I229">
        <f>(1-_raw_predictions_!$M229*'Score Dashboard'!$B$2) * _raw_predictions_!I229/_coefficients_!L$2 * (_raw_predictions_!J229-_coefficients_!I$2)/_coefficients_!I$7</f>
        <v>-2.455803030079403E-2</v>
      </c>
      <c r="J229">
        <f>(1-_raw_predictions_!$M229*'Score Dashboard'!$B$2) *_raw_predictions_!K229/_coefficients_!M$2 * (_raw_predictions_!L229-_coefficients_!J$2)/_coefficients_!J$7</f>
        <v>-0.14325132449243957</v>
      </c>
      <c r="K229">
        <f t="shared" si="3"/>
        <v>-3.3106077252417685</v>
      </c>
    </row>
    <row r="230" spans="1:11">
      <c r="A230" t="str">
        <f>_raw_predictions_!A230</f>
        <v>Serge Ibaka</v>
      </c>
      <c r="B230">
        <f>(_raw_predictions_!B230*(1-_raw_predictions_!$M230*'Score Dashboard'!$B$2) + 'Score Dashboard'!$B$2*_raw_predictions_!$M230*_coefficients_!B$12- _coefficients_!B$2)/_coefficients_!B$7</f>
        <v>-0.92152842325380901</v>
      </c>
      <c r="C230">
        <f>(_raw_predictions_!C230*(1-_raw_predictions_!$M230*'Score Dashboard'!$B$2) + 'Score Dashboard'!$B$2*_raw_predictions_!$M230*_coefficients_!C$12- _coefficients_!C$2)/_coefficients_!C$7</f>
        <v>-0.72823200447417236</v>
      </c>
      <c r="D230">
        <f>(_raw_predictions_!D230*(1-_raw_predictions_!$M230*'Score Dashboard'!$B$2) + 'Score Dashboard'!$B$2*_raw_predictions_!$M230*_coefficients_!D$12- _coefficients_!D$2)/_coefficients_!D$7</f>
        <v>-0.79483974177420336</v>
      </c>
      <c r="E230">
        <f>(_raw_predictions_!E230*(1-_raw_predictions_!$M230*'Score Dashboard'!$B$2) + 'Score Dashboard'!$B$2*_raw_predictions_!$M230*_coefficients_!E$12- _coefficients_!E$2)/_coefficients_!E$7</f>
        <v>-0.70465876541656647</v>
      </c>
      <c r="F230">
        <f>(_raw_predictions_!F230*(1-_raw_predictions_!$M230*'Score Dashboard'!$B$2) + 'Score Dashboard'!$B$2*_raw_predictions_!$M230*_coefficients_!F$12- _coefficients_!F$2)/_coefficients_!F$7</f>
        <v>-0.27718742439522059</v>
      </c>
      <c r="G230">
        <f>(_raw_predictions_!G230*(1-_raw_predictions_!$M230*'Score Dashboard'!$B$2) + 'Score Dashboard'!$B$2*_raw_predictions_!$M230*_coefficients_!G$12- _coefficients_!G$2)/_coefficients_!G$7</f>
        <v>-0.58025412903426066</v>
      </c>
      <c r="H230">
        <f>(_coefficients_!H$2 - _raw_predictions_!H230*(1-_raw_predictions_!$M230*'Score Dashboard'!$B$2) - _raw_predictions_!$M230*'Score Dashboard'!$B$2*_coefficients_!H$12)/_coefficients_!H$7</f>
        <v>0.75404093337299705</v>
      </c>
      <c r="I230">
        <f>(1-_raw_predictions_!$M230*'Score Dashboard'!$B$2) * _raw_predictions_!I230/_coefficients_!L$2 * (_raw_predictions_!J230-_coefficients_!I$2)/_coefficients_!I$7</f>
        <v>-2.9201772003967466E-2</v>
      </c>
      <c r="J230">
        <f>(1-_raw_predictions_!$M230*'Score Dashboard'!$B$2) *_raw_predictions_!K230/_coefficients_!M$2 * (_raw_predictions_!L230-_coefficients_!J$2)/_coefficients_!J$7</f>
        <v>1.5740524494480004E-2</v>
      </c>
      <c r="K230">
        <f t="shared" si="3"/>
        <v>-3.266120802484723</v>
      </c>
    </row>
    <row r="231" spans="1:11">
      <c r="A231" t="str">
        <f>_raw_predictions_!A231</f>
        <v>Josh Hart</v>
      </c>
      <c r="B231">
        <f>(_raw_predictions_!B231*(1-_raw_predictions_!$M231*'Score Dashboard'!$B$2) + 'Score Dashboard'!$B$2*_raw_predictions_!$M231*_coefficients_!B$12- _coefficients_!B$2)/_coefficients_!B$7</f>
        <v>-0.5354470886670426</v>
      </c>
      <c r="C231">
        <f>(_raw_predictions_!C231*(1-_raw_predictions_!$M231*'Score Dashboard'!$B$2) + 'Score Dashboard'!$B$2*_raw_predictions_!$M231*_coefficients_!C$12- _coefficients_!C$2)/_coefficients_!C$7</f>
        <v>0.27765736758103632</v>
      </c>
      <c r="D231">
        <f>(_raw_predictions_!D231*(1-_raw_predictions_!$M231*'Score Dashboard'!$B$2) + 'Score Dashboard'!$B$2*_raw_predictions_!$M231*_coefficients_!D$12- _coefficients_!D$2)/_coefficients_!D$7</f>
        <v>9.2598009165637055E-2</v>
      </c>
      <c r="E231">
        <f>(_raw_predictions_!E231*(1-_raw_predictions_!$M231*'Score Dashboard'!$B$2) + 'Score Dashboard'!$B$2*_raw_predictions_!$M231*_coefficients_!E$12- _coefficients_!E$2)/_coefficients_!E$7</f>
        <v>0.16231132430842135</v>
      </c>
      <c r="F231">
        <f>(_raw_predictions_!F231*(1-_raw_predictions_!$M231*'Score Dashboard'!$B$2) + 'Score Dashboard'!$B$2*_raw_predictions_!$M231*_coefficients_!F$12- _coefficients_!F$2)/_coefficients_!F$7</f>
        <v>-0.41719142413453808</v>
      </c>
      <c r="G231">
        <f>(_raw_predictions_!G231*(1-_raw_predictions_!$M231*'Score Dashboard'!$B$2) + 'Score Dashboard'!$B$2*_raw_predictions_!$M231*_coefficients_!G$12- _coefficients_!G$2)/_coefficients_!G$7</f>
        <v>-0.35007883653237926</v>
      </c>
      <c r="H231">
        <f>(_coefficients_!H$2 - _raw_predictions_!H231*(1-_raw_predictions_!$M231*'Score Dashboard'!$B$2) - _raw_predictions_!$M231*'Score Dashboard'!$B$2*_coefficients_!H$12)/_coefficients_!H$7</f>
        <v>0.13923772824656699</v>
      </c>
      <c r="I231">
        <f>(1-_raw_predictions_!$M231*'Score Dashboard'!$B$2) * _raw_predictions_!I231/_coefficients_!L$2 * (_raw_predictions_!J231-_coefficients_!I$2)/_coefficients_!I$7</f>
        <v>-0.1166362959866518</v>
      </c>
      <c r="J231">
        <f>(1-_raw_predictions_!$M231*'Score Dashboard'!$B$2) *_raw_predictions_!K231/_coefficients_!M$2 * (_raw_predictions_!L231-_coefficients_!J$2)/_coefficients_!J$7</f>
        <v>6.1067478783731338E-3</v>
      </c>
      <c r="K231">
        <f t="shared" si="3"/>
        <v>-0.7414424681405769</v>
      </c>
    </row>
    <row r="232" spans="1:11">
      <c r="A232" t="str">
        <f>_raw_predictions_!A232</f>
        <v>Dennis Schroder</v>
      </c>
      <c r="B232">
        <f>(_raw_predictions_!B232*(1-_raw_predictions_!$M232*'Score Dashboard'!$B$2) + 'Score Dashboard'!$B$2*_raw_predictions_!$M232*_coefficients_!B$12- _coefficients_!B$2)/_coefficients_!B$7</f>
        <v>-0.39503777694604181</v>
      </c>
      <c r="C232">
        <f>(_raw_predictions_!C232*(1-_raw_predictions_!$M232*'Score Dashboard'!$B$2) + 'Score Dashboard'!$B$2*_raw_predictions_!$M232*_coefficients_!C$12- _coefficients_!C$2)/_coefficients_!C$7</f>
        <v>-0.74227972050968483</v>
      </c>
      <c r="D232">
        <f>(_raw_predictions_!D232*(1-_raw_predictions_!$M232*'Score Dashboard'!$B$2) + 'Score Dashboard'!$B$2*_raw_predictions_!$M232*_coefficients_!D$12- _coefficients_!D$2)/_coefficients_!D$7</f>
        <v>0.31074778157264565</v>
      </c>
      <c r="E232">
        <f>(_raw_predictions_!E232*(1-_raw_predictions_!$M232*'Score Dashboard'!$B$2) + 'Score Dashboard'!$B$2*_raw_predictions_!$M232*_coefficients_!E$12- _coefficients_!E$2)/_coefficients_!E$7</f>
        <v>-0.22999067346733529</v>
      </c>
      <c r="F232">
        <f>(_raw_predictions_!F232*(1-_raw_predictions_!$M232*'Score Dashboard'!$B$2) + 'Score Dashboard'!$B$2*_raw_predictions_!$M232*_coefficients_!F$12- _coefficients_!F$2)/_coefficients_!F$7</f>
        <v>-0.56712820880584347</v>
      </c>
      <c r="G232">
        <f>(_raw_predictions_!G232*(1-_raw_predictions_!$M232*'Score Dashboard'!$B$2) + 'Score Dashboard'!$B$2*_raw_predictions_!$M232*_coefficients_!G$12- _coefficients_!G$2)/_coefficients_!G$7</f>
        <v>-0.31554084903970903</v>
      </c>
      <c r="H232">
        <f>(_coefficients_!H$2 - _raw_predictions_!H232*(1-_raw_predictions_!$M232*'Score Dashboard'!$B$2) - _raw_predictions_!$M232*'Score Dashboard'!$B$2*_coefficients_!H$12)/_coefficients_!H$7</f>
        <v>4.6474493550089542E-2</v>
      </c>
      <c r="I232">
        <f>(1-_raw_predictions_!$M232*'Score Dashboard'!$B$2) * _raw_predictions_!I232/_coefficients_!L$2 * (_raw_predictions_!J232-_coefficients_!I$2)/_coefficients_!I$7</f>
        <v>0.18836825128000273</v>
      </c>
      <c r="J232">
        <f>(1-_raw_predictions_!$M232*'Score Dashboard'!$B$2) *_raw_predictions_!K232/_coefficients_!M$2 * (_raw_predictions_!L232-_coefficients_!J$2)/_coefficients_!J$7</f>
        <v>-0.37269816295655456</v>
      </c>
      <c r="K232">
        <f t="shared" si="3"/>
        <v>-2.0770848653224316</v>
      </c>
    </row>
    <row r="233" spans="1:11">
      <c r="A233" t="str">
        <f>_raw_predictions_!A233</f>
        <v>Josh Giddey</v>
      </c>
      <c r="B233">
        <f>(_raw_predictions_!B233*(1-_raw_predictions_!$M233*'Score Dashboard'!$B$2) + 'Score Dashboard'!$B$2*_raw_predictions_!$M233*_coefficients_!B$12- _coefficients_!B$2)/_coefficients_!B$7</f>
        <v>0.38934259269306881</v>
      </c>
      <c r="C233">
        <f>(_raw_predictions_!C233*(1-_raw_predictions_!$M233*'Score Dashboard'!$B$2) + 'Score Dashboard'!$B$2*_raw_predictions_!$M233*_coefficients_!C$12- _coefficients_!C$2)/_coefficients_!C$7</f>
        <v>0.49652592869346329</v>
      </c>
      <c r="D233">
        <f>(_raw_predictions_!D233*(1-_raw_predictions_!$M233*'Score Dashboard'!$B$2) + 'Score Dashboard'!$B$2*_raw_predictions_!$M233*_coefficients_!D$12- _coefficients_!D$2)/_coefficients_!D$7</f>
        <v>0.93838126200427174</v>
      </c>
      <c r="E233">
        <f>(_raw_predictions_!E233*(1-_raw_predictions_!$M233*'Score Dashboard'!$B$2) + 'Score Dashboard'!$B$2*_raw_predictions_!$M233*_coefficients_!E$12- _coefficients_!E$2)/_coefficients_!E$7</f>
        <v>-3.2398187888474816E-2</v>
      </c>
      <c r="F233">
        <f>(_raw_predictions_!F233*(1-_raw_predictions_!$M233*'Score Dashboard'!$B$2) + 'Score Dashboard'!$B$2*_raw_predictions_!$M233*_coefficients_!F$12- _coefficients_!F$2)/_coefficients_!F$7</f>
        <v>-0.26272521376043201</v>
      </c>
      <c r="G233">
        <f>(_raw_predictions_!G233*(1-_raw_predictions_!$M233*'Score Dashboard'!$B$2) + 'Score Dashboard'!$B$2*_raw_predictions_!$M233*_coefficients_!G$12- _coefficients_!G$2)/_coefficients_!G$7</f>
        <v>-0.20975997703384708</v>
      </c>
      <c r="H233">
        <f>(_coefficients_!H$2 - _raw_predictions_!H233*(1-_raw_predictions_!$M233*'Score Dashboard'!$B$2) - _raw_predictions_!$M233*'Score Dashboard'!$B$2*_coefficients_!H$12)/_coefficients_!H$7</f>
        <v>-0.87412601897599818</v>
      </c>
      <c r="I233">
        <f>(1-_raw_predictions_!$M233*'Score Dashboard'!$B$2) * _raw_predictions_!I233/_coefficients_!L$2 * (_raw_predictions_!J233-_coefficients_!I$2)/_coefficients_!I$7</f>
        <v>-0.29470261740761688</v>
      </c>
      <c r="J233">
        <f>(1-_raw_predictions_!$M233*'Score Dashboard'!$B$2) *_raw_predictions_!K233/_coefficients_!M$2 * (_raw_predictions_!L233-_coefficients_!J$2)/_coefficients_!J$7</f>
        <v>-0.23943729912551109</v>
      </c>
      <c r="K233">
        <f t="shared" si="3"/>
        <v>-8.8899530801076376E-2</v>
      </c>
    </row>
    <row r="234" spans="1:11">
      <c r="A234" t="str">
        <f>_raw_predictions_!A234</f>
        <v>Dario Saric</v>
      </c>
      <c r="B234">
        <f>(_raw_predictions_!B234*(1-_raw_predictions_!$M234*'Score Dashboard'!$B$2) + 'Score Dashboard'!$B$2*_raw_predictions_!$M234*_coefficients_!B$12- _coefficients_!B$2)/_coefficients_!B$7</f>
        <v>-0.82064293884768835</v>
      </c>
      <c r="C234">
        <f>(_raw_predictions_!C234*(1-_raw_predictions_!$M234*'Score Dashboard'!$B$2) + 'Score Dashboard'!$B$2*_raw_predictions_!$M234*_coefficients_!C$12- _coefficients_!C$2)/_coefficients_!C$7</f>
        <v>-0.52861747163720785</v>
      </c>
      <c r="D234">
        <f>(_raw_predictions_!D234*(1-_raw_predictions_!$M234*'Score Dashboard'!$B$2) + 'Score Dashboard'!$B$2*_raw_predictions_!$M234*_coefficients_!D$12- _coefficients_!D$2)/_coefficients_!D$7</f>
        <v>-0.7152033096971413</v>
      </c>
      <c r="E234">
        <f>(_raw_predictions_!E234*(1-_raw_predictions_!$M234*'Score Dashboard'!$B$2) + 'Score Dashboard'!$B$2*_raw_predictions_!$M234*_coefficients_!E$12- _coefficients_!E$2)/_coefficients_!E$7</f>
        <v>-0.62140682588076968</v>
      </c>
      <c r="F234">
        <f>(_raw_predictions_!F234*(1-_raw_predictions_!$M234*'Score Dashboard'!$B$2) + 'Score Dashboard'!$B$2*_raw_predictions_!$M234*_coefficients_!F$12- _coefficients_!F$2)/_coefficients_!F$7</f>
        <v>-0.51810970746362583</v>
      </c>
      <c r="G234">
        <f>(_raw_predictions_!G234*(1-_raw_predictions_!$M234*'Score Dashboard'!$B$2) + 'Score Dashboard'!$B$2*_raw_predictions_!$M234*_coefficients_!G$12- _coefficients_!G$2)/_coefficients_!G$7</f>
        <v>-0.4079322186472199</v>
      </c>
      <c r="H234">
        <f>(_coefficients_!H$2 - _raw_predictions_!H234*(1-_raw_predictions_!$M234*'Score Dashboard'!$B$2) - _raw_predictions_!$M234*'Score Dashboard'!$B$2*_coefficients_!H$12)/_coefficients_!H$7</f>
        <v>0.65065367888342962</v>
      </c>
      <c r="I234">
        <f>(1-_raw_predictions_!$M234*'Score Dashboard'!$B$2) * _raw_predictions_!I234/_coefficients_!L$2 * (_raw_predictions_!J234-_coefficients_!I$2)/_coefficients_!I$7</f>
        <v>3.2060198747853957E-2</v>
      </c>
      <c r="J234">
        <f>(1-_raw_predictions_!$M234*'Score Dashboard'!$B$2) *_raw_predictions_!K234/_coefficients_!M$2 * (_raw_predictions_!L234-_coefficients_!J$2)/_coefficients_!J$7</f>
        <v>-8.6709893704076696E-2</v>
      </c>
      <c r="K234">
        <f t="shared" si="3"/>
        <v>-3.015908488246446</v>
      </c>
    </row>
    <row r="235" spans="1:11">
      <c r="A235" t="str">
        <f>_raw_predictions_!A235</f>
        <v>Danuel House Jr.</v>
      </c>
      <c r="B235">
        <f>(_raw_predictions_!B235*(1-_raw_predictions_!$M235*'Score Dashboard'!$B$2) + 'Score Dashboard'!$B$2*_raw_predictions_!$M235*_coefficients_!B$12- _coefficients_!B$2)/_coefficients_!B$7</f>
        <v>-0.94129558286718928</v>
      </c>
      <c r="C235">
        <f>(_raw_predictions_!C235*(1-_raw_predictions_!$M235*'Score Dashboard'!$B$2) + 'Score Dashboard'!$B$2*_raw_predictions_!$M235*_coefficients_!C$12- _coefficients_!C$2)/_coefficients_!C$7</f>
        <v>-0.77097641423200935</v>
      </c>
      <c r="D235">
        <f>(_raw_predictions_!D235*(1-_raw_predictions_!$M235*'Score Dashboard'!$B$2) + 'Score Dashboard'!$B$2*_raw_predictions_!$M235*_coefficients_!D$12- _coefficients_!D$2)/_coefficients_!D$7</f>
        <v>-0.7667177395672673</v>
      </c>
      <c r="E235">
        <f>(_raw_predictions_!E235*(1-_raw_predictions_!$M235*'Score Dashboard'!$B$2) + 'Score Dashboard'!$B$2*_raw_predictions_!$M235*_coefficients_!E$12- _coefficients_!E$2)/_coefficients_!E$7</f>
        <v>-0.57319763933884316</v>
      </c>
      <c r="F235">
        <f>(_raw_predictions_!F235*(1-_raw_predictions_!$M235*'Score Dashboard'!$B$2) + 'Score Dashboard'!$B$2*_raw_predictions_!$M235*_coefficients_!F$12- _coefficients_!F$2)/_coefficients_!F$7</f>
        <v>-0.4729153008963255</v>
      </c>
      <c r="G235">
        <f>(_raw_predictions_!G235*(1-_raw_predictions_!$M235*'Score Dashboard'!$B$2) + 'Score Dashboard'!$B$2*_raw_predictions_!$M235*_coefficients_!G$12- _coefficients_!G$2)/_coefficients_!G$7</f>
        <v>-0.53198379156175657</v>
      </c>
      <c r="H235">
        <f>(_coefficients_!H$2 - _raw_predictions_!H235*(1-_raw_predictions_!$M235*'Score Dashboard'!$B$2) - _raw_predictions_!$M235*'Score Dashboard'!$B$2*_coefficients_!H$12)/_coefficients_!H$7</f>
        <v>0.78868071230281367</v>
      </c>
      <c r="I235">
        <f>(1-_raw_predictions_!$M235*'Score Dashboard'!$B$2) * _raw_predictions_!I235/_coefficients_!L$2 * (_raw_predictions_!J235-_coefficients_!I$2)/_coefficients_!I$7</f>
        <v>-2.936311416134792E-2</v>
      </c>
      <c r="J235">
        <f>(1-_raw_predictions_!$M235*'Score Dashboard'!$B$2) *_raw_predictions_!K235/_coefficients_!M$2 * (_raw_predictions_!L235-_coefficients_!J$2)/_coefficients_!J$7</f>
        <v>-6.7894353412454769E-2</v>
      </c>
      <c r="K235">
        <f t="shared" si="3"/>
        <v>-3.3656632237343809</v>
      </c>
    </row>
    <row r="236" spans="1:11">
      <c r="A236" t="str">
        <f>_raw_predictions_!A236</f>
        <v>Daniel Gafford</v>
      </c>
      <c r="B236">
        <f>(_raw_predictions_!B236*(1-_raw_predictions_!$M236*'Score Dashboard'!$B$2) + 'Score Dashboard'!$B$2*_raw_predictions_!$M236*_coefficients_!B$12- _coefficients_!B$2)/_coefficients_!B$7</f>
        <v>-0.57862755545948152</v>
      </c>
      <c r="C236">
        <f>(_raw_predictions_!C236*(1-_raw_predictions_!$M236*'Score Dashboard'!$B$2) + 'Score Dashboard'!$B$2*_raw_predictions_!$M236*_coefficients_!C$12- _coefficients_!C$2)/_coefficients_!C$7</f>
        <v>7.489921784813372E-2</v>
      </c>
      <c r="D236">
        <f>(_raw_predictions_!D236*(1-_raw_predictions_!$M236*'Score Dashboard'!$B$2) + 'Score Dashboard'!$B$2*_raw_predictions_!$M236*_coefficients_!D$12- _coefficients_!D$2)/_coefficients_!D$7</f>
        <v>-0.78090073399067716</v>
      </c>
      <c r="E236">
        <f>(_raw_predictions_!E236*(1-_raw_predictions_!$M236*'Score Dashboard'!$B$2) + 'Score Dashboard'!$B$2*_raw_predictions_!$M236*_coefficients_!E$12- _coefficients_!E$2)/_coefficients_!E$7</f>
        <v>-0.50730253590795604</v>
      </c>
      <c r="F236">
        <f>(_raw_predictions_!F236*(1-_raw_predictions_!$M236*'Score Dashboard'!$B$2) + 'Score Dashboard'!$B$2*_raw_predictions_!$M236*_coefficients_!F$12- _coefficients_!F$2)/_coefficients_!F$7</f>
        <v>0.67325181274846835</v>
      </c>
      <c r="G236">
        <f>(_raw_predictions_!G236*(1-_raw_predictions_!$M236*'Score Dashboard'!$B$2) + 'Score Dashboard'!$B$2*_raw_predictions_!$M236*_coefficients_!G$12- _coefficients_!G$2)/_coefficients_!G$7</f>
        <v>-0.96304257231995782</v>
      </c>
      <c r="H236">
        <f>(_coefficients_!H$2 - _raw_predictions_!H236*(1-_raw_predictions_!$M236*'Score Dashboard'!$B$2) - _raw_predictions_!$M236*'Score Dashboard'!$B$2*_coefficients_!H$12)/_coefficients_!H$7</f>
        <v>0.47731232238801657</v>
      </c>
      <c r="I236">
        <f>(1-_raw_predictions_!$M236*'Score Dashboard'!$B$2) * _raw_predictions_!I236/_coefficients_!L$2 * (_raw_predictions_!J236-_coefficients_!I$2)/_coefficients_!I$7</f>
        <v>-0.57745205526076782</v>
      </c>
      <c r="J236">
        <f>(1-_raw_predictions_!$M236*'Score Dashboard'!$B$2) *_raw_predictions_!K236/_coefficients_!M$2 * (_raw_predictions_!L236-_coefficients_!J$2)/_coefficients_!J$7</f>
        <v>0.67804530133271312</v>
      </c>
      <c r="K236">
        <f t="shared" si="3"/>
        <v>-1.5038167986215085</v>
      </c>
    </row>
    <row r="237" spans="1:11">
      <c r="A237" t="str">
        <f>_raw_predictions_!A237</f>
        <v>Damion Lee</v>
      </c>
      <c r="B237">
        <f>(_raw_predictions_!B237*(1-_raw_predictions_!$M237*'Score Dashboard'!$B$2) + 'Score Dashboard'!$B$2*_raw_predictions_!$M237*_coefficients_!B$12- _coefficients_!B$2)/_coefficients_!B$7</f>
        <v>-0.75518907000551649</v>
      </c>
      <c r="C237">
        <f>(_raw_predictions_!C237*(1-_raw_predictions_!$M237*'Score Dashboard'!$B$2) + 'Score Dashboard'!$B$2*_raw_predictions_!$M237*_coefficients_!C$12- _coefficients_!C$2)/_coefficients_!C$7</f>
        <v>-0.66249356382312197</v>
      </c>
      <c r="D237">
        <f>(_raw_predictions_!D237*(1-_raw_predictions_!$M237*'Score Dashboard'!$B$2) + 'Score Dashboard'!$B$2*_raw_predictions_!$M237*_coefficients_!D$12- _coefficients_!D$2)/_coefficients_!D$7</f>
        <v>-0.70531787709436722</v>
      </c>
      <c r="E237">
        <f>(_raw_predictions_!E237*(1-_raw_predictions_!$M237*'Score Dashboard'!$B$2) + 'Score Dashboard'!$B$2*_raw_predictions_!$M237*_coefficients_!E$12- _coefficients_!E$2)/_coefficients_!E$7</f>
        <v>-0.52324078524875528</v>
      </c>
      <c r="F237">
        <f>(_raw_predictions_!F237*(1-_raw_predictions_!$M237*'Score Dashboard'!$B$2) + 'Score Dashboard'!$B$2*_raw_predictions_!$M237*_coefficients_!F$12- _coefficients_!F$2)/_coefficients_!F$7</f>
        <v>-0.60035659315913836</v>
      </c>
      <c r="G237">
        <f>(_raw_predictions_!G237*(1-_raw_predictions_!$M237*'Score Dashboard'!$B$2) + 'Score Dashboard'!$B$2*_raw_predictions_!$M237*_coefficients_!G$12- _coefficients_!G$2)/_coefficients_!G$7</f>
        <v>-0.10708049662316117</v>
      </c>
      <c r="H237">
        <f>(_coefficients_!H$2 - _raw_predictions_!H237*(1-_raw_predictions_!$M237*'Score Dashboard'!$B$2) - _raw_predictions_!$M237*'Score Dashboard'!$B$2*_coefficients_!H$12)/_coefficients_!H$7</f>
        <v>0.63708158485348931</v>
      </c>
      <c r="I237">
        <f>(1-_raw_predictions_!$M237*'Score Dashboard'!$B$2) * _raw_predictions_!I237/_coefficients_!L$2 * (_raw_predictions_!J237-_coefficients_!I$2)/_coefficients_!I$7</f>
        <v>7.488967256859265E-2</v>
      </c>
      <c r="J237">
        <f>(1-_raw_predictions_!$M237*'Score Dashboard'!$B$2) *_raw_predictions_!K237/_coefficients_!M$2 * (_raw_predictions_!L237-_coefficients_!J$2)/_coefficients_!J$7</f>
        <v>-0.14891433448322236</v>
      </c>
      <c r="K237">
        <f t="shared" si="3"/>
        <v>-2.7906214630152011</v>
      </c>
    </row>
    <row r="238" spans="1:11">
      <c r="A238" t="str">
        <f>_raw_predictions_!A238</f>
        <v>Damian Lillard</v>
      </c>
      <c r="B238">
        <f>(_raw_predictions_!B238*(1-_raw_predictions_!$M238*'Score Dashboard'!$B$2) + 'Score Dashboard'!$B$2*_raw_predictions_!$M238*_coefficients_!B$12- _coefficients_!B$2)/_coefficients_!B$7</f>
        <v>0.91771007873374377</v>
      </c>
      <c r="C238">
        <f>(_raw_predictions_!C238*(1-_raw_predictions_!$M238*'Score Dashboard'!$B$2) + 'Score Dashboard'!$B$2*_raw_predictions_!$M238*_coefficients_!C$12- _coefficients_!C$2)/_coefficients_!C$7</f>
        <v>-0.35739909542186615</v>
      </c>
      <c r="D238">
        <f>(_raw_predictions_!D238*(1-_raw_predictions_!$M238*'Score Dashboard'!$B$2) + 'Score Dashboard'!$B$2*_raw_predictions_!$M238*_coefficients_!D$12- _coefficients_!D$2)/_coefficients_!D$7</f>
        <v>0.91951569932690447</v>
      </c>
      <c r="E238">
        <f>(_raw_predictions_!E238*(1-_raw_predictions_!$M238*'Score Dashboard'!$B$2) + 'Score Dashboard'!$B$2*_raw_predictions_!$M238*_coefficients_!E$12- _coefficients_!E$2)/_coefficients_!E$7</f>
        <v>-0.26711978554335108</v>
      </c>
      <c r="F238">
        <f>(_raw_predictions_!F238*(1-_raw_predictions_!$M238*'Score Dashboard'!$B$2) + 'Score Dashboard'!$B$2*_raw_predictions_!$M238*_coefficients_!F$12- _coefficients_!F$2)/_coefficients_!F$7</f>
        <v>-0.40759680037375712</v>
      </c>
      <c r="G238">
        <f>(_raw_predictions_!G238*(1-_raw_predictions_!$M238*'Score Dashboard'!$B$2) + 'Score Dashboard'!$B$2*_raw_predictions_!$M238*_coefficients_!G$12- _coefficients_!G$2)/_coefficients_!G$7</f>
        <v>1.4055599043257496</v>
      </c>
      <c r="H238">
        <f>(_coefficients_!H$2 - _raw_predictions_!H238*(1-_raw_predictions_!$M238*'Score Dashboard'!$B$2) - _raw_predictions_!$M238*'Score Dashboard'!$B$2*_coefficients_!H$12)/_coefficients_!H$7</f>
        <v>-0.89804148566184527</v>
      </c>
      <c r="I238">
        <f>(1-_raw_predictions_!$M238*'Score Dashboard'!$B$2) * _raw_predictions_!I238/_coefficients_!L$2 * (_raw_predictions_!J238-_coefficients_!I$2)/_coefficients_!I$7</f>
        <v>0.85353087248583437</v>
      </c>
      <c r="J238">
        <f>(1-_raw_predictions_!$M238*'Score Dashboard'!$B$2) *_raw_predictions_!K238/_coefficients_!M$2 * (_raw_predictions_!L238-_coefficients_!J$2)/_coefficients_!J$7</f>
        <v>-0.36974018182781049</v>
      </c>
      <c r="K238">
        <f t="shared" si="3"/>
        <v>1.7964192060436022</v>
      </c>
    </row>
    <row r="239" spans="1:11">
      <c r="A239" t="str">
        <f>_raw_predictions_!A239</f>
        <v>Damian Jones</v>
      </c>
      <c r="B239">
        <f>(_raw_predictions_!B239*(1-_raw_predictions_!$M239*'Score Dashboard'!$B$2) + 'Score Dashboard'!$B$2*_raw_predictions_!$M239*_coefficients_!B$12- _coefficients_!B$2)/_coefficients_!B$7</f>
        <v>-0.97426816835900765</v>
      </c>
      <c r="C239">
        <f>(_raw_predictions_!C239*(1-_raw_predictions_!$M239*'Score Dashboard'!$B$2) + 'Score Dashboard'!$B$2*_raw_predictions_!$M239*_coefficients_!C$12- _coefficients_!C$2)/_coefficients_!C$7</f>
        <v>-0.54491216079073723</v>
      </c>
      <c r="D239">
        <f>(_raw_predictions_!D239*(1-_raw_predictions_!$M239*'Score Dashboard'!$B$2) + 'Score Dashboard'!$B$2*_raw_predictions_!$M239*_coefficients_!D$12- _coefficients_!D$2)/_coefficients_!D$7</f>
        <v>-0.85256907269302462</v>
      </c>
      <c r="E239">
        <f>(_raw_predictions_!E239*(1-_raw_predictions_!$M239*'Score Dashboard'!$B$2) + 'Score Dashboard'!$B$2*_raw_predictions_!$M239*_coefficients_!E$12- _coefficients_!E$2)/_coefficients_!E$7</f>
        <v>-0.69082123593945322</v>
      </c>
      <c r="F239">
        <f>(_raw_predictions_!F239*(1-_raw_predictions_!$M239*'Score Dashboard'!$B$2) + 'Score Dashboard'!$B$2*_raw_predictions_!$M239*_coefficients_!F$12- _coefficients_!F$2)/_coefficients_!F$7</f>
        <v>-0.24805759678070521</v>
      </c>
      <c r="G239">
        <f>(_raw_predictions_!G239*(1-_raw_predictions_!$M239*'Score Dashboard'!$B$2) + 'Score Dashboard'!$B$2*_raw_predictions_!$M239*_coefficients_!G$12- _coefficients_!G$2)/_coefficients_!G$7</f>
        <v>-0.67827025803171737</v>
      </c>
      <c r="H239">
        <f>(_coefficients_!H$2 - _raw_predictions_!H239*(1-_raw_predictions_!$M239*'Score Dashboard'!$B$2) - _raw_predictions_!$M239*'Score Dashboard'!$B$2*_coefficients_!H$12)/_coefficients_!H$7</f>
        <v>0.80180264797316914</v>
      </c>
      <c r="I239">
        <f>(1-_raw_predictions_!$M239*'Score Dashboard'!$B$2) * _raw_predictions_!I239/_coefficients_!L$2 * (_raw_predictions_!J239-_coefficients_!I$2)/_coefficients_!I$7</f>
        <v>-7.7167874201288345E-2</v>
      </c>
      <c r="J239">
        <f>(1-_raw_predictions_!$M239*'Score Dashboard'!$B$2) *_raw_predictions_!K239/_coefficients_!M$2 * (_raw_predictions_!L239-_coefficients_!J$2)/_coefficients_!J$7</f>
        <v>0.13613057894589162</v>
      </c>
      <c r="K239">
        <f t="shared" si="3"/>
        <v>-3.1281331398768724</v>
      </c>
    </row>
    <row r="240" spans="1:11">
      <c r="A240" t="str">
        <f>_raw_predictions_!A240</f>
        <v>Dalen Terry</v>
      </c>
      <c r="B240">
        <f>(_raw_predictions_!B240*(1-_raw_predictions_!$M240*'Score Dashboard'!$B$2) + 'Score Dashboard'!$B$2*_raw_predictions_!$M240*_coefficients_!B$12- _coefficients_!B$2)/_coefficients_!B$7</f>
        <v>-0.98617230110285437</v>
      </c>
      <c r="C240">
        <f>(_raw_predictions_!C240*(1-_raw_predictions_!$M240*'Score Dashboard'!$B$2) + 'Score Dashboard'!$B$2*_raw_predictions_!$M240*_coefficients_!C$12- _coefficients_!C$2)/_coefficients_!C$7</f>
        <v>-0.81198639008328677</v>
      </c>
      <c r="D240">
        <f>(_raw_predictions_!D240*(1-_raw_predictions_!$M240*'Score Dashboard'!$B$2) + 'Score Dashboard'!$B$2*_raw_predictions_!$M240*_coefficients_!D$12- _coefficients_!D$2)/_coefficients_!D$7</f>
        <v>-0.80101747894003428</v>
      </c>
      <c r="E240">
        <f>(_raw_predictions_!E240*(1-_raw_predictions_!$M240*'Score Dashboard'!$B$2) + 'Score Dashboard'!$B$2*_raw_predictions_!$M240*_coefficients_!E$12- _coefficients_!E$2)/_coefficients_!E$7</f>
        <v>-0.54019165263817503</v>
      </c>
      <c r="F240">
        <f>(_raw_predictions_!F240*(1-_raw_predictions_!$M240*'Score Dashboard'!$B$2) + 'Score Dashboard'!$B$2*_raw_predictions_!$M240*_coefficients_!F$12- _coefficients_!F$2)/_coefficients_!F$7</f>
        <v>-0.53373463845852176</v>
      </c>
      <c r="G240">
        <f>(_raw_predictions_!G240*(1-_raw_predictions_!$M240*'Score Dashboard'!$B$2) + 'Score Dashboard'!$B$2*_raw_predictions_!$M240*_coefficients_!G$12- _coefficients_!G$2)/_coefficients_!G$7</f>
        <v>-0.66230440821538783</v>
      </c>
      <c r="H240">
        <f>(_coefficients_!H$2 - _raw_predictions_!H240*(1-_raw_predictions_!$M240*'Score Dashboard'!$B$2) - _raw_predictions_!$M240*'Score Dashboard'!$B$2*_coefficients_!H$12)/_coefficients_!H$7</f>
        <v>0.78158516571653158</v>
      </c>
      <c r="I240">
        <f>(1-_raw_predictions_!$M240*'Score Dashboard'!$B$2) * _raw_predictions_!I240/_coefficients_!L$2 * (_raw_predictions_!J240-_coefficients_!I$2)/_coefficients_!I$7</f>
        <v>-0.11020484608085486</v>
      </c>
      <c r="J240">
        <f>(1-_raw_predictions_!$M240*'Score Dashboard'!$B$2) *_raw_predictions_!K240/_coefficients_!M$2 * (_raw_predictions_!L240-_coefficients_!J$2)/_coefficients_!J$7</f>
        <v>-9.6684647486196068E-2</v>
      </c>
      <c r="K240">
        <f t="shared" si="3"/>
        <v>-3.7607111972887788</v>
      </c>
    </row>
    <row r="241" spans="1:11">
      <c r="A241" t="str">
        <f>_raw_predictions_!A241</f>
        <v>Dalano Banton</v>
      </c>
      <c r="B241">
        <f>(_raw_predictions_!B241*(1-_raw_predictions_!$M241*'Score Dashboard'!$B$2) + 'Score Dashboard'!$B$2*_raw_predictions_!$M241*_coefficients_!B$12- _coefficients_!B$2)/_coefficients_!B$7</f>
        <v>-0.87658312305850317</v>
      </c>
      <c r="C241">
        <f>(_raw_predictions_!C241*(1-_raw_predictions_!$M241*'Score Dashboard'!$B$2) + 'Score Dashboard'!$B$2*_raw_predictions_!$M241*_coefficients_!C$12- _coefficients_!C$2)/_coefficients_!C$7</f>
        <v>-0.80162091255172918</v>
      </c>
      <c r="D241">
        <f>(_raw_predictions_!D241*(1-_raw_predictions_!$M241*'Score Dashboard'!$B$2) + 'Score Dashboard'!$B$2*_raw_predictions_!$M241*_coefficients_!D$12- _coefficients_!D$2)/_coefficients_!D$7</f>
        <v>-0.55968107638756526</v>
      </c>
      <c r="E241">
        <f>(_raw_predictions_!E241*(1-_raw_predictions_!$M241*'Score Dashboard'!$B$2) + 'Score Dashboard'!$B$2*_raw_predictions_!$M241*_coefficients_!E$12- _coefficients_!E$2)/_coefficients_!E$7</f>
        <v>-0.45920139136085686</v>
      </c>
      <c r="F241">
        <f>(_raw_predictions_!F241*(1-_raw_predictions_!$M241*'Score Dashboard'!$B$2) + 'Score Dashboard'!$B$2*_raw_predictions_!$M241*_coefficients_!F$12- _coefficients_!F$2)/_coefficients_!F$7</f>
        <v>-0.39569882081225927</v>
      </c>
      <c r="G241">
        <f>(_raw_predictions_!G241*(1-_raw_predictions_!$M241*'Score Dashboard'!$B$2) + 'Score Dashboard'!$B$2*_raw_predictions_!$M241*_coefficients_!G$12- _coefficients_!G$2)/_coefficients_!G$7</f>
        <v>-0.55307367015546982</v>
      </c>
      <c r="H241">
        <f>(_coefficients_!H$2 - _raw_predictions_!H241*(1-_raw_predictions_!$M241*'Score Dashboard'!$B$2) - _raw_predictions_!$M241*'Score Dashboard'!$B$2*_coefficients_!H$12)/_coefficients_!H$7</f>
        <v>0.63368300328214866</v>
      </c>
      <c r="I241">
        <f>(1-_raw_predictions_!$M241*'Score Dashboard'!$B$2) * _raw_predictions_!I241/_coefficients_!L$2 * (_raw_predictions_!J241-_coefficients_!I$2)/_coefficients_!I$7</f>
        <v>-4.8195404819858276E-2</v>
      </c>
      <c r="J241">
        <f>(1-_raw_predictions_!$M241*'Score Dashboard'!$B$2) *_raw_predictions_!K241/_coefficients_!M$2 * (_raw_predictions_!L241-_coefficients_!J$2)/_coefficients_!J$7</f>
        <v>-0.12062603955300269</v>
      </c>
      <c r="K241">
        <f t="shared" si="3"/>
        <v>-3.1809974354170958</v>
      </c>
    </row>
    <row r="242" spans="1:11">
      <c r="A242" t="str">
        <f>_raw_predictions_!A242</f>
        <v>Daishen Nix</v>
      </c>
      <c r="B242">
        <f>(_raw_predictions_!B242*(1-_raw_predictions_!$M242*'Score Dashboard'!$B$2) + 'Score Dashboard'!$B$2*_raw_predictions_!$M242*_coefficients_!B$12- _coefficients_!B$2)/_coefficients_!B$7</f>
        <v>-0.96738100883361111</v>
      </c>
      <c r="C242">
        <f>(_raw_predictions_!C242*(1-_raw_predictions_!$M242*'Score Dashboard'!$B$2) + 'Score Dashboard'!$B$2*_raw_predictions_!$M242*_coefficients_!C$12- _coefficients_!C$2)/_coefficients_!C$7</f>
        <v>-0.84731458733311171</v>
      </c>
      <c r="D242">
        <f>(_raw_predictions_!D242*(1-_raw_predictions_!$M242*'Score Dashboard'!$B$2) + 'Score Dashboard'!$B$2*_raw_predictions_!$M242*_coefficients_!D$12- _coefficients_!D$2)/_coefficients_!D$7</f>
        <v>-0.46482391553923802</v>
      </c>
      <c r="E242">
        <f>(_raw_predictions_!E242*(1-_raw_predictions_!$M242*'Score Dashboard'!$B$2) + 'Score Dashboard'!$B$2*_raw_predictions_!$M242*_coefficients_!E$12- _coefficients_!E$2)/_coefficients_!E$7</f>
        <v>-0.40083833838191535</v>
      </c>
      <c r="F242">
        <f>(_raw_predictions_!F242*(1-_raw_predictions_!$M242*'Score Dashboard'!$B$2) + 'Score Dashboard'!$B$2*_raw_predictions_!$M242*_coefficients_!F$12- _coefficients_!F$2)/_coefficients_!F$7</f>
        <v>-0.53385499590812902</v>
      </c>
      <c r="G242">
        <f>(_raw_predictions_!G242*(1-_raw_predictions_!$M242*'Score Dashboard'!$B$2) + 'Score Dashboard'!$B$2*_raw_predictions_!$M242*_coefficients_!G$12- _coefficients_!G$2)/_coefficients_!G$7</f>
        <v>-0.48874521671345206</v>
      </c>
      <c r="H242">
        <f>(_coefficients_!H$2 - _raw_predictions_!H242*(1-_raw_predictions_!$M242*'Score Dashboard'!$B$2) - _raw_predictions_!$M242*'Score Dashboard'!$B$2*_coefficients_!H$12)/_coefficients_!H$7</f>
        <v>0.4148353705625285</v>
      </c>
      <c r="I242">
        <f>(1-_raw_predictions_!$M242*'Score Dashboard'!$B$2) * _raw_predictions_!I242/_coefficients_!L$2 * (_raw_predictions_!J242-_coefficients_!I$2)/_coefficients_!I$7</f>
        <v>-0.11524304490015096</v>
      </c>
      <c r="J242">
        <f>(1-_raw_predictions_!$M242*'Score Dashboard'!$B$2) *_raw_predictions_!K242/_coefficients_!M$2 * (_raw_predictions_!L242-_coefficients_!J$2)/_coefficients_!J$7</f>
        <v>-0.16553609607748324</v>
      </c>
      <c r="K242">
        <f t="shared" si="3"/>
        <v>-3.568901833124563</v>
      </c>
    </row>
    <row r="243" spans="1:11">
      <c r="A243" t="str">
        <f>_raw_predictions_!A243</f>
        <v>D'Angelo Russell</v>
      </c>
      <c r="B243">
        <f>(_raw_predictions_!B243*(1-_raw_predictions_!$M243*'Score Dashboard'!$B$2) + 'Score Dashboard'!$B$2*_raw_predictions_!$M243*_coefficients_!B$12- _coefficients_!B$2)/_coefficients_!B$7</f>
        <v>0.22196005804433819</v>
      </c>
      <c r="C243">
        <f>(_raw_predictions_!C243*(1-_raw_predictions_!$M243*'Score Dashboard'!$B$2) + 'Score Dashboard'!$B$2*_raw_predictions_!$M243*_coefficients_!C$12- _coefficients_!C$2)/_coefficients_!C$7</f>
        <v>-0.56325362787611755</v>
      </c>
      <c r="D243">
        <f>(_raw_predictions_!D243*(1-_raw_predictions_!$M243*'Score Dashboard'!$B$2) + 'Score Dashboard'!$B$2*_raw_predictions_!$M243*_coefficients_!D$12- _coefficients_!D$2)/_coefficients_!D$7</f>
        <v>0.83877171751787549</v>
      </c>
      <c r="E243">
        <f>(_raw_predictions_!E243*(1-_raw_predictions_!$M243*'Score Dashboard'!$B$2) + 'Score Dashboard'!$B$2*_raw_predictions_!$M243*_coefficients_!E$12- _coefficients_!E$2)/_coefficients_!E$7</f>
        <v>6.4666791088682923E-2</v>
      </c>
      <c r="F243">
        <f>(_raw_predictions_!F243*(1-_raw_predictions_!$M243*'Score Dashboard'!$B$2) + 'Score Dashboard'!$B$2*_raw_predictions_!$M243*_coefficients_!F$12- _coefficients_!F$2)/_coefficients_!F$7</f>
        <v>-0.3022173190919023</v>
      </c>
      <c r="G243">
        <f>(_raw_predictions_!G243*(1-_raw_predictions_!$M243*'Score Dashboard'!$B$2) + 'Score Dashboard'!$B$2*_raw_predictions_!$M243*_coefficients_!G$12- _coefficients_!G$2)/_coefficients_!G$7</f>
        <v>0.7087715556186488</v>
      </c>
      <c r="H243">
        <f>(_coefficients_!H$2 - _raw_predictions_!H243*(1-_raw_predictions_!$M243*'Score Dashboard'!$B$2) - _raw_predictions_!$M243*'Score Dashboard'!$B$2*_coefficients_!H$12)/_coefficients_!H$7</f>
        <v>-0.59882364520345188</v>
      </c>
      <c r="I243">
        <f>(1-_raw_predictions_!$M243*'Score Dashboard'!$B$2) * _raw_predictions_!I243/_coefficients_!L$2 * (_raw_predictions_!J243-_coefficients_!I$2)/_coefficients_!I$7</f>
        <v>6.5843593658995114E-2</v>
      </c>
      <c r="J243">
        <f>(1-_raw_predictions_!$M243*'Score Dashboard'!$B$2) *_raw_predictions_!K243/_coefficients_!M$2 * (_raw_predictions_!L243-_coefficients_!J$2)/_coefficients_!J$7</f>
        <v>-0.38860376746822606</v>
      </c>
      <c r="K243">
        <f t="shared" si="3"/>
        <v>4.7115356288842669E-2</v>
      </c>
    </row>
    <row r="244" spans="1:11">
      <c r="A244" t="str">
        <f>_raw_predictions_!A244</f>
        <v>Cory Joseph</v>
      </c>
      <c r="B244">
        <f>(_raw_predictions_!B244*(1-_raw_predictions_!$M244*'Score Dashboard'!$B$2) + 'Score Dashboard'!$B$2*_raw_predictions_!$M244*_coefficients_!B$12- _coefficients_!B$2)/_coefficients_!B$7</f>
        <v>-0.81727464049590537</v>
      </c>
      <c r="C244">
        <f>(_raw_predictions_!C244*(1-_raw_predictions_!$M244*'Score Dashboard'!$B$2) + 'Score Dashboard'!$B$2*_raw_predictions_!$M244*_coefficients_!C$12- _coefficients_!C$2)/_coefficients_!C$7</f>
        <v>-0.89480122884667068</v>
      </c>
      <c r="D244">
        <f>(_raw_predictions_!D244*(1-_raw_predictions_!$M244*'Score Dashboard'!$B$2) + 'Score Dashboard'!$B$2*_raw_predictions_!$M244*_coefficients_!D$12- _coefficients_!D$2)/_coefficients_!D$7</f>
        <v>-0.22848210209896461</v>
      </c>
      <c r="E244">
        <f>(_raw_predictions_!E244*(1-_raw_predictions_!$M244*'Score Dashboard'!$B$2) + 'Score Dashboard'!$B$2*_raw_predictions_!$M244*_coefficients_!E$12- _coefficients_!E$2)/_coefficients_!E$7</f>
        <v>-0.39886866302826796</v>
      </c>
      <c r="F244">
        <f>(_raw_predictions_!F244*(1-_raw_predictions_!$M244*'Score Dashboard'!$B$2) + 'Score Dashboard'!$B$2*_raw_predictions_!$M244*_coefficients_!F$12- _coefficients_!F$2)/_coefficients_!F$7</f>
        <v>-0.53005650469914811</v>
      </c>
      <c r="G244">
        <f>(_raw_predictions_!G244*(1-_raw_predictions_!$M244*'Score Dashboard'!$B$2) + 'Score Dashboard'!$B$2*_raw_predictions_!$M244*_coefficients_!G$12- _coefficients_!G$2)/_coefficients_!G$7</f>
        <v>-0.37309017567714942</v>
      </c>
      <c r="H244">
        <f>(_coefficients_!H$2 - _raw_predictions_!H244*(1-_raw_predictions_!$M244*'Score Dashboard'!$B$2) - _raw_predictions_!$M244*'Score Dashboard'!$B$2*_coefficients_!H$12)/_coefficients_!H$7</f>
        <v>0.57919091344245777</v>
      </c>
      <c r="I244">
        <f>(1-_raw_predictions_!$M244*'Score Dashboard'!$B$2) * _raw_predictions_!I244/_coefficients_!L$2 * (_raw_predictions_!J244-_coefficients_!I$2)/_coefficients_!I$7</f>
        <v>-1.2118193361737998E-2</v>
      </c>
      <c r="J244">
        <f>(1-_raw_predictions_!$M244*'Score Dashboard'!$B$2) *_raw_predictions_!K244/_coefficients_!M$2 * (_raw_predictions_!L244-_coefficients_!J$2)/_coefficients_!J$7</f>
        <v>-0.18418899104797096</v>
      </c>
      <c r="K244">
        <f t="shared" si="3"/>
        <v>-2.8596895858133577</v>
      </c>
    </row>
    <row r="245" spans="1:11">
      <c r="A245" t="str">
        <f>_raw_predictions_!A245</f>
        <v>Corey Kispert</v>
      </c>
      <c r="B245">
        <f>(_raw_predictions_!B245*(1-_raw_predictions_!$M245*'Score Dashboard'!$B$2) + 'Score Dashboard'!$B$2*_raw_predictions_!$M245*_coefficients_!B$12- _coefficients_!B$2)/_coefficients_!B$7</f>
        <v>-0.19576761169486429</v>
      </c>
      <c r="C245">
        <f>(_raw_predictions_!C245*(1-_raw_predictions_!$M245*'Score Dashboard'!$B$2) + 'Score Dashboard'!$B$2*_raw_predictions_!$M245*_coefficients_!C$12- _coefficients_!C$2)/_coefficients_!C$7</f>
        <v>-0.53908856416785256</v>
      </c>
      <c r="D245">
        <f>(_raw_predictions_!D245*(1-_raw_predictions_!$M245*'Score Dashboard'!$B$2) + 'Score Dashboard'!$B$2*_raw_predictions_!$M245*_coefficients_!D$12- _coefficients_!D$2)/_coefficients_!D$7</f>
        <v>-0.6260606025741291</v>
      </c>
      <c r="E245">
        <f>(_raw_predictions_!E245*(1-_raw_predictions_!$M245*'Score Dashboard'!$B$2) + 'Score Dashboard'!$B$2*_raw_predictions_!$M245*_coefficients_!E$12- _coefficients_!E$2)/_coefficients_!E$7</f>
        <v>-0.42239823540452937</v>
      </c>
      <c r="F245">
        <f>(_raw_predictions_!F245*(1-_raw_predictions_!$M245*'Score Dashboard'!$B$2) + 'Score Dashboard'!$B$2*_raw_predictions_!$M245*_coefficients_!F$12- _coefficients_!F$2)/_coefficients_!F$7</f>
        <v>-0.51405173347743127</v>
      </c>
      <c r="G245">
        <f>(_raw_predictions_!G245*(1-_raw_predictions_!$M245*'Score Dashboard'!$B$2) + 'Score Dashboard'!$B$2*_raw_predictions_!$M245*_coefficients_!G$12- _coefficients_!G$2)/_coefficients_!G$7</f>
        <v>0.37163672315185897</v>
      </c>
      <c r="H245">
        <f>(_coefficients_!H$2 - _raw_predictions_!H245*(1-_raw_predictions_!$M245*'Score Dashboard'!$B$2) - _raw_predictions_!$M245*'Score Dashboard'!$B$2*_coefficients_!H$12)/_coefficients_!H$7</f>
        <v>0.57638372255400316</v>
      </c>
      <c r="I245">
        <f>(1-_raw_predictions_!$M245*'Score Dashboard'!$B$2) * _raw_predictions_!I245/_coefficients_!L$2 * (_raw_predictions_!J245-_coefficients_!I$2)/_coefficients_!I$7</f>
        <v>0.15366927878316261</v>
      </c>
      <c r="J245">
        <f>(1-_raw_predictions_!$M245*'Score Dashboard'!$B$2) *_raw_predictions_!K245/_coefficients_!M$2 * (_raw_predictions_!L245-_coefficients_!J$2)/_coefficients_!J$7</f>
        <v>-0.18536758164925235</v>
      </c>
      <c r="K245">
        <f t="shared" si="3"/>
        <v>-1.3810446044790339</v>
      </c>
    </row>
    <row r="246" spans="1:11">
      <c r="A246" t="str">
        <f>_raw_predictions_!A246</f>
        <v>Collin Sexton</v>
      </c>
      <c r="B246">
        <f>(_raw_predictions_!B246*(1-_raw_predictions_!$M246*'Score Dashboard'!$B$2) + 'Score Dashboard'!$B$2*_raw_predictions_!$M246*_coefficients_!B$12- _coefficients_!B$2)/_coefficients_!B$7</f>
        <v>-6.9931104047701129E-2</v>
      </c>
      <c r="C246">
        <f>(_raw_predictions_!C246*(1-_raw_predictions_!$M246*'Score Dashboard'!$B$2) + 'Score Dashboard'!$B$2*_raw_predictions_!$M246*_coefficients_!C$12- _coefficients_!C$2)/_coefficients_!C$7</f>
        <v>-0.70263363231927212</v>
      </c>
      <c r="D246">
        <f>(_raw_predictions_!D246*(1-_raw_predictions_!$M246*'Score Dashboard'!$B$2) + 'Score Dashboard'!$B$2*_raw_predictions_!$M246*_coefficients_!D$12- _coefficients_!D$2)/_coefficients_!D$7</f>
        <v>-0.29708390573910198</v>
      </c>
      <c r="E246">
        <f>(_raw_predictions_!E246*(1-_raw_predictions_!$M246*'Score Dashboard'!$B$2) + 'Score Dashboard'!$B$2*_raw_predictions_!$M246*_coefficients_!E$12- _coefficients_!E$2)/_coefficients_!E$7</f>
        <v>-0.22466608796115795</v>
      </c>
      <c r="F246">
        <f>(_raw_predictions_!F246*(1-_raw_predictions_!$M246*'Score Dashboard'!$B$2) + 'Score Dashboard'!$B$2*_raw_predictions_!$M246*_coefficients_!F$12- _coefficients_!F$2)/_coefficients_!F$7</f>
        <v>-0.56360972021245459</v>
      </c>
      <c r="G246">
        <f>(_raw_predictions_!G246*(1-_raw_predictions_!$M246*'Score Dashboard'!$B$2) + 'Score Dashboard'!$B$2*_raw_predictions_!$M246*_coefficients_!G$12- _coefficients_!G$2)/_coefficients_!G$7</f>
        <v>-0.23501819303133634</v>
      </c>
      <c r="H246">
        <f>(_coefficients_!H$2 - _raw_predictions_!H246*(1-_raw_predictions_!$M246*'Score Dashboard'!$B$2) - _raw_predictions_!$M246*'Score Dashboard'!$B$2*_coefficients_!H$12)/_coefficients_!H$7</f>
        <v>6.5903460079518264E-2</v>
      </c>
      <c r="I246">
        <f>(1-_raw_predictions_!$M246*'Score Dashboard'!$B$2) * _raw_predictions_!I246/_coefficients_!L$2 * (_raw_predictions_!J246-_coefficients_!I$2)/_coefficients_!I$7</f>
        <v>-2.432968311390224E-2</v>
      </c>
      <c r="J246">
        <f>(1-_raw_predictions_!$M246*'Score Dashboard'!$B$2) *_raw_predictions_!K246/_coefficients_!M$2 * (_raw_predictions_!L246-_coefficients_!J$2)/_coefficients_!J$7</f>
        <v>-0.11596952820619162</v>
      </c>
      <c r="K246">
        <f t="shared" si="3"/>
        <v>-2.1673383945515994</v>
      </c>
    </row>
    <row r="247" spans="1:11">
      <c r="A247" t="str">
        <f>_raw_predictions_!A247</f>
        <v>Cole Swider</v>
      </c>
      <c r="B247">
        <f>(_raw_predictions_!B247*(1-_raw_predictions_!$M247*'Score Dashboard'!$B$2) + 'Score Dashboard'!$B$2*_raw_predictions_!$M247*_coefficients_!B$12- _coefficients_!B$2)/_coefficients_!B$7</f>
        <v>-0.89493698046670411</v>
      </c>
      <c r="C247">
        <f>(_raw_predictions_!C247*(1-_raw_predictions_!$M247*'Score Dashboard'!$B$2) + 'Score Dashboard'!$B$2*_raw_predictions_!$M247*_coefficients_!C$12- _coefficients_!C$2)/_coefficients_!C$7</f>
        <v>-0.78318984983113105</v>
      </c>
      <c r="D247">
        <f>(_raw_predictions_!D247*(1-_raw_predictions_!$M247*'Score Dashboard'!$B$2) + 'Score Dashboard'!$B$2*_raw_predictions_!$M247*_coefficients_!D$12- _coefficients_!D$2)/_coefficients_!D$7</f>
        <v>-0.74130454934438561</v>
      </c>
      <c r="E247">
        <f>(_raw_predictions_!E247*(1-_raw_predictions_!$M247*'Score Dashboard'!$B$2) + 'Score Dashboard'!$B$2*_raw_predictions_!$M247*_coefficients_!E$12- _coefficients_!E$2)/_coefficients_!E$7</f>
        <v>-0.5957468099820008</v>
      </c>
      <c r="F247">
        <f>(_raw_predictions_!F247*(1-_raw_predictions_!$M247*'Score Dashboard'!$B$2) + 'Score Dashboard'!$B$2*_raw_predictions_!$M247*_coefficients_!F$12- _coefficients_!F$2)/_coefficients_!F$7</f>
        <v>-0.44311338453244259</v>
      </c>
      <c r="G247">
        <f>(_raw_predictions_!G247*(1-_raw_predictions_!$M247*'Score Dashboard'!$B$2) + 'Score Dashboard'!$B$2*_raw_predictions_!$M247*_coefficients_!G$12- _coefficients_!G$2)/_coefficients_!G$7</f>
        <v>-0.51974136456272746</v>
      </c>
      <c r="H247">
        <f>(_coefficients_!H$2 - _raw_predictions_!H247*(1-_raw_predictions_!$M247*'Score Dashboard'!$B$2) - _raw_predictions_!$M247*'Score Dashboard'!$B$2*_coefficients_!H$12)/_coefficients_!H$7</f>
        <v>0.78534555448687526</v>
      </c>
      <c r="I247">
        <f>(1-_raw_predictions_!$M247*'Score Dashboard'!$B$2) * _raw_predictions_!I247/_coefficients_!L$2 * (_raw_predictions_!J247-_coefficients_!I$2)/_coefficients_!I$7</f>
        <v>-1.7224140027104953E-2</v>
      </c>
      <c r="J247">
        <f>(1-_raw_predictions_!$M247*'Score Dashboard'!$B$2) *_raw_predictions_!K247/_coefficients_!M$2 * (_raw_predictions_!L247-_coefficients_!J$2)/_coefficients_!J$7</f>
        <v>-6.7695304425755165E-2</v>
      </c>
      <c r="K247">
        <f t="shared" si="3"/>
        <v>-3.2776068286853768</v>
      </c>
    </row>
    <row r="248" spans="1:11">
      <c r="A248" t="str">
        <f>_raw_predictions_!A248</f>
        <v>Cole Anthony</v>
      </c>
      <c r="B248">
        <f>(_raw_predictions_!B248*(1-_raw_predictions_!$M248*'Score Dashboard'!$B$2) + 'Score Dashboard'!$B$2*_raw_predictions_!$M248*_coefficients_!B$12- _coefficients_!B$2)/_coefficients_!B$7</f>
        <v>-0.13125682719172566</v>
      </c>
      <c r="C248">
        <f>(_raw_predictions_!C248*(1-_raw_predictions_!$M248*'Score Dashboard'!$B$2) + 'Score Dashboard'!$B$2*_raw_predictions_!$M248*_coefficients_!C$12- _coefficients_!C$2)/_coefficients_!C$7</f>
        <v>-5.4294323731042461E-2</v>
      </c>
      <c r="D248">
        <f>(_raw_predictions_!D248*(1-_raw_predictions_!$M248*'Score Dashboard'!$B$2) + 'Score Dashboard'!$B$2*_raw_predictions_!$M248*_coefficients_!D$12- _coefficients_!D$2)/_coefficients_!D$7</f>
        <v>0.22818018581688404</v>
      </c>
      <c r="E248">
        <f>(_raw_predictions_!E248*(1-_raw_predictions_!$M248*'Score Dashboard'!$B$2) + 'Score Dashboard'!$B$2*_raw_predictions_!$M248*_coefficients_!E$12- _coefficients_!E$2)/_coefficients_!E$7</f>
        <v>-0.19981626520537724</v>
      </c>
      <c r="F248">
        <f>(_raw_predictions_!F248*(1-_raw_predictions_!$M248*'Score Dashboard'!$B$2) + 'Score Dashboard'!$B$2*_raw_predictions_!$M248*_coefficients_!F$12- _coefficients_!F$2)/_coefficients_!F$7</f>
        <v>-0.24253274634183924</v>
      </c>
      <c r="G248">
        <f>(_raw_predictions_!G248*(1-_raw_predictions_!$M248*'Score Dashboard'!$B$2) + 'Score Dashboard'!$B$2*_raw_predictions_!$M248*_coefficients_!G$12- _coefficients_!G$2)/_coefficients_!G$7</f>
        <v>2.8833858382174563E-2</v>
      </c>
      <c r="H248">
        <f>(_coefficients_!H$2 - _raw_predictions_!H248*(1-_raw_predictions_!$M248*'Score Dashboard'!$B$2) - _raw_predictions_!$M248*'Score Dashboard'!$B$2*_coefficients_!H$12)/_coefficients_!H$7</f>
        <v>1.5805147016453691E-2</v>
      </c>
      <c r="I248">
        <f>(1-_raw_predictions_!$M248*'Score Dashboard'!$B$2) * _raw_predictions_!I248/_coefficients_!L$2 * (_raw_predictions_!J248-_coefficients_!I$2)/_coefficients_!I$7</f>
        <v>0.20266742543456945</v>
      </c>
      <c r="J248">
        <f>(1-_raw_predictions_!$M248*'Score Dashboard'!$B$2) *_raw_predictions_!K248/_coefficients_!M$2 * (_raw_predictions_!L248-_coefficients_!J$2)/_coefficients_!J$7</f>
        <v>-0.31429126068990149</v>
      </c>
      <c r="K248">
        <f t="shared" si="3"/>
        <v>-0.46670480650980434</v>
      </c>
    </row>
    <row r="249" spans="1:11">
      <c r="A249" t="str">
        <f>_raw_predictions_!A249</f>
        <v>Cody Martin</v>
      </c>
      <c r="B249">
        <f>(_raw_predictions_!B249*(1-_raw_predictions_!$M249*'Score Dashboard'!$B$2) + 'Score Dashboard'!$B$2*_raw_predictions_!$M249*_coefficients_!B$12- _coefficients_!B$2)/_coefficients_!B$7</f>
        <v>-0.82991830161312818</v>
      </c>
      <c r="C249">
        <f>(_raw_predictions_!C249*(1-_raw_predictions_!$M249*'Score Dashboard'!$B$2) + 'Score Dashboard'!$B$2*_raw_predictions_!$M249*_coefficients_!C$12- _coefficients_!C$2)/_coefficients_!C$7</f>
        <v>-0.52457893160106273</v>
      </c>
      <c r="D249">
        <f>(_raw_predictions_!D249*(1-_raw_predictions_!$M249*'Score Dashboard'!$B$2) + 'Score Dashboard'!$B$2*_raw_predictions_!$M249*_coefficients_!D$12- _coefficients_!D$2)/_coefficients_!D$7</f>
        <v>-0.51482286662050081</v>
      </c>
      <c r="E249">
        <f>(_raw_predictions_!E249*(1-_raw_predictions_!$M249*'Score Dashboard'!$B$2) + 'Score Dashboard'!$B$2*_raw_predictions_!$M249*_coefficients_!E$12- _coefficients_!E$2)/_coefficients_!E$7</f>
        <v>-0.23561090522715492</v>
      </c>
      <c r="F249">
        <f>(_raw_predictions_!F249*(1-_raw_predictions_!$M249*'Score Dashboard'!$B$2) + 'Score Dashboard'!$B$2*_raw_predictions_!$M249*_coefficients_!F$12- _coefficients_!F$2)/_coefficients_!F$7</f>
        <v>-0.46549857446480547</v>
      </c>
      <c r="G249">
        <f>(_raw_predictions_!G249*(1-_raw_predictions_!$M249*'Score Dashboard'!$B$2) + 'Score Dashboard'!$B$2*_raw_predictions_!$M249*_coefficients_!G$12- _coefficients_!G$2)/_coefficients_!G$7</f>
        <v>-0.5624907133924113</v>
      </c>
      <c r="H249">
        <f>(_coefficients_!H$2 - _raw_predictions_!H249*(1-_raw_predictions_!$M249*'Score Dashboard'!$B$2) - _raw_predictions_!$M249*'Score Dashboard'!$B$2*_coefficients_!H$12)/_coefficients_!H$7</f>
        <v>0.86881156103539958</v>
      </c>
      <c r="I249">
        <f>(1-_raw_predictions_!$M249*'Score Dashboard'!$B$2) * _raw_predictions_!I249/_coefficients_!L$2 * (_raw_predictions_!J249-_coefficients_!I$2)/_coefficients_!I$7</f>
        <v>-3.7431858112763713E-2</v>
      </c>
      <c r="J249">
        <f>(1-_raw_predictions_!$M249*'Score Dashboard'!$B$2) *_raw_predictions_!K249/_coefficients_!M$2 * (_raw_predictions_!L249-_coefficients_!J$2)/_coefficients_!J$7</f>
        <v>-0.1147970360670412</v>
      </c>
      <c r="K249">
        <f t="shared" si="3"/>
        <v>-2.416337626063469</v>
      </c>
    </row>
    <row r="250" spans="1:11">
      <c r="A250" t="str">
        <f>_raw_predictions_!A250</f>
        <v>Coby White</v>
      </c>
      <c r="B250">
        <f>(_raw_predictions_!B250*(1-_raw_predictions_!$M250*'Score Dashboard'!$B$2) + 'Score Dashboard'!$B$2*_raw_predictions_!$M250*_coefficients_!B$12- _coefficients_!B$2)/_coefficients_!B$7</f>
        <v>-0.40674532415813647</v>
      </c>
      <c r="C250">
        <f>(_raw_predictions_!C250*(1-_raw_predictions_!$M250*'Score Dashboard'!$B$2) + 'Score Dashboard'!$B$2*_raw_predictions_!$M250*_coefficients_!C$12- _coefficients_!C$2)/_coefficients_!C$7</f>
        <v>-0.60734887175958141</v>
      </c>
      <c r="D250">
        <f>(_raw_predictions_!D250*(1-_raw_predictions_!$M250*'Score Dashboard'!$B$2) + 'Score Dashboard'!$B$2*_raw_predictions_!$M250*_coefficients_!D$12- _coefficients_!D$2)/_coefficients_!D$7</f>
        <v>-7.0805645148789856E-2</v>
      </c>
      <c r="E250">
        <f>(_raw_predictions_!E250*(1-_raw_predictions_!$M250*'Score Dashboard'!$B$2) + 'Score Dashboard'!$B$2*_raw_predictions_!$M250*_coefficients_!E$12- _coefficients_!E$2)/_coefficients_!E$7</f>
        <v>-0.19159475780393875</v>
      </c>
      <c r="F250">
        <f>(_raw_predictions_!F250*(1-_raw_predictions_!$M250*'Score Dashboard'!$B$2) + 'Score Dashboard'!$B$2*_raw_predictions_!$M250*_coefficients_!F$12- _coefficients_!F$2)/_coefficients_!F$7</f>
        <v>-0.58669270943941609</v>
      </c>
      <c r="G250">
        <f>(_raw_predictions_!G250*(1-_raw_predictions_!$M250*'Score Dashboard'!$B$2) + 'Score Dashboard'!$B$2*_raw_predictions_!$M250*_coefficients_!G$12- _coefficients_!G$2)/_coefficients_!G$7</f>
        <v>0.32969497057062869</v>
      </c>
      <c r="H250">
        <f>(_coefficients_!H$2 - _raw_predictions_!H250*(1-_raw_predictions_!$M250*'Score Dashboard'!$B$2) - _raw_predictions_!$M250*'Score Dashboard'!$B$2*_coefficients_!H$12)/_coefficients_!H$7</f>
        <v>0.2857673256264725</v>
      </c>
      <c r="I250">
        <f>(1-_raw_predictions_!$M250*'Score Dashboard'!$B$2) * _raw_predictions_!I250/_coefficients_!L$2 * (_raw_predictions_!J250-_coefficients_!I$2)/_coefficients_!I$7</f>
        <v>0.11589715350115706</v>
      </c>
      <c r="J250">
        <f>(1-_raw_predictions_!$M250*'Score Dashboard'!$B$2) *_raw_predictions_!K250/_coefficients_!M$2 * (_raw_predictions_!L250-_coefficients_!J$2)/_coefficients_!J$7</f>
        <v>-0.25248472043241543</v>
      </c>
      <c r="K250">
        <f t="shared" si="3"/>
        <v>-1.3843125790440198</v>
      </c>
    </row>
    <row r="251" spans="1:11">
      <c r="A251" t="str">
        <f>_raw_predictions_!A251</f>
        <v>Clint Capela</v>
      </c>
      <c r="B251">
        <f>(_raw_predictions_!B251*(1-_raw_predictions_!$M251*'Score Dashboard'!$B$2) + 'Score Dashboard'!$B$2*_raw_predictions_!$M251*_coefficients_!B$12- _coefficients_!B$2)/_coefficients_!B$7</f>
        <v>-0.46168820520025977</v>
      </c>
      <c r="C251">
        <f>(_raw_predictions_!C251*(1-_raw_predictions_!$M251*'Score Dashboard'!$B$2) + 'Score Dashboard'!$B$2*_raw_predictions_!$M251*_coefficients_!C$12- _coefficients_!C$2)/_coefficients_!C$7</f>
        <v>1.2778533303056121</v>
      </c>
      <c r="D251">
        <f>(_raw_predictions_!D251*(1-_raw_predictions_!$M251*'Score Dashboard'!$B$2) + 'Score Dashboard'!$B$2*_raw_predictions_!$M251*_coefficients_!D$12- _coefficients_!D$2)/_coefficients_!D$7</f>
        <v>-0.83756271924821812</v>
      </c>
      <c r="E251">
        <f>(_raw_predictions_!E251*(1-_raw_predictions_!$M251*'Score Dashboard'!$B$2) + 'Score Dashboard'!$B$2*_raw_predictions_!$M251*_coefficients_!E$12- _coefficients_!E$2)/_coefficients_!E$7</f>
        <v>-0.36280103011555148</v>
      </c>
      <c r="F251">
        <f>(_raw_predictions_!F251*(1-_raw_predictions_!$M251*'Score Dashboard'!$B$2) + 'Score Dashboard'!$B$2*_raw_predictions_!$M251*_coefficients_!F$12- _coefficients_!F$2)/_coefficients_!F$7</f>
        <v>0.53879542680924897</v>
      </c>
      <c r="G251">
        <f>(_raw_predictions_!G251*(1-_raw_predictions_!$M251*'Score Dashboard'!$B$2) + 'Score Dashboard'!$B$2*_raw_predictions_!$M251*_coefficients_!G$12- _coefficients_!G$2)/_coefficients_!G$7</f>
        <v>-0.96157407621454249</v>
      </c>
      <c r="H251">
        <f>(_coefficients_!H$2 - _raw_predictions_!H251*(1-_raw_predictions_!$M251*'Score Dashboard'!$B$2) - _raw_predictions_!$M251*'Score Dashboard'!$B$2*_coefficients_!H$12)/_coefficients_!H$7</f>
        <v>0.64570183595345265</v>
      </c>
      <c r="I251">
        <f>(1-_raw_predictions_!$M251*'Score Dashboard'!$B$2) * _raw_predictions_!I251/_coefficients_!L$2 * (_raw_predictions_!J251-_coefficients_!I$2)/_coefficients_!I$7</f>
        <v>-0.6072040176028568</v>
      </c>
      <c r="J251">
        <f>(1-_raw_predictions_!$M251*'Score Dashboard'!$B$2) *_raw_predictions_!K251/_coefficients_!M$2 * (_raw_predictions_!L251-_coefficients_!J$2)/_coefficients_!J$7</f>
        <v>0.8891839074022273</v>
      </c>
      <c r="K251">
        <f t="shared" si="3"/>
        <v>0.12070445208911229</v>
      </c>
    </row>
    <row r="252" spans="1:11">
      <c r="A252" t="str">
        <f>_raw_predictions_!A252</f>
        <v>Chuma Okeke</v>
      </c>
      <c r="B252">
        <f>(_raw_predictions_!B252*(1-_raw_predictions_!$M252*'Score Dashboard'!$B$2) + 'Score Dashboard'!$B$2*_raw_predictions_!$M252*_coefficients_!B$12- _coefficients_!B$2)/_coefficients_!B$7</f>
        <v>-0.913141031232515</v>
      </c>
      <c r="C252">
        <f>(_raw_predictions_!C252*(1-_raw_predictions_!$M252*'Score Dashboard'!$B$2) + 'Score Dashboard'!$B$2*_raw_predictions_!$M252*_coefficients_!C$12- _coefficients_!C$2)/_coefficients_!C$7</f>
        <v>-0.48405391523590618</v>
      </c>
      <c r="D252">
        <f>(_raw_predictions_!D252*(1-_raw_predictions_!$M252*'Score Dashboard'!$B$2) + 'Score Dashboard'!$B$2*_raw_predictions_!$M252*_coefficients_!D$12- _coefficients_!D$2)/_coefficients_!D$7</f>
        <v>-0.71251095604723769</v>
      </c>
      <c r="E252">
        <f>(_raw_predictions_!E252*(1-_raw_predictions_!$M252*'Score Dashboard'!$B$2) + 'Score Dashboard'!$B$2*_raw_predictions_!$M252*_coefficients_!E$12- _coefficients_!E$2)/_coefficients_!E$7</f>
        <v>-0.3721796564632745</v>
      </c>
      <c r="F252">
        <f>(_raw_predictions_!F252*(1-_raw_predictions_!$M252*'Score Dashboard'!$B$2) + 'Score Dashboard'!$B$2*_raw_predictions_!$M252*_coefficients_!F$12- _coefficients_!F$2)/_coefficients_!F$7</f>
        <v>-0.33884665692776239</v>
      </c>
      <c r="G252">
        <f>(_raw_predictions_!G252*(1-_raw_predictions_!$M252*'Score Dashboard'!$B$2) + 'Score Dashboard'!$B$2*_raw_predictions_!$M252*_coefficients_!G$12- _coefficients_!G$2)/_coefficients_!G$7</f>
        <v>-0.36767247040344675</v>
      </c>
      <c r="H252">
        <f>(_coefficients_!H$2 - _raw_predictions_!H252*(1-_raw_predictions_!$M252*'Score Dashboard'!$B$2) - _raw_predictions_!$M252*'Score Dashboard'!$B$2*_coefficients_!H$12)/_coefficients_!H$7</f>
        <v>0.7907725469897815</v>
      </c>
      <c r="I252">
        <f>(1-_raw_predictions_!$M252*'Score Dashboard'!$B$2) * _raw_predictions_!I252/_coefficients_!L$2 * (_raw_predictions_!J252-_coefficients_!I$2)/_coefficients_!I$7</f>
        <v>-1.9993048302493977E-2</v>
      </c>
      <c r="J252">
        <f>(1-_raw_predictions_!$M252*'Score Dashboard'!$B$2) *_raw_predictions_!K252/_coefficients_!M$2 * (_raw_predictions_!L252-_coefficients_!J$2)/_coefficients_!J$7</f>
        <v>-0.14625897296421839</v>
      </c>
      <c r="K252">
        <f t="shared" si="3"/>
        <v>-2.5638841605870732</v>
      </c>
    </row>
    <row r="253" spans="1:11">
      <c r="A253" t="str">
        <f>_raw_predictions_!A253</f>
        <v>Christian Wood</v>
      </c>
      <c r="B253">
        <f>(_raw_predictions_!B253*(1-_raw_predictions_!$M253*'Score Dashboard'!$B$2) + 'Score Dashboard'!$B$2*_raw_predictions_!$M253*_coefficients_!B$12- _coefficients_!B$2)/_coefficients_!B$7</f>
        <v>-7.1800717465598865E-2</v>
      </c>
      <c r="C253">
        <f>(_raw_predictions_!C253*(1-_raw_predictions_!$M253*'Score Dashboard'!$B$2) + 'Score Dashboard'!$B$2*_raw_predictions_!$M253*_coefficients_!C$12- _coefficients_!C$2)/_coefficients_!C$7</f>
        <v>0.41117483449207154</v>
      </c>
      <c r="D253">
        <f>(_raw_predictions_!D253*(1-_raw_predictions_!$M253*'Score Dashboard'!$B$2) + 'Score Dashboard'!$B$2*_raw_predictions_!$M253*_coefficients_!D$12- _coefficients_!D$2)/_coefficients_!D$7</f>
        <v>-0.54163430950216462</v>
      </c>
      <c r="E253">
        <f>(_raw_predictions_!E253*(1-_raw_predictions_!$M253*'Score Dashboard'!$B$2) + 'Score Dashboard'!$B$2*_raw_predictions_!$M253*_coefficients_!E$12- _coefficients_!E$2)/_coefficients_!E$7</f>
        <v>-0.46969877567265206</v>
      </c>
      <c r="F253">
        <f>(_raw_predictions_!F253*(1-_raw_predictions_!$M253*'Score Dashboard'!$B$2) + 'Score Dashboard'!$B$2*_raw_predictions_!$M253*_coefficients_!F$12- _coefficients_!F$2)/_coefficients_!F$7</f>
        <v>0.35947041764506316</v>
      </c>
      <c r="G253">
        <f>(_raw_predictions_!G253*(1-_raw_predictions_!$M253*'Score Dashboard'!$B$2) + 'Score Dashboard'!$B$2*_raw_predictions_!$M253*_coefficients_!G$12- _coefficients_!G$2)/_coefficients_!G$7</f>
        <v>2.0557824745530747E-2</v>
      </c>
      <c r="H253">
        <f>(_coefficients_!H$2 - _raw_predictions_!H253*(1-_raw_predictions_!$M253*'Score Dashboard'!$B$2) - _raw_predictions_!$M253*'Score Dashboard'!$B$2*_coefficients_!H$12)/_coefficients_!H$7</f>
        <v>0.16912367579070786</v>
      </c>
      <c r="I253">
        <f>(1-_raw_predictions_!$M253*'Score Dashboard'!$B$2) * _raw_predictions_!I253/_coefficients_!L$2 * (_raw_predictions_!J253-_coefficients_!I$2)/_coefficients_!I$7</f>
        <v>-0.33057585247327215</v>
      </c>
      <c r="J253">
        <f>(1-_raw_predictions_!$M253*'Score Dashboard'!$B$2) *_raw_predictions_!K253/_coefficients_!M$2 * (_raw_predictions_!L253-_coefficients_!J$2)/_coefficients_!J$7</f>
        <v>0.14773491079448842</v>
      </c>
      <c r="K253">
        <f t="shared" si="3"/>
        <v>-0.30564799164582596</v>
      </c>
    </row>
    <row r="254" spans="1:11">
      <c r="A254" t="str">
        <f>_raw_predictions_!A254</f>
        <v>Christian Koloko</v>
      </c>
      <c r="B254">
        <f>(_raw_predictions_!B254*(1-_raw_predictions_!$M254*'Score Dashboard'!$B$2) + 'Score Dashboard'!$B$2*_raw_predictions_!$M254*_coefficients_!B$12- _coefficients_!B$2)/_coefficients_!B$7</f>
        <v>-1.0176825740671811</v>
      </c>
      <c r="C254">
        <f>(_raw_predictions_!C254*(1-_raw_predictions_!$M254*'Score Dashboard'!$B$2) + 'Score Dashboard'!$B$2*_raw_predictions_!$M254*_coefficients_!C$12- _coefficients_!C$2)/_coefficients_!C$7</f>
        <v>-0.54676657013552876</v>
      </c>
      <c r="D254">
        <f>(_raw_predictions_!D254*(1-_raw_predictions_!$M254*'Score Dashboard'!$B$2) + 'Score Dashboard'!$B$2*_raw_predictions_!$M254*_coefficients_!D$12- _coefficients_!D$2)/_coefficients_!D$7</f>
        <v>-0.85170374394545034</v>
      </c>
      <c r="E254">
        <f>(_raw_predictions_!E254*(1-_raw_predictions_!$M254*'Score Dashboard'!$B$2) + 'Score Dashboard'!$B$2*_raw_predictions_!$M254*_coefficients_!E$12- _coefficients_!E$2)/_coefficients_!E$7</f>
        <v>-0.57943525675085295</v>
      </c>
      <c r="F254">
        <f>(_raw_predictions_!F254*(1-_raw_predictions_!$M254*'Score Dashboard'!$B$2) + 'Score Dashboard'!$B$2*_raw_predictions_!$M254*_coefficients_!F$12- _coefficients_!F$2)/_coefficients_!F$7</f>
        <v>0.46159252092404884</v>
      </c>
      <c r="G254">
        <f>(_raw_predictions_!G254*(1-_raw_predictions_!$M254*'Score Dashboard'!$B$2) + 'Score Dashboard'!$B$2*_raw_predictions_!$M254*_coefficients_!G$12- _coefficients_!G$2)/_coefficients_!G$7</f>
        <v>-0.93267870410322351</v>
      </c>
      <c r="H254">
        <f>(_coefficients_!H$2 - _raw_predictions_!H254*(1-_raw_predictions_!$M254*'Score Dashboard'!$B$2) - _raw_predictions_!$M254*'Score Dashboard'!$B$2*_coefficients_!H$12)/_coefficients_!H$7</f>
        <v>0.82928014360973834</v>
      </c>
      <c r="I254">
        <f>(1-_raw_predictions_!$M254*'Score Dashboard'!$B$2) * _raw_predictions_!I254/_coefficients_!L$2 * (_raw_predictions_!J254-_coefficients_!I$2)/_coefficients_!I$7</f>
        <v>-0.21150379786674925</v>
      </c>
      <c r="J254">
        <f>(1-_raw_predictions_!$M254*'Score Dashboard'!$B$2) *_raw_predictions_!K254/_coefficients_!M$2 * (_raw_predictions_!L254-_coefficients_!J$2)/_coefficients_!J$7</f>
        <v>3.477745410888565E-2</v>
      </c>
      <c r="K254">
        <f t="shared" si="3"/>
        <v>-2.8141205282263133</v>
      </c>
    </row>
    <row r="255" spans="1:11">
      <c r="A255" t="str">
        <f>_raw_predictions_!A255</f>
        <v>Christian Braun</v>
      </c>
      <c r="B255">
        <f>(_raw_predictions_!B255*(1-_raw_predictions_!$M255*'Score Dashboard'!$B$2) + 'Score Dashboard'!$B$2*_raw_predictions_!$M255*_coefficients_!B$12- _coefficients_!B$2)/_coefficients_!B$7</f>
        <v>-0.79227849022339303</v>
      </c>
      <c r="C255">
        <f>(_raw_predictions_!C255*(1-_raw_predictions_!$M255*'Score Dashboard'!$B$2) + 'Score Dashboard'!$B$2*_raw_predictions_!$M255*_coefficients_!C$12- _coefficients_!C$2)/_coefficients_!C$7</f>
        <v>-0.64759304916939475</v>
      </c>
      <c r="D255">
        <f>(_raw_predictions_!D255*(1-_raw_predictions_!$M255*'Score Dashboard'!$B$2) + 'Score Dashboard'!$B$2*_raw_predictions_!$M255*_coefficients_!D$12- _coefficients_!D$2)/_coefficients_!D$7</f>
        <v>-0.70975801800548954</v>
      </c>
      <c r="E255">
        <f>(_raw_predictions_!E255*(1-_raw_predictions_!$M255*'Score Dashboard'!$B$2) + 'Score Dashboard'!$B$2*_raw_predictions_!$M255*_coefficients_!E$12- _coefficients_!E$2)/_coefficients_!E$7</f>
        <v>-0.27223648737185174</v>
      </c>
      <c r="F255">
        <f>(_raw_predictions_!F255*(1-_raw_predictions_!$M255*'Score Dashboard'!$B$2) + 'Score Dashboard'!$B$2*_raw_predictions_!$M255*_coefficients_!F$12- _coefficients_!F$2)/_coefficients_!F$7</f>
        <v>-0.43405384259747265</v>
      </c>
      <c r="G255">
        <f>(_raw_predictions_!G255*(1-_raw_predictions_!$M255*'Score Dashboard'!$B$2) + 'Score Dashboard'!$B$2*_raw_predictions_!$M255*_coefficients_!G$12- _coefficients_!G$2)/_coefficients_!G$7</f>
        <v>-0.45875876446624392</v>
      </c>
      <c r="H255">
        <f>(_coefficients_!H$2 - _raw_predictions_!H255*(1-_raw_predictions_!$M255*'Score Dashboard'!$B$2) - _raw_predictions_!$M255*'Score Dashboard'!$B$2*_coefficients_!H$12)/_coefficients_!H$7</f>
        <v>0.66237250386002178</v>
      </c>
      <c r="I255">
        <f>(1-_raw_predictions_!$M255*'Score Dashboard'!$B$2) * _raw_predictions_!I255/_coefficients_!L$2 * (_raw_predictions_!J255-_coefficients_!I$2)/_coefficients_!I$7</f>
        <v>-0.20957017106576181</v>
      </c>
      <c r="J255">
        <f>(1-_raw_predictions_!$M255*'Score Dashboard'!$B$2) *_raw_predictions_!K255/_coefficients_!M$2 * (_raw_predictions_!L255-_coefficients_!J$2)/_coefficients_!J$7</f>
        <v>-5.0160943280706943E-2</v>
      </c>
      <c r="K255">
        <f t="shared" si="3"/>
        <v>-2.9120372623202928</v>
      </c>
    </row>
    <row r="256" spans="1:11">
      <c r="A256" t="str">
        <f>_raw_predictions_!A256</f>
        <v>Chris Paul</v>
      </c>
      <c r="B256">
        <f>(_raw_predictions_!B256*(1-_raw_predictions_!$M256*'Score Dashboard'!$B$2) + 'Score Dashboard'!$B$2*_raw_predictions_!$M256*_coefficients_!B$12- _coefficients_!B$2)/_coefficients_!B$7</f>
        <v>-0.33313189592453296</v>
      </c>
      <c r="C256">
        <f>(_raw_predictions_!C256*(1-_raw_predictions_!$M256*'Score Dashboard'!$B$2) + 'Score Dashboard'!$B$2*_raw_predictions_!$M256*_coefficients_!C$12- _coefficients_!C$2)/_coefficients_!C$7</f>
        <v>-0.36446543048033814</v>
      </c>
      <c r="D256">
        <f>(_raw_predictions_!D256*(1-_raw_predictions_!$M256*'Score Dashboard'!$B$2) + 'Score Dashboard'!$B$2*_raw_predictions_!$M256*_coefficients_!D$12- _coefficients_!D$2)/_coefficients_!D$7</f>
        <v>1.3622028873449032</v>
      </c>
      <c r="E256">
        <f>(_raw_predictions_!E256*(1-_raw_predictions_!$M256*'Score Dashboard'!$B$2) + 'Score Dashboard'!$B$2*_raw_predictions_!$M256*_coefficients_!E$12- _coefficients_!E$2)/_coefficients_!E$7</f>
        <v>0.50698425174682804</v>
      </c>
      <c r="F256">
        <f>(_raw_predictions_!F256*(1-_raw_predictions_!$M256*'Score Dashboard'!$B$2) + 'Score Dashboard'!$B$2*_raw_predictions_!$M256*_coefficients_!F$12- _coefficients_!F$2)/_coefficients_!F$7</f>
        <v>-0.37560246343720466</v>
      </c>
      <c r="G256">
        <f>(_raw_predictions_!G256*(1-_raw_predictions_!$M256*'Score Dashboard'!$B$2) + 'Score Dashboard'!$B$2*_raw_predictions_!$M256*_coefficients_!G$12- _coefficients_!G$2)/_coefficients_!G$7</f>
        <v>-0.10500317512631567</v>
      </c>
      <c r="H256">
        <f>(_coefficients_!H$2 - _raw_predictions_!H256*(1-_raw_predictions_!$M256*'Score Dashboard'!$B$2) - _raw_predictions_!$M256*'Score Dashboard'!$B$2*_coefficients_!H$12)/_coefficients_!H$7</f>
        <v>8.6090228305657865E-2</v>
      </c>
      <c r="I256">
        <f>(1-_raw_predictions_!$M256*'Score Dashboard'!$B$2) * _raw_predictions_!I256/_coefficients_!L$2 * (_raw_predictions_!J256-_coefficients_!I$2)/_coefficients_!I$7</f>
        <v>0.146797067107827</v>
      </c>
      <c r="J256">
        <f>(1-_raw_predictions_!$M256*'Score Dashboard'!$B$2) *_raw_predictions_!K256/_coefficients_!M$2 * (_raw_predictions_!L256-_coefficients_!J$2)/_coefficients_!J$7</f>
        <v>-0.31142718539789777</v>
      </c>
      <c r="K256">
        <f t="shared" si="3"/>
        <v>0.61244428413892682</v>
      </c>
    </row>
    <row r="257" spans="1:11">
      <c r="A257" t="str">
        <f>_raw_predictions_!A257</f>
        <v>Chris Duarte</v>
      </c>
      <c r="B257">
        <f>(_raw_predictions_!B257*(1-_raw_predictions_!$M257*'Score Dashboard'!$B$2) + 'Score Dashboard'!$B$2*_raw_predictions_!$M257*_coefficients_!B$12- _coefficients_!B$2)/_coefficients_!B$7</f>
        <v>-0.69783807573120837</v>
      </c>
      <c r="C257">
        <f>(_raw_predictions_!C257*(1-_raw_predictions_!$M257*'Score Dashboard'!$B$2) + 'Score Dashboard'!$B$2*_raw_predictions_!$M257*_coefficients_!C$12- _coefficients_!C$2)/_coefficients_!C$7</f>
        <v>-0.72984155017734642</v>
      </c>
      <c r="D257">
        <f>(_raw_predictions_!D257*(1-_raw_predictions_!$M257*'Score Dashboard'!$B$2) + 'Score Dashboard'!$B$2*_raw_predictions_!$M257*_coefficients_!D$12- _coefficients_!D$2)/_coefficients_!D$7</f>
        <v>-0.65122063681256137</v>
      </c>
      <c r="E257">
        <f>(_raw_predictions_!E257*(1-_raw_predictions_!$M257*'Score Dashboard'!$B$2) + 'Score Dashboard'!$B$2*_raw_predictions_!$M257*_coefficients_!E$12- _coefficients_!E$2)/_coefficients_!E$7</f>
        <v>-0.43062567686929554</v>
      </c>
      <c r="F257">
        <f>(_raw_predictions_!F257*(1-_raw_predictions_!$M257*'Score Dashboard'!$B$2) + 'Score Dashboard'!$B$2*_raw_predictions_!$M257*_coefficients_!F$12- _coefficients_!F$2)/_coefficients_!F$7</f>
        <v>-0.47830627429992073</v>
      </c>
      <c r="G257">
        <f>(_raw_predictions_!G257*(1-_raw_predictions_!$M257*'Score Dashboard'!$B$2) + 'Score Dashboard'!$B$2*_raw_predictions_!$M257*_coefficients_!G$12- _coefficients_!G$2)/_coefficients_!G$7</f>
        <v>-0.22206372572299543</v>
      </c>
      <c r="H257">
        <f>(_coefficients_!H$2 - _raw_predictions_!H257*(1-_raw_predictions_!$M257*'Score Dashboard'!$B$2) - _raw_predictions_!$M257*'Score Dashboard'!$B$2*_coefficients_!H$12)/_coefficients_!H$7</f>
        <v>0.63606290929979725</v>
      </c>
      <c r="I257">
        <f>(1-_raw_predictions_!$M257*'Score Dashboard'!$B$2) * _raw_predictions_!I257/_coefficients_!L$2 * (_raw_predictions_!J257-_coefficients_!I$2)/_coefficients_!I$7</f>
        <v>2.4675063619882451E-2</v>
      </c>
      <c r="J257">
        <f>(1-_raw_predictions_!$M257*'Score Dashboard'!$B$2) *_raw_predictions_!K257/_coefficients_!M$2 * (_raw_predictions_!L257-_coefficients_!J$2)/_coefficients_!J$7</f>
        <v>-0.25922663099009408</v>
      </c>
      <c r="K257">
        <f t="shared" si="3"/>
        <v>-2.8083845976837423</v>
      </c>
    </row>
    <row r="258" spans="1:11">
      <c r="A258" t="str">
        <f>_raw_predictions_!A258</f>
        <v>Chris Boucher</v>
      </c>
      <c r="B258">
        <f>(_raw_predictions_!B258*(1-_raw_predictions_!$M258*'Score Dashboard'!$B$2) + 'Score Dashboard'!$B$2*_raw_predictions_!$M258*_coefficients_!B$12- _coefficients_!B$2)/_coefficients_!B$7</f>
        <v>-0.58936961549399325</v>
      </c>
      <c r="C258">
        <f>(_raw_predictions_!C258*(1-_raw_predictions_!$M258*'Score Dashboard'!$B$2) + 'Score Dashboard'!$B$2*_raw_predictions_!$M258*_coefficients_!C$12- _coefficients_!C$2)/_coefficients_!C$7</f>
        <v>-2.1850954273000794E-4</v>
      </c>
      <c r="D258">
        <f>(_raw_predictions_!D258*(1-_raw_predictions_!$M258*'Score Dashboard'!$B$2) + 'Score Dashboard'!$B$2*_raw_predictions_!$M258*_coefficients_!D$12- _coefficients_!D$2)/_coefficients_!D$7</f>
        <v>-0.93874454321387346</v>
      </c>
      <c r="E258">
        <f>(_raw_predictions_!E258*(1-_raw_predictions_!$M258*'Score Dashboard'!$B$2) + 'Score Dashboard'!$B$2*_raw_predictions_!$M258*_coefficients_!E$12- _coefficients_!E$2)/_coefficients_!E$7</f>
        <v>-0.43665495672307819</v>
      </c>
      <c r="F258">
        <f>(_raw_predictions_!F258*(1-_raw_predictions_!$M258*'Score Dashboard'!$B$2) + 'Score Dashboard'!$B$2*_raw_predictions_!$M258*_coefficients_!F$12- _coefficients_!F$2)/_coefficients_!F$7</f>
        <v>0.24526422008799326</v>
      </c>
      <c r="G258">
        <f>(_raw_predictions_!G258*(1-_raw_predictions_!$M258*'Score Dashboard'!$B$2) + 'Score Dashboard'!$B$2*_raw_predictions_!$M258*_coefficients_!G$12- _coefficients_!G$2)/_coefficients_!G$7</f>
        <v>-0.36808574910516095</v>
      </c>
      <c r="H258">
        <f>(_coefficients_!H$2 - _raw_predictions_!H258*(1-_raw_predictions_!$M258*'Score Dashboard'!$B$2) - _raw_predictions_!$M258*'Score Dashboard'!$B$2*_coefficients_!H$12)/_coefficients_!H$7</f>
        <v>0.82054987207410035</v>
      </c>
      <c r="I258">
        <f>(1-_raw_predictions_!$M258*'Score Dashboard'!$B$2) * _raw_predictions_!I258/_coefficients_!L$2 * (_raw_predictions_!J258-_coefficients_!I$2)/_coefficients_!I$7</f>
        <v>-6.8443106019054914E-2</v>
      </c>
      <c r="J258">
        <f>(1-_raw_predictions_!$M258*'Score Dashboard'!$B$2) *_raw_predictions_!K258/_coefficients_!M$2 * (_raw_predictions_!L258-_coefficients_!J$2)/_coefficients_!J$7</f>
        <v>-0.12989458156938749</v>
      </c>
      <c r="K258">
        <f t="shared" si="3"/>
        <v>-1.4655969695051849</v>
      </c>
    </row>
    <row r="259" spans="1:11">
      <c r="A259" t="str">
        <f>_raw_predictions_!A259</f>
        <v>Darius Bazley</v>
      </c>
      <c r="B259">
        <f>(_raw_predictions_!B259*(1-_raw_predictions_!$M259*'Score Dashboard'!$B$2) + 'Score Dashboard'!$B$2*_raw_predictions_!$M259*_coefficients_!B$12- _coefficients_!B$2)/_coefficients_!B$7</f>
        <v>-0.86712830104308125</v>
      </c>
      <c r="C259">
        <f>(_raw_predictions_!C259*(1-_raw_predictions_!$M259*'Score Dashboard'!$B$2) + 'Score Dashboard'!$B$2*_raw_predictions_!$M259*_coefficients_!C$12- _coefficients_!C$2)/_coefficients_!C$7</f>
        <v>-0.66176519452126226</v>
      </c>
      <c r="D259">
        <f>(_raw_predictions_!D259*(1-_raw_predictions_!$M259*'Score Dashboard'!$B$2) + 'Score Dashboard'!$B$2*_raw_predictions_!$M259*_coefficients_!D$12- _coefficients_!D$2)/_coefficients_!D$7</f>
        <v>-0.79429391424851936</v>
      </c>
      <c r="E259">
        <f>(_raw_predictions_!E259*(1-_raw_predictions_!$M259*'Score Dashboard'!$B$2) + 'Score Dashboard'!$B$2*_raw_predictions_!$M259*_coefficients_!E$12- _coefficients_!E$2)/_coefficients_!E$7</f>
        <v>-0.537317645487976</v>
      </c>
      <c r="F259">
        <f>(_raw_predictions_!F259*(1-_raw_predictions_!$M259*'Score Dashboard'!$B$2) + 'Score Dashboard'!$B$2*_raw_predictions_!$M259*_coefficients_!F$12- _coefficients_!F$2)/_coefficients_!F$7</f>
        <v>0.12895257731079948</v>
      </c>
      <c r="G259">
        <f>(_raw_predictions_!G259*(1-_raw_predictions_!$M259*'Score Dashboard'!$B$2) + 'Score Dashboard'!$B$2*_raw_predictions_!$M259*_coefficients_!G$12- _coefficients_!G$2)/_coefficients_!G$7</f>
        <v>-0.57205150687376416</v>
      </c>
      <c r="H259">
        <f>(_coefficients_!H$2 - _raw_predictions_!H259*(1-_raw_predictions_!$M259*'Score Dashboard'!$B$2) - _raw_predictions_!$M259*'Score Dashboard'!$B$2*_coefficients_!H$12)/_coefficients_!H$7</f>
        <v>0.69930699316827671</v>
      </c>
      <c r="I259">
        <f>(1-_raw_predictions_!$M259*'Score Dashboard'!$B$2) * _raw_predictions_!I259/_coefficients_!L$2 * (_raw_predictions_!J259-_coefficients_!I$2)/_coefficients_!I$7</f>
        <v>-0.15703474383820223</v>
      </c>
      <c r="J259">
        <f>(1-_raw_predictions_!$M259*'Score Dashboard'!$B$2) *_raw_predictions_!K259/_coefficients_!M$2 * (_raw_predictions_!L259-_coefficients_!J$2)/_coefficients_!J$7</f>
        <v>-5.9490419816014301E-2</v>
      </c>
      <c r="K259">
        <f t="shared" ref="K259:K322" si="4">SUM(B259:J259)</f>
        <v>-2.8208221553497426</v>
      </c>
    </row>
    <row r="260" spans="1:11">
      <c r="A260" t="str">
        <f>_raw_predictions_!A260</f>
        <v>Darius Garland</v>
      </c>
      <c r="B260">
        <f>(_raw_predictions_!B260*(1-_raw_predictions_!$M260*'Score Dashboard'!$B$2) + 'Score Dashboard'!$B$2*_raw_predictions_!$M260*_coefficients_!B$12- _coefficients_!B$2)/_coefficients_!B$7</f>
        <v>0.64835446740978697</v>
      </c>
      <c r="C260">
        <f>(_raw_predictions_!C260*(1-_raw_predictions_!$M260*'Score Dashboard'!$B$2) + 'Score Dashboard'!$B$2*_raw_predictions_!$M260*_coefficients_!C$12- _coefficients_!C$2)/_coefficients_!C$7</f>
        <v>-0.63701540392597167</v>
      </c>
      <c r="D260">
        <f>(_raw_predictions_!D260*(1-_raw_predictions_!$M260*'Score Dashboard'!$B$2) + 'Score Dashboard'!$B$2*_raw_predictions_!$M260*_coefficients_!D$12- _coefficients_!D$2)/_coefficients_!D$7</f>
        <v>1.0265195988436797</v>
      </c>
      <c r="E260">
        <f>(_raw_predictions_!E260*(1-_raw_predictions_!$M260*'Score Dashboard'!$B$2) + 'Score Dashboard'!$B$2*_raw_predictions_!$M260*_coefficients_!E$12- _coefficients_!E$2)/_coefficients_!E$7</f>
        <v>0.30781163310627441</v>
      </c>
      <c r="F260">
        <f>(_raw_predictions_!F260*(1-_raw_predictions_!$M260*'Score Dashboard'!$B$2) + 'Score Dashboard'!$B$2*_raw_predictions_!$M260*_coefficients_!F$12- _coefficients_!F$2)/_coefficients_!F$7</f>
        <v>-0.58272876086321146</v>
      </c>
      <c r="G260">
        <f>(_raw_predictions_!G260*(1-_raw_predictions_!$M260*'Score Dashboard'!$B$2) + 'Score Dashboard'!$B$2*_raw_predictions_!$M260*_coefficients_!G$12- _coefficients_!G$2)/_coefficients_!G$7</f>
        <v>0.58278312399940779</v>
      </c>
      <c r="H260">
        <f>(_coefficients_!H$2 - _raw_predictions_!H260*(1-_raw_predictions_!$M260*'Score Dashboard'!$B$2) - _raw_predictions_!$M260*'Score Dashboard'!$B$2*_coefficients_!H$12)/_coefficients_!H$7</f>
        <v>-0.69644754153803701</v>
      </c>
      <c r="I260">
        <f>(1-_raw_predictions_!$M260*'Score Dashboard'!$B$2) * _raw_predictions_!I260/_coefficients_!L$2 * (_raw_predictions_!J260-_coefficients_!I$2)/_coefficients_!I$7</f>
        <v>0.53954097540361101</v>
      </c>
      <c r="J260">
        <f>(1-_raw_predictions_!$M260*'Score Dashboard'!$B$2) *_raw_predictions_!K260/_coefficients_!M$2 * (_raw_predictions_!L260-_coefficients_!J$2)/_coefficients_!J$7</f>
        <v>-0.36099535278930511</v>
      </c>
      <c r="K260">
        <f t="shared" si="4"/>
        <v>0.82782273964623476</v>
      </c>
    </row>
    <row r="261" spans="1:11">
      <c r="A261" t="str">
        <f>_raw_predictions_!A261</f>
        <v>David Duke Jr.</v>
      </c>
      <c r="B261">
        <f>(_raw_predictions_!B261*(1-_raw_predictions_!$M261*'Score Dashboard'!$B$2) + 'Score Dashboard'!$B$2*_raw_predictions_!$M261*_coefficients_!B$12- _coefficients_!B$2)/_coefficients_!B$7</f>
        <v>-0.9106699439145246</v>
      </c>
      <c r="C261">
        <f>(_raw_predictions_!C261*(1-_raw_predictions_!$M261*'Score Dashboard'!$B$2) + 'Score Dashboard'!$B$2*_raw_predictions_!$M261*_coefficients_!C$12- _coefficients_!C$2)/_coefficients_!C$7</f>
        <v>-0.82500347595601964</v>
      </c>
      <c r="D261">
        <f>(_raw_predictions_!D261*(1-_raw_predictions_!$M261*'Score Dashboard'!$B$2) + 'Score Dashboard'!$B$2*_raw_predictions_!$M261*_coefficients_!D$12- _coefficients_!D$2)/_coefficients_!D$7</f>
        <v>-0.71174628730272327</v>
      </c>
      <c r="E261">
        <f>(_raw_predictions_!E261*(1-_raw_predictions_!$M261*'Score Dashboard'!$B$2) + 'Score Dashboard'!$B$2*_raw_predictions_!$M261*_coefficients_!E$12- _coefficients_!E$2)/_coefficients_!E$7</f>
        <v>-0.50465667438360329</v>
      </c>
      <c r="F261">
        <f>(_raw_predictions_!F261*(1-_raw_predictions_!$M261*'Score Dashboard'!$B$2) + 'Score Dashboard'!$B$2*_raw_predictions_!$M261*_coefficients_!F$12- _coefficients_!F$2)/_coefficients_!F$7</f>
        <v>-0.51349821629381931</v>
      </c>
      <c r="G261">
        <f>(_raw_predictions_!G261*(1-_raw_predictions_!$M261*'Score Dashboard'!$B$2) + 'Score Dashboard'!$B$2*_raw_predictions_!$M261*_coefficients_!G$12- _coefficients_!G$2)/_coefficients_!G$7</f>
        <v>-0.67331483226215894</v>
      </c>
      <c r="H261">
        <f>(_coefficients_!H$2 - _raw_predictions_!H261*(1-_raw_predictions_!$M261*'Score Dashboard'!$B$2) - _raw_predictions_!$M261*'Score Dashboard'!$B$2*_coefficients_!H$12)/_coefficients_!H$7</f>
        <v>0.6700220208941623</v>
      </c>
      <c r="I261">
        <f>(1-_raw_predictions_!$M261*'Score Dashboard'!$B$2) * _raw_predictions_!I261/_coefficients_!L$2 * (_raw_predictions_!J261-_coefficients_!I$2)/_coefficients_!I$7</f>
        <v>-3.8469928079144164E-2</v>
      </c>
      <c r="J261">
        <f>(1-_raw_predictions_!$M261*'Score Dashboard'!$B$2) *_raw_predictions_!K261/_coefficients_!M$2 * (_raw_predictions_!L261-_coefficients_!J$2)/_coefficients_!J$7</f>
        <v>-5.8146751322486777E-2</v>
      </c>
      <c r="K261">
        <f t="shared" si="4"/>
        <v>-3.5654840886203178</v>
      </c>
    </row>
    <row r="262" spans="1:11">
      <c r="A262" t="str">
        <f>_raw_predictions_!A262</f>
        <v>Dominick Barlow</v>
      </c>
      <c r="B262">
        <f>(_raw_predictions_!B262*(1-_raw_predictions_!$M262*'Score Dashboard'!$B$2) + 'Score Dashboard'!$B$2*_raw_predictions_!$M262*_coefficients_!B$12- _coefficients_!B$2)/_coefficients_!B$7</f>
        <v>-0.91685619894566228</v>
      </c>
      <c r="C262">
        <f>(_raw_predictions_!C262*(1-_raw_predictions_!$M262*'Score Dashboard'!$B$2) + 'Score Dashboard'!$B$2*_raw_predictions_!$M262*_coefficients_!C$12- _coefficients_!C$2)/_coefficients_!C$7</f>
        <v>-0.55997787877109018</v>
      </c>
      <c r="D262">
        <f>(_raw_predictions_!D262*(1-_raw_predictions_!$M262*'Score Dashboard'!$B$2) + 'Score Dashboard'!$B$2*_raw_predictions_!$M262*_coefficients_!D$12- _coefficients_!D$2)/_coefficients_!D$7</f>
        <v>-0.73892336679316251</v>
      </c>
      <c r="E262">
        <f>(_raw_predictions_!E262*(1-_raw_predictions_!$M262*'Score Dashboard'!$B$2) + 'Score Dashboard'!$B$2*_raw_predictions_!$M262*_coefficients_!E$12- _coefficients_!E$2)/_coefficients_!E$7</f>
        <v>-0.54632136686380917</v>
      </c>
      <c r="F262">
        <f>(_raw_predictions_!F262*(1-_raw_predictions_!$M262*'Score Dashboard'!$B$2) + 'Score Dashboard'!$B$2*_raw_predictions_!$M262*_coefficients_!F$12- _coefficients_!F$2)/_coefficients_!F$7</f>
        <v>-0.21116295002391566</v>
      </c>
      <c r="G262">
        <f>(_raw_predictions_!G262*(1-_raw_predictions_!$M262*'Score Dashboard'!$B$2) + 'Score Dashboard'!$B$2*_raw_predictions_!$M262*_coefficients_!G$12- _coefficients_!G$2)/_coefficients_!G$7</f>
        <v>-0.76191443546416948</v>
      </c>
      <c r="H262">
        <f>(_coefficients_!H$2 - _raw_predictions_!H262*(1-_raw_predictions_!$M262*'Score Dashboard'!$B$2) - _raw_predictions_!$M262*'Score Dashboard'!$B$2*_coefficients_!H$12)/_coefficients_!H$7</f>
        <v>0.72707993113657465</v>
      </c>
      <c r="I262">
        <f>(1-_raw_predictions_!$M262*'Score Dashboard'!$B$2) * _raw_predictions_!I262/_coefficients_!L$2 * (_raw_predictions_!J262-_coefficients_!I$2)/_coefficients_!I$7</f>
        <v>-0.13151787030546616</v>
      </c>
      <c r="J262">
        <f>(1-_raw_predictions_!$M262*'Score Dashboard'!$B$2) *_raw_predictions_!K262/_coefficients_!M$2 * (_raw_predictions_!L262-_coefficients_!J$2)/_coefficients_!J$7</f>
        <v>7.9293239441828468E-3</v>
      </c>
      <c r="K262">
        <f t="shared" si="4"/>
        <v>-3.1316648120865183</v>
      </c>
    </row>
    <row r="263" spans="1:11">
      <c r="A263" t="str">
        <f>_raw_predictions_!A263</f>
        <v>Domantas Sabonis</v>
      </c>
      <c r="B263">
        <f>(_raw_predictions_!B263*(1-_raw_predictions_!$M263*'Score Dashboard'!$B$2) + 'Score Dashboard'!$B$2*_raw_predictions_!$M263*_coefficients_!B$12- _coefficients_!B$2)/_coefficients_!B$7</f>
        <v>0.39942388762034464</v>
      </c>
      <c r="C263">
        <f>(_raw_predictions_!C263*(1-_raw_predictions_!$M263*'Score Dashboard'!$B$2) + 'Score Dashboard'!$B$2*_raw_predictions_!$M263*_coefficients_!C$12- _coefficients_!C$2)/_coefficients_!C$7</f>
        <v>1.7252249996732487</v>
      </c>
      <c r="D263">
        <f>(_raw_predictions_!D263*(1-_raw_predictions_!$M263*'Score Dashboard'!$B$2) + 'Score Dashboard'!$B$2*_raw_predictions_!$M263*_coefficients_!D$12- _coefficients_!D$2)/_coefficients_!D$7</f>
        <v>1.0342018920588345</v>
      </c>
      <c r="E263">
        <f>(_raw_predictions_!E263*(1-_raw_predictions_!$M263*'Score Dashboard'!$B$2) + 'Score Dashboard'!$B$2*_raw_predictions_!$M263*_coefficients_!E$12- _coefficients_!E$2)/_coefficients_!E$7</f>
        <v>-3.7583897832904549E-2</v>
      </c>
      <c r="F263">
        <f>(_raw_predictions_!F263*(1-_raw_predictions_!$M263*'Score Dashboard'!$B$2) + 'Score Dashboard'!$B$2*_raw_predictions_!$M263*_coefficients_!F$12- _coefficients_!F$2)/_coefficients_!F$7</f>
        <v>-0.12864390724484048</v>
      </c>
      <c r="G263">
        <f>(_raw_predictions_!G263*(1-_raw_predictions_!$M263*'Score Dashboard'!$B$2) + 'Score Dashboard'!$B$2*_raw_predictions_!$M263*_coefficients_!G$12- _coefficients_!G$2)/_coefficients_!G$7</f>
        <v>-0.58241500217589715</v>
      </c>
      <c r="H263">
        <f>(_coefficients_!H$2 - _raw_predictions_!H263*(1-_raw_predictions_!$M263*'Score Dashboard'!$B$2) - _raw_predictions_!$M263*'Score Dashboard'!$B$2*_coefficients_!H$12)/_coefficients_!H$7</f>
        <v>-1.0396975282687111</v>
      </c>
      <c r="I263">
        <f>(1-_raw_predictions_!$M263*'Score Dashboard'!$B$2) * _raw_predictions_!I263/_coefficients_!L$2 * (_raw_predictions_!J263-_coefficients_!I$2)/_coefficients_!I$7</f>
        <v>-0.59686564746386983</v>
      </c>
      <c r="J263">
        <f>(1-_raw_predictions_!$M263*'Score Dashboard'!$B$2) *_raw_predictions_!K263/_coefficients_!M$2 * (_raw_predictions_!L263-_coefficients_!J$2)/_coefficients_!J$7</f>
        <v>0.76264455884034654</v>
      </c>
      <c r="K263">
        <f t="shared" si="4"/>
        <v>1.5362893552065517</v>
      </c>
    </row>
    <row r="264" spans="1:11">
      <c r="A264" t="str">
        <f>_raw_predictions_!A264</f>
        <v>Dillon Brooks</v>
      </c>
      <c r="B264">
        <f>(_raw_predictions_!B264*(1-_raw_predictions_!$M264*'Score Dashboard'!$B$2) + 'Score Dashboard'!$B$2*_raw_predictions_!$M264*_coefficients_!B$12- _coefficients_!B$2)/_coefficients_!B$7</f>
        <v>-0.10110736530681889</v>
      </c>
      <c r="C264">
        <f>(_raw_predictions_!C264*(1-_raw_predictions_!$M264*'Score Dashboard'!$B$2) + 'Score Dashboard'!$B$2*_raw_predictions_!$M264*_coefficients_!C$12- _coefficients_!C$2)/_coefficients_!C$7</f>
        <v>-0.55107988574643219</v>
      </c>
      <c r="D264">
        <f>(_raw_predictions_!D264*(1-_raw_predictions_!$M264*'Score Dashboard'!$B$2) + 'Score Dashboard'!$B$2*_raw_predictions_!$M264*_coefficients_!D$12- _coefficients_!D$2)/_coefficients_!D$7</f>
        <v>-0.36322333683905333</v>
      </c>
      <c r="E264">
        <f>(_raw_predictions_!E264*(1-_raw_predictions_!$M264*'Score Dashboard'!$B$2) + 'Score Dashboard'!$B$2*_raw_predictions_!$M264*_coefficients_!E$12- _coefficients_!E$2)/_coefficients_!E$7</f>
        <v>-6.5741512417990676E-4</v>
      </c>
      <c r="F264">
        <f>(_raw_predictions_!F264*(1-_raw_predictions_!$M264*'Score Dashboard'!$B$2) + 'Score Dashboard'!$B$2*_raw_predictions_!$M264*_coefficients_!F$12- _coefficients_!F$2)/_coefficients_!F$7</f>
        <v>-0.47242506334022971</v>
      </c>
      <c r="G264">
        <f>(_raw_predictions_!G264*(1-_raw_predictions_!$M264*'Score Dashboard'!$B$2) + 'Score Dashboard'!$B$2*_raw_predictions_!$M264*_coefficients_!G$12- _coefficients_!G$2)/_coefficients_!G$7</f>
        <v>0.18826312765757341</v>
      </c>
      <c r="H264">
        <f>(_coefficients_!H$2 - _raw_predictions_!H264*(1-_raw_predictions_!$M264*'Score Dashboard'!$B$2) - _raw_predictions_!$M264*'Score Dashboard'!$B$2*_coefficients_!H$12)/_coefficients_!H$7</f>
        <v>0.21849610012307988</v>
      </c>
      <c r="I264">
        <f>(1-_raw_predictions_!$M264*'Score Dashboard'!$B$2) * _raw_predictions_!I264/_coefficients_!L$2 * (_raw_predictions_!J264-_coefficients_!I$2)/_coefficients_!I$7</f>
        <v>9.008045193222261E-2</v>
      </c>
      <c r="J264">
        <f>(1-_raw_predictions_!$M264*'Score Dashboard'!$B$2) *_raw_predictions_!K264/_coefficients_!M$2 * (_raw_predictions_!L264-_coefficients_!J$2)/_coefficients_!J$7</f>
        <v>-0.61895922623011046</v>
      </c>
      <c r="K264">
        <f t="shared" si="4"/>
        <v>-1.6106126128739486</v>
      </c>
    </row>
    <row r="265" spans="1:11">
      <c r="A265" t="str">
        <f>_raw_predictions_!A265</f>
        <v>Dewayne Dedmon</v>
      </c>
      <c r="B265">
        <f>(_raw_predictions_!B265*(1-_raw_predictions_!$M265*'Score Dashboard'!$B$2) + 'Score Dashboard'!$B$2*_raw_predictions_!$M265*_coefficients_!B$12- _coefficients_!B$2)/_coefficients_!B$7</f>
        <v>-1.0222903786221487</v>
      </c>
      <c r="C265">
        <f>(_raw_predictions_!C265*(1-_raw_predictions_!$M265*'Score Dashboard'!$B$2) + 'Score Dashboard'!$B$2*_raw_predictions_!$M265*_coefficients_!C$12- _coefficients_!C$2)/_coefficients_!C$7</f>
        <v>-0.64508779120482551</v>
      </c>
      <c r="D265">
        <f>(_raw_predictions_!D265*(1-_raw_predictions_!$M265*'Score Dashboard'!$B$2) + 'Score Dashboard'!$B$2*_raw_predictions_!$M265*_coefficients_!D$12- _coefficients_!D$2)/_coefficients_!D$7</f>
        <v>-0.85760639689809581</v>
      </c>
      <c r="E265">
        <f>(_raw_predictions_!E265*(1-_raw_predictions_!$M265*'Score Dashboard'!$B$2) + 'Score Dashboard'!$B$2*_raw_predictions_!$M265*_coefficients_!E$12- _coefficients_!E$2)/_coefficients_!E$7</f>
        <v>-0.70767704759126371</v>
      </c>
      <c r="F265">
        <f>(_raw_predictions_!F265*(1-_raw_predictions_!$M265*'Score Dashboard'!$B$2) + 'Score Dashboard'!$B$2*_raw_predictions_!$M265*_coefficients_!F$12- _coefficients_!F$2)/_coefficients_!F$7</f>
        <v>-0.2992074513903441</v>
      </c>
      <c r="G265">
        <f>(_raw_predictions_!G265*(1-_raw_predictions_!$M265*'Score Dashboard'!$B$2) + 'Score Dashboard'!$B$2*_raw_predictions_!$M265*_coefficients_!G$12- _coefficients_!G$2)/_coefficients_!G$7</f>
        <v>-0.72653505785798123</v>
      </c>
      <c r="H265">
        <f>(_coefficients_!H$2 - _raw_predictions_!H265*(1-_raw_predictions_!$M265*'Score Dashboard'!$B$2) - _raw_predictions_!$M265*'Score Dashboard'!$B$2*_coefficients_!H$12)/_coefficients_!H$7</f>
        <v>0.82213339142573949</v>
      </c>
      <c r="I265">
        <f>(1-_raw_predictions_!$M265*'Score Dashboard'!$B$2) * _raw_predictions_!I265/_coefficients_!L$2 * (_raw_predictions_!J265-_coefficients_!I$2)/_coefficients_!I$7</f>
        <v>-4.8171542695149713E-2</v>
      </c>
      <c r="J265">
        <f>(1-_raw_predictions_!$M265*'Score Dashboard'!$B$2) *_raw_predictions_!K265/_coefficients_!M$2 * (_raw_predictions_!L265-_coefficients_!J$2)/_coefficients_!J$7</f>
        <v>2.0108163821748831E-2</v>
      </c>
      <c r="K265">
        <f t="shared" si="4"/>
        <v>-3.4643341110123211</v>
      </c>
    </row>
    <row r="266" spans="1:11">
      <c r="A266" t="str">
        <f>_raw_predictions_!A266</f>
        <v>Devonte' Graham</v>
      </c>
      <c r="B266">
        <f>(_raw_predictions_!B266*(1-_raw_predictions_!$M266*'Score Dashboard'!$B$2) + 'Score Dashboard'!$B$2*_raw_predictions_!$M266*_coefficients_!B$12- _coefficients_!B$2)/_coefficients_!B$7</f>
        <v>-0.69348360279054255</v>
      </c>
      <c r="C266">
        <f>(_raw_predictions_!C266*(1-_raw_predictions_!$M266*'Score Dashboard'!$B$2) + 'Score Dashboard'!$B$2*_raw_predictions_!$M266*_coefficients_!C$12- _coefficients_!C$2)/_coefficients_!C$7</f>
        <v>-0.86501650821329057</v>
      </c>
      <c r="D266">
        <f>(_raw_predictions_!D266*(1-_raw_predictions_!$M266*'Score Dashboard'!$B$2) + 'Score Dashboard'!$B$2*_raw_predictions_!$M266*_coefficients_!D$12- _coefficients_!D$2)/_coefficients_!D$7</f>
        <v>-0.25075727863245029</v>
      </c>
      <c r="E266">
        <f>(_raw_predictions_!E266*(1-_raw_predictions_!$M266*'Score Dashboard'!$B$2) + 'Score Dashboard'!$B$2*_raw_predictions_!$M266*_coefficients_!E$12- _coefficients_!E$2)/_coefficients_!E$7</f>
        <v>-0.29114046869760041</v>
      </c>
      <c r="F266">
        <f>(_raw_predictions_!F266*(1-_raw_predictions_!$M266*'Score Dashboard'!$B$2) + 'Score Dashboard'!$B$2*_raw_predictions_!$M266*_coefficients_!F$12- _coefficients_!F$2)/_coefficients_!F$7</f>
        <v>-0.5285239741177602</v>
      </c>
      <c r="G266">
        <f>(_raw_predictions_!G266*(1-_raw_predictions_!$M266*'Score Dashboard'!$B$2) + 'Score Dashboard'!$B$2*_raw_predictions_!$M266*_coefficients_!G$12- _coefficients_!G$2)/_coefficients_!G$7</f>
        <v>0.10696984786105815</v>
      </c>
      <c r="H266">
        <f>(_coefficients_!H$2 - _raw_predictions_!H266*(1-_raw_predictions_!$M266*'Score Dashboard'!$B$2) - _raw_predictions_!$M266*'Score Dashboard'!$B$2*_coefficients_!H$12)/_coefficients_!H$7</f>
        <v>0.56665324192548716</v>
      </c>
      <c r="I266">
        <f>(1-_raw_predictions_!$M266*'Score Dashboard'!$B$2) * _raw_predictions_!I266/_coefficients_!L$2 * (_raw_predictions_!J266-_coefficients_!I$2)/_coefficients_!I$7</f>
        <v>-2.0319610580400688E-2</v>
      </c>
      <c r="J266">
        <f>(1-_raw_predictions_!$M266*'Score Dashboard'!$B$2) *_raw_predictions_!K266/_coefficients_!M$2 * (_raw_predictions_!L266-_coefficients_!J$2)/_coefficients_!J$7</f>
        <v>-0.37439746261761214</v>
      </c>
      <c r="K266">
        <f t="shared" si="4"/>
        <v>-2.3500158158631117</v>
      </c>
    </row>
    <row r="267" spans="1:11">
      <c r="A267" t="str">
        <f>_raw_predictions_!A267</f>
        <v>Devon Dotson</v>
      </c>
      <c r="B267">
        <f>(_raw_predictions_!B267*(1-_raw_predictions_!$M267*'Score Dashboard'!$B$2) + 'Score Dashboard'!$B$2*_raw_predictions_!$M267*_coefficients_!B$12- _coefficients_!B$2)/_coefficients_!B$7</f>
        <v>-0.85544518954794213</v>
      </c>
      <c r="C267">
        <f>(_raw_predictions_!C267*(1-_raw_predictions_!$M267*'Score Dashboard'!$B$2) + 'Score Dashboard'!$B$2*_raw_predictions_!$M267*_coefficients_!C$12- _coefficients_!C$2)/_coefficients_!C$7</f>
        <v>-0.76594162611414962</v>
      </c>
      <c r="D267">
        <f>(_raw_predictions_!D267*(1-_raw_predictions_!$M267*'Score Dashboard'!$B$2) + 'Score Dashboard'!$B$2*_raw_predictions_!$M267*_coefficients_!D$12- _coefficients_!D$2)/_coefficients_!D$7</f>
        <v>-0.56764805725347545</v>
      </c>
      <c r="E267">
        <f>(_raw_predictions_!E267*(1-_raw_predictions_!$M267*'Score Dashboard'!$B$2) + 'Score Dashboard'!$B$2*_raw_predictions_!$M267*_coefficients_!E$12- _coefficients_!E$2)/_coefficients_!E$7</f>
        <v>-0.42307200911920761</v>
      </c>
      <c r="F267">
        <f>(_raw_predictions_!F267*(1-_raw_predictions_!$M267*'Score Dashboard'!$B$2) + 'Score Dashboard'!$B$2*_raw_predictions_!$M267*_coefficients_!F$12- _coefficients_!F$2)/_coefficients_!F$7</f>
        <v>-0.46913295153478618</v>
      </c>
      <c r="G267">
        <f>(_raw_predictions_!G267*(1-_raw_predictions_!$M267*'Score Dashboard'!$B$2) + 'Score Dashboard'!$B$2*_raw_predictions_!$M267*_coefficients_!G$12- _coefficients_!G$2)/_coefficients_!G$7</f>
        <v>-0.54179767059503969</v>
      </c>
      <c r="H267">
        <f>(_coefficients_!H$2 - _raw_predictions_!H267*(1-_raw_predictions_!$M267*'Score Dashboard'!$B$2) - _raw_predictions_!$M267*'Score Dashboard'!$B$2*_coefficients_!H$12)/_coefficients_!H$7</f>
        <v>0.63865706684334866</v>
      </c>
      <c r="I267">
        <f>(1-_raw_predictions_!$M267*'Score Dashboard'!$B$2) * _raw_predictions_!I267/_coefficients_!L$2 * (_raw_predictions_!J267-_coefficients_!I$2)/_coefficients_!I$7</f>
        <v>-1.7919131916583383E-2</v>
      </c>
      <c r="J267">
        <f>(1-_raw_predictions_!$M267*'Score Dashboard'!$B$2) *_raw_predictions_!K267/_coefficients_!M$2 * (_raw_predictions_!L267-_coefficients_!J$2)/_coefficients_!J$7</f>
        <v>-6.1021529601199359E-2</v>
      </c>
      <c r="K267">
        <f t="shared" si="4"/>
        <v>-3.0633210988390349</v>
      </c>
    </row>
    <row r="268" spans="1:11">
      <c r="A268" t="str">
        <f>_raw_predictions_!A268</f>
        <v>Devin Vassell</v>
      </c>
      <c r="B268">
        <f>(_raw_predictions_!B268*(1-_raw_predictions_!$M268*'Score Dashboard'!$B$2) + 'Score Dashboard'!$B$2*_raw_predictions_!$M268*_coefficients_!B$12- _coefficients_!B$2)/_coefficients_!B$7</f>
        <v>1.9320647745067605E-2</v>
      </c>
      <c r="C268">
        <f>(_raw_predictions_!C268*(1-_raw_predictions_!$M268*'Score Dashboard'!$B$2) + 'Score Dashboard'!$B$2*_raw_predictions_!$M268*_coefficients_!C$12- _coefficients_!C$2)/_coefficients_!C$7</f>
        <v>-0.52169688068258036</v>
      </c>
      <c r="D268">
        <f>(_raw_predictions_!D268*(1-_raw_predictions_!$M268*'Score Dashboard'!$B$2) + 'Score Dashboard'!$B$2*_raw_predictions_!$M268*_coefficients_!D$12- _coefficients_!D$2)/_coefficients_!D$7</f>
        <v>-0.21293928799861664</v>
      </c>
      <c r="E268">
        <f>(_raw_predictions_!E268*(1-_raw_predictions_!$M268*'Score Dashboard'!$B$2) + 'Score Dashboard'!$B$2*_raw_predictions_!$M268*_coefficients_!E$12- _coefficients_!E$2)/_coefficients_!E$7</f>
        <v>9.8578564611723096E-2</v>
      </c>
      <c r="F268">
        <f>(_raw_predictions_!F268*(1-_raw_predictions_!$M268*'Score Dashboard'!$B$2) + 'Score Dashboard'!$B$2*_raw_predictions_!$M268*_coefficients_!F$12- _coefficients_!F$2)/_coefficients_!F$7</f>
        <v>-0.24843247913914734</v>
      </c>
      <c r="G268">
        <f>(_raw_predictions_!G268*(1-_raw_predictions_!$M268*'Score Dashboard'!$B$2) + 'Score Dashboard'!$B$2*_raw_predictions_!$M268*_coefficients_!G$12- _coefficients_!G$2)/_coefficients_!G$7</f>
        <v>0.32460610636206222</v>
      </c>
      <c r="H268">
        <f>(_coefficients_!H$2 - _raw_predictions_!H268*(1-_raw_predictions_!$M268*'Score Dashboard'!$B$2) - _raw_predictions_!$M268*'Score Dashboard'!$B$2*_coefficients_!H$12)/_coefficients_!H$7</f>
        <v>0.2779596567968628</v>
      </c>
      <c r="I268">
        <f>(1-_raw_predictions_!$M268*'Score Dashboard'!$B$2) * _raw_predictions_!I268/_coefficients_!L$2 * (_raw_predictions_!J268-_coefficients_!I$2)/_coefficients_!I$7</f>
        <v>5.7466399684561263E-2</v>
      </c>
      <c r="J268">
        <f>(1-_raw_predictions_!$M268*'Score Dashboard'!$B$2) *_raw_predictions_!K268/_coefficients_!M$2 * (_raw_predictions_!L268-_coefficients_!J$2)/_coefficients_!J$7</f>
        <v>-0.45358527362825884</v>
      </c>
      <c r="K268">
        <f t="shared" si="4"/>
        <v>-0.65872254624832616</v>
      </c>
    </row>
    <row r="269" spans="1:11">
      <c r="A269" t="str">
        <f>_raw_predictions_!A269</f>
        <v>Devin Booker</v>
      </c>
      <c r="B269">
        <f>(_raw_predictions_!B269*(1-_raw_predictions_!$M269*'Score Dashboard'!$B$2) + 'Score Dashboard'!$B$2*_raw_predictions_!$M269*_coefficients_!B$12- _coefficients_!B$2)/_coefficients_!B$7</f>
        <v>0.96522679769104192</v>
      </c>
      <c r="C269">
        <f>(_raw_predictions_!C269*(1-_raw_predictions_!$M269*'Score Dashboard'!$B$2) + 'Score Dashboard'!$B$2*_raw_predictions_!$M269*_coefficients_!C$12- _coefficients_!C$2)/_coefficients_!C$7</f>
        <v>-0.25682446703416462</v>
      </c>
      <c r="D269">
        <f>(_raw_predictions_!D269*(1-_raw_predictions_!$M269*'Score Dashboard'!$B$2) + 'Score Dashboard'!$B$2*_raw_predictions_!$M269*_coefficients_!D$12- _coefficients_!D$2)/_coefficients_!D$7</f>
        <v>0.46920368624651321</v>
      </c>
      <c r="E269">
        <f>(_raw_predictions_!E269*(1-_raw_predictions_!$M269*'Score Dashboard'!$B$2) + 'Score Dashboard'!$B$2*_raw_predictions_!$M269*_coefficients_!E$12- _coefficients_!E$2)/_coefficients_!E$7</f>
        <v>2.6355263760027194E-2</v>
      </c>
      <c r="F269">
        <f>(_raw_predictions_!F269*(1-_raw_predictions_!$M269*'Score Dashboard'!$B$2) + 'Score Dashboard'!$B$2*_raw_predictions_!$M269*_coefficients_!F$12- _coefficients_!F$2)/_coefficients_!F$7</f>
        <v>-0.37207181968965303</v>
      </c>
      <c r="G269">
        <f>(_raw_predictions_!G269*(1-_raw_predictions_!$M269*'Score Dashboard'!$B$2) + 'Score Dashboard'!$B$2*_raw_predictions_!$M269*_coefficients_!G$12- _coefficients_!G$2)/_coefficients_!G$7</f>
        <v>0.38568723058377641</v>
      </c>
      <c r="H269">
        <f>(_coefficients_!H$2 - _raw_predictions_!H269*(1-_raw_predictions_!$M269*'Score Dashboard'!$B$2) - _raw_predictions_!$M269*'Score Dashboard'!$B$2*_coefficients_!H$12)/_coefficients_!H$7</f>
        <v>-0.67210500462475975</v>
      </c>
      <c r="I269">
        <f>(1-_raw_predictions_!$M269*'Score Dashboard'!$B$2) * _raw_predictions_!I269/_coefficients_!L$2 * (_raw_predictions_!J269-_coefficients_!I$2)/_coefficients_!I$7</f>
        <v>0.64077206731721637</v>
      </c>
      <c r="J269">
        <f>(1-_raw_predictions_!$M269*'Score Dashboard'!$B$2) *_raw_predictions_!K269/_coefficients_!M$2 * (_raw_predictions_!L269-_coefficients_!J$2)/_coefficients_!J$7</f>
        <v>-6.0534764557814084E-2</v>
      </c>
      <c r="K269">
        <f t="shared" si="4"/>
        <v>1.1257089896921837</v>
      </c>
    </row>
    <row r="270" spans="1:11">
      <c r="A270" t="str">
        <f>_raw_predictions_!A270</f>
        <v>Desmond Bane</v>
      </c>
      <c r="B270">
        <f>(_raw_predictions_!B270*(1-_raw_predictions_!$M270*'Score Dashboard'!$B$2) + 'Score Dashboard'!$B$2*_raw_predictions_!$M270*_coefficients_!B$12- _coefficients_!B$2)/_coefficients_!B$7</f>
        <v>0.45956588278480498</v>
      </c>
      <c r="C270">
        <f>(_raw_predictions_!C270*(1-_raw_predictions_!$M270*'Score Dashboard'!$B$2) + 'Score Dashboard'!$B$2*_raw_predictions_!$M270*_coefficients_!C$12- _coefficients_!C$2)/_coefficients_!C$7</f>
        <v>-0.16696933004991757</v>
      </c>
      <c r="D270">
        <f>(_raw_predictions_!D270*(1-_raw_predictions_!$M270*'Score Dashboard'!$B$2) + 'Score Dashboard'!$B$2*_raw_predictions_!$M270*_coefficients_!D$12- _coefficients_!D$2)/_coefficients_!D$7</f>
        <v>0.25894323758731941</v>
      </c>
      <c r="E270">
        <f>(_raw_predictions_!E270*(1-_raw_predictions_!$M270*'Score Dashboard'!$B$2) + 'Score Dashboard'!$B$2*_raw_predictions_!$M270*_coefficients_!E$12- _coefficients_!E$2)/_coefficients_!E$7</f>
        <v>0.24129042486000524</v>
      </c>
      <c r="F270">
        <f>(_raw_predictions_!F270*(1-_raw_predictions_!$M270*'Score Dashboard'!$B$2) + 'Score Dashboard'!$B$2*_raw_predictions_!$M270*_coefficients_!F$12- _coefficients_!F$2)/_coefficients_!F$7</f>
        <v>-0.31407456214996982</v>
      </c>
      <c r="G270">
        <f>(_raw_predictions_!G270*(1-_raw_predictions_!$M270*'Score Dashboard'!$B$2) + 'Score Dashboard'!$B$2*_raw_predictions_!$M270*_coefficients_!G$12- _coefficients_!G$2)/_coefficients_!G$7</f>
        <v>0.89818821370876256</v>
      </c>
      <c r="H270">
        <f>(_coefficients_!H$2 - _raw_predictions_!H270*(1-_raw_predictions_!$M270*'Score Dashboard'!$B$2) - _raw_predictions_!$M270*'Score Dashboard'!$B$2*_coefficients_!H$12)/_coefficients_!H$7</f>
        <v>-0.28158125757853758</v>
      </c>
      <c r="I270">
        <f>(1-_raw_predictions_!$M270*'Score Dashboard'!$B$2) * _raw_predictions_!I270/_coefficients_!L$2 * (_raw_predictions_!J270-_coefficients_!I$2)/_coefficients_!I$7</f>
        <v>0.2753894092462752</v>
      </c>
      <c r="J270">
        <f>(1-_raw_predictions_!$M270*'Score Dashboard'!$B$2) *_raw_predictions_!K270/_coefficients_!M$2 * (_raw_predictions_!L270-_coefficients_!J$2)/_coefficients_!J$7</f>
        <v>-0.21811496346493009</v>
      </c>
      <c r="K270">
        <f t="shared" si="4"/>
        <v>1.1526370549438125</v>
      </c>
    </row>
    <row r="271" spans="1:11">
      <c r="A271" t="str">
        <f>_raw_predictions_!A271</f>
        <v>Derrick White</v>
      </c>
      <c r="B271">
        <f>(_raw_predictions_!B271*(1-_raw_predictions_!$M271*'Score Dashboard'!$B$2) + 'Score Dashboard'!$B$2*_raw_predictions_!$M271*_coefficients_!B$12- _coefficients_!B$2)/_coefficients_!B$7</f>
        <v>-0.24602515833005664</v>
      </c>
      <c r="C271">
        <f>(_raw_predictions_!C271*(1-_raw_predictions_!$M271*'Score Dashboard'!$B$2) + 'Score Dashboard'!$B$2*_raw_predictions_!$M271*_coefficients_!C$12- _coefficients_!C$2)/_coefficients_!C$7</f>
        <v>-0.43117571875504801</v>
      </c>
      <c r="D271">
        <f>(_raw_predictions_!D271*(1-_raw_predictions_!$M271*'Score Dashboard'!$B$2) + 'Score Dashboard'!$B$2*_raw_predictions_!$M271*_coefficients_!D$12- _coefficients_!D$2)/_coefficients_!D$7</f>
        <v>0.18172610284405777</v>
      </c>
      <c r="E271">
        <f>(_raw_predictions_!E271*(1-_raw_predictions_!$M271*'Score Dashboard'!$B$2) + 'Score Dashboard'!$B$2*_raw_predictions_!$M271*_coefficients_!E$12- _coefficients_!E$2)/_coefficients_!E$7</f>
        <v>-0.10443041493513894</v>
      </c>
      <c r="F271">
        <f>(_raw_predictions_!F271*(1-_raw_predictions_!$M271*'Score Dashboard'!$B$2) + 'Score Dashboard'!$B$2*_raw_predictions_!$M271*_coefficients_!F$12- _coefficients_!F$2)/_coefficients_!F$7</f>
        <v>0.31865858059037044</v>
      </c>
      <c r="G271">
        <f>(_raw_predictions_!G271*(1-_raw_predictions_!$M271*'Score Dashboard'!$B$2) + 'Score Dashboard'!$B$2*_raw_predictions_!$M271*_coefficients_!G$12- _coefficients_!G$2)/_coefficients_!G$7</f>
        <v>0.28281931734686322</v>
      </c>
      <c r="H271">
        <f>(_coefficients_!H$2 - _raw_predictions_!H271*(1-_raw_predictions_!$M271*'Score Dashboard'!$B$2) - _raw_predictions_!$M271*'Score Dashboard'!$B$2*_coefficients_!H$12)/_coefficients_!H$7</f>
        <v>0.30808368660324437</v>
      </c>
      <c r="I271">
        <f>(1-_raw_predictions_!$M271*'Score Dashboard'!$B$2) * _raw_predictions_!I271/_coefficients_!L$2 * (_raw_predictions_!J271-_coefficients_!I$2)/_coefficients_!I$7</f>
        <v>0.18451036114981317</v>
      </c>
      <c r="J271">
        <f>(1-_raw_predictions_!$M271*'Score Dashboard'!$B$2) *_raw_predictions_!K271/_coefficients_!M$2 * (_raw_predictions_!L271-_coefficients_!J$2)/_coefficients_!J$7</f>
        <v>-0.33052175273603807</v>
      </c>
      <c r="K271">
        <f t="shared" si="4"/>
        <v>0.16364500377806729</v>
      </c>
    </row>
    <row r="272" spans="1:11">
      <c r="A272" t="str">
        <f>_raw_predictions_!A272</f>
        <v>Derrick Rose</v>
      </c>
      <c r="B272">
        <f>(_raw_predictions_!B272*(1-_raw_predictions_!$M272*'Score Dashboard'!$B$2) + 'Score Dashboard'!$B$2*_raw_predictions_!$M272*_coefficients_!B$12- _coefficients_!B$2)/_coefficients_!B$7</f>
        <v>-0.83094766012991939</v>
      </c>
      <c r="C272">
        <f>(_raw_predictions_!C272*(1-_raw_predictions_!$M272*'Score Dashboard'!$B$2) + 'Score Dashboard'!$B$2*_raw_predictions_!$M272*_coefficients_!C$12- _coefficients_!C$2)/_coefficients_!C$7</f>
        <v>-0.87708471179571135</v>
      </c>
      <c r="D272">
        <f>(_raw_predictions_!D272*(1-_raw_predictions_!$M272*'Score Dashboard'!$B$2) + 'Score Dashboard'!$B$2*_raw_predictions_!$M272*_coefficients_!D$12- _coefficients_!D$2)/_coefficients_!D$7</f>
        <v>-0.21693402093828387</v>
      </c>
      <c r="E272">
        <f>(_raw_predictions_!E272*(1-_raw_predictions_!$M272*'Score Dashboard'!$B$2) + 'Score Dashboard'!$B$2*_raw_predictions_!$M272*_coefficients_!E$12- _coefficients_!E$2)/_coefficients_!E$7</f>
        <v>-0.4314192147834891</v>
      </c>
      <c r="F272">
        <f>(_raw_predictions_!F272*(1-_raw_predictions_!$M272*'Score Dashboard'!$B$2) + 'Score Dashboard'!$B$2*_raw_predictions_!$M272*_coefficients_!F$12- _coefficients_!F$2)/_coefficients_!F$7</f>
        <v>-0.46231969661246952</v>
      </c>
      <c r="G272">
        <f>(_raw_predictions_!G272*(1-_raw_predictions_!$M272*'Score Dashboard'!$B$2) + 'Score Dashboard'!$B$2*_raw_predictions_!$M272*_coefficients_!G$12- _coefficients_!G$2)/_coefficients_!G$7</f>
        <v>-0.51551435562339909</v>
      </c>
      <c r="H272">
        <f>(_coefficients_!H$2 - _raw_predictions_!H272*(1-_raw_predictions_!$M272*'Score Dashboard'!$B$2) - _raw_predictions_!$M272*'Score Dashboard'!$B$2*_coefficients_!H$12)/_coefficients_!H$7</f>
        <v>0.41976223658021328</v>
      </c>
      <c r="I272">
        <f>(1-_raw_predictions_!$M272*'Score Dashboard'!$B$2) * _raw_predictions_!I272/_coefficients_!L$2 * (_raw_predictions_!J272-_coefficients_!I$2)/_coefficients_!I$7</f>
        <v>9.865350895983763E-3</v>
      </c>
      <c r="J272">
        <f>(1-_raw_predictions_!$M272*'Score Dashboard'!$B$2) *_raw_predictions_!K272/_coefficients_!M$2 * (_raw_predictions_!L272-_coefficients_!J$2)/_coefficients_!J$7</f>
        <v>-0.11077153144745236</v>
      </c>
      <c r="K272">
        <f t="shared" si="4"/>
        <v>-3.015363603854528</v>
      </c>
    </row>
    <row r="273" spans="1:11">
      <c r="A273" t="str">
        <f>_raw_predictions_!A273</f>
        <v>Derrick Jones Jr.</v>
      </c>
      <c r="B273">
        <f>(_raw_predictions_!B273*(1-_raw_predictions_!$M273*'Score Dashboard'!$B$2) + 'Score Dashboard'!$B$2*_raw_predictions_!$M273*_coefficients_!B$12- _coefficients_!B$2)/_coefficients_!B$7</f>
        <v>-0.93363994833713893</v>
      </c>
      <c r="C273">
        <f>(_raw_predictions_!C273*(1-_raw_predictions_!$M273*'Score Dashboard'!$B$2) + 'Score Dashboard'!$B$2*_raw_predictions_!$M273*_coefficients_!C$12- _coefficients_!C$2)/_coefficients_!C$7</f>
        <v>-0.60477837855022409</v>
      </c>
      <c r="D273">
        <f>(_raw_predictions_!D273*(1-_raw_predictions_!$M273*'Score Dashboard'!$B$2) + 'Score Dashboard'!$B$2*_raw_predictions_!$M273*_coefficients_!D$12- _coefficients_!D$2)/_coefficients_!D$7</f>
        <v>-0.87532889924384205</v>
      </c>
      <c r="E273">
        <f>(_raw_predictions_!E273*(1-_raw_predictions_!$M273*'Score Dashboard'!$B$2) + 'Score Dashboard'!$B$2*_raw_predictions_!$M273*_coefficients_!E$12- _coefficients_!E$2)/_coefficients_!E$7</f>
        <v>-0.46325696053261295</v>
      </c>
      <c r="F273">
        <f>(_raw_predictions_!F273*(1-_raw_predictions_!$M273*'Score Dashboard'!$B$2) + 'Score Dashboard'!$B$2*_raw_predictions_!$M273*_coefficients_!F$12- _coefficients_!F$2)/_coefficients_!F$7</f>
        <v>-0.13093789036048448</v>
      </c>
      <c r="G273">
        <f>(_raw_predictions_!G273*(1-_raw_predictions_!$M273*'Score Dashboard'!$B$2) + 'Score Dashboard'!$B$2*_raw_predictions_!$M273*_coefficients_!G$12- _coefficients_!G$2)/_coefficients_!G$7</f>
        <v>-0.64138943020231409</v>
      </c>
      <c r="H273">
        <f>(_coefficients_!H$2 - _raw_predictions_!H273*(1-_raw_predictions_!$M273*'Score Dashboard'!$B$2) - _raw_predictions_!$M273*'Score Dashboard'!$B$2*_coefficients_!H$12)/_coefficients_!H$7</f>
        <v>0.83504193465088394</v>
      </c>
      <c r="I273">
        <f>(1-_raw_predictions_!$M273*'Score Dashboard'!$B$2) * _raw_predictions_!I273/_coefficients_!L$2 * (_raw_predictions_!J273-_coefficients_!I$2)/_coefficients_!I$7</f>
        <v>-5.6420792840983815E-2</v>
      </c>
      <c r="J273">
        <f>(1-_raw_predictions_!$M273*'Score Dashboard'!$B$2) *_raw_predictions_!K273/_coefficients_!M$2 * (_raw_predictions_!L273-_coefficients_!J$2)/_coefficients_!J$7</f>
        <v>8.9000767925468544E-3</v>
      </c>
      <c r="K273">
        <f t="shared" si="4"/>
        <v>-2.8618102886241692</v>
      </c>
    </row>
    <row r="274" spans="1:11">
      <c r="A274" t="str">
        <f>_raw_predictions_!A274</f>
        <v>Dereon Seabron</v>
      </c>
      <c r="B274">
        <f>(_raw_predictions_!B274*(1-_raw_predictions_!$M274*'Score Dashboard'!$B$2) + 'Score Dashboard'!$B$2*_raw_predictions_!$M274*_coefficients_!B$12- _coefficients_!B$2)/_coefficients_!B$7</f>
        <v>-0.9079910266057003</v>
      </c>
      <c r="C274">
        <f>(_raw_predictions_!C274*(1-_raw_predictions_!$M274*'Score Dashboard'!$B$2) + 'Score Dashboard'!$B$2*_raw_predictions_!$M274*_coefficients_!C$12- _coefficients_!C$2)/_coefficients_!C$7</f>
        <v>-0.81727577853081845</v>
      </c>
      <c r="D274">
        <f>(_raw_predictions_!D274*(1-_raw_predictions_!$M274*'Score Dashboard'!$B$2) + 'Score Dashboard'!$B$2*_raw_predictions_!$M274*_coefficients_!D$12- _coefficients_!D$2)/_coefficients_!D$7</f>
        <v>-0.75407831601582664</v>
      </c>
      <c r="E274">
        <f>(_raw_predictions_!E274*(1-_raw_predictions_!$M274*'Score Dashboard'!$B$2) + 'Score Dashboard'!$B$2*_raw_predictions_!$M274*_coefficients_!E$12- _coefficients_!E$2)/_coefficients_!E$7</f>
        <v>-0.60715679307592452</v>
      </c>
      <c r="F274">
        <f>(_raw_predictions_!F274*(1-_raw_predictions_!$M274*'Score Dashboard'!$B$2) + 'Score Dashboard'!$B$2*_raw_predictions_!$M274*_coefficients_!F$12- _coefficients_!F$2)/_coefficients_!F$7</f>
        <v>-0.50682247729527607</v>
      </c>
      <c r="G274">
        <f>(_raw_predictions_!G274*(1-_raw_predictions_!$M274*'Score Dashboard'!$B$2) + 'Score Dashboard'!$B$2*_raw_predictions_!$M274*_coefficients_!G$12- _coefficients_!G$2)/_coefficients_!G$7</f>
        <v>-0.592683886183759</v>
      </c>
      <c r="H274">
        <f>(_coefficients_!H$2 - _raw_predictions_!H274*(1-_raw_predictions_!$M274*'Score Dashboard'!$B$2) - _raw_predictions_!$M274*'Score Dashboard'!$B$2*_coefficients_!H$12)/_coefficients_!H$7</f>
        <v>0.78716813161283328</v>
      </c>
      <c r="I274">
        <f>(1-_raw_predictions_!$M274*'Score Dashboard'!$B$2) * _raw_predictions_!I274/_coefficients_!L$2 * (_raw_predictions_!J274-_coefficients_!I$2)/_coefficients_!I$7</f>
        <v>-2.2596831666468521E-2</v>
      </c>
      <c r="J274">
        <f>(1-_raw_predictions_!$M274*'Score Dashboard'!$B$2) *_raw_predictions_!K274/_coefficients_!M$2 * (_raw_predictions_!L274-_coefficients_!J$2)/_coefficients_!J$7</f>
        <v>-5.9454636942346047E-2</v>
      </c>
      <c r="K274">
        <f t="shared" si="4"/>
        <v>-3.4808916147032867</v>
      </c>
    </row>
    <row r="275" spans="1:11">
      <c r="A275" t="str">
        <f>_raw_predictions_!A275</f>
        <v>Chimezie Metu</v>
      </c>
      <c r="B275">
        <f>(_raw_predictions_!B275*(1-_raw_predictions_!$M275*'Score Dashboard'!$B$2) + 'Score Dashboard'!$B$2*_raw_predictions_!$M275*_coefficients_!B$12- _coefficients_!B$2)/_coefficients_!B$7</f>
        <v>-0.92916432459105791</v>
      </c>
      <c r="C275">
        <f>(_raw_predictions_!C275*(1-_raw_predictions_!$M275*'Score Dashboard'!$B$2) + 'Score Dashboard'!$B$2*_raw_predictions_!$M275*_coefficients_!C$12- _coefficients_!C$2)/_coefficients_!C$7</f>
        <v>-0.57402930827078147</v>
      </c>
      <c r="D275">
        <f>(_raw_predictions_!D275*(1-_raw_predictions_!$M275*'Score Dashboard'!$B$2) + 'Score Dashboard'!$B$2*_raw_predictions_!$M275*_coefficients_!D$12- _coefficients_!D$2)/_coefficients_!D$7</f>
        <v>-0.85390040274663792</v>
      </c>
      <c r="E275">
        <f>(_raw_predictions_!E275*(1-_raw_predictions_!$M275*'Score Dashboard'!$B$2) + 'Score Dashboard'!$B$2*_raw_predictions_!$M275*_coefficients_!E$12- _coefficients_!E$2)/_coefficients_!E$7</f>
        <v>-0.64395006433124025</v>
      </c>
      <c r="F275">
        <f>(_raw_predictions_!F275*(1-_raw_predictions_!$M275*'Score Dashboard'!$B$2) + 'Score Dashboard'!$B$2*_raw_predictions_!$M275*_coefficients_!F$12- _coefficients_!F$2)/_coefficients_!F$7</f>
        <v>-0.33706103735395582</v>
      </c>
      <c r="G275">
        <f>(_raw_predictions_!G275*(1-_raw_predictions_!$M275*'Score Dashboard'!$B$2) + 'Score Dashboard'!$B$2*_raw_predictions_!$M275*_coefficients_!G$12- _coefficients_!G$2)/_coefficients_!G$7</f>
        <v>-0.75566858163748429</v>
      </c>
      <c r="H275">
        <f>(_coefficients_!H$2 - _raw_predictions_!H275*(1-_raw_predictions_!$M275*'Score Dashboard'!$B$2) - _raw_predictions_!$M275*'Score Dashboard'!$B$2*_coefficients_!H$12)/_coefficients_!H$7</f>
        <v>0.74397300956955004</v>
      </c>
      <c r="I275">
        <f>(1-_raw_predictions_!$M275*'Score Dashboard'!$B$2) * _raw_predictions_!I275/_coefficients_!L$2 * (_raw_predictions_!J275-_coefficients_!I$2)/_coefficients_!I$7</f>
        <v>-0.10008685305027665</v>
      </c>
      <c r="J275">
        <f>(1-_raw_predictions_!$M275*'Score Dashboard'!$B$2) *_raw_predictions_!K275/_coefficients_!M$2 * (_raw_predictions_!L275-_coefficients_!J$2)/_coefficients_!J$7</f>
        <v>0.15502044435527745</v>
      </c>
      <c r="K275">
        <f t="shared" si="4"/>
        <v>-3.2948671180566063</v>
      </c>
    </row>
    <row r="276" spans="1:11">
      <c r="A276" t="str">
        <f>_raw_predictions_!A276</f>
        <v>Dennis Smith Jr.</v>
      </c>
      <c r="B276">
        <f>(_raw_predictions_!B276*(1-_raw_predictions_!$M276*'Score Dashboard'!$B$2) + 'Score Dashboard'!$B$2*_raw_predictions_!$M276*_coefficients_!B$12- _coefficients_!B$2)/_coefficients_!B$7</f>
        <v>-0.60370782398612666</v>
      </c>
      <c r="C276">
        <f>(_raw_predictions_!C276*(1-_raw_predictions_!$M276*'Score Dashboard'!$B$2) + 'Score Dashboard'!$B$2*_raw_predictions_!$M276*_coefficients_!C$12- _coefficients_!C$2)/_coefficients_!C$7</f>
        <v>-0.59659405327381654</v>
      </c>
      <c r="D276">
        <f>(_raw_predictions_!D276*(1-_raw_predictions_!$M276*'Score Dashboard'!$B$2) + 'Score Dashboard'!$B$2*_raw_predictions_!$M276*_coefficients_!D$12- _coefficients_!D$2)/_coefficients_!D$7</f>
        <v>0.18012272882293828</v>
      </c>
      <c r="E276">
        <f>(_raw_predictions_!E276*(1-_raw_predictions_!$M276*'Score Dashboard'!$B$2) + 'Score Dashboard'!$B$2*_raw_predictions_!$M276*_coefficients_!E$12- _coefficients_!E$2)/_coefficients_!E$7</f>
        <v>0.312187784404379</v>
      </c>
      <c r="F276">
        <f>(_raw_predictions_!F276*(1-_raw_predictions_!$M276*'Score Dashboard'!$B$2) + 'Score Dashboard'!$B$2*_raw_predictions_!$M276*_coefficients_!F$12- _coefficients_!F$2)/_coefficients_!F$7</f>
        <v>-0.23694683773829328</v>
      </c>
      <c r="G276">
        <f>(_raw_predictions_!G276*(1-_raw_predictions_!$M276*'Score Dashboard'!$B$2) + 'Score Dashboard'!$B$2*_raw_predictions_!$M276*_coefficients_!G$12- _coefficients_!G$2)/_coefficients_!G$7</f>
        <v>-0.50248974401035995</v>
      </c>
      <c r="H276">
        <f>(_coefficients_!H$2 - _raw_predictions_!H276*(1-_raw_predictions_!$M276*'Score Dashboard'!$B$2) - _raw_predictions_!$M276*'Score Dashboard'!$B$2*_coefficients_!H$12)/_coefficients_!H$7</f>
        <v>0.26954329235953772</v>
      </c>
      <c r="I276">
        <f>(1-_raw_predictions_!$M276*'Score Dashboard'!$B$2) * _raw_predictions_!I276/_coefficients_!L$2 * (_raw_predictions_!J276-_coefficients_!I$2)/_coefficients_!I$7</f>
        <v>-0.21996227236001317</v>
      </c>
      <c r="J276">
        <f>(1-_raw_predictions_!$M276*'Score Dashboard'!$B$2) *_raw_predictions_!K276/_coefficients_!M$2 * (_raw_predictions_!L276-_coefficients_!J$2)/_coefficients_!J$7</f>
        <v>-0.30343271386992249</v>
      </c>
      <c r="K276">
        <f t="shared" si="4"/>
        <v>-1.7012796396516769</v>
      </c>
    </row>
    <row r="277" spans="1:11">
      <c r="A277" t="str">
        <f>_raw_predictions_!A277</f>
        <v>Delon Wright</v>
      </c>
      <c r="B277">
        <f>(_raw_predictions_!B277*(1-_raw_predictions_!$M277*'Score Dashboard'!$B$2) + 'Score Dashboard'!$B$2*_raw_predictions_!$M277*_coefficients_!B$12- _coefficients_!B$2)/_coefficients_!B$7</f>
        <v>-0.82598439454273476</v>
      </c>
      <c r="C277">
        <f>(_raw_predictions_!C277*(1-_raw_predictions_!$M277*'Score Dashboard'!$B$2) + 'Score Dashboard'!$B$2*_raw_predictions_!$M277*_coefficients_!C$12- _coefficients_!C$2)/_coefficients_!C$7</f>
        <v>-0.54721707357832428</v>
      </c>
      <c r="D277">
        <f>(_raw_predictions_!D277*(1-_raw_predictions_!$M277*'Score Dashboard'!$B$2) + 'Score Dashboard'!$B$2*_raw_predictions_!$M277*_coefficients_!D$12- _coefficients_!D$2)/_coefficients_!D$7</f>
        <v>-3.8226565004668568E-2</v>
      </c>
      <c r="E277">
        <f>(_raw_predictions_!E277*(1-_raw_predictions_!$M277*'Score Dashboard'!$B$2) + 'Score Dashboard'!$B$2*_raw_predictions_!$M277*_coefficients_!E$12- _coefficients_!E$2)/_coefficients_!E$7</f>
        <v>0.65880082807861839</v>
      </c>
      <c r="F277">
        <f>(_raw_predictions_!F277*(1-_raw_predictions_!$M277*'Score Dashboard'!$B$2) + 'Score Dashboard'!$B$2*_raw_predictions_!$M277*_coefficients_!F$12- _coefficients_!F$2)/_coefficients_!F$7</f>
        <v>-0.34269170660764187</v>
      </c>
      <c r="G277">
        <f>(_raw_predictions_!G277*(1-_raw_predictions_!$M277*'Score Dashboard'!$B$2) + 'Score Dashboard'!$B$2*_raw_predictions_!$M277*_coefficients_!G$12- _coefficients_!G$2)/_coefficients_!G$7</f>
        <v>-0.46164934784101574</v>
      </c>
      <c r="H277">
        <f>(_coefficients_!H$2 - _raw_predictions_!H277*(1-_raw_predictions_!$M277*'Score Dashboard'!$B$2) - _raw_predictions_!$M277*'Score Dashboard'!$B$2*_coefficients_!H$12)/_coefficients_!H$7</f>
        <v>0.52133670700776868</v>
      </c>
      <c r="I277">
        <f>(1-_raw_predictions_!$M277*'Score Dashboard'!$B$2) * _raw_predictions_!I277/_coefficients_!L$2 * (_raw_predictions_!J277-_coefficients_!I$2)/_coefficients_!I$7</f>
        <v>3.3551374307421736E-2</v>
      </c>
      <c r="J277">
        <f>(1-_raw_predictions_!$M277*'Score Dashboard'!$B$2) *_raw_predictions_!K277/_coefficients_!M$2 * (_raw_predictions_!L277-_coefficients_!J$2)/_coefficients_!J$7</f>
        <v>-0.10963968204664554</v>
      </c>
      <c r="K277">
        <f t="shared" si="4"/>
        <v>-1.1117198602272218</v>
      </c>
    </row>
    <row r="278" spans="1:11">
      <c r="A278" t="str">
        <f>_raw_predictions_!A278</f>
        <v>Dejounte Murray</v>
      </c>
      <c r="B278">
        <f>(_raw_predictions_!B278*(1-_raw_predictions_!$M278*'Score Dashboard'!$B$2) + 'Score Dashboard'!$B$2*_raw_predictions_!$M278*_coefficients_!B$12- _coefficients_!B$2)/_coefficients_!B$7</f>
        <v>0.46871975815419731</v>
      </c>
      <c r="C278">
        <f>(_raw_predictions_!C278*(1-_raw_predictions_!$M278*'Score Dashboard'!$B$2) + 'Score Dashboard'!$B$2*_raw_predictions_!$M278*_coefficients_!C$12- _coefficients_!C$2)/_coefficients_!C$7</f>
        <v>6.2666857890759792E-2</v>
      </c>
      <c r="D278">
        <f>(_raw_predictions_!D278*(1-_raw_predictions_!$M278*'Score Dashboard'!$B$2) + 'Score Dashboard'!$B$2*_raw_predictions_!$M278*_coefficients_!D$12- _coefficients_!D$2)/_coefficients_!D$7</f>
        <v>0.85836543471669269</v>
      </c>
      <c r="E278">
        <f>(_raw_predictions_!E278*(1-_raw_predictions_!$M278*'Score Dashboard'!$B$2) + 'Score Dashboard'!$B$2*_raw_predictions_!$M278*_coefficients_!E$12- _coefficients_!E$2)/_coefficients_!E$7</f>
        <v>0.66158013961125017</v>
      </c>
      <c r="F278">
        <f>(_raw_predictions_!F278*(1-_raw_predictions_!$M278*'Score Dashboard'!$B$2) + 'Score Dashboard'!$B$2*_raw_predictions_!$M278*_coefficients_!F$12- _coefficients_!F$2)/_coefficients_!F$7</f>
        <v>-0.4195806211210133</v>
      </c>
      <c r="G278">
        <f>(_raw_predictions_!G278*(1-_raw_predictions_!$M278*'Score Dashboard'!$B$2) + 'Score Dashboard'!$B$2*_raw_predictions_!$M278*_coefficients_!G$12- _coefficients_!G$2)/_coefficients_!G$7</f>
        <v>0.15062933092198896</v>
      </c>
      <c r="H278">
        <f>(_coefficients_!H$2 - _raw_predictions_!H278*(1-_raw_predictions_!$M278*'Score Dashboard'!$B$2) - _raw_predictions_!$M278*'Score Dashboard'!$B$2*_coefficients_!H$12)/_coefficients_!H$7</f>
        <v>-0.30907463527200757</v>
      </c>
      <c r="I278">
        <f>(1-_raw_predictions_!$M278*'Score Dashboard'!$B$2) * _raw_predictions_!I278/_coefficients_!L$2 * (_raw_predictions_!J278-_coefficients_!I$2)/_coefficients_!I$7</f>
        <v>9.1112407894799782E-2</v>
      </c>
      <c r="J278">
        <f>(1-_raw_predictions_!$M278*'Score Dashboard'!$B$2) *_raw_predictions_!K278/_coefficients_!M$2 * (_raw_predictions_!L278-_coefficients_!J$2)/_coefficients_!J$7</f>
        <v>-0.42029610536184048</v>
      </c>
      <c r="K278">
        <f t="shared" si="4"/>
        <v>1.1441225674348274</v>
      </c>
    </row>
    <row r="279" spans="1:11">
      <c r="A279" t="str">
        <f>_raw_predictions_!A279</f>
        <v>Deandre Ayton</v>
      </c>
      <c r="B279">
        <f>(_raw_predictions_!B279*(1-_raw_predictions_!$M279*'Score Dashboard'!$B$2) + 'Score Dashboard'!$B$2*_raw_predictions_!$M279*_coefficients_!B$12- _coefficients_!B$2)/_coefficients_!B$7</f>
        <v>6.3058015557896779E-2</v>
      </c>
      <c r="C279">
        <f>(_raw_predictions_!C279*(1-_raw_predictions_!$M279*'Score Dashboard'!$B$2) + 'Score Dashboard'!$B$2*_raw_predictions_!$M279*_coefficients_!C$12- _coefficients_!C$2)/_coefficients_!C$7</f>
        <v>0.96517545847564767</v>
      </c>
      <c r="D279">
        <f>(_raw_predictions_!D279*(1-_raw_predictions_!$M279*'Score Dashboard'!$B$2) + 'Score Dashboard'!$B$2*_raw_predictions_!$M279*_coefficients_!D$12- _coefficients_!D$2)/_coefficients_!D$7</f>
        <v>-0.59349656734577438</v>
      </c>
      <c r="E279">
        <f>(_raw_predictions_!E279*(1-_raw_predictions_!$M279*'Score Dashboard'!$B$2) + 'Score Dashboard'!$B$2*_raw_predictions_!$M279*_coefficients_!E$12- _coefficients_!E$2)/_coefficients_!E$7</f>
        <v>-0.38221837116183238</v>
      </c>
      <c r="F279">
        <f>(_raw_predictions_!F279*(1-_raw_predictions_!$M279*'Score Dashboard'!$B$2) + 'Score Dashboard'!$B$2*_raw_predictions_!$M279*_coefficients_!F$12- _coefficients_!F$2)/_coefficients_!F$7</f>
        <v>0.1402448012013747</v>
      </c>
      <c r="G279">
        <f>(_raw_predictions_!G279*(1-_raw_predictions_!$M279*'Score Dashboard'!$B$2) + 'Score Dashboard'!$B$2*_raw_predictions_!$M279*_coefficients_!G$12- _coefficients_!G$2)/_coefficients_!G$7</f>
        <v>-0.83793167916593025</v>
      </c>
      <c r="H279">
        <f>(_coefficients_!H$2 - _raw_predictions_!H279*(1-_raw_predictions_!$M279*'Score Dashboard'!$B$2) - _raw_predictions_!$M279*'Score Dashboard'!$B$2*_coefficients_!H$12)/_coefficients_!H$7</f>
        <v>0.12059661900486465</v>
      </c>
      <c r="I279">
        <f>(1-_raw_predictions_!$M279*'Score Dashboard'!$B$2) * _raw_predictions_!I279/_coefficients_!L$2 * (_raw_predictions_!J279-_coefficients_!I$2)/_coefficients_!I$7</f>
        <v>-0.15583659361245053</v>
      </c>
      <c r="J279">
        <f>(1-_raw_predictions_!$M279*'Score Dashboard'!$B$2) *_raw_predictions_!K279/_coefficients_!M$2 * (_raw_predictions_!L279-_coefficients_!J$2)/_coefficients_!J$7</f>
        <v>0.84338479583949466</v>
      </c>
      <c r="K279">
        <f t="shared" si="4"/>
        <v>0.1629764787932908</v>
      </c>
    </row>
    <row r="280" spans="1:11">
      <c r="A280" t="str">
        <f>_raw_predictions_!A280</f>
        <v>Dean Wade</v>
      </c>
      <c r="B280">
        <f>(_raw_predictions_!B280*(1-_raw_predictions_!$M280*'Score Dashboard'!$B$2) + 'Score Dashboard'!$B$2*_raw_predictions_!$M280*_coefficients_!B$12- _coefficients_!B$2)/_coefficients_!B$7</f>
        <v>-0.99370626828313247</v>
      </c>
      <c r="C280">
        <f>(_raw_predictions_!C280*(1-_raw_predictions_!$M280*'Score Dashboard'!$B$2) + 'Score Dashboard'!$B$2*_raw_predictions_!$M280*_coefficients_!C$12- _coefficients_!C$2)/_coefficients_!C$7</f>
        <v>-0.59658126765440733</v>
      </c>
      <c r="D280">
        <f>(_raw_predictions_!D280*(1-_raw_predictions_!$M280*'Score Dashboard'!$B$2) + 'Score Dashboard'!$B$2*_raw_predictions_!$M280*_coefficients_!D$12- _coefficients_!D$2)/_coefficients_!D$7</f>
        <v>-0.82312896672496516</v>
      </c>
      <c r="E280">
        <f>(_raw_predictions_!E280*(1-_raw_predictions_!$M280*'Score Dashboard'!$B$2) + 'Score Dashboard'!$B$2*_raw_predictions_!$M280*_coefficients_!E$12- _coefficients_!E$2)/_coefficients_!E$7</f>
        <v>-0.48842308270853896</v>
      </c>
      <c r="F280">
        <f>(_raw_predictions_!F280*(1-_raw_predictions_!$M280*'Score Dashboard'!$B$2) + 'Score Dashboard'!$B$2*_raw_predictions_!$M280*_coefficients_!F$12- _coefficients_!F$2)/_coefficients_!F$7</f>
        <v>-0.37007097763127783</v>
      </c>
      <c r="G280">
        <f>(_raw_predictions_!G280*(1-_raw_predictions_!$M280*'Score Dashboard'!$B$2) + 'Score Dashboard'!$B$2*_raw_predictions_!$M280*_coefficients_!G$12- _coefficients_!G$2)/_coefficients_!G$7</f>
        <v>-0.41464383930074927</v>
      </c>
      <c r="H280">
        <f>(_coefficients_!H$2 - _raw_predictions_!H280*(1-_raw_predictions_!$M280*'Score Dashboard'!$B$2) - _raw_predictions_!$M280*'Score Dashboard'!$B$2*_coefficients_!H$12)/_coefficients_!H$7</f>
        <v>0.90129782472253461</v>
      </c>
      <c r="I280">
        <f>(1-_raw_predictions_!$M280*'Score Dashboard'!$B$2) * _raw_predictions_!I280/_coefficients_!L$2 * (_raw_predictions_!J280-_coefficients_!I$2)/_coefficients_!I$7</f>
        <v>-3.35231333998601E-2</v>
      </c>
      <c r="J280">
        <f>(1-_raw_predictions_!$M280*'Score Dashboard'!$B$2) *_raw_predictions_!K280/_coefficients_!M$2 * (_raw_predictions_!L280-_coefficients_!J$2)/_coefficients_!J$7</f>
        <v>-0.10609877084032616</v>
      </c>
      <c r="K280">
        <f t="shared" si="4"/>
        <v>-2.9248784818207225</v>
      </c>
    </row>
    <row r="281" spans="1:11">
      <c r="A281" t="str">
        <f>_raw_predictions_!A281</f>
        <v>DeMar DeRozan</v>
      </c>
      <c r="B281">
        <f>(_raw_predictions_!B281*(1-_raw_predictions_!$M281*'Score Dashboard'!$B$2) + 'Score Dashboard'!$B$2*_raw_predictions_!$M281*_coefficients_!B$12- _coefficients_!B$2)/_coefficients_!B$7</f>
        <v>0.71824206059530193</v>
      </c>
      <c r="C281">
        <f>(_raw_predictions_!C281*(1-_raw_predictions_!$M281*'Score Dashboard'!$B$2) + 'Score Dashboard'!$B$2*_raw_predictions_!$M281*_coefficients_!C$12- _coefficients_!C$2)/_coefficients_!C$7</f>
        <v>-0.20243924144512759</v>
      </c>
      <c r="D281">
        <f>(_raw_predictions_!D281*(1-_raw_predictions_!$M281*'Score Dashboard'!$B$2) + 'Score Dashboard'!$B$2*_raw_predictions_!$M281*_coefficients_!D$12- _coefficients_!D$2)/_coefficients_!D$7</f>
        <v>0.41794762957464565</v>
      </c>
      <c r="E281">
        <f>(_raw_predictions_!E281*(1-_raw_predictions_!$M281*'Score Dashboard'!$B$2) + 'Score Dashboard'!$B$2*_raw_predictions_!$M281*_coefficients_!E$12- _coefficients_!E$2)/_coefficients_!E$7</f>
        <v>0.15521391449753305</v>
      </c>
      <c r="F281">
        <f>(_raw_predictions_!F281*(1-_raw_predictions_!$M281*'Score Dashboard'!$B$2) + 'Score Dashboard'!$B$2*_raw_predictions_!$M281*_coefficients_!F$12- _coefficients_!F$2)/_coefficients_!F$7</f>
        <v>-0.25370764216659397</v>
      </c>
      <c r="G281">
        <f>(_raw_predictions_!G281*(1-_raw_predictions_!$M281*'Score Dashboard'!$B$2) + 'Score Dashboard'!$B$2*_raw_predictions_!$M281*_coefficients_!G$12- _coefficients_!G$2)/_coefficients_!G$7</f>
        <v>-0.66175671938991654</v>
      </c>
      <c r="H281">
        <f>(_coefficients_!H$2 - _raw_predictions_!H281*(1-_raw_predictions_!$M281*'Score Dashboard'!$B$2) - _raw_predictions_!$M281*'Score Dashboard'!$B$2*_coefficients_!H$12)/_coefficients_!H$7</f>
        <v>-0.29096834140152805</v>
      </c>
      <c r="I281">
        <f>(1-_raw_predictions_!$M281*'Score Dashboard'!$B$2) * _raw_predictions_!I281/_coefficients_!L$2 * (_raw_predictions_!J281-_coefficients_!I$2)/_coefficients_!I$7</f>
        <v>0.7333018444254924</v>
      </c>
      <c r="J281">
        <f>(1-_raw_predictions_!$M281*'Score Dashboard'!$B$2) *_raw_predictions_!K281/_coefficients_!M$2 * (_raw_predictions_!L281-_coefficients_!J$2)/_coefficients_!J$7</f>
        <v>0.18130972466403877</v>
      </c>
      <c r="K281">
        <f t="shared" si="4"/>
        <v>0.79714322935384563</v>
      </c>
    </row>
    <row r="282" spans="1:11">
      <c r="A282" t="str">
        <f>_raw_predictions_!A282</f>
        <v>DeAndre Jordan</v>
      </c>
      <c r="B282">
        <f>(_raw_predictions_!B282*(1-_raw_predictions_!$M282*'Score Dashboard'!$B$2) + 'Score Dashboard'!$B$2*_raw_predictions_!$M282*_coefficients_!B$12- _coefficients_!B$2)/_coefficients_!B$7</f>
        <v>-1.0127570989876784</v>
      </c>
      <c r="C282">
        <f>(_raw_predictions_!C282*(1-_raw_predictions_!$M282*'Score Dashboard'!$B$2) + 'Score Dashboard'!$B$2*_raw_predictions_!$M282*_coefficients_!C$12- _coefficients_!C$2)/_coefficients_!C$7</f>
        <v>-0.61285909758699642</v>
      </c>
      <c r="D282">
        <f>(_raw_predictions_!D282*(1-_raw_predictions_!$M282*'Score Dashboard'!$B$2) + 'Score Dashboard'!$B$2*_raw_predictions_!$M282*_coefficients_!D$12- _coefficients_!D$2)/_coefficients_!D$7</f>
        <v>-0.81230321431309305</v>
      </c>
      <c r="E282">
        <f>(_raw_predictions_!E282*(1-_raw_predictions_!$M282*'Score Dashboard'!$B$2) + 'Score Dashboard'!$B$2*_raw_predictions_!$M282*_coefficients_!E$12- _coefficients_!E$2)/_coefficients_!E$7</f>
        <v>-0.69818768761432781</v>
      </c>
      <c r="F282">
        <f>(_raw_predictions_!F282*(1-_raw_predictions_!$M282*'Score Dashboard'!$B$2) + 'Score Dashboard'!$B$2*_raw_predictions_!$M282*_coefficients_!F$12- _coefficients_!F$2)/_coefficients_!F$7</f>
        <v>-0.34260314271212999</v>
      </c>
      <c r="G282">
        <f>(_raw_predictions_!G282*(1-_raw_predictions_!$M282*'Score Dashboard'!$B$2) + 'Score Dashboard'!$B$2*_raw_predictions_!$M282*_coefficients_!G$12- _coefficients_!G$2)/_coefficients_!G$7</f>
        <v>-0.78110248597377219</v>
      </c>
      <c r="H282">
        <f>(_coefficients_!H$2 - _raw_predictions_!H282*(1-_raw_predictions_!$M282*'Score Dashboard'!$B$2) - _raw_predictions_!$M282*'Score Dashboard'!$B$2*_coefficients_!H$12)/_coefficients_!H$7</f>
        <v>0.67464146684829618</v>
      </c>
      <c r="I282">
        <f>(1-_raw_predictions_!$M282*'Score Dashboard'!$B$2) * _raw_predictions_!I282/_coefficients_!L$2 * (_raw_predictions_!J282-_coefficients_!I$2)/_coefficients_!I$7</f>
        <v>-0.14302548356181516</v>
      </c>
      <c r="J282">
        <f>(1-_raw_predictions_!$M282*'Score Dashboard'!$B$2) *_raw_predictions_!K282/_coefficients_!M$2 * (_raw_predictions_!L282-_coefficients_!J$2)/_coefficients_!J$7</f>
        <v>0.111177514135293</v>
      </c>
      <c r="K282">
        <f t="shared" si="4"/>
        <v>-3.6170192297662238</v>
      </c>
    </row>
    <row r="283" spans="1:11">
      <c r="A283" t="str">
        <f>_raw_predictions_!A283</f>
        <v>De'Anthony Melton</v>
      </c>
      <c r="B283">
        <f>(_raw_predictions_!B283*(1-_raw_predictions_!$M283*'Score Dashboard'!$B$2) + 'Score Dashboard'!$B$2*_raw_predictions_!$M283*_coefficients_!B$12- _coefficients_!B$2)/_coefficients_!B$7</f>
        <v>-0.48395338608280497</v>
      </c>
      <c r="C283">
        <f>(_raw_predictions_!C283*(1-_raw_predictions_!$M283*'Score Dashboard'!$B$2) + 'Score Dashboard'!$B$2*_raw_predictions_!$M283*_coefficients_!C$12- _coefficients_!C$2)/_coefficients_!C$7</f>
        <v>-0.3193660420028358</v>
      </c>
      <c r="D283">
        <f>(_raw_predictions_!D283*(1-_raw_predictions_!$M283*'Score Dashboard'!$B$2) + 'Score Dashboard'!$B$2*_raw_predictions_!$M283*_coefficients_!D$12- _coefficients_!D$2)/_coefficients_!D$7</f>
        <v>-0.24050407426682716</v>
      </c>
      <c r="E283">
        <f>(_raw_predictions_!E283*(1-_raw_predictions_!$M283*'Score Dashboard'!$B$2) + 'Score Dashboard'!$B$2*_raw_predictions_!$M283*_coefficients_!E$12- _coefficients_!E$2)/_coefficients_!E$7</f>
        <v>0.83749819136025161</v>
      </c>
      <c r="F283">
        <f>(_raw_predictions_!F283*(1-_raw_predictions_!$M283*'Score Dashboard'!$B$2) + 'Score Dashboard'!$B$2*_raw_predictions_!$M283*_coefficients_!F$12- _coefficients_!F$2)/_coefficients_!F$7</f>
        <v>-0.14749050027249724</v>
      </c>
      <c r="G283">
        <f>(_raw_predictions_!G283*(1-_raw_predictions_!$M283*'Score Dashboard'!$B$2) + 'Score Dashboard'!$B$2*_raw_predictions_!$M283*_coefficients_!G$12- _coefficients_!G$2)/_coefficients_!G$7</f>
        <v>0.3126584330862473</v>
      </c>
      <c r="H283">
        <f>(_coefficients_!H$2 - _raw_predictions_!H283*(1-_raw_predictions_!$M283*'Score Dashboard'!$B$2) - _raw_predictions_!$M283*'Score Dashboard'!$B$2*_coefficients_!H$12)/_coefficients_!H$7</f>
        <v>0.30132580215250881</v>
      </c>
      <c r="I283">
        <f>(1-_raw_predictions_!$M283*'Score Dashboard'!$B$2) * _raw_predictions_!I283/_coefficients_!L$2 * (_raw_predictions_!J283-_coefficients_!I$2)/_coefficients_!I$7</f>
        <v>-2.7917697459842464E-2</v>
      </c>
      <c r="J283">
        <f>(1-_raw_predictions_!$M283*'Score Dashboard'!$B$2) *_raw_predictions_!K283/_coefficients_!M$2 * (_raw_predictions_!L283-_coefficients_!J$2)/_coefficients_!J$7</f>
        <v>-0.43600661318918199</v>
      </c>
      <c r="K283">
        <f t="shared" si="4"/>
        <v>-0.20375588667498196</v>
      </c>
    </row>
    <row r="284" spans="1:11">
      <c r="A284" t="str">
        <f>_raw_predictions_!A284</f>
        <v>De'Andre Hunter</v>
      </c>
      <c r="B284">
        <f>(_raw_predictions_!B284*(1-_raw_predictions_!$M284*'Score Dashboard'!$B$2) + 'Score Dashboard'!$B$2*_raw_predictions_!$M284*_coefficients_!B$12- _coefficients_!B$2)/_coefficients_!B$7</f>
        <v>-0.11545605171731445</v>
      </c>
      <c r="C284">
        <f>(_raw_predictions_!C284*(1-_raw_predictions_!$M284*'Score Dashboard'!$B$2) + 'Score Dashboard'!$B$2*_raw_predictions_!$M284*_coefficients_!C$12- _coefficients_!C$2)/_coefficients_!C$7</f>
        <v>-0.36720602558471205</v>
      </c>
      <c r="D284">
        <f>(_raw_predictions_!D284*(1-_raw_predictions_!$M284*'Score Dashboard'!$B$2) + 'Score Dashboard'!$B$2*_raw_predictions_!$M284*_coefficients_!D$12- _coefficients_!D$2)/_coefficients_!D$7</f>
        <v>-0.63270060935087868</v>
      </c>
      <c r="E284">
        <f>(_raw_predictions_!E284*(1-_raw_predictions_!$M284*'Score Dashboard'!$B$2) + 'Score Dashboard'!$B$2*_raw_predictions_!$M284*_coefficients_!E$12- _coefficients_!E$2)/_coefficients_!E$7</f>
        <v>-0.35502653472583079</v>
      </c>
      <c r="F284">
        <f>(_raw_predictions_!F284*(1-_raw_predictions_!$M284*'Score Dashboard'!$B$2) + 'Score Dashboard'!$B$2*_raw_predictions_!$M284*_coefficients_!F$12- _coefficients_!F$2)/_coefficients_!F$7</f>
        <v>-0.37643115862061532</v>
      </c>
      <c r="G284">
        <f>(_raw_predictions_!G284*(1-_raw_predictions_!$M284*'Score Dashboard'!$B$2) + 'Score Dashboard'!$B$2*_raw_predictions_!$M284*_coefficients_!G$12- _coefficients_!G$2)/_coefficients_!G$7</f>
        <v>-9.3845567213587944E-2</v>
      </c>
      <c r="H284">
        <f>(_coefficients_!H$2 - _raw_predictions_!H284*(1-_raw_predictions_!$M284*'Score Dashboard'!$B$2) - _raw_predictions_!$M284*'Score Dashboard'!$B$2*_coefficients_!H$12)/_coefficients_!H$7</f>
        <v>0.43104992874463927</v>
      </c>
      <c r="I284">
        <f>(1-_raw_predictions_!$M284*'Score Dashboard'!$B$2) * _raw_predictions_!I284/_coefficients_!L$2 * (_raw_predictions_!J284-_coefficients_!I$2)/_coefficients_!I$7</f>
        <v>5.3128720498858042E-2</v>
      </c>
      <c r="J284">
        <f>(1-_raw_predictions_!$M284*'Score Dashboard'!$B$2) *_raw_predictions_!K284/_coefficients_!M$2 * (_raw_predictions_!L284-_coefficients_!J$2)/_coefficients_!J$7</f>
        <v>-0.29215969051732038</v>
      </c>
      <c r="K284">
        <f t="shared" si="4"/>
        <v>-1.7486469884867626</v>
      </c>
    </row>
    <row r="285" spans="1:11">
      <c r="A285" t="str">
        <f>_raw_predictions_!A285</f>
        <v>De'Aaron Fox</v>
      </c>
      <c r="B285">
        <f>(_raw_predictions_!B285*(1-_raw_predictions_!$M285*'Score Dashboard'!$B$2) + 'Score Dashboard'!$B$2*_raw_predictions_!$M285*_coefficients_!B$12- _coefficients_!B$2)/_coefficients_!B$7</f>
        <v>0.84471013337281708</v>
      </c>
      <c r="C285">
        <f>(_raw_predictions_!C285*(1-_raw_predictions_!$M285*'Score Dashboard'!$B$2) + 'Score Dashboard'!$B$2*_raw_predictions_!$M285*_coefficients_!C$12- _coefficients_!C$2)/_coefficients_!C$7</f>
        <v>-0.30610499419009429</v>
      </c>
      <c r="D285">
        <f>(_raw_predictions_!D285*(1-_raw_predictions_!$M285*'Score Dashboard'!$B$2) + 'Score Dashboard'!$B$2*_raw_predictions_!$M285*_coefficients_!D$12- _coefficients_!D$2)/_coefficients_!D$7</f>
        <v>0.88256254957717495</v>
      </c>
      <c r="E285">
        <f>(_raw_predictions_!E285*(1-_raw_predictions_!$M285*'Score Dashboard'!$B$2) + 'Score Dashboard'!$B$2*_raw_predictions_!$M285*_coefficients_!E$12- _coefficients_!E$2)/_coefficients_!E$7</f>
        <v>0.24858419228903589</v>
      </c>
      <c r="F285">
        <f>(_raw_predictions_!F285*(1-_raw_predictions_!$M285*'Score Dashboard'!$B$2) + 'Score Dashboard'!$B$2*_raw_predictions_!$M285*_coefficients_!F$12- _coefficients_!F$2)/_coefficients_!F$7</f>
        <v>-0.38044110686118754</v>
      </c>
      <c r="G285">
        <f>(_raw_predictions_!G285*(1-_raw_predictions_!$M285*'Score Dashboard'!$B$2) + 'Score Dashboard'!$B$2*_raw_predictions_!$M285*_coefficients_!G$12- _coefficients_!G$2)/_coefficients_!G$7</f>
        <v>-1.0667226352456972E-2</v>
      </c>
      <c r="H285">
        <f>(_coefficients_!H$2 - _raw_predictions_!H285*(1-_raw_predictions_!$M285*'Score Dashboard'!$B$2) - _raw_predictions_!$M285*'Score Dashboard'!$B$2*_coefficients_!H$12)/_coefficients_!H$7</f>
        <v>-0.58185780774378659</v>
      </c>
      <c r="I285">
        <f>(1-_raw_predictions_!$M285*'Score Dashboard'!$B$2) * _raw_predictions_!I285/_coefficients_!L$2 * (_raw_predictions_!J285-_coefficients_!I$2)/_coefficients_!I$7</f>
        <v>-0.29759568455496033</v>
      </c>
      <c r="J285">
        <f>(1-_raw_predictions_!$M285*'Score Dashboard'!$B$2) *_raw_predictions_!K285/_coefficients_!M$2 * (_raw_predictions_!L285-_coefficients_!J$2)/_coefficients_!J$7</f>
        <v>2.197935036685961E-2</v>
      </c>
      <c r="K285">
        <f t="shared" si="4"/>
        <v>0.42116940590340179</v>
      </c>
    </row>
    <row r="286" spans="1:11">
      <c r="A286" t="str">
        <f>_raw_predictions_!A286</f>
        <v>Day'Ron Sharpe</v>
      </c>
      <c r="B286">
        <f>(_raw_predictions_!B286*(1-_raw_predictions_!$M286*'Score Dashboard'!$B$2) + 'Score Dashboard'!$B$2*_raw_predictions_!$M286*_coefficients_!B$12- _coefficients_!B$2)/_coefficients_!B$7</f>
        <v>-0.91998868252725863</v>
      </c>
      <c r="C286">
        <f>(_raw_predictions_!C286*(1-_raw_predictions_!$M286*'Score Dashboard'!$B$2) + 'Score Dashboard'!$B$2*_raw_predictions_!$M286*_coefficients_!C$12- _coefficients_!C$2)/_coefficients_!C$7</f>
        <v>-0.44828594737049882</v>
      </c>
      <c r="D286">
        <f>(_raw_predictions_!D286*(1-_raw_predictions_!$M286*'Score Dashboard'!$B$2) + 'Score Dashboard'!$B$2*_raw_predictions_!$M286*_coefficients_!D$12- _coefficients_!D$2)/_coefficients_!D$7</f>
        <v>-0.88525064146874533</v>
      </c>
      <c r="E286">
        <f>(_raw_predictions_!E286*(1-_raw_predictions_!$M286*'Score Dashboard'!$B$2) + 'Score Dashboard'!$B$2*_raw_predictions_!$M286*_coefficients_!E$12- _coefficients_!E$2)/_coefficients_!E$7</f>
        <v>-0.7160127648426311</v>
      </c>
      <c r="F286">
        <f>(_raw_predictions_!F286*(1-_raw_predictions_!$M286*'Score Dashboard'!$B$2) + 'Score Dashboard'!$B$2*_raw_predictions_!$M286*_coefficients_!F$12- _coefficients_!F$2)/_coefficients_!F$7</f>
        <v>-0.11654894175540274</v>
      </c>
      <c r="G286">
        <f>(_raw_predictions_!G286*(1-_raw_predictions_!$M286*'Score Dashboard'!$B$2) + 'Score Dashboard'!$B$2*_raw_predictions_!$M286*_coefficients_!G$12- _coefficients_!G$2)/_coefficients_!G$7</f>
        <v>-0.87211608661756801</v>
      </c>
      <c r="H286">
        <f>(_coefficients_!H$2 - _raw_predictions_!H286*(1-_raw_predictions_!$M286*'Score Dashboard'!$B$2) - _raw_predictions_!$M286*'Score Dashboard'!$B$2*_coefficients_!H$12)/_coefficients_!H$7</f>
        <v>0.6550223472676151</v>
      </c>
      <c r="I286">
        <f>(1-_raw_predictions_!$M286*'Score Dashboard'!$B$2) * _raw_predictions_!I286/_coefficients_!L$2 * (_raw_predictions_!J286-_coefficients_!I$2)/_coefficients_!I$7</f>
        <v>-0.2714029698561693</v>
      </c>
      <c r="J286">
        <f>(1-_raw_predictions_!$M286*'Score Dashboard'!$B$2) *_raw_predictions_!K286/_coefficients_!M$2 * (_raw_predictions_!L286-_coefficients_!J$2)/_coefficients_!J$7</f>
        <v>0.19821031758763161</v>
      </c>
      <c r="K286">
        <f t="shared" si="4"/>
        <v>-3.3763733695830274</v>
      </c>
    </row>
    <row r="287" spans="1:11">
      <c r="A287" t="str">
        <f>_raw_predictions_!A287</f>
        <v>Davon Reed</v>
      </c>
      <c r="B287">
        <f>(_raw_predictions_!B287*(1-_raw_predictions_!$M287*'Score Dashboard'!$B$2) + 'Score Dashboard'!$B$2*_raw_predictions_!$M287*_coefficients_!B$12- _coefficients_!B$2)/_coefficients_!B$7</f>
        <v>-0.92232956324762871</v>
      </c>
      <c r="C287">
        <f>(_raw_predictions_!C287*(1-_raw_predictions_!$M287*'Score Dashboard'!$B$2) + 'Score Dashboard'!$B$2*_raw_predictions_!$M287*_coefficients_!C$12- _coefficients_!C$2)/_coefficients_!C$7</f>
        <v>-0.81032320153389226</v>
      </c>
      <c r="D287">
        <f>(_raw_predictions_!D287*(1-_raw_predictions_!$M287*'Score Dashboard'!$B$2) + 'Score Dashboard'!$B$2*_raw_predictions_!$M287*_coefficients_!D$12- _coefficients_!D$2)/_coefficients_!D$7</f>
        <v>-0.73876284147235738</v>
      </c>
      <c r="E287">
        <f>(_raw_predictions_!E287*(1-_raw_predictions_!$M287*'Score Dashboard'!$B$2) + 'Score Dashboard'!$B$2*_raw_predictions_!$M287*_coefficients_!E$12- _coefficients_!E$2)/_coefficients_!E$7</f>
        <v>-0.5070882442326563</v>
      </c>
      <c r="F287">
        <f>(_raw_predictions_!F287*(1-_raw_predictions_!$M287*'Score Dashboard'!$B$2) + 'Score Dashboard'!$B$2*_raw_predictions_!$M287*_coefficients_!F$12- _coefficients_!F$2)/_coefficients_!F$7</f>
        <v>-0.48087186918017738</v>
      </c>
      <c r="G287">
        <f>(_raw_predictions_!G287*(1-_raw_predictions_!$M287*'Score Dashboard'!$B$2) + 'Score Dashboard'!$B$2*_raw_predictions_!$M287*_coefficients_!G$12- _coefficients_!G$2)/_coefficients_!G$7</f>
        <v>-0.47000381150681547</v>
      </c>
      <c r="H287">
        <f>(_coefficients_!H$2 - _raw_predictions_!H287*(1-_raw_predictions_!$M287*'Score Dashboard'!$B$2) - _raw_predictions_!$M287*'Score Dashboard'!$B$2*_coefficients_!H$12)/_coefficients_!H$7</f>
        <v>0.77032091406130876</v>
      </c>
      <c r="I287">
        <f>(1-_raw_predictions_!$M287*'Score Dashboard'!$B$2) * _raw_predictions_!I287/_coefficients_!L$2 * (_raw_predictions_!J287-_coefficients_!I$2)/_coefficients_!I$7</f>
        <v>-2.7288221118035111E-2</v>
      </c>
      <c r="J287">
        <f>(1-_raw_predictions_!$M287*'Score Dashboard'!$B$2) *_raw_predictions_!K287/_coefficients_!M$2 * (_raw_predictions_!L287-_coefficients_!J$2)/_coefficients_!J$7</f>
        <v>-7.5056175849621737E-2</v>
      </c>
      <c r="K287">
        <f t="shared" si="4"/>
        <v>-3.2614030140798751</v>
      </c>
    </row>
    <row r="288" spans="1:11">
      <c r="A288" t="str">
        <f>_raw_predictions_!A288</f>
        <v>Davis Bertans</v>
      </c>
      <c r="B288">
        <f>(_raw_predictions_!B288*(1-_raw_predictions_!$M288*'Score Dashboard'!$B$2) + 'Score Dashboard'!$B$2*_raw_predictions_!$M288*_coefficients_!B$12- _coefficients_!B$2)/_coefficients_!B$7</f>
        <v>-1.0310094537186572</v>
      </c>
      <c r="C288">
        <f>(_raw_predictions_!C288*(1-_raw_predictions_!$M288*'Score Dashboard'!$B$2) + 'Score Dashboard'!$B$2*_raw_predictions_!$M288*_coefficients_!C$12- _coefficients_!C$2)/_coefficients_!C$7</f>
        <v>-0.8602051894479833</v>
      </c>
      <c r="D288">
        <f>(_raw_predictions_!D288*(1-_raw_predictions_!$M288*'Score Dashboard'!$B$2) + 'Score Dashboard'!$B$2*_raw_predictions_!$M288*_coefficients_!D$12- _coefficients_!D$2)/_coefficients_!D$7</f>
        <v>-0.88074145879106691</v>
      </c>
      <c r="E288">
        <f>(_raw_predictions_!E288*(1-_raw_predictions_!$M288*'Score Dashboard'!$B$2) + 'Score Dashboard'!$B$2*_raw_predictions_!$M288*_coefficients_!E$12- _coefficients_!E$2)/_coefficients_!E$7</f>
        <v>-0.78971302998715853</v>
      </c>
      <c r="F288">
        <f>(_raw_predictions_!F288*(1-_raw_predictions_!$M288*'Score Dashboard'!$B$2) + 'Score Dashboard'!$B$2*_raw_predictions_!$M288*_coefficients_!F$12- _coefficients_!F$2)/_coefficients_!F$7</f>
        <v>-0.5026973667242326</v>
      </c>
      <c r="G288">
        <f>(_raw_predictions_!G288*(1-_raw_predictions_!$M288*'Score Dashboard'!$B$2) + 'Score Dashboard'!$B$2*_raw_predictions_!$M288*_coefficients_!G$12- _coefficients_!G$2)/_coefficients_!G$7</f>
        <v>-0.11842120792058586</v>
      </c>
      <c r="H288">
        <f>(_coefficients_!H$2 - _raw_predictions_!H288*(1-_raw_predictions_!$M288*'Score Dashboard'!$B$2) - _raw_predictions_!$M288*'Score Dashboard'!$B$2*_coefficients_!H$12)/_coefficients_!H$7</f>
        <v>0.93256132724845342</v>
      </c>
      <c r="I288">
        <f>(1-_raw_predictions_!$M288*'Score Dashboard'!$B$2) * _raw_predictions_!I288/_coefficients_!L$2 * (_raw_predictions_!J288-_coefficients_!I$2)/_coefficients_!I$7</f>
        <v>1.4093100034951567E-2</v>
      </c>
      <c r="J288">
        <f>(1-_raw_predictions_!$M288*'Score Dashboard'!$B$2) *_raw_predictions_!K288/_coefficients_!M$2 * (_raw_predictions_!L288-_coefficients_!J$2)/_coefficients_!J$7</f>
        <v>-0.13371587337949561</v>
      </c>
      <c r="K288">
        <f t="shared" si="4"/>
        <v>-3.3698491526857755</v>
      </c>
    </row>
    <row r="289" spans="1:11">
      <c r="A289" t="str">
        <f>_raw_predictions_!A289</f>
        <v>Davion Mitchell</v>
      </c>
      <c r="B289">
        <f>(_raw_predictions_!B289*(1-_raw_predictions_!$M289*'Score Dashboard'!$B$2) + 'Score Dashboard'!$B$2*_raw_predictions_!$M289*_coefficients_!B$12- _coefficients_!B$2)/_coefficients_!B$7</f>
        <v>-0.64261992536151413</v>
      </c>
      <c r="C289">
        <f>(_raw_predictions_!C289*(1-_raw_predictions_!$M289*'Score Dashboard'!$B$2) + 'Score Dashboard'!$B$2*_raw_predictions_!$M289*_coefficients_!C$12- _coefficients_!C$2)/_coefficients_!C$7</f>
        <v>-0.8527718019296705</v>
      </c>
      <c r="D289">
        <f>(_raw_predictions_!D289*(1-_raw_predictions_!$M289*'Score Dashboard'!$B$2) + 'Score Dashboard'!$B$2*_raw_predictions_!$M289*_coefficients_!D$12- _coefficients_!D$2)/_coefficients_!D$7</f>
        <v>-0.14713730750007123</v>
      </c>
      <c r="E289">
        <f>(_raw_predictions_!E289*(1-_raw_predictions_!$M289*'Score Dashboard'!$B$2) + 'Score Dashboard'!$B$2*_raw_predictions_!$M289*_coefficients_!E$12- _coefficients_!E$2)/_coefficients_!E$7</f>
        <v>-0.26873507989640244</v>
      </c>
      <c r="F289">
        <f>(_raw_predictions_!F289*(1-_raw_predictions_!$M289*'Score Dashboard'!$B$2) + 'Score Dashboard'!$B$2*_raw_predictions_!$M289*_coefficients_!F$12- _coefficients_!F$2)/_coefficients_!F$7</f>
        <v>-0.46819711883761528</v>
      </c>
      <c r="G289">
        <f>(_raw_predictions_!G289*(1-_raw_predictions_!$M289*'Score Dashboard'!$B$2) + 'Score Dashboard'!$B$2*_raw_predictions_!$M289*_coefficients_!G$12- _coefficients_!G$2)/_coefficients_!G$7</f>
        <v>-0.31745691747690835</v>
      </c>
      <c r="H289">
        <f>(_coefficients_!H$2 - _raw_predictions_!H289*(1-_raw_predictions_!$M289*'Score Dashboard'!$B$2) - _raw_predictions_!$M289*'Score Dashboard'!$B$2*_coefficients_!H$12)/_coefficients_!H$7</f>
        <v>0.39319044629205419</v>
      </c>
      <c r="I289">
        <f>(1-_raw_predictions_!$M289*'Score Dashboard'!$B$2) * _raw_predictions_!I289/_coefficients_!L$2 * (_raw_predictions_!J289-_coefficients_!I$2)/_coefficients_!I$7</f>
        <v>7.5469335073646412E-3</v>
      </c>
      <c r="J289">
        <f>(1-_raw_predictions_!$M289*'Score Dashboard'!$B$2) *_raw_predictions_!K289/_coefficients_!M$2 * (_raw_predictions_!L289-_coefficients_!J$2)/_coefficients_!J$7</f>
        <v>-0.27587720550031108</v>
      </c>
      <c r="K289">
        <f t="shared" si="4"/>
        <v>-2.572057976703074</v>
      </c>
    </row>
    <row r="290" spans="1:11">
      <c r="A290" t="str">
        <f>_raw_predictions_!A290</f>
        <v>David Roddy</v>
      </c>
      <c r="B290">
        <f>(_raw_predictions_!B290*(1-_raw_predictions_!$M290*'Score Dashboard'!$B$2) + 'Score Dashboard'!$B$2*_raw_predictions_!$M290*_coefficients_!B$12- _coefficients_!B$2)/_coefficients_!B$7</f>
        <v>-0.69892507413257443</v>
      </c>
      <c r="C290">
        <f>(_raw_predictions_!C290*(1-_raw_predictions_!$M290*'Score Dashboard'!$B$2) + 'Score Dashboard'!$B$2*_raw_predictions_!$M290*_coefficients_!C$12- _coefficients_!C$2)/_coefficients_!C$7</f>
        <v>-0.52140130031865251</v>
      </c>
      <c r="D290">
        <f>(_raw_predictions_!D290*(1-_raw_predictions_!$M290*'Score Dashboard'!$B$2) + 'Score Dashboard'!$B$2*_raw_predictions_!$M290*_coefficients_!D$12- _coefficients_!D$2)/_coefficients_!D$7</f>
        <v>-0.78832175164903706</v>
      </c>
      <c r="E290">
        <f>(_raw_predictions_!E290*(1-_raw_predictions_!$M290*'Score Dashboard'!$B$2) + 'Score Dashboard'!$B$2*_raw_predictions_!$M290*_coefficients_!E$12- _coefficients_!E$2)/_coefficients_!E$7</f>
        <v>-0.47088792509753585</v>
      </c>
      <c r="F290">
        <f>(_raw_predictions_!F290*(1-_raw_predictions_!$M290*'Score Dashboard'!$B$2) + 'Score Dashboard'!$B$2*_raw_predictions_!$M290*_coefficients_!F$12- _coefficients_!F$2)/_coefficients_!F$7</f>
        <v>-0.38725436708802669</v>
      </c>
      <c r="G290">
        <f>(_raw_predictions_!G290*(1-_raw_predictions_!$M290*'Score Dashboard'!$B$2) + 'Score Dashboard'!$B$2*_raw_predictions_!$M290*_coefficients_!G$12- _coefficients_!G$2)/_coefficients_!G$7</f>
        <v>-0.43356223888923257</v>
      </c>
      <c r="H290">
        <f>(_coefficients_!H$2 - _raw_predictions_!H290*(1-_raw_predictions_!$M290*'Score Dashboard'!$B$2) - _raw_predictions_!$M290*'Score Dashboard'!$B$2*_coefficients_!H$12)/_coefficients_!H$7</f>
        <v>0.59761324277019023</v>
      </c>
      <c r="I290">
        <f>(1-_raw_predictions_!$M290*'Score Dashboard'!$B$2) * _raw_predictions_!I290/_coefficients_!L$2 * (_raw_predictions_!J290-_coefficients_!I$2)/_coefficients_!I$7</f>
        <v>-0.14660717511777313</v>
      </c>
      <c r="J290">
        <f>(1-_raw_predictions_!$M290*'Score Dashboard'!$B$2) *_raw_predictions_!K290/_coefficients_!M$2 * (_raw_predictions_!L290-_coefficients_!J$2)/_coefficients_!J$7</f>
        <v>-0.24686572498867018</v>
      </c>
      <c r="K290">
        <f t="shared" si="4"/>
        <v>-3.0962123145113121</v>
      </c>
    </row>
    <row r="291" spans="1:11">
      <c r="A291" t="str">
        <f>_raw_predictions_!A291</f>
        <v>Deni Avdija</v>
      </c>
      <c r="B291">
        <f>(_raw_predictions_!B291*(1-_raw_predictions_!$M291*'Score Dashboard'!$B$2) + 'Score Dashboard'!$B$2*_raw_predictions_!$M291*_coefficients_!B$12- _coefficients_!B$2)/_coefficients_!B$7</f>
        <v>-0.45337457621268873</v>
      </c>
      <c r="C291">
        <f>(_raw_predictions_!C291*(1-_raw_predictions_!$M291*'Score Dashboard'!$B$2) + 'Score Dashboard'!$B$2*_raw_predictions_!$M291*_coefficients_!C$12- _coefficients_!C$2)/_coefficients_!C$7</f>
        <v>0.15010930424702143</v>
      </c>
      <c r="D291">
        <f>(_raw_predictions_!D291*(1-_raw_predictions_!$M291*'Score Dashboard'!$B$2) + 'Score Dashboard'!$B$2*_raw_predictions_!$M291*_coefficients_!D$12- _coefficients_!D$2)/_coefficients_!D$7</f>
        <v>-0.13166440892110862</v>
      </c>
      <c r="E291">
        <f>(_raw_predictions_!E291*(1-_raw_predictions_!$M291*'Score Dashboard'!$B$2) + 'Score Dashboard'!$B$2*_raw_predictions_!$M291*_coefficients_!E$12- _coefficients_!E$2)/_coefficients_!E$7</f>
        <v>1.4736278703645946E-2</v>
      </c>
      <c r="F291">
        <f>(_raw_predictions_!F291*(1-_raw_predictions_!$M291*'Score Dashboard'!$B$2) + 'Score Dashboard'!$B$2*_raw_predictions_!$M291*_coefficients_!F$12- _coefficients_!F$2)/_coefficients_!F$7</f>
        <v>-0.18597713960712375</v>
      </c>
      <c r="G291">
        <f>(_raw_predictions_!G291*(1-_raw_predictions_!$M291*'Score Dashboard'!$B$2) + 'Score Dashboard'!$B$2*_raw_predictions_!$M291*_coefficients_!G$12- _coefficients_!G$2)/_coefficients_!G$7</f>
        <v>-0.30294485766551021</v>
      </c>
      <c r="H291">
        <f>(_coefficients_!H$2 - _raw_predictions_!H291*(1-_raw_predictions_!$M291*'Score Dashboard'!$B$2) - _raw_predictions_!$M291*'Score Dashboard'!$B$2*_coefficients_!H$12)/_coefficients_!H$7</f>
        <v>8.9467978449235194E-2</v>
      </c>
      <c r="I291">
        <f>(1-_raw_predictions_!$M291*'Score Dashboard'!$B$2) * _raw_predictions_!I291/_coefficients_!L$2 * (_raw_predictions_!J291-_coefficients_!I$2)/_coefficients_!I$7</f>
        <v>-0.17165706132044717</v>
      </c>
      <c r="J291">
        <f>(1-_raw_predictions_!$M291*'Score Dashboard'!$B$2) *_raw_predictions_!K291/_coefficients_!M$2 * (_raw_predictions_!L291-_coefficients_!J$2)/_coefficients_!J$7</f>
        <v>-0.27624055564787753</v>
      </c>
      <c r="K291">
        <f t="shared" si="4"/>
        <v>-1.2675450379748534</v>
      </c>
    </row>
    <row r="292" spans="1:11">
      <c r="A292" t="str">
        <f>_raw_predictions_!A292</f>
        <v>Chima Moneke</v>
      </c>
      <c r="B292">
        <f>(_raw_predictions_!B292*(1-_raw_predictions_!$M292*'Score Dashboard'!$B$2) + 'Score Dashboard'!$B$2*_raw_predictions_!$M292*_coefficients_!B$12- _coefficients_!B$2)/_coefficients_!B$7</f>
        <v>-0.91384865300926221</v>
      </c>
      <c r="C292">
        <f>(_raw_predictions_!C292*(1-_raw_predictions_!$M292*'Score Dashboard'!$B$2) + 'Score Dashboard'!$B$2*_raw_predictions_!$M292*_coefficients_!C$12- _coefficients_!C$2)/_coefficients_!C$7</f>
        <v>-0.7776037429584105</v>
      </c>
      <c r="D292">
        <f>(_raw_predictions_!D292*(1-_raw_predictions_!$M292*'Score Dashboard'!$B$2) + 'Score Dashboard'!$B$2*_raw_predictions_!$M292*_coefficients_!D$12- _coefficients_!D$2)/_coefficients_!D$7</f>
        <v>-0.74954611386936154</v>
      </c>
      <c r="E292">
        <f>(_raw_predictions_!E292*(1-_raw_predictions_!$M292*'Score Dashboard'!$B$2) + 'Score Dashboard'!$B$2*_raw_predictions_!$M292*_coefficients_!E$12- _coefficients_!E$2)/_coefficients_!E$7</f>
        <v>-0.57474725539674887</v>
      </c>
      <c r="F292">
        <f>(_raw_predictions_!F292*(1-_raw_predictions_!$M292*'Score Dashboard'!$B$2) + 'Score Dashboard'!$B$2*_raw_predictions_!$M292*_coefficients_!F$12- _coefficients_!F$2)/_coefficients_!F$7</f>
        <v>-0.4946669423120687</v>
      </c>
      <c r="G292">
        <f>(_raw_predictions_!G292*(1-_raw_predictions_!$M292*'Score Dashboard'!$B$2) + 'Score Dashboard'!$B$2*_raw_predictions_!$M292*_coefficients_!G$12- _coefficients_!G$2)/_coefficients_!G$7</f>
        <v>-0.5995957632509159</v>
      </c>
      <c r="H292">
        <f>(_coefficients_!H$2 - _raw_predictions_!H292*(1-_raw_predictions_!$M292*'Score Dashboard'!$B$2) - _raw_predictions_!$M292*'Score Dashboard'!$B$2*_coefficients_!H$12)/_coefficients_!H$7</f>
        <v>0.72260029000887571</v>
      </c>
      <c r="I292">
        <f>(1-_raw_predictions_!$M292*'Score Dashboard'!$B$2) * _raw_predictions_!I292/_coefficients_!L$2 * (_raw_predictions_!J292-_coefficients_!I$2)/_coefficients_!I$7</f>
        <v>-6.5630603022221609E-2</v>
      </c>
      <c r="J292">
        <f>(1-_raw_predictions_!$M292*'Score Dashboard'!$B$2) *_raw_predictions_!K292/_coefficients_!M$2 * (_raw_predictions_!L292-_coefficients_!J$2)/_coefficients_!J$7</f>
        <v>-1.7653614345019712E-2</v>
      </c>
      <c r="K292">
        <f t="shared" si="4"/>
        <v>-3.4706923981551343</v>
      </c>
    </row>
    <row r="293" spans="1:11">
      <c r="A293" t="str">
        <f>_raw_predictions_!A293</f>
        <v>Charles Bassey</v>
      </c>
      <c r="B293">
        <f>(_raw_predictions_!B293*(1-_raw_predictions_!$M293*'Score Dashboard'!$B$2) + 'Score Dashboard'!$B$2*_raw_predictions_!$M293*_coefficients_!B$12- _coefficients_!B$2)/_coefficients_!B$7</f>
        <v>-0.90309733529528569</v>
      </c>
      <c r="C293">
        <f>(_raw_predictions_!C293*(1-_raw_predictions_!$M293*'Score Dashboard'!$B$2) + 'Score Dashboard'!$B$2*_raw_predictions_!$M293*_coefficients_!C$12- _coefficients_!C$2)/_coefficients_!C$7</f>
        <v>-0.37446646903068387</v>
      </c>
      <c r="D293">
        <f>(_raw_predictions_!D293*(1-_raw_predictions_!$M293*'Score Dashboard'!$B$2) + 'Score Dashboard'!$B$2*_raw_predictions_!$M293*_coefficients_!D$12- _coefficients_!D$2)/_coefficients_!D$7</f>
        <v>-0.73663220310247812</v>
      </c>
      <c r="E293">
        <f>(_raw_predictions_!E293*(1-_raw_predictions_!$M293*'Score Dashboard'!$B$2) + 'Score Dashboard'!$B$2*_raw_predictions_!$M293*_coefficients_!E$12- _coefficients_!E$2)/_coefficients_!E$7</f>
        <v>-0.5401104651378893</v>
      </c>
      <c r="F293">
        <f>(_raw_predictions_!F293*(1-_raw_predictions_!$M293*'Score Dashboard'!$B$2) + 'Score Dashboard'!$B$2*_raw_predictions_!$M293*_coefficients_!F$12- _coefficients_!F$2)/_coefficients_!F$7</f>
        <v>7.2655937646698171E-2</v>
      </c>
      <c r="G293">
        <f>(_raw_predictions_!G293*(1-_raw_predictions_!$M293*'Score Dashboard'!$B$2) + 'Score Dashboard'!$B$2*_raw_predictions_!$M293*_coefficients_!G$12- _coefficients_!G$2)/_coefficients_!G$7</f>
        <v>-0.80433756829636016</v>
      </c>
      <c r="H293">
        <f>(_coefficients_!H$2 - _raw_predictions_!H293*(1-_raw_predictions_!$M293*'Score Dashboard'!$B$2) - _raw_predictions_!$M293*'Score Dashboard'!$B$2*_coefficients_!H$12)/_coefficients_!H$7</f>
        <v>0.56796372617543356</v>
      </c>
      <c r="I293">
        <f>(1-_raw_predictions_!$M293*'Score Dashboard'!$B$2) * _raw_predictions_!I293/_coefficients_!L$2 * (_raw_predictions_!J293-_coefficients_!I$2)/_coefficients_!I$7</f>
        <v>-0.15786348618178392</v>
      </c>
      <c r="J293">
        <f>(1-_raw_predictions_!$M293*'Score Dashboard'!$B$2) *_raw_predictions_!K293/_coefficients_!M$2 * (_raw_predictions_!L293-_coefficients_!J$2)/_coefficients_!J$7</f>
        <v>0.26669540921820772</v>
      </c>
      <c r="K293">
        <f t="shared" si="4"/>
        <v>-2.609192454004142</v>
      </c>
    </row>
    <row r="294" spans="1:11">
      <c r="A294" t="str">
        <f>_raw_predictions_!A294</f>
        <v>Cedi Osman</v>
      </c>
      <c r="B294">
        <f>(_raw_predictions_!B294*(1-_raw_predictions_!$M294*'Score Dashboard'!$B$2) + 'Score Dashboard'!$B$2*_raw_predictions_!$M294*_coefficients_!B$12- _coefficients_!B$2)/_coefficients_!B$7</f>
        <v>-0.60273408058299927</v>
      </c>
      <c r="C294">
        <f>(_raw_predictions_!C294*(1-_raw_predictions_!$M294*'Score Dashboard'!$B$2) + 'Score Dashboard'!$B$2*_raw_predictions_!$M294*_coefficients_!C$12- _coefficients_!C$2)/_coefficients_!C$7</f>
        <v>-0.69409127342800814</v>
      </c>
      <c r="D294">
        <f>(_raw_predictions_!D294*(1-_raw_predictions_!$M294*'Score Dashboard'!$B$2) + 'Score Dashboard'!$B$2*_raw_predictions_!$M294*_coefficients_!D$12- _coefficients_!D$2)/_coefficients_!D$7</f>
        <v>-0.64344595383244318</v>
      </c>
      <c r="E294">
        <f>(_raw_predictions_!E294*(1-_raw_predictions_!$M294*'Score Dashboard'!$B$2) + 'Score Dashboard'!$B$2*_raw_predictions_!$M294*_coefficients_!E$12- _coefficients_!E$2)/_coefficients_!E$7</f>
        <v>-0.42795369318819293</v>
      </c>
      <c r="F294">
        <f>(_raw_predictions_!F294*(1-_raw_predictions_!$M294*'Score Dashboard'!$B$2) + 'Score Dashboard'!$B$2*_raw_predictions_!$M294*_coefficients_!F$12- _coefficients_!F$2)/_coefficients_!F$7</f>
        <v>-0.55566734882558377</v>
      </c>
      <c r="G294">
        <f>(_raw_predictions_!G294*(1-_raw_predictions_!$M294*'Score Dashboard'!$B$2) + 'Score Dashboard'!$B$2*_raw_predictions_!$M294*_coefficients_!G$12- _coefficients_!G$2)/_coefficients_!G$7</f>
        <v>-0.11090915415270862</v>
      </c>
      <c r="H294">
        <f>(_coefficients_!H$2 - _raw_predictions_!H294*(1-_raw_predictions_!$M294*'Score Dashboard'!$B$2) - _raw_predictions_!$M294*'Score Dashboard'!$B$2*_coefficients_!H$12)/_coefficients_!H$7</f>
        <v>0.66122401129497055</v>
      </c>
      <c r="I294">
        <f>(1-_raw_predictions_!$M294*'Score Dashboard'!$B$2) * _raw_predictions_!I294/_coefficients_!L$2 * (_raw_predictions_!J294-_coefficients_!I$2)/_coefficients_!I$7</f>
        <v>-0.13155000351302487</v>
      </c>
      <c r="J294">
        <f>(1-_raw_predictions_!$M294*'Score Dashboard'!$B$2) *_raw_predictions_!K294/_coefficients_!M$2 * (_raw_predictions_!L294-_coefficients_!J$2)/_coefficients_!J$7</f>
        <v>-0.27073411503399408</v>
      </c>
      <c r="K294">
        <f t="shared" si="4"/>
        <v>-2.7758616112619841</v>
      </c>
    </row>
    <row r="295" spans="1:11">
      <c r="A295" t="str">
        <f>_raw_predictions_!A295</f>
        <v>Ayo Dosunmu</v>
      </c>
      <c r="B295">
        <f>(_raw_predictions_!B295*(1-_raw_predictions_!$M295*'Score Dashboard'!$B$2) + 'Score Dashboard'!$B$2*_raw_predictions_!$M295*_coefficients_!B$12- _coefficients_!B$2)/_coefficients_!B$7</f>
        <v>-0.45956966136584226</v>
      </c>
      <c r="C295">
        <f>(_raw_predictions_!C295*(1-_raw_predictions_!$M295*'Score Dashboard'!$B$2) + 'Score Dashboard'!$B$2*_raw_predictions_!$M295*_coefficients_!C$12- _coefficients_!C$2)/_coefficients_!C$7</f>
        <v>-0.53662436315118045</v>
      </c>
      <c r="D295">
        <f>(_raw_predictions_!D295*(1-_raw_predictions_!$M295*'Score Dashboard'!$B$2) + 'Score Dashboard'!$B$2*_raw_predictions_!$M295*_coefficients_!D$12- _coefficients_!D$2)/_coefficients_!D$7</f>
        <v>-6.3230990609121726E-2</v>
      </c>
      <c r="E295">
        <f>(_raw_predictions_!E295*(1-_raw_predictions_!$M295*'Score Dashboard'!$B$2) + 'Score Dashboard'!$B$2*_raw_predictions_!$M295*_coefficients_!E$12- _coefficients_!E$2)/_coefficients_!E$7</f>
        <v>1.0654274009136905E-2</v>
      </c>
      <c r="F295">
        <f>(_raw_predictions_!F295*(1-_raw_predictions_!$M295*'Score Dashboard'!$B$2) + 'Score Dashboard'!$B$2*_raw_predictions_!$M295*_coefficients_!F$12- _coefficients_!F$2)/_coefficients_!F$7</f>
        <v>-0.34034802191795882</v>
      </c>
      <c r="G295">
        <f>(_raw_predictions_!G295*(1-_raw_predictions_!$M295*'Score Dashboard'!$B$2) + 'Score Dashboard'!$B$2*_raw_predictions_!$M295*_coefficients_!G$12- _coefficients_!G$2)/_coefficients_!G$7</f>
        <v>-0.37273628337622228</v>
      </c>
      <c r="H295">
        <f>(_coefficients_!H$2 - _raw_predictions_!H295*(1-_raw_predictions_!$M295*'Score Dashboard'!$B$2) - _raw_predictions_!$M295*'Score Dashboard'!$B$2*_coefficients_!H$12)/_coefficients_!H$7</f>
        <v>0.24512999965233664</v>
      </c>
      <c r="I295">
        <f>(1-_raw_predictions_!$M295*'Score Dashboard'!$B$2) * _raw_predictions_!I295/_coefficients_!L$2 * (_raw_predictions_!J295-_coefficients_!I$2)/_coefficients_!I$7</f>
        <v>-2.4414084518486318E-3</v>
      </c>
      <c r="J295">
        <f>(1-_raw_predictions_!$M295*'Score Dashboard'!$B$2) *_raw_predictions_!K295/_coefficients_!M$2 * (_raw_predictions_!L295-_coefficients_!J$2)/_coefficients_!J$7</f>
        <v>-4.1073158917610056E-3</v>
      </c>
      <c r="K295">
        <f t="shared" si="4"/>
        <v>-1.5232737711024618</v>
      </c>
    </row>
    <row r="296" spans="1:11">
      <c r="A296" t="str">
        <f>_raw_predictions_!A296</f>
        <v>Austin Rivers</v>
      </c>
      <c r="B296">
        <f>(_raw_predictions_!B296*(1-_raw_predictions_!$M296*'Score Dashboard'!$B$2) + 'Score Dashboard'!$B$2*_raw_predictions_!$M296*_coefficients_!B$12- _coefficients_!B$2)/_coefficients_!B$7</f>
        <v>-0.9112912045265118</v>
      </c>
      <c r="C296">
        <f>(_raw_predictions_!C296*(1-_raw_predictions_!$M296*'Score Dashboard'!$B$2) + 'Score Dashboard'!$B$2*_raw_predictions_!$M296*_coefficients_!C$12- _coefficients_!C$2)/_coefficients_!C$7</f>
        <v>-0.8825991079915122</v>
      </c>
      <c r="D296">
        <f>(_raw_predictions_!D296*(1-_raw_predictions_!$M296*'Score Dashboard'!$B$2) + 'Score Dashboard'!$B$2*_raw_predictions_!$M296*_coefficients_!D$12- _coefficients_!D$2)/_coefficients_!D$7</f>
        <v>-0.66275837657420267</v>
      </c>
      <c r="E296">
        <f>(_raw_predictions_!E296*(1-_raw_predictions_!$M296*'Score Dashboard'!$B$2) + 'Score Dashboard'!$B$2*_raw_predictions_!$M296*_coefficients_!E$12- _coefficients_!E$2)/_coefficients_!E$7</f>
        <v>-0.43811293468323892</v>
      </c>
      <c r="F296">
        <f>(_raw_predictions_!F296*(1-_raw_predictions_!$M296*'Score Dashboard'!$B$2) + 'Score Dashboard'!$B$2*_raw_predictions_!$M296*_coefficients_!F$12- _coefficients_!F$2)/_coefficients_!F$7</f>
        <v>-0.58670986440515749</v>
      </c>
      <c r="G296">
        <f>(_raw_predictions_!G296*(1-_raw_predictions_!$M296*'Score Dashboard'!$B$2) + 'Score Dashboard'!$B$2*_raw_predictions_!$M296*_coefficients_!G$12- _coefficients_!G$2)/_coefficients_!G$7</f>
        <v>-0.38562184313089876</v>
      </c>
      <c r="H296">
        <f>(_coefficients_!H$2 - _raw_predictions_!H296*(1-_raw_predictions_!$M296*'Score Dashboard'!$B$2) - _raw_predictions_!$M296*'Score Dashboard'!$B$2*_coefficients_!H$12)/_coefficients_!H$7</f>
        <v>0.82155942209856347</v>
      </c>
      <c r="I296">
        <f>(1-_raw_predictions_!$M296*'Score Dashboard'!$B$2) * _raw_predictions_!I296/_coefficients_!L$2 * (_raw_predictions_!J296-_coefficients_!I$2)/_coefficients_!I$7</f>
        <v>-1.8308597196502831E-2</v>
      </c>
      <c r="J296">
        <f>(1-_raw_predictions_!$M296*'Score Dashboard'!$B$2) *_raw_predictions_!K296/_coefficients_!M$2 * (_raw_predictions_!L296-_coefficients_!J$2)/_coefficients_!J$7</f>
        <v>-0.1220127163959361</v>
      </c>
      <c r="K296">
        <f t="shared" si="4"/>
        <v>-3.1858552228053978</v>
      </c>
    </row>
    <row r="297" spans="1:11">
      <c r="A297" t="str">
        <f>_raw_predictions_!A297</f>
        <v>Austin Reaves</v>
      </c>
      <c r="B297">
        <f>(_raw_predictions_!B297*(1-_raw_predictions_!$M297*'Score Dashboard'!$B$2) + 'Score Dashboard'!$B$2*_raw_predictions_!$M297*_coefficients_!B$12- _coefficients_!B$2)/_coefficients_!B$7</f>
        <v>-0.2090458249993494</v>
      </c>
      <c r="C297">
        <f>(_raw_predictions_!C297*(1-_raw_predictions_!$M297*'Score Dashboard'!$B$2) + 'Score Dashboard'!$B$2*_raw_predictions_!$M297*_coefficients_!C$12- _coefficients_!C$2)/_coefficients_!C$7</f>
        <v>-0.52117928503192812</v>
      </c>
      <c r="D297">
        <f>(_raw_predictions_!D297*(1-_raw_predictions_!$M297*'Score Dashboard'!$B$2) + 'Score Dashboard'!$B$2*_raw_predictions_!$M297*_coefficients_!D$12- _coefficients_!D$2)/_coefficients_!D$7</f>
        <v>-3.9787544438322289E-2</v>
      </c>
      <c r="E297">
        <f>(_raw_predictions_!E297*(1-_raw_predictions_!$M297*'Score Dashboard'!$B$2) + 'Score Dashboard'!$B$2*_raw_predictions_!$M297*_coefficients_!E$12- _coefficients_!E$2)/_coefficients_!E$7</f>
        <v>-0.293595703412105</v>
      </c>
      <c r="F297">
        <f>(_raw_predictions_!F297*(1-_raw_predictions_!$M297*'Score Dashboard'!$B$2) + 'Score Dashboard'!$B$2*_raw_predictions_!$M297*_coefficients_!F$12- _coefficients_!F$2)/_coefficients_!F$7</f>
        <v>-0.41457935887656822</v>
      </c>
      <c r="G297">
        <f>(_raw_predictions_!G297*(1-_raw_predictions_!$M297*'Score Dashboard'!$B$2) + 'Score Dashboard'!$B$2*_raw_predictions_!$M297*_coefficients_!G$12- _coefficients_!G$2)/_coefficients_!G$7</f>
        <v>-6.9663229652240491E-2</v>
      </c>
      <c r="H297">
        <f>(_coefficients_!H$2 - _raw_predictions_!H297*(1-_raw_predictions_!$M297*'Score Dashboard'!$B$2) - _raw_predictions_!$M297*'Score Dashboard'!$B$2*_coefficients_!H$12)/_coefficients_!H$7</f>
        <v>0.17447206726502207</v>
      </c>
      <c r="I297">
        <f>(1-_raw_predictions_!$M297*'Score Dashboard'!$B$2) * _raw_predictions_!I297/_coefficients_!L$2 * (_raw_predictions_!J297-_coefficients_!I$2)/_coefficients_!I$7</f>
        <v>0.23105076496574212</v>
      </c>
      <c r="J297">
        <f>(1-_raw_predictions_!$M297*'Score Dashboard'!$B$2) *_raw_predictions_!K297/_coefficients_!M$2 * (_raw_predictions_!L297-_coefficients_!J$2)/_coefficients_!J$7</f>
        <v>-5.4402757675127422E-2</v>
      </c>
      <c r="K297">
        <f t="shared" si="4"/>
        <v>-1.196730871854877</v>
      </c>
    </row>
    <row r="298" spans="1:11">
      <c r="A298" t="str">
        <f>_raw_predictions_!A298</f>
        <v>Anthony Lamb</v>
      </c>
      <c r="B298">
        <f>(_raw_predictions_!B298*(1-_raw_predictions_!$M298*'Score Dashboard'!$B$2) + 'Score Dashboard'!$B$2*_raw_predictions_!$M298*_coefficients_!B$12- _coefficients_!B$2)/_coefficients_!B$7</f>
        <v>-0.75721812633172869</v>
      </c>
      <c r="C298">
        <f>(_raw_predictions_!C298*(1-_raw_predictions_!$M298*'Score Dashboard'!$B$2) + 'Score Dashboard'!$B$2*_raw_predictions_!$M298*_coefficients_!C$12- _coefficients_!C$2)/_coefficients_!C$7</f>
        <v>-0.60986614562746566</v>
      </c>
      <c r="D298">
        <f>(_raw_predictions_!D298*(1-_raw_predictions_!$M298*'Score Dashboard'!$B$2) + 'Score Dashboard'!$B$2*_raw_predictions_!$M298*_coefficients_!D$12- _coefficients_!D$2)/_coefficients_!D$7</f>
        <v>-0.67095536247933285</v>
      </c>
      <c r="E298">
        <f>(_raw_predictions_!E298*(1-_raw_predictions_!$M298*'Score Dashboard'!$B$2) + 'Score Dashboard'!$B$2*_raw_predictions_!$M298*_coefficients_!E$12- _coefficients_!E$2)/_coefficients_!E$7</f>
        <v>-0.45465815747082561</v>
      </c>
      <c r="F298">
        <f>(_raw_predictions_!F298*(1-_raw_predictions_!$M298*'Score Dashboard'!$B$2) + 'Score Dashboard'!$B$2*_raw_predictions_!$M298*_coefficients_!F$12- _coefficients_!F$2)/_coefficients_!F$7</f>
        <v>-0.42341668439426811</v>
      </c>
      <c r="G298">
        <f>(_raw_predictions_!G298*(1-_raw_predictions_!$M298*'Score Dashboard'!$B$2) + 'Score Dashboard'!$B$2*_raw_predictions_!$M298*_coefficients_!G$12- _coefficients_!G$2)/_coefficients_!G$7</f>
        <v>-0.24225236756937063</v>
      </c>
      <c r="H298">
        <f>(_coefficients_!H$2 - _raw_predictions_!H298*(1-_raw_predictions_!$M298*'Score Dashboard'!$B$2) - _raw_predictions_!$M298*'Score Dashboard'!$B$2*_coefficients_!H$12)/_coefficients_!H$7</f>
        <v>0.62992710183308487</v>
      </c>
      <c r="I298">
        <f>(1-_raw_predictions_!$M298*'Score Dashboard'!$B$2) * _raw_predictions_!I298/_coefficients_!L$2 * (_raw_predictions_!J298-_coefficients_!I$2)/_coefficients_!I$7</f>
        <v>9.5403875845304215E-3</v>
      </c>
      <c r="J298">
        <f>(1-_raw_predictions_!$M298*'Score Dashboard'!$B$2) *_raw_predictions_!K298/_coefficients_!M$2 * (_raw_predictions_!L298-_coefficients_!J$2)/_coefficients_!J$7</f>
        <v>-0.12543565979771576</v>
      </c>
      <c r="K298">
        <f t="shared" si="4"/>
        <v>-2.6443350142530919</v>
      </c>
    </row>
    <row r="299" spans="1:11">
      <c r="A299" t="str">
        <f>_raw_predictions_!A299</f>
        <v>Anthony Gill</v>
      </c>
      <c r="B299">
        <f>(_raw_predictions_!B299*(1-_raw_predictions_!$M299*'Score Dashboard'!$B$2) + 'Score Dashboard'!$B$2*_raw_predictions_!$M299*_coefficients_!B$12- _coefficients_!B$2)/_coefficients_!B$7</f>
        <v>-1.0555476827458414</v>
      </c>
      <c r="C299">
        <f>(_raw_predictions_!C299*(1-_raw_predictions_!$M299*'Score Dashboard'!$B$2) + 'Score Dashboard'!$B$2*_raw_predictions_!$M299*_coefficients_!C$12- _coefficients_!C$2)/_coefficients_!C$7</f>
        <v>-0.84155369086250953</v>
      </c>
      <c r="D299">
        <f>(_raw_predictions_!D299*(1-_raw_predictions_!$M299*'Score Dashboard'!$B$2) + 'Score Dashboard'!$B$2*_raw_predictions_!$M299*_coefficients_!D$12- _coefficients_!D$2)/_coefficients_!D$7</f>
        <v>-0.85752230488648484</v>
      </c>
      <c r="E299">
        <f>(_raw_predictions_!E299*(1-_raw_predictions_!$M299*'Score Dashboard'!$B$2) + 'Score Dashboard'!$B$2*_raw_predictions_!$M299*_coefficients_!E$12- _coefficients_!E$2)/_coefficients_!E$7</f>
        <v>-0.78471161435443426</v>
      </c>
      <c r="F299">
        <f>(_raw_predictions_!F299*(1-_raw_predictions_!$M299*'Score Dashboard'!$B$2) + 'Score Dashboard'!$B$2*_raw_predictions_!$M299*_coefficients_!F$12- _coefficients_!F$2)/_coefficients_!F$7</f>
        <v>-0.49590505029004572</v>
      </c>
      <c r="G299">
        <f>(_raw_predictions_!G299*(1-_raw_predictions_!$M299*'Score Dashboard'!$B$2) + 'Score Dashboard'!$B$2*_raw_predictions_!$M299*_coefficients_!G$12- _coefficients_!G$2)/_coefficients_!G$7</f>
        <v>-0.75629797072526805</v>
      </c>
      <c r="H299">
        <f>(_coefficients_!H$2 - _raw_predictions_!H299*(1-_raw_predictions_!$M299*'Score Dashboard'!$B$2) - _raw_predictions_!$M299*'Score Dashboard'!$B$2*_coefficients_!H$12)/_coefficients_!H$7</f>
        <v>0.89551878041675925</v>
      </c>
      <c r="I299">
        <f>(1-_raw_predictions_!$M299*'Score Dashboard'!$B$2) * _raw_predictions_!I299/_coefficients_!L$2 * (_raw_predictions_!J299-_coefficients_!I$2)/_coefficients_!I$7</f>
        <v>-7.0676022253846504E-2</v>
      </c>
      <c r="J299">
        <f>(1-_raw_predictions_!$M299*'Score Dashboard'!$B$2) *_raw_predictions_!K299/_coefficients_!M$2 * (_raw_predictions_!L299-_coefficients_!J$2)/_coefficients_!J$7</f>
        <v>3.0182950478782427E-2</v>
      </c>
      <c r="K299">
        <f t="shared" si="4"/>
        <v>-3.9365126052228891</v>
      </c>
    </row>
    <row r="300" spans="1:11">
      <c r="A300" t="str">
        <f>_raw_predictions_!A300</f>
        <v>Anthony Edwards</v>
      </c>
      <c r="B300">
        <f>(_raw_predictions_!B300*(1-_raw_predictions_!$M300*'Score Dashboard'!$B$2) + 'Score Dashboard'!$B$2*_raw_predictions_!$M300*_coefficients_!B$12- _coefficients_!B$2)/_coefficients_!B$7</f>
        <v>0.9243895045800169</v>
      </c>
      <c r="C300">
        <f>(_raw_predictions_!C300*(1-_raw_predictions_!$M300*'Score Dashboard'!$B$2) + 'Score Dashboard'!$B$2*_raw_predictions_!$M300*_coefficients_!C$12- _coefficients_!C$2)/_coefficients_!C$7</f>
        <v>0.17968022155988111</v>
      </c>
      <c r="D300">
        <f>(_raw_predictions_!D300*(1-_raw_predictions_!$M300*'Score Dashboard'!$B$2) + 'Score Dashboard'!$B$2*_raw_predictions_!$M300*_coefficients_!D$12- _coefficients_!D$2)/_coefficients_!D$7</f>
        <v>0.46377278320467324</v>
      </c>
      <c r="E300">
        <f>(_raw_predictions_!E300*(1-_raw_predictions_!$M300*'Score Dashboard'!$B$2) + 'Score Dashboard'!$B$2*_raw_predictions_!$M300*_coefficients_!E$12- _coefficients_!E$2)/_coefficients_!E$7</f>
        <v>0.87326587373825659</v>
      </c>
      <c r="F300">
        <f>(_raw_predictions_!F300*(1-_raw_predictions_!$M300*'Score Dashboard'!$B$2) + 'Score Dashboard'!$B$2*_raw_predictions_!$M300*_coefficients_!F$12- _coefficients_!F$2)/_coefficients_!F$7</f>
        <v>9.2517399869040756E-2</v>
      </c>
      <c r="G300">
        <f>(_raw_predictions_!G300*(1-_raw_predictions_!$M300*'Score Dashboard'!$B$2) + 'Score Dashboard'!$B$2*_raw_predictions_!$M300*_coefficients_!G$12- _coefficients_!G$2)/_coefficients_!G$7</f>
        <v>0.83991451527411642</v>
      </c>
      <c r="H300">
        <f>(_coefficients_!H$2 - _raw_predictions_!H300*(1-_raw_predictions_!$M300*'Score Dashboard'!$B$2) - _raw_predictions_!$M300*'Score Dashboard'!$B$2*_coefficients_!H$12)/_coefficients_!H$7</f>
        <v>-0.91162355037717691</v>
      </c>
      <c r="I300">
        <f>(1-_raw_predictions_!$M300*'Score Dashboard'!$B$2) * _raw_predictions_!I300/_coefficients_!L$2 * (_raw_predictions_!J300-_coefficients_!I$2)/_coefficients_!I$7</f>
        <v>-0.23829519738160682</v>
      </c>
      <c r="J300">
        <f>(1-_raw_predictions_!$M300*'Score Dashboard'!$B$2) *_raw_predictions_!K300/_coefficients_!M$2 * (_raw_predictions_!L300-_coefficients_!J$2)/_coefficients_!J$7</f>
        <v>-0.34644931310457072</v>
      </c>
      <c r="K300">
        <f t="shared" si="4"/>
        <v>1.8771722373626305</v>
      </c>
    </row>
    <row r="301" spans="1:11">
      <c r="A301" t="str">
        <f>_raw_predictions_!A301</f>
        <v>Anthony Davis</v>
      </c>
      <c r="B301">
        <f>(_raw_predictions_!B301*(1-_raw_predictions_!$M301*'Score Dashboard'!$B$2) + 'Score Dashboard'!$B$2*_raw_predictions_!$M301*_coefficients_!B$12- _coefficients_!B$2)/_coefficients_!B$7</f>
        <v>0.50354083411547101</v>
      </c>
      <c r="C301">
        <f>(_raw_predictions_!C301*(1-_raw_predictions_!$M301*'Score Dashboard'!$B$2) + 'Score Dashboard'!$B$2*_raw_predictions_!$M301*_coefficients_!C$12- _coefficients_!C$2)/_coefficients_!C$7</f>
        <v>1.2019639292466351</v>
      </c>
      <c r="D301">
        <f>(_raw_predictions_!D301*(1-_raw_predictions_!$M301*'Score Dashboard'!$B$2) + 'Score Dashboard'!$B$2*_raw_predictions_!$M301*_coefficients_!D$12- _coefficients_!D$2)/_coefficients_!D$7</f>
        <v>-0.34678464022861405</v>
      </c>
      <c r="E301">
        <f>(_raw_predictions_!E301*(1-_raw_predictions_!$M301*'Score Dashboard'!$B$2) + 'Score Dashboard'!$B$2*_raw_predictions_!$M301*_coefficients_!E$12- _coefficients_!E$2)/_coefficients_!E$7</f>
        <v>1.7006204215654463E-2</v>
      </c>
      <c r="F301">
        <f>(_raw_predictions_!F301*(1-_raw_predictions_!$M301*'Score Dashboard'!$B$2) + 'Score Dashboard'!$B$2*_raw_predictions_!$M301*_coefficients_!F$12- _coefficients_!F$2)/_coefficients_!F$7</f>
        <v>1.3086515296006669</v>
      </c>
      <c r="G301">
        <f>(_raw_predictions_!G301*(1-_raw_predictions_!$M301*'Score Dashboard'!$B$2) + 'Score Dashboard'!$B$2*_raw_predictions_!$M301*_coefficients_!G$12- _coefficients_!G$2)/_coefficients_!G$7</f>
        <v>-0.66751831944940743</v>
      </c>
      <c r="H301">
        <f>(_coefficients_!H$2 - _raw_predictions_!H301*(1-_raw_predictions_!$M301*'Score Dashboard'!$B$2) - _raw_predictions_!$M301*'Score Dashboard'!$B$2*_coefficients_!H$12)/_coefficients_!H$7</f>
        <v>-0.15187588008101535</v>
      </c>
      <c r="I301">
        <f>(1-_raw_predictions_!$M301*'Score Dashboard'!$B$2) * _raw_predictions_!I301/_coefficients_!L$2 * (_raw_predictions_!J301-_coefficients_!I$2)/_coefficients_!I$7</f>
        <v>-0.36756983430346407</v>
      </c>
      <c r="J301">
        <f>(1-_raw_predictions_!$M301*'Score Dashboard'!$B$2) *_raw_predictions_!K301/_coefficients_!M$2 * (_raw_predictions_!L301-_coefficients_!J$2)/_coefficients_!J$7</f>
        <v>0.4881501862185928</v>
      </c>
      <c r="K301">
        <f t="shared" si="4"/>
        <v>1.9855640093345195</v>
      </c>
    </row>
    <row r="302" spans="1:11">
      <c r="A302" t="str">
        <f>_raw_predictions_!A302</f>
        <v>Anfernee Simons</v>
      </c>
      <c r="B302">
        <f>(_raw_predictions_!B302*(1-_raw_predictions_!$M302*'Score Dashboard'!$B$2) + 'Score Dashboard'!$B$2*_raw_predictions_!$M302*_coefficients_!B$12- _coefficients_!B$2)/_coefficients_!B$7</f>
        <v>0.33844137011654124</v>
      </c>
      <c r="C302">
        <f>(_raw_predictions_!C302*(1-_raw_predictions_!$M302*'Score Dashboard'!$B$2) + 'Score Dashboard'!$B$2*_raw_predictions_!$M302*_coefficients_!C$12- _coefficients_!C$2)/_coefficients_!C$7</f>
        <v>-0.71291082639308667</v>
      </c>
      <c r="D302">
        <f>(_raw_predictions_!D302*(1-_raw_predictions_!$M302*'Score Dashboard'!$B$2) + 'Score Dashboard'!$B$2*_raw_predictions_!$M302*_coefficients_!D$12- _coefficients_!D$2)/_coefficients_!D$7</f>
        <v>9.4072815782877323E-2</v>
      </c>
      <c r="E302">
        <f>(_raw_predictions_!E302*(1-_raw_predictions_!$M302*'Score Dashboard'!$B$2) + 'Score Dashboard'!$B$2*_raw_predictions_!$M302*_coefficients_!E$12- _coefficients_!E$2)/_coefficients_!E$7</f>
        <v>-0.34316006627625173</v>
      </c>
      <c r="F302">
        <f>(_raw_predictions_!F302*(1-_raw_predictions_!$M302*'Score Dashboard'!$B$2) + 'Score Dashboard'!$B$2*_raw_predictions_!$M302*_coefficients_!F$12- _coefficients_!F$2)/_coefficients_!F$7</f>
        <v>-0.52007030275912414</v>
      </c>
      <c r="G302">
        <f>(_raw_predictions_!G302*(1-_raw_predictions_!$M302*'Score Dashboard'!$B$2) + 'Score Dashboard'!$B$2*_raw_predictions_!$M302*_coefficients_!G$12- _coefficients_!G$2)/_coefficients_!G$7</f>
        <v>0.80363862828655386</v>
      </c>
      <c r="H302">
        <f>(_coefficients_!H$2 - _raw_predictions_!H302*(1-_raw_predictions_!$M302*'Score Dashboard'!$B$2) - _raw_predictions_!$M302*'Score Dashboard'!$B$2*_coefficients_!H$12)/_coefficients_!H$7</f>
        <v>-8.6854551984435785E-2</v>
      </c>
      <c r="I302">
        <f>(1-_raw_predictions_!$M302*'Score Dashboard'!$B$2) * _raw_predictions_!I302/_coefficients_!L$2 * (_raw_predictions_!J302-_coefficients_!I$2)/_coefficients_!I$7</f>
        <v>0.25360776414793651</v>
      </c>
      <c r="J302">
        <f>(1-_raw_predictions_!$M302*'Score Dashboard'!$B$2) *_raw_predictions_!K302/_coefficients_!M$2 * (_raw_predictions_!L302-_coefficients_!J$2)/_coefficients_!J$7</f>
        <v>-0.54907720487535161</v>
      </c>
      <c r="K302">
        <f t="shared" si="4"/>
        <v>-0.722312373954341</v>
      </c>
    </row>
    <row r="303" spans="1:11">
      <c r="A303" t="str">
        <f>_raw_predictions_!A303</f>
        <v>Andrew Wiggins</v>
      </c>
      <c r="B303">
        <f>(_raw_predictions_!B303*(1-_raw_predictions_!$M303*'Score Dashboard'!$B$2) + 'Score Dashboard'!$B$2*_raw_predictions_!$M303*_coefficients_!B$12- _coefficients_!B$2)/_coefficients_!B$7</f>
        <v>-0.10743417980301631</v>
      </c>
      <c r="C303">
        <f>(_raw_predictions_!C303*(1-_raw_predictions_!$M303*'Score Dashboard'!$B$2) + 'Score Dashboard'!$B$2*_raw_predictions_!$M303*_coefficients_!C$12- _coefficients_!C$2)/_coefficients_!C$7</f>
        <v>-0.26758620696056024</v>
      </c>
      <c r="D303">
        <f>(_raw_predictions_!D303*(1-_raw_predictions_!$M303*'Score Dashboard'!$B$2) + 'Score Dashboard'!$B$2*_raw_predictions_!$M303*_coefficients_!D$12- _coefficients_!D$2)/_coefficients_!D$7</f>
        <v>-0.40941572874938315</v>
      </c>
      <c r="E303">
        <f>(_raw_predictions_!E303*(1-_raw_predictions_!$M303*'Score Dashboard'!$B$2) + 'Score Dashboard'!$B$2*_raw_predictions_!$M303*_coefficients_!E$12- _coefficients_!E$2)/_coefficients_!E$7</f>
        <v>-2.3423842655481983E-3</v>
      </c>
      <c r="F303">
        <f>(_raw_predictions_!F303*(1-_raw_predictions_!$M303*'Score Dashboard'!$B$2) + 'Score Dashboard'!$B$2*_raw_predictions_!$M303*_coefficients_!F$12- _coefficients_!F$2)/_coefficients_!F$7</f>
        <v>0.12636816224150024</v>
      </c>
      <c r="G303">
        <f>(_raw_predictions_!G303*(1-_raw_predictions_!$M303*'Score Dashboard'!$B$2) + 'Score Dashboard'!$B$2*_raw_predictions_!$M303*_coefficients_!G$12- _coefficients_!G$2)/_coefficients_!G$7</f>
        <v>0.25644613262367705</v>
      </c>
      <c r="H303">
        <f>(_coefficients_!H$2 - _raw_predictions_!H303*(1-_raw_predictions_!$M303*'Score Dashboard'!$B$2) - _raw_predictions_!$M303*'Score Dashboard'!$B$2*_coefficients_!H$12)/_coefficients_!H$7</f>
        <v>0.33055030547347064</v>
      </c>
      <c r="I303">
        <f>(1-_raw_predictions_!$M303*'Score Dashboard'!$B$2) * _raw_predictions_!I303/_coefficients_!L$2 * (_raw_predictions_!J303-_coefficients_!I$2)/_coefficients_!I$7</f>
        <v>-0.4143194921350361</v>
      </c>
      <c r="J303">
        <f>(1-_raw_predictions_!$M303*'Score Dashboard'!$B$2) *_raw_predictions_!K303/_coefficients_!M$2 * (_raw_predictions_!L303-_coefficients_!J$2)/_coefficients_!J$7</f>
        <v>-0.13488570054484048</v>
      </c>
      <c r="K303">
        <f t="shared" si="4"/>
        <v>-0.62261909211973654</v>
      </c>
    </row>
    <row r="304" spans="1:11">
      <c r="A304" t="str">
        <f>_raw_predictions_!A304</f>
        <v>Andrew Nembhard</v>
      </c>
      <c r="B304">
        <f>(_raw_predictions_!B304*(1-_raw_predictions_!$M304*'Score Dashboard'!$B$2) + 'Score Dashboard'!$B$2*_raw_predictions_!$M304*_coefficients_!B$12- _coefficients_!B$2)/_coefficients_!B$7</f>
        <v>-0.46113331819949771</v>
      </c>
      <c r="C304">
        <f>(_raw_predictions_!C304*(1-_raw_predictions_!$M304*'Score Dashboard'!$B$2) + 'Score Dashboard'!$B$2*_raw_predictions_!$M304*_coefficients_!C$12- _coefficients_!C$2)/_coefficients_!C$7</f>
        <v>-0.69666537862781897</v>
      </c>
      <c r="D304">
        <f>(_raw_predictions_!D304*(1-_raw_predictions_!$M304*'Score Dashboard'!$B$2) + 'Score Dashboard'!$B$2*_raw_predictions_!$M304*_coefficients_!D$12- _coefficients_!D$2)/_coefficients_!D$7</f>
        <v>0.29086728708370779</v>
      </c>
      <c r="E304">
        <f>(_raw_predictions_!E304*(1-_raw_predictions_!$M304*'Score Dashboard'!$B$2) + 'Score Dashboard'!$B$2*_raw_predictions_!$M304*_coefficients_!E$12- _coefficients_!E$2)/_coefficients_!E$7</f>
        <v>5.0802828107621198E-2</v>
      </c>
      <c r="F304">
        <f>(_raw_predictions_!F304*(1-_raw_predictions_!$M304*'Score Dashboard'!$B$2) + 'Score Dashboard'!$B$2*_raw_predictions_!$M304*_coefficients_!F$12- _coefficients_!F$2)/_coefficients_!F$7</f>
        <v>-0.52725591457437559</v>
      </c>
      <c r="G304">
        <f>(_raw_predictions_!G304*(1-_raw_predictions_!$M304*'Score Dashboard'!$B$2) + 'Score Dashboard'!$B$2*_raw_predictions_!$M304*_coefficients_!G$12- _coefficients_!G$2)/_coefficients_!G$7</f>
        <v>-4.5058093562169971E-2</v>
      </c>
      <c r="H304">
        <f>(_coefficients_!H$2 - _raw_predictions_!H304*(1-_raw_predictions_!$M304*'Score Dashboard'!$B$2) - _raw_predictions_!$M304*'Score Dashboard'!$B$2*_coefficients_!H$12)/_coefficients_!H$7</f>
        <v>0.16040813443494767</v>
      </c>
      <c r="I304">
        <f>(1-_raw_predictions_!$M304*'Score Dashboard'!$B$2) * _raw_predictions_!I304/_coefficients_!L$2 * (_raw_predictions_!J304-_coefficients_!I$2)/_coefficients_!I$7</f>
        <v>2.4146798098281304E-2</v>
      </c>
      <c r="J304">
        <f>(1-_raw_predictions_!$M304*'Score Dashboard'!$B$2) *_raw_predictions_!K304/_coefficients_!M$2 * (_raw_predictions_!L304-_coefficients_!J$2)/_coefficients_!J$7</f>
        <v>-0.33220037975089733</v>
      </c>
      <c r="K304">
        <f t="shared" si="4"/>
        <v>-1.5360880369902019</v>
      </c>
    </row>
    <row r="305" spans="1:11">
      <c r="A305" t="str">
        <f>_raw_predictions_!A305</f>
        <v>Andre Drummond</v>
      </c>
      <c r="B305">
        <f>(_raw_predictions_!B305*(1-_raw_predictions_!$M305*'Score Dashboard'!$B$2) + 'Score Dashboard'!$B$2*_raw_predictions_!$M305*_coefficients_!B$12- _coefficients_!B$2)/_coefficients_!B$7</f>
        <v>-0.90388791419226999</v>
      </c>
      <c r="C305">
        <f>(_raw_predictions_!C305*(1-_raw_predictions_!$M305*'Score Dashboard'!$B$2) + 'Score Dashboard'!$B$2*_raw_predictions_!$M305*_coefficients_!C$12- _coefficients_!C$2)/_coefficients_!C$7</f>
        <v>0.12091129410495002</v>
      </c>
      <c r="D305">
        <f>(_raw_predictions_!D305*(1-_raw_predictions_!$M305*'Score Dashboard'!$B$2) + 'Score Dashboard'!$B$2*_raw_predictions_!$M305*_coefficients_!D$12- _coefficients_!D$2)/_coefficients_!D$7</f>
        <v>-0.89529311333964035</v>
      </c>
      <c r="E305">
        <f>(_raw_predictions_!E305*(1-_raw_predictions_!$M305*'Score Dashboard'!$B$2) + 'Score Dashboard'!$B$2*_raw_predictions_!$M305*_coefficients_!E$12- _coefficients_!E$2)/_coefficients_!E$7</f>
        <v>-0.21048253999020314</v>
      </c>
      <c r="F305">
        <f>(_raw_predictions_!F305*(1-_raw_predictions_!$M305*'Score Dashboard'!$B$2) + 'Score Dashboard'!$B$2*_raw_predictions_!$M305*_coefficients_!F$12- _coefficients_!F$2)/_coefficients_!F$7</f>
        <v>-0.23014991982980826</v>
      </c>
      <c r="G305">
        <f>(_raw_predictions_!G305*(1-_raw_predictions_!$M305*'Score Dashboard'!$B$2) + 'Score Dashboard'!$B$2*_raw_predictions_!$M305*_coefficients_!G$12- _coefficients_!G$2)/_coefficients_!G$7</f>
        <v>-0.93334355922991363</v>
      </c>
      <c r="H305">
        <f>(_coefficients_!H$2 - _raw_predictions_!H305*(1-_raw_predictions_!$M305*'Score Dashboard'!$B$2) - _raw_predictions_!$M305*'Score Dashboard'!$B$2*_coefficients_!H$12)/_coefficients_!H$7</f>
        <v>0.44327955737782704</v>
      </c>
      <c r="I305">
        <f>(1-_raw_predictions_!$M305*'Score Dashboard'!$B$2) * _raw_predictions_!I305/_coefficients_!L$2 * (_raw_predictions_!J305-_coefficients_!I$2)/_coefficients_!I$7</f>
        <v>-0.67935148619862984</v>
      </c>
      <c r="J305">
        <f>(1-_raw_predictions_!$M305*'Score Dashboard'!$B$2) *_raw_predictions_!K305/_coefficients_!M$2 * (_raw_predictions_!L305-_coefficients_!J$2)/_coefficients_!J$7</f>
        <v>0.24365683827877943</v>
      </c>
      <c r="K305">
        <f t="shared" si="4"/>
        <v>-3.0446608430189088</v>
      </c>
    </row>
    <row r="306" spans="1:11">
      <c r="A306" t="str">
        <f>_raw_predictions_!A306</f>
        <v>Amir Coffey</v>
      </c>
      <c r="B306">
        <f>(_raw_predictions_!B306*(1-_raw_predictions_!$M306*'Score Dashboard'!$B$2) + 'Score Dashboard'!$B$2*_raw_predictions_!$M306*_coefficients_!B$12- _coefficients_!B$2)/_coefficients_!B$7</f>
        <v>-0.96346316047887726</v>
      </c>
      <c r="C306">
        <f>(_raw_predictions_!C306*(1-_raw_predictions_!$M306*'Score Dashboard'!$B$2) + 'Score Dashboard'!$B$2*_raw_predictions_!$M306*_coefficients_!C$12- _coefficients_!C$2)/_coefficients_!C$7</f>
        <v>-0.89895976066897132</v>
      </c>
      <c r="D306">
        <f>(_raw_predictions_!D306*(1-_raw_predictions_!$M306*'Score Dashboard'!$B$2) + 'Score Dashboard'!$B$2*_raw_predictions_!$M306*_coefficients_!D$12- _coefficients_!D$2)/_coefficients_!D$7</f>
        <v>-0.77198713894006743</v>
      </c>
      <c r="E306">
        <f>(_raw_predictions_!E306*(1-_raw_predictions_!$M306*'Score Dashboard'!$B$2) + 'Score Dashboard'!$B$2*_raw_predictions_!$M306*_coefficients_!E$12- _coefficients_!E$2)/_coefficients_!E$7</f>
        <v>-0.69098969030087587</v>
      </c>
      <c r="F306">
        <f>(_raw_predictions_!F306*(1-_raw_predictions_!$M306*'Score Dashboard'!$B$2) + 'Score Dashboard'!$B$2*_raw_predictions_!$M306*_coefficients_!F$12- _coefficients_!F$2)/_coefficients_!F$7</f>
        <v>-0.56782778529386746</v>
      </c>
      <c r="G306">
        <f>(_raw_predictions_!G306*(1-_raw_predictions_!$M306*'Score Dashboard'!$B$2) + 'Score Dashboard'!$B$2*_raw_predictions_!$M306*_coefficients_!G$12- _coefficients_!G$2)/_coefficients_!G$7</f>
        <v>-0.6574298405472484</v>
      </c>
      <c r="H306">
        <f>(_coefficients_!H$2 - _raw_predictions_!H306*(1-_raw_predictions_!$M306*'Score Dashboard'!$B$2) - _raw_predictions_!$M306*'Score Dashboard'!$B$2*_coefficients_!H$12)/_coefficients_!H$7</f>
        <v>0.77771677699951625</v>
      </c>
      <c r="I306">
        <f>(1-_raw_predictions_!$M306*'Score Dashboard'!$B$2) * _raw_predictions_!I306/_coefficients_!L$2 * (_raw_predictions_!J306-_coefficients_!I$2)/_coefficients_!I$7</f>
        <v>-1.6967885354295349E-2</v>
      </c>
      <c r="J306">
        <f>(1-_raw_predictions_!$M306*'Score Dashboard'!$B$2) *_raw_predictions_!K306/_coefficients_!M$2 * (_raw_predictions_!L306-_coefficients_!J$2)/_coefficients_!J$7</f>
        <v>-9.3987074207113594E-2</v>
      </c>
      <c r="K306">
        <f t="shared" si="4"/>
        <v>-3.8838955587918007</v>
      </c>
    </row>
    <row r="307" spans="1:11">
      <c r="A307" t="str">
        <f>_raw_predictions_!A307</f>
        <v>Alperen Sengun</v>
      </c>
      <c r="B307">
        <f>(_raw_predictions_!B307*(1-_raw_predictions_!$M307*'Score Dashboard'!$B$2) + 'Score Dashboard'!$B$2*_raw_predictions_!$M307*_coefficients_!B$12- _coefficients_!B$2)/_coefficients_!B$7</f>
        <v>0.13673900269233671</v>
      </c>
      <c r="C307">
        <f>(_raw_predictions_!C307*(1-_raw_predictions_!$M307*'Score Dashboard'!$B$2) + 'Score Dashboard'!$B$2*_raw_predictions_!$M307*_coefficients_!C$12- _coefficients_!C$2)/_coefficients_!C$7</f>
        <v>1.0628805073958301</v>
      </c>
      <c r="D307">
        <f>(_raw_predictions_!D307*(1-_raw_predictions_!$M307*'Score Dashboard'!$B$2) + 'Score Dashboard'!$B$2*_raw_predictions_!$M307*_coefficients_!D$12- _coefficients_!D$2)/_coefficients_!D$7</f>
        <v>0.22033358906077849</v>
      </c>
      <c r="E307">
        <f>(_raw_predictions_!E307*(1-_raw_predictions_!$M307*'Score Dashboard'!$B$2) + 'Score Dashboard'!$B$2*_raw_predictions_!$M307*_coefficients_!E$12- _coefficients_!E$2)/_coefficients_!E$7</f>
        <v>0.20697668538045175</v>
      </c>
      <c r="F307">
        <f>(_raw_predictions_!F307*(1-_raw_predictions_!$M307*'Score Dashboard'!$B$2) + 'Score Dashboard'!$B$2*_raw_predictions_!$M307*_coefficients_!F$12- _coefficients_!F$2)/_coefficients_!F$7</f>
        <v>0.40665210455824002</v>
      </c>
      <c r="G307">
        <f>(_raw_predictions_!G307*(1-_raw_predictions_!$M307*'Score Dashboard'!$B$2) + 'Score Dashboard'!$B$2*_raw_predictions_!$M307*_coefficients_!G$12- _coefficients_!G$2)/_coefficients_!G$7</f>
        <v>-0.78303059345433013</v>
      </c>
      <c r="H307">
        <f>(_coefficients_!H$2 - _raw_predictions_!H307*(1-_raw_predictions_!$M307*'Score Dashboard'!$B$2) - _raw_predictions_!$M307*'Score Dashboard'!$B$2*_coefficients_!H$12)/_coefficients_!H$7</f>
        <v>-0.71719305863509364</v>
      </c>
      <c r="I307">
        <f>(1-_raw_predictions_!$M307*'Score Dashboard'!$B$2) * _raw_predictions_!I307/_coefficients_!L$2 * (_raw_predictions_!J307-_coefficients_!I$2)/_coefficients_!I$7</f>
        <v>-0.58266102673178144</v>
      </c>
      <c r="J307">
        <f>(1-_raw_predictions_!$M307*'Score Dashboard'!$B$2) *_raw_predictions_!K307/_coefficients_!M$2 * (_raw_predictions_!L307-_coefficients_!J$2)/_coefficients_!J$7</f>
        <v>0.41195078717545214</v>
      </c>
      <c r="K307">
        <f t="shared" si="4"/>
        <v>0.36264799744188397</v>
      </c>
    </row>
    <row r="308" spans="1:11">
      <c r="A308" t="str">
        <f>_raw_predictions_!A308</f>
        <v>Bam Adebayo</v>
      </c>
      <c r="B308">
        <f>(_raw_predictions_!B308*(1-_raw_predictions_!$M308*'Score Dashboard'!$B$2) + 'Score Dashboard'!$B$2*_raw_predictions_!$M308*_coefficients_!B$12- _coefficients_!B$2)/_coefficients_!B$7</f>
        <v>0.45450674900972332</v>
      </c>
      <c r="C308">
        <f>(_raw_predictions_!C308*(1-_raw_predictions_!$M308*'Score Dashboard'!$B$2) + 'Score Dashboard'!$B$2*_raw_predictions_!$M308*_coefficients_!C$12- _coefficients_!C$2)/_coefficients_!C$7</f>
        <v>1.0021488727502743</v>
      </c>
      <c r="D308">
        <f>(_raw_predictions_!D308*(1-_raw_predictions_!$M308*'Score Dashboard'!$B$2) + 'Score Dashboard'!$B$2*_raw_predictions_!$M308*_coefficients_!D$12- _coefficients_!D$2)/_coefficients_!D$7</f>
        <v>4.4586431233869066E-2</v>
      </c>
      <c r="E308">
        <f>(_raw_predictions_!E308*(1-_raw_predictions_!$M308*'Score Dashboard'!$B$2) + 'Score Dashboard'!$B$2*_raw_predictions_!$M308*_coefficients_!E$12- _coefficients_!E$2)/_coefficients_!E$7</f>
        <v>0.2512921268608333</v>
      </c>
      <c r="F308">
        <f>(_raw_predictions_!F308*(1-_raw_predictions_!$M308*'Score Dashboard'!$B$2) + 'Score Dashboard'!$B$2*_raw_predictions_!$M308*_coefficients_!F$12- _coefficients_!F$2)/_coefficients_!F$7</f>
        <v>0.22018317745730911</v>
      </c>
      <c r="G308">
        <f>(_raw_predictions_!G308*(1-_raw_predictions_!$M308*'Score Dashboard'!$B$2) + 'Score Dashboard'!$B$2*_raw_predictions_!$M308*_coefficients_!G$12- _coefficients_!G$2)/_coefficients_!G$7</f>
        <v>-0.90994374877632356</v>
      </c>
      <c r="H308">
        <f>(_coefficients_!H$2 - _raw_predictions_!H308*(1-_raw_predictions_!$M308*'Score Dashboard'!$B$2) - _raw_predictions_!$M308*'Score Dashboard'!$B$2*_coefficients_!H$12)/_coefficients_!H$7</f>
        <v>-0.65444906935412972</v>
      </c>
      <c r="I308">
        <f>(1-_raw_predictions_!$M308*'Score Dashboard'!$B$2) * _raw_predictions_!I308/_coefficients_!L$2 * (_raw_predictions_!J308-_coefficients_!I$2)/_coefficients_!I$7</f>
        <v>-8.3153582073856633E-2</v>
      </c>
      <c r="J308">
        <f>(1-_raw_predictions_!$M308*'Score Dashboard'!$B$2) *_raw_predictions_!K308/_coefficients_!M$2 * (_raw_predictions_!L308-_coefficients_!J$2)/_coefficients_!J$7</f>
        <v>0.33488077660451721</v>
      </c>
      <c r="K308">
        <f t="shared" si="4"/>
        <v>0.66005173371221648</v>
      </c>
    </row>
    <row r="309" spans="1:11">
      <c r="A309" t="str">
        <f>_raw_predictions_!A309</f>
        <v>Alex Len</v>
      </c>
      <c r="B309">
        <f>(_raw_predictions_!B309*(1-_raw_predictions_!$M309*'Score Dashboard'!$B$2) + 'Score Dashboard'!$B$2*_raw_predictions_!$M309*_coefficients_!B$12- _coefficients_!B$2)/_coefficients_!B$7</f>
        <v>-0.99537396941172263</v>
      </c>
      <c r="C309">
        <f>(_raw_predictions_!C309*(1-_raw_predictions_!$M309*'Score Dashboard'!$B$2) + 'Score Dashboard'!$B$2*_raw_predictions_!$M309*_coefficients_!C$12- _coefficients_!C$2)/_coefficients_!C$7</f>
        <v>-0.7486144541451637</v>
      </c>
      <c r="D309">
        <f>(_raw_predictions_!D309*(1-_raw_predictions_!$M309*'Score Dashboard'!$B$2) + 'Score Dashboard'!$B$2*_raw_predictions_!$M309*_coefficients_!D$12- _coefficients_!D$2)/_coefficients_!D$7</f>
        <v>-0.79735172435228197</v>
      </c>
      <c r="E309">
        <f>(_raw_predictions_!E309*(1-_raw_predictions_!$M309*'Score Dashboard'!$B$2) + 'Score Dashboard'!$B$2*_raw_predictions_!$M309*_coefficients_!E$12- _coefficients_!E$2)/_coefficients_!E$7</f>
        <v>-0.70280495812760957</v>
      </c>
      <c r="F309">
        <f>(_raw_predictions_!F309*(1-_raw_predictions_!$M309*'Score Dashboard'!$B$2) + 'Score Dashboard'!$B$2*_raw_predictions_!$M309*_coefficients_!F$12- _coefficients_!F$2)/_coefficients_!F$7</f>
        <v>-0.30280502189333147</v>
      </c>
      <c r="G309">
        <f>(_raw_predictions_!G309*(1-_raw_predictions_!$M309*'Score Dashboard'!$B$2) + 'Score Dashboard'!$B$2*_raw_predictions_!$M309*_coefficients_!G$12- _coefficients_!G$2)/_coefficients_!G$7</f>
        <v>-0.71758021162949548</v>
      </c>
      <c r="H309">
        <f>(_coefficients_!H$2 - _raw_predictions_!H309*(1-_raw_predictions_!$M309*'Score Dashboard'!$B$2) - _raw_predictions_!$M309*'Score Dashboard'!$B$2*_coefficients_!H$12)/_coefficients_!H$7</f>
        <v>0.76811973371994613</v>
      </c>
      <c r="I309">
        <f>(1-_raw_predictions_!$M309*'Score Dashboard'!$B$2) * _raw_predictions_!I309/_coefficients_!L$2 * (_raw_predictions_!J309-_coefficients_!I$2)/_coefficients_!I$7</f>
        <v>-5.9439800888351234E-2</v>
      </c>
      <c r="J309">
        <f>(1-_raw_predictions_!$M309*'Score Dashboard'!$B$2) *_raw_predictions_!K309/_coefficients_!M$2 * (_raw_predictions_!L309-_coefficients_!J$2)/_coefficients_!J$7</f>
        <v>2.324890363439296E-2</v>
      </c>
      <c r="K309">
        <f t="shared" si="4"/>
        <v>-3.5326015030936175</v>
      </c>
    </row>
    <row r="310" spans="1:11">
      <c r="A310" t="str">
        <f>_raw_predictions_!A310</f>
        <v>Alex Caruso</v>
      </c>
      <c r="B310">
        <f>(_raw_predictions_!B310*(1-_raw_predictions_!$M310*'Score Dashboard'!$B$2) + 'Score Dashboard'!$B$2*_raw_predictions_!$M310*_coefficients_!B$12- _coefficients_!B$2)/_coefficients_!B$7</f>
        <v>-0.90309902416763099</v>
      </c>
      <c r="C310">
        <f>(_raw_predictions_!C310*(1-_raw_predictions_!$M310*'Score Dashboard'!$B$2) + 'Score Dashboard'!$B$2*_raw_predictions_!$M310*_coefficients_!C$12- _coefficients_!C$2)/_coefficients_!C$7</f>
        <v>-0.71758676873771166</v>
      </c>
      <c r="D310">
        <f>(_raw_predictions_!D310*(1-_raw_predictions_!$M310*'Score Dashboard'!$B$2) + 'Score Dashboard'!$B$2*_raw_predictions_!$M310*_coefficients_!D$12- _coefficients_!D$2)/_coefficients_!D$7</f>
        <v>-0.26977821904958948</v>
      </c>
      <c r="E310">
        <f>(_raw_predictions_!E310*(1-_raw_predictions_!$M310*'Score Dashboard'!$B$2) + 'Score Dashboard'!$B$2*_raw_predictions_!$M310*_coefficients_!E$12- _coefficients_!E$2)/_coefficients_!E$7</f>
        <v>0.30285191488522584</v>
      </c>
      <c r="F310">
        <f>(_raw_predictions_!F310*(1-_raw_predictions_!$M310*'Score Dashboard'!$B$2) + 'Score Dashboard'!$B$2*_raw_predictions_!$M310*_coefficients_!F$12- _coefficients_!F$2)/_coefficients_!F$7</f>
        <v>-0.16934461159132602</v>
      </c>
      <c r="G310">
        <f>(_raw_predictions_!G310*(1-_raw_predictions_!$M310*'Score Dashboard'!$B$2) + 'Score Dashboard'!$B$2*_raw_predictions_!$M310*_coefficients_!G$12- _coefficients_!G$2)/_coefficients_!G$7</f>
        <v>-0.47845281053751176</v>
      </c>
      <c r="H310">
        <f>(_coefficients_!H$2 - _raw_predictions_!H310*(1-_raw_predictions_!$M310*'Score Dashboard'!$B$2) - _raw_predictions_!$M310*'Score Dashboard'!$B$2*_coefficients_!H$12)/_coefficients_!H$7</f>
        <v>0.45935277822787079</v>
      </c>
      <c r="I310">
        <f>(1-_raw_predictions_!$M310*'Score Dashboard'!$B$2) * _raw_predictions_!I310/_coefficients_!L$2 * (_raw_predictions_!J310-_coefficients_!I$2)/_coefficients_!I$7</f>
        <v>-0.11364001926973775</v>
      </c>
      <c r="J310">
        <f>(1-_raw_predictions_!$M310*'Score Dashboard'!$B$2) *_raw_predictions_!K310/_coefficients_!M$2 * (_raw_predictions_!L310-_coefficients_!J$2)/_coefficients_!J$7</f>
        <v>-0.20508643413508568</v>
      </c>
      <c r="K310">
        <f t="shared" si="4"/>
        <v>-2.0947831943754966</v>
      </c>
    </row>
    <row r="311" spans="1:11">
      <c r="A311" t="str">
        <f>_raw_predictions_!A311</f>
        <v>Aleksej Pokusevski</v>
      </c>
      <c r="B311">
        <f>(_raw_predictions_!B311*(1-_raw_predictions_!$M311*'Score Dashboard'!$B$2) + 'Score Dashboard'!$B$2*_raw_predictions_!$M311*_coefficients_!B$12- _coefficients_!B$2)/_coefficients_!B$7</f>
        <v>-0.68388208971964948</v>
      </c>
      <c r="C311">
        <f>(_raw_predictions_!C311*(1-_raw_predictions_!$M311*'Score Dashboard'!$B$2) + 'Score Dashboard'!$B$2*_raw_predictions_!$M311*_coefficients_!C$12- _coefficients_!C$2)/_coefficients_!C$7</f>
        <v>-0.3533821933379403</v>
      </c>
      <c r="D311">
        <f>(_raw_predictions_!D311*(1-_raw_predictions_!$M311*'Score Dashboard'!$B$2) + 'Score Dashboard'!$B$2*_raw_predictions_!$M311*_coefficients_!D$12- _coefficients_!D$2)/_coefficients_!D$7</f>
        <v>-0.54243622677311465</v>
      </c>
      <c r="E311">
        <f>(_raw_predictions_!E311*(1-_raw_predictions_!$M311*'Score Dashboard'!$B$2) + 'Score Dashboard'!$B$2*_raw_predictions_!$M311*_coefficients_!E$12- _coefficients_!E$2)/_coefficients_!E$7</f>
        <v>-0.44854457607859927</v>
      </c>
      <c r="F311">
        <f>(_raw_predictions_!F311*(1-_raw_predictions_!$M311*'Score Dashboard'!$B$2) + 'Score Dashboard'!$B$2*_raw_predictions_!$M311*_coefficients_!F$12- _coefficients_!F$2)/_coefficients_!F$7</f>
        <v>0.42503664868723462</v>
      </c>
      <c r="G311">
        <f>(_raw_predictions_!G311*(1-_raw_predictions_!$M311*'Score Dashboard'!$B$2) + 'Score Dashboard'!$B$2*_raw_predictions_!$M311*_coefficients_!G$12- _coefficients_!G$2)/_coefficients_!G$7</f>
        <v>-0.41014093453969652</v>
      </c>
      <c r="H311">
        <f>(_coefficients_!H$2 - _raw_predictions_!H311*(1-_raw_predictions_!$M311*'Score Dashboard'!$B$2) - _raw_predictions_!$M311*'Score Dashboard'!$B$2*_coefficients_!H$12)/_coefficients_!H$7</f>
        <v>0.34776304226410926</v>
      </c>
      <c r="I311">
        <f>(1-_raw_predictions_!$M311*'Score Dashboard'!$B$2) * _raw_predictions_!I311/_coefficients_!L$2 * (_raw_predictions_!J311-_coefficients_!I$2)/_coefficients_!I$7</f>
        <v>-0.14309922304767181</v>
      </c>
      <c r="J311">
        <f>(1-_raw_predictions_!$M311*'Score Dashboard'!$B$2) *_raw_predictions_!K311/_coefficients_!M$2 * (_raw_predictions_!L311-_coefficients_!J$2)/_coefficients_!J$7</f>
        <v>-0.17660329508630884</v>
      </c>
      <c r="K311">
        <f t="shared" si="4"/>
        <v>-1.985288847631637</v>
      </c>
    </row>
    <row r="312" spans="1:11">
      <c r="A312" t="str">
        <f>_raw_predictions_!A312</f>
        <v>Alec Burks</v>
      </c>
      <c r="B312">
        <f>(_raw_predictions_!B312*(1-_raw_predictions_!$M312*'Score Dashboard'!$B$2) + 'Score Dashboard'!$B$2*_raw_predictions_!$M312*_coefficients_!B$12- _coefficients_!B$2)/_coefficients_!B$7</f>
        <v>-0.46570767691511139</v>
      </c>
      <c r="C312">
        <f>(_raw_predictions_!C312*(1-_raw_predictions_!$M312*'Score Dashboard'!$B$2) + 'Score Dashboard'!$B$2*_raw_predictions_!$M312*_coefficients_!C$12- _coefficients_!C$2)/_coefficients_!C$7</f>
        <v>-0.58274424814295001</v>
      </c>
      <c r="D312">
        <f>(_raw_predictions_!D312*(1-_raw_predictions_!$M312*'Score Dashboard'!$B$2) + 'Score Dashboard'!$B$2*_raw_predictions_!$M312*_coefficients_!D$12- _coefficients_!D$2)/_coefficients_!D$7</f>
        <v>-0.44750061597645469</v>
      </c>
      <c r="E312">
        <f>(_raw_predictions_!E312*(1-_raw_predictions_!$M312*'Score Dashboard'!$B$2) + 'Score Dashboard'!$B$2*_raw_predictions_!$M312*_coefficients_!E$12- _coefficients_!E$2)/_coefficients_!E$7</f>
        <v>-0.30199474811745181</v>
      </c>
      <c r="F312">
        <f>(_raw_predictions_!F312*(1-_raw_predictions_!$M312*'Score Dashboard'!$B$2) + 'Score Dashboard'!$B$2*_raw_predictions_!$M312*_coefficients_!F$12- _coefficients_!F$2)/_coefficients_!F$7</f>
        <v>-0.50153537353787658</v>
      </c>
      <c r="G312">
        <f>(_raw_predictions_!G312*(1-_raw_predictions_!$M312*'Score Dashboard'!$B$2) + 'Score Dashboard'!$B$2*_raw_predictions_!$M312*_coefficients_!G$12- _coefficients_!G$2)/_coefficients_!G$7</f>
        <v>4.0041630814125907E-2</v>
      </c>
      <c r="H312">
        <f>(_coefficients_!H$2 - _raw_predictions_!H312*(1-_raw_predictions_!$M312*'Score Dashboard'!$B$2) - _raw_predictions_!$M312*'Score Dashboard'!$B$2*_coefficients_!H$12)/_coefficients_!H$7</f>
        <v>0.54101612582709802</v>
      </c>
      <c r="I312">
        <f>(1-_raw_predictions_!$M312*'Score Dashboard'!$B$2) * _raw_predictions_!I312/_coefficients_!L$2 * (_raw_predictions_!J312-_coefficients_!I$2)/_coefficients_!I$7</f>
        <v>9.7615998629242182E-2</v>
      </c>
      <c r="J312">
        <f>(1-_raw_predictions_!$M312*'Score Dashboard'!$B$2) *_raw_predictions_!K312/_coefficients_!M$2 * (_raw_predictions_!L312-_coefficients_!J$2)/_coefficients_!J$7</f>
        <v>-0.34670394393631854</v>
      </c>
      <c r="K312">
        <f t="shared" si="4"/>
        <v>-1.9675128513556972</v>
      </c>
    </row>
    <row r="313" spans="1:11">
      <c r="A313" t="str">
        <f>_raw_predictions_!A313</f>
        <v>Al Horford</v>
      </c>
      <c r="B313">
        <f>(_raw_predictions_!B313*(1-_raw_predictions_!$M313*'Score Dashboard'!$B$2) + 'Score Dashboard'!$B$2*_raw_predictions_!$M313*_coefficients_!B$12- _coefficients_!B$2)/_coefficients_!B$7</f>
        <v>-0.78689704046381914</v>
      </c>
      <c r="C313">
        <f>(_raw_predictions_!C313*(1-_raw_predictions_!$M313*'Score Dashboard'!$B$2) + 'Score Dashboard'!$B$2*_raw_predictions_!$M313*_coefficients_!C$12- _coefficients_!C$2)/_coefficients_!C$7</f>
        <v>-0.3311688472306456</v>
      </c>
      <c r="D313">
        <f>(_raw_predictions_!D313*(1-_raw_predictions_!$M313*'Score Dashboard'!$B$2) + 'Score Dashboard'!$B$2*_raw_predictions_!$M313*_coefficients_!D$12- _coefficients_!D$2)/_coefficients_!D$7</f>
        <v>-0.38785810611470806</v>
      </c>
      <c r="E313">
        <f>(_raw_predictions_!E313*(1-_raw_predictions_!$M313*'Score Dashboard'!$B$2) + 'Score Dashboard'!$B$2*_raw_predictions_!$M313*_coefficients_!E$12- _coefficients_!E$2)/_coefficients_!E$7</f>
        <v>-0.53134846174695916</v>
      </c>
      <c r="F313">
        <f>(_raw_predictions_!F313*(1-_raw_predictions_!$M313*'Score Dashboard'!$B$2) + 'Score Dashboard'!$B$2*_raw_predictions_!$M313*_coefficients_!F$12- _coefficients_!F$2)/_coefficients_!F$7</f>
        <v>0.10513900992982018</v>
      </c>
      <c r="G313">
        <f>(_raw_predictions_!G313*(1-_raw_predictions_!$M313*'Score Dashboard'!$B$2) + 'Score Dashboard'!$B$2*_raw_predictions_!$M313*_coefficients_!G$12- _coefficients_!G$2)/_coefficients_!G$7</f>
        <v>-8.2206315330430865E-2</v>
      </c>
      <c r="H313">
        <f>(_coefficients_!H$2 - _raw_predictions_!H313*(1-_raw_predictions_!$M313*'Score Dashboard'!$B$2) - _raw_predictions_!$M313*'Score Dashboard'!$B$2*_coefficients_!H$12)/_coefficients_!H$7</f>
        <v>0.87977415930781189</v>
      </c>
      <c r="I313">
        <f>(1-_raw_predictions_!$M313*'Score Dashboard'!$B$2) * _raw_predictions_!I313/_coefficients_!L$2 * (_raw_predictions_!J313-_coefficients_!I$2)/_coefficients_!I$7</f>
        <v>-1.5381495831025922E-2</v>
      </c>
      <c r="J313">
        <f>(1-_raw_predictions_!$M313*'Score Dashboard'!$B$2) *_raw_predictions_!K313/_coefficients_!M$2 * (_raw_predictions_!L313-_coefficients_!J$2)/_coefficients_!J$7</f>
        <v>-0.13527791247239243</v>
      </c>
      <c r="K313">
        <f t="shared" si="4"/>
        <v>-1.285225009952349</v>
      </c>
    </row>
    <row r="314" spans="1:11">
      <c r="A314" t="str">
        <f>_raw_predictions_!A314</f>
        <v>Admiral Schofield</v>
      </c>
      <c r="B314">
        <f>(_raw_predictions_!B314*(1-_raw_predictions_!$M314*'Score Dashboard'!$B$2) + 'Score Dashboard'!$B$2*_raw_predictions_!$M314*_coefficients_!B$12- _coefficients_!B$2)/_coefficients_!B$7</f>
        <v>-0.94796015460847471</v>
      </c>
      <c r="C314">
        <f>(_raw_predictions_!C314*(1-_raw_predictions_!$M314*'Score Dashboard'!$B$2) + 'Score Dashboard'!$B$2*_raw_predictions_!$M314*_coefficients_!C$12- _coefficients_!C$2)/_coefficients_!C$7</f>
        <v>-0.68827417260629631</v>
      </c>
      <c r="D314">
        <f>(_raw_predictions_!D314*(1-_raw_predictions_!$M314*'Score Dashboard'!$B$2) + 'Score Dashboard'!$B$2*_raw_predictions_!$M314*_coefficients_!D$12- _coefficients_!D$2)/_coefficients_!D$7</f>
        <v>-0.78668956514604738</v>
      </c>
      <c r="E314">
        <f>(_raw_predictions_!E314*(1-_raw_predictions_!$M314*'Score Dashboard'!$B$2) + 'Score Dashboard'!$B$2*_raw_predictions_!$M314*_coefficients_!E$12- _coefficients_!E$2)/_coefficients_!E$7</f>
        <v>-0.67094887417611226</v>
      </c>
      <c r="F314">
        <f>(_raw_predictions_!F314*(1-_raw_predictions_!$M314*'Score Dashboard'!$B$2) + 'Score Dashboard'!$B$2*_raw_predictions_!$M314*_coefficients_!F$12- _coefficients_!F$2)/_coefficients_!F$7</f>
        <v>-0.51130379244679003</v>
      </c>
      <c r="G314">
        <f>(_raw_predictions_!G314*(1-_raw_predictions_!$M314*'Score Dashboard'!$B$2) + 'Score Dashboard'!$B$2*_raw_predictions_!$M314*_coefficients_!G$12- _coefficients_!G$2)/_coefficients_!G$7</f>
        <v>-0.47269994649446678</v>
      </c>
      <c r="H314">
        <f>(_coefficients_!H$2 - _raw_predictions_!H314*(1-_raw_predictions_!$M314*'Score Dashboard'!$B$2) - _raw_predictions_!$M314*'Score Dashboard'!$B$2*_coefficients_!H$12)/_coefficients_!H$7</f>
        <v>0.80101481893570892</v>
      </c>
      <c r="I314">
        <f>(1-_raw_predictions_!$M314*'Score Dashboard'!$B$2) * _raw_predictions_!I314/_coefficients_!L$2 * (_raw_predictions_!J314-_coefficients_!I$2)/_coefficients_!I$7</f>
        <v>-3.2126625782668124E-2</v>
      </c>
      <c r="J314">
        <f>(1-_raw_predictions_!$M314*'Score Dashboard'!$B$2) *_raw_predictions_!K314/_coefficients_!M$2 * (_raw_predictions_!L314-_coefficients_!J$2)/_coefficients_!J$7</f>
        <v>-7.5092814275603881E-2</v>
      </c>
      <c r="K314">
        <f t="shared" si="4"/>
        <v>-3.3840811266007504</v>
      </c>
    </row>
    <row r="315" spans="1:11">
      <c r="A315" t="str">
        <f>_raw_predictions_!A315</f>
        <v>Aaron Wiggins</v>
      </c>
      <c r="B315">
        <f>(_raw_predictions_!B315*(1-_raw_predictions_!$M315*'Score Dashboard'!$B$2) + 'Score Dashboard'!$B$2*_raw_predictions_!$M315*_coefficients_!B$12- _coefficients_!B$2)/_coefficients_!B$7</f>
        <v>-0.74108219904098893</v>
      </c>
      <c r="C315">
        <f>(_raw_predictions_!C315*(1-_raw_predictions_!$M315*'Score Dashboard'!$B$2) + 'Score Dashboard'!$B$2*_raw_predictions_!$M315*_coefficients_!C$12- _coefficients_!C$2)/_coefficients_!C$7</f>
        <v>-0.57760722264142639</v>
      </c>
      <c r="D315">
        <f>(_raw_predictions_!D315*(1-_raw_predictions_!$M315*'Score Dashboard'!$B$2) + 'Score Dashboard'!$B$2*_raw_predictions_!$M315*_coefficients_!D$12- _coefficients_!D$2)/_coefficients_!D$7</f>
        <v>-0.7276199822373085</v>
      </c>
      <c r="E315">
        <f>(_raw_predictions_!E315*(1-_raw_predictions_!$M315*'Score Dashboard'!$B$2) + 'Score Dashboard'!$B$2*_raw_predictions_!$M315*_coefficients_!E$12- _coefficients_!E$2)/_coefficients_!E$7</f>
        <v>-0.31261852610124857</v>
      </c>
      <c r="F315">
        <f>(_raw_predictions_!F315*(1-_raw_predictions_!$M315*'Score Dashboard'!$B$2) + 'Score Dashboard'!$B$2*_raw_predictions_!$M315*_coefficients_!F$12- _coefficients_!F$2)/_coefficients_!F$7</f>
        <v>-0.48915961186512885</v>
      </c>
      <c r="G315">
        <f>(_raw_predictions_!G315*(1-_raw_predictions_!$M315*'Score Dashboard'!$B$2) + 'Score Dashboard'!$B$2*_raw_predictions_!$M315*_coefficients_!G$12- _coefficients_!G$2)/_coefficients_!G$7</f>
        <v>-0.43119847881718321</v>
      </c>
      <c r="H315">
        <f>(_coefficients_!H$2 - _raw_predictions_!H315*(1-_raw_predictions_!$M315*'Score Dashboard'!$B$2) - _raw_predictions_!$M315*'Score Dashboard'!$B$2*_coefficients_!H$12)/_coefficients_!H$7</f>
        <v>0.67766637340990088</v>
      </c>
      <c r="I315">
        <f>(1-_raw_predictions_!$M315*'Score Dashboard'!$B$2) * _raw_predictions_!I315/_coefficients_!L$2 * (_raw_predictions_!J315-_coefficients_!I$2)/_coefficients_!I$7</f>
        <v>-2.1739800924900035E-2</v>
      </c>
      <c r="J315">
        <f>(1-_raw_predictions_!$M315*'Score Dashboard'!$B$2) *_raw_predictions_!K315/_coefficients_!M$2 * (_raw_predictions_!L315-_coefficients_!J$2)/_coefficients_!J$7</f>
        <v>-5.1196782920061933E-2</v>
      </c>
      <c r="K315">
        <f t="shared" si="4"/>
        <v>-2.6745562311383457</v>
      </c>
    </row>
    <row r="316" spans="1:11">
      <c r="A316" t="str">
        <f>_raw_predictions_!A316</f>
        <v>Aaron Nesmith</v>
      </c>
      <c r="B316">
        <f>(_raw_predictions_!B316*(1-_raw_predictions_!$M316*'Score Dashboard'!$B$2) + 'Score Dashboard'!$B$2*_raw_predictions_!$M316*_coefficients_!B$12- _coefficients_!B$2)/_coefficients_!B$7</f>
        <v>-0.55985620446257944</v>
      </c>
      <c r="C316">
        <f>(_raw_predictions_!C316*(1-_raw_predictions_!$M316*'Score Dashboard'!$B$2) + 'Score Dashboard'!$B$2*_raw_predictions_!$M316*_coefficients_!C$12- _coefficients_!C$2)/_coefficients_!C$7</f>
        <v>-0.54379971709283226</v>
      </c>
      <c r="D316">
        <f>(_raw_predictions_!D316*(1-_raw_predictions_!$M316*'Score Dashboard'!$B$2) + 'Score Dashboard'!$B$2*_raw_predictions_!$M316*_coefficients_!D$12- _coefficients_!D$2)/_coefficients_!D$7</f>
        <v>-0.68019112660199643</v>
      </c>
      <c r="E316">
        <f>(_raw_predictions_!E316*(1-_raw_predictions_!$M316*'Score Dashboard'!$B$2) + 'Score Dashboard'!$B$2*_raw_predictions_!$M316*_coefficients_!E$12- _coefficients_!E$2)/_coefficients_!E$7</f>
        <v>-0.23368041087989125</v>
      </c>
      <c r="F316">
        <f>(_raw_predictions_!F316*(1-_raw_predictions_!$M316*'Score Dashboard'!$B$2) + 'Score Dashboard'!$B$2*_raw_predictions_!$M316*_coefficients_!F$12- _coefficients_!F$2)/_coefficients_!F$7</f>
        <v>-0.25839215879628769</v>
      </c>
      <c r="G316">
        <f>(_raw_predictions_!G316*(1-_raw_predictions_!$M316*'Score Dashboard'!$B$2) + 'Score Dashboard'!$B$2*_raw_predictions_!$M316*_coefficients_!G$12- _coefficients_!G$2)/_coefficients_!G$7</f>
        <v>3.4204431870525152E-2</v>
      </c>
      <c r="H316">
        <f>(_coefficients_!H$2 - _raw_predictions_!H316*(1-_raw_predictions_!$M316*'Score Dashboard'!$B$2) - _raw_predictions_!$M316*'Score Dashboard'!$B$2*_coefficients_!H$12)/_coefficients_!H$7</f>
        <v>0.56318902726921283</v>
      </c>
      <c r="I316">
        <f>(1-_raw_predictions_!$M316*'Score Dashboard'!$B$2) * _raw_predictions_!I316/_coefficients_!L$2 * (_raw_predictions_!J316-_coefficients_!I$2)/_coefficients_!I$7</f>
        <v>5.3499106234027496E-2</v>
      </c>
      <c r="J316">
        <f>(1-_raw_predictions_!$M316*'Score Dashboard'!$B$2) *_raw_predictions_!K316/_coefficients_!M$2 * (_raw_predictions_!L316-_coefficients_!J$2)/_coefficients_!J$7</f>
        <v>-0.38181102866755112</v>
      </c>
      <c r="K316">
        <f t="shared" si="4"/>
        <v>-2.0068380811273734</v>
      </c>
    </row>
    <row r="317" spans="1:11">
      <c r="A317" t="str">
        <f>_raw_predictions_!A317</f>
        <v>Aaron Holiday</v>
      </c>
      <c r="B317">
        <f>(_raw_predictions_!B317*(1-_raw_predictions_!$M317*'Score Dashboard'!$B$2) + 'Score Dashboard'!$B$2*_raw_predictions_!$M317*_coefficients_!B$12- _coefficients_!B$2)/_coefficients_!B$7</f>
        <v>-0.90787470382525814</v>
      </c>
      <c r="C317">
        <f>(_raw_predictions_!C317*(1-_raw_predictions_!$M317*'Score Dashboard'!$B$2) + 'Score Dashboard'!$B$2*_raw_predictions_!$M317*_coefficients_!C$12- _coefficients_!C$2)/_coefficients_!C$7</f>
        <v>-0.93559143378851084</v>
      </c>
      <c r="D317">
        <f>(_raw_predictions_!D317*(1-_raw_predictions_!$M317*'Score Dashboard'!$B$2) + 'Score Dashboard'!$B$2*_raw_predictions_!$M317*_coefficients_!D$12- _coefficients_!D$2)/_coefficients_!D$7</f>
        <v>-0.49910077959139776</v>
      </c>
      <c r="E317">
        <f>(_raw_predictions_!E317*(1-_raw_predictions_!$M317*'Score Dashboard'!$B$2) + 'Score Dashboard'!$B$2*_raw_predictions_!$M317*_coefficients_!E$12- _coefficients_!E$2)/_coefficients_!E$7</f>
        <v>-0.31956323711338569</v>
      </c>
      <c r="F317">
        <f>(_raw_predictions_!F317*(1-_raw_predictions_!$M317*'Score Dashboard'!$B$2) + 'Score Dashboard'!$B$2*_raw_predictions_!$M317*_coefficients_!F$12- _coefficients_!F$2)/_coefficients_!F$7</f>
        <v>-0.53285004249653756</v>
      </c>
      <c r="G317">
        <f>(_raw_predictions_!G317*(1-_raw_predictions_!$M317*'Score Dashboard'!$B$2) + 'Score Dashboard'!$B$2*_raw_predictions_!$M317*_coefficients_!G$12- _coefficients_!G$2)/_coefficients_!G$7</f>
        <v>-0.48559716492258992</v>
      </c>
      <c r="H317">
        <f>(_coefficients_!H$2 - _raw_predictions_!H317*(1-_raw_predictions_!$M317*'Score Dashboard'!$B$2) - _raw_predictions_!$M317*'Score Dashboard'!$B$2*_coefficients_!H$12)/_coefficients_!H$7</f>
        <v>0.65674040139455547</v>
      </c>
      <c r="I317">
        <f>(1-_raw_predictions_!$M317*'Score Dashboard'!$B$2) * _raw_predictions_!I317/_coefficients_!L$2 * (_raw_predictions_!J317-_coefficients_!I$2)/_coefficients_!I$7</f>
        <v>1.783919305701993E-2</v>
      </c>
      <c r="J317">
        <f>(1-_raw_predictions_!$M317*'Score Dashboard'!$B$2) *_raw_predictions_!K317/_coefficients_!M$2 * (_raw_predictions_!L317-_coefficients_!J$2)/_coefficients_!J$7</f>
        <v>-0.17216160261463226</v>
      </c>
      <c r="K317">
        <f t="shared" si="4"/>
        <v>-3.1781593699007371</v>
      </c>
    </row>
    <row r="318" spans="1:11">
      <c r="A318" t="str">
        <f>_raw_predictions_!A318</f>
        <v>Aaron Gordon</v>
      </c>
      <c r="B318">
        <f>(_raw_predictions_!B318*(1-_raw_predictions_!$M318*'Score Dashboard'!$B$2) + 'Score Dashboard'!$B$2*_raw_predictions_!$M318*_coefficients_!B$12- _coefficients_!B$2)/_coefficients_!B$7</f>
        <v>4.4904682775354733E-2</v>
      </c>
      <c r="C318">
        <f>(_raw_predictions_!C318*(1-_raw_predictions_!$M318*'Score Dashboard'!$B$2) + 'Score Dashboard'!$B$2*_raw_predictions_!$M318*_coefficients_!C$12- _coefficients_!C$2)/_coefficients_!C$7</f>
        <v>0.12715426920995626</v>
      </c>
      <c r="D318">
        <f>(_raw_predictions_!D318*(1-_raw_predictions_!$M318*'Score Dashboard'!$B$2) + 'Score Dashboard'!$B$2*_raw_predictions_!$M318*_coefficients_!D$12- _coefficients_!D$2)/_coefficients_!D$7</f>
        <v>-0.21931024339924304</v>
      </c>
      <c r="E318">
        <f>(_raw_predictions_!E318*(1-_raw_predictions_!$M318*'Score Dashboard'!$B$2) + 'Score Dashboard'!$B$2*_raw_predictions_!$M318*_coefficients_!E$12- _coefficients_!E$2)/_coefficients_!E$7</f>
        <v>-0.11034602897016922</v>
      </c>
      <c r="F318">
        <f>(_raw_predictions_!F318*(1-_raw_predictions_!$M318*'Score Dashboard'!$B$2) + 'Score Dashboard'!$B$2*_raw_predictions_!$M318*_coefficients_!F$12- _coefficients_!F$2)/_coefficients_!F$7</f>
        <v>-2.5179382668583428E-2</v>
      </c>
      <c r="G318">
        <f>(_raw_predictions_!G318*(1-_raw_predictions_!$M318*'Score Dashboard'!$B$2) + 'Score Dashboard'!$B$2*_raw_predictions_!$M318*_coefficients_!G$12- _coefficients_!G$2)/_coefficients_!G$7</f>
        <v>-0.38458093092912177</v>
      </c>
      <c r="H318">
        <f>(_coefficients_!H$2 - _raw_predictions_!H318*(1-_raw_predictions_!$M318*'Score Dashboard'!$B$2) - _raw_predictions_!$M318*'Score Dashboard'!$B$2*_coefficients_!H$12)/_coefficients_!H$7</f>
        <v>0.18882440238992909</v>
      </c>
      <c r="I318">
        <f>(1-_raw_predictions_!$M318*'Score Dashboard'!$B$2) * _raw_predictions_!I318/_coefficients_!L$2 * (_raw_predictions_!J318-_coefficients_!I$2)/_coefficients_!I$7</f>
        <v>-0.58288950003347773</v>
      </c>
      <c r="J318">
        <f>(1-_raw_predictions_!$M318*'Score Dashboard'!$B$2) *_raw_predictions_!K318/_coefficients_!M$2 * (_raw_predictions_!L318-_coefficients_!J$2)/_coefficients_!J$7</f>
        <v>0.24912633848977722</v>
      </c>
      <c r="K318">
        <f t="shared" si="4"/>
        <v>-0.71229639313557791</v>
      </c>
    </row>
    <row r="319" spans="1:11">
      <c r="A319" t="str">
        <f>_raw_predictions_!A319</f>
        <v>AJ Griffin</v>
      </c>
      <c r="B319">
        <f>(_raw_predictions_!B319*(1-_raw_predictions_!$M319*'Score Dashboard'!$B$2) + 'Score Dashboard'!$B$2*_raw_predictions_!$M319*_coefficients_!B$12- _coefficients_!B$2)/_coefficients_!B$7</f>
        <v>-0.47735399704066961</v>
      </c>
      <c r="C319">
        <f>(_raw_predictions_!C319*(1-_raw_predictions_!$M319*'Score Dashboard'!$B$2) + 'Score Dashboard'!$B$2*_raw_predictions_!$M319*_coefficients_!C$12- _coefficients_!C$2)/_coefficients_!C$7</f>
        <v>-0.62148326733350101</v>
      </c>
      <c r="D319">
        <f>(_raw_predictions_!D319*(1-_raw_predictions_!$M319*'Score Dashboard'!$B$2) + 'Score Dashboard'!$B$2*_raw_predictions_!$M319*_coefficients_!D$12- _coefficients_!D$2)/_coefficients_!D$7</f>
        <v>-0.68917912949859383</v>
      </c>
      <c r="E319">
        <f>(_raw_predictions_!E319*(1-_raw_predictions_!$M319*'Score Dashboard'!$B$2) + 'Score Dashboard'!$B$2*_raw_predictions_!$M319*_coefficients_!E$12- _coefficients_!E$2)/_coefficients_!E$7</f>
        <v>-0.24098213707395069</v>
      </c>
      <c r="F319">
        <f>(_raw_predictions_!F319*(1-_raw_predictions_!$M319*'Score Dashboard'!$B$2) + 'Score Dashboard'!$B$2*_raw_predictions_!$M319*_coefficients_!F$12- _coefficients_!F$2)/_coefficients_!F$7</f>
        <v>-0.4723916922251909</v>
      </c>
      <c r="G319">
        <f>(_raw_predictions_!G319*(1-_raw_predictions_!$M319*'Score Dashboard'!$B$2) + 'Score Dashboard'!$B$2*_raw_predictions_!$M319*_coefficients_!G$12- _coefficients_!G$2)/_coefficients_!G$7</f>
        <v>5.0248632114597694E-2</v>
      </c>
      <c r="H319">
        <f>(_coefficients_!H$2 - _raw_predictions_!H319*(1-_raw_predictions_!$M319*'Score Dashboard'!$B$2) - _raw_predictions_!$M319*'Score Dashboard'!$B$2*_coefficients_!H$12)/_coefficients_!H$7</f>
        <v>0.61193991386241497</v>
      </c>
      <c r="I319">
        <f>(1-_raw_predictions_!$M319*'Score Dashboard'!$B$2) * _raw_predictions_!I319/_coefficients_!L$2 * (_raw_predictions_!J319-_coefficients_!I$2)/_coefficients_!I$7</f>
        <v>0.12845218130785574</v>
      </c>
      <c r="J319">
        <f>(1-_raw_predictions_!$M319*'Score Dashboard'!$B$2) *_raw_predictions_!K319/_coefficients_!M$2 * (_raw_predictions_!L319-_coefficients_!J$2)/_coefficients_!J$7</f>
        <v>-0.23555218266471237</v>
      </c>
      <c r="K319">
        <f t="shared" si="4"/>
        <v>-1.94630167855175</v>
      </c>
    </row>
    <row r="320" spans="1:11">
      <c r="A320" t="str">
        <f>_raw_predictions_!A320</f>
        <v>A.J. Lawson</v>
      </c>
      <c r="B320">
        <f>(_raw_predictions_!B320*(1-_raw_predictions_!$M320*'Score Dashboard'!$B$2) + 'Score Dashboard'!$B$2*_raw_predictions_!$M320*_coefficients_!B$12- _coefficients_!B$2)/_coefficients_!B$7</f>
        <v>-0.8957618012811055</v>
      </c>
      <c r="C320">
        <f>(_raw_predictions_!C320*(1-_raw_predictions_!$M320*'Score Dashboard'!$B$2) + 'Score Dashboard'!$B$2*_raw_predictions_!$M320*_coefficients_!C$12- _coefficients_!C$2)/_coefficients_!C$7</f>
        <v>-0.78624563858643515</v>
      </c>
      <c r="D320">
        <f>(_raw_predictions_!D320*(1-_raw_predictions_!$M320*'Score Dashboard'!$B$2) + 'Score Dashboard'!$B$2*_raw_predictions_!$M320*_coefficients_!D$12- _coefficients_!D$2)/_coefficients_!D$7</f>
        <v>-0.75963163505925957</v>
      </c>
      <c r="E320">
        <f>(_raw_predictions_!E320*(1-_raw_predictions_!$M320*'Score Dashboard'!$B$2) + 'Score Dashboard'!$B$2*_raw_predictions_!$M320*_coefficients_!E$12- _coefficients_!E$2)/_coefficients_!E$7</f>
        <v>-0.56272958583681698</v>
      </c>
      <c r="F320">
        <f>(_raw_predictions_!F320*(1-_raw_predictions_!$M320*'Score Dashboard'!$B$2) + 'Score Dashboard'!$B$2*_raw_predictions_!$M320*_coefficients_!F$12- _coefficients_!F$2)/_coefficients_!F$7</f>
        <v>-0.52646269024756243</v>
      </c>
      <c r="G320">
        <f>(_raw_predictions_!G320*(1-_raw_predictions_!$M320*'Score Dashboard'!$B$2) + 'Score Dashboard'!$B$2*_raw_predictions_!$M320*_coefficients_!G$12- _coefficients_!G$2)/_coefficients_!G$7</f>
        <v>-0.39418751845559236</v>
      </c>
      <c r="H320">
        <f>(_coefficients_!H$2 - _raw_predictions_!H320*(1-_raw_predictions_!$M320*'Score Dashboard'!$B$2) - _raw_predictions_!$M320*'Score Dashboard'!$B$2*_coefficients_!H$12)/_coefficients_!H$7</f>
        <v>0.740175570547418</v>
      </c>
      <c r="I320">
        <f>(1-_raw_predictions_!$M320*'Score Dashboard'!$B$2) * _raw_predictions_!I320/_coefficients_!L$2 * (_raw_predictions_!J320-_coefficients_!I$2)/_coefficients_!I$7</f>
        <v>-3.1911929274607669E-2</v>
      </c>
      <c r="J320">
        <f>(1-_raw_predictions_!$M320*'Score Dashboard'!$B$2) *_raw_predictions_!K320/_coefficients_!M$2 * (_raw_predictions_!L320-_coefficients_!J$2)/_coefficients_!J$7</f>
        <v>-1.7307611629806971E-2</v>
      </c>
      <c r="K320">
        <f t="shared" si="4"/>
        <v>-3.2340628398237681</v>
      </c>
    </row>
    <row r="321" spans="1:11">
      <c r="A321" t="str">
        <f>_raw_predictions_!A321</f>
        <v>A.J. Green</v>
      </c>
      <c r="B321">
        <f>(_raw_predictions_!B321*(1-_raw_predictions_!$M321*'Score Dashboard'!$B$2) + 'Score Dashboard'!$B$2*_raw_predictions_!$M321*_coefficients_!B$12- _coefficients_!B$2)/_coefficients_!B$7</f>
        <v>-0.89927897670583301</v>
      </c>
      <c r="C321">
        <f>(_raw_predictions_!C321*(1-_raw_predictions_!$M321*'Score Dashboard'!$B$2) + 'Score Dashboard'!$B$2*_raw_predictions_!$M321*_coefficients_!C$12- _coefficients_!C$2)/_coefficients_!C$7</f>
        <v>-0.90226462421989517</v>
      </c>
      <c r="D321">
        <f>(_raw_predictions_!D321*(1-_raw_predictions_!$M321*'Score Dashboard'!$B$2) + 'Score Dashboard'!$B$2*_raw_predictions_!$M321*_coefficients_!D$12- _coefficients_!D$2)/_coefficients_!D$7</f>
        <v>-0.75222026274412856</v>
      </c>
      <c r="E321">
        <f>(_raw_predictions_!E321*(1-_raw_predictions_!$M321*'Score Dashboard'!$B$2) + 'Score Dashboard'!$B$2*_raw_predictions_!$M321*_coefficients_!E$12- _coefficients_!E$2)/_coefficients_!E$7</f>
        <v>-0.62260846994281349</v>
      </c>
      <c r="F321">
        <f>(_raw_predictions_!F321*(1-_raw_predictions_!$M321*'Score Dashboard'!$B$2) + 'Score Dashboard'!$B$2*_raw_predictions_!$M321*_coefficients_!F$12- _coefficients_!F$2)/_coefficients_!F$7</f>
        <v>-0.54787172884215474</v>
      </c>
      <c r="G321">
        <f>(_raw_predictions_!G321*(1-_raw_predictions_!$M321*'Score Dashboard'!$B$2) + 'Score Dashboard'!$B$2*_raw_predictions_!$M321*_coefficients_!G$12- _coefficients_!G$2)/_coefficients_!G$7</f>
        <v>-0.17726079279493823</v>
      </c>
      <c r="H321">
        <f>(_coefficients_!H$2 - _raw_predictions_!H321*(1-_raw_predictions_!$M321*'Score Dashboard'!$B$2) - _raw_predictions_!$M321*'Score Dashboard'!$B$2*_coefficients_!H$12)/_coefficients_!H$7</f>
        <v>0.81403495151833338</v>
      </c>
      <c r="I321">
        <f>(1-_raw_predictions_!$M321*'Score Dashboard'!$B$2) * _raw_predictions_!I321/_coefficients_!L$2 * (_raw_predictions_!J321-_coefficients_!I$2)/_coefficients_!I$7</f>
        <v>5.3624325377424386E-3</v>
      </c>
      <c r="J321">
        <f>(1-_raw_predictions_!$M321*'Score Dashboard'!$B$2) *_raw_predictions_!K321/_coefficients_!M$2 * (_raw_predictions_!L321-_coefficients_!J$2)/_coefficients_!J$7</f>
        <v>-9.9532262163398902E-2</v>
      </c>
      <c r="K321">
        <f t="shared" si="4"/>
        <v>-3.1816397333570863</v>
      </c>
    </row>
    <row r="322" spans="1:11">
      <c r="A322" t="str">
        <f>_raw_predictions_!A322</f>
        <v>Michael Foster Jr.</v>
      </c>
      <c r="B322">
        <f>(_raw_predictions_!B322*(1-_raw_predictions_!$M322*'Score Dashboard'!$B$2) + 'Score Dashboard'!$B$2*_raw_predictions_!$M322*_coefficients_!B$12- _coefficients_!B$2)/_coefficients_!B$7</f>
        <v>-0.87874348062120822</v>
      </c>
      <c r="C322">
        <f>(_raw_predictions_!C322*(1-_raw_predictions_!$M322*'Score Dashboard'!$B$2) + 'Score Dashboard'!$B$2*_raw_predictions_!$M322*_coefficients_!C$12- _coefficients_!C$2)/_coefficients_!C$7</f>
        <v>-0.7244562358802481</v>
      </c>
      <c r="D322">
        <f>(_raw_predictions_!D322*(1-_raw_predictions_!$M322*'Score Dashboard'!$B$2) + 'Score Dashboard'!$B$2*_raw_predictions_!$M322*_coefficients_!D$12- _coefficients_!D$2)/_coefficients_!D$7</f>
        <v>-0.71518327643923119</v>
      </c>
      <c r="E322">
        <f>(_raw_predictions_!E322*(1-_raw_predictions_!$M322*'Score Dashboard'!$B$2) + 'Score Dashboard'!$B$2*_raw_predictions_!$M322*_coefficients_!E$12- _coefficients_!E$2)/_coefficients_!E$7</f>
        <v>-0.6133305356358868</v>
      </c>
      <c r="F322">
        <f>(_raw_predictions_!F322*(1-_raw_predictions_!$M322*'Score Dashboard'!$B$2) + 'Score Dashboard'!$B$2*_raw_predictions_!$M322*_coefficients_!F$12- _coefficients_!F$2)/_coefficients_!F$7</f>
        <v>-0.43335192285873808</v>
      </c>
      <c r="G322">
        <f>(_raw_predictions_!G322*(1-_raw_predictions_!$M322*'Score Dashboard'!$B$2) + 'Score Dashboard'!$B$2*_raw_predictions_!$M322*_coefficients_!G$12- _coefficients_!G$2)/_coefficients_!G$7</f>
        <v>-0.59657001908309459</v>
      </c>
      <c r="H322">
        <f>(_coefficients_!H$2 - _raw_predictions_!H322*(1-_raw_predictions_!$M322*'Score Dashboard'!$B$2) - _raw_predictions_!$M322*'Score Dashboard'!$B$2*_coefficients_!H$12)/_coefficients_!H$7</f>
        <v>0.75239575416189786</v>
      </c>
      <c r="I322">
        <f>(1-_raw_predictions_!$M322*'Score Dashboard'!$B$2) * _raw_predictions_!I322/_coefficients_!L$2 * (_raw_predictions_!J322-_coefficients_!I$2)/_coefficients_!I$7</f>
        <v>-3.811453442593396E-2</v>
      </c>
      <c r="J322">
        <f>(1-_raw_predictions_!$M322*'Score Dashboard'!$B$2) *_raw_predictions_!K322/_coefficients_!M$2 * (_raw_predictions_!L322-_coefficients_!J$2)/_coefficients_!J$7</f>
        <v>-1.531365241629354E-2</v>
      </c>
      <c r="K322">
        <f t="shared" si="4"/>
        <v>-3.2626679031987362</v>
      </c>
    </row>
    <row r="323" spans="1:11">
      <c r="A323" t="str">
        <f>_raw_predictions_!A323</f>
        <v>Alize Johnson</v>
      </c>
      <c r="B323">
        <f>(_raw_predictions_!B323*(1-_raw_predictions_!$M323*'Score Dashboard'!$B$2) + 'Score Dashboard'!$B$2*_raw_predictions_!$M323*_coefficients_!B$12- _coefficients_!B$2)/_coefficients_!B$7</f>
        <v>-0.9131922880303236</v>
      </c>
      <c r="C323">
        <f>(_raw_predictions_!C323*(1-_raw_predictions_!$M323*'Score Dashboard'!$B$2) + 'Score Dashboard'!$B$2*_raw_predictions_!$M323*_coefficients_!C$12- _coefficients_!C$2)/_coefficients_!C$7</f>
        <v>-0.69844787903624106</v>
      </c>
      <c r="D323">
        <f>(_raw_predictions_!D323*(1-_raw_predictions_!$M323*'Score Dashboard'!$B$2) + 'Score Dashboard'!$B$2*_raw_predictions_!$M323*_coefficients_!D$12- _coefficients_!D$2)/_coefficients_!D$7</f>
        <v>-0.75459416846185023</v>
      </c>
      <c r="E323">
        <f>(_raw_predictions_!E323*(1-_raw_predictions_!$M323*'Score Dashboard'!$B$2) + 'Score Dashboard'!$B$2*_raw_predictions_!$M323*_coefficients_!E$12- _coefficients_!E$2)/_coefficients_!E$7</f>
        <v>-0.58295156008278126</v>
      </c>
      <c r="F323">
        <f>(_raw_predictions_!F323*(1-_raw_predictions_!$M323*'Score Dashboard'!$B$2) + 'Score Dashboard'!$B$2*_raw_predictions_!$M323*_coefficients_!F$12- _coefficients_!F$2)/_coefficients_!F$7</f>
        <v>-0.44886462136993704</v>
      </c>
      <c r="G323">
        <f>(_raw_predictions_!G323*(1-_raw_predictions_!$M323*'Score Dashboard'!$B$2) + 'Score Dashboard'!$B$2*_raw_predictions_!$M323*_coefficients_!G$12- _coefficients_!G$2)/_coefficients_!G$7</f>
        <v>-0.60669774479566696</v>
      </c>
      <c r="H323">
        <f>(_coefficients_!H$2 - _raw_predictions_!H323*(1-_raw_predictions_!$M323*'Score Dashboard'!$B$2) - _raw_predictions_!$M323*'Score Dashboard'!$B$2*_coefficients_!H$12)/_coefficients_!H$7</f>
        <v>0.65747695511527393</v>
      </c>
      <c r="I323">
        <f>(1-_raw_predictions_!$M323*'Score Dashboard'!$B$2) * _raw_predictions_!I323/_coefficients_!L$2 * (_raw_predictions_!J323-_coefficients_!I$2)/_coefficients_!I$7</f>
        <v>-4.9510792994866042E-2</v>
      </c>
      <c r="J323">
        <f>(1-_raw_predictions_!$M323*'Score Dashboard'!$B$2) *_raw_predictions_!K323/_coefficients_!M$2 * (_raw_predictions_!L323-_coefficients_!J$2)/_coefficients_!J$7</f>
        <v>-1.5074597414704523E-2</v>
      </c>
      <c r="K323">
        <f t="shared" ref="K323:K386" si="5">SUM(B323:J323)</f>
        <v>-3.4118566970710971</v>
      </c>
    </row>
    <row r="324" spans="1:11">
      <c r="A324" t="str">
        <f>_raw_predictions_!A324</f>
        <v>Donovan Mitchell</v>
      </c>
      <c r="B324">
        <f>(_raw_predictions_!B324*(1-_raw_predictions_!$M324*'Score Dashboard'!$B$2) + 'Score Dashboard'!$B$2*_raw_predictions_!$M324*_coefficients_!B$12- _coefficients_!B$2)/_coefficients_!B$7</f>
        <v>0.91238270486832873</v>
      </c>
      <c r="C324">
        <f>(_raw_predictions_!C324*(1-_raw_predictions_!$M324*'Score Dashboard'!$B$2) + 'Score Dashboard'!$B$2*_raw_predictions_!$M324*_coefficients_!C$12- _coefficients_!C$2)/_coefficients_!C$7</f>
        <v>-0.37072084684966189</v>
      </c>
      <c r="D324">
        <f>(_raw_predictions_!D324*(1-_raw_predictions_!$M324*'Score Dashboard'!$B$2) + 'Score Dashboard'!$B$2*_raw_predictions_!$M324*_coefficients_!D$12- _coefficients_!D$2)/_coefficients_!D$7</f>
        <v>0.24162999247665823</v>
      </c>
      <c r="E324">
        <f>(_raw_predictions_!E324*(1-_raw_predictions_!$M324*'Score Dashboard'!$B$2) + 'Score Dashboard'!$B$2*_raw_predictions_!$M324*_coefficients_!E$12- _coefficients_!E$2)/_coefficients_!E$7</f>
        <v>0.34525403060927773</v>
      </c>
      <c r="F324">
        <f>(_raw_predictions_!F324*(1-_raw_predictions_!$M324*'Score Dashboard'!$B$2) + 'Score Dashboard'!$B$2*_raw_predictions_!$M324*_coefficients_!F$12- _coefficients_!F$2)/_coefficients_!F$7</f>
        <v>-0.35829164961033649</v>
      </c>
      <c r="G324">
        <f>(_raw_predictions_!G324*(1-_raw_predictions_!$M324*'Score Dashboard'!$B$2) + 'Score Dashboard'!$B$2*_raw_predictions_!$M324*_coefficients_!G$12- _coefficients_!G$2)/_coefficients_!G$7</f>
        <v>0.97448427037353424</v>
      </c>
      <c r="H324">
        <f>(_coefficients_!H$2 - _raw_predictions_!H324*(1-_raw_predictions_!$M324*'Score Dashboard'!$B$2) - _raw_predictions_!$M324*'Score Dashboard'!$B$2*_coefficients_!H$12)/_coefficients_!H$7</f>
        <v>-0.50560017989548001</v>
      </c>
      <c r="I324">
        <f>(1-_raw_predictions_!$M324*'Score Dashboard'!$B$2) * _raw_predictions_!I324/_coefficients_!L$2 * (_raw_predictions_!J324-_coefficients_!I$2)/_coefficients_!I$7</f>
        <v>0.45470722454680967</v>
      </c>
      <c r="J324">
        <f>(1-_raw_predictions_!$M324*'Score Dashboard'!$B$2) *_raw_predictions_!K324/_coefficients_!M$2 * (_raw_predictions_!L324-_coefficients_!J$2)/_coefficients_!J$7</f>
        <v>-0.34820392296799973</v>
      </c>
      <c r="K324">
        <f t="shared" si="5"/>
        <v>1.3456416235511304</v>
      </c>
    </row>
    <row r="325" spans="1:11">
      <c r="A325" t="str">
        <f>_raw_predictions_!A325</f>
        <v>Ben Simmons</v>
      </c>
      <c r="B325">
        <f>(_raw_predictions_!B325*(1-_raw_predictions_!$M325*'Score Dashboard'!$B$2) + 'Score Dashboard'!$B$2*_raw_predictions_!$M325*_coefficients_!B$12- _coefficients_!B$2)/_coefficients_!B$7</f>
        <v>-0.6928907433308733</v>
      </c>
      <c r="C325">
        <f>(_raw_predictions_!C325*(1-_raw_predictions_!$M325*'Score Dashboard'!$B$2) + 'Score Dashboard'!$B$2*_raw_predictions_!$M325*_coefficients_!C$12- _coefficients_!C$2)/_coefficients_!C$7</f>
        <v>-0.11383928761092948</v>
      </c>
      <c r="D325">
        <f>(_raw_predictions_!D325*(1-_raw_predictions_!$M325*'Score Dashboard'!$B$2) + 'Score Dashboard'!$B$2*_raw_predictions_!$M325*_coefficients_!D$12- _coefficients_!D$2)/_coefficients_!D$7</f>
        <v>0.42798082794203801</v>
      </c>
      <c r="E325">
        <f>(_raw_predictions_!E325*(1-_raw_predictions_!$M325*'Score Dashboard'!$B$2) + 'Score Dashboard'!$B$2*_raw_predictions_!$M325*_coefficients_!E$12- _coefficients_!E$2)/_coefficients_!E$7</f>
        <v>0.1573941901081409</v>
      </c>
      <c r="F325">
        <f>(_raw_predictions_!F325*(1-_raw_predictions_!$M325*'Score Dashboard'!$B$2) + 'Score Dashboard'!$B$2*_raw_predictions_!$M325*_coefficients_!F$12- _coefficients_!F$2)/_coefficients_!F$7</f>
        <v>-0.2222188084566816</v>
      </c>
      <c r="G325">
        <f>(_raw_predictions_!G325*(1-_raw_predictions_!$M325*'Score Dashboard'!$B$2) + 'Score Dashboard'!$B$2*_raw_predictions_!$M325*_coefficients_!G$12- _coefficients_!G$2)/_coefficients_!G$7</f>
        <v>-0.89170607166926519</v>
      </c>
      <c r="H325">
        <f>(_coefficients_!H$2 - _raw_predictions_!H325*(1-_raw_predictions_!$M325*'Score Dashboard'!$B$2) - _raw_predictions_!$M325*'Score Dashboard'!$B$2*_coefficients_!H$12)/_coefficients_!H$7</f>
        <v>-0.12562827292401194</v>
      </c>
      <c r="I325">
        <f>(1-_raw_predictions_!$M325*'Score Dashboard'!$B$2) * _raw_predictions_!I325/_coefficients_!L$2 * (_raw_predictions_!J325-_coefficients_!I$2)/_coefficients_!I$7</f>
        <v>-0.33704212073404838</v>
      </c>
      <c r="J325">
        <f>(1-_raw_predictions_!$M325*'Score Dashboard'!$B$2) *_raw_predictions_!K325/_coefficients_!M$2 * (_raw_predictions_!L325-_coefficients_!J$2)/_coefficients_!J$7</f>
        <v>0.23138182703601023</v>
      </c>
      <c r="K325">
        <f t="shared" si="5"/>
        <v>-1.5665684596396208</v>
      </c>
    </row>
    <row r="326" spans="1:11">
      <c r="A326" t="str">
        <f>_raw_predictions_!A326</f>
        <v>Bismack Biyombo</v>
      </c>
      <c r="B326">
        <f>(_raw_predictions_!B326*(1-_raw_predictions_!$M326*'Score Dashboard'!$B$2) + 'Score Dashboard'!$B$2*_raw_predictions_!$M326*_coefficients_!B$12- _coefficients_!B$2)/_coefficients_!B$7</f>
        <v>-1.0520197726719873</v>
      </c>
      <c r="C326">
        <f>(_raw_predictions_!C326*(1-_raw_predictions_!$M326*'Score Dashboard'!$B$2) + 'Score Dashboard'!$B$2*_raw_predictions_!$M326*_coefficients_!C$12- _coefficients_!C$2)/_coefficients_!C$7</f>
        <v>-0.39173006576057445</v>
      </c>
      <c r="D326">
        <f>(_raw_predictions_!D326*(1-_raw_predictions_!$M326*'Score Dashboard'!$B$2) + 'Score Dashboard'!$B$2*_raw_predictions_!$M326*_coefficients_!D$12- _coefficients_!D$2)/_coefficients_!D$7</f>
        <v>-0.84158877136116028</v>
      </c>
      <c r="E326">
        <f>(_raw_predictions_!E326*(1-_raw_predictions_!$M326*'Score Dashboard'!$B$2) + 'Score Dashboard'!$B$2*_raw_predictions_!$M326*_coefficients_!E$12- _coefficients_!E$2)/_coefficients_!E$7</f>
        <v>-0.69137617424237585</v>
      </c>
      <c r="F326">
        <f>(_raw_predictions_!F326*(1-_raw_predictions_!$M326*'Score Dashboard'!$B$2) + 'Score Dashboard'!$B$2*_raw_predictions_!$M326*_coefficients_!F$12- _coefficients_!F$2)/_coefficients_!F$7</f>
        <v>0.29534417192660073</v>
      </c>
      <c r="G326">
        <f>(_raw_predictions_!G326*(1-_raw_predictions_!$M326*'Score Dashboard'!$B$2) + 'Score Dashboard'!$B$2*_raw_predictions_!$M326*_coefficients_!G$12- _coefficients_!G$2)/_coefficients_!G$7</f>
        <v>-0.87357177602009151</v>
      </c>
      <c r="H326">
        <f>(_coefficients_!H$2 - _raw_predictions_!H326*(1-_raw_predictions_!$M326*'Score Dashboard'!$B$2) - _raw_predictions_!$M326*'Score Dashboard'!$B$2*_coefficients_!H$12)/_coefficients_!H$7</f>
        <v>0.69213069216386514</v>
      </c>
      <c r="I326">
        <f>(1-_raw_predictions_!$M326*'Score Dashboard'!$B$2) * _raw_predictions_!I326/_coefficients_!L$2 * (_raw_predictions_!J326-_coefficients_!I$2)/_coefficients_!I$7</f>
        <v>-0.37493311539259294</v>
      </c>
      <c r="J326">
        <f>(1-_raw_predictions_!$M326*'Score Dashboard'!$B$2) *_raw_predictions_!K326/_coefficients_!M$2 * (_raw_predictions_!L326-_coefficients_!J$2)/_coefficients_!J$7</f>
        <v>0.1582493398715227</v>
      </c>
      <c r="K326">
        <f t="shared" si="5"/>
        <v>-3.0794954714867937</v>
      </c>
    </row>
    <row r="327" spans="1:11">
      <c r="A327" t="str">
        <f>_raw_predictions_!A327</f>
        <v>Caris LeVert</v>
      </c>
      <c r="B327">
        <f>(_raw_predictions_!B327*(1-_raw_predictions_!$M327*'Score Dashboard'!$B$2) + 'Score Dashboard'!$B$2*_raw_predictions_!$M327*_coefficients_!B$12- _coefficients_!B$2)/_coefficients_!B$7</f>
        <v>-0.30144152318149653</v>
      </c>
      <c r="C327">
        <f>(_raw_predictions_!C327*(1-_raw_predictions_!$M327*'Score Dashboard'!$B$2) + 'Score Dashboard'!$B$2*_raw_predictions_!$M327*_coefficients_!C$12- _coefficients_!C$2)/_coefficients_!C$7</f>
        <v>-0.42520143967801061</v>
      </c>
      <c r="D327">
        <f>(_raw_predictions_!D327*(1-_raw_predictions_!$M327*'Score Dashboard'!$B$2) + 'Score Dashboard'!$B$2*_raw_predictions_!$M327*_coefficients_!D$12- _coefficients_!D$2)/_coefficients_!D$7</f>
        <v>5.5801741827881973E-2</v>
      </c>
      <c r="E327">
        <f>(_raw_predictions_!E327*(1-_raw_predictions_!$M327*'Score Dashboard'!$B$2) + 'Score Dashboard'!$B$2*_raw_predictions_!$M327*_coefficients_!E$12- _coefficients_!E$2)/_coefficients_!E$7</f>
        <v>7.0942954645508621E-2</v>
      </c>
      <c r="F327">
        <f>(_raw_predictions_!F327*(1-_raw_predictions_!$M327*'Score Dashboard'!$B$2) + 'Score Dashboard'!$B$2*_raw_predictions_!$M327*_coefficients_!F$12- _coefficients_!F$2)/_coefficients_!F$7</f>
        <v>-0.33166128160606728</v>
      </c>
      <c r="G327">
        <f>(_raw_predictions_!G327*(1-_raw_predictions_!$M327*'Score Dashboard'!$B$2) + 'Score Dashboard'!$B$2*_raw_predictions_!$M327*_coefficients_!G$12- _coefficients_!G$2)/_coefficients_!G$7</f>
        <v>4.9975665782062514E-2</v>
      </c>
      <c r="H327">
        <f>(_coefficients_!H$2 - _raw_predictions_!H327*(1-_raw_predictions_!$M327*'Score Dashboard'!$B$2) - _raw_predictions_!$M327*'Score Dashboard'!$B$2*_coefficients_!H$12)/_coefficients_!H$7</f>
        <v>0.13023257084415182</v>
      </c>
      <c r="I327">
        <f>(1-_raw_predictions_!$M327*'Score Dashboard'!$B$2) * _raw_predictions_!I327/_coefficients_!L$2 * (_raw_predictions_!J327-_coefficients_!I$2)/_coefficients_!I$7</f>
        <v>-0.16099153501420396</v>
      </c>
      <c r="J327">
        <f>(1-_raw_predictions_!$M327*'Score Dashboard'!$B$2) *_raw_predictions_!K327/_coefficients_!M$2 * (_raw_predictions_!L327-_coefficients_!J$2)/_coefficients_!J$7</f>
        <v>-0.35942145488145411</v>
      </c>
      <c r="K327">
        <f t="shared" si="5"/>
        <v>-1.2717643012616275</v>
      </c>
    </row>
    <row r="328" spans="1:11">
      <c r="A328" t="str">
        <f>_raw_predictions_!A328</f>
        <v>Cameron Payne</v>
      </c>
      <c r="B328">
        <f>(_raw_predictions_!B328*(1-_raw_predictions_!$M328*'Score Dashboard'!$B$2) + 'Score Dashboard'!$B$2*_raw_predictions_!$M328*_coefficients_!B$12- _coefficients_!B$2)/_coefficients_!B$7</f>
        <v>-0.61295065676763683</v>
      </c>
      <c r="C328">
        <f>(_raw_predictions_!C328*(1-_raw_predictions_!$M328*'Score Dashboard'!$B$2) + 'Score Dashboard'!$B$2*_raw_predictions_!$M328*_coefficients_!C$12- _coefficients_!C$2)/_coefficients_!C$7</f>
        <v>-0.77542560080889433</v>
      </c>
      <c r="D328">
        <f>(_raw_predictions_!D328*(1-_raw_predictions_!$M328*'Score Dashboard'!$B$2) + 'Score Dashboard'!$B$2*_raw_predictions_!$M328*_coefficients_!D$12- _coefficients_!D$2)/_coefficients_!D$7</f>
        <v>6.5540732168174617E-2</v>
      </c>
      <c r="E328">
        <f>(_raw_predictions_!E328*(1-_raw_predictions_!$M328*'Score Dashboard'!$B$2) + 'Score Dashboard'!$B$2*_raw_predictions_!$M328*_coefficients_!E$12- _coefficients_!E$2)/_coefficients_!E$7</f>
        <v>-0.30403446509257542</v>
      </c>
      <c r="F328">
        <f>(_raw_predictions_!F328*(1-_raw_predictions_!$M328*'Score Dashboard'!$B$2) + 'Score Dashboard'!$B$2*_raw_predictions_!$M328*_coefficients_!F$12- _coefficients_!F$2)/_coefficients_!F$7</f>
        <v>-0.50088526195734873</v>
      </c>
      <c r="G328">
        <f>(_raw_predictions_!G328*(1-_raw_predictions_!$M328*'Score Dashboard'!$B$2) + 'Score Dashboard'!$B$2*_raw_predictions_!$M328*_coefficients_!G$12- _coefficients_!G$2)/_coefficients_!G$7</f>
        <v>-0.12327202526648633</v>
      </c>
      <c r="H328">
        <f>(_coefficients_!H$2 - _raw_predictions_!H328*(1-_raw_predictions_!$M328*'Score Dashboard'!$B$2) - _raw_predictions_!$M328*'Score Dashboard'!$B$2*_coefficients_!H$12)/_coefficients_!H$7</f>
        <v>0.21010530940464053</v>
      </c>
      <c r="I328">
        <f>(1-_raw_predictions_!$M328*'Score Dashboard'!$B$2) * _raw_predictions_!I328/_coefficients_!L$2 * (_raw_predictions_!J328-_coefficients_!I$2)/_coefficients_!I$7</f>
        <v>4.724470383938479E-2</v>
      </c>
      <c r="J328">
        <f>(1-_raw_predictions_!$M328*'Score Dashboard'!$B$2) *_raw_predictions_!K328/_coefficients_!M$2 * (_raw_predictions_!L328-_coefficients_!J$2)/_coefficients_!J$7</f>
        <v>-0.23618776160219665</v>
      </c>
      <c r="K328">
        <f t="shared" si="5"/>
        <v>-2.2298650260829382</v>
      </c>
    </row>
    <row r="329" spans="1:11">
      <c r="A329" t="str">
        <f>_raw_predictions_!A329</f>
        <v>Cameron Johnson</v>
      </c>
      <c r="B329">
        <f>(_raw_predictions_!B329*(1-_raw_predictions_!$M329*'Score Dashboard'!$B$2) + 'Score Dashboard'!$B$2*_raw_predictions_!$M329*_coefficients_!B$12- _coefficients_!B$2)/_coefficients_!B$7</f>
        <v>-0.16990371497631251</v>
      </c>
      <c r="C329">
        <f>(_raw_predictions_!C329*(1-_raw_predictions_!$M329*'Score Dashboard'!$B$2) + 'Score Dashboard'!$B$2*_raw_predictions_!$M329*_coefficients_!C$12- _coefficients_!C$2)/_coefficients_!C$7</f>
        <v>-0.3485981110855555</v>
      </c>
      <c r="D329">
        <f>(_raw_predictions_!D329*(1-_raw_predictions_!$M329*'Score Dashboard'!$B$2) + 'Score Dashboard'!$B$2*_raw_predictions_!$M329*_coefficients_!D$12- _coefficients_!D$2)/_coefficients_!D$7</f>
        <v>-0.55450929244248914</v>
      </c>
      <c r="E329">
        <f>(_raw_predictions_!E329*(1-_raw_predictions_!$M329*'Score Dashboard'!$B$2) + 'Score Dashboard'!$B$2*_raw_predictions_!$M329*_coefficients_!E$12- _coefficients_!E$2)/_coefficients_!E$7</f>
        <v>9.0031323189785017E-2</v>
      </c>
      <c r="F329">
        <f>(_raw_predictions_!F329*(1-_raw_predictions_!$M329*'Score Dashboard'!$B$2) + 'Score Dashboard'!$B$2*_raw_predictions_!$M329*_coefficients_!F$12- _coefficients_!F$2)/_coefficients_!F$7</f>
        <v>-0.3754051475378356</v>
      </c>
      <c r="G329">
        <f>(_raw_predictions_!G329*(1-_raw_predictions_!$M329*'Score Dashboard'!$B$2) + 'Score Dashboard'!$B$2*_raw_predictions_!$M329*_coefficients_!G$12- _coefficients_!G$2)/_coefficients_!G$7</f>
        <v>0.40114484781665549</v>
      </c>
      <c r="H329">
        <f>(_coefficients_!H$2 - _raw_predictions_!H329*(1-_raw_predictions_!$M329*'Score Dashboard'!$B$2) - _raw_predictions_!$M329*'Score Dashboard'!$B$2*_coefficients_!H$12)/_coefficients_!H$7</f>
        <v>0.59652077076083165</v>
      </c>
      <c r="I329">
        <f>(1-_raw_predictions_!$M329*'Score Dashboard'!$B$2) * _raw_predictions_!I329/_coefficients_!L$2 * (_raw_predictions_!J329-_coefficients_!I$2)/_coefficients_!I$7</f>
        <v>0.18533178441721704</v>
      </c>
      <c r="J329">
        <f>(1-_raw_predictions_!$M329*'Score Dashboard'!$B$2) *_raw_predictions_!K329/_coefficients_!M$2 * (_raw_predictions_!L329-_coefficients_!J$2)/_coefficients_!J$7</f>
        <v>-0.19391037620627882</v>
      </c>
      <c r="K329">
        <f t="shared" si="5"/>
        <v>-0.36929791606398238</v>
      </c>
    </row>
    <row r="330" spans="1:11">
      <c r="A330" t="str">
        <f>_raw_predictions_!A330</f>
        <v>Cam Thomas</v>
      </c>
      <c r="B330">
        <f>(_raw_predictions_!B330*(1-_raw_predictions_!$M330*'Score Dashboard'!$B$2) + 'Score Dashboard'!$B$2*_raw_predictions_!$M330*_coefficients_!B$12- _coefficients_!B$2)/_coefficients_!B$7</f>
        <v>-0.49663593962563468</v>
      </c>
      <c r="C330">
        <f>(_raw_predictions_!C330*(1-_raw_predictions_!$M330*'Score Dashboard'!$B$2) + 'Score Dashboard'!$B$2*_raw_predictions_!$M330*_coefficients_!C$12- _coefficients_!C$2)/_coefficients_!C$7</f>
        <v>-0.86310371973173694</v>
      </c>
      <c r="D330">
        <f>(_raw_predictions_!D330*(1-_raw_predictions_!$M330*'Score Dashboard'!$B$2) + 'Score Dashboard'!$B$2*_raw_predictions_!$M330*_coefficients_!D$12- _coefficients_!D$2)/_coefficients_!D$7</f>
        <v>-0.64287164369623762</v>
      </c>
      <c r="E330">
        <f>(_raw_predictions_!E330*(1-_raw_predictions_!$M330*'Score Dashboard'!$B$2) + 'Score Dashboard'!$B$2*_raw_predictions_!$M330*_coefficients_!E$12- _coefficients_!E$2)/_coefficients_!E$7</f>
        <v>-0.49286269230887197</v>
      </c>
      <c r="F330">
        <f>(_raw_predictions_!F330*(1-_raw_predictions_!$M330*'Score Dashboard'!$B$2) + 'Score Dashboard'!$B$2*_raw_predictions_!$M330*_coefficients_!F$12- _coefficients_!F$2)/_coefficients_!F$7</f>
        <v>-0.58290283070514204</v>
      </c>
      <c r="G330">
        <f>(_raw_predictions_!G330*(1-_raw_predictions_!$M330*'Score Dashboard'!$B$2) + 'Score Dashboard'!$B$2*_raw_predictions_!$M330*_coefficients_!G$12- _coefficients_!G$2)/_coefficients_!G$7</f>
        <v>-0.27567288373388787</v>
      </c>
      <c r="H330">
        <f>(_coefficients_!H$2 - _raw_predictions_!H330*(1-_raw_predictions_!$M330*'Score Dashboard'!$B$2) - _raw_predictions_!$M330*'Score Dashboard'!$B$2*_coefficients_!H$12)/_coefficients_!H$7</f>
        <v>0.41714241302468369</v>
      </c>
      <c r="I330">
        <f>(1-_raw_predictions_!$M330*'Score Dashboard'!$B$2) * _raw_predictions_!I330/_coefficients_!L$2 * (_raw_predictions_!J330-_coefficients_!I$2)/_coefficients_!I$7</f>
        <v>8.6753225248838009E-2</v>
      </c>
      <c r="J330">
        <f>(1-_raw_predictions_!$M330*'Score Dashboard'!$B$2) *_raw_predictions_!K330/_coefficients_!M$2 * (_raw_predictions_!L330-_coefficients_!J$2)/_coefficients_!J$7</f>
        <v>-0.24286249869327489</v>
      </c>
      <c r="K330">
        <f t="shared" si="5"/>
        <v>-3.0930165702212644</v>
      </c>
    </row>
    <row r="331" spans="1:11">
      <c r="A331" t="str">
        <f>_raw_predictions_!A331</f>
        <v>Cam Reddish</v>
      </c>
      <c r="B331">
        <f>(_raw_predictions_!B331*(1-_raw_predictions_!$M331*'Score Dashboard'!$B$2) + 'Score Dashboard'!$B$2*_raw_predictions_!$M331*_coefficients_!B$12- _coefficients_!B$2)/_coefficients_!B$7</f>
        <v>-0.57325490906347487</v>
      </c>
      <c r="C331">
        <f>(_raw_predictions_!C331*(1-_raw_predictions_!$M331*'Score Dashboard'!$B$2) + 'Score Dashboard'!$B$2*_raw_predictions_!$M331*_coefficients_!C$12- _coefficients_!C$2)/_coefficients_!C$7</f>
        <v>-0.72718322008510294</v>
      </c>
      <c r="D331">
        <f>(_raw_predictions_!D331*(1-_raw_predictions_!$M331*'Score Dashboard'!$B$2) + 'Score Dashboard'!$B$2*_raw_predictions_!$M331*_coefficients_!D$12- _coefficients_!D$2)/_coefficients_!D$7</f>
        <v>-0.64567575702019575</v>
      </c>
      <c r="E331">
        <f>(_raw_predictions_!E331*(1-_raw_predictions_!$M331*'Score Dashboard'!$B$2) + 'Score Dashboard'!$B$2*_raw_predictions_!$M331*_coefficients_!E$12- _coefficients_!E$2)/_coefficients_!E$7</f>
        <v>-6.3381946198890801E-2</v>
      </c>
      <c r="F331">
        <f>(_raw_predictions_!F331*(1-_raw_predictions_!$M331*'Score Dashboard'!$B$2) + 'Score Dashboard'!$B$2*_raw_predictions_!$M331*_coefficients_!F$12- _coefficients_!F$2)/_coefficients_!F$7</f>
        <v>-0.36514903403980664</v>
      </c>
      <c r="G331">
        <f>(_raw_predictions_!G331*(1-_raw_predictions_!$M331*'Score Dashboard'!$B$2) + 'Score Dashboard'!$B$2*_raw_predictions_!$M331*_coefficients_!G$12- _coefficients_!G$2)/_coefficients_!G$7</f>
        <v>-0.27321200738103191</v>
      </c>
      <c r="H331">
        <f>(_coefficients_!H$2 - _raw_predictions_!H331*(1-_raw_predictions_!$M331*'Score Dashboard'!$B$2) - _raw_predictions_!$M331*'Score Dashboard'!$B$2*_coefficients_!H$12)/_coefficients_!H$7</f>
        <v>0.52146278158456605</v>
      </c>
      <c r="I331">
        <f>(1-_raw_predictions_!$M331*'Score Dashboard'!$B$2) * _raw_predictions_!I331/_coefficients_!L$2 * (_raw_predictions_!J331-_coefficients_!I$2)/_coefficients_!I$7</f>
        <v>0.11209548843714022</v>
      </c>
      <c r="J331">
        <f>(1-_raw_predictions_!$M331*'Score Dashboard'!$B$2) *_raw_predictions_!K331/_coefficients_!M$2 * (_raw_predictions_!L331-_coefficients_!J$2)/_coefficients_!J$7</f>
        <v>-0.23834345727830047</v>
      </c>
      <c r="K331">
        <f t="shared" si="5"/>
        <v>-2.2526420610450972</v>
      </c>
    </row>
    <row r="332" spans="1:11">
      <c r="A332" t="str">
        <f>_raw_predictions_!A332</f>
        <v>Caleb Martin</v>
      </c>
      <c r="B332">
        <f>(_raw_predictions_!B332*(1-_raw_predictions_!$M332*'Score Dashboard'!$B$2) + 'Score Dashboard'!$B$2*_raw_predictions_!$M332*_coefficients_!B$12- _coefficients_!B$2)/_coefficients_!B$7</f>
        <v>-0.56778934655934443</v>
      </c>
      <c r="C332">
        <f>(_raw_predictions_!C332*(1-_raw_predictions_!$M332*'Score Dashboard'!$B$2) + 'Score Dashboard'!$B$2*_raw_predictions_!$M332*_coefficients_!C$12- _coefficients_!C$2)/_coefficients_!C$7</f>
        <v>-0.31516507446590764</v>
      </c>
      <c r="D332">
        <f>(_raw_predictions_!D332*(1-_raw_predictions_!$M332*'Score Dashboard'!$B$2) + 'Score Dashboard'!$B$2*_raw_predictions_!$M332*_coefficients_!D$12- _coefficients_!D$2)/_coefficients_!D$7</f>
        <v>-0.67115275987188461</v>
      </c>
      <c r="E332">
        <f>(_raw_predictions_!E332*(1-_raw_predictions_!$M332*'Score Dashboard'!$B$2) + 'Score Dashboard'!$B$2*_raw_predictions_!$M332*_coefficients_!E$12- _coefficients_!E$2)/_coefficients_!E$7</f>
        <v>0.11890077902861414</v>
      </c>
      <c r="F332">
        <f>(_raw_predictions_!F332*(1-_raw_predictions_!$M332*'Score Dashboard'!$B$2) + 'Score Dashboard'!$B$2*_raw_predictions_!$M332*_coefficients_!F$12- _coefficients_!F$2)/_coefficients_!F$7</f>
        <v>-0.23558592577138082</v>
      </c>
      <c r="G332">
        <f>(_raw_predictions_!G332*(1-_raw_predictions_!$M332*'Score Dashboard'!$B$2) + 'Score Dashboard'!$B$2*_raw_predictions_!$M332*_coefficients_!G$12- _coefficients_!G$2)/_coefficients_!G$7</f>
        <v>-0.26489598981554491</v>
      </c>
      <c r="H332">
        <f>(_coefficients_!H$2 - _raw_predictions_!H332*(1-_raw_predictions_!$M332*'Score Dashboard'!$B$2) - _raw_predictions_!$M332*'Score Dashboard'!$B$2*_coefficients_!H$12)/_coefficients_!H$7</f>
        <v>0.4989635018126527</v>
      </c>
      <c r="I332">
        <f>(1-_raw_predictions_!$M332*'Score Dashboard'!$B$2) * _raw_predictions_!I332/_coefficients_!L$2 * (_raw_predictions_!J332-_coefficients_!I$2)/_coefficients_!I$7</f>
        <v>-1.0857768957435928E-2</v>
      </c>
      <c r="J332">
        <f>(1-_raw_predictions_!$M332*'Score Dashboard'!$B$2) *_raw_predictions_!K332/_coefficients_!M$2 * (_raw_predictions_!L332-_coefficients_!J$2)/_coefficients_!J$7</f>
        <v>-0.15251610234905427</v>
      </c>
      <c r="K332">
        <f t="shared" si="5"/>
        <v>-1.6000986869492855</v>
      </c>
    </row>
    <row r="333" spans="1:11">
      <c r="A333" t="str">
        <f>_raw_predictions_!A333</f>
        <v>Caleb Houstan</v>
      </c>
      <c r="B333">
        <f>(_raw_predictions_!B333*(1-_raw_predictions_!$M333*'Score Dashboard'!$B$2) + 'Score Dashboard'!$B$2*_raw_predictions_!$M333*_coefficients_!B$12- _coefficients_!B$2)/_coefficients_!B$7</f>
        <v>-0.92928232937694522</v>
      </c>
      <c r="C333">
        <f>(_raw_predictions_!C333*(1-_raw_predictions_!$M333*'Score Dashboard'!$B$2) + 'Score Dashboard'!$B$2*_raw_predictions_!$M333*_coefficients_!C$12- _coefficients_!C$2)/_coefficients_!C$7</f>
        <v>-0.83513660687921443</v>
      </c>
      <c r="D333">
        <f>(_raw_predictions_!D333*(1-_raw_predictions_!$M333*'Score Dashboard'!$B$2) + 'Score Dashboard'!$B$2*_raw_predictions_!$M333*_coefficients_!D$12- _coefficients_!D$2)/_coefficients_!D$7</f>
        <v>-0.82295340715131382</v>
      </c>
      <c r="E333">
        <f>(_raw_predictions_!E333*(1-_raw_predictions_!$M333*'Score Dashboard'!$B$2) + 'Score Dashboard'!$B$2*_raw_predictions_!$M333*_coefficients_!E$12- _coefficients_!E$2)/_coefficients_!E$7</f>
        <v>-0.56988812579588843</v>
      </c>
      <c r="F333">
        <f>(_raw_predictions_!F333*(1-_raw_predictions_!$M333*'Score Dashboard'!$B$2) + 'Score Dashboard'!$B$2*_raw_predictions_!$M333*_coefficients_!F$12- _coefficients_!F$2)/_coefficients_!F$7</f>
        <v>-0.46065562455251891</v>
      </c>
      <c r="G333">
        <f>(_raw_predictions_!G333*(1-_raw_predictions_!$M333*'Score Dashboard'!$B$2) + 'Score Dashboard'!$B$2*_raw_predictions_!$M333*_coefficients_!G$12- _coefficients_!G$2)/_coefficients_!G$7</f>
        <v>-0.27494944638241381</v>
      </c>
      <c r="H333">
        <f>(_coefficients_!H$2 - _raw_predictions_!H333*(1-_raw_predictions_!$M333*'Score Dashboard'!$B$2) - _raw_predictions_!$M333*'Score Dashboard'!$B$2*_coefficients_!H$12)/_coefficients_!H$7</f>
        <v>0.83557938858124281</v>
      </c>
      <c r="I333">
        <f>(1-_raw_predictions_!$M333*'Score Dashboard'!$B$2) * _raw_predictions_!I333/_coefficients_!L$2 * (_raw_predictions_!J333-_coefficients_!I$2)/_coefficients_!I$7</f>
        <v>-8.3695427386942627E-3</v>
      </c>
      <c r="J333">
        <f>(1-_raw_predictions_!$M333*'Score Dashboard'!$B$2) *_raw_predictions_!K333/_coefficients_!M$2 * (_raw_predictions_!L333-_coefficients_!J$2)/_coefficients_!J$7</f>
        <v>-0.16181660500888162</v>
      </c>
      <c r="K333">
        <f t="shared" si="5"/>
        <v>-3.2274722993046274</v>
      </c>
    </row>
    <row r="334" spans="1:11">
      <c r="A334" t="str">
        <f>_raw_predictions_!A334</f>
        <v>Cade Cunningham</v>
      </c>
      <c r="B334">
        <f>(_raw_predictions_!B334*(1-_raw_predictions_!$M334*'Score Dashboard'!$B$2) + 'Score Dashboard'!$B$2*_raw_predictions_!$M334*_coefficients_!B$12- _coefficients_!B$2)/_coefficients_!B$7</f>
        <v>0.35625617023978345</v>
      </c>
      <c r="C334">
        <f>(_raw_predictions_!C334*(1-_raw_predictions_!$M334*'Score Dashboard'!$B$2) + 'Score Dashboard'!$B$2*_raw_predictions_!$M334*_coefficients_!C$12- _coefficients_!C$2)/_coefficients_!C$7</f>
        <v>4.2782434134518649E-3</v>
      </c>
      <c r="D334">
        <f>(_raw_predictions_!D334*(1-_raw_predictions_!$M334*'Score Dashboard'!$B$2) + 'Score Dashboard'!$B$2*_raw_predictions_!$M334*_coefficients_!D$12- _coefficients_!D$2)/_coefficients_!D$7</f>
        <v>0.73451105210298728</v>
      </c>
      <c r="E334">
        <f>(_raw_predictions_!E334*(1-_raw_predictions_!$M334*'Score Dashboard'!$B$2) + 'Score Dashboard'!$B$2*_raw_predictions_!$M334*_coefficients_!E$12- _coefficients_!E$2)/_coefficients_!E$7</f>
        <v>6.23508461262232E-2</v>
      </c>
      <c r="F334">
        <f>(_raw_predictions_!F334*(1-_raw_predictions_!$M334*'Score Dashboard'!$B$2) + 'Score Dashboard'!$B$2*_raw_predictions_!$M334*_coefficients_!F$12- _coefficients_!F$2)/_coefficients_!F$7</f>
        <v>-8.2549414710438251E-2</v>
      </c>
      <c r="G334">
        <f>(_raw_predictions_!G334*(1-_raw_predictions_!$M334*'Score Dashboard'!$B$2) + 'Score Dashboard'!$B$2*_raw_predictions_!$M334*_coefficients_!G$12- _coefficients_!G$2)/_coefficients_!G$7</f>
        <v>-8.0550910346677163E-2</v>
      </c>
      <c r="H334">
        <f>(_coefficients_!H$2 - _raw_predictions_!H334*(1-_raw_predictions_!$M334*'Score Dashboard'!$B$2) - _raw_predictions_!$M334*'Score Dashboard'!$B$2*_coefficients_!H$12)/_coefficients_!H$7</f>
        <v>-0.84448097097394115</v>
      </c>
      <c r="I334">
        <f>(1-_raw_predictions_!$M334*'Score Dashboard'!$B$2) * _raw_predictions_!I334/_coefficients_!L$2 * (_raw_predictions_!J334-_coefficients_!I$2)/_coefficients_!I$7</f>
        <v>8.1781302491816074E-2</v>
      </c>
      <c r="J334">
        <f>(1-_raw_predictions_!$M334*'Score Dashboard'!$B$2) *_raw_predictions_!K334/_coefficients_!M$2 * (_raw_predictions_!L334-_coefficients_!J$2)/_coefficients_!J$7</f>
        <v>-0.42355764673570939</v>
      </c>
      <c r="K334">
        <f t="shared" si="5"/>
        <v>-0.19196132839250407</v>
      </c>
    </row>
    <row r="335" spans="1:11">
      <c r="A335" t="str">
        <f>_raw_predictions_!A335</f>
        <v>CJ McCollum</v>
      </c>
      <c r="B335">
        <f>(_raw_predictions_!B335*(1-_raw_predictions_!$M335*'Score Dashboard'!$B$2) + 'Score Dashboard'!$B$2*_raw_predictions_!$M335*_coefficients_!B$12- _coefficients_!B$2)/_coefficients_!B$7</f>
        <v>0.40280236402499936</v>
      </c>
      <c r="C335">
        <f>(_raw_predictions_!C335*(1-_raw_predictions_!$M335*'Score Dashboard'!$B$2) + 'Score Dashboard'!$B$2*_raw_predictions_!$M335*_coefficients_!C$12- _coefficients_!C$2)/_coefficients_!C$7</f>
        <v>-0.35503792178813504</v>
      </c>
      <c r="D335">
        <f>(_raw_predictions_!D335*(1-_raw_predictions_!$M335*'Score Dashboard'!$B$2) + 'Score Dashboard'!$B$2*_raw_predictions_!$M335*_coefficients_!D$12- _coefficients_!D$2)/_coefficients_!D$7</f>
        <v>0.41537021280485448</v>
      </c>
      <c r="E335">
        <f>(_raw_predictions_!E335*(1-_raw_predictions_!$M335*'Score Dashboard'!$B$2) + 'Score Dashboard'!$B$2*_raw_predictions_!$M335*_coefficients_!E$12- _coefficients_!E$2)/_coefficients_!E$7</f>
        <v>-7.1224944350513783E-2</v>
      </c>
      <c r="F335">
        <f>(_raw_predictions_!F335*(1-_raw_predictions_!$M335*'Score Dashboard'!$B$2) + 'Score Dashboard'!$B$2*_raw_predictions_!$M335*_coefficients_!F$12- _coefficients_!F$2)/_coefficients_!F$7</f>
        <v>-0.22757919289823095</v>
      </c>
      <c r="G335">
        <f>(_raw_predictions_!G335*(1-_raw_predictions_!$M335*'Score Dashboard'!$B$2) + 'Score Dashboard'!$B$2*_raw_predictions_!$M335*_coefficients_!G$12- _coefficients_!G$2)/_coefficients_!G$7</f>
        <v>0.79636587727020591</v>
      </c>
      <c r="H335">
        <f>(_coefficients_!H$2 - _raw_predictions_!H335*(1-_raw_predictions_!$M335*'Score Dashboard'!$B$2) - _raw_predictions_!$M335*'Score Dashboard'!$B$2*_coefficients_!H$12)/_coefficients_!H$7</f>
        <v>-0.32181447707861749</v>
      </c>
      <c r="I335">
        <f>(1-_raw_predictions_!$M335*'Score Dashboard'!$B$2) * _raw_predictions_!I335/_coefficients_!L$2 * (_raw_predictions_!J335-_coefficients_!I$2)/_coefficients_!I$7</f>
        <v>-0.26898176665514628</v>
      </c>
      <c r="J335">
        <f>(1-_raw_predictions_!$M335*'Score Dashboard'!$B$2) *_raw_predictions_!K335/_coefficients_!M$2 * (_raw_predictions_!L335-_coefficients_!J$2)/_coefficients_!J$7</f>
        <v>-0.50830163966080844</v>
      </c>
      <c r="K335">
        <f t="shared" si="5"/>
        <v>-0.13840148833139232</v>
      </c>
    </row>
    <row r="336" spans="1:11">
      <c r="A336" t="str">
        <f>_raw_predictions_!A336</f>
        <v>Buddy Hield</v>
      </c>
      <c r="B336">
        <f>(_raw_predictions_!B336*(1-_raw_predictions_!$M336*'Score Dashboard'!$B$2) + 'Score Dashboard'!$B$2*_raw_predictions_!$M336*_coefficients_!B$12- _coefficients_!B$2)/_coefficients_!B$7</f>
        <v>9.028503833791808E-2</v>
      </c>
      <c r="C336">
        <f>(_raw_predictions_!C336*(1-_raw_predictions_!$M336*'Score Dashboard'!$B$2) + 'Score Dashboard'!$B$2*_raw_predictions_!$M336*_coefficients_!C$12- _coefficients_!C$2)/_coefficients_!C$7</f>
        <v>-0.17863071211540477</v>
      </c>
      <c r="D336">
        <f>(_raw_predictions_!D336*(1-_raw_predictions_!$M336*'Score Dashboard'!$B$2) + 'Score Dashboard'!$B$2*_raw_predictions_!$M336*_coefficients_!D$12- _coefficients_!D$2)/_coefficients_!D$7</f>
        <v>-6.1645788052984353E-2</v>
      </c>
      <c r="E336">
        <f>(_raw_predictions_!E336*(1-_raw_predictions_!$M336*'Score Dashboard'!$B$2) + 'Score Dashboard'!$B$2*_raw_predictions_!$M336*_coefficients_!E$12- _coefficients_!E$2)/_coefficients_!E$7</f>
        <v>0.26916925057004454</v>
      </c>
      <c r="F336">
        <f>(_raw_predictions_!F336*(1-_raw_predictions_!$M336*'Score Dashboard'!$B$2) + 'Score Dashboard'!$B$2*_raw_predictions_!$M336*_coefficients_!F$12- _coefficients_!F$2)/_coefficients_!F$7</f>
        <v>-0.34191535391508804</v>
      </c>
      <c r="G336">
        <f>(_raw_predictions_!G336*(1-_raw_predictions_!$M336*'Score Dashboard'!$B$2) + 'Score Dashboard'!$B$2*_raw_predictions_!$M336*_coefficients_!G$12- _coefficients_!G$2)/_coefficients_!G$7</f>
        <v>1.3474506481916286</v>
      </c>
      <c r="H336">
        <f>(_coefficients_!H$2 - _raw_predictions_!H336*(1-_raw_predictions_!$M336*'Score Dashboard'!$B$2) - _raw_predictions_!$M336*'Score Dashboard'!$B$2*_coefficients_!H$12)/_coefficients_!H$7</f>
        <v>-5.4724516343762283E-2</v>
      </c>
      <c r="I336">
        <f>(1-_raw_predictions_!$M336*'Score Dashboard'!$B$2) * _raw_predictions_!I336/_coefficients_!L$2 * (_raw_predictions_!J336-_coefficients_!I$2)/_coefficients_!I$7</f>
        <v>7.8092237694897898E-2</v>
      </c>
      <c r="J336">
        <f>(1-_raw_predictions_!$M336*'Score Dashboard'!$B$2) *_raw_predictions_!K336/_coefficients_!M$2 * (_raw_predictions_!L336-_coefficients_!J$2)/_coefficients_!J$7</f>
        <v>-0.62882935424319653</v>
      </c>
      <c r="K336">
        <f t="shared" si="5"/>
        <v>0.51925145012405316</v>
      </c>
    </row>
    <row r="337" spans="1:11">
      <c r="A337" t="str">
        <f>_raw_predictions_!A337</f>
        <v>Buddy Boeheim</v>
      </c>
      <c r="B337">
        <f>(_raw_predictions_!B337*(1-_raw_predictions_!$M337*'Score Dashboard'!$B$2) + 'Score Dashboard'!$B$2*_raw_predictions_!$M337*_coefficients_!B$12- _coefficients_!B$2)/_coefficients_!B$7</f>
        <v>-0.86520243211962256</v>
      </c>
      <c r="C337">
        <f>(_raw_predictions_!C337*(1-_raw_predictions_!$M337*'Score Dashboard'!$B$2) + 'Score Dashboard'!$B$2*_raw_predictions_!$M337*_coefficients_!C$12- _coefficients_!C$2)/_coefficients_!C$7</f>
        <v>-0.82015906991215382</v>
      </c>
      <c r="D337">
        <f>(_raw_predictions_!D337*(1-_raw_predictions_!$M337*'Score Dashboard'!$B$2) + 'Score Dashboard'!$B$2*_raw_predictions_!$M337*_coefficients_!D$12- _coefficients_!D$2)/_coefficients_!D$7</f>
        <v>-0.59614282692741272</v>
      </c>
      <c r="E337">
        <f>(_raw_predictions_!E337*(1-_raw_predictions_!$M337*'Score Dashboard'!$B$2) + 'Score Dashboard'!$B$2*_raw_predictions_!$M337*_coefficients_!E$12- _coefficients_!E$2)/_coefficients_!E$7</f>
        <v>-0.54801221770644826</v>
      </c>
      <c r="F337">
        <f>(_raw_predictions_!F337*(1-_raw_predictions_!$M337*'Score Dashboard'!$B$2) + 'Score Dashboard'!$B$2*_raw_predictions_!$M337*_coefficients_!F$12- _coefficients_!F$2)/_coefficients_!F$7</f>
        <v>-0.48158959121631328</v>
      </c>
      <c r="G337">
        <f>(_raw_predictions_!G337*(1-_raw_predictions_!$M337*'Score Dashboard'!$B$2) + 'Score Dashboard'!$B$2*_raw_predictions_!$M337*_coefficients_!G$12- _coefficients_!G$2)/_coefficients_!G$7</f>
        <v>-0.51259414636178102</v>
      </c>
      <c r="H337">
        <f>(_coefficients_!H$2 - _raw_predictions_!H337*(1-_raw_predictions_!$M337*'Score Dashboard'!$B$2) - _raw_predictions_!$M337*'Score Dashboard'!$B$2*_coefficients_!H$12)/_coefficients_!H$7</f>
        <v>0.67520932677364087</v>
      </c>
      <c r="I337">
        <f>(1-_raw_predictions_!$M337*'Score Dashboard'!$B$2) * _raw_predictions_!I337/_coefficients_!L$2 * (_raw_predictions_!J337-_coefficients_!I$2)/_coefficients_!I$7</f>
        <v>-2.7786809190069256E-3</v>
      </c>
      <c r="J337">
        <f>(1-_raw_predictions_!$M337*'Score Dashboard'!$B$2) *_raw_predictions_!K337/_coefficients_!M$2 * (_raw_predictions_!L337-_coefficients_!J$2)/_coefficients_!J$7</f>
        <v>-5.903710606056304E-2</v>
      </c>
      <c r="K337">
        <f t="shared" si="5"/>
        <v>-3.2103067444496611</v>
      </c>
    </row>
    <row r="338" spans="1:11">
      <c r="A338" t="str">
        <f>_raw_predictions_!A338</f>
        <v>Bryn Forbes</v>
      </c>
      <c r="B338">
        <f>(_raw_predictions_!B338*(1-_raw_predictions_!$M338*'Score Dashboard'!$B$2) + 'Score Dashboard'!$B$2*_raw_predictions_!$M338*_coefficients_!B$12- _coefficients_!B$2)/_coefficients_!B$7</f>
        <v>-0.96676342811498683</v>
      </c>
      <c r="C338">
        <f>(_raw_predictions_!C338*(1-_raw_predictions_!$M338*'Score Dashboard'!$B$2) + 'Score Dashboard'!$B$2*_raw_predictions_!$M338*_coefficients_!C$12- _coefficients_!C$2)/_coefficients_!C$7</f>
        <v>-0.98238309634818499</v>
      </c>
      <c r="D338">
        <f>(_raw_predictions_!D338*(1-_raw_predictions_!$M338*'Score Dashboard'!$B$2) + 'Score Dashboard'!$B$2*_raw_predictions_!$M338*_coefficients_!D$12- _coefficients_!D$2)/_coefficients_!D$7</f>
        <v>-0.8016913654026725</v>
      </c>
      <c r="E338">
        <f>(_raw_predictions_!E338*(1-_raw_predictions_!$M338*'Score Dashboard'!$B$2) + 'Score Dashboard'!$B$2*_raw_predictions_!$M338*_coefficients_!E$12- _coefficients_!E$2)/_coefficients_!E$7</f>
        <v>-0.68422759274050216</v>
      </c>
      <c r="F338">
        <f>(_raw_predictions_!F338*(1-_raw_predictions_!$M338*'Score Dashboard'!$B$2) + 'Score Dashboard'!$B$2*_raw_predictions_!$M338*_coefficients_!F$12- _coefficients_!F$2)/_coefficients_!F$7</f>
        <v>-0.58234290671574185</v>
      </c>
      <c r="G338">
        <f>(_raw_predictions_!G338*(1-_raw_predictions_!$M338*'Score Dashboard'!$B$2) + 'Score Dashboard'!$B$2*_raw_predictions_!$M338*_coefficients_!G$12- _coefficients_!G$2)/_coefficients_!G$7</f>
        <v>-0.43836629524764786</v>
      </c>
      <c r="H338">
        <f>(_coefficients_!H$2 - _raw_predictions_!H338*(1-_raw_predictions_!$M338*'Score Dashboard'!$B$2) - _raw_predictions_!$M338*'Score Dashboard'!$B$2*_coefficients_!H$12)/_coefficients_!H$7</f>
        <v>0.8453525172086005</v>
      </c>
      <c r="I338">
        <f>(1-_raw_predictions_!$M338*'Score Dashboard'!$B$2) * _raw_predictions_!I338/_coefficients_!L$2 * (_raw_predictions_!J338-_coefficients_!I$2)/_coefficients_!I$7</f>
        <v>3.187272846908157E-3</v>
      </c>
      <c r="J338">
        <f>(1-_raw_predictions_!$M338*'Score Dashboard'!$B$2) *_raw_predictions_!K338/_coefficients_!M$2 * (_raw_predictions_!L338-_coefficients_!J$2)/_coefficients_!J$7</f>
        <v>-8.5816482814416631E-2</v>
      </c>
      <c r="K338">
        <f t="shared" si="5"/>
        <v>-3.6930513773286449</v>
      </c>
    </row>
    <row r="339" spans="1:11">
      <c r="A339" t="str">
        <f>_raw_predictions_!A339</f>
        <v>Bryce McGowens</v>
      </c>
      <c r="B339">
        <f>(_raw_predictions_!B339*(1-_raw_predictions_!$M339*'Score Dashboard'!$B$2) + 'Score Dashboard'!$B$2*_raw_predictions_!$M339*_coefficients_!B$12- _coefficients_!B$2)/_coefficients_!B$7</f>
        <v>-0.8602746580248789</v>
      </c>
      <c r="C339">
        <f>(_raw_predictions_!C339*(1-_raw_predictions_!$M339*'Score Dashboard'!$B$2) + 'Score Dashboard'!$B$2*_raw_predictions_!$M339*_coefficients_!C$12- _coefficients_!C$2)/_coefficients_!C$7</f>
        <v>-0.78867153715830374</v>
      </c>
      <c r="D339">
        <f>(_raw_predictions_!D339*(1-_raw_predictions_!$M339*'Score Dashboard'!$B$2) + 'Score Dashboard'!$B$2*_raw_predictions_!$M339*_coefficients_!D$12- _coefficients_!D$2)/_coefficients_!D$7</f>
        <v>-0.66220332436181473</v>
      </c>
      <c r="E339">
        <f>(_raw_predictions_!E339*(1-_raw_predictions_!$M339*'Score Dashboard'!$B$2) + 'Score Dashboard'!$B$2*_raw_predictions_!$M339*_coefficients_!E$12- _coefficients_!E$2)/_coefficients_!E$7</f>
        <v>-0.5479977017152855</v>
      </c>
      <c r="F339">
        <f>(_raw_predictions_!F339*(1-_raw_predictions_!$M339*'Score Dashboard'!$B$2) + 'Score Dashboard'!$B$2*_raw_predictions_!$M339*_coefficients_!F$12- _coefficients_!F$2)/_coefficients_!F$7</f>
        <v>-0.51789750113321509</v>
      </c>
      <c r="G339">
        <f>(_raw_predictions_!G339*(1-_raw_predictions_!$M339*'Score Dashboard'!$B$2) + 'Score Dashboard'!$B$2*_raw_predictions_!$M339*_coefficients_!G$12- _coefficients_!G$2)/_coefficients_!G$7</f>
        <v>-0.5299902213597798</v>
      </c>
      <c r="H339">
        <f>(_coefficients_!H$2 - _raw_predictions_!H339*(1-_raw_predictions_!$M339*'Score Dashboard'!$B$2) - _raw_predictions_!$M339*'Score Dashboard'!$B$2*_coefficients_!H$12)/_coefficients_!H$7</f>
        <v>0.58463894622838386</v>
      </c>
      <c r="I339">
        <f>(1-_raw_predictions_!$M339*'Score Dashboard'!$B$2) * _raw_predictions_!I339/_coefficients_!L$2 * (_raw_predictions_!J339-_coefficients_!I$2)/_coefficients_!I$7</f>
        <v>-6.2924574212907161E-2</v>
      </c>
      <c r="J339">
        <f>(1-_raw_predictions_!$M339*'Score Dashboard'!$B$2) *_raw_predictions_!K339/_coefficients_!M$2 * (_raw_predictions_!L339-_coefficients_!J$2)/_coefficients_!J$7</f>
        <v>-0.20399110984586369</v>
      </c>
      <c r="K339">
        <f t="shared" si="5"/>
        <v>-3.589311681583665</v>
      </c>
    </row>
    <row r="340" spans="1:11">
      <c r="A340" t="str">
        <f>_raw_predictions_!A340</f>
        <v>Bennedict Mathurin</v>
      </c>
      <c r="B340">
        <f>(_raw_predictions_!B340*(1-_raw_predictions_!$M340*'Score Dashboard'!$B$2) + 'Score Dashboard'!$B$2*_raw_predictions_!$M340*_coefficients_!B$12- _coefficients_!B$2)/_coefficients_!B$7</f>
        <v>0.45758516214288397</v>
      </c>
      <c r="C340">
        <f>(_raw_predictions_!C340*(1-_raw_predictions_!$M340*'Score Dashboard'!$B$2) + 'Score Dashboard'!$B$2*_raw_predictions_!$M340*_coefficients_!C$12- _coefficients_!C$2)/_coefficients_!C$7</f>
        <v>-0.24632908811533435</v>
      </c>
      <c r="D340">
        <f>(_raw_predictions_!D340*(1-_raw_predictions_!$M340*'Score Dashboard'!$B$2) + 'Score Dashboard'!$B$2*_raw_predictions_!$M340*_coefficients_!D$12- _coefficients_!D$2)/_coefficients_!D$7</f>
        <v>-0.41848388156497973</v>
      </c>
      <c r="E340">
        <f>(_raw_predictions_!E340*(1-_raw_predictions_!$M340*'Score Dashboard'!$B$2) + 'Score Dashboard'!$B$2*_raw_predictions_!$M340*_coefficients_!E$12- _coefficients_!E$2)/_coefficients_!E$7</f>
        <v>-0.13348296156067485</v>
      </c>
      <c r="F340">
        <f>(_raw_predictions_!F340*(1-_raw_predictions_!$M340*'Score Dashboard'!$B$2) + 'Score Dashboard'!$B$2*_raw_predictions_!$M340*_coefficients_!F$12- _coefficients_!F$2)/_coefficients_!F$7</f>
        <v>-0.48163159797028687</v>
      </c>
      <c r="G340">
        <f>(_raw_predictions_!G340*(1-_raw_predictions_!$M340*'Score Dashboard'!$B$2) + 'Score Dashboard'!$B$2*_raw_predictions_!$M340*_coefficients_!G$12- _coefficients_!G$2)/_coefficients_!G$7</f>
        <v>7.1557017547738397E-2</v>
      </c>
      <c r="H340">
        <f>(_coefficients_!H$2 - _raw_predictions_!H340*(1-_raw_predictions_!$M340*'Score Dashboard'!$B$2) - _raw_predictions_!$M340*'Score Dashboard'!$B$2*_coefficients_!H$12)/_coefficients_!H$7</f>
        <v>-0.3731305626169778</v>
      </c>
      <c r="I340">
        <f>(1-_raw_predictions_!$M340*'Score Dashboard'!$B$2) * _raw_predictions_!I340/_coefficients_!L$2 * (_raw_predictions_!J340-_coefficients_!I$2)/_coefficients_!I$7</f>
        <v>0.21882615085477278</v>
      </c>
      <c r="J340">
        <f>(1-_raw_predictions_!$M340*'Score Dashboard'!$B$2) *_raw_predictions_!K340/_coefficients_!M$2 * (_raw_predictions_!L340-_coefficients_!J$2)/_coefficients_!J$7</f>
        <v>-0.52593216324857894</v>
      </c>
      <c r="K340">
        <f t="shared" si="5"/>
        <v>-1.4310219245314375</v>
      </c>
    </row>
    <row r="341" spans="1:11">
      <c r="A341" t="str">
        <f>_raw_predictions_!A341</f>
        <v>Bruno Fernando</v>
      </c>
      <c r="B341">
        <f>(_raw_predictions_!B341*(1-_raw_predictions_!$M341*'Score Dashboard'!$B$2) + 'Score Dashboard'!$B$2*_raw_predictions_!$M341*_coefficients_!B$12- _coefficients_!B$2)/_coefficients_!B$7</f>
        <v>-0.92133888189340807</v>
      </c>
      <c r="C341">
        <f>(_raw_predictions_!C341*(1-_raw_predictions_!$M341*'Score Dashboard'!$B$2) + 'Score Dashboard'!$B$2*_raw_predictions_!$M341*_coefficients_!C$12- _coefficients_!C$2)/_coefficients_!C$7</f>
        <v>-0.52910338452532613</v>
      </c>
      <c r="D341">
        <f>(_raw_predictions_!D341*(1-_raw_predictions_!$M341*'Score Dashboard'!$B$2) + 'Score Dashboard'!$B$2*_raw_predictions_!$M341*_coefficients_!D$12- _coefficients_!D$2)/_coefficients_!D$7</f>
        <v>-0.80881655084155668</v>
      </c>
      <c r="E341">
        <f>(_raw_predictions_!E341*(1-_raw_predictions_!$M341*'Score Dashboard'!$B$2) + 'Score Dashboard'!$B$2*_raw_predictions_!$M341*_coefficients_!E$12- _coefficients_!E$2)/_coefficients_!E$7</f>
        <v>-0.67864630152811356</v>
      </c>
      <c r="F341">
        <f>(_raw_predictions_!F341*(1-_raw_predictions_!$M341*'Score Dashboard'!$B$2) + 'Score Dashboard'!$B$2*_raw_predictions_!$M341*_coefficients_!F$12- _coefficients_!F$2)/_coefficients_!F$7</f>
        <v>-0.12030473402998935</v>
      </c>
      <c r="G341">
        <f>(_raw_predictions_!G341*(1-_raw_predictions_!$M341*'Score Dashboard'!$B$2) + 'Score Dashboard'!$B$2*_raw_predictions_!$M341*_coefficients_!G$12- _coefficients_!G$2)/_coefficients_!G$7</f>
        <v>-0.81268235246469123</v>
      </c>
      <c r="H341">
        <f>(_coefficients_!H$2 - _raw_predictions_!H341*(1-_raw_predictions_!$M341*'Score Dashboard'!$B$2) - _raw_predictions_!$M341*'Score Dashboard'!$B$2*_coefficients_!H$12)/_coefficients_!H$7</f>
        <v>0.73389893256058891</v>
      </c>
      <c r="I341">
        <f>(1-_raw_predictions_!$M341*'Score Dashboard'!$B$2) * _raw_predictions_!I341/_coefficients_!L$2 * (_raw_predictions_!J341-_coefficients_!I$2)/_coefficients_!I$7</f>
        <v>-8.930059408308319E-2</v>
      </c>
      <c r="J341">
        <f>(1-_raw_predictions_!$M341*'Score Dashboard'!$B$2) *_raw_predictions_!K341/_coefficients_!M$2 * (_raw_predictions_!L341-_coefficients_!J$2)/_coefficients_!J$7</f>
        <v>6.443938577852823E-2</v>
      </c>
      <c r="K341">
        <f t="shared" si="5"/>
        <v>-3.1618544810270515</v>
      </c>
    </row>
    <row r="342" spans="1:11">
      <c r="A342" t="str">
        <f>_raw_predictions_!A342</f>
        <v>Brook Lopez</v>
      </c>
      <c r="B342">
        <f>(_raw_predictions_!B342*(1-_raw_predictions_!$M342*'Score Dashboard'!$B$2) + 'Score Dashboard'!$B$2*_raw_predictions_!$M342*_coefficients_!B$12- _coefficients_!B$2)/_coefficients_!B$7</f>
        <v>-6.4171993296240501E-2</v>
      </c>
      <c r="C342">
        <f>(_raw_predictions_!C342*(1-_raw_predictions_!$M342*'Score Dashboard'!$B$2) + 'Score Dashboard'!$B$2*_raw_predictions_!$M342*_coefficients_!C$12- _coefficients_!C$2)/_coefficients_!C$7</f>
        <v>9.2052255358398755E-2</v>
      </c>
      <c r="D342">
        <f>(_raw_predictions_!D342*(1-_raw_predictions_!$M342*'Score Dashboard'!$B$2) + 'Score Dashboard'!$B$2*_raw_predictions_!$M342*_coefficients_!D$12- _coefficients_!D$2)/_coefficients_!D$7</f>
        <v>-0.7145819597686961</v>
      </c>
      <c r="E342">
        <f>(_raw_predictions_!E342*(1-_raw_predictions_!$M342*'Score Dashboard'!$B$2) + 'Score Dashboard'!$B$2*_raw_predictions_!$M342*_coefficients_!E$12- _coefficients_!E$2)/_coefficients_!E$7</f>
        <v>-0.37352885314512402</v>
      </c>
      <c r="F342">
        <f>(_raw_predictions_!F342*(1-_raw_predictions_!$M342*'Score Dashboard'!$B$2) + 'Score Dashboard'!$B$2*_raw_predictions_!$M342*_coefficients_!F$12- _coefficients_!F$2)/_coefficients_!F$7</f>
        <v>1.8376367277480337</v>
      </c>
      <c r="G342">
        <f>(_raw_predictions_!G342*(1-_raw_predictions_!$M342*'Score Dashboard'!$B$2) + 'Score Dashboard'!$B$2*_raw_predictions_!$M342*_coefficients_!G$12- _coefficients_!G$2)/_coefficients_!G$7</f>
        <v>-4.065667292627409E-2</v>
      </c>
      <c r="H342">
        <f>(_coefficients_!H$2 - _raw_predictions_!H342*(1-_raw_predictions_!$M342*'Score Dashboard'!$B$2) - _raw_predictions_!$M342*'Score Dashboard'!$B$2*_coefficients_!H$12)/_coefficients_!H$7</f>
        <v>0.37163200305309158</v>
      </c>
      <c r="I342">
        <f>(1-_raw_predictions_!$M342*'Score Dashboard'!$B$2) * _raw_predictions_!I342/_coefficients_!L$2 * (_raw_predictions_!J342-_coefficients_!I$2)/_coefficients_!I$7</f>
        <v>-1.868225485731765E-2</v>
      </c>
      <c r="J342">
        <f>(1-_raw_predictions_!$M342*'Score Dashboard'!$B$2) *_raw_predictions_!K342/_coefficients_!M$2 * (_raw_predictions_!L342-_coefficients_!J$2)/_coefficients_!J$7</f>
        <v>7.9143274775698401E-3</v>
      </c>
      <c r="K342">
        <f t="shared" si="5"/>
        <v>1.0976135796434416</v>
      </c>
    </row>
    <row r="343" spans="1:11">
      <c r="A343" t="str">
        <f>_raw_predictions_!A343</f>
        <v>Braxton Key</v>
      </c>
      <c r="B343">
        <f>(_raw_predictions_!B343*(1-_raw_predictions_!$M343*'Score Dashboard'!$B$2) + 'Score Dashboard'!$B$2*_raw_predictions_!$M343*_coefficients_!B$12- _coefficients_!B$2)/_coefficients_!B$7</f>
        <v>-0.969870793512981</v>
      </c>
      <c r="C343">
        <f>(_raw_predictions_!C343*(1-_raw_predictions_!$M343*'Score Dashboard'!$B$2) + 'Score Dashboard'!$B$2*_raw_predictions_!$M343*_coefficients_!C$12- _coefficients_!C$2)/_coefficients_!C$7</f>
        <v>-0.74085246997272813</v>
      </c>
      <c r="D343">
        <f>(_raw_predictions_!D343*(1-_raw_predictions_!$M343*'Score Dashboard'!$B$2) + 'Score Dashboard'!$B$2*_raw_predictions_!$M343*_coefficients_!D$12- _coefficients_!D$2)/_coefficients_!D$7</f>
        <v>-0.80526637061518513</v>
      </c>
      <c r="E343">
        <f>(_raw_predictions_!E343*(1-_raw_predictions_!$M343*'Score Dashboard'!$B$2) + 'Score Dashboard'!$B$2*_raw_predictions_!$M343*_coefficients_!E$12- _coefficients_!E$2)/_coefficients_!E$7</f>
        <v>-0.65061421236968808</v>
      </c>
      <c r="F343">
        <f>(_raw_predictions_!F343*(1-_raw_predictions_!$M343*'Score Dashboard'!$B$2) + 'Score Dashboard'!$B$2*_raw_predictions_!$M343*_coefficients_!F$12- _coefficients_!F$2)/_coefficients_!F$7</f>
        <v>-0.38265733907852811</v>
      </c>
      <c r="G343">
        <f>(_raw_predictions_!G343*(1-_raw_predictions_!$M343*'Score Dashboard'!$B$2) + 'Score Dashboard'!$B$2*_raw_predictions_!$M343*_coefficients_!G$12- _coefficients_!G$2)/_coefficients_!G$7</f>
        <v>-0.56070640586815623</v>
      </c>
      <c r="H343">
        <f>(_coefficients_!H$2 - _raw_predictions_!H343*(1-_raw_predictions_!$M343*'Score Dashboard'!$B$2) - _raw_predictions_!$M343*'Score Dashboard'!$B$2*_coefficients_!H$12)/_coefficients_!H$7</f>
        <v>0.82580784215610403</v>
      </c>
      <c r="I343">
        <f>(1-_raw_predictions_!$M343*'Score Dashboard'!$B$2) * _raw_predictions_!I343/_coefficients_!L$2 * (_raw_predictions_!J343-_coefficients_!I$2)/_coefficients_!I$7</f>
        <v>-7.6376299648139315E-2</v>
      </c>
      <c r="J343">
        <f>(1-_raw_predictions_!$M343*'Score Dashboard'!$B$2) *_raw_predictions_!K343/_coefficients_!M$2 * (_raw_predictions_!L343-_coefficients_!J$2)/_coefficients_!J$7</f>
        <v>8.1216911379231142E-3</v>
      </c>
      <c r="K343">
        <f t="shared" si="5"/>
        <v>-3.3524143577713788</v>
      </c>
    </row>
    <row r="344" spans="1:11">
      <c r="A344" t="str">
        <f>_raw_predictions_!A344</f>
        <v>Brandon Ingram</v>
      </c>
      <c r="B344">
        <f>(_raw_predictions_!B344*(1-_raw_predictions_!$M344*'Score Dashboard'!$B$2) + 'Score Dashboard'!$B$2*_raw_predictions_!$M344*_coefficients_!B$12- _coefficients_!B$2)/_coefficients_!B$7</f>
        <v>0.6530252732800359</v>
      </c>
      <c r="C344">
        <f>(_raw_predictions_!C344*(1-_raw_predictions_!$M344*'Score Dashboard'!$B$2) + 'Score Dashboard'!$B$2*_raw_predictions_!$M344*_coefficients_!C$12- _coefficients_!C$2)/_coefficients_!C$7</f>
        <v>-0.13021787330048129</v>
      </c>
      <c r="D344">
        <f>(_raw_predictions_!D344*(1-_raw_predictions_!$M344*'Score Dashboard'!$B$2) + 'Score Dashboard'!$B$2*_raw_predictions_!$M344*_coefficients_!D$12- _coefficients_!D$2)/_coefficients_!D$7</f>
        <v>0.46670883368655874</v>
      </c>
      <c r="E344">
        <f>(_raw_predictions_!E344*(1-_raw_predictions_!$M344*'Score Dashboard'!$B$2) + 'Score Dashboard'!$B$2*_raw_predictions_!$M344*_coefficients_!E$12- _coefficients_!E$2)/_coefficients_!E$7</f>
        <v>-0.26978817996887533</v>
      </c>
      <c r="F344">
        <f>(_raw_predictions_!F344*(1-_raw_predictions_!$M344*'Score Dashboard'!$B$2) + 'Score Dashboard'!$B$2*_raw_predictions_!$M344*_coefficients_!F$12- _coefficients_!F$2)/_coefficients_!F$7</f>
        <v>-0.25640951890709868</v>
      </c>
      <c r="G344">
        <f>(_raw_predictions_!G344*(1-_raw_predictions_!$M344*'Score Dashboard'!$B$2) + 'Score Dashboard'!$B$2*_raw_predictions_!$M344*_coefficients_!G$12- _coefficients_!G$2)/_coefficients_!G$7</f>
        <v>1.5464845230519608E-2</v>
      </c>
      <c r="H344">
        <f>(_coefficients_!H$2 - _raw_predictions_!H344*(1-_raw_predictions_!$M344*'Score Dashboard'!$B$2) - _raw_predictions_!$M344*'Score Dashboard'!$B$2*_coefficients_!H$12)/_coefficients_!H$7</f>
        <v>-0.7727343971081958</v>
      </c>
      <c r="I344">
        <f>(1-_raw_predictions_!$M344*'Score Dashboard'!$B$2) * _raw_predictions_!I344/_coefficients_!L$2 * (_raw_predictions_!J344-_coefficients_!I$2)/_coefficients_!I$7</f>
        <v>0.46124439544636664</v>
      </c>
      <c r="J344">
        <f>(1-_raw_predictions_!$M344*'Score Dashboard'!$B$2) *_raw_predictions_!K344/_coefficients_!M$2 * (_raw_predictions_!L344-_coefficients_!J$2)/_coefficients_!J$7</f>
        <v>-0.12672561076869918</v>
      </c>
      <c r="K344">
        <f t="shared" si="5"/>
        <v>4.0567767590130727E-2</v>
      </c>
    </row>
    <row r="345" spans="1:11">
      <c r="A345" t="str">
        <f>_raw_predictions_!A345</f>
        <v>Brandon Clarke</v>
      </c>
      <c r="B345">
        <f>(_raw_predictions_!B345*(1-_raw_predictions_!$M345*'Score Dashboard'!$B$2) + 'Score Dashboard'!$B$2*_raw_predictions_!$M345*_coefficients_!B$12- _coefficients_!B$2)/_coefficients_!B$7</f>
        <v>-0.53756032431648637</v>
      </c>
      <c r="C345">
        <f>(_raw_predictions_!C345*(1-_raw_predictions_!$M345*'Score Dashboard'!$B$2) + 'Score Dashboard'!$B$2*_raw_predictions_!$M345*_coefficients_!C$12- _coefficients_!C$2)/_coefficients_!C$7</f>
        <v>-2.5837385570399704E-2</v>
      </c>
      <c r="D345">
        <f>(_raw_predictions_!D345*(1-_raw_predictions_!$M345*'Score Dashboard'!$B$2) + 'Score Dashboard'!$B$2*_raw_predictions_!$M345*_coefficients_!D$12- _coefficients_!D$2)/_coefficients_!D$7</f>
        <v>-0.68472155443159677</v>
      </c>
      <c r="E345">
        <f>(_raw_predictions_!E345*(1-_raw_predictions_!$M345*'Score Dashboard'!$B$2) + 'Score Dashboard'!$B$2*_raw_predictions_!$M345*_coefficients_!E$12- _coefficients_!E$2)/_coefficients_!E$7</f>
        <v>-0.34262052407208526</v>
      </c>
      <c r="F345">
        <f>(_raw_predictions_!F345*(1-_raw_predictions_!$M345*'Score Dashboard'!$B$2) + 'Score Dashboard'!$B$2*_raw_predictions_!$M345*_coefficients_!F$12- _coefficients_!F$2)/_coefficients_!F$7</f>
        <v>7.5288648512430278E-2</v>
      </c>
      <c r="G345">
        <f>(_raw_predictions_!G345*(1-_raw_predictions_!$M345*'Score Dashboard'!$B$2) + 'Score Dashboard'!$B$2*_raw_predictions_!$M345*_coefficients_!G$12- _coefficients_!G$2)/_coefficients_!G$7</f>
        <v>-0.87501461187843022</v>
      </c>
      <c r="H345">
        <f>(_coefficients_!H$2 - _raw_predictions_!H345*(1-_raw_predictions_!$M345*'Score Dashboard'!$B$2) - _raw_predictions_!$M345*'Score Dashboard'!$B$2*_coefficients_!H$12)/_coefficients_!H$7</f>
        <v>0.54745021135566996</v>
      </c>
      <c r="I345">
        <f>(1-_raw_predictions_!$M345*'Score Dashboard'!$B$2) * _raw_predictions_!I345/_coefficients_!L$2 * (_raw_predictions_!J345-_coefficients_!I$2)/_coefficients_!I$7</f>
        <v>-0.21557087378900783</v>
      </c>
      <c r="J345">
        <f>(1-_raw_predictions_!$M345*'Score Dashboard'!$B$2) *_raw_predictions_!K345/_coefficients_!M$2 * (_raw_predictions_!L345-_coefficients_!J$2)/_coefficients_!J$7</f>
        <v>0.5970036351563105</v>
      </c>
      <c r="K345">
        <f t="shared" si="5"/>
        <v>-1.4615827790335953</v>
      </c>
    </row>
    <row r="346" spans="1:11">
      <c r="A346" t="str">
        <f>_raw_predictions_!A346</f>
        <v>Bradley Beal</v>
      </c>
      <c r="B346">
        <f>(_raw_predictions_!B346*(1-_raw_predictions_!$M346*'Score Dashboard'!$B$2) + 'Score Dashboard'!$B$2*_raw_predictions_!$M346*_coefficients_!B$12- _coefficients_!B$2)/_coefficients_!B$7</f>
        <v>0.48587393436409959</v>
      </c>
      <c r="C346">
        <f>(_raw_predictions_!C346*(1-_raw_predictions_!$M346*'Score Dashboard'!$B$2) + 'Score Dashboard'!$B$2*_raw_predictions_!$M346*_coefficients_!C$12- _coefficients_!C$2)/_coefficients_!C$7</f>
        <v>-0.41978772976547574</v>
      </c>
      <c r="D346">
        <f>(_raw_predictions_!D346*(1-_raw_predictions_!$M346*'Score Dashboard'!$B$2) + 'Score Dashboard'!$B$2*_raw_predictions_!$M346*_coefficients_!D$12- _coefficients_!D$2)/_coefficients_!D$7</f>
        <v>0.50441104561824002</v>
      </c>
      <c r="E346">
        <f>(_raw_predictions_!E346*(1-_raw_predictions_!$M346*'Score Dashboard'!$B$2) + 'Score Dashboard'!$B$2*_raw_predictions_!$M346*_coefficients_!E$12- _coefficients_!E$2)/_coefficients_!E$7</f>
        <v>-0.11470349940707293</v>
      </c>
      <c r="F346">
        <f>(_raw_predictions_!F346*(1-_raw_predictions_!$M346*'Score Dashboard'!$B$2) + 'Score Dashboard'!$B$2*_raw_predictions_!$M346*_coefficients_!F$12- _coefficients_!F$2)/_coefficients_!F$7</f>
        <v>-0.182537181239049</v>
      </c>
      <c r="G346">
        <f>(_raw_predictions_!G346*(1-_raw_predictions_!$M346*'Score Dashboard'!$B$2) + 'Score Dashboard'!$B$2*_raw_predictions_!$M346*_coefficients_!G$12- _coefficients_!G$2)/_coefficients_!G$7</f>
        <v>-3.0969683281339314E-2</v>
      </c>
      <c r="H346">
        <f>(_coefficients_!H$2 - _raw_predictions_!H346*(1-_raw_predictions_!$M346*'Score Dashboard'!$B$2) - _raw_predictions_!$M346*'Score Dashboard'!$B$2*_coefficients_!H$12)/_coefficients_!H$7</f>
        <v>-0.51043191744789473</v>
      </c>
      <c r="I346">
        <f>(1-_raw_predictions_!$M346*'Score Dashboard'!$B$2) * _raw_predictions_!I346/_coefficients_!L$2 * (_raw_predictions_!J346-_coefficients_!I$2)/_coefficients_!I$7</f>
        <v>0.19428340208751313</v>
      </c>
      <c r="J346">
        <f>(1-_raw_predictions_!$M346*'Score Dashboard'!$B$2) *_raw_predictions_!K346/_coefficients_!M$2 * (_raw_predictions_!L346-_coefficients_!J$2)/_coefficients_!J$7</f>
        <v>-7.5059822587910524E-2</v>
      </c>
      <c r="K346">
        <f t="shared" si="5"/>
        <v>-0.14892145165888943</v>
      </c>
    </row>
    <row r="347" spans="1:11">
      <c r="A347" t="str">
        <f>_raw_predictions_!A347</f>
        <v>Bones Hyland</v>
      </c>
      <c r="B347">
        <f>(_raw_predictions_!B347*(1-_raw_predictions_!$M347*'Score Dashboard'!$B$2) + 'Score Dashboard'!$B$2*_raw_predictions_!$M347*_coefficients_!B$12- _coefficients_!B$2)/_coefficients_!B$7</f>
        <v>-0.44031227340833184</v>
      </c>
      <c r="C347">
        <f>(_raw_predictions_!C347*(1-_raw_predictions_!$M347*'Score Dashboard'!$B$2) + 'Score Dashboard'!$B$2*_raw_predictions_!$M347*_coefficients_!C$12- _coefficients_!C$2)/_coefficients_!C$7</f>
        <v>-0.82016864773665554</v>
      </c>
      <c r="D347">
        <f>(_raw_predictions_!D347*(1-_raw_predictions_!$M347*'Score Dashboard'!$B$2) + 'Score Dashboard'!$B$2*_raw_predictions_!$M347*_coefficients_!D$12- _coefficients_!D$2)/_coefficients_!D$7</f>
        <v>-0.2152578912259035</v>
      </c>
      <c r="E347">
        <f>(_raw_predictions_!E347*(1-_raw_predictions_!$M347*'Score Dashboard'!$B$2) + 'Score Dashboard'!$B$2*_raw_predictions_!$M347*_coefficients_!E$12- _coefficients_!E$2)/_coefficients_!E$7</f>
        <v>-0.26050074111161664</v>
      </c>
      <c r="F347">
        <f>(_raw_predictions_!F347*(1-_raw_predictions_!$M347*'Score Dashboard'!$B$2) + 'Score Dashboard'!$B$2*_raw_predictions_!$M347*_coefficients_!F$12- _coefficients_!F$2)/_coefficients_!F$7</f>
        <v>-0.47630327057732808</v>
      </c>
      <c r="G347">
        <f>(_raw_predictions_!G347*(1-_raw_predictions_!$M347*'Score Dashboard'!$B$2) + 'Score Dashboard'!$B$2*_raw_predictions_!$M347*_coefficients_!G$12- _coefficients_!G$2)/_coefficients_!G$7</f>
        <v>0.18774112306089882</v>
      </c>
      <c r="H347">
        <f>(_coefficients_!H$2 - _raw_predictions_!H347*(1-_raw_predictions_!$M347*'Score Dashboard'!$B$2) - _raw_predictions_!$M347*'Score Dashboard'!$B$2*_coefficients_!H$12)/_coefficients_!H$7</f>
        <v>0.26884513594010107</v>
      </c>
      <c r="I347">
        <f>(1-_raw_predictions_!$M347*'Score Dashboard'!$B$2) * _raw_predictions_!I347/_coefficients_!L$2 * (_raw_predictions_!J347-_coefficients_!I$2)/_coefficients_!I$7</f>
        <v>0.11886275663241463</v>
      </c>
      <c r="J347">
        <f>(1-_raw_predictions_!$M347*'Score Dashboard'!$B$2) *_raw_predictions_!K347/_coefficients_!M$2 * (_raw_predictions_!L347-_coefficients_!J$2)/_coefficients_!J$7</f>
        <v>-0.45183065423301888</v>
      </c>
      <c r="K347">
        <f t="shared" si="5"/>
        <v>-2.0889244626594405</v>
      </c>
    </row>
    <row r="348" spans="1:11">
      <c r="A348" t="str">
        <f>_raw_predictions_!A348</f>
        <v>Bol Bol</v>
      </c>
      <c r="B348">
        <f>(_raw_predictions_!B348*(1-_raw_predictions_!$M348*'Score Dashboard'!$B$2) + 'Score Dashboard'!$B$2*_raw_predictions_!$M348*_coefficients_!B$12- _coefficients_!B$2)/_coefficients_!B$7</f>
        <v>-0.60334789950790768</v>
      </c>
      <c r="C348">
        <f>(_raw_predictions_!C348*(1-_raw_predictions_!$M348*'Score Dashboard'!$B$2) + 'Score Dashboard'!$B$2*_raw_predictions_!$M348*_coefficients_!C$12- _coefficients_!C$2)/_coefficients_!C$7</f>
        <v>9.834517786577944E-2</v>
      </c>
      <c r="D348">
        <f>(_raw_predictions_!D348*(1-_raw_predictions_!$M348*'Score Dashboard'!$B$2) + 'Score Dashboard'!$B$2*_raw_predictions_!$M348*_coefficients_!D$12- _coefficients_!D$2)/_coefficients_!D$7</f>
        <v>-0.78140521594416712</v>
      </c>
      <c r="E348">
        <f>(_raw_predictions_!E348*(1-_raw_predictions_!$M348*'Score Dashboard'!$B$2) + 'Score Dashboard'!$B$2*_raw_predictions_!$M348*_coefficients_!E$12- _coefficients_!E$2)/_coefficients_!E$7</f>
        <v>-0.60441004434970058</v>
      </c>
      <c r="F348">
        <f>(_raw_predictions_!F348*(1-_raw_predictions_!$M348*'Score Dashboard'!$B$2) + 'Score Dashboard'!$B$2*_raw_predictions_!$M348*_coefficients_!F$12- _coefficients_!F$2)/_coefficients_!F$7</f>
        <v>0.59282669225631712</v>
      </c>
      <c r="G348">
        <f>(_raw_predictions_!G348*(1-_raw_predictions_!$M348*'Score Dashboard'!$B$2) + 'Score Dashboard'!$B$2*_raw_predictions_!$M348*_coefficients_!G$12- _coefficients_!G$2)/_coefficients_!G$7</f>
        <v>-0.56663619032972634</v>
      </c>
      <c r="H348">
        <f>(_coefficients_!H$2 - _raw_predictions_!H348*(1-_raw_predictions_!$M348*'Score Dashboard'!$B$2) - _raw_predictions_!$M348*'Score Dashboard'!$B$2*_coefficients_!H$12)/_coefficients_!H$7</f>
        <v>0.29391282306080707</v>
      </c>
      <c r="I348">
        <f>(1-_raw_predictions_!$M348*'Score Dashboard'!$B$2) * _raw_predictions_!I348/_coefficients_!L$2 * (_raw_predictions_!J348-_coefficients_!I$2)/_coefficients_!I$7</f>
        <v>-0.130995639449557</v>
      </c>
      <c r="J348">
        <f>(1-_raw_predictions_!$M348*'Score Dashboard'!$B$2) *_raw_predictions_!K348/_coefficients_!M$2 * (_raw_predictions_!L348-_coefficients_!J$2)/_coefficients_!J$7</f>
        <v>0.16792398505512568</v>
      </c>
      <c r="K348">
        <f t="shared" si="5"/>
        <v>-1.5337863113430292</v>
      </c>
    </row>
    <row r="349" spans="1:11">
      <c r="A349" t="str">
        <f>_raw_predictions_!A349</f>
        <v>Bojan Bogdanovic</v>
      </c>
      <c r="B349">
        <f>(_raw_predictions_!B349*(1-_raw_predictions_!$M349*'Score Dashboard'!$B$2) + 'Score Dashboard'!$B$2*_raw_predictions_!$M349*_coefficients_!B$12- _coefficients_!B$2)/_coefficients_!B$7</f>
        <v>0.31792312162873493</v>
      </c>
      <c r="C349">
        <f>(_raw_predictions_!C349*(1-_raw_predictions_!$M349*'Score Dashboard'!$B$2) + 'Score Dashboard'!$B$2*_raw_predictions_!$M349*_coefficients_!C$12- _coefficients_!C$2)/_coefficients_!C$7</f>
        <v>-0.44872048851028312</v>
      </c>
      <c r="D349">
        <f>(_raw_predictions_!D349*(1-_raw_predictions_!$M349*'Score Dashboard'!$B$2) + 'Score Dashboard'!$B$2*_raw_predictions_!$M349*_coefficients_!D$12- _coefficients_!D$2)/_coefficients_!D$7</f>
        <v>-0.38324508876575286</v>
      </c>
      <c r="E349">
        <f>(_raw_predictions_!E349*(1-_raw_predictions_!$M349*'Score Dashboard'!$B$2) + 'Score Dashboard'!$B$2*_raw_predictions_!$M349*_coefficients_!E$12- _coefficients_!E$2)/_coefficients_!E$7</f>
        <v>-0.4146695415037035</v>
      </c>
      <c r="F349">
        <f>(_raw_predictions_!F349*(1-_raw_predictions_!$M349*'Score Dashboard'!$B$2) + 'Score Dashboard'!$B$2*_raw_predictions_!$M349*_coefficients_!F$12- _coefficients_!F$2)/_coefficients_!F$7</f>
        <v>-0.60845702080945507</v>
      </c>
      <c r="G349">
        <f>(_raw_predictions_!G349*(1-_raw_predictions_!$M349*'Score Dashboard'!$B$2) + 'Score Dashboard'!$B$2*_raw_predictions_!$M349*_coefficients_!G$12- _coefficients_!G$2)/_coefficients_!G$7</f>
        <v>0.41593100891421864</v>
      </c>
      <c r="H349">
        <f>(_coefficients_!H$2 - _raw_predictions_!H349*(1-_raw_predictions_!$M349*'Score Dashboard'!$B$2) - _raw_predictions_!$M349*'Score Dashboard'!$B$2*_coefficients_!H$12)/_coefficients_!H$7</f>
        <v>-0.11436495367023747</v>
      </c>
      <c r="I349">
        <f>(1-_raw_predictions_!$M349*'Score Dashboard'!$B$2) * _raw_predictions_!I349/_coefficients_!L$2 * (_raw_predictions_!J349-_coefficients_!I$2)/_coefficients_!I$7</f>
        <v>0.56496695003877373</v>
      </c>
      <c r="J349">
        <f>(1-_raw_predictions_!$M349*'Score Dashboard'!$B$2) *_raw_predictions_!K349/_coefficients_!M$2 * (_raw_predictions_!L349-_coefficients_!J$2)/_coefficients_!J$7</f>
        <v>-0.23807840983766101</v>
      </c>
      <c r="K349">
        <f t="shared" si="5"/>
        <v>-0.90871442251536594</v>
      </c>
    </row>
    <row r="350" spans="1:11">
      <c r="A350" t="str">
        <f>_raw_predictions_!A350</f>
        <v>Bobby Portis</v>
      </c>
      <c r="B350">
        <f>(_raw_predictions_!B350*(1-_raw_predictions_!$M350*'Score Dashboard'!$B$2) + 'Score Dashboard'!$B$2*_raw_predictions_!$M350*_coefficients_!B$12- _coefficients_!B$2)/_coefficients_!B$7</f>
        <v>-0.11173467352562332</v>
      </c>
      <c r="C350">
        <f>(_raw_predictions_!C350*(1-_raw_predictions_!$M350*'Score Dashboard'!$B$2) + 'Score Dashboard'!$B$2*_raw_predictions_!$M350*_coefficients_!C$12- _coefficients_!C$2)/_coefficients_!C$7</f>
        <v>0.70657394351427005</v>
      </c>
      <c r="D350">
        <f>(_raw_predictions_!D350*(1-_raw_predictions_!$M350*'Score Dashboard'!$B$2) + 'Score Dashboard'!$B$2*_raw_predictions_!$M350*_coefficients_!D$12- _coefficients_!D$2)/_coefficients_!D$7</f>
        <v>-0.61881509607576113</v>
      </c>
      <c r="E350">
        <f>(_raw_predictions_!E350*(1-_raw_predictions_!$M350*'Score Dashboard'!$B$2) + 'Score Dashboard'!$B$2*_raw_predictions_!$M350*_coefficients_!E$12- _coefficients_!E$2)/_coefficients_!E$7</f>
        <v>-0.44484919458101768</v>
      </c>
      <c r="F350">
        <f>(_raw_predictions_!F350*(1-_raw_predictions_!$M350*'Score Dashboard'!$B$2) + 'Score Dashboard'!$B$2*_raw_predictions_!$M350*_coefficients_!F$12- _coefficients_!F$2)/_coefficients_!F$7</f>
        <v>-0.43802582007108143</v>
      </c>
      <c r="G350">
        <f>(_raw_predictions_!G350*(1-_raw_predictions_!$M350*'Score Dashboard'!$B$2) + 'Score Dashboard'!$B$2*_raw_predictions_!$M350*_coefficients_!G$12- _coefficients_!G$2)/_coefficients_!G$7</f>
        <v>-5.2839355887760786E-2</v>
      </c>
      <c r="H350">
        <f>(_coefficients_!H$2 - _raw_predictions_!H350*(1-_raw_predictions_!$M350*'Score Dashboard'!$B$2) - _raw_predictions_!$M350*'Score Dashboard'!$B$2*_coefficients_!H$12)/_coefficients_!H$7</f>
        <v>0.33976883798815327</v>
      </c>
      <c r="I350">
        <f>(1-_raw_predictions_!$M350*'Score Dashboard'!$B$2) * _raw_predictions_!I350/_coefficients_!L$2 * (_raw_predictions_!J350-_coefficients_!I$2)/_coefficients_!I$7</f>
        <v>-8.7957837854584248E-2</v>
      </c>
      <c r="J350">
        <f>(1-_raw_predictions_!$M350*'Score Dashboard'!$B$2) *_raw_predictions_!K350/_coefficients_!M$2 * (_raw_predictions_!L350-_coefficients_!J$2)/_coefficients_!J$7</f>
        <v>-8.8068853629931734E-2</v>
      </c>
      <c r="K350">
        <f t="shared" si="5"/>
        <v>-0.79594805012333703</v>
      </c>
    </row>
    <row r="351" spans="1:11">
      <c r="A351" t="str">
        <f>_raw_predictions_!A351</f>
        <v>Boban Marjanovic</v>
      </c>
      <c r="B351">
        <f>(_raw_predictions_!B351*(1-_raw_predictions_!$M351*'Score Dashboard'!$B$2) + 'Score Dashboard'!$B$2*_raw_predictions_!$M351*_coefficients_!B$12- _coefficients_!B$2)/_coefficients_!B$7</f>
        <v>-1.0587786831393955</v>
      </c>
      <c r="C351">
        <f>(_raw_predictions_!C351*(1-_raw_predictions_!$M351*'Score Dashboard'!$B$2) + 'Score Dashboard'!$B$2*_raw_predictions_!$M351*_coefficients_!C$12- _coefficients_!C$2)/_coefficients_!C$7</f>
        <v>-0.86483019589465893</v>
      </c>
      <c r="D351">
        <f>(_raw_predictions_!D351*(1-_raw_predictions_!$M351*'Score Dashboard'!$B$2) + 'Score Dashboard'!$B$2*_raw_predictions_!$M351*_coefficients_!D$12- _coefficients_!D$2)/_coefficients_!D$7</f>
        <v>-0.89279240824891615</v>
      </c>
      <c r="E351">
        <f>(_raw_predictions_!E351*(1-_raw_predictions_!$M351*'Score Dashboard'!$B$2) + 'Score Dashboard'!$B$2*_raw_predictions_!$M351*_coefficients_!E$12- _coefficients_!E$2)/_coefficients_!E$7</f>
        <v>-0.79806611723670762</v>
      </c>
      <c r="F351">
        <f>(_raw_predictions_!F351*(1-_raw_predictions_!$M351*'Score Dashboard'!$B$2) + 'Score Dashboard'!$B$2*_raw_predictions_!$M351*_coefficients_!F$12- _coefficients_!F$2)/_coefficients_!F$7</f>
        <v>-0.58653944662217117</v>
      </c>
      <c r="G351">
        <f>(_raw_predictions_!G351*(1-_raw_predictions_!$M351*'Score Dashboard'!$B$2) + 'Score Dashboard'!$B$2*_raw_predictions_!$M351*_coefficients_!G$12- _coefficients_!G$2)/_coefficients_!G$7</f>
        <v>-0.8230860692912233</v>
      </c>
      <c r="H351">
        <f>(_coefficients_!H$2 - _raw_predictions_!H351*(1-_raw_predictions_!$M351*'Score Dashboard'!$B$2) - _raw_predictions_!$M351*'Score Dashboard'!$B$2*_coefficients_!H$12)/_coefficients_!H$7</f>
        <v>0.89768056596757018</v>
      </c>
      <c r="I351">
        <f>(1-_raw_predictions_!$M351*'Score Dashboard'!$B$2) * _raw_predictions_!I351/_coefficients_!L$2 * (_raw_predictions_!J351-_coefficients_!I$2)/_coefficients_!I$7</f>
        <v>-2.2294846267470973E-2</v>
      </c>
      <c r="J351">
        <f>(1-_raw_predictions_!$M351*'Score Dashboard'!$B$2) *_raw_predictions_!K351/_coefficients_!M$2 * (_raw_predictions_!L351-_coefficients_!J$2)/_coefficients_!J$7</f>
        <v>3.2813037314365336E-2</v>
      </c>
      <c r="K351">
        <f t="shared" si="5"/>
        <v>-4.1158941634186093</v>
      </c>
    </row>
    <row r="352" spans="1:11">
      <c r="A352" t="str">
        <f>_raw_predictions_!A352</f>
        <v>Blake Wesley</v>
      </c>
      <c r="B352">
        <f>(_raw_predictions_!B352*(1-_raw_predictions_!$M352*'Score Dashboard'!$B$2) + 'Score Dashboard'!$B$2*_raw_predictions_!$M352*_coefficients_!B$12- _coefficients_!B$2)/_coefficients_!B$7</f>
        <v>-0.8474170267350255</v>
      </c>
      <c r="C352">
        <f>(_raw_predictions_!C352*(1-_raw_predictions_!$M352*'Score Dashboard'!$B$2) + 'Score Dashboard'!$B$2*_raw_predictions_!$M352*_coefficients_!C$12- _coefficients_!C$2)/_coefficients_!C$7</f>
        <v>-0.80954252653062608</v>
      </c>
      <c r="D352">
        <f>(_raw_predictions_!D352*(1-_raw_predictions_!$M352*'Score Dashboard'!$B$2) + 'Score Dashboard'!$B$2*_raw_predictions_!$M352*_coefficients_!D$12- _coefficients_!D$2)/_coefficients_!D$7</f>
        <v>-0.3691792229823756</v>
      </c>
      <c r="E352">
        <f>(_raw_predictions_!E352*(1-_raw_predictions_!$M352*'Score Dashboard'!$B$2) + 'Score Dashboard'!$B$2*_raw_predictions_!$M352*_coefficients_!E$12- _coefficients_!E$2)/_coefficients_!E$7</f>
        <v>-0.28208554729371843</v>
      </c>
      <c r="F352">
        <f>(_raw_predictions_!F352*(1-_raw_predictions_!$M352*'Score Dashboard'!$B$2) + 'Score Dashboard'!$B$2*_raw_predictions_!$M352*_coefficients_!F$12- _coefficients_!F$2)/_coefficients_!F$7</f>
        <v>-0.53213291203037205</v>
      </c>
      <c r="G352">
        <f>(_raw_predictions_!G352*(1-_raw_predictions_!$M352*'Score Dashboard'!$B$2) + 'Score Dashboard'!$B$2*_raw_predictions_!$M352*_coefficients_!G$12- _coefficients_!G$2)/_coefficients_!G$7</f>
        <v>-0.48799052900729228</v>
      </c>
      <c r="H352">
        <f>(_coefficients_!H$2 - _raw_predictions_!H352*(1-_raw_predictions_!$M352*'Score Dashboard'!$B$2) - _raw_predictions_!$M352*'Score Dashboard'!$B$2*_coefficients_!H$12)/_coefficients_!H$7</f>
        <v>0.3121262294656762</v>
      </c>
      <c r="I352">
        <f>(1-_raw_predictions_!$M352*'Score Dashboard'!$B$2) * _raw_predictions_!I352/_coefficients_!L$2 * (_raw_predictions_!J352-_coefficients_!I$2)/_coefficients_!I$7</f>
        <v>-9.2570869443872619E-2</v>
      </c>
      <c r="J352">
        <f>(1-_raw_predictions_!$M352*'Score Dashboard'!$B$2) *_raw_predictions_!K352/_coefficients_!M$2 * (_raw_predictions_!L352-_coefficients_!J$2)/_coefficients_!J$7</f>
        <v>-0.22236600253862054</v>
      </c>
      <c r="K352">
        <f t="shared" si="5"/>
        <v>-3.3311584070962263</v>
      </c>
    </row>
    <row r="353" spans="1:11">
      <c r="A353" t="str">
        <f>_raw_predictions_!A353</f>
        <v>Blake Griffin</v>
      </c>
      <c r="B353">
        <f>(_raw_predictions_!B353*(1-_raw_predictions_!$M353*'Score Dashboard'!$B$2) + 'Score Dashboard'!$B$2*_raw_predictions_!$M353*_coefficients_!B$12- _coefficients_!B$2)/_coefficients_!B$7</f>
        <v>-1.0015025366068129</v>
      </c>
      <c r="C353">
        <f>(_raw_predictions_!C353*(1-_raw_predictions_!$M353*'Score Dashboard'!$B$2) + 'Score Dashboard'!$B$2*_raw_predictions_!$M353*_coefficients_!C$12- _coefficients_!C$2)/_coefficients_!C$7</f>
        <v>-0.58079196168397862</v>
      </c>
      <c r="D353">
        <f>(_raw_predictions_!D353*(1-_raw_predictions_!$M353*'Score Dashboard'!$B$2) + 'Score Dashboard'!$B$2*_raw_predictions_!$M353*_coefficients_!D$12- _coefficients_!D$2)/_coefficients_!D$7</f>
        <v>-0.72995052740912691</v>
      </c>
      <c r="E353">
        <f>(_raw_predictions_!E353*(1-_raw_predictions_!$M353*'Score Dashboard'!$B$2) + 'Score Dashboard'!$B$2*_raw_predictions_!$M353*_coefficients_!E$12- _coefficients_!E$2)/_coefficients_!E$7</f>
        <v>-0.69938229724850831</v>
      </c>
      <c r="F353">
        <f>(_raw_predictions_!F353*(1-_raw_predictions_!$M353*'Score Dashboard'!$B$2) + 'Score Dashboard'!$B$2*_raw_predictions_!$M353*_coefficients_!F$12- _coefficients_!F$2)/_coefficients_!F$7</f>
        <v>-0.38729431727405428</v>
      </c>
      <c r="G353">
        <f>(_raw_predictions_!G353*(1-_raw_predictions_!$M353*'Score Dashboard'!$B$2) + 'Score Dashboard'!$B$2*_raw_predictions_!$M353*_coefficients_!G$12- _coefficients_!G$2)/_coefficients_!G$7</f>
        <v>-0.56321833259195775</v>
      </c>
      <c r="H353">
        <f>(_coefficients_!H$2 - _raw_predictions_!H353*(1-_raw_predictions_!$M353*'Score Dashboard'!$B$2) - _raw_predictions_!$M353*'Score Dashboard'!$B$2*_coefficients_!H$12)/_coefficients_!H$7</f>
        <v>0.83436604525923408</v>
      </c>
      <c r="I353">
        <f>(1-_raw_predictions_!$M353*'Score Dashboard'!$B$2) * _raw_predictions_!I353/_coefficients_!L$2 * (_raw_predictions_!J353-_coefficients_!I$2)/_coefficients_!I$7</f>
        <v>-2.5293785435284266E-2</v>
      </c>
      <c r="J353">
        <f>(1-_raw_predictions_!$M353*'Score Dashboard'!$B$2) *_raw_predictions_!K353/_coefficients_!M$2 * (_raw_predictions_!L353-_coefficients_!J$2)/_coefficients_!J$7</f>
        <v>-4.2083200842928561E-2</v>
      </c>
      <c r="K353">
        <f t="shared" si="5"/>
        <v>-3.1951509138334182</v>
      </c>
    </row>
    <row r="354" spans="1:11">
      <c r="A354" t="str">
        <f>_raw_predictions_!A354</f>
        <v>Bruce Brown</v>
      </c>
      <c r="B354">
        <f>(_raw_predictions_!B354*(1-_raw_predictions_!$M354*'Score Dashboard'!$B$2) + 'Score Dashboard'!$B$2*_raw_predictions_!$M354*_coefficients_!B$12- _coefficients_!B$2)/_coefficients_!B$7</f>
        <v>-0.40226154194967234</v>
      </c>
      <c r="C354">
        <f>(_raw_predictions_!C354*(1-_raw_predictions_!$M354*'Score Dashboard'!$B$2) + 'Score Dashboard'!$B$2*_raw_predictions_!$M354*_coefficients_!C$12- _coefficients_!C$2)/_coefficients_!C$7</f>
        <v>-0.22765924675162025</v>
      </c>
      <c r="D354">
        <f>(_raw_predictions_!D354*(1-_raw_predictions_!$M354*'Score Dashboard'!$B$2) + 'Score Dashboard'!$B$2*_raw_predictions_!$M354*_coefficients_!D$12- _coefficients_!D$2)/_coefficients_!D$7</f>
        <v>1.1909980946446125E-2</v>
      </c>
      <c r="E354">
        <f>(_raw_predictions_!E354*(1-_raw_predictions_!$M354*'Score Dashboard'!$B$2) + 'Score Dashboard'!$B$2*_raw_predictions_!$M354*_coefficients_!E$12- _coefficients_!E$2)/_coefficients_!E$7</f>
        <v>0.21672560598387514</v>
      </c>
      <c r="F354">
        <f>(_raw_predictions_!F354*(1-_raw_predictions_!$M354*'Score Dashboard'!$B$2) + 'Score Dashboard'!$B$2*_raw_predictions_!$M354*_coefficients_!F$12- _coefficients_!F$2)/_coefficients_!F$7</f>
        <v>-4.7748471998722425E-2</v>
      </c>
      <c r="G354">
        <f>(_raw_predictions_!G354*(1-_raw_predictions_!$M354*'Score Dashboard'!$B$2) + 'Score Dashboard'!$B$2*_raw_predictions_!$M354*_coefficients_!G$12- _coefficients_!G$2)/_coefficients_!G$7</f>
        <v>-0.26313635882780279</v>
      </c>
      <c r="H354">
        <f>(_coefficients_!H$2 - _raw_predictions_!H354*(1-_raw_predictions_!$M354*'Score Dashboard'!$B$2) - _raw_predictions_!$M354*'Score Dashboard'!$B$2*_coefficients_!H$12)/_coefficients_!H$7</f>
        <v>0.16790583234822754</v>
      </c>
      <c r="I354">
        <f>(1-_raw_predictions_!$M354*'Score Dashboard'!$B$2) * _raw_predictions_!I354/_coefficients_!L$2 * (_raw_predictions_!J354-_coefficients_!I$2)/_coefficients_!I$7</f>
        <v>-0.13630243945856324</v>
      </c>
      <c r="J354">
        <f>(1-_raw_predictions_!$M354*'Score Dashboard'!$B$2) *_raw_predictions_!K354/_coefficients_!M$2 * (_raw_predictions_!L354-_coefficients_!J$2)/_coefficients_!J$7</f>
        <v>-0.10515508409841469</v>
      </c>
      <c r="K354">
        <f t="shared" si="5"/>
        <v>-0.78572172380624683</v>
      </c>
    </row>
    <row r="355" spans="1:11">
      <c r="A355" t="str">
        <f>_raw_predictions_!A355</f>
        <v>Donte DiVincenzo</v>
      </c>
      <c r="B355">
        <f>(_raw_predictions_!B355*(1-_raw_predictions_!$M355*'Score Dashboard'!$B$2) + 'Score Dashboard'!$B$2*_raw_predictions_!$M355*_coefficients_!B$12- _coefficients_!B$2)/_coefficients_!B$7</f>
        <v>-0.59217317817510917</v>
      </c>
      <c r="C355">
        <f>(_raw_predictions_!C355*(1-_raw_predictions_!$M355*'Score Dashboard'!$B$2) + 'Score Dashboard'!$B$2*_raw_predictions_!$M355*_coefficients_!C$12- _coefficients_!C$2)/_coefficients_!C$7</f>
        <v>-0.33192483694020547</v>
      </c>
      <c r="D355">
        <f>(_raw_predictions_!D355*(1-_raw_predictions_!$M355*'Score Dashboard'!$B$2) + 'Score Dashboard'!$B$2*_raw_predictions_!$M355*_coefficients_!D$12- _coefficients_!D$2)/_coefficients_!D$7</f>
        <v>-5.1732239738716032E-2</v>
      </c>
      <c r="E355">
        <f>(_raw_predictions_!E355*(1-_raw_predictions_!$M355*'Score Dashboard'!$B$2) + 'Score Dashboard'!$B$2*_raw_predictions_!$M355*_coefficients_!E$12- _coefficients_!E$2)/_coefficients_!E$7</f>
        <v>0.26417694825535726</v>
      </c>
      <c r="F355">
        <f>(_raw_predictions_!F355*(1-_raw_predictions_!$M355*'Score Dashboard'!$B$2) + 'Score Dashboard'!$B$2*_raw_predictions_!$M355*_coefficients_!F$12- _coefficients_!F$2)/_coefficients_!F$7</f>
        <v>-0.53473222836458545</v>
      </c>
      <c r="G355">
        <f>(_raw_predictions_!G355*(1-_raw_predictions_!$M355*'Score Dashboard'!$B$2) + 'Score Dashboard'!$B$2*_raw_predictions_!$M355*_coefficients_!G$12- _coefficients_!G$2)/_coefficients_!G$7</f>
        <v>0.21838452727194316</v>
      </c>
      <c r="H355">
        <f>(_coefficients_!H$2 - _raw_predictions_!H355*(1-_raw_predictions_!$M355*'Score Dashboard'!$B$2) - _raw_predictions_!$M355*'Score Dashboard'!$B$2*_coefficients_!H$12)/_coefficients_!H$7</f>
        <v>0.19644609323073625</v>
      </c>
      <c r="I355">
        <f>(1-_raw_predictions_!$M355*'Score Dashboard'!$B$2) * _raw_predictions_!I355/_coefficients_!L$2 * (_raw_predictions_!J355-_coefficients_!I$2)/_coefficients_!I$7</f>
        <v>-1.4946553646784421E-2</v>
      </c>
      <c r="J355">
        <f>(1-_raw_predictions_!$M355*'Score Dashboard'!$B$2) *_raw_predictions_!K355/_coefficients_!M$2 * (_raw_predictions_!L355-_coefficients_!J$2)/_coefficients_!J$7</f>
        <v>-0.30624453560918624</v>
      </c>
      <c r="K355">
        <f t="shared" si="5"/>
        <v>-1.1527460037165502</v>
      </c>
    </row>
    <row r="356" spans="1:11">
      <c r="A356" t="str">
        <f>_raw_predictions_!A356</f>
        <v>Dorian Finney-Smith</v>
      </c>
      <c r="B356">
        <f>(_raw_predictions_!B356*(1-_raw_predictions_!$M356*'Score Dashboard'!$B$2) + 'Score Dashboard'!$B$2*_raw_predictions_!$M356*_coefficients_!B$12- _coefficients_!B$2)/_coefficients_!B$7</f>
        <v>-0.71599569280728947</v>
      </c>
      <c r="C356">
        <f>(_raw_predictions_!C356*(1-_raw_predictions_!$M356*'Score Dashboard'!$B$2) + 'Score Dashboard'!$B$2*_raw_predictions_!$M356*_coefficients_!C$12- _coefficients_!C$2)/_coefficients_!C$7</f>
        <v>-0.18610760302071988</v>
      </c>
      <c r="D356">
        <f>(_raw_predictions_!D356*(1-_raw_predictions_!$M356*'Score Dashboard'!$B$2) + 'Score Dashboard'!$B$2*_raw_predictions_!$M356*_coefficients_!D$12- _coefficients_!D$2)/_coefficients_!D$7</f>
        <v>-0.6992641818573051</v>
      </c>
      <c r="E356">
        <f>(_raw_predictions_!E356*(1-_raw_predictions_!$M356*'Score Dashboard'!$B$2) + 'Score Dashboard'!$B$2*_raw_predictions_!$M356*_coefficients_!E$12- _coefficients_!E$2)/_coefficients_!E$7</f>
        <v>-0.11274804029061272</v>
      </c>
      <c r="F356">
        <f>(_raw_predictions_!F356*(1-_raw_predictions_!$M356*'Score Dashboard'!$B$2) + 'Score Dashboard'!$B$2*_raw_predictions_!$M356*_coefficients_!F$12- _coefficients_!F$2)/_coefficients_!F$7</f>
        <v>-0.18028751125688477</v>
      </c>
      <c r="G356">
        <f>(_raw_predictions_!G356*(1-_raw_predictions_!$M356*'Score Dashboard'!$B$2) + 'Score Dashboard'!$B$2*_raw_predictions_!$M356*_coefficients_!G$12- _coefficients_!G$2)/_coefficients_!G$7</f>
        <v>0.1229465768170198</v>
      </c>
      <c r="H356">
        <f>(_coefficients_!H$2 - _raw_predictions_!H356*(1-_raw_predictions_!$M356*'Score Dashboard'!$B$2) - _raw_predictions_!$M356*'Score Dashboard'!$B$2*_coefficients_!H$12)/_coefficients_!H$7</f>
        <v>0.59754742212434575</v>
      </c>
      <c r="I356">
        <f>(1-_raw_predictions_!$M356*'Score Dashboard'!$B$2) * _raw_predictions_!I356/_coefficients_!L$2 * (_raw_predictions_!J356-_coefficients_!I$2)/_coefficients_!I$7</f>
        <v>-5.8132841302592657E-2</v>
      </c>
      <c r="J356">
        <f>(1-_raw_predictions_!$M356*'Score Dashboard'!$B$2) *_raw_predictions_!K356/_coefficients_!M$2 * (_raw_predictions_!L356-_coefficients_!J$2)/_coefficients_!J$7</f>
        <v>-0.25673207995647401</v>
      </c>
      <c r="K356">
        <f t="shared" si="5"/>
        <v>-1.488773951550513</v>
      </c>
    </row>
    <row r="357" spans="1:11">
      <c r="A357" t="str">
        <f>_raw_predictions_!A357</f>
        <v>Doug McDermott</v>
      </c>
      <c r="B357">
        <f>(_raw_predictions_!B357*(1-_raw_predictions_!$M357*'Score Dashboard'!$B$2) + 'Score Dashboard'!$B$2*_raw_predictions_!$M357*_coefficients_!B$12- _coefficients_!B$2)/_coefficients_!B$7</f>
        <v>-0.70086842119453052</v>
      </c>
      <c r="C357">
        <f>(_raw_predictions_!C357*(1-_raw_predictions_!$M357*'Score Dashboard'!$B$2) + 'Score Dashboard'!$B$2*_raw_predictions_!$M357*_coefficients_!C$12- _coefficients_!C$2)/_coefficients_!C$7</f>
        <v>-0.88068739768353421</v>
      </c>
      <c r="D357">
        <f>(_raw_predictions_!D357*(1-_raw_predictions_!$M357*'Score Dashboard'!$B$2) + 'Score Dashboard'!$B$2*_raw_predictions_!$M357*_coefficients_!D$12- _coefficients_!D$2)/_coefficients_!D$7</f>
        <v>-0.72141288849346585</v>
      </c>
      <c r="E357">
        <f>(_raw_predictions_!E357*(1-_raw_predictions_!$M357*'Score Dashboard'!$B$2) + 'Score Dashboard'!$B$2*_raw_predictions_!$M357*_coefficients_!E$12- _coefficients_!E$2)/_coefficients_!E$7</f>
        <v>-0.75600825471384614</v>
      </c>
      <c r="F357">
        <f>(_raw_predictions_!F357*(1-_raw_predictions_!$M357*'Score Dashboard'!$B$2) + 'Score Dashboard'!$B$2*_raw_predictions_!$M357*_coefficients_!F$12- _coefficients_!F$2)/_coefficients_!F$7</f>
        <v>-0.62991545092791734</v>
      </c>
      <c r="G357">
        <f>(_raw_predictions_!G357*(1-_raw_predictions_!$M357*'Score Dashboard'!$B$2) + 'Score Dashboard'!$B$2*_raw_predictions_!$M357*_coefficients_!G$12- _coefficients_!G$2)/_coefficients_!G$7</f>
        <v>-0.12981832628354578</v>
      </c>
      <c r="H357">
        <f>(_coefficients_!H$2 - _raw_predictions_!H357*(1-_raw_predictions_!$M357*'Score Dashboard'!$B$2) - _raw_predictions_!$M357*'Score Dashboard'!$B$2*_coefficients_!H$12)/_coefficients_!H$7</f>
        <v>0.69471099748407872</v>
      </c>
      <c r="I357">
        <f>(1-_raw_predictions_!$M357*'Score Dashboard'!$B$2) * _raw_predictions_!I357/_coefficients_!L$2 * (_raw_predictions_!J357-_coefficients_!I$2)/_coefficients_!I$7</f>
        <v>-7.991508224549913E-3</v>
      </c>
      <c r="J357">
        <f>(1-_raw_predictions_!$M357*'Score Dashboard'!$B$2) *_raw_predictions_!K357/_coefficients_!M$2 * (_raw_predictions_!L357-_coefficients_!J$2)/_coefficients_!J$7</f>
        <v>-0.15486392159151441</v>
      </c>
      <c r="K357">
        <f t="shared" si="5"/>
        <v>-3.2868551716288255</v>
      </c>
    </row>
    <row r="358" spans="1:11">
      <c r="A358" t="str">
        <f>_raw_predictions_!A358</f>
        <v>Jaylen Brown</v>
      </c>
      <c r="B358">
        <f>(_raw_predictions_!B358*(1-_raw_predictions_!$M358*'Score Dashboard'!$B$2) + 'Score Dashboard'!$B$2*_raw_predictions_!$M358*_coefficients_!B$12- _coefficients_!B$2)/_coefficients_!B$7</f>
        <v>0.85389886524187364</v>
      </c>
      <c r="C358">
        <f>(_raw_predictions_!C358*(1-_raw_predictions_!$M358*'Score Dashboard'!$B$2) + 'Score Dashboard'!$B$2*_raw_predictions_!$M358*_coefficients_!C$12- _coefficients_!C$2)/_coefficients_!C$7</f>
        <v>0.23798087900815459</v>
      </c>
      <c r="D358">
        <f>(_raw_predictions_!D358*(1-_raw_predictions_!$M358*'Score Dashboard'!$B$2) + 'Score Dashboard'!$B$2*_raw_predictions_!$M358*_coefficients_!D$12- _coefficients_!D$2)/_coefficients_!D$7</f>
        <v>-6.7730975003457525E-2</v>
      </c>
      <c r="E358">
        <f>(_raw_predictions_!E358*(1-_raw_predictions_!$M358*'Score Dashboard'!$B$2) + 'Score Dashboard'!$B$2*_raw_predictions_!$M358*_coefficients_!E$12- _coefficients_!E$2)/_coefficients_!E$7</f>
        <v>0.1640424891409229</v>
      </c>
      <c r="F358">
        <f>(_raw_predictions_!F358*(1-_raw_predictions_!$M358*'Score Dashboard'!$B$2) + 'Score Dashboard'!$B$2*_raw_predictions_!$M358*_coefficients_!F$12- _coefficients_!F$2)/_coefficients_!F$7</f>
        <v>-0.2907508310988216</v>
      </c>
      <c r="G358">
        <f>(_raw_predictions_!G358*(1-_raw_predictions_!$M358*'Score Dashboard'!$B$2) + 'Score Dashboard'!$B$2*_raw_predictions_!$M358*_coefficients_!G$12- _coefficients_!G$2)/_coefficients_!G$7</f>
        <v>0.47051487081298921</v>
      </c>
      <c r="H358">
        <f>(_coefficients_!H$2 - _raw_predictions_!H358*(1-_raw_predictions_!$M358*'Score Dashboard'!$B$2) - _raw_predictions_!$M358*'Score Dashboard'!$B$2*_coefficients_!H$12)/_coefficients_!H$7</f>
        <v>-0.67176852509914897</v>
      </c>
      <c r="I358">
        <f>(1-_raw_predictions_!$M358*'Score Dashboard'!$B$2) * _raw_predictions_!I358/_coefficients_!L$2 * (_raw_predictions_!J358-_coefficients_!I$2)/_coefficients_!I$7</f>
        <v>-0.39741599313712023</v>
      </c>
      <c r="J358">
        <f>(1-_raw_predictions_!$M358*'Score Dashboard'!$B$2) *_raw_predictions_!K358/_coefficients_!M$2 * (_raw_predictions_!L358-_coefficients_!J$2)/_coefficients_!J$7</f>
        <v>-0.14472719886183077</v>
      </c>
      <c r="K358">
        <f t="shared" si="5"/>
        <v>0.15404358100356119</v>
      </c>
    </row>
    <row r="359" spans="1:11">
      <c r="A359" t="str">
        <f>_raw_predictions_!A359</f>
        <v>Jaxson Hayes</v>
      </c>
      <c r="B359">
        <f>(_raw_predictions_!B359*(1-_raw_predictions_!$M359*'Score Dashboard'!$B$2) + 'Score Dashboard'!$B$2*_raw_predictions_!$M359*_coefficients_!B$12- _coefficients_!B$2)/_coefficients_!B$7</f>
        <v>-0.91927214834084559</v>
      </c>
      <c r="C359">
        <f>(_raw_predictions_!C359*(1-_raw_predictions_!$M359*'Score Dashboard'!$B$2) + 'Score Dashboard'!$B$2*_raw_predictions_!$M359*_coefficients_!C$12- _coefficients_!C$2)/_coefficients_!C$7</f>
        <v>-0.5341737326277789</v>
      </c>
      <c r="D359">
        <f>(_raw_predictions_!D359*(1-_raw_predictions_!$M359*'Score Dashboard'!$B$2) + 'Score Dashboard'!$B$2*_raw_predictions_!$M359*_coefficients_!D$12- _coefficients_!D$2)/_coefficients_!D$7</f>
        <v>-0.84620159848638921</v>
      </c>
      <c r="E359">
        <f>(_raw_predictions_!E359*(1-_raw_predictions_!$M359*'Score Dashboard'!$B$2) + 'Score Dashboard'!$B$2*_raw_predictions_!$M359*_coefficients_!E$12- _coefficients_!E$2)/_coefficients_!E$7</f>
        <v>-0.61040545516946099</v>
      </c>
      <c r="F359">
        <f>(_raw_predictions_!F359*(1-_raw_predictions_!$M359*'Score Dashboard'!$B$2) + 'Score Dashboard'!$B$2*_raw_predictions_!$M359*_coefficients_!F$12- _coefficients_!F$2)/_coefficients_!F$7</f>
        <v>-0.15877594494481734</v>
      </c>
      <c r="G359">
        <f>(_raw_predictions_!G359*(1-_raw_predictions_!$M359*'Score Dashboard'!$B$2) + 'Score Dashboard'!$B$2*_raw_predictions_!$M359*_coefficients_!G$12- _coefficients_!G$2)/_coefficients_!G$7</f>
        <v>-0.82912733363755653</v>
      </c>
      <c r="H359">
        <f>(_coefficients_!H$2 - _raw_predictions_!H359*(1-_raw_predictions_!$M359*'Score Dashboard'!$B$2) - _raw_predictions_!$M359*'Score Dashboard'!$B$2*_coefficients_!H$12)/_coefficients_!H$7</f>
        <v>0.72922089837018833</v>
      </c>
      <c r="I359">
        <f>(1-_raw_predictions_!$M359*'Score Dashboard'!$B$2) * _raw_predictions_!I359/_coefficients_!L$2 * (_raw_predictions_!J359-_coefficients_!I$2)/_coefficients_!I$7</f>
        <v>-0.17069785455122635</v>
      </c>
      <c r="J359">
        <f>(1-_raw_predictions_!$M359*'Score Dashboard'!$B$2) *_raw_predictions_!K359/_coefficients_!M$2 * (_raw_predictions_!L359-_coefficients_!J$2)/_coefficients_!J$7</f>
        <v>0.16929708268807303</v>
      </c>
      <c r="K359">
        <f t="shared" si="5"/>
        <v>-3.1701360866998134</v>
      </c>
    </row>
    <row r="360" spans="1:11">
      <c r="A360" t="str">
        <f>_raw_predictions_!A360</f>
        <v>Javonte Green</v>
      </c>
      <c r="B360">
        <f>(_raw_predictions_!B360*(1-_raw_predictions_!$M360*'Score Dashboard'!$B$2) + 'Score Dashboard'!$B$2*_raw_predictions_!$M360*_coefficients_!B$12- _coefficients_!B$2)/_coefficients_!B$7</f>
        <v>-0.91752812705675657</v>
      </c>
      <c r="C360">
        <f>(_raw_predictions_!C360*(1-_raw_predictions_!$M360*'Score Dashboard'!$B$2) + 'Score Dashboard'!$B$2*_raw_predictions_!$M360*_coefficients_!C$12- _coefficients_!C$2)/_coefficients_!C$7</f>
        <v>-0.72131979315608563</v>
      </c>
      <c r="D360">
        <f>(_raw_predictions_!D360*(1-_raw_predictions_!$M360*'Score Dashboard'!$B$2) + 'Score Dashboard'!$B$2*_raw_predictions_!$M360*_coefficients_!D$12- _coefficients_!D$2)/_coefficients_!D$7</f>
        <v>-0.76837463599310618</v>
      </c>
      <c r="E360">
        <f>(_raw_predictions_!E360*(1-_raw_predictions_!$M360*'Score Dashboard'!$B$2) + 'Score Dashboard'!$B$2*_raw_predictions_!$M360*_coefficients_!E$12- _coefficients_!E$2)/_coefficients_!E$7</f>
        <v>-0.31128733876884013</v>
      </c>
      <c r="F360">
        <f>(_raw_predictions_!F360*(1-_raw_predictions_!$M360*'Score Dashboard'!$B$2) + 'Score Dashboard'!$B$2*_raw_predictions_!$M360*_coefficients_!F$12- _coefficients_!F$2)/_coefficients_!F$7</f>
        <v>-0.2618505931905058</v>
      </c>
      <c r="G360">
        <f>(_raw_predictions_!G360*(1-_raw_predictions_!$M360*'Score Dashboard'!$B$2) + 'Score Dashboard'!$B$2*_raw_predictions_!$M360*_coefficients_!G$12- _coefficients_!G$2)/_coefficients_!G$7</f>
        <v>-0.60062053788955705</v>
      </c>
      <c r="H360">
        <f>(_coefficients_!H$2 - _raw_predictions_!H360*(1-_raw_predictions_!$M360*'Score Dashboard'!$B$2) - _raw_predictions_!$M360*'Score Dashboard'!$B$2*_coefficients_!H$12)/_coefficients_!H$7</f>
        <v>0.77058451007493411</v>
      </c>
      <c r="I360">
        <f>(1-_raw_predictions_!$M360*'Score Dashboard'!$B$2) * _raw_predictions_!I360/_coefficients_!L$2 * (_raw_predictions_!J360-_coefficients_!I$2)/_coefficients_!I$7</f>
        <v>-2.7012692431154239E-2</v>
      </c>
      <c r="J360">
        <f>(1-_raw_predictions_!$M360*'Score Dashboard'!$B$2) *_raw_predictions_!K360/_coefficients_!M$2 * (_raw_predictions_!L360-_coefficients_!J$2)/_coefficients_!J$7</f>
        <v>4.8623245010542923E-2</v>
      </c>
      <c r="K360">
        <f t="shared" si="5"/>
        <v>-2.7887859634005285</v>
      </c>
    </row>
    <row r="361" spans="1:11">
      <c r="A361" t="str">
        <f>_raw_predictions_!A361</f>
        <v>Jason Preston</v>
      </c>
      <c r="B361">
        <f>(_raw_predictions_!B361*(1-_raw_predictions_!$M361*'Score Dashboard'!$B$2) + 'Score Dashboard'!$B$2*_raw_predictions_!$M361*_coefficients_!B$12- _coefficients_!B$2)/_coefficients_!B$7</f>
        <v>-0.91339477636683997</v>
      </c>
      <c r="C361">
        <f>(_raw_predictions_!C361*(1-_raw_predictions_!$M361*'Score Dashboard'!$B$2) + 'Score Dashboard'!$B$2*_raw_predictions_!$M361*_coefficients_!C$12- _coefficients_!C$2)/_coefficients_!C$7</f>
        <v>-0.83119559752452443</v>
      </c>
      <c r="D361">
        <f>(_raw_predictions_!D361*(1-_raw_predictions_!$M361*'Score Dashboard'!$B$2) + 'Score Dashboard'!$B$2*_raw_predictions_!$M361*_coefficients_!D$12- _coefficients_!D$2)/_coefficients_!D$7</f>
        <v>-0.47803265315772581</v>
      </c>
      <c r="E361">
        <f>(_raw_predictions_!E361*(1-_raw_predictions_!$M361*'Score Dashboard'!$B$2) + 'Score Dashboard'!$B$2*_raw_predictions_!$M361*_coefficients_!E$12- _coefficients_!E$2)/_coefficients_!E$7</f>
        <v>-0.55576816854826638</v>
      </c>
      <c r="F361">
        <f>(_raw_predictions_!F361*(1-_raw_predictions_!$M361*'Score Dashboard'!$B$2) + 'Score Dashboard'!$B$2*_raw_predictions_!$M361*_coefficients_!F$12- _coefficients_!F$2)/_coefficients_!F$7</f>
        <v>-0.52044716572447158</v>
      </c>
      <c r="G361">
        <f>(_raw_predictions_!G361*(1-_raw_predictions_!$M361*'Score Dashboard'!$B$2) + 'Score Dashboard'!$B$2*_raw_predictions_!$M361*_coefficients_!G$12- _coefficients_!G$2)/_coefficients_!G$7</f>
        <v>-0.59608879415009408</v>
      </c>
      <c r="H361">
        <f>(_coefficients_!H$2 - _raw_predictions_!H361*(1-_raw_predictions_!$M361*'Score Dashboard'!$B$2) - _raw_predictions_!$M361*'Score Dashboard'!$B$2*_coefficients_!H$12)/_coefficients_!H$7</f>
        <v>0.58699660339343906</v>
      </c>
      <c r="I361">
        <f>(1-_raw_predictions_!$M361*'Score Dashboard'!$B$2) * _raw_predictions_!I361/_coefficients_!L$2 * (_raw_predictions_!J361-_coefficients_!I$2)/_coefficients_!I$7</f>
        <v>-3.1894432814937923E-2</v>
      </c>
      <c r="J361">
        <f>(1-_raw_predictions_!$M361*'Score Dashboard'!$B$2) *_raw_predictions_!K361/_coefficients_!M$2 * (_raw_predictions_!L361-_coefficients_!J$2)/_coefficients_!J$7</f>
        <v>-8.6477203522875162E-2</v>
      </c>
      <c r="K361">
        <f t="shared" si="5"/>
        <v>-3.4263021884162965</v>
      </c>
    </row>
    <row r="362" spans="1:11">
      <c r="A362" t="str">
        <f>_raw_predictions_!A362</f>
        <v>Jarrett Culver</v>
      </c>
      <c r="B362">
        <f>(_raw_predictions_!B362*(1-_raw_predictions_!$M362*'Score Dashboard'!$B$2) + 'Score Dashboard'!$B$2*_raw_predictions_!$M362*_coefficients_!B$12- _coefficients_!B$2)/_coefficients_!B$7</f>
        <v>-0.84082843859566492</v>
      </c>
      <c r="C362">
        <f>(_raw_predictions_!C362*(1-_raw_predictions_!$M362*'Score Dashboard'!$B$2) + 'Score Dashboard'!$B$2*_raw_predictions_!$M362*_coefficients_!C$12- _coefficients_!C$2)/_coefficients_!C$7</f>
        <v>-0.6233184566228327</v>
      </c>
      <c r="D362">
        <f>(_raw_predictions_!D362*(1-_raw_predictions_!$M362*'Score Dashboard'!$B$2) + 'Score Dashboard'!$B$2*_raw_predictions_!$M362*_coefficients_!D$12- _coefficients_!D$2)/_coefficients_!D$7</f>
        <v>-0.69893255520056996</v>
      </c>
      <c r="E362">
        <f>(_raw_predictions_!E362*(1-_raw_predictions_!$M362*'Score Dashboard'!$B$2) + 'Score Dashboard'!$B$2*_raw_predictions_!$M362*_coefficients_!E$12- _coefficients_!E$2)/_coefficients_!E$7</f>
        <v>-0.40867953348437441</v>
      </c>
      <c r="F362">
        <f>(_raw_predictions_!F362*(1-_raw_predictions_!$M362*'Score Dashboard'!$B$2) + 'Score Dashboard'!$B$2*_raw_predictions_!$M362*_coefficients_!F$12- _coefficients_!F$2)/_coefficients_!F$7</f>
        <v>-0.45043265144949685</v>
      </c>
      <c r="G362">
        <f>(_raw_predictions_!G362*(1-_raw_predictions_!$M362*'Score Dashboard'!$B$2) + 'Score Dashboard'!$B$2*_raw_predictions_!$M362*_coefficients_!G$12- _coefficients_!G$2)/_coefficients_!G$7</f>
        <v>-0.63150295155965508</v>
      </c>
      <c r="H362">
        <f>(_coefficients_!H$2 - _raw_predictions_!H362*(1-_raw_predictions_!$M362*'Score Dashboard'!$B$2) - _raw_predictions_!$M362*'Score Dashboard'!$B$2*_coefficients_!H$12)/_coefficients_!H$7</f>
        <v>0.68151509977002889</v>
      </c>
      <c r="I362">
        <f>(1-_raw_predictions_!$M362*'Score Dashboard'!$B$2) * _raw_predictions_!I362/_coefficients_!L$2 * (_raw_predictions_!J362-_coefficients_!I$2)/_coefficients_!I$7</f>
        <v>-0.10343139218475751</v>
      </c>
      <c r="J362">
        <f>(1-_raw_predictions_!$M362*'Score Dashboard'!$B$2) *_raw_predictions_!K362/_coefficients_!M$2 * (_raw_predictions_!L362-_coefficients_!J$2)/_coefficients_!J$7</f>
        <v>-0.10017961239270881</v>
      </c>
      <c r="K362">
        <f t="shared" si="5"/>
        <v>-3.1757904917200315</v>
      </c>
    </row>
    <row r="363" spans="1:11">
      <c r="A363" t="str">
        <f>_raw_predictions_!A363</f>
        <v>Jarrett Allen</v>
      </c>
      <c r="B363">
        <f>(_raw_predictions_!B363*(1-_raw_predictions_!$M363*'Score Dashboard'!$B$2) + 'Score Dashboard'!$B$2*_raw_predictions_!$M363*_coefficients_!B$12- _coefficients_!B$2)/_coefficients_!B$7</f>
        <v>-6.4478798782588095E-2</v>
      </c>
      <c r="C363">
        <f>(_raw_predictions_!C363*(1-_raw_predictions_!$M363*'Score Dashboard'!$B$2) + 'Score Dashboard'!$B$2*_raw_predictions_!$M363*_coefficients_!C$12- _coefficients_!C$2)/_coefficients_!C$7</f>
        <v>1.3222405060472591</v>
      </c>
      <c r="D363">
        <f>(_raw_predictions_!D363*(1-_raw_predictions_!$M363*'Score Dashboard'!$B$2) + 'Score Dashboard'!$B$2*_raw_predictions_!$M363*_coefficients_!D$12- _coefficients_!D$2)/_coefficients_!D$7</f>
        <v>-0.58709458333935072</v>
      </c>
      <c r="E363">
        <f>(_raw_predictions_!E363*(1-_raw_predictions_!$M363*'Score Dashboard'!$B$2) + 'Score Dashboard'!$B$2*_raw_predictions_!$M363*_coefficients_!E$12- _coefficients_!E$2)/_coefficients_!E$7</f>
        <v>-0.15777086391524248</v>
      </c>
      <c r="F363">
        <f>(_raw_predictions_!F363*(1-_raw_predictions_!$M363*'Score Dashboard'!$B$2) + 'Score Dashboard'!$B$2*_raw_predictions_!$M363*_coefficients_!F$12- _coefficients_!F$2)/_coefficients_!F$7</f>
        <v>0.64768127560459121</v>
      </c>
      <c r="G363">
        <f>(_raw_predictions_!G363*(1-_raw_predictions_!$M363*'Score Dashboard'!$B$2) + 'Score Dashboard'!$B$2*_raw_predictions_!$M363*_coefficients_!G$12- _coefficients_!G$2)/_coefficients_!G$7</f>
        <v>-0.94325210494245237</v>
      </c>
      <c r="H363">
        <f>(_coefficients_!H$2 - _raw_predictions_!H363*(1-_raw_predictions_!$M363*'Score Dashboard'!$B$2) - _raw_predictions_!$M363*'Score Dashboard'!$B$2*_coefficients_!H$12)/_coefficients_!H$7</f>
        <v>0.1843025068789568</v>
      </c>
      <c r="I363">
        <f>(1-_raw_predictions_!$M363*'Score Dashboard'!$B$2) * _raw_predictions_!I363/_coefficients_!L$2 * (_raw_predictions_!J363-_coefficients_!I$2)/_coefficients_!I$7</f>
        <v>-0.51013069096627994</v>
      </c>
      <c r="J363">
        <f>(1-_raw_predictions_!$M363*'Score Dashboard'!$B$2) *_raw_predictions_!K363/_coefficients_!M$2 * (_raw_predictions_!L363-_coefficients_!J$2)/_coefficients_!J$7</f>
        <v>1.0322593306810335</v>
      </c>
      <c r="K363">
        <f t="shared" si="5"/>
        <v>0.92375657726592697</v>
      </c>
    </row>
    <row r="364" spans="1:11">
      <c r="A364" t="str">
        <f>_raw_predictions_!A364</f>
        <v>Jarred Vanderbilt</v>
      </c>
      <c r="B364">
        <f>(_raw_predictions_!B364*(1-_raw_predictions_!$M364*'Score Dashboard'!$B$2) + 'Score Dashboard'!$B$2*_raw_predictions_!$M364*_coefficients_!B$12- _coefficients_!B$2)/_coefficients_!B$7</f>
        <v>-0.64223357309803319</v>
      </c>
      <c r="C364">
        <f>(_raw_predictions_!C364*(1-_raw_predictions_!$M364*'Score Dashboard'!$B$2) + 'Score Dashboard'!$B$2*_raw_predictions_!$M364*_coefficients_!C$12- _coefficients_!C$2)/_coefficients_!C$7</f>
        <v>0.47224508225639217</v>
      </c>
      <c r="D364">
        <f>(_raw_predictions_!D364*(1-_raw_predictions_!$M364*'Score Dashboard'!$B$2) + 'Score Dashboard'!$B$2*_raw_predictions_!$M364*_coefficients_!D$12- _coefficients_!D$2)/_coefficients_!D$7</f>
        <v>-0.30531193855941174</v>
      </c>
      <c r="E364">
        <f>(_raw_predictions_!E364*(1-_raw_predictions_!$M364*'Score Dashboard'!$B$2) + 'Score Dashboard'!$B$2*_raw_predictions_!$M364*_coefficients_!E$12- _coefficients_!E$2)/_coefficients_!E$7</f>
        <v>0.32519767135379446</v>
      </c>
      <c r="F364">
        <f>(_raw_predictions_!F364*(1-_raw_predictions_!$M364*'Score Dashboard'!$B$2) + 'Score Dashboard'!$B$2*_raw_predictions_!$M364*_coefficients_!F$12- _coefficients_!F$2)/_coefficients_!F$7</f>
        <v>-0.31294946744015251</v>
      </c>
      <c r="G364">
        <f>(_raw_predictions_!G364*(1-_raw_predictions_!$M364*'Score Dashboard'!$B$2) + 'Score Dashboard'!$B$2*_raw_predictions_!$M364*_coefficients_!G$12- _coefficients_!G$2)/_coefficients_!G$7</f>
        <v>-0.67683339348031168</v>
      </c>
      <c r="H364">
        <f>(_coefficients_!H$2 - _raw_predictions_!H364*(1-_raw_predictions_!$M364*'Score Dashboard'!$B$2) - _raw_predictions_!$M364*'Score Dashboard'!$B$2*_coefficients_!H$12)/_coefficients_!H$7</f>
        <v>0.38220952961635363</v>
      </c>
      <c r="I364">
        <f>(1-_raw_predictions_!$M364*'Score Dashboard'!$B$2) * _raw_predictions_!I364/_coefficients_!L$2 * (_raw_predictions_!J364-_coefficients_!I$2)/_coefficients_!I$7</f>
        <v>-0.34268526663172261</v>
      </c>
      <c r="J364">
        <f>(1-_raw_predictions_!$M364*'Score Dashboard'!$B$2) *_raw_predictions_!K364/_coefficients_!M$2 * (_raw_predictions_!L364-_coefficients_!J$2)/_coefficients_!J$7</f>
        <v>0.22193341193159707</v>
      </c>
      <c r="K364">
        <f t="shared" si="5"/>
        <v>-0.87842794405149427</v>
      </c>
    </row>
    <row r="365" spans="1:11">
      <c r="A365" t="str">
        <f>_raw_predictions_!A365</f>
        <v>Jaren Jackson Jr.</v>
      </c>
      <c r="B365">
        <f>(_raw_predictions_!B365*(1-_raw_predictions_!$M365*'Score Dashboard'!$B$2) + 'Score Dashboard'!$B$2*_raw_predictions_!$M365*_coefficients_!B$12- _coefficients_!B$2)/_coefficients_!B$7</f>
        <v>0.31820366332438538</v>
      </c>
      <c r="C365">
        <f>(_raw_predictions_!C365*(1-_raw_predictions_!$M365*'Score Dashboard'!$B$2) + 'Score Dashboard'!$B$2*_raw_predictions_!$M365*_coefficients_!C$12- _coefficients_!C$2)/_coefficients_!C$7</f>
        <v>0.11552206561228964</v>
      </c>
      <c r="D365">
        <f>(_raw_predictions_!D365*(1-_raw_predictions_!$M365*'Score Dashboard'!$B$2) + 'Score Dashboard'!$B$2*_raw_predictions_!$M365*_coefficients_!D$12- _coefficients_!D$2)/_coefficients_!D$7</f>
        <v>-0.72758455232741104</v>
      </c>
      <c r="E365">
        <f>(_raw_predictions_!E365*(1-_raw_predictions_!$M365*'Score Dashboard'!$B$2) + 'Score Dashboard'!$B$2*_raw_predictions_!$M365*_coefficients_!E$12- _coefficients_!E$2)/_coefficients_!E$7</f>
        <v>0.10148206382355636</v>
      </c>
      <c r="F365">
        <f>(_raw_predictions_!F365*(1-_raw_predictions_!$M365*'Score Dashboard'!$B$2) + 'Score Dashboard'!$B$2*_raw_predictions_!$M365*_coefficients_!F$12- _coefficients_!F$2)/_coefficients_!F$7</f>
        <v>2.1554221761953647</v>
      </c>
      <c r="G365">
        <f>(_raw_predictions_!G365*(1-_raw_predictions_!$M365*'Score Dashboard'!$B$2) + 'Score Dashboard'!$B$2*_raw_predictions_!$M365*_coefficients_!G$12- _coefficients_!G$2)/_coefficients_!G$7</f>
        <v>0.12110647491453021</v>
      </c>
      <c r="H365">
        <f>(_coefficients_!H$2 - _raw_predictions_!H365*(1-_raw_predictions_!$M365*'Score Dashboard'!$B$2) - _raw_predictions_!$M365*'Score Dashboard'!$B$2*_coefficients_!H$12)/_coefficients_!H$7</f>
        <v>9.3242194407103893E-2</v>
      </c>
      <c r="I365">
        <f>(1-_raw_predictions_!$M365*'Score Dashboard'!$B$2) * _raw_predictions_!I365/_coefficients_!L$2 * (_raw_predictions_!J365-_coefficients_!I$2)/_coefficients_!I$7</f>
        <v>-2.2012324203165304E-2</v>
      </c>
      <c r="J365">
        <f>(1-_raw_predictions_!$M365*'Score Dashboard'!$B$2) *_raw_predictions_!K365/_coefficients_!M$2 * (_raw_predictions_!L365-_coefficients_!J$2)/_coefficients_!J$7</f>
        <v>-2.1323224796468424E-2</v>
      </c>
      <c r="K365">
        <f t="shared" si="5"/>
        <v>2.1340585369501852</v>
      </c>
    </row>
    <row r="366" spans="1:11">
      <c r="A366" t="str">
        <f>_raw_predictions_!A366</f>
        <v>James Wiseman</v>
      </c>
      <c r="B366">
        <f>(_raw_predictions_!B366*(1-_raw_predictions_!$M366*'Score Dashboard'!$B$2) + 'Score Dashboard'!$B$2*_raw_predictions_!$M366*_coefficients_!B$12- _coefficients_!B$2)/_coefficients_!B$7</f>
        <v>-0.5580409879622098</v>
      </c>
      <c r="C366">
        <f>(_raw_predictions_!C366*(1-_raw_predictions_!$M366*'Score Dashboard'!$B$2) + 'Score Dashboard'!$B$2*_raw_predictions_!$M366*_coefficients_!C$12- _coefficients_!C$2)/_coefficients_!C$7</f>
        <v>-8.6174907691053022E-3</v>
      </c>
      <c r="D366">
        <f>(_raw_predictions_!D366*(1-_raw_predictions_!$M366*'Score Dashboard'!$B$2) + 'Score Dashboard'!$B$2*_raw_predictions_!$M366*_coefficients_!D$12- _coefficients_!D$2)/_coefficients_!D$7</f>
        <v>-0.84841991853967347</v>
      </c>
      <c r="E366">
        <f>(_raw_predictions_!E366*(1-_raw_predictions_!$M366*'Score Dashboard'!$B$2) + 'Score Dashboard'!$B$2*_raw_predictions_!$M366*_coefficients_!E$12- _coefficients_!E$2)/_coefficients_!E$7</f>
        <v>-0.78636776346856652</v>
      </c>
      <c r="F366">
        <f>(_raw_predictions_!F366*(1-_raw_predictions_!$M366*'Score Dashboard'!$B$2) + 'Score Dashboard'!$B$2*_raw_predictions_!$M366*_coefficients_!F$12- _coefficients_!F$2)/_coefficients_!F$7</f>
        <v>0.10510966421128951</v>
      </c>
      <c r="G366">
        <f>(_raw_predictions_!G366*(1-_raw_predictions_!$M366*'Score Dashboard'!$B$2) + 'Score Dashboard'!$B$2*_raw_predictions_!$M366*_coefficients_!G$12- _coefficients_!G$2)/_coefficients_!G$7</f>
        <v>-0.84185579181018677</v>
      </c>
      <c r="H366">
        <f>(_coefficients_!H$2 - _raw_predictions_!H366*(1-_raw_predictions_!$M366*'Score Dashboard'!$B$2) - _raw_predictions_!$M366*'Score Dashboard'!$B$2*_coefficients_!H$12)/_coefficients_!H$7</f>
        <v>0.42508310728250126</v>
      </c>
      <c r="I366">
        <f>(1-_raw_predictions_!$M366*'Score Dashboard'!$B$2) * _raw_predictions_!I366/_coefficients_!L$2 * (_raw_predictions_!J366-_coefficients_!I$2)/_coefficients_!I$7</f>
        <v>-0.2298854402033384</v>
      </c>
      <c r="J366">
        <f>(1-_raw_predictions_!$M366*'Score Dashboard'!$B$2) *_raw_predictions_!K366/_coefficients_!M$2 * (_raw_predictions_!L366-_coefficients_!J$2)/_coefficients_!J$7</f>
        <v>0.28615413739611084</v>
      </c>
      <c r="K366">
        <f t="shared" si="5"/>
        <v>-2.456840483863179</v>
      </c>
    </row>
    <row r="367" spans="1:11">
      <c r="A367" t="str">
        <f>_raw_predictions_!A367</f>
        <v>Jaylen Nowell</v>
      </c>
      <c r="B367">
        <f>(_raw_predictions_!B367*(1-_raw_predictions_!$M367*'Score Dashboard'!$B$2) + 'Score Dashboard'!$B$2*_raw_predictions_!$M367*_coefficients_!B$12- _coefficients_!B$2)/_coefficients_!B$7</f>
        <v>-0.42358624264909961</v>
      </c>
      <c r="C367">
        <f>(_raw_predictions_!C367*(1-_raw_predictions_!$M367*'Score Dashboard'!$B$2) + 'Score Dashboard'!$B$2*_raw_predictions_!$M367*_coefficients_!C$12- _coefficients_!C$2)/_coefficients_!C$7</f>
        <v>-0.7414718751448055</v>
      </c>
      <c r="D367">
        <f>(_raw_predictions_!D367*(1-_raw_predictions_!$M367*'Score Dashboard'!$B$2) + 'Score Dashboard'!$B$2*_raw_predictions_!$M367*_coefficients_!D$12- _coefficients_!D$2)/_coefficients_!D$7</f>
        <v>-0.43813063457612411</v>
      </c>
      <c r="E367">
        <f>(_raw_predictions_!E367*(1-_raw_predictions_!$M367*'Score Dashboard'!$B$2) + 'Score Dashboard'!$B$2*_raw_predictions_!$M367*_coefficients_!E$12- _coefficients_!E$2)/_coefficients_!E$7</f>
        <v>-0.36868459399316389</v>
      </c>
      <c r="F367">
        <f>(_raw_predictions_!F367*(1-_raw_predictions_!$M367*'Score Dashboard'!$B$2) + 'Score Dashboard'!$B$2*_raw_predictions_!$M367*_coefficients_!F$12- _coefficients_!F$2)/_coefficients_!F$7</f>
        <v>-0.61103317383671796</v>
      </c>
      <c r="G367">
        <f>(_raw_predictions_!G367*(1-_raw_predictions_!$M367*'Score Dashboard'!$B$2) + 'Score Dashboard'!$B$2*_raw_predictions_!$M367*_coefficients_!G$12- _coefficients_!G$2)/_coefficients_!G$7</f>
        <v>-0.23849475424287098</v>
      </c>
      <c r="H367">
        <f>(_coefficients_!H$2 - _raw_predictions_!H367*(1-_raw_predictions_!$M367*'Score Dashboard'!$B$2) - _raw_predictions_!$M367*'Score Dashboard'!$B$2*_coefficients_!H$12)/_coefficients_!H$7</f>
        <v>0.50762004558829277</v>
      </c>
      <c r="I367">
        <f>(1-_raw_predictions_!$M367*'Score Dashboard'!$B$2) * _raw_predictions_!I367/_coefficients_!L$2 * (_raw_predictions_!J367-_coefficients_!I$2)/_coefficients_!I$7</f>
        <v>3.6367783178533224E-2</v>
      </c>
      <c r="J367">
        <f>(1-_raw_predictions_!$M367*'Score Dashboard'!$B$2) *_raw_predictions_!K367/_coefficients_!M$2 * (_raw_predictions_!L367-_coefficients_!J$2)/_coefficients_!J$7</f>
        <v>-0.22274307936262056</v>
      </c>
      <c r="K367">
        <f t="shared" si="5"/>
        <v>-2.5001565250385762</v>
      </c>
    </row>
    <row r="368" spans="1:11">
      <c r="A368" t="str">
        <f>_raw_predictions_!A368</f>
        <v>James Johnson</v>
      </c>
      <c r="B368">
        <f>(_raw_predictions_!B368*(1-_raw_predictions_!$M368*'Score Dashboard'!$B$2) + 'Score Dashboard'!$B$2*_raw_predictions_!$M368*_coefficients_!B$12- _coefficients_!B$2)/_coefficients_!B$7</f>
        <v>-0.99960688907952766</v>
      </c>
      <c r="C368">
        <f>(_raw_predictions_!C368*(1-_raw_predictions_!$M368*'Score Dashboard'!$B$2) + 'Score Dashboard'!$B$2*_raw_predictions_!$M368*_coefficients_!C$12- _coefficients_!C$2)/_coefficients_!C$7</f>
        <v>-0.8203283597017651</v>
      </c>
      <c r="D368">
        <f>(_raw_predictions_!D368*(1-_raw_predictions_!$M368*'Score Dashboard'!$B$2) + 'Score Dashboard'!$B$2*_raw_predictions_!$M368*_coefficients_!D$12- _coefficients_!D$2)/_coefficients_!D$7</f>
        <v>-0.79607494534270928</v>
      </c>
      <c r="E368">
        <f>(_raw_predictions_!E368*(1-_raw_predictions_!$M368*'Score Dashboard'!$B$2) + 'Score Dashboard'!$B$2*_raw_predictions_!$M368*_coefficients_!E$12- _coefficients_!E$2)/_coefficients_!E$7</f>
        <v>-0.62876297830956995</v>
      </c>
      <c r="F368">
        <f>(_raw_predictions_!F368*(1-_raw_predictions_!$M368*'Score Dashboard'!$B$2) + 'Score Dashboard'!$B$2*_raw_predictions_!$M368*_coefficients_!F$12- _coefficients_!F$2)/_coefficients_!F$7</f>
        <v>-0.36169130276703809</v>
      </c>
      <c r="G368">
        <f>(_raw_predictions_!G368*(1-_raw_predictions_!$M368*'Score Dashboard'!$B$2) + 'Score Dashboard'!$B$2*_raw_predictions_!$M368*_coefficients_!G$12- _coefficients_!G$2)/_coefficients_!G$7</f>
        <v>-0.64447992445649094</v>
      </c>
      <c r="H368">
        <f>(_coefficients_!H$2 - _raw_predictions_!H368*(1-_raw_predictions_!$M368*'Score Dashboard'!$B$2) - _raw_predictions_!$M368*'Score Dashboard'!$B$2*_coefficients_!H$12)/_coefficients_!H$7</f>
        <v>0.79279996739976588</v>
      </c>
      <c r="I368">
        <f>(1-_raw_predictions_!$M368*'Score Dashboard'!$B$2) * _raw_predictions_!I368/_coefficients_!L$2 * (_raw_predictions_!J368-_coefficients_!I$2)/_coefficients_!I$7</f>
        <v>-4.612058842129696E-2</v>
      </c>
      <c r="J368">
        <f>(1-_raw_predictions_!$M368*'Score Dashboard'!$B$2) *_raw_predictions_!K368/_coefficients_!M$2 * (_raw_predictions_!L368-_coefficients_!J$2)/_coefficients_!J$7</f>
        <v>-1.7854063759785859E-2</v>
      </c>
      <c r="K368">
        <f t="shared" si="5"/>
        <v>-3.5221190844384171</v>
      </c>
    </row>
    <row r="369" spans="1:11">
      <c r="A369" t="str">
        <f>_raw_predictions_!A369</f>
        <v>James Bouknight</v>
      </c>
      <c r="B369">
        <f>(_raw_predictions_!B369*(1-_raw_predictions_!$M369*'Score Dashboard'!$B$2) + 'Score Dashboard'!$B$2*_raw_predictions_!$M369*_coefficients_!B$12- _coefficients_!B$2)/_coefficients_!B$7</f>
        <v>-0.87196318333196776</v>
      </c>
      <c r="C369">
        <f>(_raw_predictions_!C369*(1-_raw_predictions_!$M369*'Score Dashboard'!$B$2) + 'Score Dashboard'!$B$2*_raw_predictions_!$M369*_coefficients_!C$12- _coefficients_!C$2)/_coefficients_!C$7</f>
        <v>-0.85182100033462504</v>
      </c>
      <c r="D369">
        <f>(_raw_predictions_!D369*(1-_raw_predictions_!$M369*'Score Dashboard'!$B$2) + 'Score Dashboard'!$B$2*_raw_predictions_!$M369*_coefficients_!D$12- _coefficients_!D$2)/_coefficients_!D$7</f>
        <v>-0.67517383179550683</v>
      </c>
      <c r="E369">
        <f>(_raw_predictions_!E369*(1-_raw_predictions_!$M369*'Score Dashboard'!$B$2) + 'Score Dashboard'!$B$2*_raw_predictions_!$M369*_coefficients_!E$12- _coefficients_!E$2)/_coefficients_!E$7</f>
        <v>-0.54439471663013017</v>
      </c>
      <c r="F369">
        <f>(_raw_predictions_!F369*(1-_raw_predictions_!$M369*'Score Dashboard'!$B$2) + 'Score Dashboard'!$B$2*_raw_predictions_!$M369*_coefficients_!F$12- _coefficients_!F$2)/_coefficients_!F$7</f>
        <v>-0.55155726412422013</v>
      </c>
      <c r="G369">
        <f>(_raw_predictions_!G369*(1-_raw_predictions_!$M369*'Score Dashboard'!$B$2) + 'Score Dashboard'!$B$2*_raw_predictions_!$M369*_coefficients_!G$12- _coefficients_!G$2)/_coefficients_!G$7</f>
        <v>-0.3882620387518439</v>
      </c>
      <c r="H369">
        <f>(_coefficients_!H$2 - _raw_predictions_!H369*(1-_raw_predictions_!$M369*'Score Dashboard'!$B$2) - _raw_predictions_!$M369*'Score Dashboard'!$B$2*_coefficients_!H$12)/_coefficients_!H$7</f>
        <v>0.65061602506587057</v>
      </c>
      <c r="I369">
        <f>(1-_raw_predictions_!$M369*'Score Dashboard'!$B$2) * _raw_predictions_!I369/_coefficients_!L$2 * (_raw_predictions_!J369-_coefficients_!I$2)/_coefficients_!I$7</f>
        <v>2.4962790901716585E-3</v>
      </c>
      <c r="J369">
        <f>(1-_raw_predictions_!$M369*'Score Dashboard'!$B$2) *_raw_predictions_!K369/_coefficients_!M$2 * (_raw_predictions_!L369-_coefficients_!J$2)/_coefficients_!J$7</f>
        <v>-0.23911464389124371</v>
      </c>
      <c r="K369">
        <f t="shared" si="5"/>
        <v>-3.4691743747034951</v>
      </c>
    </row>
    <row r="370" spans="1:11">
      <c r="A370" t="str">
        <f>_raw_predictions_!A370</f>
        <v>Jamal Murray</v>
      </c>
      <c r="B370">
        <f>(_raw_predictions_!B370*(1-_raw_predictions_!$M370*'Score Dashboard'!$B$2) + 'Score Dashboard'!$B$2*_raw_predictions_!$M370*_coefficients_!B$12- _coefficients_!B$2)/_coefficients_!B$7</f>
        <v>0.38897071913846415</v>
      </c>
      <c r="C370">
        <f>(_raw_predictions_!C370*(1-_raw_predictions_!$M370*'Score Dashboard'!$B$2) + 'Score Dashboard'!$B$2*_raw_predictions_!$M370*_coefficients_!C$12- _coefficients_!C$2)/_coefficients_!C$7</f>
        <v>-0.41101942438052291</v>
      </c>
      <c r="D370">
        <f>(_raw_predictions_!D370*(1-_raw_predictions_!$M370*'Score Dashboard'!$B$2) + 'Score Dashboard'!$B$2*_raw_predictions_!$M370*_coefficients_!D$12- _coefficients_!D$2)/_coefficients_!D$7</f>
        <v>0.63641058911096215</v>
      </c>
      <c r="E370">
        <f>(_raw_predictions_!E370*(1-_raw_predictions_!$M370*'Score Dashboard'!$B$2) + 'Score Dashboard'!$B$2*_raw_predictions_!$M370*_coefficients_!E$12- _coefficients_!E$2)/_coefficients_!E$7</f>
        <v>0.13328450215440682</v>
      </c>
      <c r="F370">
        <f>(_raw_predictions_!F370*(1-_raw_predictions_!$M370*'Score Dashboard'!$B$2) + 'Score Dashboard'!$B$2*_raw_predictions_!$M370*_coefficients_!F$12- _coefficients_!F$2)/_coefficients_!F$7</f>
        <v>-0.40404897972396137</v>
      </c>
      <c r="G370">
        <f>(_raw_predictions_!G370*(1-_raw_predictions_!$M370*'Score Dashboard'!$B$2) + 'Score Dashboard'!$B$2*_raw_predictions_!$M370*_coefficients_!G$12- _coefficients_!G$2)/_coefficients_!G$7</f>
        <v>0.55541872751554111</v>
      </c>
      <c r="H370">
        <f>(_coefficients_!H$2 - _raw_predictions_!H370*(1-_raw_predictions_!$M370*'Score Dashboard'!$B$2) - _raw_predictions_!$M370*'Score Dashboard'!$B$2*_coefficients_!H$12)/_coefficients_!H$7</f>
        <v>-0.27542709461169829</v>
      </c>
      <c r="I370">
        <f>(1-_raw_predictions_!$M370*'Score Dashboard'!$B$2) * _raw_predictions_!I370/_coefficients_!L$2 * (_raw_predictions_!J370-_coefficients_!I$2)/_coefficients_!I$7</f>
        <v>0.20437802295079613</v>
      </c>
      <c r="J370">
        <f>(1-_raw_predictions_!$M370*'Score Dashboard'!$B$2) *_raw_predictions_!K370/_coefficients_!M$2 * (_raw_predictions_!L370-_coefficients_!J$2)/_coefficients_!J$7</f>
        <v>-0.30700642451124588</v>
      </c>
      <c r="K370">
        <f t="shared" si="5"/>
        <v>0.52096063764274181</v>
      </c>
    </row>
    <row r="371" spans="1:11">
      <c r="A371" t="str">
        <f>_raw_predictions_!A371</f>
        <v>Jamal Cain</v>
      </c>
      <c r="B371">
        <f>(_raw_predictions_!B371*(1-_raw_predictions_!$M371*'Score Dashboard'!$B$2) + 'Score Dashboard'!$B$2*_raw_predictions_!$M371*_coefficients_!B$12- _coefficients_!B$2)/_coefficients_!B$7</f>
        <v>-0.87727226687115234</v>
      </c>
      <c r="C371">
        <f>(_raw_predictions_!C371*(1-_raw_predictions_!$M371*'Score Dashboard'!$B$2) + 'Score Dashboard'!$B$2*_raw_predictions_!$M371*_coefficients_!C$12- _coefficients_!C$2)/_coefficients_!C$7</f>
        <v>-0.6671976350170149</v>
      </c>
      <c r="D371">
        <f>(_raw_predictions_!D371*(1-_raw_predictions_!$M371*'Score Dashboard'!$B$2) + 'Score Dashboard'!$B$2*_raw_predictions_!$M371*_coefficients_!D$12- _coefficients_!D$2)/_coefficients_!D$7</f>
        <v>-0.7219606271960195</v>
      </c>
      <c r="E371">
        <f>(_raw_predictions_!E371*(1-_raw_predictions_!$M371*'Score Dashboard'!$B$2) + 'Score Dashboard'!$B$2*_raw_predictions_!$M371*_coefficients_!E$12- _coefficients_!E$2)/_coefficients_!E$7</f>
        <v>-0.47635683398693668</v>
      </c>
      <c r="F371">
        <f>(_raw_predictions_!F371*(1-_raw_predictions_!$M371*'Score Dashboard'!$B$2) + 'Score Dashboard'!$B$2*_raw_predictions_!$M371*_coefficients_!F$12- _coefficients_!F$2)/_coefficients_!F$7</f>
        <v>-0.49013048730103448</v>
      </c>
      <c r="G371">
        <f>(_raw_predictions_!G371*(1-_raw_predictions_!$M371*'Score Dashboard'!$B$2) + 'Score Dashboard'!$B$2*_raw_predictions_!$M371*_coefficients_!G$12- _coefficients_!G$2)/_coefficients_!G$7</f>
        <v>-0.55589635743253829</v>
      </c>
      <c r="H371">
        <f>(_coefficients_!H$2 - _raw_predictions_!H371*(1-_raw_predictions_!$M371*'Score Dashboard'!$B$2) - _raw_predictions_!$M371*'Score Dashboard'!$B$2*_coefficients_!H$12)/_coefficients_!H$7</f>
        <v>0.78381127840737896</v>
      </c>
      <c r="I371">
        <f>(1-_raw_predictions_!$M371*'Score Dashboard'!$B$2) * _raw_predictions_!I371/_coefficients_!L$2 * (_raw_predictions_!J371-_coefficients_!I$2)/_coefficients_!I$7</f>
        <v>-6.8815631485721451E-2</v>
      </c>
      <c r="J371">
        <f>(1-_raw_predictions_!$M371*'Score Dashboard'!$B$2) *_raw_predictions_!K371/_coefficients_!M$2 * (_raw_predictions_!L371-_coefficients_!J$2)/_coefficients_!J$7</f>
        <v>-2.0798202336084581E-3</v>
      </c>
      <c r="K371">
        <f t="shared" si="5"/>
        <v>-3.0758983811166472</v>
      </c>
    </row>
    <row r="372" spans="1:11">
      <c r="A372" t="str">
        <f>_raw_predictions_!A372</f>
        <v>Jalen Williams</v>
      </c>
      <c r="B372">
        <f>(_raw_predictions_!B372*(1-_raw_predictions_!$M372*'Score Dashboard'!$B$2) + 'Score Dashboard'!$B$2*_raw_predictions_!$M372*_coefficients_!B$12- _coefficients_!B$2)/_coefficients_!B$7</f>
        <v>5.8789377389439172E-2</v>
      </c>
      <c r="C372">
        <f>(_raw_predictions_!C372*(1-_raw_predictions_!$M372*'Score Dashboard'!$B$2) + 'Score Dashboard'!$B$2*_raw_predictions_!$M372*_coefficients_!C$12- _coefficients_!C$2)/_coefficients_!C$7</f>
        <v>-0.14226967838688734</v>
      </c>
      <c r="D372">
        <f>(_raw_predictions_!D372*(1-_raw_predictions_!$M372*'Score Dashboard'!$B$2) + 'Score Dashboard'!$B$2*_raw_predictions_!$M372*_coefficients_!D$12- _coefficients_!D$2)/_coefficients_!D$7</f>
        <v>6.0882287249988148E-2</v>
      </c>
      <c r="E372">
        <f>(_raw_predictions_!E372*(1-_raw_predictions_!$M372*'Score Dashboard'!$B$2) + 'Score Dashboard'!$B$2*_raw_predictions_!$M372*_coefficients_!E$12- _coefficients_!E$2)/_coefficients_!E$7</f>
        <v>0.47373781541978155</v>
      </c>
      <c r="F372">
        <f>(_raw_predictions_!F372*(1-_raw_predictions_!$M372*'Score Dashboard'!$B$2) + 'Score Dashboard'!$B$2*_raw_predictions_!$M372*_coefficients_!F$12- _coefficients_!F$2)/_coefficients_!F$7</f>
        <v>-0.10810663473275382</v>
      </c>
      <c r="G372">
        <f>(_raw_predictions_!G372*(1-_raw_predictions_!$M372*'Score Dashboard'!$B$2) + 'Score Dashboard'!$B$2*_raw_predictions_!$M372*_coefficients_!G$12- _coefficients_!G$2)/_coefficients_!G$7</f>
        <v>-0.26235666232522198</v>
      </c>
      <c r="H372">
        <f>(_coefficients_!H$2 - _raw_predictions_!H372*(1-_raw_predictions_!$M372*'Score Dashboard'!$B$2) - _raw_predictions_!$M372*'Score Dashboard'!$B$2*_coefficients_!H$12)/_coefficients_!H$7</f>
        <v>-8.5555353786808647E-2</v>
      </c>
      <c r="I372">
        <f>(1-_raw_predictions_!$M372*'Score Dashboard'!$B$2) * _raw_predictions_!I372/_coefficients_!L$2 * (_raw_predictions_!J372-_coefficients_!I$2)/_coefficients_!I$7</f>
        <v>1.0127567806350331E-2</v>
      </c>
      <c r="J372">
        <f>(1-_raw_predictions_!$M372*'Score Dashboard'!$B$2) *_raw_predictions_!K372/_coefficients_!M$2 * (_raw_predictions_!L372-_coefficients_!J$2)/_coefficients_!J$7</f>
        <v>1.8465728574438411E-2</v>
      </c>
      <c r="K372">
        <f t="shared" si="5"/>
        <v>2.3714447208325818E-2</v>
      </c>
    </row>
    <row r="373" spans="1:11">
      <c r="A373" t="str">
        <f>_raw_predictions_!A373</f>
        <v>Jalen Suggs</v>
      </c>
      <c r="B373">
        <f>(_raw_predictions_!B373*(1-_raw_predictions_!$M373*'Score Dashboard'!$B$2) + 'Score Dashboard'!$B$2*_raw_predictions_!$M373*_coefficients_!B$12- _coefficients_!B$2)/_coefficients_!B$7</f>
        <v>-0.50134308908390945</v>
      </c>
      <c r="C373">
        <f>(_raw_predictions_!C373*(1-_raw_predictions_!$M373*'Score Dashboard'!$B$2) + 'Score Dashboard'!$B$2*_raw_predictions_!$M373*_coefficients_!C$12- _coefficients_!C$2)/_coefficients_!C$7</f>
        <v>-0.61940463613447727</v>
      </c>
      <c r="D373">
        <f>(_raw_predictions_!D373*(1-_raw_predictions_!$M373*'Score Dashboard'!$B$2) + 'Score Dashboard'!$B$2*_raw_predictions_!$M373*_coefficients_!D$12- _coefficients_!D$2)/_coefficients_!D$7</f>
        <v>-0.11438330611141685</v>
      </c>
      <c r="E373">
        <f>(_raw_predictions_!E373*(1-_raw_predictions_!$M373*'Score Dashboard'!$B$2) + 'Score Dashboard'!$B$2*_raw_predictions_!$M373*_coefficients_!E$12- _coefficients_!E$2)/_coefficients_!E$7</f>
        <v>0.28981039190960434</v>
      </c>
      <c r="F373">
        <f>(_raw_predictions_!F373*(1-_raw_predictions_!$M373*'Score Dashboard'!$B$2) + 'Score Dashboard'!$B$2*_raw_predictions_!$M373*_coefficients_!F$12- _coefficients_!F$2)/_coefficients_!F$7</f>
        <v>-0.24401970127952841</v>
      </c>
      <c r="G373">
        <f>(_raw_predictions_!G373*(1-_raw_predictions_!$M373*'Score Dashboard'!$B$2) + 'Score Dashboard'!$B$2*_raw_predictions_!$M373*_coefficients_!G$12- _coefficients_!G$2)/_coefficients_!G$7</f>
        <v>-0.26718899230514753</v>
      </c>
      <c r="H373">
        <f>(_coefficients_!H$2 - _raw_predictions_!H373*(1-_raw_predictions_!$M373*'Score Dashboard'!$B$2) - _raw_predictions_!$M373*'Score Dashboard'!$B$2*_coefficients_!H$12)/_coefficients_!H$7</f>
        <v>1.476582401041838E-2</v>
      </c>
      <c r="I373">
        <f>(1-_raw_predictions_!$M373*'Score Dashboard'!$B$2) * _raw_predictions_!I373/_coefficients_!L$2 * (_raw_predictions_!J373-_coefficients_!I$2)/_coefficients_!I$7</f>
        <v>-0.18539058883642859</v>
      </c>
      <c r="J373">
        <f>(1-_raw_predictions_!$M373*'Score Dashboard'!$B$2) *_raw_predictions_!K373/_coefficients_!M$2 * (_raw_predictions_!L373-_coefficients_!J$2)/_coefficients_!J$7</f>
        <v>-0.3468123321316921</v>
      </c>
      <c r="K373">
        <f t="shared" si="5"/>
        <v>-1.9739664299625774</v>
      </c>
    </row>
    <row r="374" spans="1:11">
      <c r="A374" t="str">
        <f>_raw_predictions_!A374</f>
        <v>Jalen Smith</v>
      </c>
      <c r="B374">
        <f>(_raw_predictions_!B374*(1-_raw_predictions_!$M374*'Score Dashboard'!$B$2) + 'Score Dashboard'!$B$2*_raw_predictions_!$M374*_coefficients_!B$12- _coefficients_!B$2)/_coefficients_!B$7</f>
        <v>-0.59559668733058868</v>
      </c>
      <c r="C374">
        <f>(_raw_predictions_!C374*(1-_raw_predictions_!$M374*'Score Dashboard'!$B$2) + 'Score Dashboard'!$B$2*_raw_predictions_!$M374*_coefficients_!C$12- _coefficients_!C$2)/_coefficients_!C$7</f>
        <v>-0.10038803995821202</v>
      </c>
      <c r="D374">
        <f>(_raw_predictions_!D374*(1-_raw_predictions_!$M374*'Score Dashboard'!$B$2) + 'Score Dashboard'!$B$2*_raw_predictions_!$M374*_coefficients_!D$12- _coefficients_!D$2)/_coefficients_!D$7</f>
        <v>-0.82285999526546194</v>
      </c>
      <c r="E374">
        <f>(_raw_predictions_!E374*(1-_raw_predictions_!$M374*'Score Dashboard'!$B$2) + 'Score Dashboard'!$B$2*_raw_predictions_!$M374*_coefficients_!E$12- _coefficients_!E$2)/_coefficients_!E$7</f>
        <v>-0.65043056758162943</v>
      </c>
      <c r="F374">
        <f>(_raw_predictions_!F374*(1-_raw_predictions_!$M374*'Score Dashboard'!$B$2) + 'Score Dashboard'!$B$2*_raw_predictions_!$M374*_coefficients_!F$12- _coefficients_!F$2)/_coefficients_!F$7</f>
        <v>0.12807943371164121</v>
      </c>
      <c r="G374">
        <f>(_raw_predictions_!G374*(1-_raw_predictions_!$M374*'Score Dashboard'!$B$2) + 'Score Dashboard'!$B$2*_raw_predictions_!$M374*_coefficients_!G$12- _coefficients_!G$2)/_coefficients_!G$7</f>
        <v>-0.37386852406748172</v>
      </c>
      <c r="H374">
        <f>(_coefficients_!H$2 - _raw_predictions_!H374*(1-_raw_predictions_!$M374*'Score Dashboard'!$B$2) - _raw_predictions_!$M374*'Score Dashboard'!$B$2*_coefficients_!H$12)/_coefficients_!H$7</f>
        <v>0.56433730710253416</v>
      </c>
      <c r="I374">
        <f>(1-_raw_predictions_!$M374*'Score Dashboard'!$B$2) * _raw_predictions_!I374/_coefficients_!L$2 * (_raw_predictions_!J374-_coefficients_!I$2)/_coefficients_!I$7</f>
        <v>-0.11628510363891571</v>
      </c>
      <c r="J374">
        <f>(1-_raw_predictions_!$M374*'Score Dashboard'!$B$2) *_raw_predictions_!K374/_coefficients_!M$2 * (_raw_predictions_!L374-_coefficients_!J$2)/_coefficients_!J$7</f>
        <v>-5.6681593899701878E-2</v>
      </c>
      <c r="K374">
        <f t="shared" si="5"/>
        <v>-2.023693770927816</v>
      </c>
    </row>
    <row r="375" spans="1:11">
      <c r="A375" t="str">
        <f>_raw_predictions_!A375</f>
        <v>Jalen McDaniels</v>
      </c>
      <c r="B375">
        <f>(_raw_predictions_!B375*(1-_raw_predictions_!$M375*'Score Dashboard'!$B$2) + 'Score Dashboard'!$B$2*_raw_predictions_!$M375*_coefficients_!B$12- _coefficients_!B$2)/_coefficients_!B$7</f>
        <v>-0.50691959775860074</v>
      </c>
      <c r="C375">
        <f>(_raw_predictions_!C375*(1-_raw_predictions_!$M375*'Score Dashboard'!$B$2) + 'Score Dashboard'!$B$2*_raw_predictions_!$M375*_coefficients_!C$12- _coefficients_!C$2)/_coefficients_!C$7</f>
        <v>-0.31986961283873788</v>
      </c>
      <c r="D375">
        <f>(_raw_predictions_!D375*(1-_raw_predictions_!$M375*'Score Dashboard'!$B$2) + 'Score Dashboard'!$B$2*_raw_predictions_!$M375*_coefficients_!D$12- _coefficients_!D$2)/_coefficients_!D$7</f>
        <v>-0.60905384230783566</v>
      </c>
      <c r="E375">
        <f>(_raw_predictions_!E375*(1-_raw_predictions_!$M375*'Score Dashboard'!$B$2) + 'Score Dashboard'!$B$2*_raw_predictions_!$M375*_coefficients_!E$12- _coefficients_!E$2)/_coefficients_!E$7</f>
        <v>4.8967624159034009E-2</v>
      </c>
      <c r="F375">
        <f>(_raw_predictions_!F375*(1-_raw_predictions_!$M375*'Score Dashboard'!$B$2) + 'Score Dashboard'!$B$2*_raw_predictions_!$M375*_coefficients_!F$12- _coefficients_!F$2)/_coefficients_!F$7</f>
        <v>-0.18351348515238891</v>
      </c>
      <c r="G375">
        <f>(_raw_predictions_!G375*(1-_raw_predictions_!$M375*'Score Dashboard'!$B$2) + 'Score Dashboard'!$B$2*_raw_predictions_!$M375*_coefficients_!G$12- _coefficients_!G$2)/_coefficients_!G$7</f>
        <v>-0.28943447759116192</v>
      </c>
      <c r="H375">
        <f>(_coefficients_!H$2 - _raw_predictions_!H375*(1-_raw_predictions_!$M375*'Score Dashboard'!$B$2) - _raw_predictions_!$M375*'Score Dashboard'!$B$2*_coefficients_!H$12)/_coefficients_!H$7</f>
        <v>0.40583002160080733</v>
      </c>
      <c r="I375">
        <f>(1-_raw_predictions_!$M375*'Score Dashboard'!$B$2) * _raw_predictions_!I375/_coefficients_!L$2 * (_raw_predictions_!J375-_coefficients_!I$2)/_coefficients_!I$7</f>
        <v>8.5682592713988565E-3</v>
      </c>
      <c r="J375">
        <f>(1-_raw_predictions_!$M375*'Score Dashboard'!$B$2) *_raw_predictions_!K375/_coefficients_!M$2 * (_raw_predictions_!L375-_coefficients_!J$2)/_coefficients_!J$7</f>
        <v>-0.18346482577984149</v>
      </c>
      <c r="K375">
        <f t="shared" si="5"/>
        <v>-1.6288899363973264</v>
      </c>
    </row>
    <row r="376" spans="1:11">
      <c r="A376" t="str">
        <f>_raw_predictions_!A376</f>
        <v>Jalen Johnson</v>
      </c>
      <c r="B376">
        <f>(_raw_predictions_!B376*(1-_raw_predictions_!$M376*'Score Dashboard'!$B$2) + 'Score Dashboard'!$B$2*_raw_predictions_!$M376*_coefficients_!B$12- _coefficients_!B$2)/_coefficients_!B$7</f>
        <v>-0.78518744037631993</v>
      </c>
      <c r="C376">
        <f>(_raw_predictions_!C376*(1-_raw_predictions_!$M376*'Score Dashboard'!$B$2) + 'Score Dashboard'!$B$2*_raw_predictions_!$M376*_coefficients_!C$12- _coefficients_!C$2)/_coefficients_!C$7</f>
        <v>-0.34635557793217925</v>
      </c>
      <c r="D376">
        <f>(_raw_predictions_!D376*(1-_raw_predictions_!$M376*'Score Dashboard'!$B$2) + 'Score Dashboard'!$B$2*_raw_predictions_!$M376*_coefficients_!D$12- _coefficients_!D$2)/_coefficients_!D$7</f>
        <v>-0.67953663474958204</v>
      </c>
      <c r="E376">
        <f>(_raw_predictions_!E376*(1-_raw_predictions_!$M376*'Score Dashboard'!$B$2) + 'Score Dashboard'!$B$2*_raw_predictions_!$M376*_coefficients_!E$12- _coefficients_!E$2)/_coefficients_!E$7</f>
        <v>-0.30991524330280584</v>
      </c>
      <c r="F376">
        <f>(_raw_predictions_!F376*(1-_raw_predictions_!$M376*'Score Dashboard'!$B$2) + 'Score Dashboard'!$B$2*_raw_predictions_!$M376*_coefficients_!F$12- _coefficients_!F$2)/_coefficients_!F$7</f>
        <v>-0.17900682448319688</v>
      </c>
      <c r="G376">
        <f>(_raw_predictions_!G376*(1-_raw_predictions_!$M376*'Score Dashboard'!$B$2) + 'Score Dashboard'!$B$2*_raw_predictions_!$M376*_coefficients_!G$12- _coefficients_!G$2)/_coefficients_!G$7</f>
        <v>-0.49019014803202998</v>
      </c>
      <c r="H376">
        <f>(_coefficients_!H$2 - _raw_predictions_!H376*(1-_raw_predictions_!$M376*'Score Dashboard'!$B$2) - _raw_predictions_!$M376*'Score Dashboard'!$B$2*_coefficients_!H$12)/_coefficients_!H$7</f>
        <v>0.69175321640276866</v>
      </c>
      <c r="I376">
        <f>(1-_raw_predictions_!$M376*'Score Dashboard'!$B$2) * _raw_predictions_!I376/_coefficients_!L$2 * (_raw_predictions_!J376-_coefficients_!I$2)/_coefficients_!I$7</f>
        <v>-0.16595622821598133</v>
      </c>
      <c r="J376">
        <f>(1-_raw_predictions_!$M376*'Score Dashboard'!$B$2) *_raw_predictions_!K376/_coefficients_!M$2 * (_raw_predictions_!L376-_coefficients_!J$2)/_coefficients_!J$7</f>
        <v>1.8578854511907671E-2</v>
      </c>
      <c r="K376">
        <f t="shared" si="5"/>
        <v>-2.2458160261774189</v>
      </c>
    </row>
    <row r="377" spans="1:11">
      <c r="A377" t="str">
        <f>_raw_predictions_!A377</f>
        <v>Jalen Green</v>
      </c>
      <c r="B377">
        <f>(_raw_predictions_!B377*(1-_raw_predictions_!$M377*'Score Dashboard'!$B$2) + 'Score Dashboard'!$B$2*_raw_predictions_!$M377*_coefficients_!B$12- _coefficients_!B$2)/_coefficients_!B$7</f>
        <v>0.77848430613438457</v>
      </c>
      <c r="C377">
        <f>(_raw_predictions_!C377*(1-_raw_predictions_!$M377*'Score Dashboard'!$B$2) + 'Score Dashboard'!$B$2*_raw_predictions_!$M377*_coefficients_!C$12- _coefficients_!C$2)/_coefficients_!C$7</f>
        <v>-0.37687560291171129</v>
      </c>
      <c r="D377">
        <f>(_raw_predictions_!D377*(1-_raw_predictions_!$M377*'Score Dashboard'!$B$2) + 'Score Dashboard'!$B$2*_raw_predictions_!$M377*_coefficients_!D$12- _coefficients_!D$2)/_coefficients_!D$7</f>
        <v>0.23819906816896524</v>
      </c>
      <c r="E377">
        <f>(_raw_predictions_!E377*(1-_raw_predictions_!$M377*'Score Dashboard'!$B$2) + 'Score Dashboard'!$B$2*_raw_predictions_!$M377*_coefficients_!E$12- _coefficients_!E$2)/_coefficients_!E$7</f>
        <v>-6.9894514960397905E-2</v>
      </c>
      <c r="F377">
        <f>(_raw_predictions_!F377*(1-_raw_predictions_!$M377*'Score Dashboard'!$B$2) + 'Score Dashboard'!$B$2*_raw_predictions_!$M377*_coefficients_!F$12- _coefficients_!F$2)/_coefficients_!F$7</f>
        <v>-0.41985267425761491</v>
      </c>
      <c r="G377">
        <f>(_raw_predictions_!G377*(1-_raw_predictions_!$M377*'Score Dashboard'!$B$2) + 'Score Dashboard'!$B$2*_raw_predictions_!$M377*_coefficients_!G$12- _coefficients_!G$2)/_coefficients_!G$7</f>
        <v>0.68776883059773175</v>
      </c>
      <c r="H377">
        <f>(_coefficients_!H$2 - _raw_predictions_!H377*(1-_raw_predictions_!$M377*'Score Dashboard'!$B$2) - _raw_predictions_!$M377*'Score Dashboard'!$B$2*_coefficients_!H$12)/_coefficients_!H$7</f>
        <v>-0.65254924633742528</v>
      </c>
      <c r="I377">
        <f>(1-_raw_predictions_!$M377*'Score Dashboard'!$B$2) * _raw_predictions_!I377/_coefficients_!L$2 * (_raw_predictions_!J377-_coefficients_!I$2)/_coefficients_!I$7</f>
        <v>0.16942820723020621</v>
      </c>
      <c r="J377">
        <f>(1-_raw_predictions_!$M377*'Score Dashboard'!$B$2) *_raw_predictions_!K377/_coefficients_!M$2 * (_raw_predictions_!L377-_coefficients_!J$2)/_coefficients_!J$7</f>
        <v>-0.68675859387952043</v>
      </c>
      <c r="K377">
        <f t="shared" si="5"/>
        <v>-0.332050220215382</v>
      </c>
    </row>
    <row r="378" spans="1:11">
      <c r="A378" t="str">
        <f>_raw_predictions_!A378</f>
        <v>Jalen Duren</v>
      </c>
      <c r="B378">
        <f>(_raw_predictions_!B378*(1-_raw_predictions_!$M378*'Score Dashboard'!$B$2) + 'Score Dashboard'!$B$2*_raw_predictions_!$M378*_coefficients_!B$12- _coefficients_!B$2)/_coefficients_!B$7</f>
        <v>-0.44778905030927973</v>
      </c>
      <c r="C378">
        <f>(_raw_predictions_!C378*(1-_raw_predictions_!$M378*'Score Dashboard'!$B$2) + 'Score Dashboard'!$B$2*_raw_predictions_!$M378*_coefficients_!C$12- _coefficients_!C$2)/_coefficients_!C$7</f>
        <v>1.1920924117221274</v>
      </c>
      <c r="D378">
        <f>(_raw_predictions_!D378*(1-_raw_predictions_!$M378*'Score Dashboard'!$B$2) + 'Score Dashboard'!$B$2*_raw_predictions_!$M378*_coefficients_!D$12- _coefficients_!D$2)/_coefficients_!D$7</f>
        <v>-0.70852271822287849</v>
      </c>
      <c r="E378">
        <f>(_raw_predictions_!E378*(1-_raw_predictions_!$M378*'Score Dashboard'!$B$2) + 'Score Dashboard'!$B$2*_raw_predictions_!$M378*_coefficients_!E$12- _coefficients_!E$2)/_coefficients_!E$7</f>
        <v>-0.24279792482875356</v>
      </c>
      <c r="F378">
        <f>(_raw_predictions_!F378*(1-_raw_predictions_!$M378*'Score Dashboard'!$B$2) + 'Score Dashboard'!$B$2*_raw_predictions_!$M378*_coefficients_!F$12- _coefficients_!F$2)/_coefficients_!F$7</f>
        <v>0.50642259448174787</v>
      </c>
      <c r="G378">
        <f>(_raw_predictions_!G378*(1-_raw_predictions_!$M378*'Score Dashboard'!$B$2) + 'Score Dashboard'!$B$2*_raw_predictions_!$M378*_coefficients_!G$12- _coefficients_!G$2)/_coefficients_!G$7</f>
        <v>-0.94828998283777144</v>
      </c>
      <c r="H378">
        <f>(_coefficients_!H$2 - _raw_predictions_!H378*(1-_raw_predictions_!$M378*'Score Dashboard'!$B$2) - _raw_predictions_!$M378*'Score Dashboard'!$B$2*_coefficients_!H$12)/_coefficients_!H$7</f>
        <v>0.19081936988465095</v>
      </c>
      <c r="I378">
        <f>(1-_raw_predictions_!$M378*'Score Dashboard'!$B$2) * _raw_predictions_!I378/_coefficients_!L$2 * (_raw_predictions_!J378-_coefficients_!I$2)/_coefficients_!I$7</f>
        <v>-0.71668541524043416</v>
      </c>
      <c r="J378">
        <f>(1-_raw_predictions_!$M378*'Score Dashboard'!$B$2) *_raw_predictions_!K378/_coefficients_!M$2 * (_raw_predictions_!L378-_coefficients_!J$2)/_coefficients_!J$7</f>
        <v>0.62671453400139943</v>
      </c>
      <c r="K378">
        <f t="shared" si="5"/>
        <v>-0.54803618134919174</v>
      </c>
    </row>
    <row r="379" spans="1:11">
      <c r="A379" t="str">
        <f>_raw_predictions_!A379</f>
        <v>Jalen Brunson</v>
      </c>
      <c r="B379">
        <f>(_raw_predictions_!B379*(1-_raw_predictions_!$M379*'Score Dashboard'!$B$2) + 'Score Dashboard'!$B$2*_raw_predictions_!$M379*_coefficients_!B$12- _coefficients_!B$2)/_coefficients_!B$7</f>
        <v>0.59322798810355037</v>
      </c>
      <c r="C379">
        <f>(_raw_predictions_!C379*(1-_raw_predictions_!$M379*'Score Dashboard'!$B$2) + 'Score Dashboard'!$B$2*_raw_predictions_!$M379*_coefficients_!C$12- _coefficients_!C$2)/_coefficients_!C$7</f>
        <v>-0.51443051655828664</v>
      </c>
      <c r="D379">
        <f>(_raw_predictions_!D379*(1-_raw_predictions_!$M379*'Score Dashboard'!$B$2) + 'Score Dashboard'!$B$2*_raw_predictions_!$M379*_coefficients_!D$12- _coefficients_!D$2)/_coefficients_!D$7</f>
        <v>0.85799249922790788</v>
      </c>
      <c r="E379">
        <f>(_raw_predictions_!E379*(1-_raw_predictions_!$M379*'Score Dashboard'!$B$2) + 'Score Dashboard'!$B$2*_raw_predictions_!$M379*_coefficients_!E$12- _coefficients_!E$2)/_coefficients_!E$7</f>
        <v>-7.8531235603287355E-2</v>
      </c>
      <c r="F379">
        <f>(_raw_predictions_!F379*(1-_raw_predictions_!$M379*'Score Dashboard'!$B$2) + 'Score Dashboard'!$B$2*_raw_predictions_!$M379*_coefficients_!F$12- _coefficients_!F$2)/_coefficients_!F$7</f>
        <v>-0.53363630959480346</v>
      </c>
      <c r="G379">
        <f>(_raw_predictions_!G379*(1-_raw_predictions_!$M379*'Score Dashboard'!$B$2) + 'Score Dashboard'!$B$2*_raw_predictions_!$M379*_coefficients_!G$12- _coefficients_!G$2)/_coefficients_!G$7</f>
        <v>0.20062624704690607</v>
      </c>
      <c r="H379">
        <f>(_coefficients_!H$2 - _raw_predictions_!H379*(1-_raw_predictions_!$M379*'Score Dashboard'!$B$2) - _raw_predictions_!$M379*'Score Dashboard'!$B$2*_coefficients_!H$12)/_coefficients_!H$7</f>
        <v>-0.23173352856538404</v>
      </c>
      <c r="I379">
        <f>(1-_raw_predictions_!$M379*'Score Dashboard'!$B$2) * _raw_predictions_!I379/_coefficients_!L$2 * (_raw_predictions_!J379-_coefficients_!I$2)/_coefficients_!I$7</f>
        <v>0.25527309665622783</v>
      </c>
      <c r="J379">
        <f>(1-_raw_predictions_!$M379*'Score Dashboard'!$B$2) *_raw_predictions_!K379/_coefficients_!M$2 * (_raw_predictions_!L379-_coefficients_!J$2)/_coefficients_!J$7</f>
        <v>-7.7880921641639775E-2</v>
      </c>
      <c r="K379">
        <f t="shared" si="5"/>
        <v>0.47090731907119093</v>
      </c>
    </row>
    <row r="380" spans="1:11">
      <c r="A380" t="str">
        <f>_raw_predictions_!A380</f>
        <v>Jakob Poeltl</v>
      </c>
      <c r="B380">
        <f>(_raw_predictions_!B380*(1-_raw_predictions_!$M380*'Score Dashboard'!$B$2) + 'Score Dashboard'!$B$2*_raw_predictions_!$M380*_coefficients_!B$12- _coefficients_!B$2)/_coefficients_!B$7</f>
        <v>-0.42440199441782567</v>
      </c>
      <c r="C380">
        <f>(_raw_predictions_!C380*(1-_raw_predictions_!$M380*'Score Dashboard'!$B$2) + 'Score Dashboard'!$B$2*_raw_predictions_!$M380*_coefficients_!C$12- _coefficients_!C$2)/_coefficients_!C$7</f>
        <v>0.7844442124996428</v>
      </c>
      <c r="D380">
        <f>(_raw_predictions_!D380*(1-_raw_predictions_!$M380*'Score Dashboard'!$B$2) + 'Score Dashboard'!$B$2*_raw_predictions_!$M380*_coefficients_!D$12- _coefficients_!D$2)/_coefficients_!D$7</f>
        <v>-0.25812533954074512</v>
      </c>
      <c r="E380">
        <f>(_raw_predictions_!E380*(1-_raw_predictions_!$M380*'Score Dashboard'!$B$2) + 'Score Dashboard'!$B$2*_raw_predictions_!$M380*_coefficients_!E$12- _coefficients_!E$2)/_coefficients_!E$7</f>
        <v>-9.0212045025660617E-2</v>
      </c>
      <c r="F380">
        <f>(_raw_predictions_!F380*(1-_raw_predictions_!$M380*'Score Dashboard'!$B$2) + 'Score Dashboard'!$B$2*_raw_predictions_!$M380*_coefficients_!F$12- _coefficients_!F$2)/_coefficients_!F$7</f>
        <v>0.68166013595537944</v>
      </c>
      <c r="G380">
        <f>(_raw_predictions_!G380*(1-_raw_predictions_!$M380*'Score Dashboard'!$B$2) + 'Score Dashboard'!$B$2*_raw_predictions_!$M380*_coefficients_!G$12- _coefficients_!G$2)/_coefficients_!G$7</f>
        <v>-0.95721370290353847</v>
      </c>
      <c r="H380">
        <f>(_coefficients_!H$2 - _raw_predictions_!H380*(1-_raw_predictions_!$M380*'Score Dashboard'!$B$2) - _raw_predictions_!$M380*'Score Dashboard'!$B$2*_coefficients_!H$12)/_coefficients_!H$7</f>
        <v>1.7566573550870984E-3</v>
      </c>
      <c r="I380">
        <f>(1-_raw_predictions_!$M380*'Score Dashboard'!$B$2) * _raw_predictions_!I380/_coefficients_!L$2 * (_raw_predictions_!J380-_coefficients_!I$2)/_coefficients_!I$7</f>
        <v>-0.7794558188082098</v>
      </c>
      <c r="J380">
        <f>(1-_raw_predictions_!$M380*'Score Dashboard'!$B$2) *_raw_predictions_!K380/_coefficients_!M$2 * (_raw_predictions_!L380-_coefficients_!J$2)/_coefficients_!J$7</f>
        <v>0.6573227588406968</v>
      </c>
      <c r="K380">
        <f t="shared" si="5"/>
        <v>-0.3842251360451735</v>
      </c>
    </row>
    <row r="381" spans="1:11">
      <c r="A381" t="str">
        <f>_raw_predictions_!A381</f>
        <v>Jake LaRavia</v>
      </c>
      <c r="B381">
        <f>(_raw_predictions_!B381*(1-_raw_predictions_!$M381*'Score Dashboard'!$B$2) + 'Score Dashboard'!$B$2*_raw_predictions_!$M381*_coefficients_!B$12- _coefficients_!B$2)/_coefficients_!B$7</f>
        <v>-0.982240699527682</v>
      </c>
      <c r="C381">
        <f>(_raw_predictions_!C381*(1-_raw_predictions_!$M381*'Score Dashboard'!$B$2) + 'Score Dashboard'!$B$2*_raw_predictions_!$M381*_coefficients_!C$12- _coefficients_!C$2)/_coefficients_!C$7</f>
        <v>-0.7601474072932719</v>
      </c>
      <c r="D381">
        <f>(_raw_predictions_!D381*(1-_raw_predictions_!$M381*'Score Dashboard'!$B$2) + 'Score Dashboard'!$B$2*_raw_predictions_!$M381*_coefficients_!D$12- _coefficients_!D$2)/_coefficients_!D$7</f>
        <v>-0.86918683344815395</v>
      </c>
      <c r="E381">
        <f>(_raw_predictions_!E381*(1-_raw_predictions_!$M381*'Score Dashboard'!$B$2) + 'Score Dashboard'!$B$2*_raw_predictions_!$M381*_coefficients_!E$12- _coefficients_!E$2)/_coefficients_!E$7</f>
        <v>-0.60076656315629617</v>
      </c>
      <c r="F381">
        <f>(_raw_predictions_!F381*(1-_raw_predictions_!$M381*'Score Dashboard'!$B$2) + 'Score Dashboard'!$B$2*_raw_predictions_!$M381*_coefficients_!F$12- _coefficients_!F$2)/_coefficients_!F$7</f>
        <v>-0.52763107687312127</v>
      </c>
      <c r="G381">
        <f>(_raw_predictions_!G381*(1-_raw_predictions_!$M381*'Score Dashboard'!$B$2) + 'Score Dashboard'!$B$2*_raw_predictions_!$M381*_coefficients_!G$12- _coefficients_!G$2)/_coefficients_!G$7</f>
        <v>-0.5139849978833313</v>
      </c>
      <c r="H381">
        <f>(_coefficients_!H$2 - _raw_predictions_!H381*(1-_raw_predictions_!$M381*'Score Dashboard'!$B$2) - _raw_predictions_!$M381*'Score Dashboard'!$B$2*_coefficients_!H$12)/_coefficients_!H$7</f>
        <v>0.80570743822145008</v>
      </c>
      <c r="I381">
        <f>(1-_raw_predictions_!$M381*'Score Dashboard'!$B$2) * _raw_predictions_!I381/_coefficients_!L$2 * (_raw_predictions_!J381-_coefficients_!I$2)/_coefficients_!I$7</f>
        <v>-6.4673985948749971E-2</v>
      </c>
      <c r="J381">
        <f>(1-_raw_predictions_!$M381*'Score Dashboard'!$B$2) *_raw_predictions_!K381/_coefficients_!M$2 * (_raw_predictions_!L381-_coefficients_!J$2)/_coefficients_!J$7</f>
        <v>-0.13601072069760511</v>
      </c>
      <c r="K381">
        <f t="shared" si="5"/>
        <v>-3.6489348466067613</v>
      </c>
    </row>
    <row r="382" spans="1:11">
      <c r="A382" t="str">
        <f>_raw_predictions_!A382</f>
        <v>James Harden</v>
      </c>
      <c r="B382">
        <f>(_raw_predictions_!B382*(1-_raw_predictions_!$M382*'Score Dashboard'!$B$2) + 'Score Dashboard'!$B$2*_raw_predictions_!$M382*_coefficients_!B$12- _coefficients_!B$2)/_coefficients_!B$7</f>
        <v>0.2812566464150642</v>
      </c>
      <c r="C382">
        <f>(_raw_predictions_!C382*(1-_raw_predictions_!$M382*'Score Dashboard'!$B$2) + 'Score Dashboard'!$B$2*_raw_predictions_!$M382*_coefficients_!C$12- _coefficients_!C$2)/_coefficients_!C$7</f>
        <v>-2.840905453989856E-3</v>
      </c>
      <c r="D382">
        <f>(_raw_predictions_!D382*(1-_raw_predictions_!$M382*'Score Dashboard'!$B$2) + 'Score Dashboard'!$B$2*_raw_predictions_!$M382*_coefficients_!D$12- _coefficients_!D$2)/_coefficients_!D$7</f>
        <v>1.7817194853898795</v>
      </c>
      <c r="E382">
        <f>(_raw_predictions_!E382*(1-_raw_predictions_!$M382*'Score Dashboard'!$B$2) + 'Score Dashboard'!$B$2*_raw_predictions_!$M382*_coefficients_!E$12- _coefficients_!E$2)/_coefficients_!E$7</f>
        <v>0.26391507067991993</v>
      </c>
      <c r="F382">
        <f>(_raw_predictions_!F382*(1-_raw_predictions_!$M382*'Score Dashboard'!$B$2) + 'Score Dashboard'!$B$2*_raw_predictions_!$M382*_coefficients_!F$12- _coefficients_!F$2)/_coefficients_!F$7</f>
        <v>-0.17099416976884815</v>
      </c>
      <c r="G382">
        <f>(_raw_predictions_!G382*(1-_raw_predictions_!$M382*'Score Dashboard'!$B$2) + 'Score Dashboard'!$B$2*_raw_predictions_!$M382*_coefficients_!G$12- _coefficients_!G$2)/_coefficients_!G$7</f>
        <v>0.57995311352033141</v>
      </c>
      <c r="H382">
        <f>(_coefficients_!H$2 - _raw_predictions_!H382*(1-_raw_predictions_!$M382*'Score Dashboard'!$B$2) - _raw_predictions_!$M382*'Score Dashboard'!$B$2*_coefficients_!H$12)/_coefficients_!H$7</f>
        <v>-0.97377867946952346</v>
      </c>
      <c r="I382">
        <f>(1-_raw_predictions_!$M382*'Score Dashboard'!$B$2) * _raw_predictions_!I382/_coefficients_!L$2 * (_raw_predictions_!J382-_coefficients_!I$2)/_coefficients_!I$7</f>
        <v>0.5815515014963345</v>
      </c>
      <c r="J382">
        <f>(1-_raw_predictions_!$M382*'Score Dashboard'!$B$2) *_raw_predictions_!K382/_coefficients_!M$2 * (_raw_predictions_!L382-_coefficients_!J$2)/_coefficients_!J$7</f>
        <v>-0.46239967727831804</v>
      </c>
      <c r="K382">
        <f t="shared" si="5"/>
        <v>1.8783823855308499</v>
      </c>
    </row>
    <row r="383" spans="1:11">
      <c r="A383" t="str">
        <f>_raw_predictions_!A383</f>
        <v>Jae'Sean Tate</v>
      </c>
      <c r="B383">
        <f>(_raw_predictions_!B383*(1-_raw_predictions_!$M383*'Score Dashboard'!$B$2) + 'Score Dashboard'!$B$2*_raw_predictions_!$M383*_coefficients_!B$12- _coefficients_!B$2)/_coefficients_!B$7</f>
        <v>-0.69875569531547976</v>
      </c>
      <c r="C383">
        <f>(_raw_predictions_!C383*(1-_raw_predictions_!$M383*'Score Dashboard'!$B$2) + 'Score Dashboard'!$B$2*_raw_predictions_!$M383*_coefficients_!C$12- _coefficients_!C$2)/_coefficients_!C$7</f>
        <v>-0.53648415928607041</v>
      </c>
      <c r="D383">
        <f>(_raw_predictions_!D383*(1-_raw_predictions_!$M383*'Score Dashboard'!$B$2) + 'Score Dashboard'!$B$2*_raw_predictions_!$M383*_coefficients_!D$12- _coefficients_!D$2)/_coefficients_!D$7</f>
        <v>-0.39710828691164352</v>
      </c>
      <c r="E383">
        <f>(_raw_predictions_!E383*(1-_raw_predictions_!$M383*'Score Dashboard'!$B$2) + 'Score Dashboard'!$B$2*_raw_predictions_!$M383*_coefficients_!E$12- _coefficients_!E$2)/_coefficients_!E$7</f>
        <v>-0.2488816316561151</v>
      </c>
      <c r="F383">
        <f>(_raw_predictions_!F383*(1-_raw_predictions_!$M383*'Score Dashboard'!$B$2) + 'Score Dashboard'!$B$2*_raw_predictions_!$M383*_coefficients_!F$12- _coefficients_!F$2)/_coefficients_!F$7</f>
        <v>-0.3678822652269727</v>
      </c>
      <c r="G383">
        <f>(_raw_predictions_!G383*(1-_raw_predictions_!$M383*'Score Dashboard'!$B$2) + 'Score Dashboard'!$B$2*_raw_predictions_!$M383*_coefficients_!G$12- _coefficients_!G$2)/_coefficients_!G$7</f>
        <v>-0.62736236792368116</v>
      </c>
      <c r="H383">
        <f>(_coefficients_!H$2 - _raw_predictions_!H383*(1-_raw_predictions_!$M383*'Score Dashboard'!$B$2) - _raw_predictions_!$M383*'Score Dashboard'!$B$2*_coefficients_!H$12)/_coefficients_!H$7</f>
        <v>0.30431045065521872</v>
      </c>
      <c r="I383">
        <f>(1-_raw_predictions_!$M383*'Score Dashboard'!$B$2) * _raw_predictions_!I383/_coefficients_!L$2 * (_raw_predictions_!J383-_coefficients_!I$2)/_coefficients_!I$7</f>
        <v>-0.12288228137415448</v>
      </c>
      <c r="J383">
        <f>(1-_raw_predictions_!$M383*'Score Dashboard'!$B$2) *_raw_predictions_!K383/_coefficients_!M$2 * (_raw_predictions_!L383-_coefficients_!J$2)/_coefficients_!J$7</f>
        <v>-1.2192430236435715E-3</v>
      </c>
      <c r="K383">
        <f t="shared" si="5"/>
        <v>-2.6962654800625421</v>
      </c>
    </row>
    <row r="384" spans="1:11">
      <c r="A384" t="str">
        <f>_raw_predictions_!A384</f>
        <v>Jaylin Williams</v>
      </c>
      <c r="B384">
        <f>(_raw_predictions_!B384*(1-_raw_predictions_!$M384*'Score Dashboard'!$B$2) + 'Score Dashboard'!$B$2*_raw_predictions_!$M384*_coefficients_!B$12- _coefficients_!B$2)/_coefficients_!B$7</f>
        <v>-0.89439224279027274</v>
      </c>
      <c r="C384">
        <f>(_raw_predictions_!C384*(1-_raw_predictions_!$M384*'Score Dashboard'!$B$2) + 'Score Dashboard'!$B$2*_raw_predictions_!$M384*_coefficients_!C$12- _coefficients_!C$2)/_coefficients_!C$7</f>
        <v>-0.40193988483551246</v>
      </c>
      <c r="D384">
        <f>(_raw_predictions_!D384*(1-_raw_predictions_!$M384*'Score Dashboard'!$B$2) + 'Score Dashboard'!$B$2*_raw_predictions_!$M384*_coefficients_!D$12- _coefficients_!D$2)/_coefficients_!D$7</f>
        <v>-0.64736256916892965</v>
      </c>
      <c r="E384">
        <f>(_raw_predictions_!E384*(1-_raw_predictions_!$M384*'Score Dashboard'!$B$2) + 'Score Dashboard'!$B$2*_raw_predictions_!$M384*_coefficients_!E$12- _coefficients_!E$2)/_coefficients_!E$7</f>
        <v>-0.45285680659258815</v>
      </c>
      <c r="F384">
        <f>(_raw_predictions_!F384*(1-_raw_predictions_!$M384*'Score Dashboard'!$B$2) + 'Score Dashboard'!$B$2*_raw_predictions_!$M384*_coefficients_!F$12- _coefficients_!F$2)/_coefficients_!F$7</f>
        <v>-0.38583072717468414</v>
      </c>
      <c r="G384">
        <f>(_raw_predictions_!G384*(1-_raw_predictions_!$M384*'Score Dashboard'!$B$2) + 'Score Dashboard'!$B$2*_raw_predictions_!$M384*_coefficients_!G$12- _coefficients_!G$2)/_coefficients_!G$7</f>
        <v>-0.4383513896215438</v>
      </c>
      <c r="H384">
        <f>(_coefficients_!H$2 - _raw_predictions_!H384*(1-_raw_predictions_!$M384*'Score Dashboard'!$B$2) - _raw_predictions_!$M384*'Score Dashboard'!$B$2*_coefficients_!H$12)/_coefficients_!H$7</f>
        <v>0.69704192169618484</v>
      </c>
      <c r="I384">
        <f>(1-_raw_predictions_!$M384*'Score Dashboard'!$B$2) * _raw_predictions_!I384/_coefficients_!L$2 * (_raw_predictions_!J384-_coefficients_!I$2)/_coefficients_!I$7</f>
        <v>-0.16252471941776561</v>
      </c>
      <c r="J384">
        <f>(1-_raw_predictions_!$M384*'Score Dashboard'!$B$2) *_raw_predictions_!K384/_coefficients_!M$2 * (_raw_predictions_!L384-_coefficients_!J$2)/_coefficients_!J$7</f>
        <v>-0.15651111497279754</v>
      </c>
      <c r="K384">
        <f t="shared" si="5"/>
        <v>-2.8427275328779089</v>
      </c>
    </row>
    <row r="385" spans="1:11">
      <c r="A385" t="str">
        <f>_raw_predictions_!A385</f>
        <v>Josh Christopher</v>
      </c>
      <c r="B385">
        <f>(_raw_predictions_!B385*(1-_raw_predictions_!$M385*'Score Dashboard'!$B$2) + 'Score Dashboard'!$B$2*_raw_predictions_!$M385*_coefficients_!B$12- _coefficients_!B$2)/_coefficients_!B$7</f>
        <v>-0.71898407915994167</v>
      </c>
      <c r="C385">
        <f>(_raw_predictions_!C385*(1-_raw_predictions_!$M385*'Score Dashboard'!$B$2) + 'Score Dashboard'!$B$2*_raw_predictions_!$M385*_coefficients_!C$12- _coefficients_!C$2)/_coefficients_!C$7</f>
        <v>-0.81639031513142168</v>
      </c>
      <c r="D385">
        <f>(_raw_predictions_!D385*(1-_raw_predictions_!$M385*'Score Dashboard'!$B$2) + 'Score Dashboard'!$B$2*_raw_predictions_!$M385*_coefficients_!D$12- _coefficients_!D$2)/_coefficients_!D$7</f>
        <v>-0.62988620683839713</v>
      </c>
      <c r="E385">
        <f>(_raw_predictions_!E385*(1-_raw_predictions_!$M385*'Score Dashboard'!$B$2) + 'Score Dashboard'!$B$2*_raw_predictions_!$M385*_coefficients_!E$12- _coefficients_!E$2)/_coefficients_!E$7</f>
        <v>-0.38654469194736069</v>
      </c>
      <c r="F385">
        <f>(_raw_predictions_!F385*(1-_raw_predictions_!$M385*'Score Dashboard'!$B$2) + 'Score Dashboard'!$B$2*_raw_predictions_!$M385*_coefficients_!F$12- _coefficients_!F$2)/_coefficients_!F$7</f>
        <v>-0.44084743248094332</v>
      </c>
      <c r="G385">
        <f>(_raw_predictions_!G385*(1-_raw_predictions_!$M385*'Score Dashboard'!$B$2) + 'Score Dashboard'!$B$2*_raw_predictions_!$M385*_coefficients_!G$12- _coefficients_!G$2)/_coefficients_!G$7</f>
        <v>-0.60577183048374961</v>
      </c>
      <c r="H385">
        <f>(_coefficients_!H$2 - _raw_predictions_!H385*(1-_raw_predictions_!$M385*'Score Dashboard'!$B$2) - _raw_predictions_!$M385*'Score Dashboard'!$B$2*_coefficients_!H$12)/_coefficients_!H$7</f>
        <v>0.53464918107670045</v>
      </c>
      <c r="I385">
        <f>(1-_raw_predictions_!$M385*'Score Dashboard'!$B$2) * _raw_predictions_!I385/_coefficients_!L$2 * (_raw_predictions_!J385-_coefficients_!I$2)/_coefficients_!I$7</f>
        <v>5.3964475535334244E-3</v>
      </c>
      <c r="J385">
        <f>(1-_raw_predictions_!$M385*'Score Dashboard'!$B$2) *_raw_predictions_!K385/_coefficients_!M$2 * (_raw_predictions_!L385-_coefficients_!J$2)/_coefficients_!J$7</f>
        <v>-8.8361807770561615E-2</v>
      </c>
      <c r="K385">
        <f t="shared" si="5"/>
        <v>-3.1467407351821417</v>
      </c>
    </row>
    <row r="386" spans="1:11">
      <c r="A386" t="str">
        <f>_raw_predictions_!A386</f>
        <v>Jose Alvarado</v>
      </c>
      <c r="B386">
        <f>(_raw_predictions_!B386*(1-_raw_predictions_!$M386*'Score Dashboard'!$B$2) + 'Score Dashboard'!$B$2*_raw_predictions_!$M386*_coefficients_!B$12- _coefficients_!B$2)/_coefficients_!B$7</f>
        <v>-0.58419210150351453</v>
      </c>
      <c r="C386">
        <f>(_raw_predictions_!C386*(1-_raw_predictions_!$M386*'Score Dashboard'!$B$2) + 'Score Dashboard'!$B$2*_raw_predictions_!$M386*_coefficients_!C$12- _coefficients_!C$2)/_coefficients_!C$7</f>
        <v>-0.81789537727832662</v>
      </c>
      <c r="D386">
        <f>(_raw_predictions_!D386*(1-_raw_predictions_!$M386*'Score Dashboard'!$B$2) + 'Score Dashboard'!$B$2*_raw_predictions_!$M386*_coefficients_!D$12- _coefficients_!D$2)/_coefficients_!D$7</f>
        <v>-0.1657344715545582</v>
      </c>
      <c r="E386">
        <f>(_raw_predictions_!E386*(1-_raw_predictions_!$M386*'Score Dashboard'!$B$2) + 'Score Dashboard'!$B$2*_raw_predictions_!$M386*_coefficients_!E$12- _coefficients_!E$2)/_coefficients_!E$7</f>
        <v>0.15092673358024022</v>
      </c>
      <c r="F386">
        <f>(_raw_predictions_!F386*(1-_raw_predictions_!$M386*'Score Dashboard'!$B$2) + 'Score Dashboard'!$B$2*_raw_predictions_!$M386*_coefficients_!F$12- _coefficients_!F$2)/_coefficients_!F$7</f>
        <v>-0.53283904103828617</v>
      </c>
      <c r="G386">
        <f>(_raw_predictions_!G386*(1-_raw_predictions_!$M386*'Score Dashboard'!$B$2) + 'Score Dashboard'!$B$2*_raw_predictions_!$M386*_coefficients_!G$12- _coefficients_!G$2)/_coefficients_!G$7</f>
        <v>-0.18140449528906935</v>
      </c>
      <c r="H386">
        <f>(_coefficients_!H$2 - _raw_predictions_!H386*(1-_raw_predictions_!$M386*'Score Dashboard'!$B$2) - _raw_predictions_!$M386*'Score Dashboard'!$B$2*_coefficients_!H$12)/_coefficients_!H$7</f>
        <v>0.37244634734068827</v>
      </c>
      <c r="I386">
        <f>(1-_raw_predictions_!$M386*'Score Dashboard'!$B$2) * _raw_predictions_!I386/_coefficients_!L$2 * (_raw_predictions_!J386-_coefficients_!I$2)/_coefficients_!I$7</f>
        <v>-1.6727309559931923E-2</v>
      </c>
      <c r="J386">
        <f>(1-_raw_predictions_!$M386*'Score Dashboard'!$B$2) *_raw_predictions_!K386/_coefficients_!M$2 * (_raw_predictions_!L386-_coefficients_!J$2)/_coefficients_!J$7</f>
        <v>-0.31545320777622327</v>
      </c>
      <c r="K386">
        <f t="shared" si="5"/>
        <v>-2.0908729230789813</v>
      </c>
    </row>
    <row r="387" spans="1:11">
      <c r="A387" t="str">
        <f>_raw_predictions_!A387</f>
        <v>Jordan Schakel</v>
      </c>
      <c r="B387">
        <f>(_raw_predictions_!B387*(1-_raw_predictions_!$M387*'Score Dashboard'!$B$2) + 'Score Dashboard'!$B$2*_raw_predictions_!$M387*_coefficients_!B$12- _coefficients_!B$2)/_coefficients_!B$7</f>
        <v>-0.91086836867883658</v>
      </c>
      <c r="C387">
        <f>(_raw_predictions_!C387*(1-_raw_predictions_!$M387*'Score Dashboard'!$B$2) + 'Score Dashboard'!$B$2*_raw_predictions_!$M387*_coefficients_!C$12- _coefficients_!C$2)/_coefficients_!C$7</f>
        <v>-0.83037032028593438</v>
      </c>
      <c r="D387">
        <f>(_raw_predictions_!D387*(1-_raw_predictions_!$M387*'Score Dashboard'!$B$2) + 'Score Dashboard'!$B$2*_raw_predictions_!$M387*_coefficients_!D$12- _coefficients_!D$2)/_coefficients_!D$7</f>
        <v>-0.71761039439661911</v>
      </c>
      <c r="E387">
        <f>(_raw_predictions_!E387*(1-_raw_predictions_!$M387*'Score Dashboard'!$B$2) + 'Score Dashboard'!$B$2*_raw_predictions_!$M387*_coefficients_!E$12- _coefficients_!E$2)/_coefficients_!E$7</f>
        <v>-0.52816195565639912</v>
      </c>
      <c r="F387">
        <f>(_raw_predictions_!F387*(1-_raw_predictions_!$M387*'Score Dashboard'!$B$2) + 'Score Dashboard'!$B$2*_raw_predictions_!$M387*_coefficients_!F$12- _coefficients_!F$2)/_coefficients_!F$7</f>
        <v>-0.44843965901842442</v>
      </c>
      <c r="G387">
        <f>(_raw_predictions_!G387*(1-_raw_predictions_!$M387*'Score Dashboard'!$B$2) + 'Score Dashboard'!$B$2*_raw_predictions_!$M387*_coefficients_!G$12- _coefficients_!G$2)/_coefficients_!G$7</f>
        <v>-0.47568103957013319</v>
      </c>
      <c r="H387">
        <f>(_coefficients_!H$2 - _raw_predictions_!H387*(1-_raw_predictions_!$M387*'Score Dashboard'!$B$2) - _raw_predictions_!$M387*'Score Dashboard'!$B$2*_coefficients_!H$12)/_coefficients_!H$7</f>
        <v>0.82125433890017563</v>
      </c>
      <c r="I387">
        <f>(1-_raw_predictions_!$M387*'Score Dashboard'!$B$2) * _raw_predictions_!I387/_coefficients_!L$2 * (_raw_predictions_!J387-_coefficients_!I$2)/_coefficients_!I$7</f>
        <v>-1.9746128424509238E-2</v>
      </c>
      <c r="J387">
        <f>(1-_raw_predictions_!$M387*'Score Dashboard'!$B$2) *_raw_predictions_!K387/_coefficients_!M$2 * (_raw_predictions_!L387-_coefficients_!J$2)/_coefficients_!J$7</f>
        <v>-3.7165562843407315E-2</v>
      </c>
      <c r="K387">
        <f t="shared" ref="K387:K450" si="6">SUM(B387:J387)</f>
        <v>-3.1467890899740878</v>
      </c>
    </row>
    <row r="388" spans="1:11">
      <c r="A388" t="str">
        <f>_raw_predictions_!A388</f>
        <v>Jordan Poole</v>
      </c>
      <c r="B388">
        <f>(_raw_predictions_!B388*(1-_raw_predictions_!$M388*'Score Dashboard'!$B$2) + 'Score Dashboard'!$B$2*_raw_predictions_!$M388*_coefficients_!B$12- _coefficients_!B$2)/_coefficients_!B$7</f>
        <v>0.64159988107277921</v>
      </c>
      <c r="C388">
        <f>(_raw_predictions_!C388*(1-_raw_predictions_!$M388*'Score Dashboard'!$B$2) + 'Score Dashboard'!$B$2*_raw_predictions_!$M388*_coefficients_!C$12- _coefficients_!C$2)/_coefficients_!C$7</f>
        <v>-0.5709789921515448</v>
      </c>
      <c r="D388">
        <f>(_raw_predictions_!D388*(1-_raw_predictions_!$M388*'Score Dashboard'!$B$2) + 'Score Dashboard'!$B$2*_raw_predictions_!$M388*_coefficients_!D$12- _coefficients_!D$2)/_coefficients_!D$7</f>
        <v>0.40981136576327382</v>
      </c>
      <c r="E388">
        <f>(_raw_predictions_!E388*(1-_raw_predictions_!$M388*'Score Dashboard'!$B$2) + 'Score Dashboard'!$B$2*_raw_predictions_!$M388*_coefficients_!E$12- _coefficients_!E$2)/_coefficients_!E$7</f>
        <v>-9.919232480095154E-2</v>
      </c>
      <c r="F388">
        <f>(_raw_predictions_!F388*(1-_raw_predictions_!$M388*'Score Dashboard'!$B$2) + 'Score Dashboard'!$B$2*_raw_predictions_!$M388*_coefficients_!F$12- _coefficients_!F$2)/_coefficients_!F$7</f>
        <v>-0.43703701170069337</v>
      </c>
      <c r="G388">
        <f>(_raw_predictions_!G388*(1-_raw_predictions_!$M388*'Score Dashboard'!$B$2) + 'Score Dashboard'!$B$2*_raw_predictions_!$M388*_coefficients_!G$12- _coefficients_!G$2)/_coefficients_!G$7</f>
        <v>0.84758002110861208</v>
      </c>
      <c r="H388">
        <f>(_coefficients_!H$2 - _raw_predictions_!H388*(1-_raw_predictions_!$M388*'Score Dashboard'!$B$2) - _raw_predictions_!$M388*'Score Dashboard'!$B$2*_coefficients_!H$12)/_coefficients_!H$7</f>
        <v>-0.75531448548350011</v>
      </c>
      <c r="I388">
        <f>(1-_raw_predictions_!$M388*'Score Dashboard'!$B$2) * _raw_predictions_!I388/_coefficients_!L$2 * (_raw_predictions_!J388-_coefficients_!I$2)/_coefficients_!I$7</f>
        <v>0.62416679411918208</v>
      </c>
      <c r="J388">
        <f>(1-_raw_predictions_!$M388*'Score Dashboard'!$B$2) *_raw_predictions_!K388/_coefficients_!M$2 * (_raw_predictions_!L388-_coefficients_!J$2)/_coefficients_!J$7</f>
        <v>-0.59010786548983607</v>
      </c>
      <c r="K388">
        <f t="shared" si="6"/>
        <v>7.0527382437321373E-2</v>
      </c>
    </row>
    <row r="389" spans="1:11">
      <c r="A389" t="str">
        <f>_raw_predictions_!A389</f>
        <v>Jordan Nwora</v>
      </c>
      <c r="B389">
        <f>(_raw_predictions_!B389*(1-_raw_predictions_!$M389*'Score Dashboard'!$B$2) + 'Score Dashboard'!$B$2*_raw_predictions_!$M389*_coefficients_!B$12- _coefficients_!B$2)/_coefficients_!B$7</f>
        <v>-0.73505118605250364</v>
      </c>
      <c r="C389">
        <f>(_raw_predictions_!C389*(1-_raw_predictions_!$M389*'Score Dashboard'!$B$2) + 'Score Dashboard'!$B$2*_raw_predictions_!$M389*_coefficients_!C$12- _coefficients_!C$2)/_coefficients_!C$7</f>
        <v>-0.54153463436256077</v>
      </c>
      <c r="D389">
        <f>(_raw_predictions_!D389*(1-_raw_predictions_!$M389*'Score Dashboard'!$B$2) + 'Score Dashboard'!$B$2*_raw_predictions_!$M389*_coefficients_!D$12- _coefficients_!D$2)/_coefficients_!D$7</f>
        <v>-0.72022167071422294</v>
      </c>
      <c r="E389">
        <f>(_raw_predictions_!E389*(1-_raw_predictions_!$M389*'Score Dashboard'!$B$2) + 'Score Dashboard'!$B$2*_raw_predictions_!$M389*_coefficients_!E$12- _coefficients_!E$2)/_coefficients_!E$7</f>
        <v>-0.51194548089382252</v>
      </c>
      <c r="F389">
        <f>(_raw_predictions_!F389*(1-_raw_predictions_!$M389*'Score Dashboard'!$B$2) + 'Score Dashboard'!$B$2*_raw_predictions_!$M389*_coefficients_!F$12- _coefficients_!F$2)/_coefficients_!F$7</f>
        <v>-0.45393230626583181</v>
      </c>
      <c r="G389">
        <f>(_raw_predictions_!G389*(1-_raw_predictions_!$M389*'Score Dashboard'!$B$2) + 'Score Dashboard'!$B$2*_raw_predictions_!$M389*_coefficients_!G$12- _coefficients_!G$2)/_coefficients_!G$7</f>
        <v>-0.19471367179431767</v>
      </c>
      <c r="H389">
        <f>(_coefficients_!H$2 - _raw_predictions_!H389*(1-_raw_predictions_!$M389*'Score Dashboard'!$B$2) - _raw_predictions_!$M389*'Score Dashboard'!$B$2*_coefficients_!H$12)/_coefficients_!H$7</f>
        <v>0.62927374678454739</v>
      </c>
      <c r="I389">
        <f>(1-_raw_predictions_!$M389*'Score Dashboard'!$B$2) * _raw_predictions_!I389/_coefficients_!L$2 * (_raw_predictions_!J389-_coefficients_!I$2)/_coefficients_!I$7</f>
        <v>2.5877235064439833E-4</v>
      </c>
      <c r="J389">
        <f>(1-_raw_predictions_!$M389*'Score Dashboard'!$B$2) *_raw_predictions_!K389/_coefficients_!M$2 * (_raw_predictions_!L389-_coefficients_!J$2)/_coefficients_!J$7</f>
        <v>-0.27397167814935924</v>
      </c>
      <c r="K389">
        <f t="shared" si="6"/>
        <v>-2.8018381090974267</v>
      </c>
    </row>
    <row r="390" spans="1:11">
      <c r="A390" t="str">
        <f>_raw_predictions_!A390</f>
        <v>Jordan McLaughlin</v>
      </c>
      <c r="B390">
        <f>(_raw_predictions_!B390*(1-_raw_predictions_!$M390*'Score Dashboard'!$B$2) + 'Score Dashboard'!$B$2*_raw_predictions_!$M390*_coefficients_!B$12- _coefficients_!B$2)/_coefficients_!B$7</f>
        <v>-0.96692334795856938</v>
      </c>
      <c r="C390">
        <f>(_raw_predictions_!C390*(1-_raw_predictions_!$M390*'Score Dashboard'!$B$2) + 'Score Dashboard'!$B$2*_raw_predictions_!$M390*_coefficients_!C$12- _coefficients_!C$2)/_coefficients_!C$7</f>
        <v>-0.89534866737770069</v>
      </c>
      <c r="D390">
        <f>(_raw_predictions_!D390*(1-_raw_predictions_!$M390*'Score Dashboard'!$B$2) + 'Score Dashboard'!$B$2*_raw_predictions_!$M390*_coefficients_!D$12- _coefficients_!D$2)/_coefficients_!D$7</f>
        <v>-0.27739173329197508</v>
      </c>
      <c r="E390">
        <f>(_raw_predictions_!E390*(1-_raw_predictions_!$M390*'Score Dashboard'!$B$2) + 'Score Dashboard'!$B$2*_raw_predictions_!$M390*_coefficients_!E$12- _coefficients_!E$2)/_coefficients_!E$7</f>
        <v>-0.15743261156881519</v>
      </c>
      <c r="F390">
        <f>(_raw_predictions_!F390*(1-_raw_predictions_!$M390*'Score Dashboard'!$B$2) + 'Score Dashboard'!$B$2*_raw_predictions_!$M390*_coefficients_!F$12- _coefficients_!F$2)/_coefficients_!F$7</f>
        <v>-0.59123538733551351</v>
      </c>
      <c r="G390">
        <f>(_raw_predictions_!G390*(1-_raw_predictions_!$M390*'Score Dashboard'!$B$2) + 'Score Dashboard'!$B$2*_raw_predictions_!$M390*_coefficients_!G$12- _coefficients_!G$2)/_coefficients_!G$7</f>
        <v>-0.54795474868244276</v>
      </c>
      <c r="H390">
        <f>(_coefficients_!H$2 - _raw_predictions_!H390*(1-_raw_predictions_!$M390*'Score Dashboard'!$B$2) - _raw_predictions_!$M390*'Score Dashboard'!$B$2*_coefficients_!H$12)/_coefficients_!H$7</f>
        <v>0.68136316578895095</v>
      </c>
      <c r="I390">
        <f>(1-_raw_predictions_!$M390*'Score Dashboard'!$B$2) * _raw_predictions_!I390/_coefficients_!L$2 * (_raw_predictions_!J390-_coefficients_!I$2)/_coefficients_!I$7</f>
        <v>-5.5993716222400543E-3</v>
      </c>
      <c r="J390">
        <f>(1-_raw_predictions_!$M390*'Score Dashboard'!$B$2) *_raw_predictions_!K390/_coefficients_!M$2 * (_raw_predictions_!L390-_coefficients_!J$2)/_coefficients_!J$7</f>
        <v>-0.11814237104832236</v>
      </c>
      <c r="K390">
        <f t="shared" si="6"/>
        <v>-2.8786650730966286</v>
      </c>
    </row>
    <row r="391" spans="1:11">
      <c r="A391" t="str">
        <f>_raw_predictions_!A391</f>
        <v>Jordan Hall</v>
      </c>
      <c r="B391">
        <f>(_raw_predictions_!B391*(1-_raw_predictions_!$M391*'Score Dashboard'!$B$2) + 'Score Dashboard'!$B$2*_raw_predictions_!$M391*_coefficients_!B$12- _coefficients_!B$2)/_coefficients_!B$7</f>
        <v>-0.84128760107131206</v>
      </c>
      <c r="C391">
        <f>(_raw_predictions_!C391*(1-_raw_predictions_!$M391*'Score Dashboard'!$B$2) + 'Score Dashboard'!$B$2*_raw_predictions_!$M391*_coefficients_!C$12- _coefficients_!C$2)/_coefficients_!C$7</f>
        <v>-0.74260692551494711</v>
      </c>
      <c r="D391">
        <f>(_raw_predictions_!D391*(1-_raw_predictions_!$M391*'Score Dashboard'!$B$2) + 'Score Dashboard'!$B$2*_raw_predictions_!$M391*_coefficients_!D$12- _coefficients_!D$2)/_coefficients_!D$7</f>
        <v>-0.65938748652389267</v>
      </c>
      <c r="E391">
        <f>(_raw_predictions_!E391*(1-_raw_predictions_!$M391*'Score Dashboard'!$B$2) + 'Score Dashboard'!$B$2*_raw_predictions_!$M391*_coefficients_!E$12- _coefficients_!E$2)/_coefficients_!E$7</f>
        <v>-0.56876092837446268</v>
      </c>
      <c r="F391">
        <f>(_raw_predictions_!F391*(1-_raw_predictions_!$M391*'Score Dashboard'!$B$2) + 'Score Dashboard'!$B$2*_raw_predictions_!$M391*_coefficients_!F$12- _coefficients_!F$2)/_coefficients_!F$7</f>
        <v>-0.47219064059897314</v>
      </c>
      <c r="G391">
        <f>(_raw_predictions_!G391*(1-_raw_predictions_!$M391*'Score Dashboard'!$B$2) + 'Score Dashboard'!$B$2*_raw_predictions_!$M391*_coefficients_!G$12- _coefficients_!G$2)/_coefficients_!G$7</f>
        <v>-0.52806288111340172</v>
      </c>
      <c r="H391">
        <f>(_coefficients_!H$2 - _raw_predictions_!H391*(1-_raw_predictions_!$M391*'Score Dashboard'!$B$2) - _raw_predictions_!$M391*'Score Dashboard'!$B$2*_coefficients_!H$12)/_coefficients_!H$7</f>
        <v>0.66000428951994417</v>
      </c>
      <c r="I391">
        <f>(1-_raw_predictions_!$M391*'Score Dashboard'!$B$2) * _raw_predictions_!I391/_coefficients_!L$2 * (_raw_predictions_!J391-_coefficients_!I$2)/_coefficients_!I$7</f>
        <v>-3.002676647129035E-2</v>
      </c>
      <c r="J391">
        <f>(1-_raw_predictions_!$M391*'Score Dashboard'!$B$2) *_raw_predictions_!K391/_coefficients_!M$2 * (_raw_predictions_!L391-_coefficients_!J$2)/_coefficients_!J$7</f>
        <v>-6.3338942708074178E-2</v>
      </c>
      <c r="K391">
        <f t="shared" si="6"/>
        <v>-3.2456578828564098</v>
      </c>
    </row>
    <row r="392" spans="1:11">
      <c r="A392" t="str">
        <f>_raw_predictions_!A392</f>
        <v>Jordan Goodwin</v>
      </c>
      <c r="B392">
        <f>(_raw_predictions_!B392*(1-_raw_predictions_!$M392*'Score Dashboard'!$B$2) + 'Score Dashboard'!$B$2*_raw_predictions_!$M392*_coefficients_!B$12- _coefficients_!B$2)/_coefficients_!B$7</f>
        <v>-0.77323333008636852</v>
      </c>
      <c r="C392">
        <f>(_raw_predictions_!C392*(1-_raw_predictions_!$M392*'Score Dashboard'!$B$2) + 'Score Dashboard'!$B$2*_raw_predictions_!$M392*_coefficients_!C$12- _coefficients_!C$2)/_coefficients_!C$7</f>
        <v>-0.46955074127501761</v>
      </c>
      <c r="D392">
        <f>(_raw_predictions_!D392*(1-_raw_predictions_!$M392*'Score Dashboard'!$B$2) + 'Score Dashboard'!$B$2*_raw_predictions_!$M392*_coefficients_!D$12- _coefficients_!D$2)/_coefficients_!D$7</f>
        <v>-0.37972103125941975</v>
      </c>
      <c r="E392">
        <f>(_raw_predictions_!E392*(1-_raw_predictions_!$M392*'Score Dashboard'!$B$2) + 'Score Dashboard'!$B$2*_raw_predictions_!$M392*_coefficients_!E$12- _coefficients_!E$2)/_coefficients_!E$7</f>
        <v>-0.15966575301964833</v>
      </c>
      <c r="F392">
        <f>(_raw_predictions_!F392*(1-_raw_predictions_!$M392*'Score Dashboard'!$B$2) + 'Score Dashboard'!$B$2*_raw_predictions_!$M392*_coefficients_!F$12- _coefficients_!F$2)/_coefficients_!F$7</f>
        <v>-0.28466284081950816</v>
      </c>
      <c r="G392">
        <f>(_raw_predictions_!G392*(1-_raw_predictions_!$M392*'Score Dashboard'!$B$2) + 'Score Dashboard'!$B$2*_raw_predictions_!$M392*_coefficients_!G$12- _coefficients_!G$2)/_coefficients_!G$7</f>
        <v>-0.44681958438989083</v>
      </c>
      <c r="H392">
        <f>(_coefficients_!H$2 - _raw_predictions_!H392*(1-_raw_predictions_!$M392*'Score Dashboard'!$B$2) - _raw_predictions_!$M392*'Score Dashboard'!$B$2*_coefficients_!H$12)/_coefficients_!H$7</f>
        <v>0.58512115261017128</v>
      </c>
      <c r="I392">
        <f>(1-_raw_predictions_!$M392*'Score Dashboard'!$B$2) * _raw_predictions_!I392/_coefficients_!L$2 * (_raw_predictions_!J392-_coefficients_!I$2)/_coefficients_!I$7</f>
        <v>-3.2241684908016273E-2</v>
      </c>
      <c r="J392">
        <f>(1-_raw_predictions_!$M392*'Score Dashboard'!$B$2) *_raw_predictions_!K392/_coefficients_!M$2 * (_raw_predictions_!L392-_coefficients_!J$2)/_coefficients_!J$7</f>
        <v>-0.15684656984492382</v>
      </c>
      <c r="K392">
        <f t="shared" si="6"/>
        <v>-2.1176203829926217</v>
      </c>
    </row>
    <row r="393" spans="1:11">
      <c r="A393" t="str">
        <f>_raw_predictions_!A393</f>
        <v>Jordan Clarkson</v>
      </c>
      <c r="B393">
        <f>(_raw_predictions_!B393*(1-_raw_predictions_!$M393*'Score Dashboard'!$B$2) + 'Score Dashboard'!$B$2*_raw_predictions_!$M393*_coefficients_!B$12- _coefficients_!B$2)/_coefficients_!B$7</f>
        <v>0.24673692400908878</v>
      </c>
      <c r="C393">
        <f>(_raw_predictions_!C393*(1-_raw_predictions_!$M393*'Score Dashboard'!$B$2) + 'Score Dashboard'!$B$2*_raw_predictions_!$M393*_coefficients_!C$12- _coefficients_!C$2)/_coefficients_!C$7</f>
        <v>-0.4528696137140566</v>
      </c>
      <c r="D393">
        <f>(_raw_predictions_!D393*(1-_raw_predictions_!$M393*'Score Dashboard'!$B$2) + 'Score Dashboard'!$B$2*_raw_predictions_!$M393*_coefficients_!D$12- _coefficients_!D$2)/_coefficients_!D$7</f>
        <v>0.1830588976586088</v>
      </c>
      <c r="E393">
        <f>(_raw_predictions_!E393*(1-_raw_predictions_!$M393*'Score Dashboard'!$B$2) + 'Score Dashboard'!$B$2*_raw_predictions_!$M393*_coefficients_!E$12- _coefficients_!E$2)/_coefficients_!E$7</f>
        <v>-0.25661439117229978</v>
      </c>
      <c r="F393">
        <f>(_raw_predictions_!F393*(1-_raw_predictions_!$M393*'Score Dashboard'!$B$2) + 'Score Dashboard'!$B$2*_raw_predictions_!$M393*_coefficients_!F$12- _coefficients_!F$2)/_coefficients_!F$7</f>
        <v>-0.52504463385585098</v>
      </c>
      <c r="G393">
        <f>(_raw_predictions_!G393*(1-_raw_predictions_!$M393*'Score Dashboard'!$B$2) + 'Score Dashboard'!$B$2*_raw_predictions_!$M393*_coefficients_!G$12- _coefficients_!G$2)/_coefficients_!G$7</f>
        <v>0.67012528872646715</v>
      </c>
      <c r="H393">
        <f>(_coefficients_!H$2 - _raw_predictions_!H393*(1-_raw_predictions_!$M393*'Score Dashboard'!$B$2) - _raw_predictions_!$M393*'Score Dashboard'!$B$2*_coefficients_!H$12)/_coefficients_!H$7</f>
        <v>-0.48738567639167868</v>
      </c>
      <c r="I393">
        <f>(1-_raw_predictions_!$M393*'Score Dashboard'!$B$2) * _raw_predictions_!I393/_coefficients_!L$2 * (_raw_predictions_!J393-_coefficients_!I$2)/_coefficients_!I$7</f>
        <v>9.440824676770701E-2</v>
      </c>
      <c r="J393">
        <f>(1-_raw_predictions_!$M393*'Score Dashboard'!$B$2) *_raw_predictions_!K393/_coefficients_!M$2 * (_raw_predictions_!L393-_coefficients_!J$2)/_coefficients_!J$7</f>
        <v>-0.58049449895657357</v>
      </c>
      <c r="K393">
        <f t="shared" si="6"/>
        <v>-1.1080794569285879</v>
      </c>
    </row>
    <row r="394" spans="1:11">
      <c r="A394" t="str">
        <f>_raw_predictions_!A394</f>
        <v>Jonathan Kuminga</v>
      </c>
      <c r="B394">
        <f>(_raw_predictions_!B394*(1-_raw_predictions_!$M394*'Score Dashboard'!$B$2) + 'Score Dashboard'!$B$2*_raw_predictions_!$M394*_coefficients_!B$12- _coefficients_!B$2)/_coefficients_!B$7</f>
        <v>-0.49526413172117278</v>
      </c>
      <c r="C394">
        <f>(_raw_predictions_!C394*(1-_raw_predictions_!$M394*'Score Dashboard'!$B$2) + 'Score Dashboard'!$B$2*_raw_predictions_!$M394*_coefficients_!C$12- _coefficients_!C$2)/_coefficients_!C$7</f>
        <v>-0.40349263888286763</v>
      </c>
      <c r="D394">
        <f>(_raw_predictions_!D394*(1-_raw_predictions_!$M394*'Score Dashboard'!$B$2) + 'Score Dashboard'!$B$2*_raw_predictions_!$M394*_coefficients_!D$12- _coefficients_!D$2)/_coefficients_!D$7</f>
        <v>-0.4932363480291016</v>
      </c>
      <c r="E394">
        <f>(_raw_predictions_!E394*(1-_raw_predictions_!$M394*'Score Dashboard'!$B$2) + 'Score Dashboard'!$B$2*_raw_predictions_!$M394*_coefficients_!E$12- _coefficients_!E$2)/_coefficients_!E$7</f>
        <v>-0.26450344139365123</v>
      </c>
      <c r="F394">
        <f>(_raw_predictions_!F394*(1-_raw_predictions_!$M394*'Score Dashboard'!$B$2) + 'Score Dashboard'!$B$2*_raw_predictions_!$M394*_coefficients_!F$12- _coefficients_!F$2)/_coefficients_!F$7</f>
        <v>-0.17522873011251783</v>
      </c>
      <c r="G394">
        <f>(_raw_predictions_!G394*(1-_raw_predictions_!$M394*'Score Dashboard'!$B$2) + 'Score Dashboard'!$B$2*_raw_predictions_!$M394*_coefficients_!G$12- _coefficients_!G$2)/_coefficients_!G$7</f>
        <v>-0.4472259899786199</v>
      </c>
      <c r="H394">
        <f>(_coefficients_!H$2 - _raw_predictions_!H394*(1-_raw_predictions_!$M394*'Score Dashboard'!$B$2) - _raw_predictions_!$M394*'Score Dashboard'!$B$2*_coefficients_!H$12)/_coefficients_!H$7</f>
        <v>0.3295191524050492</v>
      </c>
      <c r="I394">
        <f>(1-_raw_predictions_!$M394*'Score Dashboard'!$B$2) * _raw_predictions_!I394/_coefficients_!L$2 * (_raw_predictions_!J394-_coefficients_!I$2)/_coefficients_!I$7</f>
        <v>-0.2520124742798549</v>
      </c>
      <c r="J394">
        <f>(1-_raw_predictions_!$M394*'Score Dashboard'!$B$2) *_raw_predictions_!K394/_coefficients_!M$2 * (_raw_predictions_!L394-_coefficients_!J$2)/_coefficients_!J$7</f>
        <v>0.12237108887729738</v>
      </c>
      <c r="K394">
        <f t="shared" si="6"/>
        <v>-2.0790735131154392</v>
      </c>
    </row>
    <row r="395" spans="1:11">
      <c r="A395" t="str">
        <f>_raw_predictions_!A395</f>
        <v>Jonas Valanciunas</v>
      </c>
      <c r="B395">
        <f>(_raw_predictions_!B395*(1-_raw_predictions_!$M395*'Score Dashboard'!$B$2) + 'Score Dashboard'!$B$2*_raw_predictions_!$M395*_coefficients_!B$12- _coefficients_!B$2)/_coefficients_!B$7</f>
        <v>-0.14228487745882221</v>
      </c>
      <c r="C395">
        <f>(_raw_predictions_!C395*(1-_raw_predictions_!$M395*'Score Dashboard'!$B$2) + 'Score Dashboard'!$B$2*_raw_predictions_!$M395*_coefficients_!C$12- _coefficients_!C$2)/_coefficients_!C$7</f>
        <v>1.07700265485391</v>
      </c>
      <c r="D395">
        <f>(_raw_predictions_!D395*(1-_raw_predictions_!$M395*'Score Dashboard'!$B$2) + 'Score Dashboard'!$B$2*_raw_predictions_!$M395*_coefficients_!D$12- _coefficients_!D$2)/_coefficients_!D$7</f>
        <v>-0.51509007152233965</v>
      </c>
      <c r="E395">
        <f>(_raw_predictions_!E395*(1-_raw_predictions_!$M395*'Score Dashboard'!$B$2) + 'Score Dashboard'!$B$2*_raw_predictions_!$M395*_coefficients_!E$12- _coefficients_!E$2)/_coefficients_!E$7</f>
        <v>-0.69405009973280318</v>
      </c>
      <c r="F395">
        <f>(_raw_predictions_!F395*(1-_raw_predictions_!$M395*'Score Dashboard'!$B$2) + 'Score Dashboard'!$B$2*_raw_predictions_!$M395*_coefficients_!F$12- _coefficients_!F$2)/_coefficients_!F$7</f>
        <v>4.4608250132376785E-2</v>
      </c>
      <c r="G395">
        <f>(_raw_predictions_!G395*(1-_raw_predictions_!$M395*'Score Dashboard'!$B$2) + 'Score Dashboard'!$B$2*_raw_predictions_!$M395*_coefficients_!G$12- _coefficients_!G$2)/_coefficients_!G$7</f>
        <v>-0.70107707148515308</v>
      </c>
      <c r="H395">
        <f>(_coefficients_!H$2 - _raw_predictions_!H395*(1-_raw_predictions_!$M395*'Score Dashboard'!$B$2) - _raw_predictions_!$M395*'Score Dashboard'!$B$2*_coefficients_!H$12)/_coefficients_!H$7</f>
        <v>-0.1441590189153111</v>
      </c>
      <c r="I395">
        <f>(1-_raw_predictions_!$M395*'Score Dashboard'!$B$2) * _raw_predictions_!I395/_coefficients_!L$2 * (_raw_predictions_!J395-_coefficients_!I$2)/_coefficients_!I$7</f>
        <v>3.6609566936393723E-2</v>
      </c>
      <c r="J395">
        <f>(1-_raw_predictions_!$M395*'Score Dashboard'!$B$2) *_raw_predictions_!K395/_coefficients_!M$2 * (_raw_predictions_!L395-_coefficients_!J$2)/_coefficients_!J$7</f>
        <v>0.50391966325619375</v>
      </c>
      <c r="K395">
        <f t="shared" si="6"/>
        <v>-0.53452100393555502</v>
      </c>
    </row>
    <row r="396" spans="1:11">
      <c r="A396" t="str">
        <f>_raw_predictions_!A396</f>
        <v>Johnny Davis</v>
      </c>
      <c r="B396">
        <f>(_raw_predictions_!B396*(1-_raw_predictions_!$M396*'Score Dashboard'!$B$2) + 'Score Dashboard'!$B$2*_raw_predictions_!$M396*_coefficients_!B$12- _coefficients_!B$2)/_coefficients_!B$7</f>
        <v>-0.79510325428993245</v>
      </c>
      <c r="C396">
        <f>(_raw_predictions_!C396*(1-_raw_predictions_!$M396*'Score Dashboard'!$B$2) + 'Score Dashboard'!$B$2*_raw_predictions_!$M396*_coefficients_!C$12- _coefficients_!C$2)/_coefficients_!C$7</f>
        <v>-0.81173908654637561</v>
      </c>
      <c r="D396">
        <f>(_raw_predictions_!D396*(1-_raw_predictions_!$M396*'Score Dashboard'!$B$2) + 'Score Dashboard'!$B$2*_raw_predictions_!$M396*_coefficients_!D$12- _coefficients_!D$2)/_coefficients_!D$7</f>
        <v>-0.72997895461404183</v>
      </c>
      <c r="E396">
        <f>(_raw_predictions_!E396*(1-_raw_predictions_!$M396*'Score Dashboard'!$B$2) + 'Score Dashboard'!$B$2*_raw_predictions_!$M396*_coefficients_!E$12- _coefficients_!E$2)/_coefficients_!E$7</f>
        <v>-0.58557303764312085</v>
      </c>
      <c r="F396">
        <f>(_raw_predictions_!F396*(1-_raw_predictions_!$M396*'Score Dashboard'!$B$2) + 'Score Dashboard'!$B$2*_raw_predictions_!$M396*_coefficients_!F$12- _coefficients_!F$2)/_coefficients_!F$7</f>
        <v>-0.4658149042283346</v>
      </c>
      <c r="G396">
        <f>(_raw_predictions_!G396*(1-_raw_predictions_!$M396*'Score Dashboard'!$B$2) + 'Score Dashboard'!$B$2*_raw_predictions_!$M396*_coefficients_!G$12- _coefficients_!G$2)/_coefficients_!G$7</f>
        <v>-0.44659335757883717</v>
      </c>
      <c r="H396">
        <f>(_coefficients_!H$2 - _raw_predictions_!H396*(1-_raw_predictions_!$M396*'Score Dashboard'!$B$2) - _raw_predictions_!$M396*'Score Dashboard'!$B$2*_coefficients_!H$12)/_coefficients_!H$7</f>
        <v>0.67264364526496523</v>
      </c>
      <c r="I396">
        <f>(1-_raw_predictions_!$M396*'Score Dashboard'!$B$2) * _raw_predictions_!I396/_coefficients_!L$2 * (_raw_predictions_!J396-_coefficients_!I$2)/_coefficients_!I$7</f>
        <v>-9.7732512336763014E-2</v>
      </c>
      <c r="J396">
        <f>(1-_raw_predictions_!$M396*'Score Dashboard'!$B$2) *_raw_predictions_!K396/_coefficients_!M$2 * (_raw_predictions_!L396-_coefficients_!J$2)/_coefficients_!J$7</f>
        <v>-0.24684405173205279</v>
      </c>
      <c r="K396">
        <f t="shared" si="6"/>
        <v>-3.5067355137044931</v>
      </c>
    </row>
    <row r="397" spans="1:11">
      <c r="A397" t="str">
        <f>_raw_predictions_!A397</f>
        <v>Jayson Tatum</v>
      </c>
      <c r="B397">
        <f>(_raw_predictions_!B397*(1-_raw_predictions_!$M397*'Score Dashboard'!$B$2) + 'Score Dashboard'!$B$2*_raw_predictions_!$M397*_coefficients_!B$12- _coefficients_!B$2)/_coefficients_!B$7</f>
        <v>1.2114142976848419</v>
      </c>
      <c r="C397">
        <f>(_raw_predictions_!C397*(1-_raw_predictions_!$M397*'Score Dashboard'!$B$2) + 'Score Dashboard'!$B$2*_raw_predictions_!$M397*_coefficients_!C$12- _coefficients_!C$2)/_coefficients_!C$7</f>
        <v>0.67633410610914135</v>
      </c>
      <c r="D397">
        <f>(_raw_predictions_!D397*(1-_raw_predictions_!$M397*'Score Dashboard'!$B$2) + 'Score Dashboard'!$B$2*_raw_predictions_!$M397*_coefficients_!D$12- _coefficients_!D$2)/_coefficients_!D$7</f>
        <v>0.42432092159347662</v>
      </c>
      <c r="E397">
        <f>(_raw_predictions_!E397*(1-_raw_predictions_!$M397*'Score Dashboard'!$B$2) + 'Score Dashboard'!$B$2*_raw_predictions_!$M397*_coefficients_!E$12- _coefficients_!E$2)/_coefficients_!E$7</f>
        <v>0.25778929842069837</v>
      </c>
      <c r="F397">
        <f>(_raw_predictions_!F397*(1-_raw_predictions_!$M397*'Score Dashboard'!$B$2) + 'Score Dashboard'!$B$2*_raw_predictions_!$M397*_coefficients_!F$12- _coefficients_!F$2)/_coefficients_!F$7</f>
        <v>3.7717646994330452E-2</v>
      </c>
      <c r="G397">
        <f>(_raw_predictions_!G397*(1-_raw_predictions_!$M397*'Score Dashboard'!$B$2) + 'Score Dashboard'!$B$2*_raw_predictions_!$M397*_coefficients_!G$12- _coefficients_!G$2)/_coefficients_!G$7</f>
        <v>0.86745607233520816</v>
      </c>
      <c r="H397">
        <f>(_coefficients_!H$2 - _raw_predictions_!H397*(1-_raw_predictions_!$M397*'Score Dashboard'!$B$2) - _raw_predictions_!$M397*'Score Dashboard'!$B$2*_coefficients_!H$12)/_coefficients_!H$7</f>
        <v>-0.7276515284378049</v>
      </c>
      <c r="I397">
        <f>(1-_raw_predictions_!$M397*'Score Dashboard'!$B$2) * _raw_predictions_!I397/_coefficients_!L$2 * (_raw_predictions_!J397-_coefficients_!I$2)/_coefficients_!I$7</f>
        <v>0.60326858735767497</v>
      </c>
      <c r="J397">
        <f>(1-_raw_predictions_!$M397*'Score Dashboard'!$B$2) *_raw_predictions_!K397/_coefficients_!M$2 * (_raw_predictions_!L397-_coefficients_!J$2)/_coefficients_!J$7</f>
        <v>-0.32662272641583151</v>
      </c>
      <c r="K397">
        <f t="shared" si="6"/>
        <v>3.0240266756417351</v>
      </c>
    </row>
    <row r="398" spans="1:11">
      <c r="A398" t="str">
        <f>_raw_predictions_!A398</f>
        <v>John Wall</v>
      </c>
      <c r="B398">
        <f>(_raw_predictions_!B398*(1-_raw_predictions_!$M398*'Score Dashboard'!$B$2) + 'Score Dashboard'!$B$2*_raw_predictions_!$M398*_coefficients_!B$12- _coefficients_!B$2)/_coefficients_!B$7</f>
        <v>-0.59867724801315314</v>
      </c>
      <c r="C398">
        <f>(_raw_predictions_!C398*(1-_raw_predictions_!$M398*'Score Dashboard'!$B$2) + 'Score Dashboard'!$B$2*_raw_predictions_!$M398*_coefficients_!C$12- _coefficients_!C$2)/_coefficients_!C$7</f>
        <v>-0.74491156611656828</v>
      </c>
      <c r="D398">
        <f>(_raw_predictions_!D398*(1-_raw_predictions_!$M398*'Score Dashboard'!$B$2) + 'Score Dashboard'!$B$2*_raw_predictions_!$M398*_coefficients_!D$12- _coefficients_!D$2)/_coefficients_!D$7</f>
        <v>6.944100829412389E-2</v>
      </c>
      <c r="E398">
        <f>(_raw_predictions_!E398*(1-_raw_predictions_!$M398*'Score Dashboard'!$B$2) + 'Score Dashboard'!$B$2*_raw_predictions_!$M398*_coefficients_!E$12- _coefficients_!E$2)/_coefficients_!E$7</f>
        <v>-0.30882560256943797</v>
      </c>
      <c r="F398">
        <f>(_raw_predictions_!F398*(1-_raw_predictions_!$M398*'Score Dashboard'!$B$2) + 'Score Dashboard'!$B$2*_raw_predictions_!$M398*_coefficients_!F$12- _coefficients_!F$2)/_coefficients_!F$7</f>
        <v>-0.31964454984301732</v>
      </c>
      <c r="G398">
        <f>(_raw_predictions_!G398*(1-_raw_predictions_!$M398*'Score Dashboard'!$B$2) + 'Score Dashboard'!$B$2*_raw_predictions_!$M398*_coefficients_!G$12- _coefficients_!G$2)/_coefficients_!G$7</f>
        <v>-0.43714468774616583</v>
      </c>
      <c r="H398">
        <f>(_coefficients_!H$2 - _raw_predictions_!H398*(1-_raw_predictions_!$M398*'Score Dashboard'!$B$2) - _raw_predictions_!$M398*'Score Dashboard'!$B$2*_coefficients_!H$12)/_coefficients_!H$7</f>
        <v>-1.7626372555263295E-2</v>
      </c>
      <c r="I398">
        <f>(1-_raw_predictions_!$M398*'Score Dashboard'!$B$2) * _raw_predictions_!I398/_coefficients_!L$2 * (_raw_predictions_!J398-_coefficients_!I$2)/_coefficients_!I$7</f>
        <v>-0.18990404604387251</v>
      </c>
      <c r="J398">
        <f>(1-_raw_predictions_!$M398*'Score Dashboard'!$B$2) *_raw_predictions_!K398/_coefficients_!M$2 * (_raw_predictions_!L398-_coefficients_!J$2)/_coefficients_!J$7</f>
        <v>-0.24364921175501358</v>
      </c>
      <c r="K398">
        <f t="shared" si="6"/>
        <v>-2.7909422763483684</v>
      </c>
    </row>
    <row r="399" spans="1:11">
      <c r="A399" t="str">
        <f>_raw_predictions_!A399</f>
        <v>John Collins</v>
      </c>
      <c r="B399">
        <f>(_raw_predictions_!B399*(1-_raw_predictions_!$M399*'Score Dashboard'!$B$2) + 'Score Dashboard'!$B$2*_raw_predictions_!$M399*_coefficients_!B$12- _coefficients_!B$2)/_coefficients_!B$7</f>
        <v>-9.1763294444435081E-2</v>
      </c>
      <c r="C399">
        <f>(_raw_predictions_!C399*(1-_raw_predictions_!$M399*'Score Dashboard'!$B$2) + 'Score Dashboard'!$B$2*_raw_predictions_!$M399*_coefficients_!C$12- _coefficients_!C$2)/_coefficients_!C$7</f>
        <v>0.21142994441920715</v>
      </c>
      <c r="D399">
        <f>(_raw_predictions_!D399*(1-_raw_predictions_!$M399*'Score Dashboard'!$B$2) + 'Score Dashboard'!$B$2*_raw_predictions_!$M399*_coefficients_!D$12- _coefficients_!D$2)/_coefficients_!D$7</f>
        <v>-0.68637399504513696</v>
      </c>
      <c r="E399">
        <f>(_raw_predictions_!E399*(1-_raw_predictions_!$M399*'Score Dashboard'!$B$2) + 'Score Dashboard'!$B$2*_raw_predictions_!$M399*_coefficients_!E$12- _coefficients_!E$2)/_coefficients_!E$7</f>
        <v>-0.3631236256406879</v>
      </c>
      <c r="F399">
        <f>(_raw_predictions_!F399*(1-_raw_predictions_!$M399*'Score Dashboard'!$B$2) + 'Score Dashboard'!$B$2*_raw_predictions_!$M399*_coefficients_!F$12- _coefficients_!F$2)/_coefficients_!F$7</f>
        <v>0.38144332173139806</v>
      </c>
      <c r="G399">
        <f>(_raw_predictions_!G399*(1-_raw_predictions_!$M399*'Score Dashboard'!$B$2) + 'Score Dashboard'!$B$2*_raw_predictions_!$M399*_coefficients_!G$12- _coefficients_!G$2)/_coefficients_!G$7</f>
        <v>-0.24636244737327917</v>
      </c>
      <c r="H399">
        <f>(_coefficients_!H$2 - _raw_predictions_!H399*(1-_raw_predictions_!$M399*'Score Dashboard'!$B$2) - _raw_predictions_!$M399*'Score Dashboard'!$B$2*_coefficients_!H$12)/_coefficients_!H$7</f>
        <v>0.41257486971747187</v>
      </c>
      <c r="I399">
        <f>(1-_raw_predictions_!$M399*'Score Dashboard'!$B$2) * _raw_predictions_!I399/_coefficients_!L$2 * (_raw_predictions_!J399-_coefficients_!I$2)/_coefficients_!I$7</f>
        <v>1.3897578530016245E-2</v>
      </c>
      <c r="J399">
        <f>(1-_raw_predictions_!$M399*'Score Dashboard'!$B$2) *_raw_predictions_!K399/_coefficients_!M$2 * (_raw_predictions_!L399-_coefficients_!J$2)/_coefficients_!J$7</f>
        <v>0.15312763070755592</v>
      </c>
      <c r="K399">
        <f t="shared" si="6"/>
        <v>-0.21515001739788991</v>
      </c>
    </row>
    <row r="400" spans="1:11">
      <c r="A400" t="str">
        <f>_raw_predictions_!A400</f>
        <v>Joel Embiid</v>
      </c>
      <c r="B400">
        <f>(_raw_predictions_!B400*(1-_raw_predictions_!$M400*'Score Dashboard'!$B$2) + 'Score Dashboard'!$B$2*_raw_predictions_!$M400*_coefficients_!B$12- _coefficients_!B$2)/_coefficients_!B$7</f>
        <v>1.2597608103154654</v>
      </c>
      <c r="C400">
        <f>(_raw_predictions_!C400*(1-_raw_predictions_!$M400*'Score Dashboard'!$B$2) + 'Score Dashboard'!$B$2*_raw_predictions_!$M400*_coefficients_!C$12- _coefficients_!C$2)/_coefficients_!C$7</f>
        <v>1.055753254498029</v>
      </c>
      <c r="D400">
        <f>(_raw_predictions_!D400*(1-_raw_predictions_!$M400*'Score Dashboard'!$B$2) + 'Score Dashboard'!$B$2*_raw_predictions_!$M400*_coefficients_!D$12- _coefficients_!D$2)/_coefficients_!D$7</f>
        <v>0.16886004296329149</v>
      </c>
      <c r="E400">
        <f>(_raw_predictions_!E400*(1-_raw_predictions_!$M400*'Score Dashboard'!$B$2) + 'Score Dashboard'!$B$2*_raw_predictions_!$M400*_coefficients_!E$12- _coefficients_!E$2)/_coefficients_!E$7</f>
        <v>4.5043312957784583E-2</v>
      </c>
      <c r="F400">
        <f>(_raw_predictions_!F400*(1-_raw_predictions_!$M400*'Score Dashboard'!$B$2) + 'Score Dashboard'!$B$2*_raw_predictions_!$M400*_coefficients_!F$12- _coefficients_!F$2)/_coefficients_!F$7</f>
        <v>0.95179647296475522</v>
      </c>
      <c r="G400">
        <f>(_raw_predictions_!G400*(1-_raw_predictions_!$M400*'Score Dashboard'!$B$2) + 'Score Dashboard'!$B$2*_raw_predictions_!$M400*_coefficients_!G$12- _coefficients_!G$2)/_coefficients_!G$7</f>
        <v>-0.41954756823768247</v>
      </c>
      <c r="H400">
        <f>(_coefficients_!H$2 - _raw_predictions_!H400*(1-_raw_predictions_!$M400*'Score Dashboard'!$B$2) - _raw_predictions_!$M400*'Score Dashboard'!$B$2*_coefficients_!H$12)/_coefficients_!H$7</f>
        <v>-0.8492625042696379</v>
      </c>
      <c r="I400">
        <f>(1-_raw_predictions_!$M400*'Score Dashboard'!$B$2) * _raw_predictions_!I400/_coefficients_!L$2 * (_raw_predictions_!J400-_coefficients_!I$2)/_coefficients_!I$7</f>
        <v>0.51910670580889418</v>
      </c>
      <c r="J400">
        <f>(1-_raw_predictions_!$M400*'Score Dashboard'!$B$2) *_raw_predictions_!K400/_coefficients_!M$2 * (_raw_predictions_!L400-_coefficients_!J$2)/_coefficients_!J$7</f>
        <v>0.52537411938031131</v>
      </c>
      <c r="K400">
        <f t="shared" si="6"/>
        <v>3.2568846463812111</v>
      </c>
    </row>
    <row r="401" spans="1:11">
      <c r="A401" t="str">
        <f>_raw_predictions_!A401</f>
        <v>Joe Harris</v>
      </c>
      <c r="B401">
        <f>(_raw_predictions_!B401*(1-_raw_predictions_!$M401*'Score Dashboard'!$B$2) + 'Score Dashboard'!$B$2*_raw_predictions_!$M401*_coefficients_!B$12- _coefficients_!B$2)/_coefficients_!B$7</f>
        <v>-0.70682338400842826</v>
      </c>
      <c r="C401">
        <f>(_raw_predictions_!C401*(1-_raw_predictions_!$M401*'Score Dashboard'!$B$2) + 'Score Dashboard'!$B$2*_raw_predictions_!$M401*_coefficients_!C$12- _coefficients_!C$2)/_coefficients_!C$7</f>
        <v>-0.78722973915780337</v>
      </c>
      <c r="D401">
        <f>(_raw_predictions_!D401*(1-_raw_predictions_!$M401*'Score Dashboard'!$B$2) + 'Score Dashboard'!$B$2*_raw_predictions_!$M401*_coefficients_!D$12- _coefficients_!D$2)/_coefficients_!D$7</f>
        <v>-0.64144294185757755</v>
      </c>
      <c r="E401">
        <f>(_raw_predictions_!E401*(1-_raw_predictions_!$M401*'Score Dashboard'!$B$2) + 'Score Dashboard'!$B$2*_raw_predictions_!$M401*_coefficients_!E$12- _coefficients_!E$2)/_coefficients_!E$7</f>
        <v>-0.48851681558191301</v>
      </c>
      <c r="F401">
        <f>(_raw_predictions_!F401*(1-_raw_predictions_!$M401*'Score Dashboard'!$B$2) + 'Score Dashboard'!$B$2*_raw_predictions_!$M401*_coefficients_!F$12- _coefficients_!F$2)/_coefficients_!F$7</f>
        <v>-0.5410578197595648</v>
      </c>
      <c r="G401">
        <f>(_raw_predictions_!G401*(1-_raw_predictions_!$M401*'Score Dashboard'!$B$2) + 'Score Dashboard'!$B$2*_raw_predictions_!$M401*_coefficients_!G$12- _coefficients_!G$2)/_coefficients_!G$7</f>
        <v>6.5549905376263234E-2</v>
      </c>
      <c r="H401">
        <f>(_coefficients_!H$2 - _raw_predictions_!H401*(1-_raw_predictions_!$M401*'Score Dashboard'!$B$2) - _raw_predictions_!$M401*'Score Dashboard'!$B$2*_coefficients_!H$12)/_coefficients_!H$7</f>
        <v>0.74671539753492311</v>
      </c>
      <c r="I401">
        <f>(1-_raw_predictions_!$M401*'Score Dashboard'!$B$2) * _raw_predictions_!I401/_coefficients_!L$2 * (_raw_predictions_!J401-_coefficients_!I$2)/_coefficients_!I$7</f>
        <v>-2.8690440823068548E-2</v>
      </c>
      <c r="J401">
        <f>(1-_raw_predictions_!$M401*'Score Dashboard'!$B$2) *_raw_predictions_!K401/_coefficients_!M$2 * (_raw_predictions_!L401-_coefficients_!J$2)/_coefficients_!J$7</f>
        <v>-0.15771204881358003</v>
      </c>
      <c r="K401">
        <f t="shared" si="6"/>
        <v>-2.5392078870907486</v>
      </c>
    </row>
    <row r="402" spans="1:11">
      <c r="A402" t="str">
        <f>_raw_predictions_!A402</f>
        <v>Jock Landale</v>
      </c>
      <c r="B402">
        <f>(_raw_predictions_!B402*(1-_raw_predictions_!$M402*'Score Dashboard'!$B$2) + 'Score Dashboard'!$B$2*_raw_predictions_!$M402*_coefficients_!B$12- _coefficients_!B$2)/_coefficients_!B$7</f>
        <v>-0.80022738534118376</v>
      </c>
      <c r="C402">
        <f>(_raw_predictions_!C402*(1-_raw_predictions_!$M402*'Score Dashboard'!$B$2) + 'Score Dashboard'!$B$2*_raw_predictions_!$M402*_coefficients_!C$12- _coefficients_!C$2)/_coefficients_!C$7</f>
        <v>-0.38923654755315934</v>
      </c>
      <c r="D402">
        <f>(_raw_predictions_!D402*(1-_raw_predictions_!$M402*'Score Dashboard'!$B$2) + 'Score Dashboard'!$B$2*_raw_predictions_!$M402*_coefficients_!D$12- _coefficients_!D$2)/_coefficients_!D$7</f>
        <v>-0.77521328029387981</v>
      </c>
      <c r="E402">
        <f>(_raw_predictions_!E402*(1-_raw_predictions_!$M402*'Score Dashboard'!$B$2) + 'Score Dashboard'!$B$2*_raw_predictions_!$M402*_coefficients_!E$12- _coefficients_!E$2)/_coefficients_!E$7</f>
        <v>-0.71162495931320169</v>
      </c>
      <c r="F402">
        <f>(_raw_predictions_!F402*(1-_raw_predictions_!$M402*'Score Dashboard'!$B$2) + 'Score Dashboard'!$B$2*_raw_predictions_!$M402*_coefficients_!F$12- _coefficients_!F$2)/_coefficients_!F$7</f>
        <v>-0.27953078126127384</v>
      </c>
      <c r="G402">
        <f>(_raw_predictions_!G402*(1-_raw_predictions_!$M402*'Score Dashboard'!$B$2) + 'Score Dashboard'!$B$2*_raw_predictions_!$M402*_coefficients_!G$12- _coefficients_!G$2)/_coefficients_!G$7</f>
        <v>-0.69211280240788942</v>
      </c>
      <c r="H402">
        <f>(_coefficients_!H$2 - _raw_predictions_!H402*(1-_raw_predictions_!$M402*'Score Dashboard'!$B$2) - _raw_predictions_!$M402*'Score Dashboard'!$B$2*_coefficients_!H$12)/_coefficients_!H$7</f>
        <v>0.66842491410890637</v>
      </c>
      <c r="I402">
        <f>(1-_raw_predictions_!$M402*'Score Dashboard'!$B$2) * _raw_predictions_!I402/_coefficients_!L$2 * (_raw_predictions_!J402-_coefficients_!I$2)/_coefficients_!I$7</f>
        <v>-4.4102336393812818E-3</v>
      </c>
      <c r="J402">
        <f>(1-_raw_predictions_!$M402*'Score Dashboard'!$B$2) *_raw_predictions_!K402/_coefficients_!M$2 * (_raw_predictions_!L402-_coefficients_!J$2)/_coefficients_!J$7</f>
        <v>8.5883730484061241E-2</v>
      </c>
      <c r="K402">
        <f t="shared" si="6"/>
        <v>-2.8980473452170012</v>
      </c>
    </row>
    <row r="403" spans="1:11">
      <c r="A403" t="str">
        <f>_raw_predictions_!A403</f>
        <v>Jimmy Butler</v>
      </c>
      <c r="B403">
        <f>(_raw_predictions_!B403*(1-_raw_predictions_!$M403*'Score Dashboard'!$B$2) + 'Score Dashboard'!$B$2*_raw_predictions_!$M403*_coefficients_!B$12- _coefficients_!B$2)/_coefficients_!B$7</f>
        <v>0.29153842440423389</v>
      </c>
      <c r="C403">
        <f>(_raw_predictions_!C403*(1-_raw_predictions_!$M403*'Score Dashboard'!$B$2) + 'Score Dashboard'!$B$2*_raw_predictions_!$M403*_coefficients_!C$12- _coefficients_!C$2)/_coefficients_!C$7</f>
        <v>-0.19254205694717502</v>
      </c>
      <c r="D403">
        <f>(_raw_predictions_!D403*(1-_raw_predictions_!$M403*'Score Dashboard'!$B$2) + 'Score Dashboard'!$B$2*_raw_predictions_!$M403*_coefficients_!D$12- _coefficients_!D$2)/_coefficients_!D$7</f>
        <v>0.36745563482978416</v>
      </c>
      <c r="E403">
        <f>(_raw_predictions_!E403*(1-_raw_predictions_!$M403*'Score Dashboard'!$B$2) + 'Score Dashboard'!$B$2*_raw_predictions_!$M403*_coefficients_!E$12- _coefficients_!E$2)/_coefficients_!E$7</f>
        <v>0.65445815062642043</v>
      </c>
      <c r="F403">
        <f>(_raw_predictions_!F403*(1-_raw_predictions_!$M403*'Score Dashboard'!$B$2) + 'Score Dashboard'!$B$2*_raw_predictions_!$M403*_coefficients_!F$12- _coefficients_!F$2)/_coefficients_!F$7</f>
        <v>-0.39399585441864082</v>
      </c>
      <c r="G403">
        <f>(_raw_predictions_!G403*(1-_raw_predictions_!$M403*'Score Dashboard'!$B$2) + 'Score Dashboard'!$B$2*_raw_predictions_!$M403*_coefficients_!G$12- _coefficients_!G$2)/_coefficients_!G$7</f>
        <v>-0.66827437233041842</v>
      </c>
      <c r="H403">
        <f>(_coefficients_!H$2 - _raw_predictions_!H403*(1-_raw_predictions_!$M403*'Score Dashboard'!$B$2) - _raw_predictions_!$M403*'Score Dashboard'!$B$2*_coefficients_!H$12)/_coefficients_!H$7</f>
        <v>0.11852616691200801</v>
      </c>
      <c r="I403">
        <f>(1-_raw_predictions_!$M403*'Score Dashboard'!$B$2) * _raw_predictions_!I403/_coefficients_!L$2 * (_raw_predictions_!J403-_coefficients_!I$2)/_coefficients_!I$7</f>
        <v>0.39889378296410199</v>
      </c>
      <c r="J403">
        <f>(1-_raw_predictions_!$M403*'Score Dashboard'!$B$2) *_raw_predictions_!K403/_coefficients_!M$2 * (_raw_predictions_!L403-_coefficients_!J$2)/_coefficients_!J$7</f>
        <v>3.8508801577365595E-2</v>
      </c>
      <c r="K403">
        <f t="shared" si="6"/>
        <v>0.61456867761767975</v>
      </c>
    </row>
    <row r="404" spans="1:11">
      <c r="A404" t="str">
        <f>_raw_predictions_!A404</f>
        <v>Jevon Carter</v>
      </c>
      <c r="B404">
        <f>(_raw_predictions_!B404*(1-_raw_predictions_!$M404*'Score Dashboard'!$B$2) + 'Score Dashboard'!$B$2*_raw_predictions_!$M404*_coefficients_!B$12- _coefficients_!B$2)/_coefficients_!B$7</f>
        <v>-0.75312086934024502</v>
      </c>
      <c r="C404">
        <f>(_raw_predictions_!C404*(1-_raw_predictions_!$M404*'Score Dashboard'!$B$2) + 'Score Dashboard'!$B$2*_raw_predictions_!$M404*_coefficients_!C$12- _coefficients_!C$2)/_coefficients_!C$7</f>
        <v>-0.72217776366472664</v>
      </c>
      <c r="D404">
        <f>(_raw_predictions_!D404*(1-_raw_predictions_!$M404*'Score Dashboard'!$B$2) + 'Score Dashboard'!$B$2*_raw_predictions_!$M404*_coefficients_!D$12- _coefficients_!D$2)/_coefficients_!D$7</f>
        <v>-0.29346020569783976</v>
      </c>
      <c r="E404">
        <f>(_raw_predictions_!E404*(1-_raw_predictions_!$M404*'Score Dashboard'!$B$2) + 'Score Dashboard'!$B$2*_raw_predictions_!$M404*_coefficients_!E$12- _coefficients_!E$2)/_coefficients_!E$7</f>
        <v>-0.21075528760010642</v>
      </c>
      <c r="F404">
        <f>(_raw_predictions_!F404*(1-_raw_predictions_!$M404*'Score Dashboard'!$B$2) + 'Score Dashboard'!$B$2*_raw_predictions_!$M404*_coefficients_!F$12- _coefficients_!F$2)/_coefficients_!F$7</f>
        <v>-0.3699893029597579</v>
      </c>
      <c r="G404">
        <f>(_raw_predictions_!G404*(1-_raw_predictions_!$M404*'Score Dashboard'!$B$2) + 'Score Dashboard'!$B$2*_raw_predictions_!$M404*_coefficients_!G$12- _coefficients_!G$2)/_coefficients_!G$7</f>
        <v>4.764371281687301E-4</v>
      </c>
      <c r="H404">
        <f>(_coefficients_!H$2 - _raw_predictions_!H404*(1-_raw_predictions_!$M404*'Score Dashboard'!$B$2) - _raw_predictions_!$M404*'Score Dashboard'!$B$2*_coefficients_!H$12)/_coefficients_!H$7</f>
        <v>0.58474940992768465</v>
      </c>
      <c r="I404">
        <f>(1-_raw_predictions_!$M404*'Score Dashboard'!$B$2) * _raw_predictions_!I404/_coefficients_!L$2 * (_raw_predictions_!J404-_coefficients_!I$2)/_coefficients_!I$7</f>
        <v>1.8148754968240709E-2</v>
      </c>
      <c r="J404">
        <f>(1-_raw_predictions_!$M404*'Score Dashboard'!$B$2) *_raw_predictions_!K404/_coefficients_!M$2 * (_raw_predictions_!L404-_coefficients_!J$2)/_coefficients_!J$7</f>
        <v>-0.33232316568575865</v>
      </c>
      <c r="K404">
        <f t="shared" si="6"/>
        <v>-2.0784519929243404</v>
      </c>
    </row>
    <row r="405" spans="1:11">
      <c r="A405" t="str">
        <f>_raw_predictions_!A405</f>
        <v>Jericho Sims</v>
      </c>
      <c r="B405">
        <f>(_raw_predictions_!B405*(1-_raw_predictions_!$M405*'Score Dashboard'!$B$2) + 'Score Dashboard'!$B$2*_raw_predictions_!$M405*_coefficients_!B$12- _coefficients_!B$2)/_coefficients_!B$7</f>
        <v>-0.98650794982389167</v>
      </c>
      <c r="C405">
        <f>(_raw_predictions_!C405*(1-_raw_predictions_!$M405*'Score Dashboard'!$B$2) + 'Score Dashboard'!$B$2*_raw_predictions_!$M405*_coefficients_!C$12- _coefficients_!C$2)/_coefficients_!C$7</f>
        <v>-0.39376160964233892</v>
      </c>
      <c r="D405">
        <f>(_raw_predictions_!D405*(1-_raw_predictions_!$M405*'Score Dashboard'!$B$2) + 'Score Dashboard'!$B$2*_raw_predictions_!$M405*_coefficients_!D$12- _coefficients_!D$2)/_coefficients_!D$7</f>
        <v>-0.84973300003305208</v>
      </c>
      <c r="E405">
        <f>(_raw_predictions_!E405*(1-_raw_predictions_!$M405*'Score Dashboard'!$B$2) + 'Score Dashboard'!$B$2*_raw_predictions_!$M405*_coefficients_!E$12- _coefficients_!E$2)/_coefficients_!E$7</f>
        <v>-0.69958450961009078</v>
      </c>
      <c r="F405">
        <f>(_raw_predictions_!F405*(1-_raw_predictions_!$M405*'Score Dashboard'!$B$2) + 'Score Dashboard'!$B$2*_raw_predictions_!$M405*_coefficients_!F$12- _coefficients_!F$2)/_coefficients_!F$7</f>
        <v>-0.11314604714459546</v>
      </c>
      <c r="G405">
        <f>(_raw_predictions_!G405*(1-_raw_predictions_!$M405*'Score Dashboard'!$B$2) + 'Score Dashboard'!$B$2*_raw_predictions_!$M405*_coefficients_!G$12- _coefficients_!G$2)/_coefficients_!G$7</f>
        <v>-0.84035325639204306</v>
      </c>
      <c r="H405">
        <f>(_coefficients_!H$2 - _raw_predictions_!H405*(1-_raw_predictions_!$M405*'Score Dashboard'!$B$2) - _raw_predictions_!$M405*'Score Dashboard'!$B$2*_coefficients_!H$12)/_coefficients_!H$7</f>
        <v>0.77114347653676429</v>
      </c>
      <c r="I405">
        <f>(1-_raw_predictions_!$M405*'Score Dashboard'!$B$2) * _raw_predictions_!I405/_coefficients_!L$2 * (_raw_predictions_!J405-_coefficients_!I$2)/_coefficients_!I$7</f>
        <v>-7.4269758335107836E-2</v>
      </c>
      <c r="J405">
        <f>(1-_raw_predictions_!$M405*'Score Dashboard'!$B$2) *_raw_predictions_!K405/_coefficients_!M$2 * (_raw_predictions_!L405-_coefficients_!J$2)/_coefficients_!J$7</f>
        <v>0.19938839206390599</v>
      </c>
      <c r="K405">
        <f t="shared" si="6"/>
        <v>-2.9868242623804493</v>
      </c>
    </row>
    <row r="406" spans="1:11">
      <c r="A406" t="str">
        <f>_raw_predictions_!A406</f>
        <v>Jeremy Sochan</v>
      </c>
      <c r="B406">
        <f>(_raw_predictions_!B406*(1-_raw_predictions_!$M406*'Score Dashboard'!$B$2) + 'Score Dashboard'!$B$2*_raw_predictions_!$M406*_coefficients_!B$12- _coefficients_!B$2)/_coefficients_!B$7</f>
        <v>-0.40988538794677448</v>
      </c>
      <c r="C406">
        <f>(_raw_predictions_!C406*(1-_raw_predictions_!$M406*'Score Dashboard'!$B$2) + 'Score Dashboard'!$B$2*_raw_predictions_!$M406*_coefficients_!C$12- _coefficients_!C$2)/_coefficients_!C$7</f>
        <v>-7.9969991773961413E-2</v>
      </c>
      <c r="D406">
        <f>(_raw_predictions_!D406*(1-_raw_predictions_!$M406*'Score Dashboard'!$B$2) + 'Score Dashboard'!$B$2*_raw_predictions_!$M406*_coefficients_!D$12- _coefficients_!D$2)/_coefficients_!D$7</f>
        <v>-0.33855602348736735</v>
      </c>
      <c r="E406">
        <f>(_raw_predictions_!E406*(1-_raw_predictions_!$M406*'Score Dashboard'!$B$2) + 'Score Dashboard'!$B$2*_raw_predictions_!$M406*_coefficients_!E$12- _coefficients_!E$2)/_coefficients_!E$7</f>
        <v>-0.18364090279230633</v>
      </c>
      <c r="F406">
        <f>(_raw_predictions_!F406*(1-_raw_predictions_!$M406*'Score Dashboard'!$B$2) + 'Score Dashboard'!$B$2*_raw_predictions_!$M406*_coefficients_!F$12- _coefficients_!F$2)/_coefficients_!F$7</f>
        <v>-0.25397386033162683</v>
      </c>
      <c r="G406">
        <f>(_raw_predictions_!G406*(1-_raw_predictions_!$M406*'Score Dashboard'!$B$2) + 'Score Dashboard'!$B$2*_raw_predictions_!$M406*_coefficients_!G$12- _coefficients_!G$2)/_coefficients_!G$7</f>
        <v>-0.50239301593932595</v>
      </c>
      <c r="H406">
        <f>(_coefficients_!H$2 - _raw_predictions_!H406*(1-_raw_predictions_!$M406*'Score Dashboard'!$B$2) - _raw_predictions_!$M406*'Score Dashboard'!$B$2*_coefficients_!H$12)/_coefficients_!H$7</f>
        <v>0.11475762479373093</v>
      </c>
      <c r="I406">
        <f>(1-_raw_predictions_!$M406*'Score Dashboard'!$B$2) * _raw_predictions_!I406/_coefficients_!L$2 * (_raw_predictions_!J406-_coefficients_!I$2)/_coefficients_!I$7</f>
        <v>-0.25326867621857357</v>
      </c>
      <c r="J406">
        <f>(1-_raw_predictions_!$M406*'Score Dashboard'!$B$2) *_raw_predictions_!K406/_coefficients_!M$2 * (_raw_predictions_!L406-_coefficients_!J$2)/_coefficients_!J$7</f>
        <v>-0.14706241851021934</v>
      </c>
      <c r="K406">
        <f t="shared" si="6"/>
        <v>-2.0539926522064245</v>
      </c>
    </row>
    <row r="407" spans="1:11">
      <c r="A407" t="str">
        <f>_raw_predictions_!A407</f>
        <v>Jeremiah Robinson-Earl</v>
      </c>
      <c r="B407">
        <f>(_raw_predictions_!B407*(1-_raw_predictions_!$M407*'Score Dashboard'!$B$2) + 'Score Dashboard'!$B$2*_raw_predictions_!$M407*_coefficients_!B$12- _coefficients_!B$2)/_coefficients_!B$7</f>
        <v>-0.75332574883679282</v>
      </c>
      <c r="C407">
        <f>(_raw_predictions_!C407*(1-_raw_predictions_!$M407*'Score Dashboard'!$B$2) + 'Score Dashboard'!$B$2*_raw_predictions_!$M407*_coefficients_!C$12- _coefficients_!C$2)/_coefficients_!C$7</f>
        <v>-0.41428548619226707</v>
      </c>
      <c r="D407">
        <f>(_raw_predictions_!D407*(1-_raw_predictions_!$M407*'Score Dashboard'!$B$2) + 'Score Dashboard'!$B$2*_raw_predictions_!$M407*_coefficients_!D$12- _coefficients_!D$2)/_coefficients_!D$7</f>
        <v>-0.80421288358718557</v>
      </c>
      <c r="E407">
        <f>(_raw_predictions_!E407*(1-_raw_predictions_!$M407*'Score Dashboard'!$B$2) + 'Score Dashboard'!$B$2*_raw_predictions_!$M407*_coefficients_!E$12- _coefficients_!E$2)/_coefficients_!E$7</f>
        <v>-0.47968312964232163</v>
      </c>
      <c r="F407">
        <f>(_raw_predictions_!F407*(1-_raw_predictions_!$M407*'Score Dashboard'!$B$2) + 'Score Dashboard'!$B$2*_raw_predictions_!$M407*_coefficients_!F$12- _coefficients_!F$2)/_coefficients_!F$7</f>
        <v>-0.41740359682407591</v>
      </c>
      <c r="G407">
        <f>(_raw_predictions_!G407*(1-_raw_predictions_!$M407*'Score Dashboard'!$B$2) + 'Score Dashboard'!$B$2*_raw_predictions_!$M407*_coefficients_!G$12- _coefficients_!G$2)/_coefficients_!G$7</f>
        <v>-0.34023391042646139</v>
      </c>
      <c r="H407">
        <f>(_coefficients_!H$2 - _raw_predictions_!H407*(1-_raw_predictions_!$M407*'Score Dashboard'!$B$2) - _raw_predictions_!$M407*'Score Dashboard'!$B$2*_coefficients_!H$12)/_coefficients_!H$7</f>
        <v>0.80905426430154914</v>
      </c>
      <c r="I407">
        <f>(1-_raw_predictions_!$M407*'Score Dashboard'!$B$2) * _raw_predictions_!I407/_coefficients_!L$2 * (_raw_predictions_!J407-_coefficients_!I$2)/_coefficients_!I$7</f>
        <v>-5.3208317888515079E-2</v>
      </c>
      <c r="J407">
        <f>(1-_raw_predictions_!$M407*'Score Dashboard'!$B$2) *_raw_predictions_!K407/_coefficients_!M$2 * (_raw_predictions_!L407-_coefficients_!J$2)/_coefficients_!J$7</f>
        <v>-0.14966670452014511</v>
      </c>
      <c r="K407">
        <f t="shared" si="6"/>
        <v>-2.6029655136162151</v>
      </c>
    </row>
    <row r="408" spans="1:11">
      <c r="A408" t="str">
        <f>_raw_predictions_!A408</f>
        <v>Jerami Grant</v>
      </c>
      <c r="B408">
        <f>(_raw_predictions_!B408*(1-_raw_predictions_!$M408*'Score Dashboard'!$B$2) + 'Score Dashboard'!$B$2*_raw_predictions_!$M408*_coefficients_!B$12- _coefficients_!B$2)/_coefficients_!B$7</f>
        <v>0.3353520356290095</v>
      </c>
      <c r="C408">
        <f>(_raw_predictions_!C408*(1-_raw_predictions_!$M408*'Score Dashboard'!$B$2) + 'Score Dashboard'!$B$2*_raw_predictions_!$M408*_coefficients_!C$12- _coefficients_!C$2)/_coefficients_!C$7</f>
        <v>-0.25118774500453933</v>
      </c>
      <c r="D408">
        <f>(_raw_predictions_!D408*(1-_raw_predictions_!$M408*'Score Dashboard'!$B$2) + 'Score Dashboard'!$B$2*_raw_predictions_!$M408*_coefficients_!D$12- _coefficients_!D$2)/_coefficients_!D$7</f>
        <v>-0.34177270870271503</v>
      </c>
      <c r="E408">
        <f>(_raw_predictions_!E408*(1-_raw_predictions_!$M408*'Score Dashboard'!$B$2) + 'Score Dashboard'!$B$2*_raw_predictions_!$M408*_coefficients_!E$12- _coefficients_!E$2)/_coefficients_!E$7</f>
        <v>-0.14085685061023914</v>
      </c>
      <c r="F408">
        <f>(_raw_predictions_!F408*(1-_raw_predictions_!$M408*'Score Dashboard'!$B$2) + 'Score Dashboard'!$B$2*_raw_predictions_!$M408*_coefficients_!F$12- _coefficients_!F$2)/_coefficients_!F$7</f>
        <v>0.32058234321300955</v>
      </c>
      <c r="G408">
        <f>(_raw_predictions_!G408*(1-_raw_predictions_!$M408*'Score Dashboard'!$B$2) + 'Score Dashboard'!$B$2*_raw_predictions_!$M408*_coefficients_!G$12- _coefficients_!G$2)/_coefficients_!G$7</f>
        <v>0.37908491883146062</v>
      </c>
      <c r="H408">
        <f>(_coefficients_!H$2 - _raw_predictions_!H408*(1-_raw_predictions_!$M408*'Score Dashboard'!$B$2) - _raw_predictions_!$M408*'Score Dashboard'!$B$2*_coefficients_!H$12)/_coefficients_!H$7</f>
        <v>-0.10909137435848694</v>
      </c>
      <c r="I408">
        <f>(1-_raw_predictions_!$M408*'Score Dashboard'!$B$2) * _raw_predictions_!I408/_coefficients_!L$2 * (_raw_predictions_!J408-_coefficients_!I$2)/_coefficients_!I$7</f>
        <v>0.23879094268274281</v>
      </c>
      <c r="J408">
        <f>(1-_raw_predictions_!$M408*'Score Dashboard'!$B$2) *_raw_predictions_!K408/_coefficients_!M$2 * (_raw_predictions_!L408-_coefficients_!J$2)/_coefficients_!J$7</f>
        <v>-0.29720839105396851</v>
      </c>
      <c r="K408">
        <f t="shared" si="6"/>
        <v>0.13369317062627356</v>
      </c>
    </row>
    <row r="409" spans="1:11">
      <c r="A409" t="str">
        <f>_raw_predictions_!A409</f>
        <v>Jeff Green</v>
      </c>
      <c r="B409">
        <f>(_raw_predictions_!B409*(1-_raw_predictions_!$M409*'Score Dashboard'!$B$2) + 'Score Dashboard'!$B$2*_raw_predictions_!$M409*_coefficients_!B$12- _coefficients_!B$2)/_coefficients_!B$7</f>
        <v>-0.86942111236084674</v>
      </c>
      <c r="C409">
        <f>(_raw_predictions_!C409*(1-_raw_predictions_!$M409*'Score Dashboard'!$B$2) + 'Score Dashboard'!$B$2*_raw_predictions_!$M409*_coefficients_!C$12- _coefficients_!C$2)/_coefficients_!C$7</f>
        <v>-0.67432978184906189</v>
      </c>
      <c r="D409">
        <f>(_raw_predictions_!D409*(1-_raw_predictions_!$M409*'Score Dashboard'!$B$2) + 'Score Dashboard'!$B$2*_raw_predictions_!$M409*_coefficients_!D$12- _coefficients_!D$2)/_coefficients_!D$7</f>
        <v>-0.77275656110597002</v>
      </c>
      <c r="E409">
        <f>(_raw_predictions_!E409*(1-_raw_predictions_!$M409*'Score Dashboard'!$B$2) + 'Score Dashboard'!$B$2*_raw_predictions_!$M409*_coefficients_!E$12- _coefficients_!E$2)/_coefficients_!E$7</f>
        <v>-0.7778858288804702</v>
      </c>
      <c r="F409">
        <f>(_raw_predictions_!F409*(1-_raw_predictions_!$M409*'Score Dashboard'!$B$2) + 'Score Dashboard'!$B$2*_raw_predictions_!$M409*_coefficients_!F$12- _coefficients_!F$2)/_coefficients_!F$7</f>
        <v>-0.42921680172312499</v>
      </c>
      <c r="G409">
        <f>(_raw_predictions_!G409*(1-_raw_predictions_!$M409*'Score Dashboard'!$B$2) + 'Score Dashboard'!$B$2*_raw_predictions_!$M409*_coefficients_!G$12- _coefficients_!G$2)/_coefficients_!G$7</f>
        <v>-0.65670692980687395</v>
      </c>
      <c r="H409">
        <f>(_coefficients_!H$2 - _raw_predictions_!H409*(1-_raw_predictions_!$M409*'Score Dashboard'!$B$2) - _raw_predictions_!$M409*'Score Dashboard'!$B$2*_coefficients_!H$12)/_coefficients_!H$7</f>
        <v>0.7340199987467978</v>
      </c>
      <c r="I409">
        <f>(1-_raw_predictions_!$M409*'Score Dashboard'!$B$2) * _raw_predictions_!I409/_coefficients_!L$2 * (_raw_predictions_!J409-_coefficients_!I$2)/_coefficients_!I$7</f>
        <v>-5.0126018982057922E-2</v>
      </c>
      <c r="J409">
        <f>(1-_raw_predictions_!$M409*'Score Dashboard'!$B$2) *_raw_predictions_!K409/_coefficients_!M$2 * (_raw_predictions_!L409-_coefficients_!J$2)/_coefficients_!J$7</f>
        <v>-1.0267535918657695E-2</v>
      </c>
      <c r="K409">
        <f t="shared" si="6"/>
        <v>-3.5066905718802648</v>
      </c>
    </row>
    <row r="410" spans="1:11">
      <c r="A410" t="str">
        <f>_raw_predictions_!A410</f>
        <v>Jeff Dowtin</v>
      </c>
      <c r="B410">
        <f>(_raw_predictions_!B410*(1-_raw_predictions_!$M410*'Score Dashboard'!$B$2) + 'Score Dashboard'!$B$2*_raw_predictions_!$M410*_coefficients_!B$12- _coefficients_!B$2)/_coefficients_!B$7</f>
        <v>-0.91215780354787002</v>
      </c>
      <c r="C410">
        <f>(_raw_predictions_!C410*(1-_raw_predictions_!$M410*'Score Dashboard'!$B$2) + 'Score Dashboard'!$B$2*_raw_predictions_!$M410*_coefficients_!C$12- _coefficients_!C$2)/_coefficients_!C$7</f>
        <v>-0.82988914104724654</v>
      </c>
      <c r="D410">
        <f>(_raw_predictions_!D410*(1-_raw_predictions_!$M410*'Score Dashboard'!$B$2) + 'Score Dashboard'!$B$2*_raw_predictions_!$M410*_coefficients_!D$12- _coefficients_!D$2)/_coefficients_!D$7</f>
        <v>-0.57090721647470588</v>
      </c>
      <c r="E410">
        <f>(_raw_predictions_!E410*(1-_raw_predictions_!$M410*'Score Dashboard'!$B$2) + 'Score Dashboard'!$B$2*_raw_predictions_!$M410*_coefficients_!E$12- _coefficients_!E$2)/_coefficients_!E$7</f>
        <v>-0.48270190434680571</v>
      </c>
      <c r="F410">
        <f>(_raw_predictions_!F410*(1-_raw_predictions_!$M410*'Score Dashboard'!$B$2) + 'Score Dashboard'!$B$2*_raw_predictions_!$M410*_coefficients_!F$12- _coefficients_!F$2)/_coefficients_!F$7</f>
        <v>-0.50415342888388803</v>
      </c>
      <c r="G410">
        <f>(_raw_predictions_!G410*(1-_raw_predictions_!$M410*'Score Dashboard'!$B$2) + 'Score Dashboard'!$B$2*_raw_predictions_!$M410*_coefficients_!G$12- _coefficients_!G$2)/_coefficients_!G$7</f>
        <v>-0.60949026656796457</v>
      </c>
      <c r="H410">
        <f>(_coefficients_!H$2 - _raw_predictions_!H410*(1-_raw_predictions_!$M410*'Score Dashboard'!$B$2) - _raw_predictions_!$M410*'Score Dashboard'!$B$2*_coefficients_!H$12)/_coefficients_!H$7</f>
        <v>0.67480038909288376</v>
      </c>
      <c r="I410">
        <f>(1-_raw_predictions_!$M410*'Score Dashboard'!$B$2) * _raw_predictions_!I410/_coefficients_!L$2 * (_raw_predictions_!J410-_coefficients_!I$2)/_coefficients_!I$7</f>
        <v>-1.748125531299824E-2</v>
      </c>
      <c r="J410">
        <f>(1-_raw_predictions_!$M410*'Score Dashboard'!$B$2) *_raw_predictions_!K410/_coefficients_!M$2 * (_raw_predictions_!L410-_coefficients_!J$2)/_coefficients_!J$7</f>
        <v>-7.1792256341407346E-2</v>
      </c>
      <c r="K410">
        <f t="shared" si="6"/>
        <v>-3.3237728834300024</v>
      </c>
    </row>
    <row r="411" spans="1:11">
      <c r="A411" t="str">
        <f>_raw_predictions_!A411</f>
        <v>John Konchar</v>
      </c>
      <c r="B411">
        <f>(_raw_predictions_!B411*(1-_raw_predictions_!$M411*'Score Dashboard'!$B$2) + 'Score Dashboard'!$B$2*_raw_predictions_!$M411*_coefficients_!B$12- _coefficients_!B$2)/_coefficients_!B$7</f>
        <v>-0.88059477652463447</v>
      </c>
      <c r="C411">
        <f>(_raw_predictions_!C411*(1-_raw_predictions_!$M411*'Score Dashboard'!$B$2) + 'Score Dashboard'!$B$2*_raw_predictions_!$M411*_coefficients_!C$12- _coefficients_!C$2)/_coefficients_!C$7</f>
        <v>-0.40963478594849784</v>
      </c>
      <c r="D411">
        <f>(_raw_predictions_!D411*(1-_raw_predictions_!$M411*'Score Dashboard'!$B$2) + 'Score Dashboard'!$B$2*_raw_predictions_!$M411*_coefficients_!D$12- _coefficients_!D$2)/_coefficients_!D$7</f>
        <v>-0.68801586317161889</v>
      </c>
      <c r="E411">
        <f>(_raw_predictions_!E411*(1-_raw_predictions_!$M411*'Score Dashboard'!$B$2) + 'Score Dashboard'!$B$2*_raw_predictions_!$M411*_coefficients_!E$12- _coefficients_!E$2)/_coefficients_!E$7</f>
        <v>-2.9206928845963074E-2</v>
      </c>
      <c r="F411">
        <f>(_raw_predictions_!F411*(1-_raw_predictions_!$M411*'Score Dashboard'!$B$2) + 'Score Dashboard'!$B$2*_raw_predictions_!$M411*_coefficients_!F$12- _coefficients_!F$2)/_coefficients_!F$7</f>
        <v>-0.37271543311603761</v>
      </c>
      <c r="G411">
        <f>(_raw_predictions_!G411*(1-_raw_predictions_!$M411*'Score Dashboard'!$B$2) + 'Score Dashboard'!$B$2*_raw_predictions_!$M411*_coefficients_!G$12- _coefficients_!G$2)/_coefficients_!G$7</f>
        <v>-0.34355842847506485</v>
      </c>
      <c r="H411">
        <f>(_coefficients_!H$2 - _raw_predictions_!H411*(1-_raw_predictions_!$M411*'Score Dashboard'!$B$2) - _raw_predictions_!$M411*'Score Dashboard'!$B$2*_coefficients_!H$12)/_coefficients_!H$7</f>
        <v>0.81685424114311511</v>
      </c>
      <c r="I411">
        <f>(1-_raw_predictions_!$M411*'Score Dashboard'!$B$2) * _raw_predictions_!I411/_coefficients_!L$2 * (_raw_predictions_!J411-_coefficients_!I$2)/_coefficients_!I$7</f>
        <v>-3.4462603464065156E-2</v>
      </c>
      <c r="J411">
        <f>(1-_raw_predictions_!$M411*'Score Dashboard'!$B$2) *_raw_predictions_!K411/_coefficients_!M$2 * (_raw_predictions_!L411-_coefficients_!J$2)/_coefficients_!J$7</f>
        <v>-9.429808991097309E-2</v>
      </c>
      <c r="K411">
        <f t="shared" si="6"/>
        <v>-2.03563266831374</v>
      </c>
    </row>
    <row r="412" spans="1:11">
      <c r="A412" t="str">
        <f>_raw_predictions_!A412</f>
        <v>Josh Green</v>
      </c>
      <c r="B412">
        <f>(_raw_predictions_!B412*(1-_raw_predictions_!$M412*'Score Dashboard'!$B$2) + 'Score Dashboard'!$B$2*_raw_predictions_!$M412*_coefficients_!B$12- _coefficients_!B$2)/_coefficients_!B$7</f>
        <v>-0.52316423597891859</v>
      </c>
      <c r="C412">
        <f>(_raw_predictions_!C412*(1-_raw_predictions_!$M412*'Score Dashboard'!$B$2) + 'Score Dashboard'!$B$2*_raw_predictions_!$M412*_coefficients_!C$12- _coefficients_!C$2)/_coefficients_!C$7</f>
        <v>-0.60258614273045652</v>
      </c>
      <c r="D412">
        <f>(_raw_predictions_!D412*(1-_raw_predictions_!$M412*'Score Dashboard'!$B$2) + 'Score Dashboard'!$B$2*_raw_predictions_!$M412*_coefficients_!D$12- _coefficients_!D$2)/_coefficients_!D$7</f>
        <v>-0.55265584154289282</v>
      </c>
      <c r="E412">
        <f>(_raw_predictions_!E412*(1-_raw_predictions_!$M412*'Score Dashboard'!$B$2) + 'Score Dashboard'!$B$2*_raw_predictions_!$M412*_coefficients_!E$12- _coefficients_!E$2)/_coefficients_!E$7</f>
        <v>-9.8193351111563784E-2</v>
      </c>
      <c r="F412">
        <f>(_raw_predictions_!F412*(1-_raw_predictions_!$M412*'Score Dashboard'!$B$2) + 'Score Dashboard'!$B$2*_raw_predictions_!$M412*_coefficients_!F$12- _coefficients_!F$2)/_coefficients_!F$7</f>
        <v>-0.55554022782496792</v>
      </c>
      <c r="G412">
        <f>(_raw_predictions_!G412*(1-_raw_predictions_!$M412*'Score Dashboard'!$B$2) + 'Score Dashboard'!$B$2*_raw_predictions_!$M412*_coefficients_!G$12- _coefficients_!G$2)/_coefficients_!G$7</f>
        <v>-0.28538306270173097</v>
      </c>
      <c r="H412">
        <f>(_coefficients_!H$2 - _raw_predictions_!H412*(1-_raw_predictions_!$M412*'Score Dashboard'!$B$2) - _raw_predictions_!$M412*'Score Dashboard'!$B$2*_coefficients_!H$12)/_coefficients_!H$7</f>
        <v>0.3864681014878053</v>
      </c>
      <c r="I412">
        <f>(1-_raw_predictions_!$M412*'Score Dashboard'!$B$2) * _raw_predictions_!I412/_coefficients_!L$2 * (_raw_predictions_!J412-_coefficients_!I$2)/_coefficients_!I$7</f>
        <v>-8.4994423239517253E-2</v>
      </c>
      <c r="J412">
        <f>(1-_raw_predictions_!$M412*'Score Dashboard'!$B$2) *_raw_predictions_!K412/_coefficients_!M$2 * (_raw_predictions_!L412-_coefficients_!J$2)/_coefficients_!J$7</f>
        <v>-1.9667403992868947E-2</v>
      </c>
      <c r="K412">
        <f t="shared" si="6"/>
        <v>-2.3357165876351114</v>
      </c>
    </row>
    <row r="413" spans="1:11">
      <c r="A413" t="str">
        <f>_raw_predictions_!A413</f>
        <v>Jaden McDaniels</v>
      </c>
      <c r="B413">
        <f>(_raw_predictions_!B413*(1-_raw_predictions_!$M413*'Score Dashboard'!$B$2) + 'Score Dashboard'!$B$2*_raw_predictions_!$M413*_coefficients_!B$12- _coefficients_!B$2)/_coefficients_!B$7</f>
        <v>-0.11984915905136322</v>
      </c>
      <c r="C413">
        <f>(_raw_predictions_!C413*(1-_raw_predictions_!$M413*'Score Dashboard'!$B$2) + 'Score Dashboard'!$B$2*_raw_predictions_!$M413*_coefficients_!C$12- _coefficients_!C$2)/_coefficients_!C$7</f>
        <v>-0.26633431310755312</v>
      </c>
      <c r="D413">
        <f>(_raw_predictions_!D413*(1-_raw_predictions_!$M413*'Score Dashboard'!$B$2) + 'Score Dashboard'!$B$2*_raw_predictions_!$M413*_coefficients_!D$12- _coefficients_!D$2)/_coefficients_!D$7</f>
        <v>-0.46141453156544066</v>
      </c>
      <c r="E413">
        <f>(_raw_predictions_!E413*(1-_raw_predictions_!$M413*'Score Dashboard'!$B$2) + 'Score Dashboard'!$B$2*_raw_predictions_!$M413*_coefficients_!E$12- _coefficients_!E$2)/_coefficients_!E$7</f>
        <v>5.2377030332078731E-2</v>
      </c>
      <c r="F413">
        <f>(_raw_predictions_!F413*(1-_raw_predictions_!$M413*'Score Dashboard'!$B$2) + 'Score Dashboard'!$B$2*_raw_predictions_!$M413*_coefficients_!F$12- _coefficients_!F$2)/_coefficients_!F$7</f>
        <v>0.36948637811073443</v>
      </c>
      <c r="G413">
        <f>(_raw_predictions_!G413*(1-_raw_predictions_!$M413*'Score Dashboard'!$B$2) + 'Score Dashboard'!$B$2*_raw_predictions_!$M413*_coefficients_!G$12- _coefficients_!G$2)/_coefficients_!G$7</f>
        <v>-3.5342416083708507E-2</v>
      </c>
      <c r="H413">
        <f>(_coefficients_!H$2 - _raw_predictions_!H413*(1-_raw_predictions_!$M413*'Score Dashboard'!$B$2) - _raw_predictions_!$M413*'Score Dashboard'!$B$2*_coefficients_!H$12)/_coefficients_!H$7</f>
        <v>0.22701680484523518</v>
      </c>
      <c r="I413">
        <f>(1-_raw_predictions_!$M413*'Score Dashboard'!$B$2) * _raw_predictions_!I413/_coefficients_!L$2 * (_raw_predictions_!J413-_coefficients_!I$2)/_coefficients_!I$7</f>
        <v>-0.1902478245496875</v>
      </c>
      <c r="J413">
        <f>(1-_raw_predictions_!$M413*'Score Dashboard'!$B$2) *_raw_predictions_!K413/_coefficients_!M$2 * (_raw_predictions_!L413-_coefficients_!J$2)/_coefficients_!J$7</f>
        <v>3.0375557817227561E-2</v>
      </c>
      <c r="K413">
        <f t="shared" si="6"/>
        <v>-0.39393247325247716</v>
      </c>
    </row>
    <row r="414" spans="1:11">
      <c r="A414" t="str">
        <f>_raw_predictions_!A414</f>
        <v>Giannis Antetokounmpo</v>
      </c>
      <c r="B414">
        <f>(_raw_predictions_!B414*(1-_raw_predictions_!$M414*'Score Dashboard'!$B$2) + 'Score Dashboard'!$B$2*_raw_predictions_!$M414*_coefficients_!B$12- _coefficients_!B$2)/_coefficients_!B$7</f>
        <v>1.1452612782876694</v>
      </c>
      <c r="C414">
        <f>(_raw_predictions_!C414*(1-_raw_predictions_!$M414*'Score Dashboard'!$B$2) + 'Score Dashboard'!$B$2*_raw_predictions_!$M414*_coefficients_!C$12- _coefficients_!C$2)/_coefficients_!C$7</f>
        <v>1.2218626935518424</v>
      </c>
      <c r="D414">
        <f>(_raw_predictions_!D414*(1-_raw_predictions_!$M414*'Score Dashboard'!$B$2) + 'Score Dashboard'!$B$2*_raw_predictions_!$M414*_coefficients_!D$12- _coefficients_!D$2)/_coefficients_!D$7</f>
        <v>0.48771575649968502</v>
      </c>
      <c r="E414">
        <f>(_raw_predictions_!E414*(1-_raw_predictions_!$M414*'Score Dashboard'!$B$2) + 'Score Dashboard'!$B$2*_raw_predictions_!$M414*_coefficients_!E$12- _coefficients_!E$2)/_coefficients_!E$7</f>
        <v>-0.14912703167584118</v>
      </c>
      <c r="F414">
        <f>(_raw_predictions_!F414*(1-_raw_predictions_!$M414*'Score Dashboard'!$B$2) + 'Score Dashboard'!$B$2*_raw_predictions_!$M414*_coefficients_!F$12- _coefficients_!F$2)/_coefficients_!F$7</f>
        <v>0.20670517654490134</v>
      </c>
      <c r="G414">
        <f>(_raw_predictions_!G414*(1-_raw_predictions_!$M414*'Score Dashboard'!$B$2) + 'Score Dashboard'!$B$2*_raw_predictions_!$M414*_coefficients_!G$12- _coefficients_!G$2)/_coefficients_!G$7</f>
        <v>-0.63515190643040143</v>
      </c>
      <c r="H414">
        <f>(_coefficients_!H$2 - _raw_predictions_!H414*(1-_raw_predictions_!$M414*'Score Dashboard'!$B$2) - _raw_predictions_!$M414*'Score Dashboard'!$B$2*_coefficients_!H$12)/_coefficients_!H$7</f>
        <v>-1.1376510285462877</v>
      </c>
      <c r="I414">
        <f>(1-_raw_predictions_!$M414*'Score Dashboard'!$B$2) * _raw_predictions_!I414/_coefficients_!L$2 * (_raw_predictions_!J414-_coefficients_!I$2)/_coefficients_!I$7</f>
        <v>-1.6643059021573485</v>
      </c>
      <c r="J414">
        <f>(1-_raw_predictions_!$M414*'Score Dashboard'!$B$2) *_raw_predictions_!K414/_coefficients_!M$2 * (_raw_predictions_!L414-_coefficients_!J$2)/_coefficients_!J$7</f>
        <v>0.89657273358628409</v>
      </c>
      <c r="K414">
        <f t="shared" si="6"/>
        <v>0.37188176966050368</v>
      </c>
    </row>
    <row r="415" spans="1:11">
      <c r="A415" t="str">
        <f>_raw_predictions_!A415</f>
        <v>Georges Niang</v>
      </c>
      <c r="B415">
        <f>(_raw_predictions_!B415*(1-_raw_predictions_!$M415*'Score Dashboard'!$B$2) + 'Score Dashboard'!$B$2*_raw_predictions_!$M415*_coefficients_!B$12- _coefficients_!B$2)/_coefficients_!B$7</f>
        <v>-0.78460222155941917</v>
      </c>
      <c r="C415">
        <f>(_raw_predictions_!C415*(1-_raw_predictions_!$M415*'Score Dashboard'!$B$2) + 'Score Dashboard'!$B$2*_raw_predictions_!$M415*_coefficients_!C$12- _coefficients_!C$2)/_coefficients_!C$7</f>
        <v>-0.86019927128990248</v>
      </c>
      <c r="D415">
        <f>(_raw_predictions_!D415*(1-_raw_predictions_!$M415*'Score Dashboard'!$B$2) + 'Score Dashboard'!$B$2*_raw_predictions_!$M415*_coefficients_!D$12- _coefficients_!D$2)/_coefficients_!D$7</f>
        <v>-0.82564655666960873</v>
      </c>
      <c r="E415">
        <f>(_raw_predictions_!E415*(1-_raw_predictions_!$M415*'Score Dashboard'!$B$2) + 'Score Dashboard'!$B$2*_raw_predictions_!$M415*_coefficients_!E$12- _coefficients_!E$2)/_coefficients_!E$7</f>
        <v>-0.65671969758986237</v>
      </c>
      <c r="F415">
        <f>(_raw_predictions_!F415*(1-_raw_predictions_!$M415*'Score Dashboard'!$B$2) + 'Score Dashboard'!$B$2*_raw_predictions_!$M415*_coefficients_!F$12- _coefficients_!F$2)/_coefficients_!F$7</f>
        <v>-0.58836253089684021</v>
      </c>
      <c r="G415">
        <f>(_raw_predictions_!G415*(1-_raw_predictions_!$M415*'Score Dashboard'!$B$2) + 'Score Dashboard'!$B$2*_raw_predictions_!$M415*_coefficients_!G$12- _coefficients_!G$2)/_coefficients_!G$7</f>
        <v>0.24047425825362664</v>
      </c>
      <c r="H415">
        <f>(_coefficients_!H$2 - _raw_predictions_!H415*(1-_raw_predictions_!$M415*'Score Dashboard'!$B$2) - _raw_predictions_!$M415*'Score Dashboard'!$B$2*_coefficients_!H$12)/_coefficients_!H$7</f>
        <v>0.80445146247476351</v>
      </c>
      <c r="I415">
        <f>(1-_raw_predictions_!$M415*'Score Dashboard'!$B$2) * _raw_predictions_!I415/_coefficients_!L$2 * (_raw_predictions_!J415-_coefficients_!I$2)/_coefficients_!I$7</f>
        <v>6.1908863978655457E-2</v>
      </c>
      <c r="J415">
        <f>(1-_raw_predictions_!$M415*'Score Dashboard'!$B$2) *_raw_predictions_!K415/_coefficients_!M$2 * (_raw_predictions_!L415-_coefficients_!J$2)/_coefficients_!J$7</f>
        <v>-0.23962323276668127</v>
      </c>
      <c r="K415">
        <f t="shared" si="6"/>
        <v>-2.8483189260652684</v>
      </c>
    </row>
    <row r="416" spans="1:11">
      <c r="A416" t="str">
        <f>_raw_predictions_!A416</f>
        <v>George Hill</v>
      </c>
      <c r="B416">
        <f>(_raw_predictions_!B416*(1-_raw_predictions_!$M416*'Score Dashboard'!$B$2) + 'Score Dashboard'!$B$2*_raw_predictions_!$M416*_coefficients_!B$12- _coefficients_!B$2)/_coefficients_!B$7</f>
        <v>-0.94449805098577033</v>
      </c>
      <c r="C416">
        <f>(_raw_predictions_!C416*(1-_raw_predictions_!$M416*'Score Dashboard'!$B$2) + 'Score Dashboard'!$B$2*_raw_predictions_!$M416*_coefficients_!C$12- _coefficients_!C$2)/_coefficients_!C$7</f>
        <v>-0.85972261124603644</v>
      </c>
      <c r="D416">
        <f>(_raw_predictions_!D416*(1-_raw_predictions_!$M416*'Score Dashboard'!$B$2) + 'Score Dashboard'!$B$2*_raw_predictions_!$M416*_coefficients_!D$12- _coefficients_!D$2)/_coefficients_!D$7</f>
        <v>-0.49671695096712859</v>
      </c>
      <c r="E416">
        <f>(_raw_predictions_!E416*(1-_raw_predictions_!$M416*'Score Dashboard'!$B$2) + 'Score Dashboard'!$B$2*_raw_predictions_!$M416*_coefficients_!E$12- _coefficients_!E$2)/_coefficients_!E$7</f>
        <v>-0.44781518121535874</v>
      </c>
      <c r="F416">
        <f>(_raw_predictions_!F416*(1-_raw_predictions_!$M416*'Score Dashboard'!$B$2) + 'Score Dashboard'!$B$2*_raw_predictions_!$M416*_coefficients_!F$12- _coefficients_!F$2)/_coefficients_!F$7</f>
        <v>-0.5381889062585925</v>
      </c>
      <c r="G416">
        <f>(_raw_predictions_!G416*(1-_raw_predictions_!$M416*'Score Dashboard'!$B$2) + 'Score Dashboard'!$B$2*_raw_predictions_!$M416*_coefficients_!G$12- _coefficients_!G$2)/_coefficients_!G$7</f>
        <v>-0.53089636047116284</v>
      </c>
      <c r="H416">
        <f>(_coefficients_!H$2 - _raw_predictions_!H416*(1-_raw_predictions_!$M416*'Score Dashboard'!$B$2) - _raw_predictions_!$M416*'Score Dashboard'!$B$2*_coefficients_!H$12)/_coefficients_!H$7</f>
        <v>0.68015944944051288</v>
      </c>
      <c r="I416">
        <f>(1-_raw_predictions_!$M416*'Score Dashboard'!$B$2) * _raw_predictions_!I416/_coefficients_!L$2 * (_raw_predictions_!J416-_coefficients_!I$2)/_coefficients_!I$7</f>
        <v>-1.7795342782837047E-2</v>
      </c>
      <c r="J416">
        <f>(1-_raw_predictions_!$M416*'Score Dashboard'!$B$2) *_raw_predictions_!K416/_coefficients_!M$2 * (_raw_predictions_!L416-_coefficients_!J$2)/_coefficients_!J$7</f>
        <v>-7.6335232075593798E-2</v>
      </c>
      <c r="K416">
        <f t="shared" si="6"/>
        <v>-3.2318091865619674</v>
      </c>
    </row>
    <row r="417" spans="1:11">
      <c r="A417" t="str">
        <f>_raw_predictions_!A417</f>
        <v>Gary Trent Jr.</v>
      </c>
      <c r="B417">
        <f>(_raw_predictions_!B417*(1-_raw_predictions_!$M417*'Score Dashboard'!$B$2) + 'Score Dashboard'!$B$2*_raw_predictions_!$M417*_coefficients_!B$12- _coefficients_!B$2)/_coefficients_!B$7</f>
        <v>0.23816376644838208</v>
      </c>
      <c r="C417">
        <f>(_raw_predictions_!C417*(1-_raw_predictions_!$M417*'Score Dashboard'!$B$2) + 'Score Dashboard'!$B$2*_raw_predictions_!$M417*_coefficients_!C$12- _coefficients_!C$2)/_coefficients_!C$7</f>
        <v>-0.66162134767510894</v>
      </c>
      <c r="D417">
        <f>(_raw_predictions_!D417*(1-_raw_predictions_!$M417*'Score Dashboard'!$B$2) + 'Score Dashboard'!$B$2*_raw_predictions_!$M417*_coefficients_!D$12- _coefficients_!D$2)/_coefficients_!D$7</f>
        <v>-0.52646471671452066</v>
      </c>
      <c r="E417">
        <f>(_raw_predictions_!E417*(1-_raw_predictions_!$M417*'Score Dashboard'!$B$2) + 'Score Dashboard'!$B$2*_raw_predictions_!$M417*_coefficients_!E$12- _coefficients_!E$2)/_coefficients_!E$7</f>
        <v>0.64567432709505135</v>
      </c>
      <c r="F417">
        <f>(_raw_predictions_!F417*(1-_raw_predictions_!$M417*'Score Dashboard'!$B$2) + 'Score Dashboard'!$B$2*_raw_predictions_!$M417*_coefficients_!F$12- _coefficients_!F$2)/_coefficients_!F$7</f>
        <v>-0.48983142811159552</v>
      </c>
      <c r="G417">
        <f>(_raw_predictions_!G417*(1-_raw_predictions_!$M417*'Score Dashboard'!$B$2) + 'Score Dashboard'!$B$2*_raw_predictions_!$M417*_coefficients_!G$12- _coefficients_!G$2)/_coefficients_!G$7</f>
        <v>0.67498467930518213</v>
      </c>
      <c r="H417">
        <f>(_coefficients_!H$2 - _raw_predictions_!H417*(1-_raw_predictions_!$M417*'Score Dashboard'!$B$2) - _raw_predictions_!$M417*'Score Dashboard'!$B$2*_coefficients_!H$12)/_coefficients_!H$7</f>
        <v>0.46943378910755812</v>
      </c>
      <c r="I417">
        <f>(1-_raw_predictions_!$M417*'Score Dashboard'!$B$2) * _raw_predictions_!I417/_coefficients_!L$2 * (_raw_predictions_!J417-_coefficients_!I$2)/_coefficients_!I$7</f>
        <v>0.16345341219562845</v>
      </c>
      <c r="J417">
        <f>(1-_raw_predictions_!$M417*'Score Dashboard'!$B$2) *_raw_predictions_!K417/_coefficients_!M$2 * (_raw_predictions_!L417-_coefficients_!J$2)/_coefficients_!J$7</f>
        <v>-0.57042124958155771</v>
      </c>
      <c r="K417">
        <f t="shared" si="6"/>
        <v>-5.6628767930980706E-2</v>
      </c>
    </row>
    <row r="418" spans="1:11">
      <c r="A418" t="str">
        <f>_raw_predictions_!A418</f>
        <v>Gary Harris</v>
      </c>
      <c r="B418">
        <f>(_raw_predictions_!B418*(1-_raw_predictions_!$M418*'Score Dashboard'!$B$2) + 'Score Dashboard'!$B$2*_raw_predictions_!$M418*_coefficients_!B$12- _coefficients_!B$2)/_coefficients_!B$7</f>
        <v>-0.77477804918855242</v>
      </c>
      <c r="C418">
        <f>(_raw_predictions_!C418*(1-_raw_predictions_!$M418*'Score Dashboard'!$B$2) + 'Score Dashboard'!$B$2*_raw_predictions_!$M418*_coefficients_!C$12- _coefficients_!C$2)/_coefficients_!C$7</f>
        <v>-0.82121112515115124</v>
      </c>
      <c r="D418">
        <f>(_raw_predictions_!D418*(1-_raw_predictions_!$M418*'Score Dashboard'!$B$2) + 'Score Dashboard'!$B$2*_raw_predictions_!$M418*_coefficients_!D$12- _coefficients_!D$2)/_coefficients_!D$7</f>
        <v>-0.67996556159007071</v>
      </c>
      <c r="E418">
        <f>(_raw_predictions_!E418*(1-_raw_predictions_!$M418*'Score Dashboard'!$B$2) + 'Score Dashboard'!$B$2*_raw_predictions_!$M418*_coefficients_!E$12- _coefficients_!E$2)/_coefficients_!E$7</f>
        <v>-0.17731417677180233</v>
      </c>
      <c r="F418">
        <f>(_raw_predictions_!F418*(1-_raw_predictions_!$M418*'Score Dashboard'!$B$2) + 'Score Dashboard'!$B$2*_raw_predictions_!$M418*_coefficients_!F$12- _coefficients_!F$2)/_coefficients_!F$7</f>
        <v>-0.46170542865904179</v>
      </c>
      <c r="G418">
        <f>(_raw_predictions_!G418*(1-_raw_predictions_!$M418*'Score Dashboard'!$B$2) + 'Score Dashboard'!$B$2*_raw_predictions_!$M418*_coefficients_!G$12- _coefficients_!G$2)/_coefficients_!G$7</f>
        <v>-0.13293558692184237</v>
      </c>
      <c r="H418">
        <f>(_coefficients_!H$2 - _raw_predictions_!H418*(1-_raw_predictions_!$M418*'Score Dashboard'!$B$2) - _raw_predictions_!$M418*'Score Dashboard'!$B$2*_coefficients_!H$12)/_coefficients_!H$7</f>
        <v>0.81058615851612836</v>
      </c>
      <c r="I418">
        <f>(1-_raw_predictions_!$M418*'Score Dashboard'!$B$2) * _raw_predictions_!I418/_coefficients_!L$2 * (_raw_predictions_!J418-_coefficients_!I$2)/_coefficients_!I$7</f>
        <v>5.3984942191292039E-2</v>
      </c>
      <c r="J418">
        <f>(1-_raw_predictions_!$M418*'Score Dashboard'!$B$2) *_raw_predictions_!K418/_coefficients_!M$2 * (_raw_predictions_!L418-_coefficients_!J$2)/_coefficients_!J$7</f>
        <v>-0.17713538386209851</v>
      </c>
      <c r="K418">
        <f t="shared" si="6"/>
        <v>-2.3604742114371393</v>
      </c>
    </row>
    <row r="419" spans="1:11">
      <c r="A419" t="str">
        <f>_raw_predictions_!A419</f>
        <v>Garrison Mathews</v>
      </c>
      <c r="B419">
        <f>(_raw_predictions_!B419*(1-_raw_predictions_!$M419*'Score Dashboard'!$B$2) + 'Score Dashboard'!$B$2*_raw_predictions_!$M419*_coefficients_!B$12- _coefficients_!B$2)/_coefficients_!B$7</f>
        <v>-0.9079027007405962</v>
      </c>
      <c r="C419">
        <f>(_raw_predictions_!C419*(1-_raw_predictions_!$M419*'Score Dashboard'!$B$2) + 'Score Dashboard'!$B$2*_raw_predictions_!$M419*_coefficients_!C$12- _coefficients_!C$2)/_coefficients_!C$7</f>
        <v>-0.91075316208541879</v>
      </c>
      <c r="D419">
        <f>(_raw_predictions_!D419*(1-_raw_predictions_!$M419*'Score Dashboard'!$B$2) + 'Score Dashboard'!$B$2*_raw_predictions_!$M419*_coefficients_!D$12- _coefficients_!D$2)/_coefficients_!D$7</f>
        <v>-0.81955428669339614</v>
      </c>
      <c r="E419">
        <f>(_raw_predictions_!E419*(1-_raw_predictions_!$M419*'Score Dashboard'!$B$2) + 'Score Dashboard'!$B$2*_raw_predictions_!$M419*_coefficients_!E$12- _coefficients_!E$2)/_coefficients_!E$7</f>
        <v>-0.59491998671819046</v>
      </c>
      <c r="F419">
        <f>(_raw_predictions_!F419*(1-_raw_predictions_!$M419*'Score Dashboard'!$B$2) + 'Score Dashboard'!$B$2*_raw_predictions_!$M419*_coefficients_!F$12- _coefficients_!F$2)/_coefficients_!F$7</f>
        <v>-0.56597762967815579</v>
      </c>
      <c r="G419">
        <f>(_raw_predictions_!G419*(1-_raw_predictions_!$M419*'Score Dashboard'!$B$2) + 'Score Dashboard'!$B$2*_raw_predictions_!$M419*_coefficients_!G$12- _coefficients_!G$2)/_coefficients_!G$7</f>
        <v>-0.21067406537756589</v>
      </c>
      <c r="H419">
        <f>(_coefficients_!H$2 - _raw_predictions_!H419*(1-_raw_predictions_!$M419*'Score Dashboard'!$B$2) - _raw_predictions_!$M419*'Score Dashboard'!$B$2*_coefficients_!H$12)/_coefficients_!H$7</f>
        <v>0.81352728735554003</v>
      </c>
      <c r="I419">
        <f>(1-_raw_predictions_!$M419*'Score Dashboard'!$B$2) * _raw_predictions_!I419/_coefficients_!L$2 * (_raw_predictions_!J419-_coefficients_!I$2)/_coefficients_!I$7</f>
        <v>4.9675927163173837E-2</v>
      </c>
      <c r="J419">
        <f>(1-_raw_predictions_!$M419*'Score Dashboard'!$B$2) *_raw_predictions_!K419/_coefficients_!M$2 * (_raw_predictions_!L419-_coefficients_!J$2)/_coefficients_!J$7</f>
        <v>-0.19864877376188891</v>
      </c>
      <c r="K419">
        <f t="shared" si="6"/>
        <v>-3.3452273905364982</v>
      </c>
    </row>
    <row r="420" spans="1:11">
      <c r="A420" t="str">
        <f>_raw_predictions_!A420</f>
        <v>Garrett Temple</v>
      </c>
      <c r="B420">
        <f>(_raw_predictions_!B420*(1-_raw_predictions_!$M420*'Score Dashboard'!$B$2) + 'Score Dashboard'!$B$2*_raw_predictions_!$M420*_coefficients_!B$12- _coefficients_!B$2)/_coefficients_!B$7</f>
        <v>-1.1200920508534329</v>
      </c>
      <c r="C420">
        <f>(_raw_predictions_!C420*(1-_raw_predictions_!$M420*'Score Dashboard'!$B$2) + 'Score Dashboard'!$B$2*_raw_predictions_!$M420*_coefficients_!C$12- _coefficients_!C$2)/_coefficients_!C$7</f>
        <v>-1.0582039153541953</v>
      </c>
      <c r="D420">
        <f>(_raw_predictions_!D420*(1-_raw_predictions_!$M420*'Score Dashboard'!$B$2) + 'Score Dashboard'!$B$2*_raw_predictions_!$M420*_coefficients_!D$12- _coefficients_!D$2)/_coefficients_!D$7</f>
        <v>-0.86941873011833382</v>
      </c>
      <c r="E420">
        <f>(_raw_predictions_!E420*(1-_raw_predictions_!$M420*'Score Dashboard'!$B$2) + 'Score Dashboard'!$B$2*_raw_predictions_!$M420*_coefficients_!E$12- _coefficients_!E$2)/_coefficients_!E$7</f>
        <v>-0.64196328586689122</v>
      </c>
      <c r="F420">
        <f>(_raw_predictions_!F420*(1-_raw_predictions_!$M420*'Score Dashboard'!$B$2) + 'Score Dashboard'!$B$2*_raw_predictions_!$M420*_coefficients_!F$12- _coefficients_!F$2)/_coefficients_!F$7</f>
        <v>-0.58928850092446172</v>
      </c>
      <c r="G420">
        <f>(_raw_predictions_!G420*(1-_raw_predictions_!$M420*'Score Dashboard'!$B$2) + 'Score Dashboard'!$B$2*_raw_predictions_!$M420*_coefficients_!G$12- _coefficients_!G$2)/_coefficients_!G$7</f>
        <v>-0.65386598153757747</v>
      </c>
      <c r="H420">
        <f>(_coefficients_!H$2 - _raw_predictions_!H420*(1-_raw_predictions_!$M420*'Score Dashboard'!$B$2) - _raw_predictions_!$M420*'Score Dashboard'!$B$2*_coefficients_!H$12)/_coefficients_!H$7</f>
        <v>1.0090242913304754</v>
      </c>
      <c r="I420">
        <f>(1-_raw_predictions_!$M420*'Score Dashboard'!$B$2) * _raw_predictions_!I420/_coefficients_!L$2 * (_raw_predictions_!J420-_coefficients_!I$2)/_coefficients_!I$7</f>
        <v>-6.4799171332889918E-3</v>
      </c>
      <c r="J420">
        <f>(1-_raw_predictions_!$M420*'Score Dashboard'!$B$2) *_raw_predictions_!K420/_coefficients_!M$2 * (_raw_predictions_!L420-_coefficients_!J$2)/_coefficients_!J$7</f>
        <v>-7.2238988494404466E-2</v>
      </c>
      <c r="K420">
        <f t="shared" si="6"/>
        <v>-4.0025270789521095</v>
      </c>
    </row>
    <row r="421" spans="1:11">
      <c r="A421" t="str">
        <f>_raw_predictions_!A421</f>
        <v>Gabe Vincent</v>
      </c>
      <c r="B421">
        <f>(_raw_predictions_!B421*(1-_raw_predictions_!$M421*'Score Dashboard'!$B$2) + 'Score Dashboard'!$B$2*_raw_predictions_!$M421*_coefficients_!B$12- _coefficients_!B$2)/_coefficients_!B$7</f>
        <v>-0.52792588788207651</v>
      </c>
      <c r="C421">
        <f>(_raw_predictions_!C421*(1-_raw_predictions_!$M421*'Score Dashboard'!$B$2) + 'Score Dashboard'!$B$2*_raw_predictions_!$M421*_coefficients_!C$12- _coefficients_!C$2)/_coefficients_!C$7</f>
        <v>-0.86201966650940776</v>
      </c>
      <c r="D421">
        <f>(_raw_predictions_!D421*(1-_raw_predictions_!$M421*'Score Dashboard'!$B$2) + 'Score Dashboard'!$B$2*_raw_predictions_!$M421*_coefficients_!D$12- _coefficients_!D$2)/_coefficients_!D$7</f>
        <v>-0.26898365830164944</v>
      </c>
      <c r="E421">
        <f>(_raw_predictions_!E421*(1-_raw_predictions_!$M421*'Score Dashboard'!$B$2) + 'Score Dashboard'!$B$2*_raw_predictions_!$M421*_coefficients_!E$12- _coefficients_!E$2)/_coefficients_!E$7</f>
        <v>-0.14543749165454659</v>
      </c>
      <c r="F421">
        <f>(_raw_predictions_!F421*(1-_raw_predictions_!$M421*'Score Dashboard'!$B$2) + 'Score Dashboard'!$B$2*_raw_predictions_!$M421*_coefficients_!F$12- _coefficients_!F$2)/_coefficients_!F$7</f>
        <v>-0.64728330129051559</v>
      </c>
      <c r="G421">
        <f>(_raw_predictions_!G421*(1-_raw_predictions_!$M421*'Score Dashboard'!$B$2) + 'Score Dashboard'!$B$2*_raw_predictions_!$M421*_coefficients_!G$12- _coefficients_!G$2)/_coefficients_!G$7</f>
        <v>1.6732980201281351E-2</v>
      </c>
      <c r="H421">
        <f>(_coefficients_!H$2 - _raw_predictions_!H421*(1-_raw_predictions_!$M421*'Score Dashboard'!$B$2) - _raw_predictions_!$M421*'Score Dashboard'!$B$2*_coefficients_!H$12)/_coefficients_!H$7</f>
        <v>0.35695197479779961</v>
      </c>
      <c r="I421">
        <f>(1-_raw_predictions_!$M421*'Score Dashboard'!$B$2) * _raw_predictions_!I421/_coefficients_!L$2 * (_raw_predictions_!J421-_coefficients_!I$2)/_coefficients_!I$7</f>
        <v>0.11871838721513044</v>
      </c>
      <c r="J421">
        <f>(1-_raw_predictions_!$M421*'Score Dashboard'!$B$2) *_raw_predictions_!K421/_coefficients_!M$2 * (_raw_predictions_!L421-_coefficients_!J$2)/_coefficients_!J$7</f>
        <v>-0.46557295584828362</v>
      </c>
      <c r="K421">
        <f t="shared" si="6"/>
        <v>-2.424819619272268</v>
      </c>
    </row>
    <row r="422" spans="1:11">
      <c r="A422" t="str">
        <f>_raw_predictions_!A422</f>
        <v>Furkan Korkmaz</v>
      </c>
      <c r="B422">
        <f>(_raw_predictions_!B422*(1-_raw_predictions_!$M422*'Score Dashboard'!$B$2) + 'Score Dashboard'!$B$2*_raw_predictions_!$M422*_coefficients_!B$12- _coefficients_!B$2)/_coefficients_!B$7</f>
        <v>-0.937128935349679</v>
      </c>
      <c r="C422">
        <f>(_raw_predictions_!C422*(1-_raw_predictions_!$M422*'Score Dashboard'!$B$2) + 'Score Dashboard'!$B$2*_raw_predictions_!$M422*_coefficients_!C$12- _coefficients_!C$2)/_coefficients_!C$7</f>
        <v>-0.91455260448989339</v>
      </c>
      <c r="D422">
        <f>(_raw_predictions_!D422*(1-_raw_predictions_!$M422*'Score Dashboard'!$B$2) + 'Score Dashboard'!$B$2*_raw_predictions_!$M422*_coefficients_!D$12- _coefficients_!D$2)/_coefficients_!D$7</f>
        <v>-0.81518099489782547</v>
      </c>
      <c r="E422">
        <f>(_raw_predictions_!E422*(1-_raw_predictions_!$M422*'Score Dashboard'!$B$2) + 'Score Dashboard'!$B$2*_raw_predictions_!$M422*_coefficients_!E$12- _coefficients_!E$2)/_coefficients_!E$7</f>
        <v>-0.58587519228259466</v>
      </c>
      <c r="F422">
        <f>(_raw_predictions_!F422*(1-_raw_predictions_!$M422*'Score Dashboard'!$B$2) + 'Score Dashboard'!$B$2*_raw_predictions_!$M422*_coefficients_!F$12- _coefficients_!F$2)/_coefficients_!F$7</f>
        <v>-0.58576723398235719</v>
      </c>
      <c r="G422">
        <f>(_raw_predictions_!G422*(1-_raw_predictions_!$M422*'Score Dashboard'!$B$2) + 'Score Dashboard'!$B$2*_raw_predictions_!$M422*_coefficients_!G$12- _coefficients_!G$2)/_coefficients_!G$7</f>
        <v>-0.46346706579877067</v>
      </c>
      <c r="H422">
        <f>(_coefficients_!H$2 - _raw_predictions_!H422*(1-_raw_predictions_!$M422*'Score Dashboard'!$B$2) - _raw_predictions_!$M422*'Score Dashboard'!$B$2*_coefficients_!H$12)/_coefficients_!H$7</f>
        <v>0.78105788012089561</v>
      </c>
      <c r="I422">
        <f>(1-_raw_predictions_!$M422*'Score Dashboard'!$B$2) * _raw_predictions_!I422/_coefficients_!L$2 * (_raw_predictions_!J422-_coefficients_!I$2)/_coefficients_!I$7</f>
        <v>1.6381631658756886E-3</v>
      </c>
      <c r="J422">
        <f>(1-_raw_predictions_!$M422*'Score Dashboard'!$B$2) *_raw_predictions_!K422/_coefficients_!M$2 * (_raw_predictions_!L422-_coefficients_!J$2)/_coefficients_!J$7</f>
        <v>-0.15489159294511606</v>
      </c>
      <c r="K422">
        <f t="shared" si="6"/>
        <v>-3.6741675764594652</v>
      </c>
    </row>
    <row r="423" spans="1:11">
      <c r="A423" t="str">
        <f>_raw_predictions_!A423</f>
        <v>Fred VanVleet</v>
      </c>
      <c r="B423">
        <f>(_raw_predictions_!B423*(1-_raw_predictions_!$M423*'Score Dashboard'!$B$2) + 'Score Dashboard'!$B$2*_raw_predictions_!$M423*_coefficients_!B$12- _coefficients_!B$2)/_coefficients_!B$7</f>
        <v>0.14122956491678426</v>
      </c>
      <c r="C423">
        <f>(_raw_predictions_!C423*(1-_raw_predictions_!$M423*'Score Dashboard'!$B$2) + 'Score Dashboard'!$B$2*_raw_predictions_!$M423*_coefficients_!C$12- _coefficients_!C$2)/_coefficients_!C$7</f>
        <v>-0.4406747058940777</v>
      </c>
      <c r="D423">
        <f>(_raw_predictions_!D423*(1-_raw_predictions_!$M423*'Score Dashboard'!$B$2) + 'Score Dashboard'!$B$2*_raw_predictions_!$M423*_coefficients_!D$12- _coefficients_!D$2)/_coefficients_!D$7</f>
        <v>0.96025076917473817</v>
      </c>
      <c r="E423">
        <f>(_raw_predictions_!E423*(1-_raw_predictions_!$M423*'Score Dashboard'!$B$2) + 'Score Dashboard'!$B$2*_raw_predictions_!$M423*_coefficients_!E$12- _coefficients_!E$2)/_coefficients_!E$7</f>
        <v>0.90330345021839942</v>
      </c>
      <c r="F423">
        <f>(_raw_predictions_!F423*(1-_raw_predictions_!$M423*'Score Dashboard'!$B$2) + 'Score Dashboard'!$B$2*_raw_predictions_!$M423*_coefficients_!F$12- _coefficients_!F$2)/_coefficients_!F$7</f>
        <v>-0.13956410725366228</v>
      </c>
      <c r="G423">
        <f>(_raw_predictions_!G423*(1-_raw_predictions_!$M423*'Score Dashboard'!$B$2) + 'Score Dashboard'!$B$2*_raw_predictions_!$M423*_coefficients_!G$12- _coefficients_!G$2)/_coefficients_!G$7</f>
        <v>0.76896631938165405</v>
      </c>
      <c r="H423">
        <f>(_coefficients_!H$2 - _raw_predictions_!H423*(1-_raw_predictions_!$M423*'Score Dashboard'!$B$2) - _raw_predictions_!$M423*'Score Dashboard'!$B$2*_coefficients_!H$12)/_coefficients_!H$7</f>
        <v>-0.23069240037335845</v>
      </c>
      <c r="I423">
        <f>(1-_raw_predictions_!$M423*'Score Dashboard'!$B$2) * _raw_predictions_!I423/_coefficients_!L$2 * (_raw_predictions_!J423-_coefficients_!I$2)/_coefficients_!I$7</f>
        <v>0.39644787056907321</v>
      </c>
      <c r="J423">
        <f>(1-_raw_predictions_!$M423*'Score Dashboard'!$B$2) *_raw_predictions_!K423/_coefficients_!M$2 * (_raw_predictions_!L423-_coefficients_!J$2)/_coefficients_!J$7</f>
        <v>-0.81421554984220301</v>
      </c>
      <c r="K423">
        <f t="shared" si="6"/>
        <v>1.5450512108973478</v>
      </c>
    </row>
    <row r="424" spans="1:11">
      <c r="A424" t="str">
        <f>_raw_predictions_!A424</f>
        <v>Franz Wagner</v>
      </c>
      <c r="B424">
        <f>(_raw_predictions_!B424*(1-_raw_predictions_!$M424*'Score Dashboard'!$B$2) + 'Score Dashboard'!$B$2*_raw_predictions_!$M424*_coefficients_!B$12- _coefficients_!B$2)/_coefficients_!B$7</f>
        <v>0.65256309711000093</v>
      </c>
      <c r="C424">
        <f>(_raw_predictions_!C424*(1-_raw_predictions_!$M424*'Score Dashboard'!$B$2) + 'Score Dashboard'!$B$2*_raw_predictions_!$M424*_coefficients_!C$12- _coefficients_!C$2)/_coefficients_!C$7</f>
        <v>-0.23133461340430495</v>
      </c>
      <c r="D424">
        <f>(_raw_predictions_!D424*(1-_raw_predictions_!$M424*'Score Dashboard'!$B$2) + 'Score Dashboard'!$B$2*_raw_predictions_!$M424*_coefficients_!D$12- _coefficients_!D$2)/_coefficients_!D$7</f>
        <v>0.19945969480050132</v>
      </c>
      <c r="E424">
        <f>(_raw_predictions_!E424*(1-_raw_predictions_!$M424*'Score Dashboard'!$B$2) + 'Score Dashboard'!$B$2*_raw_predictions_!$M424*_coefficients_!E$12- _coefficients_!E$2)/_coefficients_!E$7</f>
        <v>0.25396744794381348</v>
      </c>
      <c r="F424">
        <f>(_raw_predictions_!F424*(1-_raw_predictions_!$M424*'Score Dashboard'!$B$2) + 'Score Dashboard'!$B$2*_raw_predictions_!$M424*_coefficients_!F$12- _coefficients_!F$2)/_coefficients_!F$7</f>
        <v>-0.38013605384760912</v>
      </c>
      <c r="G424">
        <f>(_raw_predictions_!G424*(1-_raw_predictions_!$M424*'Score Dashboard'!$B$2) + 'Score Dashboard'!$B$2*_raw_predictions_!$M424*_coefficients_!G$12- _coefficients_!G$2)/_coefficients_!G$7</f>
        <v>0.2100138722094384</v>
      </c>
      <c r="H424">
        <f>(_coefficients_!H$2 - _raw_predictions_!H424*(1-_raw_predictions_!$M424*'Score Dashboard'!$B$2) - _raw_predictions_!$M424*'Score Dashboard'!$B$2*_coefficients_!H$12)/_coefficients_!H$7</f>
        <v>-0.41488340168715582</v>
      </c>
      <c r="I424">
        <f>(1-_raw_predictions_!$M424*'Score Dashboard'!$B$2) * _raw_predictions_!I424/_coefficients_!L$2 * (_raw_predictions_!J424-_coefficients_!I$2)/_coefficients_!I$7</f>
        <v>0.34444672494738732</v>
      </c>
      <c r="J424">
        <f>(1-_raw_predictions_!$M424*'Score Dashboard'!$B$2) *_raw_predictions_!K424/_coefficients_!M$2 * (_raw_predictions_!L424-_coefficients_!J$2)/_coefficients_!J$7</f>
        <v>-0.24771990918774817</v>
      </c>
      <c r="K424">
        <f t="shared" si="6"/>
        <v>0.38637685888432333</v>
      </c>
    </row>
    <row r="425" spans="1:11">
      <c r="A425" t="str">
        <f>_raw_predictions_!A425</f>
        <v>Frank Ntilikina</v>
      </c>
      <c r="B425">
        <f>(_raw_predictions_!B425*(1-_raw_predictions_!$M425*'Score Dashboard'!$B$2) + 'Score Dashboard'!$B$2*_raw_predictions_!$M425*_coefficients_!B$12- _coefficients_!B$2)/_coefficients_!B$7</f>
        <v>-0.92044387929835714</v>
      </c>
      <c r="C425">
        <f>(_raw_predictions_!C425*(1-_raw_predictions_!$M425*'Score Dashboard'!$B$2) + 'Score Dashboard'!$B$2*_raw_predictions_!$M425*_coefficients_!C$12- _coefficients_!C$2)/_coefficients_!C$7</f>
        <v>-0.8615760685632089</v>
      </c>
      <c r="D425">
        <f>(_raw_predictions_!D425*(1-_raw_predictions_!$M425*'Score Dashboard'!$B$2) + 'Score Dashboard'!$B$2*_raw_predictions_!$M425*_coefficients_!D$12- _coefficients_!D$2)/_coefficients_!D$7</f>
        <v>-0.37960721369786271</v>
      </c>
      <c r="E425">
        <f>(_raw_predictions_!E425*(1-_raw_predictions_!$M425*'Score Dashboard'!$B$2) + 'Score Dashboard'!$B$2*_raw_predictions_!$M425*_coefficients_!E$12- _coefficients_!E$2)/_coefficients_!E$7</f>
        <v>-0.4793758296568239</v>
      </c>
      <c r="F425">
        <f>(_raw_predictions_!F425*(1-_raw_predictions_!$M425*'Score Dashboard'!$B$2) + 'Score Dashboard'!$B$2*_raw_predictions_!$M425*_coefficients_!F$12- _coefficients_!F$2)/_coefficients_!F$7</f>
        <v>-0.52127247112723429</v>
      </c>
      <c r="G425">
        <f>(_raw_predictions_!G425*(1-_raw_predictions_!$M425*'Score Dashboard'!$B$2) + 'Score Dashboard'!$B$2*_raw_predictions_!$M425*_coefficients_!G$12- _coefficients_!G$2)/_coefficients_!G$7</f>
        <v>-0.54898616967471126</v>
      </c>
      <c r="H425">
        <f>(_coefficients_!H$2 - _raw_predictions_!H425*(1-_raw_predictions_!$M425*'Score Dashboard'!$B$2) - _raw_predictions_!$M425*'Score Dashboard'!$B$2*_coefficients_!H$12)/_coefficients_!H$7</f>
        <v>0.65397257753269467</v>
      </c>
      <c r="I425">
        <f>(1-_raw_predictions_!$M425*'Score Dashboard'!$B$2) * _raw_predictions_!I425/_coefficients_!L$2 * (_raw_predictions_!J425-_coefficients_!I$2)/_coefficients_!I$7</f>
        <v>-2.1944269743231819E-2</v>
      </c>
      <c r="J425">
        <f>(1-_raw_predictions_!$M425*'Score Dashboard'!$B$2) *_raw_predictions_!K425/_coefficients_!M$2 * (_raw_predictions_!L425-_coefficients_!J$2)/_coefficients_!J$7</f>
        <v>-0.14735148505804804</v>
      </c>
      <c r="K425">
        <f t="shared" si="6"/>
        <v>-3.2265848092867833</v>
      </c>
    </row>
    <row r="426" spans="1:11">
      <c r="A426" t="str">
        <f>_raw_predictions_!A426</f>
        <v>Goga Bitadze</v>
      </c>
      <c r="B426">
        <f>(_raw_predictions_!B426*(1-_raw_predictions_!$M426*'Score Dashboard'!$B$2) + 'Score Dashboard'!$B$2*_raw_predictions_!$M426*_coefficients_!B$12- _coefficients_!B$2)/_coefficients_!B$7</f>
        <v>-0.94072042030301517</v>
      </c>
      <c r="C426">
        <f>(_raw_predictions_!C426*(1-_raw_predictions_!$M426*'Score Dashboard'!$B$2) + 'Score Dashboard'!$B$2*_raw_predictions_!$M426*_coefficients_!C$12- _coefficients_!C$2)/_coefficients_!C$7</f>
        <v>-0.54967107556978667</v>
      </c>
      <c r="D426">
        <f>(_raw_predictions_!D426*(1-_raw_predictions_!$M426*'Score Dashboard'!$B$2) + 'Score Dashboard'!$B$2*_raw_predictions_!$M426*_coefficients_!D$12- _coefficients_!D$2)/_coefficients_!D$7</f>
        <v>-0.79261018076589906</v>
      </c>
      <c r="E426">
        <f>(_raw_predictions_!E426*(1-_raw_predictions_!$M426*'Score Dashboard'!$B$2) + 'Score Dashboard'!$B$2*_raw_predictions_!$M426*_coefficients_!E$12- _coefficients_!E$2)/_coefficients_!E$7</f>
        <v>-0.69007975730463267</v>
      </c>
      <c r="F426">
        <f>(_raw_predictions_!F426*(1-_raw_predictions_!$M426*'Score Dashboard'!$B$2) + 'Score Dashboard'!$B$2*_raw_predictions_!$M426*_coefficients_!F$12- _coefficients_!F$2)/_coefficients_!F$7</f>
        <v>-7.6417726585187931E-2</v>
      </c>
      <c r="G426">
        <f>(_raw_predictions_!G426*(1-_raw_predictions_!$M426*'Score Dashboard'!$B$2) + 'Score Dashboard'!$B$2*_raw_predictions_!$M426*_coefficients_!G$12- _coefficients_!G$2)/_coefficients_!G$7</f>
        <v>-0.70064080012434382</v>
      </c>
      <c r="H426">
        <f>(_coefficients_!H$2 - _raw_predictions_!H426*(1-_raw_predictions_!$M426*'Score Dashboard'!$B$2) - _raw_predictions_!$M426*'Score Dashboard'!$B$2*_coefficients_!H$12)/_coefficients_!H$7</f>
        <v>0.8039611877379006</v>
      </c>
      <c r="I426">
        <f>(1-_raw_predictions_!$M426*'Score Dashboard'!$B$2) * _raw_predictions_!I426/_coefficients_!L$2 * (_raw_predictions_!J426-_coefficients_!I$2)/_coefficients_!I$7</f>
        <v>-0.12425823208738833</v>
      </c>
      <c r="J426">
        <f>(1-_raw_predictions_!$M426*'Score Dashboard'!$B$2) *_raw_predictions_!K426/_coefficients_!M$2 * (_raw_predictions_!L426-_coefficients_!J$2)/_coefficients_!J$7</f>
        <v>9.1358237033360087E-2</v>
      </c>
      <c r="K426">
        <f t="shared" si="6"/>
        <v>-2.9790787679689923</v>
      </c>
    </row>
    <row r="427" spans="1:11">
      <c r="A427" t="str">
        <f>_raw_predictions_!A427</f>
        <v>Frank Kaminsky</v>
      </c>
      <c r="B427">
        <f>(_raw_predictions_!B427*(1-_raw_predictions_!$M427*'Score Dashboard'!$B$2) + 'Score Dashboard'!$B$2*_raw_predictions_!$M427*_coefficients_!B$12- _coefficients_!B$2)/_coefficients_!B$7</f>
        <v>-0.96639749520444362</v>
      </c>
      <c r="C427">
        <f>(_raw_predictions_!C427*(1-_raw_predictions_!$M427*'Score Dashboard'!$B$2) + 'Score Dashboard'!$B$2*_raw_predictions_!$M427*_coefficients_!C$12- _coefficients_!C$2)/_coefficients_!C$7</f>
        <v>-0.77522134870375115</v>
      </c>
      <c r="D427">
        <f>(_raw_predictions_!D427*(1-_raw_predictions_!$M427*'Score Dashboard'!$B$2) + 'Score Dashboard'!$B$2*_raw_predictions_!$M427*_coefficients_!D$12- _coefficients_!D$2)/_coefficients_!D$7</f>
        <v>-0.77535088031454591</v>
      </c>
      <c r="E427">
        <f>(_raw_predictions_!E427*(1-_raw_predictions_!$M427*'Score Dashboard'!$B$2) + 'Score Dashboard'!$B$2*_raw_predictions_!$M427*_coefficients_!E$12- _coefficients_!E$2)/_coefficients_!E$7</f>
        <v>-0.70508454970315138</v>
      </c>
      <c r="F427">
        <f>(_raw_predictions_!F427*(1-_raw_predictions_!$M427*'Score Dashboard'!$B$2) + 'Score Dashboard'!$B$2*_raw_predictions_!$M427*_coefficients_!F$12- _coefficients_!F$2)/_coefficients_!F$7</f>
        <v>-0.39609033431996044</v>
      </c>
      <c r="G427">
        <f>(_raw_predictions_!G427*(1-_raw_predictions_!$M427*'Score Dashboard'!$B$2) + 'Score Dashboard'!$B$2*_raw_predictions_!$M427*_coefficients_!G$12- _coefficients_!G$2)/_coefficients_!G$7</f>
        <v>-0.60940203153177253</v>
      </c>
      <c r="H427">
        <f>(_coefficients_!H$2 - _raw_predictions_!H427*(1-_raw_predictions_!$M427*'Score Dashboard'!$B$2) - _raw_predictions_!$M427*'Score Dashboard'!$B$2*_coefficients_!H$12)/_coefficients_!H$7</f>
        <v>0.83417635355110786</v>
      </c>
      <c r="I427">
        <f>(1-_raw_predictions_!$M427*'Score Dashboard'!$B$2) * _raw_predictions_!I427/_coefficients_!L$2 * (_raw_predictions_!J427-_coefficients_!I$2)/_coefficients_!I$7</f>
        <v>4.6807437405048556E-3</v>
      </c>
      <c r="J427">
        <f>(1-_raw_predictions_!$M427*'Score Dashboard'!$B$2) *_raw_predictions_!K427/_coefficients_!M$2 * (_raw_predictions_!L427-_coefficients_!J$2)/_coefficients_!J$7</f>
        <v>1.0632826745603001E-2</v>
      </c>
      <c r="K427">
        <f t="shared" si="6"/>
        <v>-3.3780567157404096</v>
      </c>
    </row>
    <row r="428" spans="1:11">
      <c r="A428" t="str">
        <f>_raw_predictions_!A428</f>
        <v>Facundo Campazzo</v>
      </c>
      <c r="B428">
        <f>(_raw_predictions_!B428*(1-_raw_predictions_!$M428*'Score Dashboard'!$B$2) + 'Score Dashboard'!$B$2*_raw_predictions_!$M428*_coefficients_!B$12- _coefficients_!B$2)/_coefficients_!B$7</f>
        <v>-0.97927026794486627</v>
      </c>
      <c r="C428">
        <f>(_raw_predictions_!C428*(1-_raw_predictions_!$M428*'Score Dashboard'!$B$2) + 'Score Dashboard'!$B$2*_raw_predictions_!$M428*_coefficients_!C$12- _coefficients_!C$2)/_coefficients_!C$7</f>
        <v>-0.9360992406089933</v>
      </c>
      <c r="D428">
        <f>(_raw_predictions_!D428*(1-_raw_predictions_!$M428*'Score Dashboard'!$B$2) + 'Score Dashboard'!$B$2*_raw_predictions_!$M428*_coefficients_!D$12- _coefficients_!D$2)/_coefficients_!D$7</f>
        <v>-0.49496352301001006</v>
      </c>
      <c r="E428">
        <f>(_raw_predictions_!E428*(1-_raw_predictions_!$M428*'Score Dashboard'!$B$2) + 'Score Dashboard'!$B$2*_raw_predictions_!$M428*_coefficients_!E$12- _coefficients_!E$2)/_coefficients_!E$7</f>
        <v>-0.31681967532916711</v>
      </c>
      <c r="F428">
        <f>(_raw_predictions_!F428*(1-_raw_predictions_!$M428*'Score Dashboard'!$B$2) + 'Score Dashboard'!$B$2*_raw_predictions_!$M428*_coefficients_!F$12- _coefficients_!F$2)/_coefficients_!F$7</f>
        <v>-0.60153113431775607</v>
      </c>
      <c r="G428">
        <f>(_raw_predictions_!G428*(1-_raw_predictions_!$M428*'Score Dashboard'!$B$2) + 'Score Dashboard'!$B$2*_raw_predictions_!$M428*_coefficients_!G$12- _coefficients_!G$2)/_coefficients_!G$7</f>
        <v>-0.58711337068519887</v>
      </c>
      <c r="H428">
        <f>(_coefficients_!H$2 - _raw_predictions_!H428*(1-_raw_predictions_!$M428*'Score Dashboard'!$B$2) - _raw_predictions_!$M428*'Score Dashboard'!$B$2*_coefficients_!H$12)/_coefficients_!H$7</f>
        <v>0.62696929490431819</v>
      </c>
      <c r="I428">
        <f>(1-_raw_predictions_!$M428*'Score Dashboard'!$B$2) * _raw_predictions_!I428/_coefficients_!L$2 * (_raw_predictions_!J428-_coefficients_!I$2)/_coefficients_!I$7</f>
        <v>-4.8844619552226957E-3</v>
      </c>
      <c r="J428">
        <f>(1-_raw_predictions_!$M428*'Score Dashboard'!$B$2) *_raw_predictions_!K428/_coefficients_!M$2 * (_raw_predictions_!L428-_coefficients_!J$2)/_coefficients_!J$7</f>
        <v>-0.11491756480740807</v>
      </c>
      <c r="K428">
        <f t="shared" si="6"/>
        <v>-3.4086299437543044</v>
      </c>
    </row>
    <row r="429" spans="1:11">
      <c r="A429" t="str">
        <f>_raw_predictions_!A429</f>
        <v>Evan Mobley</v>
      </c>
      <c r="B429">
        <f>(_raw_predictions_!B429*(1-_raw_predictions_!$M429*'Score Dashboard'!$B$2) + 'Score Dashboard'!$B$2*_raw_predictions_!$M429*_coefficients_!B$12- _coefficients_!B$2)/_coefficients_!B$7</f>
        <v>0.24323922056312683</v>
      </c>
      <c r="C429">
        <f>(_raw_predictions_!C429*(1-_raw_predictions_!$M429*'Score Dashboard'!$B$2) + 'Score Dashboard'!$B$2*_raw_predictions_!$M429*_coefficients_!C$12- _coefficients_!C$2)/_coefficients_!C$7</f>
        <v>1.0226025325978014</v>
      </c>
      <c r="D429">
        <f>(_raw_predictions_!D429*(1-_raw_predictions_!$M429*'Score Dashboard'!$B$2) + 'Score Dashboard'!$B$2*_raw_predictions_!$M429*_coefficients_!D$12- _coefficients_!D$2)/_coefficients_!D$7</f>
        <v>-5.4073554988311734E-2</v>
      </c>
      <c r="E429">
        <f>(_raw_predictions_!E429*(1-_raw_predictions_!$M429*'Score Dashboard'!$B$2) + 'Score Dashboard'!$B$2*_raw_predictions_!$M429*_coefficients_!E$12- _coefficients_!E$2)/_coefficients_!E$7</f>
        <v>-3.0246667219020557E-2</v>
      </c>
      <c r="F429">
        <f>(_raw_predictions_!F429*(1-_raw_predictions_!$M429*'Score Dashboard'!$B$2) + 'Score Dashboard'!$B$2*_raw_predictions_!$M429*_coefficients_!F$12- _coefficients_!F$2)/_coefficients_!F$7</f>
        <v>1.2144310980710376</v>
      </c>
      <c r="G429">
        <f>(_raw_predictions_!G429*(1-_raw_predictions_!$M429*'Score Dashboard'!$B$2) + 'Score Dashboard'!$B$2*_raw_predictions_!$M429*_coefficients_!G$12- _coefficients_!G$2)/_coefficients_!G$7</f>
        <v>-0.65244085797728912</v>
      </c>
      <c r="H429">
        <f>(_coefficients_!H$2 - _raw_predictions_!H429*(1-_raw_predictions_!$M429*'Score Dashboard'!$B$2) - _raw_predictions_!$M429*'Score Dashboard'!$B$2*_coefficients_!H$12)/_coefficients_!H$7</f>
        <v>-0.25741230209594707</v>
      </c>
      <c r="I429">
        <f>(1-_raw_predictions_!$M429*'Score Dashboard'!$B$2) * _raw_predictions_!I429/_coefficients_!L$2 * (_raw_predictions_!J429-_coefficients_!I$2)/_coefficients_!I$7</f>
        <v>-0.59470019041014133</v>
      </c>
      <c r="J429">
        <f>(1-_raw_predictions_!$M429*'Score Dashboard'!$B$2) *_raw_predictions_!K429/_coefficients_!M$2 * (_raw_predictions_!L429-_coefficients_!J$2)/_coefficients_!J$7</f>
        <v>0.4528916664210525</v>
      </c>
      <c r="K429">
        <f t="shared" si="6"/>
        <v>1.3442909449623084</v>
      </c>
    </row>
    <row r="430" spans="1:11">
      <c r="A430" t="str">
        <f>_raw_predictions_!A430</f>
        <v>Evan Fournier</v>
      </c>
      <c r="B430">
        <f>(_raw_predictions_!B430*(1-_raw_predictions_!$M430*'Score Dashboard'!$B$2) + 'Score Dashboard'!$B$2*_raw_predictions_!$M430*_coefficients_!B$12- _coefficients_!B$2)/_coefficients_!B$7</f>
        <v>-0.83276712134778752</v>
      </c>
      <c r="C430">
        <f>(_raw_predictions_!C430*(1-_raw_predictions_!$M430*'Score Dashboard'!$B$2) + 'Score Dashboard'!$B$2*_raw_predictions_!$M430*_coefficients_!C$12- _coefficients_!C$2)/_coefficients_!C$7</f>
        <v>-0.88703824156579214</v>
      </c>
      <c r="D430">
        <f>(_raw_predictions_!D430*(1-_raw_predictions_!$M430*'Score Dashboard'!$B$2) + 'Score Dashboard'!$B$2*_raw_predictions_!$M430*_coefficients_!D$12- _coefficients_!D$2)/_coefficients_!D$7</f>
        <v>-0.70309632986044135</v>
      </c>
      <c r="E430">
        <f>(_raw_predictions_!E430*(1-_raw_predictions_!$M430*'Score Dashboard'!$B$2) + 'Score Dashboard'!$B$2*_raw_predictions_!$M430*_coefficients_!E$12- _coefficients_!E$2)/_coefficients_!E$7</f>
        <v>-0.34061397709231211</v>
      </c>
      <c r="F430">
        <f>(_raw_predictions_!F430*(1-_raw_predictions_!$M430*'Score Dashboard'!$B$2) + 'Score Dashboard'!$B$2*_raw_predictions_!$M430*_coefficients_!F$12- _coefficients_!F$2)/_coefficients_!F$7</f>
        <v>-0.54569502471019959</v>
      </c>
      <c r="G430">
        <f>(_raw_predictions_!G430*(1-_raw_predictions_!$M430*'Score Dashboard'!$B$2) + 'Score Dashboard'!$B$2*_raw_predictions_!$M430*_coefficients_!G$12- _coefficients_!G$2)/_coefficients_!G$7</f>
        <v>-0.26568837682599561</v>
      </c>
      <c r="H430">
        <f>(_coefficients_!H$2 - _raw_predictions_!H430*(1-_raw_predictions_!$M430*'Score Dashboard'!$B$2) - _raw_predictions_!$M430*'Score Dashboard'!$B$2*_coefficients_!H$12)/_coefficients_!H$7</f>
        <v>0.67507263751761315</v>
      </c>
      <c r="I430">
        <f>(1-_raw_predictions_!$M430*'Score Dashboard'!$B$2) * _raw_predictions_!I430/_coefficients_!L$2 * (_raw_predictions_!J430-_coefficients_!I$2)/_coefficients_!I$7</f>
        <v>-2.5320793093781897E-2</v>
      </c>
      <c r="J430">
        <f>(1-_raw_predictions_!$M430*'Score Dashboard'!$B$2) *_raw_predictions_!K430/_coefficients_!M$2 * (_raw_predictions_!L430-_coefficients_!J$2)/_coefficients_!J$7</f>
        <v>-0.22451684878102496</v>
      </c>
      <c r="K430">
        <f t="shared" si="6"/>
        <v>-3.1496640757597221</v>
      </c>
    </row>
    <row r="431" spans="1:11">
      <c r="A431" t="str">
        <f>_raw_predictions_!A431</f>
        <v>Eugene Omoruyi</v>
      </c>
      <c r="B431">
        <f>(_raw_predictions_!B431*(1-_raw_predictions_!$M431*'Score Dashboard'!$B$2) + 'Score Dashboard'!$B$2*_raw_predictions_!$M431*_coefficients_!B$12- _coefficients_!B$2)/_coefficients_!B$7</f>
        <v>-0.85207440170769966</v>
      </c>
      <c r="C431">
        <f>(_raw_predictions_!C431*(1-_raw_predictions_!$M431*'Score Dashboard'!$B$2) + 'Score Dashboard'!$B$2*_raw_predictions_!$M431*_coefficients_!C$12- _coefficients_!C$2)/_coefficients_!C$7</f>
        <v>-0.76534048122873877</v>
      </c>
      <c r="D431">
        <f>(_raw_predictions_!D431*(1-_raw_predictions_!$M431*'Score Dashboard'!$B$2) + 'Score Dashboard'!$B$2*_raw_predictions_!$M431*_coefficients_!D$12- _coefficients_!D$2)/_coefficients_!D$7</f>
        <v>-0.82083257801348808</v>
      </c>
      <c r="E431">
        <f>(_raw_predictions_!E431*(1-_raw_predictions_!$M431*'Score Dashboard'!$B$2) + 'Score Dashboard'!$B$2*_raw_predictions_!$M431*_coefficients_!E$12- _coefficients_!E$2)/_coefficients_!E$7</f>
        <v>-0.42946968476832903</v>
      </c>
      <c r="F431">
        <f>(_raw_predictions_!F431*(1-_raw_predictions_!$M431*'Score Dashboard'!$B$2) + 'Score Dashboard'!$B$2*_raw_predictions_!$M431*_coefficients_!F$12- _coefficients_!F$2)/_coefficients_!F$7</f>
        <v>-0.55210779023592216</v>
      </c>
      <c r="G431">
        <f>(_raw_predictions_!G431*(1-_raw_predictions_!$M431*'Score Dashboard'!$B$2) + 'Score Dashboard'!$B$2*_raw_predictions_!$M431*_coefficients_!G$12- _coefficients_!G$2)/_coefficients_!G$7</f>
        <v>-0.53598003829689933</v>
      </c>
      <c r="H431">
        <f>(_coefficients_!H$2 - _raw_predictions_!H431*(1-_raw_predictions_!$M431*'Score Dashboard'!$B$2) - _raw_predictions_!$M431*'Score Dashboard'!$B$2*_coefficients_!H$12)/_coefficients_!H$7</f>
        <v>0.73904844175376239</v>
      </c>
      <c r="I431">
        <f>(1-_raw_predictions_!$M431*'Score Dashboard'!$B$2) * _raw_predictions_!I431/_coefficients_!L$2 * (_raw_predictions_!J431-_coefficients_!I$2)/_coefficients_!I$7</f>
        <v>-8.4754698441433934E-2</v>
      </c>
      <c r="J431">
        <f>(1-_raw_predictions_!$M431*'Score Dashboard'!$B$2) *_raw_predictions_!K431/_coefficients_!M$2 * (_raw_predictions_!L431-_coefficients_!J$2)/_coefficients_!J$7</f>
        <v>-0.13512592884102406</v>
      </c>
      <c r="K431">
        <f t="shared" si="6"/>
        <v>-3.4366371597797722</v>
      </c>
    </row>
    <row r="432" spans="1:11">
      <c r="A432" t="str">
        <f>_raw_predictions_!A432</f>
        <v>Eric Gordon</v>
      </c>
      <c r="B432">
        <f>(_raw_predictions_!B432*(1-_raw_predictions_!$M432*'Score Dashboard'!$B$2) + 'Score Dashboard'!$B$2*_raw_predictions_!$M432*_coefficients_!B$12- _coefficients_!B$2)/_coefficients_!B$7</f>
        <v>-0.57263408419041006</v>
      </c>
      <c r="C432">
        <f>(_raw_predictions_!C432*(1-_raw_predictions_!$M432*'Score Dashboard'!$B$2) + 'Score Dashboard'!$B$2*_raw_predictions_!$M432*_coefficients_!C$12- _coefficients_!C$2)/_coefficients_!C$7</f>
        <v>-0.88639398114968604</v>
      </c>
      <c r="D432">
        <f>(_raw_predictions_!D432*(1-_raw_predictions_!$M432*'Score Dashboard'!$B$2) + 'Score Dashboard'!$B$2*_raw_predictions_!$M432*_coefficients_!D$12- _coefficients_!D$2)/_coefficients_!D$7</f>
        <v>-0.42074384625244476</v>
      </c>
      <c r="E432">
        <f>(_raw_predictions_!E432*(1-_raw_predictions_!$M432*'Score Dashboard'!$B$2) + 'Score Dashboard'!$B$2*_raw_predictions_!$M432*_coefficients_!E$12- _coefficients_!E$2)/_coefficients_!E$7</f>
        <v>-0.4851371934471797</v>
      </c>
      <c r="F432">
        <f>(_raw_predictions_!F432*(1-_raw_predictions_!$M432*'Score Dashboard'!$B$2) + 'Score Dashboard'!$B$2*_raw_predictions_!$M432*_coefficients_!F$12- _coefficients_!F$2)/_coefficients_!F$7</f>
        <v>-0.38299359363716701</v>
      </c>
      <c r="G432">
        <f>(_raw_predictions_!G432*(1-_raw_predictions_!$M432*'Score Dashboard'!$B$2) + 'Score Dashboard'!$B$2*_raw_predictions_!$M432*_coefficients_!G$12- _coefficients_!G$2)/_coefficients_!G$7</f>
        <v>-5.0038858041993338E-2</v>
      </c>
      <c r="H432">
        <f>(_coefficients_!H$2 - _raw_predictions_!H432*(1-_raw_predictions_!$M432*'Score Dashboard'!$B$2) - _raw_predictions_!$M432*'Score Dashboard'!$B$2*_coefficients_!H$12)/_coefficients_!H$7</f>
        <v>0.35672784284105108</v>
      </c>
      <c r="I432">
        <f>(1-_raw_predictions_!$M432*'Score Dashboard'!$B$2) * _raw_predictions_!I432/_coefficients_!L$2 * (_raw_predictions_!J432-_coefficients_!I$2)/_coefficients_!I$7</f>
        <v>8.6434811980189513E-2</v>
      </c>
      <c r="J432">
        <f>(1-_raw_predictions_!$M432*'Score Dashboard'!$B$2) *_raw_predictions_!K432/_coefficients_!M$2 * (_raw_predictions_!L432-_coefficients_!J$2)/_coefficients_!J$7</f>
        <v>-0.28732262917612689</v>
      </c>
      <c r="K432">
        <f t="shared" si="6"/>
        <v>-2.642101531073767</v>
      </c>
    </row>
    <row r="433" spans="1:11">
      <c r="A433" t="str">
        <f>_raw_predictions_!A433</f>
        <v>Edmond Sumner</v>
      </c>
      <c r="B433">
        <f>(_raw_predictions_!B433*(1-_raw_predictions_!$M433*'Score Dashboard'!$B$2) + 'Score Dashboard'!$B$2*_raw_predictions_!$M433*_coefficients_!B$12- _coefficients_!B$2)/_coefficients_!B$7</f>
        <v>-0.81067406635826511</v>
      </c>
      <c r="C433">
        <f>(_raw_predictions_!C433*(1-_raw_predictions_!$M433*'Score Dashboard'!$B$2) + 'Score Dashboard'!$B$2*_raw_predictions_!$M433*_coefficients_!C$12- _coefficients_!C$2)/_coefficients_!C$7</f>
        <v>-0.88330627314975807</v>
      </c>
      <c r="D433">
        <f>(_raw_predictions_!D433*(1-_raw_predictions_!$M433*'Score Dashboard'!$B$2) + 'Score Dashboard'!$B$2*_raw_predictions_!$M433*_coefficients_!D$12- _coefficients_!D$2)/_coefficients_!D$7</f>
        <v>-0.71193865260947187</v>
      </c>
      <c r="E433">
        <f>(_raw_predictions_!E433*(1-_raw_predictions_!$M433*'Score Dashboard'!$B$2) + 'Score Dashboard'!$B$2*_raw_predictions_!$M433*_coefficients_!E$12- _coefficients_!E$2)/_coefficients_!E$7</f>
        <v>-0.37637509361342864</v>
      </c>
      <c r="F433">
        <f>(_raw_predictions_!F433*(1-_raw_predictions_!$M433*'Score Dashboard'!$B$2) + 'Score Dashboard'!$B$2*_raw_predictions_!$M433*_coefficients_!F$12- _coefficients_!F$2)/_coefficients_!F$7</f>
        <v>-0.50532720784416207</v>
      </c>
      <c r="G433">
        <f>(_raw_predictions_!G433*(1-_raw_predictions_!$M433*'Score Dashboard'!$B$2) + 'Score Dashboard'!$B$2*_raw_predictions_!$M433*_coefficients_!G$12- _coefficients_!G$2)/_coefficients_!G$7</f>
        <v>-0.53285612170225727</v>
      </c>
      <c r="H433">
        <f>(_coefficients_!H$2 - _raw_predictions_!H433*(1-_raw_predictions_!$M433*'Score Dashboard'!$B$2) - _raw_predictions_!$M433*'Score Dashboard'!$B$2*_coefficients_!H$12)/_coefficients_!H$7</f>
        <v>0.63251387641761159</v>
      </c>
      <c r="I433">
        <f>(1-_raw_predictions_!$M433*'Score Dashboard'!$B$2) * _raw_predictions_!I433/_coefficients_!L$2 * (_raw_predictions_!J433-_coefficients_!I$2)/_coefficients_!I$7</f>
        <v>8.3025767159656802E-2</v>
      </c>
      <c r="J433">
        <f>(1-_raw_predictions_!$M433*'Score Dashboard'!$B$2) *_raw_predictions_!K433/_coefficients_!M$2 * (_raw_predictions_!L433-_coefficients_!J$2)/_coefficients_!J$7</f>
        <v>-9.0376737997779719E-2</v>
      </c>
      <c r="K433">
        <f t="shared" si="6"/>
        <v>-3.1953145096978544</v>
      </c>
    </row>
    <row r="434" spans="1:11">
      <c r="A434" t="str">
        <f>_raw_predictions_!A434</f>
        <v>Dyson Daniels</v>
      </c>
      <c r="B434">
        <f>(_raw_predictions_!B434*(1-_raw_predictions_!$M434*'Score Dashboard'!$B$2) + 'Score Dashboard'!$B$2*_raw_predictions_!$M434*_coefficients_!B$12- _coefficients_!B$2)/_coefficients_!B$7</f>
        <v>-0.89489988005751953</v>
      </c>
      <c r="C434">
        <f>(_raw_predictions_!C434*(1-_raw_predictions_!$M434*'Score Dashboard'!$B$2) + 'Score Dashboard'!$B$2*_raw_predictions_!$M434*_coefficients_!C$12- _coefficients_!C$2)/_coefficients_!C$7</f>
        <v>-0.62921156189893546</v>
      </c>
      <c r="D434">
        <f>(_raw_predictions_!D434*(1-_raw_predictions_!$M434*'Score Dashboard'!$B$2) + 'Score Dashboard'!$B$2*_raw_predictions_!$M434*_coefficients_!D$12- _coefficients_!D$2)/_coefficients_!D$7</f>
        <v>-0.29276902990168929</v>
      </c>
      <c r="E434">
        <f>(_raw_predictions_!E434*(1-_raw_predictions_!$M434*'Score Dashboard'!$B$2) + 'Score Dashboard'!$B$2*_raw_predictions_!$M434*_coefficients_!E$12- _coefficients_!E$2)/_coefficients_!E$7</f>
        <v>-0.16447071117356385</v>
      </c>
      <c r="F434">
        <f>(_raw_predictions_!F434*(1-_raw_predictions_!$M434*'Score Dashboard'!$B$2) + 'Score Dashboard'!$B$2*_raw_predictions_!$M434*_coefficients_!F$12- _coefficients_!F$2)/_coefficients_!F$7</f>
        <v>-0.46930627216092269</v>
      </c>
      <c r="G434">
        <f>(_raw_predictions_!G434*(1-_raw_predictions_!$M434*'Score Dashboard'!$B$2) + 'Score Dashboard'!$B$2*_raw_predictions_!$M434*_coefficients_!G$12- _coefficients_!G$2)/_coefficients_!G$7</f>
        <v>-0.51961434850801624</v>
      </c>
      <c r="H434">
        <f>(_coefficients_!H$2 - _raw_predictions_!H434*(1-_raw_predictions_!$M434*'Score Dashboard'!$B$2) - _raw_predictions_!$M434*'Score Dashboard'!$B$2*_coefficients_!H$12)/_coefficients_!H$7</f>
        <v>0.24786875979015535</v>
      </c>
      <c r="I434">
        <f>(1-_raw_predictions_!$M434*'Score Dashboard'!$B$2) * _raw_predictions_!I434/_coefficients_!L$2 * (_raw_predictions_!J434-_coefficients_!I$2)/_coefficients_!I$7</f>
        <v>-0.18180124174318213</v>
      </c>
      <c r="J434">
        <f>(1-_raw_predictions_!$M434*'Score Dashboard'!$B$2) *_raw_predictions_!K434/_coefficients_!M$2 * (_raw_predictions_!L434-_coefficients_!J$2)/_coefficients_!J$7</f>
        <v>-0.19061633565100991</v>
      </c>
      <c r="K434">
        <f t="shared" si="6"/>
        <v>-3.0948206213046836</v>
      </c>
    </row>
    <row r="435" spans="1:11">
      <c r="A435" t="str">
        <f>_raw_predictions_!A435</f>
        <v>Dwight Powell</v>
      </c>
      <c r="B435">
        <f>(_raw_predictions_!B435*(1-_raw_predictions_!$M435*'Score Dashboard'!$B$2) + 'Score Dashboard'!$B$2*_raw_predictions_!$M435*_coefficients_!B$12- _coefficients_!B$2)/_coefficients_!B$7</f>
        <v>-0.80017606168590494</v>
      </c>
      <c r="C435">
        <f>(_raw_predictions_!C435*(1-_raw_predictions_!$M435*'Score Dashboard'!$B$2) + 'Score Dashboard'!$B$2*_raw_predictions_!$M435*_coefficients_!C$12- _coefficients_!C$2)/_coefficients_!C$7</f>
        <v>-0.310405347059026</v>
      </c>
      <c r="D435">
        <f>(_raw_predictions_!D435*(1-_raw_predictions_!$M435*'Score Dashboard'!$B$2) + 'Score Dashboard'!$B$2*_raw_predictions_!$M435*_coefficients_!D$12- _coefficients_!D$2)/_coefficients_!D$7</f>
        <v>-0.82325495971338669</v>
      </c>
      <c r="E435">
        <f>(_raw_predictions_!E435*(1-_raw_predictions_!$M435*'Score Dashboard'!$B$2) + 'Score Dashboard'!$B$2*_raw_predictions_!$M435*_coefficients_!E$12- _coefficients_!E$2)/_coefficients_!E$7</f>
        <v>-0.46172414172779414</v>
      </c>
      <c r="F435">
        <f>(_raw_predictions_!F435*(1-_raw_predictions_!$M435*'Score Dashboard'!$B$2) + 'Score Dashboard'!$B$2*_raw_predictions_!$M435*_coefficients_!F$12- _coefficients_!F$2)/_coefficients_!F$7</f>
        <v>-0.38351372017409768</v>
      </c>
      <c r="G435">
        <f>(_raw_predictions_!G435*(1-_raw_predictions_!$M435*'Score Dashboard'!$B$2) + 'Score Dashboard'!$B$2*_raw_predictions_!$M435*_coefficients_!G$12- _coefficients_!G$2)/_coefficients_!G$7</f>
        <v>-0.91906425945016768</v>
      </c>
      <c r="H435">
        <f>(_coefficients_!H$2 - _raw_predictions_!H435*(1-_raw_predictions_!$M435*'Score Dashboard'!$B$2) - _raw_predictions_!$M435*'Score Dashboard'!$B$2*_coefficients_!H$12)/_coefficients_!H$7</f>
        <v>0.64982166839760747</v>
      </c>
      <c r="I435">
        <f>(1-_raw_predictions_!$M435*'Score Dashboard'!$B$2) * _raw_predictions_!I435/_coefficients_!L$2 * (_raw_predictions_!J435-_coefficients_!I$2)/_coefficients_!I$7</f>
        <v>-0.21773045081744136</v>
      </c>
      <c r="J435">
        <f>(1-_raw_predictions_!$M435*'Score Dashboard'!$B$2) *_raw_predictions_!K435/_coefficients_!M$2 * (_raw_predictions_!L435-_coefficients_!J$2)/_coefficients_!J$7</f>
        <v>0.38306223800784422</v>
      </c>
      <c r="K435">
        <f t="shared" si="6"/>
        <v>-2.8829850342223668</v>
      </c>
    </row>
    <row r="436" spans="1:11">
      <c r="A436" t="str">
        <f>_raw_predictions_!A436</f>
        <v>Duncan Robinson</v>
      </c>
      <c r="B436">
        <f>(_raw_predictions_!B436*(1-_raw_predictions_!$M436*'Score Dashboard'!$B$2) + 'Score Dashboard'!$B$2*_raw_predictions_!$M436*_coefficients_!B$12- _coefficients_!B$2)/_coefficients_!B$7</f>
        <v>-0.91096392649557467</v>
      </c>
      <c r="C436">
        <f>(_raw_predictions_!C436*(1-_raw_predictions_!$M436*'Score Dashboard'!$B$2) + 'Score Dashboard'!$B$2*_raw_predictions_!$M436*_coefficients_!C$12- _coefficients_!C$2)/_coefficients_!C$7</f>
        <v>-0.89197292006111517</v>
      </c>
      <c r="D436">
        <f>(_raw_predictions_!D436*(1-_raw_predictions_!$M436*'Score Dashboard'!$B$2) + 'Score Dashboard'!$B$2*_raw_predictions_!$M436*_coefficients_!D$12- _coefficients_!D$2)/_coefficients_!D$7</f>
        <v>-0.81295038620212667</v>
      </c>
      <c r="E436">
        <f>(_raw_predictions_!E436*(1-_raw_predictions_!$M436*'Score Dashboard'!$B$2) + 'Score Dashboard'!$B$2*_raw_predictions_!$M436*_coefficients_!E$12- _coefficients_!E$2)/_coefficients_!E$7</f>
        <v>-0.68335836348374157</v>
      </c>
      <c r="F436">
        <f>(_raw_predictions_!F436*(1-_raw_predictions_!$M436*'Score Dashboard'!$B$2) + 'Score Dashboard'!$B$2*_raw_predictions_!$M436*_coefficients_!F$12- _coefficients_!F$2)/_coefficients_!F$7</f>
        <v>-0.60660667654565625</v>
      </c>
      <c r="G436">
        <f>(_raw_predictions_!G436*(1-_raw_predictions_!$M436*'Score Dashboard'!$B$2) + 'Score Dashboard'!$B$2*_raw_predictions_!$M436*_coefficients_!G$12- _coefficients_!G$2)/_coefficients_!G$7</f>
        <v>-5.7782363817533225E-2</v>
      </c>
      <c r="H436">
        <f>(_coefficients_!H$2 - _raw_predictions_!H436*(1-_raw_predictions_!$M436*'Score Dashboard'!$B$2) - _raw_predictions_!$M436*'Score Dashboard'!$B$2*_coefficients_!H$12)/_coefficients_!H$7</f>
        <v>0.84271369173989619</v>
      </c>
      <c r="I436">
        <f>(1-_raw_predictions_!$M436*'Score Dashboard'!$B$2) * _raw_predictions_!I436/_coefficients_!L$2 * (_raw_predictions_!J436-_coefficients_!I$2)/_coefficients_!I$7</f>
        <v>8.581849430549196E-3</v>
      </c>
      <c r="J436">
        <f>(1-_raw_predictions_!$M436*'Score Dashboard'!$B$2) *_raw_predictions_!K436/_coefficients_!M$2 * (_raw_predictions_!L436-_coefficients_!J$2)/_coefficients_!J$7</f>
        <v>-0.17731216491296786</v>
      </c>
      <c r="K436">
        <f t="shared" si="6"/>
        <v>-3.2896512603482697</v>
      </c>
    </row>
    <row r="437" spans="1:11">
      <c r="A437" t="str">
        <f>_raw_predictions_!A437</f>
        <v>Duane Washington Jr.</v>
      </c>
      <c r="B437">
        <f>(_raw_predictions_!B437*(1-_raw_predictions_!$M437*'Score Dashboard'!$B$2) + 'Score Dashboard'!$B$2*_raw_predictions_!$M437*_coefficients_!B$12- _coefficients_!B$2)/_coefficients_!B$7</f>
        <v>-0.7287773580912249</v>
      </c>
      <c r="C437">
        <f>(_raw_predictions_!C437*(1-_raw_predictions_!$M437*'Score Dashboard'!$B$2) + 'Score Dashboard'!$B$2*_raw_predictions_!$M437*_coefficients_!C$12- _coefficients_!C$2)/_coefficients_!C$7</f>
        <v>-0.9266008337851982</v>
      </c>
      <c r="D437">
        <f>(_raw_predictions_!D437*(1-_raw_predictions_!$M437*'Score Dashboard'!$B$2) + 'Score Dashboard'!$B$2*_raw_predictions_!$M437*_coefficients_!D$12- _coefficients_!D$2)/_coefficients_!D$7</f>
        <v>-0.60760312180662113</v>
      </c>
      <c r="E437">
        <f>(_raw_predictions_!E437*(1-_raw_predictions_!$M437*'Score Dashboard'!$B$2) + 'Score Dashboard'!$B$2*_raw_predictions_!$M437*_coefficients_!E$12- _coefficients_!E$2)/_coefficients_!E$7</f>
        <v>-0.65197344985815964</v>
      </c>
      <c r="F437">
        <f>(_raw_predictions_!F437*(1-_raw_predictions_!$M437*'Score Dashboard'!$B$2) + 'Score Dashboard'!$B$2*_raw_predictions_!$M437*_coefficients_!F$12- _coefficients_!F$2)/_coefficients_!F$7</f>
        <v>-0.5643418851094284</v>
      </c>
      <c r="G437">
        <f>(_raw_predictions_!G437*(1-_raw_predictions_!$M437*'Score Dashboard'!$B$2) + 'Score Dashboard'!$B$2*_raw_predictions_!$M437*_coefficients_!G$12- _coefficients_!G$2)/_coefficients_!G$7</f>
        <v>-0.24817767819660605</v>
      </c>
      <c r="H437">
        <f>(_coefficients_!H$2 - _raw_predictions_!H437*(1-_raw_predictions_!$M437*'Score Dashboard'!$B$2) - _raw_predictions_!$M437*'Score Dashboard'!$B$2*_coefficients_!H$12)/_coefficients_!H$7</f>
        <v>0.58196704135731703</v>
      </c>
      <c r="I437">
        <f>(1-_raw_predictions_!$M437*'Score Dashboard'!$B$2) * _raw_predictions_!I437/_coefficients_!L$2 * (_raw_predictions_!J437-_coefficients_!I$2)/_coefficients_!I$7</f>
        <v>-2.2306799478844945E-2</v>
      </c>
      <c r="J437">
        <f>(1-_raw_predictions_!$M437*'Score Dashboard'!$B$2) *_raw_predictions_!K437/_coefficients_!M$2 * (_raw_predictions_!L437-_coefficients_!J$2)/_coefficients_!J$7</f>
        <v>-0.2184352105359543</v>
      </c>
      <c r="K437">
        <f t="shared" si="6"/>
        <v>-3.3862492955047201</v>
      </c>
    </row>
    <row r="438" spans="1:11">
      <c r="A438" t="str">
        <f>_raw_predictions_!A438</f>
        <v>Dru Smith</v>
      </c>
      <c r="B438">
        <f>(_raw_predictions_!B438*(1-_raw_predictions_!$M438*'Score Dashboard'!$B$2) + 'Score Dashboard'!$B$2*_raw_predictions_!$M438*_coefficients_!B$12- _coefficients_!B$2)/_coefficients_!B$7</f>
        <v>-0.91312432650643927</v>
      </c>
      <c r="C438">
        <f>(_raw_predictions_!C438*(1-_raw_predictions_!$M438*'Score Dashboard'!$B$2) + 'Score Dashboard'!$B$2*_raw_predictions_!$M438*_coefficients_!C$12- _coefficients_!C$2)/_coefficients_!C$7</f>
        <v>-0.82959419680796431</v>
      </c>
      <c r="D438">
        <f>(_raw_predictions_!D438*(1-_raw_predictions_!$M438*'Score Dashboard'!$B$2) + 'Score Dashboard'!$B$2*_raw_predictions_!$M438*_coefficients_!D$12- _coefficients_!D$2)/_coefficients_!D$7</f>
        <v>-0.68153011924608231</v>
      </c>
      <c r="E438">
        <f>(_raw_predictions_!E438*(1-_raw_predictions_!$M438*'Score Dashboard'!$B$2) + 'Score Dashboard'!$B$2*_raw_predictions_!$M438*_coefficients_!E$12- _coefficients_!E$2)/_coefficients_!E$7</f>
        <v>-0.50176522516263999</v>
      </c>
      <c r="F438">
        <f>(_raw_predictions_!F438*(1-_raw_predictions_!$M438*'Score Dashboard'!$B$2) + 'Score Dashboard'!$B$2*_raw_predictions_!$M438*_coefficients_!F$12- _coefficients_!F$2)/_coefficients_!F$7</f>
        <v>-0.46006233121112894</v>
      </c>
      <c r="G438">
        <f>(_raw_predictions_!G438*(1-_raw_predictions_!$M438*'Score Dashboard'!$B$2) + 'Score Dashboard'!$B$2*_raw_predictions_!$M438*_coefficients_!G$12- _coefficients_!G$2)/_coefficients_!G$7</f>
        <v>-0.52055173429195267</v>
      </c>
      <c r="H438">
        <f>(_coefficients_!H$2 - _raw_predictions_!H438*(1-_raw_predictions_!$M438*'Score Dashboard'!$B$2) - _raw_predictions_!$M438*'Score Dashboard'!$B$2*_coefficients_!H$12)/_coefficients_!H$7</f>
        <v>0.76180384559236536</v>
      </c>
      <c r="I438">
        <f>(1-_raw_predictions_!$M438*'Score Dashboard'!$B$2) * _raw_predictions_!I438/_coefficients_!L$2 * (_raw_predictions_!J438-_coefficients_!I$2)/_coefficients_!I$7</f>
        <v>-4.7226611545430576E-3</v>
      </c>
      <c r="J438">
        <f>(1-_raw_predictions_!$M438*'Score Dashboard'!$B$2) *_raw_predictions_!K438/_coefficients_!M$2 * (_raw_predictions_!L438-_coefficients_!J$2)/_coefficients_!J$7</f>
        <v>-7.1118754399167247E-2</v>
      </c>
      <c r="K438">
        <f t="shared" si="6"/>
        <v>-3.2206655031875528</v>
      </c>
    </row>
    <row r="439" spans="1:11">
      <c r="A439" t="str">
        <f>_raw_predictions_!A439</f>
        <v>Drew Eubanks</v>
      </c>
      <c r="B439">
        <f>(_raw_predictions_!B439*(1-_raw_predictions_!$M439*'Score Dashboard'!$B$2) + 'Score Dashboard'!$B$2*_raw_predictions_!$M439*_coefficients_!B$12- _coefficients_!B$2)/_coefficients_!B$7</f>
        <v>-0.80503868065320894</v>
      </c>
      <c r="C439">
        <f>(_raw_predictions_!C439*(1-_raw_predictions_!$M439*'Score Dashboard'!$B$2) + 'Score Dashboard'!$B$2*_raw_predictions_!$M439*_coefficients_!C$12- _coefficients_!C$2)/_coefficients_!C$7</f>
        <v>7.9587539440585858E-2</v>
      </c>
      <c r="D439">
        <f>(_raw_predictions_!D439*(1-_raw_predictions_!$M439*'Score Dashboard'!$B$2) + 'Score Dashboard'!$B$2*_raw_predictions_!$M439*_coefficients_!D$12- _coefficients_!D$2)/_coefficients_!D$7</f>
        <v>-0.71643444244995291</v>
      </c>
      <c r="E439">
        <f>(_raw_predictions_!E439*(1-_raw_predictions_!$M439*'Score Dashboard'!$B$2) + 'Score Dashboard'!$B$2*_raw_predictions_!$M439*_coefficients_!E$12- _coefficients_!E$2)/_coefficients_!E$7</f>
        <v>-0.45725785492202459</v>
      </c>
      <c r="F439">
        <f>(_raw_predictions_!F439*(1-_raw_predictions_!$M439*'Score Dashboard'!$B$2) + 'Score Dashboard'!$B$2*_raw_predictions_!$M439*_coefficients_!F$12- _coefficients_!F$2)/_coefficients_!F$7</f>
        <v>0.80187963764484205</v>
      </c>
      <c r="G439">
        <f>(_raw_predictions_!G439*(1-_raw_predictions_!$M439*'Score Dashboard'!$B$2) + 'Score Dashboard'!$B$2*_raw_predictions_!$M439*_coefficients_!G$12- _coefficients_!G$2)/_coefficients_!G$7</f>
        <v>-0.86824553527324544</v>
      </c>
      <c r="H439">
        <f>(_coefficients_!H$2 - _raw_predictions_!H439*(1-_raw_predictions_!$M439*'Score Dashboard'!$B$2) - _raw_predictions_!$M439*'Score Dashboard'!$B$2*_coefficients_!H$12)/_coefficients_!H$7</f>
        <v>0.57279425435709697</v>
      </c>
      <c r="I439">
        <f>(1-_raw_predictions_!$M439*'Score Dashboard'!$B$2) * _raw_predictions_!I439/_coefficients_!L$2 * (_raw_predictions_!J439-_coefficients_!I$2)/_coefficients_!I$7</f>
        <v>-0.18732509777166295</v>
      </c>
      <c r="J439">
        <f>(1-_raw_predictions_!$M439*'Score Dashboard'!$B$2) *_raw_predictions_!K439/_coefficients_!M$2 * (_raw_predictions_!L439-_coefficients_!J$2)/_coefficients_!J$7</f>
        <v>0.29551554756259168</v>
      </c>
      <c r="K439">
        <f t="shared" si="6"/>
        <v>-1.2845246320649784</v>
      </c>
    </row>
    <row r="440" spans="1:11">
      <c r="A440" t="str">
        <f>_raw_predictions_!A440</f>
        <v>Draymond Green</v>
      </c>
      <c r="B440">
        <f>(_raw_predictions_!B440*(1-_raw_predictions_!$M440*'Score Dashboard'!$B$2) + 'Score Dashboard'!$B$2*_raw_predictions_!$M440*_coefficients_!B$12- _coefficients_!B$2)/_coefficients_!B$7</f>
        <v>-0.78018478463380392</v>
      </c>
      <c r="C440">
        <f>(_raw_predictions_!C440*(1-_raw_predictions_!$M440*'Score Dashboard'!$B$2) + 'Score Dashboard'!$B$2*_raw_predictions_!$M440*_coefficients_!C$12- _coefficients_!C$2)/_coefficients_!C$7</f>
        <v>7.3277458342315832E-2</v>
      </c>
      <c r="D440">
        <f>(_raw_predictions_!D440*(1-_raw_predictions_!$M440*'Score Dashboard'!$B$2) + 'Score Dashboard'!$B$2*_raw_predictions_!$M440*_coefficients_!D$12- _coefficients_!D$2)/_coefficients_!D$7</f>
        <v>0.82047506197202125</v>
      </c>
      <c r="E440">
        <f>(_raw_predictions_!E440*(1-_raw_predictions_!$M440*'Score Dashboard'!$B$2) + 'Score Dashboard'!$B$2*_raw_predictions_!$M440*_coefficients_!E$12- _coefficients_!E$2)/_coefficients_!E$7</f>
        <v>0.12610094995292009</v>
      </c>
      <c r="F440">
        <f>(_raw_predictions_!F440*(1-_raw_predictions_!$M440*'Score Dashboard'!$B$2) + 'Score Dashboard'!$B$2*_raw_predictions_!$M440*_coefficients_!F$12- _coefficients_!F$2)/_coefficients_!F$7</f>
        <v>6.0647266799037633E-2</v>
      </c>
      <c r="G440">
        <f>(_raw_predictions_!G440*(1-_raw_predictions_!$M440*'Score Dashboard'!$B$2) + 'Score Dashboard'!$B$2*_raw_predictions_!$M440*_coefficients_!G$12- _coefficients_!G$2)/_coefficients_!G$7</f>
        <v>-0.60973664369558966</v>
      </c>
      <c r="H440">
        <f>(_coefficients_!H$2 - _raw_predictions_!H440*(1-_raw_predictions_!$M440*'Score Dashboard'!$B$2) - _raw_predictions_!$M440*'Score Dashboard'!$B$2*_coefficients_!H$12)/_coefficients_!H$7</f>
        <v>-0.48785798270278574</v>
      </c>
      <c r="I440">
        <f>(1-_raw_predictions_!$M440*'Score Dashboard'!$B$2) * _raw_predictions_!I440/_coefficients_!L$2 * (_raw_predictions_!J440-_coefficients_!I$2)/_coefficients_!I$7</f>
        <v>-0.13309516103917401</v>
      </c>
      <c r="J440">
        <f>(1-_raw_predictions_!$M440*'Score Dashboard'!$B$2) *_raw_predictions_!K440/_coefficients_!M$2 * (_raw_predictions_!L440-_coefficients_!J$2)/_coefficients_!J$7</f>
        <v>3.4333079050956898E-3</v>
      </c>
      <c r="K440">
        <f t="shared" si="6"/>
        <v>-0.92694052709996289</v>
      </c>
    </row>
    <row r="441" spans="1:11">
      <c r="A441" t="str">
        <f>_raw_predictions_!A441</f>
        <v>Jaden Springer</v>
      </c>
      <c r="B441">
        <f>(_raw_predictions_!B441*(1-_raw_predictions_!$M441*'Score Dashboard'!$B$2) + 'Score Dashboard'!$B$2*_raw_predictions_!$M441*_coefficients_!B$12- _coefficients_!B$2)/_coefficients_!B$7</f>
        <v>-0.94737662470341821</v>
      </c>
      <c r="C441">
        <f>(_raw_predictions_!C441*(1-_raw_predictions_!$M441*'Score Dashboard'!$B$2) + 'Score Dashboard'!$B$2*_raw_predictions_!$M441*_coefficients_!C$12- _coefficients_!C$2)/_coefficients_!C$7</f>
        <v>-0.91169547126299821</v>
      </c>
      <c r="D441">
        <f>(_raw_predictions_!D441*(1-_raw_predictions_!$M441*'Score Dashboard'!$B$2) + 'Score Dashboard'!$B$2*_raw_predictions_!$M441*_coefficients_!D$12- _coefficients_!D$2)/_coefficients_!D$7</f>
        <v>-0.60953110524563181</v>
      </c>
      <c r="E441">
        <f>(_raw_predictions_!E441*(1-_raw_predictions_!$M441*'Score Dashboard'!$B$2) + 'Score Dashboard'!$B$2*_raw_predictions_!$M441*_coefficients_!E$12- _coefficients_!E$2)/_coefficients_!E$7</f>
        <v>-0.54960156529669646</v>
      </c>
      <c r="F441">
        <f>(_raw_predictions_!F441*(1-_raw_predictions_!$M441*'Score Dashboard'!$B$2) + 'Score Dashboard'!$B$2*_raw_predictions_!$M441*_coefficients_!F$12- _coefficients_!F$2)/_coefficients_!F$7</f>
        <v>-0.38001322105313118</v>
      </c>
      <c r="G441">
        <f>(_raw_predictions_!G441*(1-_raw_predictions_!$M441*'Score Dashboard'!$B$2) + 'Score Dashboard'!$B$2*_raw_predictions_!$M441*_coefficients_!G$12- _coefficients_!G$2)/_coefficients_!G$7</f>
        <v>-0.73679800448483923</v>
      </c>
      <c r="H441">
        <f>(_coefficients_!H$2 - _raw_predictions_!H441*(1-_raw_predictions_!$M441*'Score Dashboard'!$B$2) - _raw_predictions_!$M441*'Score Dashboard'!$B$2*_coefficients_!H$12)/_coefficients_!H$7</f>
        <v>0.78474718277375533</v>
      </c>
      <c r="I441">
        <f>(1-_raw_predictions_!$M441*'Score Dashboard'!$B$2) * _raw_predictions_!I441/_coefficients_!L$2 * (_raw_predictions_!J441-_coefficients_!I$2)/_coefficients_!I$7</f>
        <v>-0.14748695645854693</v>
      </c>
      <c r="J441">
        <f>(1-_raw_predictions_!$M441*'Score Dashboard'!$B$2) *_raw_predictions_!K441/_coefficients_!M$2 * (_raw_predictions_!L441-_coefficients_!J$2)/_coefficients_!J$7</f>
        <v>1.161399518673953E-2</v>
      </c>
      <c r="K441">
        <f t="shared" si="6"/>
        <v>-3.486141770544767</v>
      </c>
    </row>
    <row r="442" spans="1:11">
      <c r="A442" t="str">
        <f>_raw_predictions_!A442</f>
        <v>Goran Dragic</v>
      </c>
      <c r="B442">
        <f>(_raw_predictions_!B442*(1-_raw_predictions_!$M442*'Score Dashboard'!$B$2) + 'Score Dashboard'!$B$2*_raw_predictions_!$M442*_coefficients_!B$12- _coefficients_!B$2)/_coefficients_!B$7</f>
        <v>-0.88867412539697177</v>
      </c>
      <c r="C442">
        <f>(_raw_predictions_!C442*(1-_raw_predictions_!$M442*'Score Dashboard'!$B$2) + 'Score Dashboard'!$B$2*_raw_predictions_!$M442*_coefficients_!C$12- _coefficients_!C$2)/_coefficients_!C$7</f>
        <v>-0.91916492266332361</v>
      </c>
      <c r="D442">
        <f>(_raw_predictions_!D442*(1-_raw_predictions_!$M442*'Score Dashboard'!$B$2) + 'Score Dashboard'!$B$2*_raw_predictions_!$M442*_coefficients_!D$12- _coefficients_!D$2)/_coefficients_!D$7</f>
        <v>-0.38188458895396965</v>
      </c>
      <c r="E442">
        <f>(_raw_predictions_!E442*(1-_raw_predictions_!$M442*'Score Dashboard'!$B$2) + 'Score Dashboard'!$B$2*_raw_predictions_!$M442*_coefficients_!E$12- _coefficients_!E$2)/_coefficients_!E$7</f>
        <v>-0.59965942522586868</v>
      </c>
      <c r="F442">
        <f>(_raw_predictions_!F442*(1-_raw_predictions_!$M442*'Score Dashboard'!$B$2) + 'Score Dashboard'!$B$2*_raw_predictions_!$M442*_coefficients_!F$12- _coefficients_!F$2)/_coefficients_!F$7</f>
        <v>-0.58426274900286057</v>
      </c>
      <c r="G442">
        <f>(_raw_predictions_!G442*(1-_raw_predictions_!$M442*'Score Dashboard'!$B$2) + 'Score Dashboard'!$B$2*_raw_predictions_!$M442*_coefficients_!G$12- _coefficients_!G$2)/_coefficients_!G$7</f>
        <v>-0.44784695992362211</v>
      </c>
      <c r="H442">
        <f>(_coefficients_!H$2 - _raw_predictions_!H442*(1-_raw_predictions_!$M442*'Score Dashboard'!$B$2) - _raw_predictions_!$M442*'Score Dashboard'!$B$2*_coefficients_!H$12)/_coefficients_!H$7</f>
        <v>0.47823492831307168</v>
      </c>
      <c r="I442">
        <f>(1-_raw_predictions_!$M442*'Score Dashboard'!$B$2) * _raw_predictions_!I442/_coefficients_!L$2 * (_raw_predictions_!J442-_coefficients_!I$2)/_coefficients_!I$7</f>
        <v>-3.542968829663648E-2</v>
      </c>
      <c r="J442">
        <f>(1-_raw_predictions_!$M442*'Score Dashboard'!$B$2) *_raw_predictions_!K442/_coefficients_!M$2 * (_raw_predictions_!L442-_coefficients_!J$2)/_coefficients_!J$7</f>
        <v>-0.15680283443204698</v>
      </c>
      <c r="K442">
        <f t="shared" si="6"/>
        <v>-3.5354903655822274</v>
      </c>
    </row>
    <row r="443" spans="1:11">
      <c r="A443" t="str">
        <f>_raw_predictions_!A443</f>
        <v>Gorgui Dieng</v>
      </c>
      <c r="B443">
        <f>(_raw_predictions_!B443*(1-_raw_predictions_!$M443*'Score Dashboard'!$B$2) + 'Score Dashboard'!$B$2*_raw_predictions_!$M443*_coefficients_!B$12- _coefficients_!B$2)/_coefficients_!B$7</f>
        <v>-0.99335943716459763</v>
      </c>
      <c r="C443">
        <f>(_raw_predictions_!C443*(1-_raw_predictions_!$M443*'Score Dashboard'!$B$2) + 'Score Dashboard'!$B$2*_raw_predictions_!$M443*_coefficients_!C$12- _coefficients_!C$2)/_coefficients_!C$7</f>
        <v>-0.76740145732296683</v>
      </c>
      <c r="D443">
        <f>(_raw_predictions_!D443*(1-_raw_predictions_!$M443*'Score Dashboard'!$B$2) + 'Score Dashboard'!$B$2*_raw_predictions_!$M443*_coefficients_!D$12- _coefficients_!D$2)/_coefficients_!D$7</f>
        <v>-0.72210940328027307</v>
      </c>
      <c r="E443">
        <f>(_raw_predictions_!E443*(1-_raw_predictions_!$M443*'Score Dashboard'!$B$2) + 'Score Dashboard'!$B$2*_raw_predictions_!$M443*_coefficients_!E$12- _coefficients_!E$2)/_coefficients_!E$7</f>
        <v>-0.71931792249288629</v>
      </c>
      <c r="F443">
        <f>(_raw_predictions_!F443*(1-_raw_predictions_!$M443*'Score Dashboard'!$B$2) + 'Score Dashboard'!$B$2*_raw_predictions_!$M443*_coefficients_!F$12- _coefficients_!F$2)/_coefficients_!F$7</f>
        <v>-0.38933273088429332</v>
      </c>
      <c r="G443">
        <f>(_raw_predictions_!G443*(1-_raw_predictions_!$M443*'Score Dashboard'!$B$2) + 'Score Dashboard'!$B$2*_raw_predictions_!$M443*_coefficients_!G$12- _coefficients_!G$2)/_coefficients_!G$7</f>
        <v>-0.59126367144796954</v>
      </c>
      <c r="H443">
        <f>(_coefficients_!H$2 - _raw_predictions_!H443*(1-_raw_predictions_!$M443*'Score Dashboard'!$B$2) - _raw_predictions_!$M443*'Score Dashboard'!$B$2*_coefficients_!H$12)/_coefficients_!H$7</f>
        <v>0.74139830318582045</v>
      </c>
      <c r="I443">
        <f>(1-_raw_predictions_!$M443*'Score Dashboard'!$B$2) * _raw_predictions_!I443/_coefficients_!L$2 * (_raw_predictions_!J443-_coefficients_!I$2)/_coefficients_!I$7</f>
        <v>-2.2376129694609691E-2</v>
      </c>
      <c r="J443">
        <f>(1-_raw_predictions_!$M443*'Score Dashboard'!$B$2) *_raw_predictions_!K443/_coefficients_!M$2 * (_raw_predictions_!L443-_coefficients_!J$2)/_coefficients_!J$7</f>
        <v>-9.0902200097391465E-3</v>
      </c>
      <c r="K443">
        <f t="shared" si="6"/>
        <v>-3.4728526691115151</v>
      </c>
    </row>
    <row r="444" spans="1:11">
      <c r="A444" t="str">
        <f>_raw_predictions_!A444</f>
        <v>Jaden Ivey</v>
      </c>
      <c r="B444">
        <f>(_raw_predictions_!B444*(1-_raw_predictions_!$M444*'Score Dashboard'!$B$2) + 'Score Dashboard'!$B$2*_raw_predictions_!$M444*_coefficients_!B$12- _coefficients_!B$2)/_coefficients_!B$7</f>
        <v>0.21941237142196471</v>
      </c>
      <c r="C444">
        <f>(_raw_predictions_!C444*(1-_raw_predictions_!$M444*'Score Dashboard'!$B$2) + 'Score Dashboard'!$B$2*_raw_predictions_!$M444*_coefficients_!C$12- _coefficients_!C$2)/_coefficients_!C$7</f>
        <v>-0.36313554175292923</v>
      </c>
      <c r="D444">
        <f>(_raw_predictions_!D444*(1-_raw_predictions_!$M444*'Score Dashboard'!$B$2) + 'Score Dashboard'!$B$2*_raw_predictions_!$M444*_coefficients_!D$12- _coefficients_!D$2)/_coefficients_!D$7</f>
        <v>0.62163381107966398</v>
      </c>
      <c r="E444">
        <f>(_raw_predictions_!E444*(1-_raw_predictions_!$M444*'Score Dashboard'!$B$2) + 'Score Dashboard'!$B$2*_raw_predictions_!$M444*_coefficients_!E$12- _coefficients_!E$2)/_coefficients_!E$7</f>
        <v>2.3613346761015945E-2</v>
      </c>
      <c r="F444">
        <f>(_raw_predictions_!F444*(1-_raw_predictions_!$M444*'Score Dashboard'!$B$2) + 'Score Dashboard'!$B$2*_raw_predictions_!$M444*_coefficients_!F$12- _coefficients_!F$2)/_coefficients_!F$7</f>
        <v>-0.46458001846100538</v>
      </c>
      <c r="G444">
        <f>(_raw_predictions_!G444*(1-_raw_predictions_!$M444*'Score Dashboard'!$B$2) + 'Score Dashboard'!$B$2*_raw_predictions_!$M444*_coefficients_!G$12- _coefficients_!G$2)/_coefficients_!G$7</f>
        <v>9.6666476744288507E-2</v>
      </c>
      <c r="H444">
        <f>(_coefficients_!H$2 - _raw_predictions_!H444*(1-_raw_predictions_!$M444*'Score Dashboard'!$B$2) - _raw_predictions_!$M444*'Score Dashboard'!$B$2*_coefficients_!H$12)/_coefficients_!H$7</f>
        <v>-0.99198533411855427</v>
      </c>
      <c r="I444">
        <f>(1-_raw_predictions_!$M444*'Score Dashboard'!$B$2) * _raw_predictions_!I444/_coefficients_!L$2 * (_raw_predictions_!J444-_coefficients_!I$2)/_coefficients_!I$7</f>
        <v>-0.19756315725543633</v>
      </c>
      <c r="J444">
        <f>(1-_raw_predictions_!$M444*'Score Dashboard'!$B$2) *_raw_predictions_!K444/_coefficients_!M$2 * (_raw_predictions_!L444-_coefficients_!J$2)/_coefficients_!J$7</f>
        <v>-0.61523254087770207</v>
      </c>
      <c r="K444">
        <f t="shared" si="6"/>
        <v>-1.6711705864586941</v>
      </c>
    </row>
    <row r="445" spans="1:11">
      <c r="A445" t="str">
        <f>_raw_predictions_!A445</f>
        <v>Jaden Hardy</v>
      </c>
      <c r="B445">
        <f>(_raw_predictions_!B445*(1-_raw_predictions_!$M445*'Score Dashboard'!$B$2) + 'Score Dashboard'!$B$2*_raw_predictions_!$M445*_coefficients_!B$12- _coefficients_!B$2)/_coefficients_!B$7</f>
        <v>-0.64509861162543203</v>
      </c>
      <c r="C445">
        <f>(_raw_predictions_!C445*(1-_raw_predictions_!$M445*'Score Dashboard'!$B$2) + 'Score Dashboard'!$B$2*_raw_predictions_!$M445*_coefficients_!C$12- _coefficients_!C$2)/_coefficients_!C$7</f>
        <v>-0.84264026055661723</v>
      </c>
      <c r="D445">
        <f>(_raw_predictions_!D445*(1-_raw_predictions_!$M445*'Score Dashboard'!$B$2) + 'Score Dashboard'!$B$2*_raw_predictions_!$M445*_coefficients_!D$12- _coefficients_!D$2)/_coefficients_!D$7</f>
        <v>-0.65958654880451018</v>
      </c>
      <c r="E445">
        <f>(_raw_predictions_!E445*(1-_raw_predictions_!$M445*'Score Dashboard'!$B$2) + 'Score Dashboard'!$B$2*_raw_predictions_!$M445*_coefficients_!E$12- _coefficients_!E$2)/_coefficients_!E$7</f>
        <v>-0.57541760633709149</v>
      </c>
      <c r="F445">
        <f>(_raw_predictions_!F445*(1-_raw_predictions_!$M445*'Score Dashboard'!$B$2) + 'Score Dashboard'!$B$2*_raw_predictions_!$M445*_coefficients_!F$12- _coefficients_!F$2)/_coefficients_!F$7</f>
        <v>-0.55474777508195305</v>
      </c>
      <c r="G445">
        <f>(_raw_predictions_!G445*(1-_raw_predictions_!$M445*'Score Dashboard'!$B$2) + 'Score Dashboard'!$B$2*_raw_predictions_!$M445*_coefficients_!G$12- _coefficients_!G$2)/_coefficients_!G$7</f>
        <v>-8.6350223287461322E-2</v>
      </c>
      <c r="H445">
        <f>(_coefficients_!H$2 - _raw_predictions_!H445*(1-_raw_predictions_!$M445*'Score Dashboard'!$B$2) - _raw_predictions_!$M445*'Score Dashboard'!$B$2*_coefficients_!H$12)/_coefficients_!H$7</f>
        <v>0.58698344377858314</v>
      </c>
      <c r="I445">
        <f>(1-_raw_predictions_!$M445*'Score Dashboard'!$B$2) * _raw_predictions_!I445/_coefficients_!L$2 * (_raw_predictions_!J445-_coefficients_!I$2)/_coefficients_!I$7</f>
        <v>6.7305385286462086E-2</v>
      </c>
      <c r="J445">
        <f>(1-_raw_predictions_!$M445*'Score Dashboard'!$B$2) *_raw_predictions_!K445/_coefficients_!M$2 * (_raw_predictions_!L445-_coefficients_!J$2)/_coefficients_!J$7</f>
        <v>-0.26654631961272485</v>
      </c>
      <c r="K445">
        <f t="shared" si="6"/>
        <v>-2.9760985162407447</v>
      </c>
    </row>
    <row r="446" spans="1:11">
      <c r="A446" t="str">
        <f>_raw_predictions_!A446</f>
        <v>Jack White</v>
      </c>
      <c r="B446">
        <f>(_raw_predictions_!B446*(1-_raw_predictions_!$M446*'Score Dashboard'!$B$2) + 'Score Dashboard'!$B$2*_raw_predictions_!$M446*_coefficients_!B$12- _coefficients_!B$2)/_coefficients_!B$7</f>
        <v>-0.91976909509229132</v>
      </c>
      <c r="C446">
        <f>(_raw_predictions_!C446*(1-_raw_predictions_!$M446*'Score Dashboard'!$B$2) + 'Score Dashboard'!$B$2*_raw_predictions_!$M446*_coefficients_!C$12- _coefficients_!C$2)/_coefficients_!C$7</f>
        <v>-0.78726378359093885</v>
      </c>
      <c r="D446">
        <f>(_raw_predictions_!D446*(1-_raw_predictions_!$M446*'Score Dashboard'!$B$2) + 'Score Dashboard'!$B$2*_raw_predictions_!$M446*_coefficients_!D$12- _coefficients_!D$2)/_coefficients_!D$7</f>
        <v>-0.7721718205525917</v>
      </c>
      <c r="E446">
        <f>(_raw_predictions_!E446*(1-_raw_predictions_!$M446*'Score Dashboard'!$B$2) + 'Score Dashboard'!$B$2*_raw_predictions_!$M446*_coefficients_!E$12- _coefficients_!E$2)/_coefficients_!E$7</f>
        <v>-0.60304441153430488</v>
      </c>
      <c r="F446">
        <f>(_raw_predictions_!F446*(1-_raw_predictions_!$M446*'Score Dashboard'!$B$2) + 'Score Dashboard'!$B$2*_raw_predictions_!$M446*_coefficients_!F$12- _coefficients_!F$2)/_coefficients_!F$7</f>
        <v>-0.48516755179321402</v>
      </c>
      <c r="G446">
        <f>(_raw_predictions_!G446*(1-_raw_predictions_!$M446*'Score Dashboard'!$B$2) + 'Score Dashboard'!$B$2*_raw_predictions_!$M446*_coefficients_!G$12- _coefficients_!G$2)/_coefficients_!G$7</f>
        <v>-0.5859882804885983</v>
      </c>
      <c r="H446">
        <f>(_coefficients_!H$2 - _raw_predictions_!H446*(1-_raw_predictions_!$M446*'Score Dashboard'!$B$2) - _raw_predictions_!$M446*'Score Dashboard'!$B$2*_coefficients_!H$12)/_coefficients_!H$7</f>
        <v>0.80195517722422149</v>
      </c>
      <c r="I446">
        <f>(1-_raw_predictions_!$M446*'Score Dashboard'!$B$2) * _raw_predictions_!I446/_coefficients_!L$2 * (_raw_predictions_!J446-_coefficients_!I$2)/_coefficients_!I$7</f>
        <v>-5.1363639428123241E-2</v>
      </c>
      <c r="J446">
        <f>(1-_raw_predictions_!$M446*'Score Dashboard'!$B$2) *_raw_predictions_!K446/_coefficients_!M$2 * (_raw_predictions_!L446-_coefficients_!J$2)/_coefficients_!J$7</f>
        <v>-3.1723801390729722E-2</v>
      </c>
      <c r="K446">
        <f t="shared" si="6"/>
        <v>-3.4345372066465703</v>
      </c>
    </row>
    <row r="447" spans="1:11">
      <c r="A447" t="str">
        <f>_raw_predictions_!A447</f>
        <v>Jabari Walker</v>
      </c>
      <c r="B447">
        <f>(_raw_predictions_!B447*(1-_raw_predictions_!$M447*'Score Dashboard'!$B$2) + 'Score Dashboard'!$B$2*_raw_predictions_!$M447*_coefficients_!B$12- _coefficients_!B$2)/_coefficients_!B$7</f>
        <v>-0.96499172908595143</v>
      </c>
      <c r="C447">
        <f>(_raw_predictions_!C447*(1-_raw_predictions_!$M447*'Score Dashboard'!$B$2) + 'Score Dashboard'!$B$2*_raw_predictions_!$M447*_coefficients_!C$12- _coefficients_!C$2)/_coefficients_!C$7</f>
        <v>-0.77792074005757994</v>
      </c>
      <c r="D447">
        <f>(_raw_predictions_!D447*(1-_raw_predictions_!$M447*'Score Dashboard'!$B$2) + 'Score Dashboard'!$B$2*_raw_predictions_!$M447*_coefficients_!D$12- _coefficients_!D$2)/_coefficients_!D$7</f>
        <v>-0.8193192139309281</v>
      </c>
      <c r="E447">
        <f>(_raw_predictions_!E447*(1-_raw_predictions_!$M447*'Score Dashboard'!$B$2) + 'Score Dashboard'!$B$2*_raw_predictions_!$M447*_coefficients_!E$12- _coefficients_!E$2)/_coefficients_!E$7</f>
        <v>-0.59589829355353285</v>
      </c>
      <c r="F447">
        <f>(_raw_predictions_!F447*(1-_raw_predictions_!$M447*'Score Dashboard'!$B$2) + 'Score Dashboard'!$B$2*_raw_predictions_!$M447*_coefficients_!F$12- _coefficients_!F$2)/_coefficients_!F$7</f>
        <v>-0.45480061386765125</v>
      </c>
      <c r="G447">
        <f>(_raw_predictions_!G447*(1-_raw_predictions_!$M447*'Score Dashboard'!$B$2) + 'Score Dashboard'!$B$2*_raw_predictions_!$M447*_coefficients_!G$12- _coefficients_!G$2)/_coefficients_!G$7</f>
        <v>-0.67229104035294585</v>
      </c>
      <c r="H447">
        <f>(_coefficients_!H$2 - _raw_predictions_!H447*(1-_raw_predictions_!$M447*'Score Dashboard'!$B$2) - _raw_predictions_!$M447*'Score Dashboard'!$B$2*_coefficients_!H$12)/_coefficients_!H$7</f>
        <v>0.75682730735894643</v>
      </c>
      <c r="I447">
        <f>(1-_raw_predictions_!$M447*'Score Dashboard'!$B$2) * _raw_predictions_!I447/_coefficients_!L$2 * (_raw_predictions_!J447-_coefficients_!I$2)/_coefficients_!I$7</f>
        <v>-2.9446211409217358E-2</v>
      </c>
      <c r="J447">
        <f>(1-_raw_predictions_!$M447*'Score Dashboard'!$B$2) *_raw_predictions_!K447/_coefficients_!M$2 * (_raw_predictions_!L447-_coefficients_!J$2)/_coefficients_!J$7</f>
        <v>-0.13239085186756827</v>
      </c>
      <c r="K447">
        <f t="shared" si="6"/>
        <v>-3.6902313867664285</v>
      </c>
    </row>
    <row r="448" spans="1:11">
      <c r="A448" t="str">
        <f>_raw_predictions_!A448</f>
        <v>Jabari Smith Jr.</v>
      </c>
      <c r="B448">
        <f>(_raw_predictions_!B448*(1-_raw_predictions_!$M448*'Score Dashboard'!$B$2) + 'Score Dashboard'!$B$2*_raw_predictions_!$M448*_coefficients_!B$12- _coefficients_!B$2)/_coefficients_!B$7</f>
        <v>-8.8021422002946825E-2</v>
      </c>
      <c r="C448">
        <f>(_raw_predictions_!C448*(1-_raw_predictions_!$M448*'Score Dashboard'!$B$2) + 'Score Dashboard'!$B$2*_raw_predictions_!$M448*_coefficients_!C$12- _coefficients_!C$2)/_coefficients_!C$7</f>
        <v>0.67504108110853933</v>
      </c>
      <c r="D448">
        <f>(_raw_predictions_!D448*(1-_raw_predictions_!$M448*'Score Dashboard'!$B$2) + 'Score Dashboard'!$B$2*_raw_predictions_!$M448*_coefficients_!D$12- _coefficients_!D$2)/_coefficients_!D$7</f>
        <v>-0.61807769415398206</v>
      </c>
      <c r="E448">
        <f>(_raw_predictions_!E448*(1-_raw_predictions_!$M448*'Score Dashboard'!$B$2) + 'Score Dashboard'!$B$2*_raw_predictions_!$M448*_coefficients_!E$12- _coefficients_!E$2)/_coefficients_!E$7</f>
        <v>-0.27998682049003809</v>
      </c>
      <c r="F448">
        <f>(_raw_predictions_!F448*(1-_raw_predictions_!$M448*'Score Dashboard'!$B$2) + 'Score Dashboard'!$B$2*_raw_predictions_!$M448*_coefficients_!F$12- _coefficients_!F$2)/_coefficients_!F$7</f>
        <v>0.35374575829190563</v>
      </c>
      <c r="G448">
        <f>(_raw_predictions_!G448*(1-_raw_predictions_!$M448*'Score Dashboard'!$B$2) + 'Score Dashboard'!$B$2*_raw_predictions_!$M448*_coefficients_!G$12- _coefficients_!G$2)/_coefficients_!G$7</f>
        <v>6.5761641623085107E-2</v>
      </c>
      <c r="H448">
        <f>(_coefficients_!H$2 - _raw_predictions_!H448*(1-_raw_predictions_!$M448*'Score Dashboard'!$B$2) - _raw_predictions_!$M448*'Score Dashboard'!$B$2*_coefficients_!H$12)/_coefficients_!H$7</f>
        <v>0.15145505402540474</v>
      </c>
      <c r="I448">
        <f>(1-_raw_predictions_!$M448*'Score Dashboard'!$B$2) * _raw_predictions_!I448/_coefficients_!L$2 * (_raw_predictions_!J448-_coefficients_!I$2)/_coefficients_!I$7</f>
        <v>-1.7911005053908562E-2</v>
      </c>
      <c r="J448">
        <f>(1-_raw_predictions_!$M448*'Score Dashboard'!$B$2) *_raw_predictions_!K448/_coefficients_!M$2 * (_raw_predictions_!L448-_coefficients_!J$2)/_coefficients_!J$7</f>
        <v>-0.55300552192864283</v>
      </c>
      <c r="K448">
        <f t="shared" si="6"/>
        <v>-0.31099892858058353</v>
      </c>
    </row>
    <row r="449" spans="1:11">
      <c r="A449" t="str">
        <f>_raw_predictions_!A449</f>
        <v>JaVale McGee</v>
      </c>
      <c r="B449">
        <f>(_raw_predictions_!B449*(1-_raw_predictions_!$M449*'Score Dashboard'!$B$2) + 'Score Dashboard'!$B$2*_raw_predictions_!$M449*_coefficients_!B$12- _coefficients_!B$2)/_coefficients_!B$7</f>
        <v>-1.0822205578005208</v>
      </c>
      <c r="C449">
        <f>(_raw_predictions_!C449*(1-_raw_predictions_!$M449*'Score Dashboard'!$B$2) + 'Score Dashboard'!$B$2*_raw_predictions_!$M449*_coefficients_!C$12- _coefficients_!C$2)/_coefficients_!C$7</f>
        <v>-0.82442260112099708</v>
      </c>
      <c r="D449">
        <f>(_raw_predictions_!D449*(1-_raw_predictions_!$M449*'Score Dashboard'!$B$2) + 'Score Dashboard'!$B$2*_raw_predictions_!$M449*_coefficients_!D$12- _coefficients_!D$2)/_coefficients_!D$7</f>
        <v>-0.96481538243317477</v>
      </c>
      <c r="E449">
        <f>(_raw_predictions_!E449*(1-_raw_predictions_!$M449*'Score Dashboard'!$B$2) + 'Score Dashboard'!$B$2*_raw_predictions_!$M449*_coefficients_!E$12- _coefficients_!E$2)/_coefficients_!E$7</f>
        <v>-0.85361488708019295</v>
      </c>
      <c r="F449">
        <f>(_raw_predictions_!F449*(1-_raw_predictions_!$M449*'Score Dashboard'!$B$2) + 'Score Dashboard'!$B$2*_raw_predictions_!$M449*_coefficients_!F$12- _coefficients_!F$2)/_coefficients_!F$7</f>
        <v>-0.16749075172557501</v>
      </c>
      <c r="G449">
        <f>(_raw_predictions_!G449*(1-_raw_predictions_!$M449*'Score Dashboard'!$B$2) + 'Score Dashboard'!$B$2*_raw_predictions_!$M449*_coefficients_!G$12- _coefficients_!G$2)/_coefficients_!G$7</f>
        <v>-0.87407945505600171</v>
      </c>
      <c r="H449">
        <f>(_coefficients_!H$2 - _raw_predictions_!H449*(1-_raw_predictions_!$M449*'Score Dashboard'!$B$2) - _raw_predictions_!$M449*'Score Dashboard'!$B$2*_coefficients_!H$12)/_coefficients_!H$7</f>
        <v>0.78134133341561729</v>
      </c>
      <c r="I449">
        <f>(1-_raw_predictions_!$M449*'Score Dashboard'!$B$2) * _raw_predictions_!I449/_coefficients_!L$2 * (_raw_predictions_!J449-_coefficients_!I$2)/_coefficients_!I$7</f>
        <v>-0.12764913858950036</v>
      </c>
      <c r="J449">
        <f>(1-_raw_predictions_!$M449*'Score Dashboard'!$B$2) *_raw_predictions_!K449/_coefficients_!M$2 * (_raw_predictions_!L449-_coefficients_!J$2)/_coefficients_!J$7</f>
        <v>0.15548091431766459</v>
      </c>
      <c r="K449">
        <f t="shared" si="6"/>
        <v>-3.9574705260726817</v>
      </c>
    </row>
    <row r="450" spans="1:11">
      <c r="A450" t="str">
        <f>_raw_predictions_!A450</f>
        <v>JaMychal Green</v>
      </c>
      <c r="B450">
        <f>(_raw_predictions_!B450*(1-_raw_predictions_!$M450*'Score Dashboard'!$B$2) + 'Score Dashboard'!$B$2*_raw_predictions_!$M450*_coefficients_!B$12- _coefficients_!B$2)/_coefficients_!B$7</f>
        <v>-0.84204735309387557</v>
      </c>
      <c r="C450">
        <f>(_raw_predictions_!C450*(1-_raw_predictions_!$M450*'Score Dashboard'!$B$2) + 'Score Dashboard'!$B$2*_raw_predictions_!$M450*_coefficients_!C$12- _coefficients_!C$2)/_coefficients_!C$7</f>
        <v>-0.58450230562984262</v>
      </c>
      <c r="D450">
        <f>(_raw_predictions_!D450*(1-_raw_predictions_!$M450*'Score Dashboard'!$B$2) + 'Score Dashboard'!$B$2*_raw_predictions_!$M450*_coefficients_!D$12- _coefficients_!D$2)/_coefficients_!D$7</f>
        <v>-0.79365619950236921</v>
      </c>
      <c r="E450">
        <f>(_raw_predictions_!E450*(1-_raw_predictions_!$M450*'Score Dashboard'!$B$2) + 'Score Dashboard'!$B$2*_raw_predictions_!$M450*_coefficients_!E$12- _coefficients_!E$2)/_coefficients_!E$7</f>
        <v>-0.6095213798917587</v>
      </c>
      <c r="F450">
        <f>(_raw_predictions_!F450*(1-_raw_predictions_!$M450*'Score Dashboard'!$B$2) + 'Score Dashboard'!$B$2*_raw_predictions_!$M450*_coefficients_!F$12- _coefficients_!F$2)/_coefficients_!F$7</f>
        <v>-0.29406496540190641</v>
      </c>
      <c r="G450">
        <f>(_raw_predictions_!G450*(1-_raw_predictions_!$M450*'Score Dashboard'!$B$2) + 'Score Dashboard'!$B$2*_raw_predictions_!$M450*_coefficients_!G$12- _coefficients_!G$2)/_coefficients_!G$7</f>
        <v>-0.45398135994531591</v>
      </c>
      <c r="H450">
        <f>(_coefficients_!H$2 - _raw_predictions_!H450*(1-_raw_predictions_!$M450*'Score Dashboard'!$B$2) - _raw_predictions_!$M450*'Score Dashboard'!$B$2*_coefficients_!H$12)/_coefficients_!H$7</f>
        <v>0.64018643071731351</v>
      </c>
      <c r="I450">
        <f>(1-_raw_predictions_!$M450*'Score Dashboard'!$B$2) * _raw_predictions_!I450/_coefficients_!L$2 * (_raw_predictions_!J450-_coefficients_!I$2)/_coefficients_!I$7</f>
        <v>-2.6351570820912443E-2</v>
      </c>
      <c r="J450">
        <f>(1-_raw_predictions_!$M450*'Score Dashboard'!$B$2) *_raw_predictions_!K450/_coefficients_!M$2 * (_raw_predictions_!L450-_coefficients_!J$2)/_coefficients_!J$7</f>
        <v>-3.0984029697864221E-2</v>
      </c>
      <c r="K450">
        <f t="shared" si="6"/>
        <v>-2.9949227332665322</v>
      </c>
    </row>
    <row r="451" spans="1:11">
      <c r="A451" t="str">
        <f>_raw_predictions_!A451</f>
        <v>Ja Morant</v>
      </c>
      <c r="B451">
        <f>(_raw_predictions_!B451*(1-_raw_predictions_!$M451*'Score Dashboard'!$B$2) + 'Score Dashboard'!$B$2*_raw_predictions_!$M451*_coefficients_!B$12- _coefficients_!B$2)/_coefficients_!B$7</f>
        <v>0.8641550875406161</v>
      </c>
      <c r="C451">
        <f>(_raw_predictions_!C451*(1-_raw_predictions_!$M451*'Score Dashboard'!$B$2) + 'Score Dashboard'!$B$2*_raw_predictions_!$M451*_coefficients_!C$12- _coefficients_!C$2)/_coefficients_!C$7</f>
        <v>-0.13911538826658343</v>
      </c>
      <c r="D451">
        <f>(_raw_predictions_!D451*(1-_raw_predictions_!$M451*'Score Dashboard'!$B$2) + 'Score Dashboard'!$B$2*_raw_predictions_!$M451*_coefficients_!D$12- _coefficients_!D$2)/_coefficients_!D$7</f>
        <v>1.1677437181979378</v>
      </c>
      <c r="E451">
        <f>(_raw_predictions_!E451*(1-_raw_predictions_!$M451*'Score Dashboard'!$B$2) + 'Score Dashboard'!$B$2*_raw_predictions_!$M451*_coefficients_!E$12- _coefficients_!E$2)/_coefficients_!E$7</f>
        <v>0.13191959996840638</v>
      </c>
      <c r="F451">
        <f>(_raw_predictions_!F451*(1-_raw_predictions_!$M451*'Score Dashboard'!$B$2) + 'Score Dashboard'!$B$2*_raw_predictions_!$M451*_coefficients_!F$12- _coefficients_!F$2)/_coefficients_!F$7</f>
        <v>-0.44734048240026025</v>
      </c>
      <c r="G451">
        <f>(_raw_predictions_!G451*(1-_raw_predictions_!$M451*'Score Dashboard'!$B$2) + 'Score Dashboard'!$B$2*_raw_predictions_!$M451*_coefficients_!G$12- _coefficients_!G$2)/_coefficients_!G$7</f>
        <v>-2.7434581401700773E-2</v>
      </c>
      <c r="H451">
        <f>(_coefficients_!H$2 - _raw_predictions_!H451*(1-_raw_predictions_!$M451*'Score Dashboard'!$B$2) - _raw_predictions_!$M451*'Score Dashboard'!$B$2*_coefficients_!H$12)/_coefficients_!H$7</f>
        <v>-0.94744281824166254</v>
      </c>
      <c r="I451">
        <f>(1-_raw_predictions_!$M451*'Score Dashboard'!$B$2) * _raw_predictions_!I451/_coefficients_!L$2 * (_raw_predictions_!J451-_coefficients_!I$2)/_coefficients_!I$7</f>
        <v>-0.43883100903882843</v>
      </c>
      <c r="J451">
        <f>(1-_raw_predictions_!$M451*'Score Dashboard'!$B$2) *_raw_predictions_!K451/_coefficients_!M$2 * (_raw_predictions_!L451-_coefficients_!J$2)/_coefficients_!J$7</f>
        <v>-0.1976157646475013</v>
      </c>
      <c r="K451">
        <f t="shared" ref="K451:K474" si="7">SUM(B451:J451)</f>
        <v>-3.3961638289576435E-2</v>
      </c>
    </row>
    <row r="452" spans="1:11">
      <c r="A452" t="str">
        <f>_raw_predictions_!A452</f>
        <v>JT Thor</v>
      </c>
      <c r="B452">
        <f>(_raw_predictions_!B452*(1-_raw_predictions_!$M452*'Score Dashboard'!$B$2) + 'Score Dashboard'!$B$2*_raw_predictions_!$M452*_coefficients_!B$12- _coefficients_!B$2)/_coefficients_!B$7</f>
        <v>-0.9370145409775712</v>
      </c>
      <c r="C452">
        <f>(_raw_predictions_!C452*(1-_raw_predictions_!$M452*'Score Dashboard'!$B$2) + 'Score Dashboard'!$B$2*_raw_predictions_!$M452*_coefficients_!C$12- _coefficients_!C$2)/_coefficients_!C$7</f>
        <v>-0.62708224881206165</v>
      </c>
      <c r="D452">
        <f>(_raw_predictions_!D452*(1-_raw_predictions_!$M452*'Score Dashboard'!$B$2) + 'Score Dashboard'!$B$2*_raw_predictions_!$M452*_coefficients_!D$12- _coefficients_!D$2)/_coefficients_!D$7</f>
        <v>-0.85212765973379589</v>
      </c>
      <c r="E452">
        <f>(_raw_predictions_!E452*(1-_raw_predictions_!$M452*'Score Dashboard'!$B$2) + 'Score Dashboard'!$B$2*_raw_predictions_!$M452*_coefficients_!E$12- _coefficients_!E$2)/_coefficients_!E$7</f>
        <v>-0.53103372666503168</v>
      </c>
      <c r="F452">
        <f>(_raw_predictions_!F452*(1-_raw_predictions_!$M452*'Score Dashboard'!$B$2) + 'Score Dashboard'!$B$2*_raw_predictions_!$M452*_coefficients_!F$12- _coefficients_!F$2)/_coefficients_!F$7</f>
        <v>-0.26511833490077452</v>
      </c>
      <c r="G452">
        <f>(_raw_predictions_!G452*(1-_raw_predictions_!$M452*'Score Dashboard'!$B$2) + 'Score Dashboard'!$B$2*_raw_predictions_!$M452*_coefficients_!G$12- _coefficients_!G$2)/_coefficients_!G$7</f>
        <v>-0.54293460499657686</v>
      </c>
      <c r="H452">
        <f>(_coefficients_!H$2 - _raw_predictions_!H452*(1-_raw_predictions_!$M452*'Score Dashboard'!$B$2) - _raw_predictions_!$M452*'Score Dashboard'!$B$2*_coefficients_!H$12)/_coefficients_!H$7</f>
        <v>0.71143732255172132</v>
      </c>
      <c r="I452">
        <f>(1-_raw_predictions_!$M452*'Score Dashboard'!$B$2) * _raw_predictions_!I452/_coefficients_!L$2 * (_raw_predictions_!J452-_coefficients_!I$2)/_coefficients_!I$7</f>
        <v>-0.11127813926753412</v>
      </c>
      <c r="J452">
        <f>(1-_raw_predictions_!$M452*'Score Dashboard'!$B$2) *_raw_predictions_!K452/_coefficients_!M$2 * (_raw_predictions_!L452-_coefficients_!J$2)/_coefficients_!J$7</f>
        <v>-0.10493389285879653</v>
      </c>
      <c r="K452">
        <f t="shared" si="7"/>
        <v>-3.260085825660421</v>
      </c>
    </row>
    <row r="453" spans="1:11">
      <c r="A453" t="str">
        <f>_raw_predictions_!A453</f>
        <v>JD Davison</v>
      </c>
      <c r="B453">
        <f>(_raw_predictions_!B453*(1-_raw_predictions_!$M453*'Score Dashboard'!$B$2) + 'Score Dashboard'!$B$2*_raw_predictions_!$M453*_coefficients_!B$12- _coefficients_!B$2)/_coefficients_!B$7</f>
        <v>-0.9063147325482529</v>
      </c>
      <c r="C453">
        <f>(_raw_predictions_!C453*(1-_raw_predictions_!$M453*'Score Dashboard'!$B$2) + 'Score Dashboard'!$B$2*_raw_predictions_!$M453*_coefficients_!C$12- _coefficients_!C$2)/_coefficients_!C$7</f>
        <v>-0.82594882947012915</v>
      </c>
      <c r="D453">
        <f>(_raw_predictions_!D453*(1-_raw_predictions_!$M453*'Score Dashboard'!$B$2) + 'Score Dashboard'!$B$2*_raw_predictions_!$M453*_coefficients_!D$12- _coefficients_!D$2)/_coefficients_!D$7</f>
        <v>-0.59958534155313525</v>
      </c>
      <c r="E453">
        <f>(_raw_predictions_!E453*(1-_raw_predictions_!$M453*'Score Dashboard'!$B$2) + 'Score Dashboard'!$B$2*_raw_predictions_!$M453*_coefficients_!E$12- _coefficients_!E$2)/_coefficients_!E$7</f>
        <v>-0.55902359068169216</v>
      </c>
      <c r="F453">
        <f>(_raw_predictions_!F453*(1-_raw_predictions_!$M453*'Score Dashboard'!$B$2) + 'Score Dashboard'!$B$2*_raw_predictions_!$M453*_coefficients_!F$12- _coefficients_!F$2)/_coefficients_!F$7</f>
        <v>-0.5159295067605556</v>
      </c>
      <c r="G453">
        <f>(_raw_predictions_!G453*(1-_raw_predictions_!$M453*'Score Dashboard'!$B$2) + 'Score Dashboard'!$B$2*_raw_predictions_!$M453*_coefficients_!G$12- _coefficients_!G$2)/_coefficients_!G$7</f>
        <v>-0.61388682152403484</v>
      </c>
      <c r="H453">
        <f>(_coefficients_!H$2 - _raw_predictions_!H453*(1-_raw_predictions_!$M453*'Score Dashboard'!$B$2) - _raw_predictions_!$M453*'Score Dashboard'!$B$2*_coefficients_!H$12)/_coefficients_!H$7</f>
        <v>0.67710366507047726</v>
      </c>
      <c r="I453">
        <f>(1-_raw_predictions_!$M453*'Score Dashboard'!$B$2) * _raw_predictions_!I453/_coefficients_!L$2 * (_raw_predictions_!J453-_coefficients_!I$2)/_coefficients_!I$7</f>
        <v>-3.960658998193544E-2</v>
      </c>
      <c r="J453">
        <f>(1-_raw_predictions_!$M453*'Score Dashboard'!$B$2) *_raw_predictions_!K453/_coefficients_!M$2 * (_raw_predictions_!L453-_coefficients_!J$2)/_coefficients_!J$7</f>
        <v>-6.6998523530531887E-2</v>
      </c>
      <c r="K453">
        <f t="shared" si="7"/>
        <v>-3.4501902709797903</v>
      </c>
    </row>
    <row r="454" spans="1:11">
      <c r="A454" t="str">
        <f>_raw_predictions_!A454</f>
        <v>Ivica Zubac</v>
      </c>
      <c r="B454">
        <f>(_raw_predictions_!B454*(1-_raw_predictions_!$M454*'Score Dashboard'!$B$2) + 'Score Dashboard'!$B$2*_raw_predictions_!$M454*_coefficients_!B$12- _coefficients_!B$2)/_coefficients_!B$7</f>
        <v>-0.49537044269236874</v>
      </c>
      <c r="C454">
        <f>(_raw_predictions_!C454*(1-_raw_predictions_!$M454*'Score Dashboard'!$B$2) + 'Score Dashboard'!$B$2*_raw_predictions_!$M454*_coefficients_!C$12- _coefficients_!C$2)/_coefficients_!C$7</f>
        <v>1.1580238363946753</v>
      </c>
      <c r="D454">
        <f>(_raw_predictions_!D454*(1-_raw_predictions_!$M454*'Score Dashboard'!$B$2) + 'Score Dashboard'!$B$2*_raw_predictions_!$M454*_coefficients_!D$12- _coefficients_!D$2)/_coefficients_!D$7</f>
        <v>-0.75888582350700773</v>
      </c>
      <c r="E454">
        <f>(_raw_predictions_!E454*(1-_raw_predictions_!$M454*'Score Dashboard'!$B$2) + 'Score Dashboard'!$B$2*_raw_predictions_!$M454*_coefficients_!E$12- _coefficients_!E$2)/_coefficients_!E$7</f>
        <v>-0.55223576098514682</v>
      </c>
      <c r="F454">
        <f>(_raw_predictions_!F454*(1-_raw_predictions_!$M454*'Score Dashboard'!$B$2) + 'Score Dashboard'!$B$2*_raw_predictions_!$M454*_coefficients_!F$12- _coefficients_!F$2)/_coefficients_!F$7</f>
        <v>1.0348994670417229</v>
      </c>
      <c r="G454">
        <f>(_raw_predictions_!G454*(1-_raw_predictions_!$M454*'Score Dashboard'!$B$2) + 'Score Dashboard'!$B$2*_raw_predictions_!$M454*_coefficients_!G$12- _coefficients_!G$2)/_coefficients_!G$7</f>
        <v>-0.96113029793399252</v>
      </c>
      <c r="H454">
        <f>(_coefficients_!H$2 - _raw_predictions_!H454*(1-_raw_predictions_!$M454*'Score Dashboard'!$B$2) - _raw_predictions_!$M454*'Score Dashboard'!$B$2*_coefficients_!H$12)/_coefficients_!H$7</f>
        <v>0.12748278905050781</v>
      </c>
      <c r="I454">
        <f>(1-_raw_predictions_!$M454*'Score Dashboard'!$B$2) * _raw_predictions_!I454/_coefficients_!L$2 * (_raw_predictions_!J454-_coefficients_!I$2)/_coefficients_!I$7</f>
        <v>-0.39714243669865595</v>
      </c>
      <c r="J454">
        <f>(1-_raw_predictions_!$M454*'Score Dashboard'!$B$2) *_raw_predictions_!K454/_coefficients_!M$2 * (_raw_predictions_!L454-_coefficients_!J$2)/_coefficients_!J$7</f>
        <v>0.71438506648615441</v>
      </c>
      <c r="K454">
        <f t="shared" si="7"/>
        <v>-0.12997360284411141</v>
      </c>
    </row>
    <row r="455" spans="1:11">
      <c r="A455" t="str">
        <f>_raw_predictions_!A455</f>
        <v>Ish Wainright</v>
      </c>
      <c r="B455">
        <f>(_raw_predictions_!B455*(1-_raw_predictions_!$M455*'Score Dashboard'!$B$2) + 'Score Dashboard'!$B$2*_raw_predictions_!$M455*_coefficients_!B$12- _coefficients_!B$2)/_coefficients_!B$7</f>
        <v>-0.95722440371466</v>
      </c>
      <c r="C455">
        <f>(_raw_predictions_!C455*(1-_raw_predictions_!$M455*'Score Dashboard'!$B$2) + 'Score Dashboard'!$B$2*_raw_predictions_!$M455*_coefficients_!C$12- _coefficients_!C$2)/_coefficients_!C$7</f>
        <v>-0.75903601002427923</v>
      </c>
      <c r="D455">
        <f>(_raw_predictions_!D455*(1-_raw_predictions_!$M455*'Score Dashboard'!$B$2) + 'Score Dashboard'!$B$2*_raw_predictions_!$M455*_coefficients_!D$12- _coefficients_!D$2)/_coefficients_!D$7</f>
        <v>-0.80843929678699522</v>
      </c>
      <c r="E455">
        <f>(_raw_predictions_!E455*(1-_raw_predictions_!$M455*'Score Dashboard'!$B$2) + 'Score Dashboard'!$B$2*_raw_predictions_!$M455*_coefficients_!E$12- _coefficients_!E$2)/_coefficients_!E$7</f>
        <v>-0.3526532692305866</v>
      </c>
      <c r="F455">
        <f>(_raw_predictions_!F455*(1-_raw_predictions_!$M455*'Score Dashboard'!$B$2) + 'Score Dashboard'!$B$2*_raw_predictions_!$M455*_coefficients_!F$12- _coefficients_!F$2)/_coefficients_!F$7</f>
        <v>-0.3640422850510438</v>
      </c>
      <c r="G455">
        <f>(_raw_predictions_!G455*(1-_raw_predictions_!$M455*'Score Dashboard'!$B$2) + 'Score Dashboard'!$B$2*_raw_predictions_!$M455*_coefficients_!G$12- _coefficients_!G$2)/_coefficients_!G$7</f>
        <v>-0.38030040646478547</v>
      </c>
      <c r="H455">
        <f>(_coefficients_!H$2 - _raw_predictions_!H455*(1-_raw_predictions_!$M455*'Score Dashboard'!$B$2) - _raw_predictions_!$M455*'Score Dashboard'!$B$2*_coefficients_!H$12)/_coefficients_!H$7</f>
        <v>0.86816023250179275</v>
      </c>
      <c r="I455">
        <f>(1-_raw_predictions_!$M455*'Score Dashboard'!$B$2) * _raw_predictions_!I455/_coefficients_!L$2 * (_raw_predictions_!J455-_coefficients_!I$2)/_coefficients_!I$7</f>
        <v>-5.5003286885138093E-2</v>
      </c>
      <c r="J455">
        <f>(1-_raw_predictions_!$M455*'Score Dashboard'!$B$2) *_raw_predictions_!K455/_coefficients_!M$2 * (_raw_predictions_!L455-_coefficients_!J$2)/_coefficients_!J$7</f>
        <v>-0.14625078341460221</v>
      </c>
      <c r="K455">
        <f t="shared" si="7"/>
        <v>-2.9547895090702982</v>
      </c>
    </row>
    <row r="456" spans="1:11">
      <c r="A456" t="str">
        <f>_raw_predictions_!A456</f>
        <v>Ish Smith</v>
      </c>
      <c r="B456">
        <f>(_raw_predictions_!B456*(1-_raw_predictions_!$M456*'Score Dashboard'!$B$2) + 'Score Dashboard'!$B$2*_raw_predictions_!$M456*_coefficients_!B$12- _coefficients_!B$2)/_coefficients_!B$7</f>
        <v>-1.0477943962296103</v>
      </c>
      <c r="C456">
        <f>(_raw_predictions_!C456*(1-_raw_predictions_!$M456*'Score Dashboard'!$B$2) + 'Score Dashboard'!$B$2*_raw_predictions_!$M456*_coefficients_!C$12- _coefficients_!C$2)/_coefficients_!C$7</f>
        <v>-0.92225279915366232</v>
      </c>
      <c r="D456">
        <f>(_raw_predictions_!D456*(1-_raw_predictions_!$M456*'Score Dashboard'!$B$2) + 'Score Dashboard'!$B$2*_raw_predictions_!$M456*_coefficients_!D$12- _coefficients_!D$2)/_coefficients_!D$7</f>
        <v>-0.53986479795503861</v>
      </c>
      <c r="E456">
        <f>(_raw_predictions_!E456*(1-_raw_predictions_!$M456*'Score Dashboard'!$B$2) + 'Score Dashboard'!$B$2*_raw_predictions_!$M456*_coefficients_!E$12- _coefficients_!E$2)/_coefficients_!E$7</f>
        <v>-0.52616856905148557</v>
      </c>
      <c r="F456">
        <f>(_raw_predictions_!F456*(1-_raw_predictions_!$M456*'Score Dashboard'!$B$2) + 'Score Dashboard'!$B$2*_raw_predictions_!$M456*_coefficients_!F$12- _coefficients_!F$2)/_coefficients_!F$7</f>
        <v>-0.51202229462900006</v>
      </c>
      <c r="G456">
        <f>(_raw_predictions_!G456*(1-_raw_predictions_!$M456*'Score Dashboard'!$B$2) + 'Score Dashboard'!$B$2*_raw_predictions_!$M456*_coefficients_!G$12- _coefficients_!G$2)/_coefficients_!G$7</f>
        <v>-0.76100680238773</v>
      </c>
      <c r="H456">
        <f>(_coefficients_!H$2 - _raw_predictions_!H456*(1-_raw_predictions_!$M456*'Score Dashboard'!$B$2) - _raw_predictions_!$M456*'Score Dashboard'!$B$2*_coefficients_!H$12)/_coefficients_!H$7</f>
        <v>0.65575457178162944</v>
      </c>
      <c r="I456">
        <f>(1-_raw_predictions_!$M456*'Score Dashboard'!$B$2) * _raw_predictions_!I456/_coefficients_!L$2 * (_raw_predictions_!J456-_coefficients_!I$2)/_coefficients_!I$7</f>
        <v>-3.6327916826305484E-2</v>
      </c>
      <c r="J456">
        <f>(1-_raw_predictions_!$M456*'Score Dashboard'!$B$2) *_raw_predictions_!K456/_coefficients_!M$2 * (_raw_predictions_!L456-_coefficients_!J$2)/_coefficients_!J$7</f>
        <v>-9.7846933928528376E-2</v>
      </c>
      <c r="K456">
        <f t="shared" si="7"/>
        <v>-3.7875299383797314</v>
      </c>
    </row>
    <row r="457" spans="1:11">
      <c r="A457" t="str">
        <f>_raw_predictions_!A457</f>
        <v>Isaiah Todd</v>
      </c>
      <c r="B457">
        <f>(_raw_predictions_!B457*(1-_raw_predictions_!$M457*'Score Dashboard'!$B$2) + 'Score Dashboard'!$B$2*_raw_predictions_!$M457*_coefficients_!B$12- _coefficients_!B$2)/_coefficients_!B$7</f>
        <v>-0.91101265448579394</v>
      </c>
      <c r="C457">
        <f>(_raw_predictions_!C457*(1-_raw_predictions_!$M457*'Score Dashboard'!$B$2) + 'Score Dashboard'!$B$2*_raw_predictions_!$M457*_coefficients_!C$12- _coefficients_!C$2)/_coefficients_!C$7</f>
        <v>-0.73114347778123701</v>
      </c>
      <c r="D457">
        <f>(_raw_predictions_!D457*(1-_raw_predictions_!$M457*'Score Dashboard'!$B$2) + 'Score Dashboard'!$B$2*_raw_predictions_!$M457*_coefficients_!D$12- _coefficients_!D$2)/_coefficients_!D$7</f>
        <v>-0.73327339979265482</v>
      </c>
      <c r="E457">
        <f>(_raw_predictions_!E457*(1-_raw_predictions_!$M457*'Score Dashboard'!$B$2) + 'Score Dashboard'!$B$2*_raw_predictions_!$M457*_coefficients_!E$12- _coefficients_!E$2)/_coefficients_!E$7</f>
        <v>-0.60477598073680938</v>
      </c>
      <c r="F457">
        <f>(_raw_predictions_!F457*(1-_raw_predictions_!$M457*'Score Dashboard'!$B$2) + 'Score Dashboard'!$B$2*_raw_predictions_!$M457*_coefficients_!F$12- _coefficients_!F$2)/_coefficients_!F$7</f>
        <v>-0.43084174587934115</v>
      </c>
      <c r="G457">
        <f>(_raw_predictions_!G457*(1-_raw_predictions_!$M457*'Score Dashboard'!$B$2) + 'Score Dashboard'!$B$2*_raw_predictions_!$M457*_coefficients_!G$12- _coefficients_!G$2)/_coefficients_!G$7</f>
        <v>-0.59585766385574979</v>
      </c>
      <c r="H457">
        <f>(_coefficients_!H$2 - _raw_predictions_!H457*(1-_raw_predictions_!$M457*'Score Dashboard'!$B$2) - _raw_predictions_!$M457*'Score Dashboard'!$B$2*_coefficients_!H$12)/_coefficients_!H$7</f>
        <v>0.70591651649552134</v>
      </c>
      <c r="I457">
        <f>(1-_raw_predictions_!$M457*'Score Dashboard'!$B$2) * _raw_predictions_!I457/_coefficients_!L$2 * (_raw_predictions_!J457-_coefficients_!I$2)/_coefficients_!I$7</f>
        <v>-2.9883958425884316E-2</v>
      </c>
      <c r="J457">
        <f>(1-_raw_predictions_!$M457*'Score Dashboard'!$B$2) *_raw_predictions_!K457/_coefficients_!M$2 * (_raw_predictions_!L457-_coefficients_!J$2)/_coefficients_!J$7</f>
        <v>-2.5785292187325354E-2</v>
      </c>
      <c r="K457">
        <f t="shared" si="7"/>
        <v>-3.3566576566492743</v>
      </c>
    </row>
    <row r="458" spans="1:11">
      <c r="A458" t="str">
        <f>_raw_predictions_!A458</f>
        <v>Gordon Hayward</v>
      </c>
      <c r="B458">
        <f>(_raw_predictions_!B458*(1-_raw_predictions_!$M458*'Score Dashboard'!$B$2) + 'Score Dashboard'!$B$2*_raw_predictions_!$M458*_coefficients_!B$12- _coefficients_!B$2)/_coefficients_!B$7</f>
        <v>-0.32347095579981244</v>
      </c>
      <c r="C458">
        <f>(_raw_predictions_!C458*(1-_raw_predictions_!$M458*'Score Dashboard'!$B$2) + 'Score Dashboard'!$B$2*_raw_predictions_!$M458*_coefficients_!C$12- _coefficients_!C$2)/_coefficients_!C$7</f>
        <v>-0.49052397714626522</v>
      </c>
      <c r="D458">
        <f>(_raw_predictions_!D458*(1-_raw_predictions_!$M458*'Score Dashboard'!$B$2) + 'Score Dashboard'!$B$2*_raw_predictions_!$M458*_coefficients_!D$12- _coefficients_!D$2)/_coefficients_!D$7</f>
        <v>-0.13047920263509508</v>
      </c>
      <c r="E458">
        <f>(_raw_predictions_!E458*(1-_raw_predictions_!$M458*'Score Dashboard'!$B$2) + 'Score Dashboard'!$B$2*_raw_predictions_!$M458*_coefficients_!E$12- _coefficients_!E$2)/_coefficients_!E$7</f>
        <v>-0.32274510062211154</v>
      </c>
      <c r="F458">
        <f>(_raw_predictions_!F458*(1-_raw_predictions_!$M458*'Score Dashboard'!$B$2) + 'Score Dashboard'!$B$2*_raw_predictions_!$M458*_coefficients_!F$12- _coefficients_!F$2)/_coefficients_!F$7</f>
        <v>-0.43452617473205118</v>
      </c>
      <c r="G458">
        <f>(_raw_predictions_!G458*(1-_raw_predictions_!$M458*'Score Dashboard'!$B$2) + 'Score Dashboard'!$B$2*_raw_predictions_!$M458*_coefficients_!G$12- _coefficients_!G$2)/_coefficients_!G$7</f>
        <v>-0.31950301371170808</v>
      </c>
      <c r="H458">
        <f>(_coefficients_!H$2 - _raw_predictions_!H458*(1-_raw_predictions_!$M458*'Score Dashboard'!$B$2) - _raw_predictions_!$M458*'Score Dashboard'!$B$2*_coefficients_!H$12)/_coefficients_!H$7</f>
        <v>0.28111290784422804</v>
      </c>
      <c r="I458">
        <f>(1-_raw_predictions_!$M458*'Score Dashboard'!$B$2) * _raw_predictions_!I458/_coefficients_!L$2 * (_raw_predictions_!J458-_coefficients_!I$2)/_coefficients_!I$7</f>
        <v>7.8624251567228381E-2</v>
      </c>
      <c r="J458">
        <f>(1-_raw_predictions_!$M458*'Score Dashboard'!$B$2) *_raw_predictions_!K458/_coefficients_!M$2 * (_raw_predictions_!L458-_coefficients_!J$2)/_coefficients_!J$7</f>
        <v>-0.1650174853226869</v>
      </c>
      <c r="K458">
        <f t="shared" si="7"/>
        <v>-1.8265287505582741</v>
      </c>
    </row>
    <row r="459" spans="1:11">
      <c r="A459" t="str">
        <f>_raw_predictions_!A459</f>
        <v>Isaiah Stewart</v>
      </c>
      <c r="B459">
        <f>(_raw_predictions_!B459*(1-_raw_predictions_!$M459*'Score Dashboard'!$B$2) + 'Score Dashboard'!$B$2*_raw_predictions_!$M459*_coefficients_!B$12- _coefficients_!B$2)/_coefficients_!B$7</f>
        <v>-0.51495384945458045</v>
      </c>
      <c r="C459">
        <f>(_raw_predictions_!C459*(1-_raw_predictions_!$M459*'Score Dashboard'!$B$2) + 'Score Dashboard'!$B$2*_raw_predictions_!$M459*_coefficients_!C$12- _coefficients_!C$2)/_coefficients_!C$7</f>
        <v>0.42992900839056641</v>
      </c>
      <c r="D459">
        <f>(_raw_predictions_!D459*(1-_raw_predictions_!$M459*'Score Dashboard'!$B$2) + 'Score Dashboard'!$B$2*_raw_predictions_!$M459*_coefficients_!D$12- _coefficients_!D$2)/_coefficients_!D$7</f>
        <v>-0.6666643140848213</v>
      </c>
      <c r="E459">
        <f>(_raw_predictions_!E459*(1-_raw_predictions_!$M459*'Score Dashboard'!$B$2) + 'Score Dashboard'!$B$2*_raw_predictions_!$M459*_coefficients_!E$12- _coefficients_!E$2)/_coefficients_!E$7</f>
        <v>-0.5170255668912882</v>
      </c>
      <c r="F459">
        <f>(_raw_predictions_!F459*(1-_raw_predictions_!$M459*'Score Dashboard'!$B$2) + 'Score Dashboard'!$B$2*_raw_predictions_!$M459*_coefficients_!F$12- _coefficients_!F$2)/_coefficients_!F$7</f>
        <v>0.24245084870793843</v>
      </c>
      <c r="G459">
        <f>(_raw_predictions_!G459*(1-_raw_predictions_!$M459*'Score Dashboard'!$B$2) + 'Score Dashboard'!$B$2*_raw_predictions_!$M459*_coefficients_!G$12- _coefficients_!G$2)/_coefficients_!G$7</f>
        <v>-0.27130401535239201</v>
      </c>
      <c r="H459">
        <f>(_coefficients_!H$2 - _raw_predictions_!H459*(1-_raw_predictions_!$M459*'Score Dashboard'!$B$2) - _raw_predictions_!$M459*'Score Dashboard'!$B$2*_coefficients_!H$12)/_coefficients_!H$7</f>
        <v>0.33554001744655126</v>
      </c>
      <c r="I459">
        <f>(1-_raw_predictions_!$M459*'Score Dashboard'!$B$2) * _raw_predictions_!I459/_coefficients_!L$2 * (_raw_predictions_!J459-_coefficients_!I$2)/_coefficients_!I$7</f>
        <v>-0.17408467554769974</v>
      </c>
      <c r="J459">
        <f>(1-_raw_predictions_!$M459*'Score Dashboard'!$B$2) *_raw_predictions_!K459/_coefficients_!M$2 * (_raw_predictions_!L459-_coefficients_!J$2)/_coefficients_!J$7</f>
        <v>-5.6075975902306639E-2</v>
      </c>
      <c r="K459">
        <f t="shared" si="7"/>
        <v>-1.1921885226880322</v>
      </c>
    </row>
    <row r="460" spans="1:11">
      <c r="A460" t="str">
        <f>_raw_predictions_!A460</f>
        <v>Isaiah Mobley</v>
      </c>
      <c r="B460">
        <f>(_raw_predictions_!B460*(1-_raw_predictions_!$M460*'Score Dashboard'!$B$2) + 'Score Dashboard'!$B$2*_raw_predictions_!$M460*_coefficients_!B$12- _coefficients_!B$2)/_coefficients_!B$7</f>
        <v>-0.98392066035563608</v>
      </c>
      <c r="C460">
        <f>(_raw_predictions_!C460*(1-_raw_predictions_!$M460*'Score Dashboard'!$B$2) + 'Score Dashboard'!$B$2*_raw_predictions_!$M460*_coefficients_!C$12- _coefficients_!C$2)/_coefficients_!C$7</f>
        <v>-0.81923780727517315</v>
      </c>
      <c r="D460">
        <f>(_raw_predictions_!D460*(1-_raw_predictions_!$M460*'Score Dashboard'!$B$2) + 'Score Dashboard'!$B$2*_raw_predictions_!$M460*_coefficients_!D$12- _coefficients_!D$2)/_coefficients_!D$7</f>
        <v>-0.8260035087097336</v>
      </c>
      <c r="E460">
        <f>(_raw_predictions_!E460*(1-_raw_predictions_!$M460*'Score Dashboard'!$B$2) + 'Score Dashboard'!$B$2*_raw_predictions_!$M460*_coefficients_!E$12- _coefficients_!E$2)/_coefficients_!E$7</f>
        <v>-0.66629853993192212</v>
      </c>
      <c r="F460">
        <f>(_raw_predictions_!F460*(1-_raw_predictions_!$M460*'Score Dashboard'!$B$2) + 'Score Dashboard'!$B$2*_raw_predictions_!$M460*_coefficients_!F$12- _coefficients_!F$2)/_coefficients_!F$7</f>
        <v>-0.44920196642831772</v>
      </c>
      <c r="G460">
        <f>(_raw_predictions_!G460*(1-_raw_predictions_!$M460*'Score Dashboard'!$B$2) + 'Score Dashboard'!$B$2*_raw_predictions_!$M460*_coefficients_!G$12- _coefficients_!G$2)/_coefficients_!G$7</f>
        <v>-0.63027745220767661</v>
      </c>
      <c r="H460">
        <f>(_coefficients_!H$2 - _raw_predictions_!H460*(1-_raw_predictions_!$M460*'Score Dashboard'!$B$2) - _raw_predictions_!$M460*'Score Dashboard'!$B$2*_coefficients_!H$12)/_coefficients_!H$7</f>
        <v>0.88836122355946145</v>
      </c>
      <c r="I460">
        <f>(1-_raw_predictions_!$M460*'Score Dashboard'!$B$2) * _raw_predictions_!I460/_coefficients_!L$2 * (_raw_predictions_!J460-_coefficients_!I$2)/_coefficients_!I$7</f>
        <v>-1.0662740626136221E-2</v>
      </c>
      <c r="J460">
        <f>(1-_raw_predictions_!$M460*'Score Dashboard'!$B$2) *_raw_predictions_!K460/_coefficients_!M$2 * (_raw_predictions_!L460-_coefficients_!J$2)/_coefficients_!J$7</f>
        <v>-1.8393111769360048E-2</v>
      </c>
      <c r="K460">
        <f t="shared" si="7"/>
        <v>-3.5156345637444946</v>
      </c>
    </row>
    <row r="461" spans="1:11">
      <c r="A461" t="str">
        <f>_raw_predictions_!A461</f>
        <v>Isaiah Livers</v>
      </c>
      <c r="B461">
        <f>(_raw_predictions_!B461*(1-_raw_predictions_!$M461*'Score Dashboard'!$B$2) + 'Score Dashboard'!$B$2*_raw_predictions_!$M461*_coefficients_!B$12- _coefficients_!B$2)/_coefficients_!B$7</f>
        <v>-0.79458108034090513</v>
      </c>
      <c r="C461">
        <f>(_raw_predictions_!C461*(1-_raw_predictions_!$M461*'Score Dashboard'!$B$2) + 'Score Dashboard'!$B$2*_raw_predictions_!$M461*_coefficients_!C$12- _coefficients_!C$2)/_coefficients_!C$7</f>
        <v>-0.63455247299920381</v>
      </c>
      <c r="D461">
        <f>(_raw_predictions_!D461*(1-_raw_predictions_!$M461*'Score Dashboard'!$B$2) + 'Score Dashboard'!$B$2*_raw_predictions_!$M461*_coefficients_!D$12- _coefficients_!D$2)/_coefficients_!D$7</f>
        <v>-0.82726450259691453</v>
      </c>
      <c r="E461">
        <f>(_raw_predictions_!E461*(1-_raw_predictions_!$M461*'Score Dashboard'!$B$2) + 'Score Dashboard'!$B$2*_raw_predictions_!$M461*_coefficients_!E$12- _coefficients_!E$2)/_coefficients_!E$7</f>
        <v>-0.46799066408559797</v>
      </c>
      <c r="F461">
        <f>(_raw_predictions_!F461*(1-_raw_predictions_!$M461*'Score Dashboard'!$B$2) + 'Score Dashboard'!$B$2*_raw_predictions_!$M461*_coefficients_!F$12- _coefficients_!F$2)/_coefficients_!F$7</f>
        <v>-0.23656950722672854</v>
      </c>
      <c r="G461">
        <f>(_raw_predictions_!G461*(1-_raw_predictions_!$M461*'Score Dashboard'!$B$2) + 'Score Dashboard'!$B$2*_raw_predictions_!$M461*_coefficients_!G$12- _coefficients_!G$2)/_coefficients_!G$7</f>
        <v>-0.13697122081041421</v>
      </c>
      <c r="H461">
        <f>(_coefficients_!H$2 - _raw_predictions_!H461*(1-_raw_predictions_!$M461*'Score Dashboard'!$B$2) - _raw_predictions_!$M461*'Score Dashboard'!$B$2*_coefficients_!H$12)/_coefficients_!H$7</f>
        <v>0.8064211991192809</v>
      </c>
      <c r="I461">
        <f>(1-_raw_predictions_!$M461*'Score Dashboard'!$B$2) * _raw_predictions_!I461/_coefficients_!L$2 * (_raw_predictions_!J461-_coefficients_!I$2)/_coefficients_!I$7</f>
        <v>-1.2951999148051714E-2</v>
      </c>
      <c r="J461">
        <f>(1-_raw_predictions_!$M461*'Score Dashboard'!$B$2) *_raw_predictions_!K461/_coefficients_!M$2 * (_raw_predictions_!L461-_coefficients_!J$2)/_coefficients_!J$7</f>
        <v>-0.19700909689688637</v>
      </c>
      <c r="K461">
        <f t="shared" si="7"/>
        <v>-2.5014693449854217</v>
      </c>
    </row>
    <row r="462" spans="1:11">
      <c r="A462" t="str">
        <f>_raw_predictions_!A462</f>
        <v>Isaiah Joe</v>
      </c>
      <c r="B462">
        <f>(_raw_predictions_!B462*(1-_raw_predictions_!$M462*'Score Dashboard'!$B$2) + 'Score Dashboard'!$B$2*_raw_predictions_!$M462*_coefficients_!B$12- _coefficients_!B$2)/_coefficients_!B$7</f>
        <v>-0.5676534111694046</v>
      </c>
      <c r="C462">
        <f>(_raw_predictions_!C462*(1-_raw_predictions_!$M462*'Score Dashboard'!$B$2) + 'Score Dashboard'!$B$2*_raw_predictions_!$M462*_coefficients_!C$12- _coefficients_!C$2)/_coefficients_!C$7</f>
        <v>-0.876155354697568</v>
      </c>
      <c r="D462">
        <f>(_raw_predictions_!D462*(1-_raw_predictions_!$M462*'Score Dashboard'!$B$2) + 'Score Dashboard'!$B$2*_raw_predictions_!$M462*_coefficients_!D$12- _coefficients_!D$2)/_coefficients_!D$7</f>
        <v>-0.69085618514475433</v>
      </c>
      <c r="E462">
        <f>(_raw_predictions_!E462*(1-_raw_predictions_!$M462*'Score Dashboard'!$B$2) + 'Score Dashboard'!$B$2*_raw_predictions_!$M462*_coefficients_!E$12- _coefficients_!E$2)/_coefficients_!E$7</f>
        <v>-0.36569655179244931</v>
      </c>
      <c r="F462">
        <f>(_raw_predictions_!F462*(1-_raw_predictions_!$M462*'Score Dashboard'!$B$2) + 'Score Dashboard'!$B$2*_raw_predictions_!$M462*_coefficients_!F$12- _coefficients_!F$2)/_coefficients_!F$7</f>
        <v>-0.62365309584076745</v>
      </c>
      <c r="G462">
        <f>(_raw_predictions_!G462*(1-_raw_predictions_!$M462*'Score Dashboard'!$B$2) + 'Score Dashboard'!$B$2*_raw_predictions_!$M462*_coefficients_!G$12- _coefficients_!G$2)/_coefficients_!G$7</f>
        <v>0.31304303435782149</v>
      </c>
      <c r="H462">
        <f>(_coefficients_!H$2 - _raw_predictions_!H462*(1-_raw_predictions_!$M462*'Score Dashboard'!$B$2) - _raw_predictions_!$M462*'Score Dashboard'!$B$2*_coefficients_!H$12)/_coefficients_!H$7</f>
        <v>0.75367963256777826</v>
      </c>
      <c r="I462">
        <f>(1-_raw_predictions_!$M462*'Score Dashboard'!$B$2) * _raw_predictions_!I462/_coefficients_!L$2 * (_raw_predictions_!J462-_coefficients_!I$2)/_coefficients_!I$7</f>
        <v>9.4313293001084375E-2</v>
      </c>
      <c r="J462">
        <f>(1-_raw_predictions_!$M462*'Score Dashboard'!$B$2) *_raw_predictions_!K462/_coefficients_!M$2 * (_raw_predictions_!L462-_coefficients_!J$2)/_coefficients_!J$7</f>
        <v>-0.43927448368458022</v>
      </c>
      <c r="K462">
        <f t="shared" si="7"/>
        <v>-2.4022531224028398</v>
      </c>
    </row>
    <row r="463" spans="1:11">
      <c r="A463" t="str">
        <f>_raw_predictions_!A463</f>
        <v>Isaiah Jackson</v>
      </c>
      <c r="B463">
        <f>(_raw_predictions_!B463*(1-_raw_predictions_!$M463*'Score Dashboard'!$B$2) + 'Score Dashboard'!$B$2*_raw_predictions_!$M463*_coefficients_!B$12- _coefficients_!B$2)/_coefficients_!B$7</f>
        <v>-0.66849807562725272</v>
      </c>
      <c r="C463">
        <f>(_raw_predictions_!C463*(1-_raw_predictions_!$M463*'Score Dashboard'!$B$2) + 'Score Dashboard'!$B$2*_raw_predictions_!$M463*_coefficients_!C$12- _coefficients_!C$2)/_coefficients_!C$7</f>
        <v>-6.6859725168066472E-2</v>
      </c>
      <c r="D463">
        <f>(_raw_predictions_!D463*(1-_raw_predictions_!$M463*'Score Dashboard'!$B$2) + 'Score Dashboard'!$B$2*_raw_predictions_!$M463*_coefficients_!D$12- _coefficients_!D$2)/_coefficients_!D$7</f>
        <v>-0.81536773404068896</v>
      </c>
      <c r="E463">
        <f>(_raw_predictions_!E463*(1-_raw_predictions_!$M463*'Score Dashboard'!$B$2) + 'Score Dashboard'!$B$2*_raw_predictions_!$M463*_coefficients_!E$12- _coefficients_!E$2)/_coefficients_!E$7</f>
        <v>-0.41907648668385056</v>
      </c>
      <c r="F463">
        <f>(_raw_predictions_!F463*(1-_raw_predictions_!$M463*'Score Dashboard'!$B$2) + 'Score Dashboard'!$B$2*_raw_predictions_!$M463*_coefficients_!F$12- _coefficients_!F$2)/_coefficients_!F$7</f>
        <v>1.0211877396709459</v>
      </c>
      <c r="G463">
        <f>(_raw_predictions_!G463*(1-_raw_predictions_!$M463*'Score Dashboard'!$B$2) + 'Score Dashboard'!$B$2*_raw_predictions_!$M463*_coefficients_!G$12- _coefficients_!G$2)/_coefficients_!G$7</f>
        <v>-0.87793661308258775</v>
      </c>
      <c r="H463">
        <f>(_coefficients_!H$2 - _raw_predictions_!H463*(1-_raw_predictions_!$M463*'Score Dashboard'!$B$2) - _raw_predictions_!$M463*'Score Dashboard'!$B$2*_coefficients_!H$12)/_coefficients_!H$7</f>
        <v>0.59699388321054636</v>
      </c>
      <c r="I463">
        <f>(1-_raw_predictions_!$M463*'Score Dashboard'!$B$2) * _raw_predictions_!I463/_coefficients_!L$2 * (_raw_predictions_!J463-_coefficients_!I$2)/_coefficients_!I$7</f>
        <v>-0.33599991449408911</v>
      </c>
      <c r="J463">
        <f>(1-_raw_predictions_!$M463*'Score Dashboard'!$B$2) *_raw_predictions_!K463/_coefficients_!M$2 * (_raw_predictions_!L463-_coefficients_!J$2)/_coefficients_!J$7</f>
        <v>0.25724406470360472</v>
      </c>
      <c r="K463">
        <f t="shared" si="7"/>
        <v>-1.3083128615114386</v>
      </c>
    </row>
    <row r="464" spans="1:11">
      <c r="A464" t="str">
        <f>_raw_predictions_!A464</f>
        <v>Isaiah Hartenstein</v>
      </c>
      <c r="B464">
        <f>(_raw_predictions_!B464*(1-_raw_predictions_!$M464*'Score Dashboard'!$B$2) + 'Score Dashboard'!$B$2*_raw_predictions_!$M464*_coefficients_!B$12- _coefficients_!B$2)/_coefficients_!B$7</f>
        <v>-0.8460687945207338</v>
      </c>
      <c r="C464">
        <f>(_raw_predictions_!C464*(1-_raw_predictions_!$M464*'Score Dashboard'!$B$2) + 'Score Dashboard'!$B$2*_raw_predictions_!$M464*_coefficients_!C$12- _coefficients_!C$2)/_coefficients_!C$7</f>
        <v>0.21618257104660707</v>
      </c>
      <c r="D464">
        <f>(_raw_predictions_!D464*(1-_raw_predictions_!$M464*'Score Dashboard'!$B$2) + 'Score Dashboard'!$B$2*_raw_predictions_!$M464*_coefficients_!D$12- _coefficients_!D$2)/_coefficients_!D$7</f>
        <v>-0.67054760887776255</v>
      </c>
      <c r="E464">
        <f>(_raw_predictions_!E464*(1-_raw_predictions_!$M464*'Score Dashboard'!$B$2) + 'Score Dashboard'!$B$2*_raw_predictions_!$M464*_coefficients_!E$12- _coefficients_!E$2)/_coefficients_!E$7</f>
        <v>-0.33399430215274067</v>
      </c>
      <c r="F464">
        <f>(_raw_predictions_!F464*(1-_raw_predictions_!$M464*'Score Dashboard'!$B$2) + 'Score Dashboard'!$B$2*_raw_predictions_!$M464*_coefficients_!F$12- _coefficients_!F$2)/_coefficients_!F$7</f>
        <v>0.21569107399131077</v>
      </c>
      <c r="G464">
        <f>(_raw_predictions_!G464*(1-_raw_predictions_!$M464*'Score Dashboard'!$B$2) + 'Score Dashboard'!$B$2*_raw_predictions_!$M464*_coefficients_!G$12- _coefficients_!G$2)/_coefficients_!G$7</f>
        <v>-0.85036159528735533</v>
      </c>
      <c r="H464">
        <f>(_coefficients_!H$2 - _raw_predictions_!H464*(1-_raw_predictions_!$M464*'Score Dashboard'!$B$2) - _raw_predictions_!$M464*'Score Dashboard'!$B$2*_coefficients_!H$12)/_coefficients_!H$7</f>
        <v>0.55642616541090706</v>
      </c>
      <c r="I464">
        <f>(1-_raw_predictions_!$M464*'Score Dashboard'!$B$2) * _raw_predictions_!I464/_coefficients_!L$2 * (_raw_predictions_!J464-_coefficients_!I$2)/_coefficients_!I$7</f>
        <v>-0.20500343026255172</v>
      </c>
      <c r="J464">
        <f>(1-_raw_predictions_!$M464*'Score Dashboard'!$B$2) *_raw_predictions_!K464/_coefficients_!M$2 * (_raw_predictions_!L464-_coefficients_!J$2)/_coefficients_!J$7</f>
        <v>0.19420104069847921</v>
      </c>
      <c r="K464">
        <f t="shared" si="7"/>
        <v>-1.72347487995384</v>
      </c>
    </row>
    <row r="465" spans="1:11">
      <c r="A465" t="str">
        <f>_raw_predictions_!A465</f>
        <v>Isaac Okoro</v>
      </c>
      <c r="B465">
        <f>(_raw_predictions_!B465*(1-_raw_predictions_!$M465*'Score Dashboard'!$B$2) + 'Score Dashboard'!$B$2*_raw_predictions_!$M465*_coefficients_!B$12- _coefficients_!B$2)/_coefficients_!B$7</f>
        <v>-0.60802967849842937</v>
      </c>
      <c r="C465">
        <f>(_raw_predictions_!C465*(1-_raw_predictions_!$M465*'Score Dashboard'!$B$2) + 'Score Dashboard'!$B$2*_raw_predictions_!$M465*_coefficients_!C$12- _coefficients_!C$2)/_coefficients_!C$7</f>
        <v>-0.55216737767596125</v>
      </c>
      <c r="D465">
        <f>(_raw_predictions_!D465*(1-_raw_predictions_!$M465*'Score Dashboard'!$B$2) + 'Score Dashboard'!$B$2*_raw_predictions_!$M465*_coefficients_!D$12- _coefficients_!D$2)/_coefficients_!D$7</f>
        <v>-0.55473955067128833</v>
      </c>
      <c r="E465">
        <f>(_raw_predictions_!E465*(1-_raw_predictions_!$M465*'Score Dashboard'!$B$2) + 'Score Dashboard'!$B$2*_raw_predictions_!$M465*_coefficients_!E$12- _coefficients_!E$2)/_coefficients_!E$7</f>
        <v>-3.060398272257147E-2</v>
      </c>
      <c r="F465">
        <f>(_raw_predictions_!F465*(1-_raw_predictions_!$M465*'Score Dashboard'!$B$2) + 'Score Dashboard'!$B$2*_raw_predictions_!$M465*_coefficients_!F$12- _coefficients_!F$2)/_coefficients_!F$7</f>
        <v>-0.2527890156161412</v>
      </c>
      <c r="G465">
        <f>(_raw_predictions_!G465*(1-_raw_predictions_!$M465*'Score Dashboard'!$B$2) + 'Score Dashboard'!$B$2*_raw_predictions_!$M465*_coefficients_!G$12- _coefficients_!G$2)/_coefficients_!G$7</f>
        <v>-0.28107559916805719</v>
      </c>
      <c r="H465">
        <f>(_coefficients_!H$2 - _raw_predictions_!H465*(1-_raw_predictions_!$M465*'Score Dashboard'!$B$2) - _raw_predictions_!$M465*'Score Dashboard'!$B$2*_coefficients_!H$12)/_coefficients_!H$7</f>
        <v>0.59923685989216136</v>
      </c>
      <c r="I465">
        <f>(1-_raw_predictions_!$M465*'Score Dashboard'!$B$2) * _raw_predictions_!I465/_coefficients_!L$2 * (_raw_predictions_!J465-_coefficients_!I$2)/_coefficients_!I$7</f>
        <v>-4.3064106374477121E-2</v>
      </c>
      <c r="J465">
        <f>(1-_raw_predictions_!$M465*'Score Dashboard'!$B$2) *_raw_predictions_!K465/_coefficients_!M$2 * (_raw_predictions_!L465-_coefficients_!J$2)/_coefficients_!J$7</f>
        <v>-7.7832406017182734E-2</v>
      </c>
      <c r="K465">
        <f t="shared" si="7"/>
        <v>-1.8010648568519474</v>
      </c>
    </row>
    <row r="466" spans="1:11">
      <c r="A466" t="str">
        <f>_raw_predictions_!A466</f>
        <v>Immanuel Quickley</v>
      </c>
      <c r="B466">
        <f>(_raw_predictions_!B466*(1-_raw_predictions_!$M466*'Score Dashboard'!$B$2) + 'Score Dashboard'!$B$2*_raw_predictions_!$M466*_coefficients_!B$12- _coefficients_!B$2)/_coefficients_!B$7</f>
        <v>9.9935606018102058E-2</v>
      </c>
      <c r="C466">
        <f>(_raw_predictions_!C466*(1-_raw_predictions_!$M466*'Score Dashboard'!$B$2) + 'Score Dashboard'!$B$2*_raw_predictions_!$M466*_coefficients_!C$12- _coefficients_!C$2)/_coefficients_!C$7</f>
        <v>-0.37243098654358242</v>
      </c>
      <c r="D466">
        <f>(_raw_predictions_!D466*(1-_raw_predictions_!$M466*'Score Dashboard'!$B$2) + 'Score Dashboard'!$B$2*_raw_predictions_!$M466*_coefficients_!D$12- _coefficients_!D$2)/_coefficients_!D$7</f>
        <v>0.14485381943869538</v>
      </c>
      <c r="E466">
        <f>(_raw_predictions_!E466*(1-_raw_predictions_!$M466*'Score Dashboard'!$B$2) + 'Score Dashboard'!$B$2*_raw_predictions_!$M466*_coefficients_!E$12- _coefficients_!E$2)/_coefficients_!E$7</f>
        <v>0.12011142915373763</v>
      </c>
      <c r="F466">
        <f>(_raw_predictions_!F466*(1-_raw_predictions_!$M466*'Score Dashboard'!$B$2) + 'Score Dashboard'!$B$2*_raw_predictions_!$M466*_coefficients_!F$12- _coefficients_!F$2)/_coefficients_!F$7</f>
        <v>-0.56679603244028265</v>
      </c>
      <c r="G466">
        <f>(_raw_predictions_!G466*(1-_raw_predictions_!$M466*'Score Dashboard'!$B$2) + 'Score Dashboard'!$B$2*_raw_predictions_!$M466*_coefficients_!G$12- _coefficients_!G$2)/_coefficients_!G$7</f>
        <v>0.46014909143035732</v>
      </c>
      <c r="H466">
        <f>(_coefficients_!H$2 - _raw_predictions_!H466*(1-_raw_predictions_!$M466*'Score Dashboard'!$B$2) - _raw_predictions_!$M466*'Score Dashboard'!$B$2*_coefficients_!H$12)/_coefficients_!H$7</f>
        <v>0.15795657598858789</v>
      </c>
      <c r="I466">
        <f>(1-_raw_predictions_!$M466*'Score Dashboard'!$B$2) * _raw_predictions_!I466/_coefficients_!L$2 * (_raw_predictions_!J466-_coefficients_!I$2)/_coefficients_!I$7</f>
        <v>0.3356955662969765</v>
      </c>
      <c r="J466">
        <f>(1-_raw_predictions_!$M466*'Score Dashboard'!$B$2) *_raw_predictions_!K466/_coefficients_!M$2 * (_raw_predictions_!L466-_coefficients_!J$2)/_coefficients_!J$7</f>
        <v>-0.54134181227499334</v>
      </c>
      <c r="K466">
        <f t="shared" si="7"/>
        <v>-0.16186674293240166</v>
      </c>
    </row>
    <row r="467" spans="1:11">
      <c r="A467" t="str">
        <f>_raw_predictions_!A467</f>
        <v>Herbert Jones</v>
      </c>
      <c r="B467">
        <f>(_raw_predictions_!B467*(1-_raw_predictions_!$M467*'Score Dashboard'!$B$2) + 'Score Dashboard'!$B$2*_raw_predictions_!$M467*_coefficients_!B$12- _coefficients_!B$2)/_coefficients_!B$7</f>
        <v>-0.47027789284723387</v>
      </c>
      <c r="C467">
        <f>(_raw_predictions_!C467*(1-_raw_predictions_!$M467*'Score Dashboard'!$B$2) + 'Score Dashboard'!$B$2*_raw_predictions_!$M467*_coefficients_!C$12- _coefficients_!C$2)/_coefficients_!C$7</f>
        <v>-0.35128314766140711</v>
      </c>
      <c r="D467">
        <f>(_raw_predictions_!D467*(1-_raw_predictions_!$M467*'Score Dashboard'!$B$2) + 'Score Dashboard'!$B$2*_raw_predictions_!$M467*_coefficients_!D$12- _coefficients_!D$2)/_coefficients_!D$7</f>
        <v>-0.30246041882526131</v>
      </c>
      <c r="E467">
        <f>(_raw_predictions_!E467*(1-_raw_predictions_!$M467*'Score Dashboard'!$B$2) + 'Score Dashboard'!$B$2*_raw_predictions_!$M467*_coefficients_!E$12- _coefficients_!E$2)/_coefficients_!E$7</f>
        <v>0.69459055614448495</v>
      </c>
      <c r="F467">
        <f>(_raw_predictions_!F467*(1-_raw_predictions_!$M467*'Score Dashboard'!$B$2) + 'Score Dashboard'!$B$2*_raw_predictions_!$M467*_coefficients_!F$12- _coefficients_!F$2)/_coefficients_!F$7</f>
        <v>3.0780878765576929E-2</v>
      </c>
      <c r="G467">
        <f>(_raw_predictions_!G467*(1-_raw_predictions_!$M467*'Score Dashboard'!$B$2) + 'Score Dashboard'!$B$2*_raw_predictions_!$M467*_coefficients_!G$12- _coefficients_!G$2)/_coefficients_!G$7</f>
        <v>-0.33934503261860244</v>
      </c>
      <c r="H467">
        <f>(_coefficients_!H$2 - _raw_predictions_!H467*(1-_raw_predictions_!$M467*'Score Dashboard'!$B$2) - _raw_predictions_!$M467*'Score Dashboard'!$B$2*_coefficients_!H$12)/_coefficients_!H$7</f>
        <v>0.33212181102313404</v>
      </c>
      <c r="I467">
        <f>(1-_raw_predictions_!$M467*'Score Dashboard'!$B$2) * _raw_predictions_!I467/_coefficients_!L$2 * (_raw_predictions_!J467-_coefficients_!I$2)/_coefficients_!I$7</f>
        <v>4.909909043605272E-2</v>
      </c>
      <c r="J467">
        <f>(1-_raw_predictions_!$M467*'Score Dashboard'!$B$2) *_raw_predictions_!K467/_coefficients_!M$2 * (_raw_predictions_!L467-_coefficients_!J$2)/_coefficients_!J$7</f>
        <v>-0.10687000720436005</v>
      </c>
      <c r="K467">
        <f t="shared" si="7"/>
        <v>-0.46364416278761622</v>
      </c>
    </row>
    <row r="468" spans="1:11">
      <c r="A468" t="str">
        <f>_raw_predictions_!A468</f>
        <v>Haywood Highsmith</v>
      </c>
      <c r="B468">
        <f>(_raw_predictions_!B468*(1-_raw_predictions_!$M468*'Score Dashboard'!$B$2) + 'Score Dashboard'!$B$2*_raw_predictions_!$M468*_coefficients_!B$12- _coefficients_!B$2)/_coefficients_!B$7</f>
        <v>-0.94534027508805485</v>
      </c>
      <c r="C468">
        <f>(_raw_predictions_!C468*(1-_raw_predictions_!$M468*'Score Dashboard'!$B$2) + 'Score Dashboard'!$B$2*_raw_predictions_!$M468*_coefficients_!C$12- _coefficients_!C$2)/_coefficients_!C$7</f>
        <v>-0.61278859353419735</v>
      </c>
      <c r="D468">
        <f>(_raw_predictions_!D468*(1-_raw_predictions_!$M468*'Score Dashboard'!$B$2) + 'Score Dashboard'!$B$2*_raw_predictions_!$M468*_coefficients_!D$12- _coefficients_!D$2)/_coefficients_!D$7</f>
        <v>-0.81871831038597176</v>
      </c>
      <c r="E468">
        <f>(_raw_predictions_!E468*(1-_raw_predictions_!$M468*'Score Dashboard'!$B$2) + 'Score Dashboard'!$B$2*_raw_predictions_!$M468*_coefficients_!E$12- _coefficients_!E$2)/_coefficients_!E$7</f>
        <v>-0.40623600572802876</v>
      </c>
      <c r="F468">
        <f>(_raw_predictions_!F468*(1-_raw_predictions_!$M468*'Score Dashboard'!$B$2) + 'Score Dashboard'!$B$2*_raw_predictions_!$M468*_coefficients_!F$12- _coefficients_!F$2)/_coefficients_!F$7</f>
        <v>-0.46213141488224307</v>
      </c>
      <c r="G468">
        <f>(_raw_predictions_!G468*(1-_raw_predictions_!$M468*'Score Dashboard'!$B$2) + 'Score Dashboard'!$B$2*_raw_predictions_!$M468*_coefficients_!G$12- _coefficients_!G$2)/_coefficients_!G$7</f>
        <v>-0.500814499204982</v>
      </c>
      <c r="H468">
        <f>(_coefficients_!H$2 - _raw_predictions_!H468*(1-_raw_predictions_!$M468*'Score Dashboard'!$B$2) - _raw_predictions_!$M468*'Score Dashboard'!$B$2*_coefficients_!H$12)/_coefficients_!H$7</f>
        <v>0.74269540717449556</v>
      </c>
      <c r="I468">
        <f>(1-_raw_predictions_!$M468*'Score Dashboard'!$B$2) * _raw_predictions_!I468/_coefficients_!L$2 * (_raw_predictions_!J468-_coefficients_!I$2)/_coefficients_!I$7</f>
        <v>-0.17761451388413349</v>
      </c>
      <c r="J468">
        <f>(1-_raw_predictions_!$M468*'Score Dashboard'!$B$2) *_raw_predictions_!K468/_coefficients_!M$2 * (_raw_predictions_!L468-_coefficients_!J$2)/_coefficients_!J$7</f>
        <v>-9.7162365812615267E-2</v>
      </c>
      <c r="K468">
        <f t="shared" si="7"/>
        <v>-3.278110571345731</v>
      </c>
    </row>
    <row r="469" spans="1:11">
      <c r="A469" t="str">
        <f>_raw_predictions_!A469</f>
        <v>Harrison Barnes</v>
      </c>
      <c r="B469">
        <f>(_raw_predictions_!B469*(1-_raw_predictions_!$M469*'Score Dashboard'!$B$2) + 'Score Dashboard'!$B$2*_raw_predictions_!$M469*_coefficients_!B$12- _coefficients_!B$2)/_coefficients_!B$7</f>
        <v>3.0620287423068045E-2</v>
      </c>
      <c r="C469">
        <f>(_raw_predictions_!C469*(1-_raw_predictions_!$M469*'Score Dashboard'!$B$2) + 'Score Dashboard'!$B$2*_raw_predictions_!$M469*_coefficients_!C$12- _coefficients_!C$2)/_coefficients_!C$7</f>
        <v>-8.874774720583406E-2</v>
      </c>
      <c r="D469">
        <f>(_raw_predictions_!D469*(1-_raw_predictions_!$M469*'Score Dashboard'!$B$2) + 'Score Dashboard'!$B$2*_raw_predictions_!$M469*_coefficients_!D$12- _coefficients_!D$2)/_coefficients_!D$7</f>
        <v>-0.56424953358810936</v>
      </c>
      <c r="E469">
        <f>(_raw_predictions_!E469*(1-_raw_predictions_!$M469*'Score Dashboard'!$B$2) + 'Score Dashboard'!$B$2*_raw_predictions_!$M469*_coefficients_!E$12- _coefficients_!E$2)/_coefficients_!E$7</f>
        <v>-0.30122374748922004</v>
      </c>
      <c r="F469">
        <f>(_raw_predictions_!F469*(1-_raw_predictions_!$M469*'Score Dashboard'!$B$2) + 'Score Dashboard'!$B$2*_raw_predictions_!$M469*_coefficients_!F$12- _coefficients_!F$2)/_coefficients_!F$7</f>
        <v>-0.53627724639616925</v>
      </c>
      <c r="G469">
        <f>(_raw_predictions_!G469*(1-_raw_predictions_!$M469*'Score Dashboard'!$B$2) + 'Score Dashboard'!$B$2*_raw_predictions_!$M469*_coefficients_!G$12- _coefficients_!G$2)/_coefficients_!G$7</f>
        <v>0.19010772514522584</v>
      </c>
      <c r="H469">
        <f>(_coefficients_!H$2 - _raw_predictions_!H469*(1-_raw_predictions_!$M469*'Score Dashboard'!$B$2) - _raw_predictions_!$M469*'Score Dashboard'!$B$2*_coefficients_!H$12)/_coefficients_!H$7</f>
        <v>0.46781442588658928</v>
      </c>
      <c r="I469">
        <f>(1-_raw_predictions_!$M469*'Score Dashboard'!$B$2) * _raw_predictions_!I469/_coefficients_!L$2 * (_raw_predictions_!J469-_coefficients_!I$2)/_coefficients_!I$7</f>
        <v>0.19133565095560626</v>
      </c>
      <c r="J469">
        <f>(1-_raw_predictions_!$M469*'Score Dashboard'!$B$2) *_raw_predictions_!K469/_coefficients_!M$2 * (_raw_predictions_!L469-_coefficients_!J$2)/_coefficients_!J$7</f>
        <v>-0.14211140981547582</v>
      </c>
      <c r="K469">
        <f t="shared" si="7"/>
        <v>-0.75273159508431919</v>
      </c>
    </row>
    <row r="470" spans="1:11">
      <c r="A470" t="str">
        <f>_raw_predictions_!A470</f>
        <v>Hamidou Diallo</v>
      </c>
      <c r="B470">
        <f>(_raw_predictions_!B470*(1-_raw_predictions_!$M470*'Score Dashboard'!$B$2) + 'Score Dashboard'!$B$2*_raw_predictions_!$M470*_coefficients_!B$12- _coefficients_!B$2)/_coefficients_!B$7</f>
        <v>-0.61696750027610237</v>
      </c>
      <c r="C470">
        <f>(_raw_predictions_!C470*(1-_raw_predictions_!$M470*'Score Dashboard'!$B$2) + 'Score Dashboard'!$B$2*_raw_predictions_!$M470*_coefficients_!C$12- _coefficients_!C$2)/_coefficients_!C$7</f>
        <v>-0.55781502726316456</v>
      </c>
      <c r="D470">
        <f>(_raw_predictions_!D470*(1-_raw_predictions_!$M470*'Score Dashboard'!$B$2) + 'Score Dashboard'!$B$2*_raw_predictions_!$M470*_coefficients_!D$12- _coefficients_!D$2)/_coefficients_!D$7</f>
        <v>-0.72925131710586255</v>
      </c>
      <c r="E470">
        <f>(_raw_predictions_!E470*(1-_raw_predictions_!$M470*'Score Dashboard'!$B$2) + 'Score Dashboard'!$B$2*_raw_predictions_!$M470*_coefficients_!E$12- _coefficients_!E$2)/_coefficients_!E$7</f>
        <v>2.8395899617012443E-2</v>
      </c>
      <c r="F470">
        <f>(_raw_predictions_!F470*(1-_raw_predictions_!$M470*'Score Dashboard'!$B$2) + 'Score Dashboard'!$B$2*_raw_predictions_!$M470*_coefficients_!F$12- _coefficients_!F$2)/_coefficients_!F$7</f>
        <v>-0.41044363826009878</v>
      </c>
      <c r="G470">
        <f>(_raw_predictions_!G470*(1-_raw_predictions_!$M470*'Score Dashboard'!$B$2) + 'Score Dashboard'!$B$2*_raw_predictions_!$M470*_coefficients_!G$12- _coefficients_!G$2)/_coefficients_!G$7</f>
        <v>-0.79697463024203363</v>
      </c>
      <c r="H470">
        <f>(_coefficients_!H$2 - _raw_predictions_!H470*(1-_raw_predictions_!$M470*'Score Dashboard'!$B$2) - _raw_predictions_!$M470*'Score Dashboard'!$B$2*_coefficients_!H$12)/_coefficients_!H$7</f>
        <v>0.44309191193000397</v>
      </c>
      <c r="I470">
        <f>(1-_raw_predictions_!$M470*'Score Dashboard'!$B$2) * _raw_predictions_!I470/_coefficients_!L$2 * (_raw_predictions_!J470-_coefficients_!I$2)/_coefficients_!I$7</f>
        <v>-0.36235417270752385</v>
      </c>
      <c r="J470">
        <f>(1-_raw_predictions_!$M470*'Score Dashboard'!$B$2) *_raw_predictions_!K470/_coefficients_!M$2 * (_raw_predictions_!L470-_coefficients_!J$2)/_coefficients_!J$7</f>
        <v>0.15699357762069327</v>
      </c>
      <c r="K470">
        <f t="shared" si="7"/>
        <v>-2.8453248966870759</v>
      </c>
    </row>
    <row r="471" spans="1:11">
      <c r="A471" t="str">
        <f>_raw_predictions_!A471</f>
        <v>Greg Brown III</v>
      </c>
      <c r="B471">
        <f>(_raw_predictions_!B471*(1-_raw_predictions_!$M471*'Score Dashboard'!$B$2) + 'Score Dashboard'!$B$2*_raw_predictions_!$M471*_coefficients_!B$12- _coefficients_!B$2)/_coefficients_!B$7</f>
        <v>-0.90108934071334845</v>
      </c>
      <c r="C471">
        <f>(_raw_predictions_!C471*(1-_raw_predictions_!$M471*'Score Dashboard'!$B$2) + 'Score Dashboard'!$B$2*_raw_predictions_!$M471*_coefficients_!C$12- _coefficients_!C$2)/_coefficients_!C$7</f>
        <v>-0.68050611102992664</v>
      </c>
      <c r="D471">
        <f>(_raw_predictions_!D471*(1-_raw_predictions_!$M471*'Score Dashboard'!$B$2) + 'Score Dashboard'!$B$2*_raw_predictions_!$M471*_coefficients_!D$12- _coefficients_!D$2)/_coefficients_!D$7</f>
        <v>-0.78378433291951555</v>
      </c>
      <c r="E471">
        <f>(_raw_predictions_!E471*(1-_raw_predictions_!$M471*'Score Dashboard'!$B$2) + 'Score Dashboard'!$B$2*_raw_predictions_!$M471*_coefficients_!E$12- _coefficients_!E$2)/_coefficients_!E$7</f>
        <v>-0.50805355182427514</v>
      </c>
      <c r="F471">
        <f>(_raw_predictions_!F471*(1-_raw_predictions_!$M471*'Score Dashboard'!$B$2) + 'Score Dashboard'!$B$2*_raw_predictions_!$M471*_coefficients_!F$12- _coefficients_!F$2)/_coefficients_!F$7</f>
        <v>-0.3732193388905406</v>
      </c>
      <c r="G471">
        <f>(_raw_predictions_!G471*(1-_raw_predictions_!$M471*'Score Dashboard'!$B$2) + 'Score Dashboard'!$B$2*_raw_predictions_!$M471*_coefficients_!G$12- _coefficients_!G$2)/_coefficients_!G$7</f>
        <v>-0.6623415794374421</v>
      </c>
      <c r="H471">
        <f>(_coefficients_!H$2 - _raw_predictions_!H471*(1-_raw_predictions_!$M471*'Score Dashboard'!$B$2) - _raw_predictions_!$M471*'Score Dashboard'!$B$2*_coefficients_!H$12)/_coefficients_!H$7</f>
        <v>0.71974365999730583</v>
      </c>
      <c r="I471">
        <f>(1-_raw_predictions_!$M471*'Score Dashboard'!$B$2) * _raw_predictions_!I471/_coefficients_!L$2 * (_raw_predictions_!J471-_coefficients_!I$2)/_coefficients_!I$7</f>
        <v>-4.3152843991386733E-2</v>
      </c>
      <c r="J471">
        <f>(1-_raw_predictions_!$M471*'Score Dashboard'!$B$2) *_raw_predictions_!K471/_coefficients_!M$2 * (_raw_predictions_!L471-_coefficients_!J$2)/_coefficients_!J$7</f>
        <v>-2.5972828348681382E-2</v>
      </c>
      <c r="K471">
        <f t="shared" si="7"/>
        <v>-3.2583762671578107</v>
      </c>
    </row>
    <row r="472" spans="1:11">
      <c r="A472" t="str">
        <f>_raw_predictions_!A472</f>
        <v>Grayson Allen</v>
      </c>
      <c r="B472">
        <f>(_raw_predictions_!B472*(1-_raw_predictions_!$M472*'Score Dashboard'!$B$2) + 'Score Dashboard'!$B$2*_raw_predictions_!$M472*_coefficients_!B$12- _coefficients_!B$2)/_coefficients_!B$7</f>
        <v>-0.53867895303735724</v>
      </c>
      <c r="C472">
        <f>(_raw_predictions_!C472*(1-_raw_predictions_!$M472*'Score Dashboard'!$B$2) + 'Score Dashboard'!$B$2*_raw_predictions_!$M472*_coefficients_!C$12- _coefficients_!C$2)/_coefficients_!C$7</f>
        <v>-0.59060197412174187</v>
      </c>
      <c r="D472">
        <f>(_raw_predictions_!D472*(1-_raw_predictions_!$M472*'Score Dashboard'!$B$2) + 'Score Dashboard'!$B$2*_raw_predictions_!$M472*_coefficients_!D$12- _coefficients_!D$2)/_coefficients_!D$7</f>
        <v>-0.42824446957888956</v>
      </c>
      <c r="E472">
        <f>(_raw_predictions_!E472*(1-_raw_predictions_!$M472*'Score Dashboard'!$B$2) + 'Score Dashboard'!$B$2*_raw_predictions_!$M472*_coefficients_!E$12- _coefficients_!E$2)/_coefficients_!E$7</f>
        <v>-0.14544535982666007</v>
      </c>
      <c r="F472">
        <f>(_raw_predictions_!F472*(1-_raw_predictions_!$M472*'Score Dashboard'!$B$2) + 'Score Dashboard'!$B$2*_raw_predictions_!$M472*_coefficients_!F$12- _coefficients_!F$2)/_coefficients_!F$7</f>
        <v>-0.50834013736248651</v>
      </c>
      <c r="G472">
        <f>(_raw_predictions_!G472*(1-_raw_predictions_!$M472*'Score Dashboard'!$B$2) + 'Score Dashboard'!$B$2*_raw_predictions_!$M472*_coefficients_!G$12- _coefficients_!G$2)/_coefficients_!G$7</f>
        <v>0.24377006163948348</v>
      </c>
      <c r="H472">
        <f>(_coefficients_!H$2 - _raw_predictions_!H472*(1-_raw_predictions_!$M472*'Score Dashboard'!$B$2) - _raw_predictions_!$M472*'Score Dashboard'!$B$2*_coefficients_!H$12)/_coefficients_!H$7</f>
        <v>0.56447769728540031</v>
      </c>
      <c r="I472">
        <f>(1-_raw_predictions_!$M472*'Score Dashboard'!$B$2) * _raw_predictions_!I472/_coefficients_!L$2 * (_raw_predictions_!J472-_coefficients_!I$2)/_coefficients_!I$7</f>
        <v>0.18824471463574804</v>
      </c>
      <c r="J472">
        <f>(1-_raw_predictions_!$M472*'Score Dashboard'!$B$2) *_raw_predictions_!K472/_coefficients_!M$2 * (_raw_predictions_!L472-_coefficients_!J$2)/_coefficients_!J$7</f>
        <v>-0.2379894877128875</v>
      </c>
      <c r="K472">
        <f t="shared" si="7"/>
        <v>-1.4528079080793905</v>
      </c>
    </row>
    <row r="473" spans="1:11">
      <c r="A473" t="str">
        <f>_raw_predictions_!A473</f>
        <v>Grant Williams</v>
      </c>
      <c r="B473">
        <f>(_raw_predictions_!B473*(1-_raw_predictions_!$M473*'Score Dashboard'!$B$2) + 'Score Dashboard'!$B$2*_raw_predictions_!$M473*_coefficients_!B$12- _coefficients_!B$2)/_coefficients_!B$7</f>
        <v>-0.61295651974779186</v>
      </c>
      <c r="C473">
        <f>(_raw_predictions_!C473*(1-_raw_predictions_!$M473*'Score Dashboard'!$B$2) + 'Score Dashboard'!$B$2*_raw_predictions_!$M473*_coefficients_!C$12- _coefficients_!C$2)/_coefficients_!C$7</f>
        <v>-0.15534931923098583</v>
      </c>
      <c r="D473">
        <f>(_raw_predictions_!D473*(1-_raw_predictions_!$M473*'Score Dashboard'!$B$2) + 'Score Dashboard'!$B$2*_raw_predictions_!$M473*_coefficients_!D$12- _coefficients_!D$2)/_coefficients_!D$7</f>
        <v>-0.5764830097271999</v>
      </c>
      <c r="E473">
        <f>(_raw_predictions_!E473*(1-_raw_predictions_!$M473*'Score Dashboard'!$B$2) + 'Score Dashboard'!$B$2*_raw_predictions_!$M473*_coefficients_!E$12- _coefficients_!E$2)/_coefficients_!E$7</f>
        <v>-0.33684436080196334</v>
      </c>
      <c r="F473">
        <f>(_raw_predictions_!F473*(1-_raw_predictions_!$M473*'Score Dashboard'!$B$2) + 'Score Dashboard'!$B$2*_raw_predictions_!$M473*_coefficients_!F$12- _coefficients_!F$2)/_coefficients_!F$7</f>
        <v>-0.1829081181524588</v>
      </c>
      <c r="G473">
        <f>(_raw_predictions_!G473*(1-_raw_predictions_!$M473*'Score Dashboard'!$B$2) + 'Score Dashboard'!$B$2*_raw_predictions_!$M473*_coefficients_!G$12- _coefficients_!G$2)/_coefficients_!G$7</f>
        <v>-2.8222738295342199E-2</v>
      </c>
      <c r="H473">
        <f>(_coefficients_!H$2 - _raw_predictions_!H473*(1-_raw_predictions_!$M473*'Score Dashboard'!$B$2) - _raw_predictions_!$M473*'Score Dashboard'!$B$2*_coefficients_!H$12)/_coefficients_!H$7</f>
        <v>0.51231512855523453</v>
      </c>
      <c r="I473">
        <f>(1-_raw_predictions_!$M473*'Score Dashboard'!$B$2) * _raw_predictions_!I473/_coefficients_!L$2 * (_raw_predictions_!J473-_coefficients_!I$2)/_coefficients_!I$7</f>
        <v>1.7420500855066232E-2</v>
      </c>
      <c r="J473">
        <f>(1-_raw_predictions_!$M473*'Score Dashboard'!$B$2) *_raw_predictions_!K473/_coefficients_!M$2 * (_raw_predictions_!L473-_coefficients_!J$2)/_coefficients_!J$7</f>
        <v>-0.19668807491586351</v>
      </c>
      <c r="K473">
        <f t="shared" si="7"/>
        <v>-1.5597165114613045</v>
      </c>
    </row>
    <row r="474" spans="1:11">
      <c r="A474" t="str">
        <f>_raw_predictions_!A474</f>
        <v>Isaiah Roby</v>
      </c>
      <c r="B474">
        <f>(_raw_predictions_!B474*(1-_raw_predictions_!$M474*'Score Dashboard'!$B$2) + 'Score Dashboard'!$B$2*_raw_predictions_!$M474*_coefficients_!B$12- _coefficients_!B$2)/_coefficients_!B$7</f>
        <v>-0.89084985440861975</v>
      </c>
      <c r="C474">
        <f>(_raw_predictions_!C474*(1-_raw_predictions_!$M474*'Score Dashboard'!$B$2) + 'Score Dashboard'!$B$2*_raw_predictions_!$M474*_coefficients_!C$12- _coefficients_!C$2)/_coefficients_!C$7</f>
        <v>-0.68420906471407705</v>
      </c>
      <c r="D474">
        <f>(_raw_predictions_!D474*(1-_raw_predictions_!$M474*'Score Dashboard'!$B$2) + 'Score Dashboard'!$B$2*_raw_predictions_!$M474*_coefficients_!D$12- _coefficients_!D$2)/_coefficients_!D$7</f>
        <v>-0.76537600845723475</v>
      </c>
      <c r="E474">
        <f>(_raw_predictions_!E474*(1-_raw_predictions_!$M474*'Score Dashboard'!$B$2) + 'Score Dashboard'!$B$2*_raw_predictions_!$M474*_coefficients_!E$12- _coefficients_!E$2)/_coefficients_!E$7</f>
        <v>-0.51907065712050982</v>
      </c>
      <c r="F474">
        <f>(_raw_predictions_!F474*(1-_raw_predictions_!$M474*'Score Dashboard'!$B$2) + 'Score Dashboard'!$B$2*_raw_predictions_!$M474*_coefficients_!F$12- _coefficients_!F$2)/_coefficients_!F$7</f>
        <v>-0.47539193649409983</v>
      </c>
      <c r="G474">
        <f>(_raw_predictions_!G474*(1-_raw_predictions_!$M474*'Score Dashboard'!$B$2) + 'Score Dashboard'!$B$2*_raw_predictions_!$M474*_coefficients_!G$12- _coefficients_!G$2)/_coefficients_!G$7</f>
        <v>-0.63278301865233066</v>
      </c>
      <c r="H474">
        <f>(_coefficients_!H$2 - _raw_predictions_!H474*(1-_raw_predictions_!$M474*'Score Dashboard'!$B$2) - _raw_predictions_!$M474*'Score Dashboard'!$B$2*_coefficients_!H$12)/_coefficients_!H$7</f>
        <v>0.72160874139204279</v>
      </c>
      <c r="I474">
        <f>(1-_raw_predictions_!$M474*'Score Dashboard'!$B$2) * _raw_predictions_!I474/_coefficients_!L$2 * (_raw_predictions_!J474-_coefficients_!I$2)/_coefficients_!I$7</f>
        <v>-0.1046031958793483</v>
      </c>
      <c r="J474">
        <f>(1-_raw_predictions_!$M474*'Score Dashboard'!$B$2) *_raw_predictions_!K474/_coefficients_!M$2 * (_raw_predictions_!L474-_coefficients_!J$2)/_coefficients_!J$7</f>
        <v>-7.2258820103361251E-2</v>
      </c>
      <c r="K474">
        <f t="shared" si="7"/>
        <v>-3.4229338144375387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74"/>
  <sheetViews>
    <sheetView topLeftCell="A29" workbookViewId="0">
      <selection activeCell="A39" sqref="A39"/>
    </sheetView>
  </sheetViews>
  <sheetFormatPr defaultRowHeight="14.5"/>
  <cols>
    <col min="1" max="1" width="23.5429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724</v>
      </c>
      <c r="O1" t="s">
        <v>725</v>
      </c>
    </row>
    <row r="2" spans="1:15">
      <c r="A2" t="s">
        <v>13</v>
      </c>
      <c r="B2">
        <v>8.2951815035247893</v>
      </c>
      <c r="C2">
        <v>5.42481580253469</v>
      </c>
      <c r="D2">
        <v>0.91039319177727696</v>
      </c>
      <c r="E2">
        <v>0.58223135941835702</v>
      </c>
      <c r="F2">
        <v>1.1928076000597601</v>
      </c>
      <c r="G2">
        <v>0.74799754919549799</v>
      </c>
      <c r="H2">
        <v>1.06559241852598</v>
      </c>
      <c r="I2">
        <v>1.4244859096486999</v>
      </c>
      <c r="J2">
        <v>0.73529423101705504</v>
      </c>
      <c r="K2">
        <v>4.2611249109909197</v>
      </c>
      <c r="L2">
        <v>0.50251971716720101</v>
      </c>
      <c r="M2">
        <v>0.504838399799309</v>
      </c>
      <c r="N2">
        <v>1.0474162715297699</v>
      </c>
      <c r="O2">
        <v>2.1412992850852701</v>
      </c>
    </row>
    <row r="3" spans="1:15">
      <c r="A3" t="s">
        <v>14</v>
      </c>
      <c r="B3">
        <v>29.190970316132301</v>
      </c>
      <c r="C3">
        <v>17.391967199143298</v>
      </c>
      <c r="D3">
        <v>2.2855570571797399</v>
      </c>
      <c r="E3">
        <v>1.14251855129971</v>
      </c>
      <c r="F3">
        <v>1.6603695180224001</v>
      </c>
      <c r="G3">
        <v>1.6926046115918301</v>
      </c>
      <c r="H3">
        <v>2.7069198217579502</v>
      </c>
      <c r="I3">
        <v>4.2700218086850104</v>
      </c>
      <c r="J3">
        <v>0.76490154023128798</v>
      </c>
      <c r="K3">
        <v>17.228175277543301</v>
      </c>
      <c r="L3">
        <v>0.51460230586683897</v>
      </c>
      <c r="M3">
        <v>0.21527445409301199</v>
      </c>
      <c r="N3">
        <v>3.2661462582843601</v>
      </c>
      <c r="O3">
        <v>8.8656587237018698</v>
      </c>
    </row>
    <row r="4" spans="1:15">
      <c r="A4" t="s">
        <v>15</v>
      </c>
      <c r="B4">
        <v>29.679257509435899</v>
      </c>
      <c r="C4">
        <v>23.0844413301282</v>
      </c>
      <c r="D4">
        <v>8.8585831811016007</v>
      </c>
      <c r="E4">
        <v>1.8909868283168001</v>
      </c>
      <c r="F4">
        <v>1.8557621952383301</v>
      </c>
      <c r="G4">
        <v>-4.7228687129344998E-2</v>
      </c>
      <c r="H4">
        <v>4.6432346044549098</v>
      </c>
      <c r="I4">
        <v>9.60421696985442</v>
      </c>
      <c r="J4">
        <v>0.52716024216426305</v>
      </c>
      <c r="K4">
        <v>15.6574173564902</v>
      </c>
      <c r="L4">
        <v>0.66917615680041997</v>
      </c>
      <c r="M4">
        <v>0.13488407744283001</v>
      </c>
      <c r="N4">
        <v>5.0629613436265801</v>
      </c>
      <c r="O4">
        <v>10.4775703720363</v>
      </c>
    </row>
    <row r="5" spans="1:15">
      <c r="A5" t="s">
        <v>16</v>
      </c>
      <c r="B5">
        <v>15.543242676684599</v>
      </c>
      <c r="C5">
        <v>7.2618101161346003</v>
      </c>
      <c r="D5">
        <v>3.0271678876095298</v>
      </c>
      <c r="E5">
        <v>3.5618752370570901</v>
      </c>
      <c r="F5">
        <v>1.9930729321785501</v>
      </c>
      <c r="G5">
        <v>2.8310297196334</v>
      </c>
      <c r="H5">
        <v>1.5326524931923</v>
      </c>
      <c r="I5">
        <v>1.74923320310577</v>
      </c>
      <c r="J5">
        <v>0.73633645991659502</v>
      </c>
      <c r="K5">
        <v>13.0491641625848</v>
      </c>
      <c r="L5">
        <v>0.43679628337050203</v>
      </c>
      <c r="M5">
        <v>0.22090862259866201</v>
      </c>
      <c r="N5">
        <v>1.2880241843434701</v>
      </c>
      <c r="O5">
        <v>5.6998264073086302</v>
      </c>
    </row>
    <row r="6" spans="1:15">
      <c r="A6" t="s">
        <v>17</v>
      </c>
      <c r="B6">
        <v>12.474295374884999</v>
      </c>
      <c r="C6">
        <v>4.2066408280481804</v>
      </c>
      <c r="D6">
        <v>1.4791912302914201</v>
      </c>
      <c r="E6">
        <v>0.69531536240468295</v>
      </c>
      <c r="F6">
        <v>0.39076105285719798</v>
      </c>
      <c r="G6">
        <v>3.62979127811272</v>
      </c>
      <c r="H6">
        <v>1.1582875201341001</v>
      </c>
      <c r="I6">
        <v>1.29488501340038</v>
      </c>
      <c r="J6">
        <v>0.78484815342262804</v>
      </c>
      <c r="K6">
        <v>7.0731018944380697</v>
      </c>
      <c r="L6">
        <v>0.41735896276566697</v>
      </c>
      <c r="M6">
        <v>0.44092563883858199</v>
      </c>
      <c r="N6">
        <v>1.01628811166192</v>
      </c>
      <c r="O6">
        <v>2.9520224701985498</v>
      </c>
    </row>
    <row r="7" spans="1:15">
      <c r="A7" t="s">
        <v>18</v>
      </c>
      <c r="B7">
        <v>13.7374833472853</v>
      </c>
      <c r="C7">
        <v>9.67468126067212</v>
      </c>
      <c r="D7">
        <v>3.17389148326667</v>
      </c>
      <c r="E7">
        <v>0.61611650333198997</v>
      </c>
      <c r="F7">
        <v>1.7939728251323701</v>
      </c>
      <c r="G7">
        <v>2.7002988858530901</v>
      </c>
      <c r="H7">
        <v>1.37878832023604</v>
      </c>
      <c r="I7">
        <v>1.2743930528578</v>
      </c>
      <c r="J7">
        <v>0.73325683262576702</v>
      </c>
      <c r="K7">
        <v>9.5007907729478305</v>
      </c>
      <c r="L7">
        <v>0.44978949455341299</v>
      </c>
      <c r="M7">
        <v>0.297808624573417</v>
      </c>
      <c r="N7">
        <v>0.93445741345879296</v>
      </c>
      <c r="O7">
        <v>4.2733558796219402</v>
      </c>
    </row>
    <row r="8" spans="1:15">
      <c r="A8" t="s">
        <v>19</v>
      </c>
      <c r="B8">
        <v>14.491470695278499</v>
      </c>
      <c r="C8">
        <v>5.3509212417310099</v>
      </c>
      <c r="D8">
        <v>2.4289173588920701</v>
      </c>
      <c r="E8">
        <v>1.04714700605592</v>
      </c>
      <c r="F8">
        <v>0.51202164203003198</v>
      </c>
      <c r="G8">
        <v>2.34463866951591</v>
      </c>
      <c r="H8">
        <v>1.45228701467218</v>
      </c>
      <c r="I8">
        <v>1.91036167289458</v>
      </c>
      <c r="J8">
        <v>0.73787356839299001</v>
      </c>
      <c r="K8">
        <v>9.6944888388247605</v>
      </c>
      <c r="L8">
        <v>0.43460537621532702</v>
      </c>
      <c r="M8">
        <v>0.38314579652605002</v>
      </c>
      <c r="N8">
        <v>1.4096053844999299</v>
      </c>
      <c r="O8">
        <v>4.2132769690127203</v>
      </c>
    </row>
    <row r="9" spans="1:15">
      <c r="A9" t="s">
        <v>20</v>
      </c>
      <c r="B9">
        <v>31.553377677786798</v>
      </c>
      <c r="C9">
        <v>8.0857225321866508</v>
      </c>
      <c r="D9">
        <v>6.01654476283717</v>
      </c>
      <c r="E9">
        <v>1.5736480040996099</v>
      </c>
      <c r="F9">
        <v>0.39036704793695598</v>
      </c>
      <c r="G9">
        <v>6.5655689206733197</v>
      </c>
      <c r="H9">
        <v>2.3521761146775102</v>
      </c>
      <c r="I9">
        <v>2.67045251432546</v>
      </c>
      <c r="J9">
        <v>0.82672332681360505</v>
      </c>
      <c r="K9">
        <v>22.660044546550498</v>
      </c>
      <c r="L9">
        <v>0.41859483446726897</v>
      </c>
      <c r="M9">
        <v>0.14392804358515299</v>
      </c>
      <c r="N9">
        <v>2.2077253867409001</v>
      </c>
      <c r="O9">
        <v>9.4853775959842892</v>
      </c>
    </row>
    <row r="10" spans="1:15">
      <c r="A10" t="s">
        <v>21</v>
      </c>
      <c r="B10">
        <v>11.969306500641199</v>
      </c>
      <c r="C10">
        <v>4.1524792630503997</v>
      </c>
      <c r="D10">
        <v>5.2871594364636199</v>
      </c>
      <c r="E10">
        <v>1.3411246115806199</v>
      </c>
      <c r="F10">
        <v>0.45999630914505601</v>
      </c>
      <c r="G10">
        <v>1.1247059790327301</v>
      </c>
      <c r="H10">
        <v>2.2351702601493399</v>
      </c>
      <c r="I10">
        <v>1.5742841052763601</v>
      </c>
      <c r="J10">
        <v>0.73504720031158499</v>
      </c>
      <c r="K10">
        <v>7.5693660622257903</v>
      </c>
      <c r="L10">
        <v>0.472609024725411</v>
      </c>
      <c r="M10">
        <v>0.51395709409632895</v>
      </c>
      <c r="N10">
        <v>1.15717312407842</v>
      </c>
      <c r="O10">
        <v>3.5773507124581601</v>
      </c>
    </row>
    <row r="11" spans="1:15">
      <c r="A11" t="s">
        <v>22</v>
      </c>
      <c r="B11">
        <v>7.0551705218969598</v>
      </c>
      <c r="C11">
        <v>5.2339153903626698</v>
      </c>
      <c r="D11">
        <v>1.03957901084556</v>
      </c>
      <c r="E11">
        <v>0.81908328655488005</v>
      </c>
      <c r="F11">
        <v>0.562647764279537</v>
      </c>
      <c r="G11">
        <v>0.98433873854932097</v>
      </c>
      <c r="H11">
        <v>1.1011449593273099</v>
      </c>
      <c r="I11">
        <v>1.01989308649827</v>
      </c>
      <c r="J11">
        <v>0.74115354095348696</v>
      </c>
      <c r="K11">
        <v>4.4211626085958198</v>
      </c>
      <c r="L11">
        <v>0.43848256688260701</v>
      </c>
      <c r="M11">
        <v>0.65574864360408402</v>
      </c>
      <c r="N11">
        <v>0.75589737245217503</v>
      </c>
      <c r="O11">
        <v>1.9386027292224901</v>
      </c>
    </row>
    <row r="12" spans="1:15">
      <c r="A12" t="s">
        <v>23</v>
      </c>
      <c r="B12">
        <v>9.9424950635321903</v>
      </c>
      <c r="C12">
        <v>7.07653292069263</v>
      </c>
      <c r="D12">
        <v>1.3737868129403401</v>
      </c>
      <c r="E12">
        <v>0.53374883043548804</v>
      </c>
      <c r="F12">
        <v>0.64386843937567195</v>
      </c>
      <c r="G12">
        <v>1.07954587531552</v>
      </c>
      <c r="H12">
        <v>1.02532445002816</v>
      </c>
      <c r="I12">
        <v>1.3783250721284299</v>
      </c>
      <c r="J12">
        <v>0.71611755498972196</v>
      </c>
      <c r="K12">
        <v>5.97346859441046</v>
      </c>
      <c r="L12">
        <v>0.50158413093300103</v>
      </c>
      <c r="M12">
        <v>0.46202039226241598</v>
      </c>
      <c r="N12">
        <v>0.98704278063365003</v>
      </c>
      <c r="O12">
        <v>2.9961970535829501</v>
      </c>
    </row>
    <row r="13" spans="1:15">
      <c r="A13" t="s">
        <v>24</v>
      </c>
      <c r="B13">
        <v>6.9014650447428902</v>
      </c>
      <c r="C13">
        <v>2.6906061341458098</v>
      </c>
      <c r="D13">
        <v>5.12431602588663</v>
      </c>
      <c r="E13">
        <v>0.74844126695117397</v>
      </c>
      <c r="F13">
        <v>0.15998349315253901</v>
      </c>
      <c r="G13">
        <v>0.78606078485363395</v>
      </c>
      <c r="H13">
        <v>1.39090912267952</v>
      </c>
      <c r="I13">
        <v>0.30593136240020102</v>
      </c>
      <c r="J13">
        <v>0.75043672655918903</v>
      </c>
      <c r="K13">
        <v>4.9523622855711498</v>
      </c>
      <c r="L13">
        <v>0.39010025774937901</v>
      </c>
      <c r="M13">
        <v>0.47250185908688003</v>
      </c>
      <c r="N13">
        <v>0.2295821301514</v>
      </c>
      <c r="O13">
        <v>1.9319178040696099</v>
      </c>
    </row>
    <row r="14" spans="1:15">
      <c r="A14" t="s">
        <v>25</v>
      </c>
      <c r="B14">
        <v>28.863122958437401</v>
      </c>
      <c r="C14">
        <v>7.5532708168382303</v>
      </c>
      <c r="D14">
        <v>4.7485720999560597</v>
      </c>
      <c r="E14">
        <v>1.5688937077095699</v>
      </c>
      <c r="F14">
        <v>0.35926171101165499</v>
      </c>
      <c r="G14">
        <v>5.6961965244009196</v>
      </c>
      <c r="H14">
        <v>2.3916809302506401</v>
      </c>
      <c r="I14">
        <v>2.6762397437938801</v>
      </c>
      <c r="J14">
        <v>0.86605090003781904</v>
      </c>
      <c r="K14">
        <v>18.015008632803799</v>
      </c>
      <c r="L14">
        <v>0.46662568060367499</v>
      </c>
      <c r="M14">
        <v>0.22009775185436301</v>
      </c>
      <c r="N14">
        <v>2.3177598388296698</v>
      </c>
      <c r="O14">
        <v>8.4062656643631897</v>
      </c>
    </row>
    <row r="15" spans="1:15">
      <c r="A15" t="s">
        <v>26</v>
      </c>
      <c r="B15">
        <v>8.7933180733433698</v>
      </c>
      <c r="C15">
        <v>7.10199527975292</v>
      </c>
      <c r="D15">
        <v>1.1789551022662199</v>
      </c>
      <c r="E15">
        <v>0.49522989789669303</v>
      </c>
      <c r="F15">
        <v>1.2332384210568099</v>
      </c>
      <c r="G15">
        <v>0.67249630430270302</v>
      </c>
      <c r="H15">
        <v>1.3472963724315901</v>
      </c>
      <c r="I15">
        <v>1.41531745060602</v>
      </c>
      <c r="J15">
        <v>0.70434427033045</v>
      </c>
      <c r="K15">
        <v>5.0814056802973804</v>
      </c>
      <c r="L15">
        <v>0.46443534549666898</v>
      </c>
      <c r="M15">
        <v>0.472293771643025</v>
      </c>
      <c r="N15">
        <v>0.99687073703305096</v>
      </c>
      <c r="O15">
        <v>2.3599844027376502</v>
      </c>
    </row>
    <row r="16" spans="1:15">
      <c r="A16" t="s">
        <v>27</v>
      </c>
      <c r="B16">
        <v>45.320305601747101</v>
      </c>
      <c r="C16">
        <v>11.442870891529401</v>
      </c>
      <c r="D16">
        <v>17.2876846124861</v>
      </c>
      <c r="E16">
        <v>4.1015912897283204</v>
      </c>
      <c r="F16">
        <v>1.2506815249184999</v>
      </c>
      <c r="G16">
        <v>2.1425745334578798</v>
      </c>
      <c r="H16">
        <v>6.7745516701015003</v>
      </c>
      <c r="I16">
        <v>6.6814494970542198</v>
      </c>
      <c r="J16">
        <v>0.78027082374257895</v>
      </c>
      <c r="K16">
        <v>31.452211671824301</v>
      </c>
      <c r="L16">
        <v>0.49821854662055098</v>
      </c>
      <c r="M16">
        <v>0.22086405616333801</v>
      </c>
      <c r="N16">
        <v>5.2133401028609399</v>
      </c>
      <c r="O16">
        <v>15.670075187138201</v>
      </c>
    </row>
    <row r="17" spans="1:15">
      <c r="A17" t="s">
        <v>28</v>
      </c>
      <c r="B17">
        <v>27.1340446719311</v>
      </c>
      <c r="C17">
        <v>19.996871196228</v>
      </c>
      <c r="D17">
        <v>1.9130911285429399</v>
      </c>
      <c r="E17">
        <v>1.86443915789742</v>
      </c>
      <c r="F17">
        <v>3.0952851003838</v>
      </c>
      <c r="G17">
        <v>0.124343033135104</v>
      </c>
      <c r="H17">
        <v>2.7789829610849299</v>
      </c>
      <c r="I17">
        <v>5.0630488307693202</v>
      </c>
      <c r="J17">
        <v>0.68925696211742704</v>
      </c>
      <c r="K17">
        <v>15.9179910046799</v>
      </c>
      <c r="L17">
        <v>0.58191539317422303</v>
      </c>
      <c r="M17">
        <v>0.150587432427263</v>
      </c>
      <c r="N17">
        <v>3.4897416561482602</v>
      </c>
      <c r="O17">
        <v>9.2629239940320893</v>
      </c>
    </row>
    <row r="18" spans="1:15">
      <c r="A18" t="s">
        <v>29</v>
      </c>
      <c r="B18">
        <v>29.484433362763198</v>
      </c>
      <c r="C18">
        <v>9.2076917245217107</v>
      </c>
      <c r="D18">
        <v>15.2299669260568</v>
      </c>
      <c r="E18">
        <v>4.2304946905878698</v>
      </c>
      <c r="F18">
        <v>0.98380911152323203</v>
      </c>
      <c r="G18">
        <v>4.6055254565955197</v>
      </c>
      <c r="H18">
        <v>5.7159996750498498</v>
      </c>
      <c r="I18">
        <v>4.9048050352970396</v>
      </c>
      <c r="J18">
        <v>0.77965155092147198</v>
      </c>
      <c r="K18">
        <v>23.388284921047202</v>
      </c>
      <c r="L18">
        <v>0.414972003434951</v>
      </c>
      <c r="M18">
        <v>0.13299108524492301</v>
      </c>
      <c r="N18">
        <v>3.8240388527367899</v>
      </c>
      <c r="O18">
        <v>9.7054834505944605</v>
      </c>
    </row>
    <row r="19" spans="1:15">
      <c r="A19" t="s">
        <v>30</v>
      </c>
      <c r="B19">
        <v>24.197612498509798</v>
      </c>
      <c r="C19">
        <v>9.7388549235770903</v>
      </c>
      <c r="D19">
        <v>3.7389855468557802</v>
      </c>
      <c r="E19">
        <v>1.47387991990573</v>
      </c>
      <c r="F19">
        <v>0.76176865246147596</v>
      </c>
      <c r="G19">
        <v>3.7705298174248898</v>
      </c>
      <c r="H19">
        <v>1.99058439842479</v>
      </c>
      <c r="I19">
        <v>2.9170448320836999</v>
      </c>
      <c r="J19">
        <v>0.808055998262873</v>
      </c>
      <c r="K19">
        <v>17.547974766984101</v>
      </c>
      <c r="L19">
        <v>0.428678310368315</v>
      </c>
      <c r="M19">
        <v>0.189641809328087</v>
      </c>
      <c r="N19">
        <v>2.3571355737669499</v>
      </c>
      <c r="O19">
        <v>7.5224361734965903</v>
      </c>
    </row>
    <row r="20" spans="1:15">
      <c r="A20" t="s">
        <v>31</v>
      </c>
      <c r="B20">
        <v>17.719763989226099</v>
      </c>
      <c r="C20">
        <v>6.6426023677030201</v>
      </c>
      <c r="D20">
        <v>2.5863457036166602</v>
      </c>
      <c r="E20">
        <v>1.6537140926081</v>
      </c>
      <c r="F20">
        <v>0.56515483207898598</v>
      </c>
      <c r="G20">
        <v>2.7629625007615801</v>
      </c>
      <c r="H20">
        <v>2.4776456936591198</v>
      </c>
      <c r="I20">
        <v>2.7616541696559702</v>
      </c>
      <c r="J20">
        <v>0.76396468863420697</v>
      </c>
      <c r="K20">
        <v>14.6056768621257</v>
      </c>
      <c r="L20">
        <v>0.41577512390131799</v>
      </c>
      <c r="M20">
        <v>0.17910076302288</v>
      </c>
      <c r="N20">
        <v>2.1098062678365799</v>
      </c>
      <c r="O20">
        <v>6.0726771070129599</v>
      </c>
    </row>
    <row r="21" spans="1:15">
      <c r="A21" t="s">
        <v>32</v>
      </c>
      <c r="B21">
        <v>43.937009666274797</v>
      </c>
      <c r="C21">
        <v>9.0040720773704397</v>
      </c>
      <c r="D21">
        <v>11.755616996189501</v>
      </c>
      <c r="E21">
        <v>2.2006057183431298</v>
      </c>
      <c r="F21">
        <v>0.86899914541708601</v>
      </c>
      <c r="G21">
        <v>6.6548946321469602</v>
      </c>
      <c r="H21">
        <v>5.7771826570156204</v>
      </c>
      <c r="I21">
        <v>7.7484656348962</v>
      </c>
      <c r="J21">
        <v>0.835317994879749</v>
      </c>
      <c r="K21">
        <v>32.8048706156344</v>
      </c>
      <c r="L21">
        <v>0.45633923846773</v>
      </c>
      <c r="M21">
        <v>0.120601235664376</v>
      </c>
      <c r="N21">
        <v>6.4724327775361399</v>
      </c>
      <c r="O21">
        <v>14.970149674770999</v>
      </c>
    </row>
    <row r="22" spans="1:15">
      <c r="A22" t="s">
        <v>33</v>
      </c>
      <c r="B22">
        <v>35.156991822130003</v>
      </c>
      <c r="C22">
        <v>9.7201274292103008</v>
      </c>
      <c r="D22">
        <v>4.6895410112318396</v>
      </c>
      <c r="E22">
        <v>2.20617333124004</v>
      </c>
      <c r="F22">
        <v>0.414097867515824</v>
      </c>
      <c r="G22">
        <v>7.4002093456097002</v>
      </c>
      <c r="H22">
        <v>2.9790366179188599</v>
      </c>
      <c r="I22">
        <v>2.75473636129002</v>
      </c>
      <c r="J22">
        <v>0.82000525855463802</v>
      </c>
      <c r="K22">
        <v>26.6790334157735</v>
      </c>
      <c r="L22">
        <v>0.40545361197638902</v>
      </c>
      <c r="M22">
        <v>0.17445686641234701</v>
      </c>
      <c r="N22">
        <v>2.2588983021894902</v>
      </c>
      <c r="O22">
        <v>10.8171104624641</v>
      </c>
    </row>
    <row r="23" spans="1:15">
      <c r="A23" t="s">
        <v>34</v>
      </c>
      <c r="B23">
        <v>8.3297320929390999</v>
      </c>
      <c r="C23">
        <v>4.2313479106903902</v>
      </c>
      <c r="D23">
        <v>1.1910540047729501</v>
      </c>
      <c r="E23">
        <v>0.65462450317618603</v>
      </c>
      <c r="F23">
        <v>0.35681862033142198</v>
      </c>
      <c r="G23">
        <v>1.2805927229402201</v>
      </c>
      <c r="H23">
        <v>0.584927428370559</v>
      </c>
      <c r="I23">
        <v>1.25359533244803</v>
      </c>
      <c r="J23">
        <v>0.69372104979735805</v>
      </c>
      <c r="K23">
        <v>4.5044813060584001</v>
      </c>
      <c r="L23">
        <v>0.46727208044204399</v>
      </c>
      <c r="M23">
        <v>0.48053104858408802</v>
      </c>
      <c r="N23">
        <v>0.86964547004691894</v>
      </c>
      <c r="O23">
        <v>2.1048183511941998</v>
      </c>
    </row>
    <row r="24" spans="1:15">
      <c r="A24" t="s">
        <v>35</v>
      </c>
      <c r="B24">
        <v>39.795969179370204</v>
      </c>
      <c r="C24">
        <v>10.513130636567499</v>
      </c>
      <c r="D24">
        <v>10.545776133368699</v>
      </c>
      <c r="E24">
        <v>1.8658874152712699</v>
      </c>
      <c r="F24">
        <v>0.69340326816535902</v>
      </c>
      <c r="G24">
        <v>4.8616744101032499</v>
      </c>
      <c r="H24">
        <v>4.4970786099042996</v>
      </c>
      <c r="I24">
        <v>6.5128724972282797</v>
      </c>
      <c r="J24">
        <v>0.86619890869395599</v>
      </c>
      <c r="K24">
        <v>29.714257302818702</v>
      </c>
      <c r="L24">
        <v>0.455660636901767</v>
      </c>
      <c r="M24">
        <v>0.14697295949483299</v>
      </c>
      <c r="N24">
        <v>5.64144304956202</v>
      </c>
      <c r="O24">
        <v>13.5396174076654</v>
      </c>
    </row>
    <row r="25" spans="1:15">
      <c r="A25" t="s">
        <v>36</v>
      </c>
      <c r="B25">
        <v>33.557480050968302</v>
      </c>
      <c r="C25">
        <v>8.4110619925809296</v>
      </c>
      <c r="D25">
        <v>6.2393234411931999</v>
      </c>
      <c r="E25">
        <v>1.7921321790210301</v>
      </c>
      <c r="F25">
        <v>0.48965261744546001</v>
      </c>
      <c r="G25">
        <v>4.1720722878968202</v>
      </c>
      <c r="H25">
        <v>3.3631211040506801</v>
      </c>
      <c r="I25">
        <v>3.5994141826405599</v>
      </c>
      <c r="J25">
        <v>0.82457628122239901</v>
      </c>
      <c r="K25">
        <v>26.442772867498999</v>
      </c>
      <c r="L25">
        <v>0.435528198474813</v>
      </c>
      <c r="M25">
        <v>0.133292312403471</v>
      </c>
      <c r="N25">
        <v>2.9679915613009098</v>
      </c>
      <c r="O25">
        <v>11.5165732296605</v>
      </c>
    </row>
    <row r="26" spans="1:15">
      <c r="A26" t="s">
        <v>37</v>
      </c>
      <c r="B26">
        <v>16.590820333823199</v>
      </c>
      <c r="C26">
        <v>4.5534413889906196</v>
      </c>
      <c r="D26">
        <v>5.1595712505393196</v>
      </c>
      <c r="E26">
        <v>1.30532887454283</v>
      </c>
      <c r="F26">
        <v>0.22320555350004201</v>
      </c>
      <c r="G26">
        <v>2.5599948204005498</v>
      </c>
      <c r="H26">
        <v>1.6935445127889399</v>
      </c>
      <c r="I26">
        <v>2.162851362918</v>
      </c>
      <c r="J26">
        <v>0.81661958030436699</v>
      </c>
      <c r="K26">
        <v>12.4202585702253</v>
      </c>
      <c r="L26">
        <v>0.39816583506287301</v>
      </c>
      <c r="M26">
        <v>0.28591327867149002</v>
      </c>
      <c r="N26">
        <v>1.7662267722468299</v>
      </c>
      <c r="O26">
        <v>4.9453226253105704</v>
      </c>
    </row>
    <row r="27" spans="1:15">
      <c r="A27" t="s">
        <v>38</v>
      </c>
      <c r="B27">
        <v>11.1060554666338</v>
      </c>
      <c r="C27">
        <v>8.8302118220424095</v>
      </c>
      <c r="D27">
        <v>2.0216416691550601</v>
      </c>
      <c r="E27">
        <v>0.47949837863231098</v>
      </c>
      <c r="F27">
        <v>1.61463282370842</v>
      </c>
      <c r="G27">
        <v>0.40329477404612102</v>
      </c>
      <c r="H27">
        <v>1.03987604362535</v>
      </c>
      <c r="I27">
        <v>1.72537656557828</v>
      </c>
      <c r="J27">
        <v>0.75403174151617802</v>
      </c>
      <c r="K27">
        <v>5.0636951815906901</v>
      </c>
      <c r="L27">
        <v>0.590260521446619</v>
      </c>
      <c r="M27">
        <v>0.224489686828031</v>
      </c>
      <c r="N27">
        <v>1.3009886965141899</v>
      </c>
      <c r="O27">
        <v>2.9888993583324499</v>
      </c>
    </row>
    <row r="28" spans="1:15">
      <c r="A28" t="s">
        <v>39</v>
      </c>
      <c r="B28">
        <v>5.7761338053480902</v>
      </c>
      <c r="C28">
        <v>2.9338094840890201</v>
      </c>
      <c r="D28">
        <v>1.6812171375723099</v>
      </c>
      <c r="E28">
        <v>0.35730737377585398</v>
      </c>
      <c r="F28">
        <v>0.28688005503956798</v>
      </c>
      <c r="G28">
        <v>1.2596830086383899</v>
      </c>
      <c r="H28">
        <v>0.79382100597503702</v>
      </c>
      <c r="I28">
        <v>0.30025228038307999</v>
      </c>
      <c r="J28">
        <v>0.78980979205887802</v>
      </c>
      <c r="K28">
        <v>1.3563751948632301</v>
      </c>
      <c r="L28">
        <v>0.42849812508509599</v>
      </c>
      <c r="M28">
        <v>0.38987739040825597</v>
      </c>
      <c r="N28">
        <v>0.237142191134565</v>
      </c>
      <c r="O28">
        <v>0.58120422791082604</v>
      </c>
    </row>
    <row r="29" spans="1:15">
      <c r="A29" t="s">
        <v>40</v>
      </c>
      <c r="B29">
        <v>47.869658289189097</v>
      </c>
      <c r="C29">
        <v>14.8646107132161</v>
      </c>
      <c r="D29">
        <v>3.6585964136625302</v>
      </c>
      <c r="E29">
        <v>2.0260186121219901</v>
      </c>
      <c r="F29">
        <v>1.3715744010673101</v>
      </c>
      <c r="G29">
        <v>7.7754062102614601</v>
      </c>
      <c r="H29">
        <v>3.3489317885705101</v>
      </c>
      <c r="I29">
        <v>6.3441213231942797</v>
      </c>
      <c r="J29">
        <v>0.74376897664089803</v>
      </c>
      <c r="K29">
        <v>33.945379646531698</v>
      </c>
      <c r="L29">
        <v>0.46380119314038798</v>
      </c>
      <c r="M29">
        <v>0.19214936240571001</v>
      </c>
      <c r="N29">
        <v>4.7185606242379103</v>
      </c>
      <c r="O29">
        <v>15.7439075816648</v>
      </c>
    </row>
    <row r="30" spans="1:15">
      <c r="A30" t="s">
        <v>41</v>
      </c>
      <c r="B30">
        <v>30.122805784584301</v>
      </c>
      <c r="C30">
        <v>13.522426710055701</v>
      </c>
      <c r="D30">
        <v>3.0921357929076798</v>
      </c>
      <c r="E30">
        <v>1.5736040892935099</v>
      </c>
      <c r="F30">
        <v>2.5805327390311401</v>
      </c>
      <c r="G30">
        <v>2.9709193861576799</v>
      </c>
      <c r="H30">
        <v>3.3979662364763699</v>
      </c>
      <c r="I30">
        <v>4.95305143064438</v>
      </c>
      <c r="J30">
        <v>0.71330639252337602</v>
      </c>
      <c r="K30">
        <v>21.6629268999265</v>
      </c>
      <c r="L30">
        <v>0.50117390067366396</v>
      </c>
      <c r="M30">
        <v>0.118873430072619</v>
      </c>
      <c r="N30">
        <v>3.5330432479756899</v>
      </c>
      <c r="O30">
        <v>10.8568935744446</v>
      </c>
    </row>
    <row r="31" spans="1:15">
      <c r="A31" t="s">
        <v>42</v>
      </c>
      <c r="B31">
        <v>30.0032816627096</v>
      </c>
      <c r="C31">
        <v>7.1001213434638801</v>
      </c>
      <c r="D31">
        <v>15.2265839129632</v>
      </c>
      <c r="E31">
        <v>2.8681148313604599</v>
      </c>
      <c r="F31">
        <v>0.65324831803429395</v>
      </c>
      <c r="G31">
        <v>4.8924137794499103</v>
      </c>
      <c r="H31">
        <v>4.0641108526369099</v>
      </c>
      <c r="I31">
        <v>4.9369734212938097</v>
      </c>
      <c r="J31">
        <v>0.81553228959636004</v>
      </c>
      <c r="K31">
        <v>22.1935124286484</v>
      </c>
      <c r="L31">
        <v>0.41444998174137598</v>
      </c>
      <c r="M31">
        <v>0.135632186523337</v>
      </c>
      <c r="N31">
        <v>4.0262612379441096</v>
      </c>
      <c r="O31">
        <v>9.1981008208303692</v>
      </c>
    </row>
    <row r="32" spans="1:15">
      <c r="A32" t="s">
        <v>43</v>
      </c>
      <c r="B32">
        <v>26.108461700212999</v>
      </c>
      <c r="C32">
        <v>7.4124505719974803</v>
      </c>
      <c r="D32">
        <v>4.0252921125396197</v>
      </c>
      <c r="E32">
        <v>1.31983890251603</v>
      </c>
      <c r="F32">
        <v>0.79855091449191695</v>
      </c>
      <c r="G32">
        <v>4.4956260419778999</v>
      </c>
      <c r="H32">
        <v>2.7261848749021702</v>
      </c>
      <c r="I32">
        <v>3.8131048008402999</v>
      </c>
      <c r="J32">
        <v>0.81813985295444003</v>
      </c>
      <c r="K32">
        <v>20.242789745051699</v>
      </c>
      <c r="L32">
        <v>0.43021455453983698</v>
      </c>
      <c r="M32">
        <v>0.122425617114979</v>
      </c>
      <c r="N32">
        <v>3.1196530010593602</v>
      </c>
      <c r="O32">
        <v>8.7087427728110196</v>
      </c>
    </row>
    <row r="33" spans="1:15">
      <c r="A33" t="s">
        <v>44</v>
      </c>
      <c r="B33">
        <v>21.918076563033399</v>
      </c>
      <c r="C33">
        <v>9.3670791438638208</v>
      </c>
      <c r="D33">
        <v>3.2146300215282602</v>
      </c>
      <c r="E33">
        <v>1.2108198166687001</v>
      </c>
      <c r="F33">
        <v>0.901100628507854</v>
      </c>
      <c r="G33">
        <v>3.9546212558649798</v>
      </c>
      <c r="H33">
        <v>2.0772499211783702</v>
      </c>
      <c r="I33">
        <v>2.69579611356327</v>
      </c>
      <c r="J33">
        <v>0.798170649583404</v>
      </c>
      <c r="K33">
        <v>16.758066509750702</v>
      </c>
      <c r="L33">
        <v>0.45408641719326698</v>
      </c>
      <c r="M33">
        <v>0.13479566135899201</v>
      </c>
      <c r="N33">
        <v>2.1517053351072102</v>
      </c>
      <c r="O33">
        <v>7.6096103804991797</v>
      </c>
    </row>
    <row r="34" spans="1:15">
      <c r="A34" t="s">
        <v>45</v>
      </c>
      <c r="B34">
        <v>53.810933657537397</v>
      </c>
      <c r="C34">
        <v>16.163746658008201</v>
      </c>
      <c r="D34">
        <v>6.9827431688311403</v>
      </c>
      <c r="E34">
        <v>5.2682764005584204</v>
      </c>
      <c r="F34">
        <v>1.9436751538980901</v>
      </c>
      <c r="G34">
        <v>6.8420039554369696</v>
      </c>
      <c r="H34">
        <v>5.2726736103220402</v>
      </c>
      <c r="I34">
        <v>7.6600630307264002</v>
      </c>
      <c r="J34">
        <v>0.825444751465643</v>
      </c>
      <c r="K34">
        <v>38.392638402072997</v>
      </c>
      <c r="L34">
        <v>0.46514879510016</v>
      </c>
      <c r="M34">
        <v>0.15031704100734999</v>
      </c>
      <c r="N34">
        <v>6.3229588246091204</v>
      </c>
      <c r="O34">
        <v>17.858289493440399</v>
      </c>
    </row>
    <row r="35" spans="1:15">
      <c r="A35" t="s">
        <v>46</v>
      </c>
      <c r="B35">
        <v>50.992268279599102</v>
      </c>
      <c r="C35">
        <v>9.4894487638986202</v>
      </c>
      <c r="D35">
        <v>5.9087052593178999</v>
      </c>
      <c r="E35">
        <v>2.5682467808438099</v>
      </c>
      <c r="F35">
        <v>0.90898756526744895</v>
      </c>
      <c r="G35">
        <v>5.9863808086976</v>
      </c>
      <c r="H35">
        <v>4.6030878714119403</v>
      </c>
      <c r="I35">
        <v>11.5664001756257</v>
      </c>
      <c r="J35">
        <v>0.83554139485405998</v>
      </c>
      <c r="K35">
        <v>32.368323136722097</v>
      </c>
      <c r="L35">
        <v>0.46272591975245903</v>
      </c>
      <c r="M35">
        <v>0.160384532004064</v>
      </c>
      <c r="N35">
        <v>9.6642061361825693</v>
      </c>
      <c r="O35">
        <v>14.977662094284501</v>
      </c>
    </row>
    <row r="36" spans="1:15">
      <c r="A36" t="s">
        <v>47</v>
      </c>
      <c r="B36">
        <v>8.3519633047896402</v>
      </c>
      <c r="C36">
        <v>6.2188988790508803</v>
      </c>
      <c r="D36">
        <v>1.1592857427448999</v>
      </c>
      <c r="E36">
        <v>0.43137740300796301</v>
      </c>
      <c r="F36">
        <v>0.92540005897284405</v>
      </c>
      <c r="G36">
        <v>0.268457742125778</v>
      </c>
      <c r="H36">
        <v>1.48278285912508</v>
      </c>
      <c r="I36">
        <v>1.30755537308058</v>
      </c>
      <c r="J36">
        <v>0.702168546992888</v>
      </c>
      <c r="K36">
        <v>3.8311704407062699</v>
      </c>
      <c r="L36">
        <v>0.48049321497131697</v>
      </c>
      <c r="M36">
        <v>0.46504432512056398</v>
      </c>
      <c r="N36">
        <v>0.91812425642873996</v>
      </c>
      <c r="O36">
        <v>1.84085140215803</v>
      </c>
    </row>
    <row r="37" spans="1:15">
      <c r="A37" t="s">
        <v>48</v>
      </c>
      <c r="B37">
        <v>54.324420154452604</v>
      </c>
      <c r="C37">
        <v>30.902838137098499</v>
      </c>
      <c r="D37">
        <v>9.4901582434569001</v>
      </c>
      <c r="E37">
        <v>2.2491173599461298</v>
      </c>
      <c r="F37">
        <v>2.08310919024707</v>
      </c>
      <c r="G37">
        <v>4.6169634055050404</v>
      </c>
      <c r="H37">
        <v>5.4063889877708702</v>
      </c>
      <c r="I37">
        <v>6.0453431117430503</v>
      </c>
      <c r="J37">
        <v>0.81697739100826705</v>
      </c>
      <c r="K37">
        <v>42.101841156613602</v>
      </c>
      <c r="L37">
        <v>0.49087334555672202</v>
      </c>
      <c r="M37">
        <v>9.5142516336532507E-2</v>
      </c>
      <c r="N37">
        <v>4.9389086431816303</v>
      </c>
      <c r="O37">
        <v>20.6666716226446</v>
      </c>
    </row>
    <row r="38" spans="1:15">
      <c r="A38" t="s">
        <v>49</v>
      </c>
      <c r="B38">
        <v>13.383388458183999</v>
      </c>
      <c r="C38">
        <v>6.6150904898684999</v>
      </c>
      <c r="D38">
        <v>1.70674606449763</v>
      </c>
      <c r="E38">
        <v>0.94823594380638399</v>
      </c>
      <c r="F38">
        <v>0.70379110516926302</v>
      </c>
      <c r="G38">
        <v>1.5344704918176999</v>
      </c>
      <c r="H38">
        <v>1.65082941878791</v>
      </c>
      <c r="I38">
        <v>2.32978556675788</v>
      </c>
      <c r="J38">
        <v>0.74808882343636596</v>
      </c>
      <c r="K38">
        <v>9.0041395292626092</v>
      </c>
      <c r="L38">
        <v>0.438450680715122</v>
      </c>
      <c r="M38">
        <v>0.35146076730276898</v>
      </c>
      <c r="N38">
        <v>1.7428865434949301</v>
      </c>
      <c r="O38">
        <v>3.94787110585913</v>
      </c>
    </row>
    <row r="39" spans="1:15">
      <c r="A39" t="s">
        <v>50</v>
      </c>
      <c r="B39">
        <v>78.273245856979898</v>
      </c>
      <c r="C39">
        <v>33.3336271323193</v>
      </c>
      <c r="D39">
        <v>27.5050259566938</v>
      </c>
      <c r="E39">
        <v>3.5569742743075001</v>
      </c>
      <c r="F39">
        <v>1.9122595640470601</v>
      </c>
      <c r="G39">
        <v>3.1190282608715498</v>
      </c>
      <c r="H39">
        <v>10.868259864962599</v>
      </c>
      <c r="I39">
        <v>17.398349965455399</v>
      </c>
      <c r="J39">
        <v>0.84195237403892698</v>
      </c>
      <c r="K39">
        <v>45.044868033647901</v>
      </c>
      <c r="L39">
        <v>0.61421159090704203</v>
      </c>
      <c r="M39">
        <v>0.108261590830313</v>
      </c>
      <c r="N39">
        <v>14.648582057775201</v>
      </c>
      <c r="O39">
        <v>27.667080057144702</v>
      </c>
    </row>
    <row r="40" spans="1:15">
      <c r="A40" t="s">
        <v>51</v>
      </c>
      <c r="B40">
        <v>16.509195929173799</v>
      </c>
      <c r="C40">
        <v>10.908109788589099</v>
      </c>
      <c r="D40">
        <v>4.1693362579003699</v>
      </c>
      <c r="E40">
        <v>1.89878643922473</v>
      </c>
      <c r="F40">
        <v>1.5007446649409599</v>
      </c>
      <c r="G40">
        <v>4.3541813569869001</v>
      </c>
      <c r="H40">
        <v>2.0372162382071899</v>
      </c>
      <c r="I40">
        <v>1.4234012186902401</v>
      </c>
      <c r="J40">
        <v>0.76110036985601803</v>
      </c>
      <c r="K40">
        <v>14.1998609525631</v>
      </c>
      <c r="L40">
        <v>0.43269034239570098</v>
      </c>
      <c r="M40">
        <v>0.17717292135492199</v>
      </c>
      <c r="N40">
        <v>1.08335119399865</v>
      </c>
      <c r="O40">
        <v>6.1441426975358997</v>
      </c>
    </row>
    <row r="41" spans="1:15">
      <c r="A41" t="s">
        <v>52</v>
      </c>
      <c r="B41">
        <v>19.465541795831399</v>
      </c>
      <c r="C41">
        <v>5.9575840733188699</v>
      </c>
      <c r="D41">
        <v>4.6985962823958296</v>
      </c>
      <c r="E41">
        <v>1.58161329376529</v>
      </c>
      <c r="F41">
        <v>0.88572486871743805</v>
      </c>
      <c r="G41">
        <v>3.1886569013359298</v>
      </c>
      <c r="H41">
        <v>2.5742639425031499</v>
      </c>
      <c r="I41">
        <v>2.9492792002413299</v>
      </c>
      <c r="J41">
        <v>0.76855042382742</v>
      </c>
      <c r="K41">
        <v>16.031005642170701</v>
      </c>
      <c r="L41">
        <v>0.41992167115707102</v>
      </c>
      <c r="M41">
        <v>0.183079653809016</v>
      </c>
      <c r="N41">
        <v>2.2666697793308699</v>
      </c>
      <c r="O41">
        <v>6.7317666795887803</v>
      </c>
    </row>
    <row r="42" spans="1:15">
      <c r="A42" t="s">
        <v>53</v>
      </c>
      <c r="B42">
        <v>20.474181277257198</v>
      </c>
      <c r="C42">
        <v>16.479055496040601</v>
      </c>
      <c r="D42">
        <v>1.88927582469678</v>
      </c>
      <c r="E42">
        <v>1.03485535856587</v>
      </c>
      <c r="F42">
        <v>2.7442802048286601</v>
      </c>
      <c r="G42">
        <v>0.25424376674791699</v>
      </c>
      <c r="H42">
        <v>2.4322506699928401</v>
      </c>
      <c r="I42">
        <v>7.3016712388874501</v>
      </c>
      <c r="J42">
        <v>0.73121442876379406</v>
      </c>
      <c r="K42">
        <v>15.0332191404671</v>
      </c>
      <c r="L42">
        <v>0.62714603329109997</v>
      </c>
      <c r="M42">
        <v>0.13597619002983699</v>
      </c>
      <c r="N42">
        <v>5.3390873639641097</v>
      </c>
      <c r="O42">
        <v>9.4280237515398309</v>
      </c>
    </row>
    <row r="43" spans="1:15">
      <c r="A43" t="s">
        <v>54</v>
      </c>
      <c r="B43">
        <v>37.572857943301898</v>
      </c>
      <c r="C43">
        <v>29.777926436434701</v>
      </c>
      <c r="D43">
        <v>5.6001224440567396</v>
      </c>
      <c r="E43">
        <v>2.4000650732528701</v>
      </c>
      <c r="F43">
        <v>5.98249754364367</v>
      </c>
      <c r="G43">
        <v>0.10814351572149999</v>
      </c>
      <c r="H43">
        <v>3.9643061705139599</v>
      </c>
      <c r="I43">
        <v>9.8104681074013893</v>
      </c>
      <c r="J43">
        <v>0.53141984272986698</v>
      </c>
      <c r="K43">
        <v>22.875359785327898</v>
      </c>
      <c r="L43">
        <v>0.657416207307293</v>
      </c>
      <c r="M43">
        <v>0.135248416224797</v>
      </c>
      <c r="N43">
        <v>5.2134774187416202</v>
      </c>
      <c r="O43">
        <v>15.038632270860001</v>
      </c>
    </row>
    <row r="44" spans="1:15">
      <c r="A44" t="s">
        <v>55</v>
      </c>
      <c r="B44">
        <v>62.255614311931701</v>
      </c>
      <c r="C44">
        <v>14.3097040404268</v>
      </c>
      <c r="D44">
        <v>10.8668161230138</v>
      </c>
      <c r="E44">
        <v>3.5040958717109301</v>
      </c>
      <c r="F44">
        <v>1.90804177045041</v>
      </c>
      <c r="G44">
        <v>6.4193433188082603</v>
      </c>
      <c r="H44">
        <v>5.1353569862799597</v>
      </c>
      <c r="I44">
        <v>12.2584629285835</v>
      </c>
      <c r="J44">
        <v>0.84111234201016205</v>
      </c>
      <c r="K44">
        <v>45.213112336752097</v>
      </c>
      <c r="L44">
        <v>0.47494224131482798</v>
      </c>
      <c r="M44">
        <v>8.57995958471231E-2</v>
      </c>
      <c r="N44">
        <v>10.3107444633056</v>
      </c>
      <c r="O44">
        <v>21.4736169100361</v>
      </c>
    </row>
    <row r="45" spans="1:15">
      <c r="A45" t="s">
        <v>56</v>
      </c>
      <c r="B45">
        <v>8.8065187609008806</v>
      </c>
      <c r="C45">
        <v>6.0336041681722001</v>
      </c>
      <c r="D45">
        <v>1.3554925127183499</v>
      </c>
      <c r="E45">
        <v>1.8806133265481899</v>
      </c>
      <c r="F45">
        <v>1.8165350881758899</v>
      </c>
      <c r="G45">
        <v>0.13238775260451299</v>
      </c>
      <c r="H45">
        <v>1.32605960482609</v>
      </c>
      <c r="I45">
        <v>1.8970551633217601</v>
      </c>
      <c r="J45">
        <v>0.66415638614818695</v>
      </c>
      <c r="K45">
        <v>2.3968957425036499</v>
      </c>
      <c r="L45">
        <v>0.51958703333571399</v>
      </c>
      <c r="M45">
        <v>0.54585925149477998</v>
      </c>
      <c r="N45">
        <v>1.2599413015955401</v>
      </c>
      <c r="O45">
        <v>1.2453959480624801</v>
      </c>
    </row>
    <row r="46" spans="1:15">
      <c r="A46" t="s">
        <v>57</v>
      </c>
      <c r="B46">
        <v>11.2357371985656</v>
      </c>
      <c r="C46">
        <v>6.9329464215482197</v>
      </c>
      <c r="D46">
        <v>1.3002220429675599</v>
      </c>
      <c r="E46">
        <v>0.88613058141478696</v>
      </c>
      <c r="F46">
        <v>0.49351737566399001</v>
      </c>
      <c r="G46">
        <v>0.93392138652021295</v>
      </c>
      <c r="H46">
        <v>1.5321733714885599</v>
      </c>
      <c r="I46">
        <v>3.0282781663459399</v>
      </c>
      <c r="J46">
        <v>0.71597795949888299</v>
      </c>
      <c r="K46">
        <v>5.9626232812239097</v>
      </c>
      <c r="L46">
        <v>0.49376075836218197</v>
      </c>
      <c r="M46">
        <v>0.39811263515751399</v>
      </c>
      <c r="N46">
        <v>2.1681804223353902</v>
      </c>
      <c r="O46">
        <v>2.9441093931651201</v>
      </c>
    </row>
    <row r="47" spans="1:15">
      <c r="A47" t="s">
        <v>58</v>
      </c>
      <c r="B47">
        <v>22.843304326918702</v>
      </c>
      <c r="C47">
        <v>9.1659849457033697</v>
      </c>
      <c r="D47">
        <v>2.86636906273643</v>
      </c>
      <c r="E47">
        <v>1.2500062036000601</v>
      </c>
      <c r="F47">
        <v>1.1853359276948801</v>
      </c>
      <c r="G47">
        <v>3.3052307045294098</v>
      </c>
      <c r="H47">
        <v>2.08211253352821</v>
      </c>
      <c r="I47">
        <v>2.6017322869949702</v>
      </c>
      <c r="J47">
        <v>0.76553565157821102</v>
      </c>
      <c r="K47">
        <v>15.1786857706789</v>
      </c>
      <c r="L47">
        <v>0.445916662475285</v>
      </c>
      <c r="M47">
        <v>0.29688349289502602</v>
      </c>
      <c r="N47">
        <v>1.99171882155677</v>
      </c>
      <c r="O47">
        <v>6.7684288996222497</v>
      </c>
    </row>
    <row r="48" spans="1:15">
      <c r="A48" t="s">
        <v>59</v>
      </c>
      <c r="B48">
        <v>26.857155955913001</v>
      </c>
      <c r="C48">
        <v>9.8270582713325698</v>
      </c>
      <c r="D48">
        <v>6.6075227450061496</v>
      </c>
      <c r="E48">
        <v>2.2160530570315502</v>
      </c>
      <c r="F48">
        <v>0.51343871158292398</v>
      </c>
      <c r="G48">
        <v>2.7665917755854501</v>
      </c>
      <c r="H48">
        <v>3.56885251977176</v>
      </c>
      <c r="I48">
        <v>5.74095378096189</v>
      </c>
      <c r="J48">
        <v>0.79348222580317496</v>
      </c>
      <c r="K48">
        <v>20.976920007990799</v>
      </c>
      <c r="L48">
        <v>0.42420080500440799</v>
      </c>
      <c r="M48">
        <v>0.11129215260722999</v>
      </c>
      <c r="N48">
        <v>4.5553447843508001</v>
      </c>
      <c r="O48">
        <v>8.8984263539027992</v>
      </c>
    </row>
    <row r="49" spans="1:15">
      <c r="A49" t="s">
        <v>60</v>
      </c>
      <c r="B49">
        <v>51.467329017161298</v>
      </c>
      <c r="C49">
        <v>20.6029127486328</v>
      </c>
      <c r="D49">
        <v>4.5938336471519898</v>
      </c>
      <c r="E49">
        <v>1.8932809017266901</v>
      </c>
      <c r="F49">
        <v>5.83612395289388</v>
      </c>
      <c r="G49">
        <v>4.1704938207054099</v>
      </c>
      <c r="H49">
        <v>4.7888575072900998</v>
      </c>
      <c r="I49">
        <v>11.095706725495701</v>
      </c>
      <c r="J49">
        <v>0.77344634936404399</v>
      </c>
      <c r="K49">
        <v>30.1178170412017</v>
      </c>
      <c r="L49">
        <v>0.522315525747165</v>
      </c>
      <c r="M49">
        <v>0.14689319375534099</v>
      </c>
      <c r="N49">
        <v>8.5819338604487694</v>
      </c>
      <c r="O49">
        <v>15.7310034422322</v>
      </c>
    </row>
    <row r="50" spans="1:15">
      <c r="A50" t="s">
        <v>61</v>
      </c>
      <c r="B50">
        <v>10.8710267957432</v>
      </c>
      <c r="C50">
        <v>7.3640321645736604</v>
      </c>
      <c r="D50">
        <v>1.340224275632</v>
      </c>
      <c r="E50">
        <v>0.95292657534206704</v>
      </c>
      <c r="F50">
        <v>0.95256252782000495</v>
      </c>
      <c r="G50">
        <v>0.37108945221254802</v>
      </c>
      <c r="H50">
        <v>1.4381915899833699</v>
      </c>
      <c r="I50">
        <v>1.95686621208302</v>
      </c>
      <c r="J50">
        <v>0.63368271412143495</v>
      </c>
      <c r="K50">
        <v>5.5860449100546798</v>
      </c>
      <c r="L50">
        <v>0.50612269380749297</v>
      </c>
      <c r="M50">
        <v>0.37113497370649801</v>
      </c>
      <c r="N50">
        <v>1.2400322924453</v>
      </c>
      <c r="O50">
        <v>2.8272240976065102</v>
      </c>
    </row>
    <row r="51" spans="1:15">
      <c r="A51" t="s">
        <v>62</v>
      </c>
      <c r="B51">
        <v>21.7398780263924</v>
      </c>
      <c r="C51">
        <v>6.7350485670110798</v>
      </c>
      <c r="D51">
        <v>3.2907442475125999</v>
      </c>
      <c r="E51">
        <v>1.32542771464577</v>
      </c>
      <c r="F51">
        <v>0.63035963933563299</v>
      </c>
      <c r="G51">
        <v>2.90898290061953</v>
      </c>
      <c r="H51">
        <v>2.1329559445533799</v>
      </c>
      <c r="I51">
        <v>3.6211615851921199</v>
      </c>
      <c r="J51">
        <v>0.80948358160701595</v>
      </c>
      <c r="K51">
        <v>15.6421143902512</v>
      </c>
      <c r="L51">
        <v>0.45612619020362799</v>
      </c>
      <c r="M51">
        <v>0.124238516625614</v>
      </c>
      <c r="N51">
        <v>2.93127084955906</v>
      </c>
      <c r="O51">
        <v>7.1347780435546397</v>
      </c>
    </row>
    <row r="52" spans="1:15">
      <c r="A52" t="s">
        <v>63</v>
      </c>
      <c r="B52">
        <v>10.0622577833027</v>
      </c>
      <c r="C52">
        <v>9.1597085318204208</v>
      </c>
      <c r="D52">
        <v>0.925400633123038</v>
      </c>
      <c r="E52">
        <v>0.62792970626925604</v>
      </c>
      <c r="F52">
        <v>1.30750465195753</v>
      </c>
      <c r="G52">
        <v>-0.123486345659218</v>
      </c>
      <c r="H52">
        <v>1.3789393963015799</v>
      </c>
      <c r="I52">
        <v>3.5289847730300301</v>
      </c>
      <c r="J52">
        <v>0.56166105049633697</v>
      </c>
      <c r="K52">
        <v>4.5735261153348903</v>
      </c>
      <c r="L52">
        <v>0.58879890154806103</v>
      </c>
      <c r="M52">
        <v>0.373323828217483</v>
      </c>
      <c r="N52">
        <v>1.98209329480562</v>
      </c>
      <c r="O52">
        <v>2.6928871529105498</v>
      </c>
    </row>
    <row r="53" spans="1:15">
      <c r="A53" t="s">
        <v>64</v>
      </c>
      <c r="B53">
        <v>29.598375394216799</v>
      </c>
      <c r="C53">
        <v>12.840749361098201</v>
      </c>
      <c r="D53">
        <v>4.1094561041646598</v>
      </c>
      <c r="E53">
        <v>1.7462875471958901</v>
      </c>
      <c r="F53">
        <v>0.80436900493921704</v>
      </c>
      <c r="G53">
        <v>2.7464807361168599</v>
      </c>
      <c r="H53">
        <v>3.1627200572744498</v>
      </c>
      <c r="I53">
        <v>7.0058646468477397</v>
      </c>
      <c r="J53">
        <v>0.82224133870871396</v>
      </c>
      <c r="K53">
        <v>16.334824066615699</v>
      </c>
      <c r="L53">
        <v>0.49662323783523998</v>
      </c>
      <c r="M53">
        <v>0.199693169704659</v>
      </c>
      <c r="N53">
        <v>5.7605115260361401</v>
      </c>
      <c r="O53">
        <v>8.1122532174317108</v>
      </c>
    </row>
    <row r="54" spans="1:15">
      <c r="A54" t="s">
        <v>65</v>
      </c>
      <c r="B54">
        <v>15.5686107693076</v>
      </c>
      <c r="C54">
        <v>8.8325953253339193</v>
      </c>
      <c r="D54">
        <v>1.9043224550036999</v>
      </c>
      <c r="E54">
        <v>0.88150805211627503</v>
      </c>
      <c r="F54">
        <v>1.2240696765266099</v>
      </c>
      <c r="G54">
        <v>0.10644293964655301</v>
      </c>
      <c r="H54">
        <v>1.5383296056628399</v>
      </c>
      <c r="I54">
        <v>3.90087045330981</v>
      </c>
      <c r="J54">
        <v>0.704334083048611</v>
      </c>
      <c r="K54">
        <v>9.2723389572100992</v>
      </c>
      <c r="L54">
        <v>0.63516422411901996</v>
      </c>
      <c r="M54">
        <v>0.26777606857862002</v>
      </c>
      <c r="N54">
        <v>2.7475160138233798</v>
      </c>
      <c r="O54">
        <v>5.8894579795249102</v>
      </c>
    </row>
    <row r="55" spans="1:15">
      <c r="A55" t="s">
        <v>66</v>
      </c>
      <c r="B55">
        <v>30.172693900132899</v>
      </c>
      <c r="C55">
        <v>9.0191376537259593</v>
      </c>
      <c r="D55">
        <v>13.329010230839501</v>
      </c>
      <c r="E55">
        <v>2.0014479364815601</v>
      </c>
      <c r="F55">
        <v>0.57995836046923399</v>
      </c>
      <c r="G55">
        <v>3.6484017214293001</v>
      </c>
      <c r="H55">
        <v>2.6575384451982802</v>
      </c>
      <c r="I55">
        <v>3.0039246165395999</v>
      </c>
      <c r="J55">
        <v>0.86431910925064703</v>
      </c>
      <c r="K55">
        <v>24.980257173258401</v>
      </c>
      <c r="L55">
        <v>0.47737453832398802</v>
      </c>
      <c r="M55">
        <v>0.13225519328291199</v>
      </c>
      <c r="N55">
        <v>2.5963494488236001</v>
      </c>
      <c r="O55">
        <v>11.924938735298699</v>
      </c>
    </row>
    <row r="56" spans="1:15">
      <c r="A56" t="s">
        <v>67</v>
      </c>
      <c r="B56">
        <v>18.3714041588638</v>
      </c>
      <c r="C56">
        <v>13.3587675729853</v>
      </c>
      <c r="D56">
        <v>2.5806451931335999</v>
      </c>
      <c r="E56">
        <v>0.74909956011669798</v>
      </c>
      <c r="F56">
        <v>2.60972211017318</v>
      </c>
      <c r="G56">
        <v>2.9292600566114699</v>
      </c>
      <c r="H56">
        <v>2.0535050342675598</v>
      </c>
      <c r="I56">
        <v>2.21306997790085</v>
      </c>
      <c r="J56">
        <v>0.73635110378548196</v>
      </c>
      <c r="K56">
        <v>11.697516734091201</v>
      </c>
      <c r="L56">
        <v>0.489971389137833</v>
      </c>
      <c r="M56">
        <v>0.214183874506297</v>
      </c>
      <c r="N56">
        <v>1.62959652098181</v>
      </c>
      <c r="O56">
        <v>5.73144852366576</v>
      </c>
    </row>
    <row r="57" spans="1:15">
      <c r="A57" t="s">
        <v>68</v>
      </c>
      <c r="B57">
        <v>21.959882427586098</v>
      </c>
      <c r="C57">
        <v>28.863318867122999</v>
      </c>
      <c r="D57">
        <v>2.6214416821583</v>
      </c>
      <c r="E57">
        <v>2.6361702841029402</v>
      </c>
      <c r="F57">
        <v>5.1755534397896801</v>
      </c>
      <c r="G57">
        <v>-7.9057539977944492E-3</v>
      </c>
      <c r="H57">
        <v>2.4946270621342901</v>
      </c>
      <c r="I57">
        <v>6.0669381203837203</v>
      </c>
      <c r="J57">
        <v>0.48410257646996602</v>
      </c>
      <c r="K57">
        <v>12.5259374073463</v>
      </c>
      <c r="L57">
        <v>0.689159179133362</v>
      </c>
      <c r="M57">
        <v>0.12991132827802401</v>
      </c>
      <c r="N57">
        <v>2.9370203753616102</v>
      </c>
      <c r="O57">
        <v>8.6323647415226894</v>
      </c>
    </row>
    <row r="58" spans="1:15">
      <c r="A58" t="s">
        <v>69</v>
      </c>
      <c r="B58">
        <v>15.8246418106138</v>
      </c>
      <c r="C58">
        <v>4.2395748564413704</v>
      </c>
      <c r="D58">
        <v>5.1126205138871699</v>
      </c>
      <c r="E58">
        <v>1.73079670358535</v>
      </c>
      <c r="F58">
        <v>0.40413404671665498</v>
      </c>
      <c r="G58">
        <v>3.1377725636837801</v>
      </c>
      <c r="H58">
        <v>2.0280365140350698</v>
      </c>
      <c r="I58">
        <v>2.4198457263001201</v>
      </c>
      <c r="J58">
        <v>0.74427923909129801</v>
      </c>
      <c r="K58">
        <v>12.1507927192247</v>
      </c>
      <c r="L58">
        <v>0.42694267205001202</v>
      </c>
      <c r="M58">
        <v>0.21690737563319001</v>
      </c>
      <c r="N58">
        <v>1.8010409358889801</v>
      </c>
      <c r="O58">
        <v>5.1876919110716502</v>
      </c>
    </row>
    <row r="59" spans="1:15">
      <c r="A59" t="s">
        <v>70</v>
      </c>
      <c r="B59">
        <v>15.1938714406856</v>
      </c>
      <c r="C59">
        <v>6.9078634530407896</v>
      </c>
      <c r="D59">
        <v>2.0134913745642402</v>
      </c>
      <c r="E59">
        <v>0.619840649068361</v>
      </c>
      <c r="F59">
        <v>0.95977616922878695</v>
      </c>
      <c r="G59">
        <v>3.0234832095907298</v>
      </c>
      <c r="H59">
        <v>1.0608431499728299</v>
      </c>
      <c r="I59">
        <v>1.7440842073151901</v>
      </c>
      <c r="J59">
        <v>0.78117747314908104</v>
      </c>
      <c r="K59">
        <v>9.4821350316893795</v>
      </c>
      <c r="L59">
        <v>0.45059191762942502</v>
      </c>
      <c r="M59">
        <v>0.23212045714160201</v>
      </c>
      <c r="N59">
        <v>1.3624392940297001</v>
      </c>
      <c r="O59">
        <v>4.2725734071500696</v>
      </c>
    </row>
    <row r="60" spans="1:15">
      <c r="A60" t="s">
        <v>71</v>
      </c>
      <c r="B60">
        <v>13.9257915245757</v>
      </c>
      <c r="C60">
        <v>6.4891779430552603</v>
      </c>
      <c r="D60">
        <v>1.5058704302216499</v>
      </c>
      <c r="E60">
        <v>0.52048196436661298</v>
      </c>
      <c r="F60">
        <v>0.63616142982704305</v>
      </c>
      <c r="G60">
        <v>1.28081265178975</v>
      </c>
      <c r="H60">
        <v>1.4644213985935499</v>
      </c>
      <c r="I60">
        <v>3.0548763498320399</v>
      </c>
      <c r="J60">
        <v>0.76687532859471297</v>
      </c>
      <c r="K60">
        <v>7.7110092840534596</v>
      </c>
      <c r="L60">
        <v>0.51766033113246601</v>
      </c>
      <c r="M60">
        <v>0.26605262619748199</v>
      </c>
      <c r="N60">
        <v>2.3427093045936598</v>
      </c>
      <c r="O60">
        <v>3.9916836193486298</v>
      </c>
    </row>
    <row r="61" spans="1:15">
      <c r="A61" t="s">
        <v>72</v>
      </c>
      <c r="B61">
        <v>9.4826623471683895</v>
      </c>
      <c r="C61">
        <v>2.98259607667744</v>
      </c>
      <c r="D61">
        <v>1.94478956932844</v>
      </c>
      <c r="E61">
        <v>0.91754793332227602</v>
      </c>
      <c r="F61">
        <v>0.240263601061248</v>
      </c>
      <c r="G61">
        <v>1.25875748918769</v>
      </c>
      <c r="H61">
        <v>1.0123993951200201</v>
      </c>
      <c r="I61">
        <v>1.2152903110433999</v>
      </c>
      <c r="J61">
        <v>0.71855359143959696</v>
      </c>
      <c r="K61">
        <v>6.2006757009373104</v>
      </c>
      <c r="L61">
        <v>0.42500568720627702</v>
      </c>
      <c r="M61">
        <v>0.54789331761048299</v>
      </c>
      <c r="N61">
        <v>0.87325121764198499</v>
      </c>
      <c r="O61">
        <v>2.6353224374201298</v>
      </c>
    </row>
    <row r="62" spans="1:15">
      <c r="A62" t="s">
        <v>73</v>
      </c>
      <c r="B62">
        <v>43.943508891660997</v>
      </c>
      <c r="C62">
        <v>13.262771639534099</v>
      </c>
      <c r="D62">
        <v>6.0236186916339696</v>
      </c>
      <c r="E62">
        <v>2.9474592149558601</v>
      </c>
      <c r="F62">
        <v>0.88720231952393502</v>
      </c>
      <c r="G62">
        <v>6.3811930216330097</v>
      </c>
      <c r="H62">
        <v>3.9828726016953699</v>
      </c>
      <c r="I62">
        <v>8.3498911596410395</v>
      </c>
      <c r="J62">
        <v>0.811294639339877</v>
      </c>
      <c r="K62">
        <v>32.920262299296397</v>
      </c>
      <c r="L62">
        <v>0.40662169479742499</v>
      </c>
      <c r="M62">
        <v>0.121160908055668</v>
      </c>
      <c r="N62">
        <v>6.7742219368881997</v>
      </c>
      <c r="O62">
        <v>13.386092849315601</v>
      </c>
    </row>
    <row r="63" spans="1:15">
      <c r="A63" t="s">
        <v>74</v>
      </c>
      <c r="B63">
        <v>29.7306390986755</v>
      </c>
      <c r="C63">
        <v>8.4480094426742607</v>
      </c>
      <c r="D63">
        <v>6.9682012999824003</v>
      </c>
      <c r="E63">
        <v>3.6097113847725901</v>
      </c>
      <c r="F63">
        <v>1.2344985285518999</v>
      </c>
      <c r="G63">
        <v>5.31263217737835</v>
      </c>
      <c r="H63">
        <v>3.1426958048477101</v>
      </c>
      <c r="I63">
        <v>4.2716435048502701</v>
      </c>
      <c r="J63">
        <v>0.82573633829444204</v>
      </c>
      <c r="K63">
        <v>20.649485223591299</v>
      </c>
      <c r="L63">
        <v>0.44248051603230698</v>
      </c>
      <c r="M63">
        <v>0.12723671413165299</v>
      </c>
      <c r="N63">
        <v>3.5272512661943001</v>
      </c>
      <c r="O63">
        <v>9.13699487753623</v>
      </c>
    </row>
    <row r="64" spans="1:15">
      <c r="A64" t="s">
        <v>75</v>
      </c>
      <c r="B64">
        <v>19.2627788604104</v>
      </c>
      <c r="C64">
        <v>12.0813276783076</v>
      </c>
      <c r="D64">
        <v>5.0128864963323503</v>
      </c>
      <c r="E64">
        <v>2.1459748036114501</v>
      </c>
      <c r="F64">
        <v>0.71136258802415897</v>
      </c>
      <c r="G64">
        <v>2.1303076259176899</v>
      </c>
      <c r="H64">
        <v>1.6548702085043401</v>
      </c>
      <c r="I64">
        <v>1.7361456435139899</v>
      </c>
      <c r="J64">
        <v>0.50802650638179803</v>
      </c>
      <c r="K64">
        <v>12.6253070117943</v>
      </c>
      <c r="L64">
        <v>0.48284605669483599</v>
      </c>
      <c r="M64">
        <v>0.21008326636388</v>
      </c>
      <c r="N64">
        <v>0.88200800584439298</v>
      </c>
      <c r="O64">
        <v>6.0960797052065798</v>
      </c>
    </row>
    <row r="65" spans="1:15">
      <c r="A65" t="s">
        <v>76</v>
      </c>
      <c r="B65">
        <v>13.384464117140499</v>
      </c>
      <c r="C65">
        <v>7.2462207704690398</v>
      </c>
      <c r="D65">
        <v>1.94690079780068</v>
      </c>
      <c r="E65">
        <v>0.68078338443155595</v>
      </c>
      <c r="F65">
        <v>0.55343201924978203</v>
      </c>
      <c r="G65">
        <v>0.97986892124773095</v>
      </c>
      <c r="H65">
        <v>1.5713079099718801</v>
      </c>
      <c r="I65">
        <v>2.66287421114682</v>
      </c>
      <c r="J65">
        <v>0.71456536844021401</v>
      </c>
      <c r="K65">
        <v>7.5662117315961401</v>
      </c>
      <c r="L65">
        <v>0.49448243219847599</v>
      </c>
      <c r="M65">
        <v>0.40784561804375502</v>
      </c>
      <c r="N65">
        <v>1.90279769179807</v>
      </c>
      <c r="O65">
        <v>3.7413587795683099</v>
      </c>
    </row>
    <row r="66" spans="1:15">
      <c r="A66" t="s">
        <v>77</v>
      </c>
      <c r="B66">
        <v>11.4940479350704</v>
      </c>
      <c r="C66">
        <v>4.9889076997811399</v>
      </c>
      <c r="D66">
        <v>5.44799268743391</v>
      </c>
      <c r="E66">
        <v>1.3735807788285801</v>
      </c>
      <c r="F66">
        <v>0.38977273977056998</v>
      </c>
      <c r="G66">
        <v>0.61439700216855397</v>
      </c>
      <c r="H66">
        <v>2.05525930656305</v>
      </c>
      <c r="I66">
        <v>1.78984265704318</v>
      </c>
      <c r="J66">
        <v>0.663808662017774</v>
      </c>
      <c r="K66">
        <v>8.3349002831948198</v>
      </c>
      <c r="L66">
        <v>0.42585281360252297</v>
      </c>
      <c r="M66">
        <v>0.30492832466740399</v>
      </c>
      <c r="N66">
        <v>1.18811305939417</v>
      </c>
      <c r="O66">
        <v>3.5494407366949798</v>
      </c>
    </row>
    <row r="67" spans="1:15">
      <c r="A67" t="s">
        <v>78</v>
      </c>
      <c r="B67">
        <v>22.405335353761298</v>
      </c>
      <c r="C67">
        <v>4.5647983682270601</v>
      </c>
      <c r="D67">
        <v>5.20482110636698</v>
      </c>
      <c r="E67">
        <v>1.2309336578843599</v>
      </c>
      <c r="F67">
        <v>0.29625141325374299</v>
      </c>
      <c r="G67">
        <v>4.0336933599944702</v>
      </c>
      <c r="H67">
        <v>2.7153674767215299</v>
      </c>
      <c r="I67">
        <v>1.7359468215990801</v>
      </c>
      <c r="J67">
        <v>0.82261950573773102</v>
      </c>
      <c r="K67">
        <v>15.080232300354</v>
      </c>
      <c r="L67">
        <v>0.43699990783685599</v>
      </c>
      <c r="M67">
        <v>0.23251416872762001</v>
      </c>
      <c r="N67">
        <v>1.42802371637082</v>
      </c>
      <c r="O67">
        <v>6.5900601254130899</v>
      </c>
    </row>
    <row r="68" spans="1:15">
      <c r="A68" t="s">
        <v>79</v>
      </c>
      <c r="B68">
        <v>9.0596809949774606</v>
      </c>
      <c r="C68">
        <v>4.15770720524438</v>
      </c>
      <c r="D68">
        <v>2.50418446515279</v>
      </c>
      <c r="E68">
        <v>1.6695457823184401</v>
      </c>
      <c r="F68">
        <v>0.245791413621893</v>
      </c>
      <c r="G68">
        <v>0.66313763739070297</v>
      </c>
      <c r="H68">
        <v>1.3522148144348101</v>
      </c>
      <c r="I68">
        <v>1.8665978181053999</v>
      </c>
      <c r="J68">
        <v>0.643392401815847</v>
      </c>
      <c r="K68">
        <v>4.3844065226913997</v>
      </c>
      <c r="L68">
        <v>0.48138887881435799</v>
      </c>
      <c r="M68">
        <v>0.46676639660246</v>
      </c>
      <c r="N68">
        <v>1.20095485341505</v>
      </c>
      <c r="O68">
        <v>2.1106045402247702</v>
      </c>
    </row>
    <row r="69" spans="1:15">
      <c r="A69" t="s">
        <v>80</v>
      </c>
      <c r="B69">
        <v>55.471176780920899</v>
      </c>
      <c r="C69">
        <v>14.478706960385001</v>
      </c>
      <c r="D69">
        <v>3.47285656595127</v>
      </c>
      <c r="E69">
        <v>3.57931997868653</v>
      </c>
      <c r="F69">
        <v>1.08968208228996</v>
      </c>
      <c r="G69">
        <v>6.4472718558143898</v>
      </c>
      <c r="H69">
        <v>4.0258685331969799</v>
      </c>
      <c r="I69">
        <v>8.5612449655149696</v>
      </c>
      <c r="J69">
        <v>0.74112569344780999</v>
      </c>
      <c r="K69">
        <v>34.168136467211099</v>
      </c>
      <c r="L69">
        <v>0.43693233521499097</v>
      </c>
      <c r="M69">
        <v>0.20159641949861401</v>
      </c>
      <c r="N69">
        <v>6.3449586118438601</v>
      </c>
      <c r="O69">
        <v>14.9291636565631</v>
      </c>
    </row>
    <row r="70" spans="1:15">
      <c r="A70" t="s">
        <v>81</v>
      </c>
      <c r="B70">
        <v>33.688576164821001</v>
      </c>
      <c r="C70">
        <v>18.174128807125399</v>
      </c>
      <c r="D70">
        <v>10.040407046586701</v>
      </c>
      <c r="E70">
        <v>2.20850906333696</v>
      </c>
      <c r="F70">
        <v>1.3127266760187299</v>
      </c>
      <c r="G70">
        <v>4.2223629392150901</v>
      </c>
      <c r="H70">
        <v>6.4218999721312002</v>
      </c>
      <c r="I70">
        <v>7.7372523044431203</v>
      </c>
      <c r="J70">
        <v>0.82734196606287602</v>
      </c>
      <c r="K70">
        <v>21.3191208377918</v>
      </c>
      <c r="L70">
        <v>0.48639883710672899</v>
      </c>
      <c r="M70">
        <v>0.142211443736559</v>
      </c>
      <c r="N70">
        <v>6.4013535334825002</v>
      </c>
      <c r="O70">
        <v>10.3695955836398</v>
      </c>
    </row>
    <row r="71" spans="1:15">
      <c r="A71" t="s">
        <v>82</v>
      </c>
      <c r="B71">
        <v>56.584215799350403</v>
      </c>
      <c r="C71">
        <v>14.0075320799476</v>
      </c>
      <c r="D71">
        <v>7.7050011914634</v>
      </c>
      <c r="E71">
        <v>2.0961820682155499</v>
      </c>
      <c r="F71">
        <v>0.63483470489202998</v>
      </c>
      <c r="G71">
        <v>5.6788498414639204</v>
      </c>
      <c r="H71">
        <v>5.5562375097408196</v>
      </c>
      <c r="I71">
        <v>11.288097355536999</v>
      </c>
      <c r="J71">
        <v>0.75247611526316405</v>
      </c>
      <c r="K71">
        <v>40.160263610233898</v>
      </c>
      <c r="L71">
        <v>0.45134136763558302</v>
      </c>
      <c r="M71">
        <v>0.118471061316441</v>
      </c>
      <c r="N71">
        <v>8.4940236468069301</v>
      </c>
      <c r="O71">
        <v>18.125988302448501</v>
      </c>
    </row>
    <row r="72" spans="1:15">
      <c r="A72" t="s">
        <v>83</v>
      </c>
      <c r="B72">
        <v>24.580864578520899</v>
      </c>
      <c r="C72">
        <v>10.228319235204101</v>
      </c>
      <c r="D72">
        <v>3.73563820975283</v>
      </c>
      <c r="E72">
        <v>1.8383620207139399</v>
      </c>
      <c r="F72">
        <v>0.80798592208781606</v>
      </c>
      <c r="G72">
        <v>2.5156056383283301</v>
      </c>
      <c r="H72">
        <v>2.2264301761110601</v>
      </c>
      <c r="I72">
        <v>4.82536093108956</v>
      </c>
      <c r="J72">
        <v>0.76186227850018295</v>
      </c>
      <c r="K72">
        <v>15.452574220486801</v>
      </c>
      <c r="L72">
        <v>0.47940677076459198</v>
      </c>
      <c r="M72">
        <v>0.13126617290797801</v>
      </c>
      <c r="N72">
        <v>3.6762604735456601</v>
      </c>
      <c r="O72">
        <v>7.4080687070437703</v>
      </c>
    </row>
    <row r="73" spans="1:15">
      <c r="A73" t="s">
        <v>84</v>
      </c>
      <c r="B73">
        <v>42.004517705683298</v>
      </c>
      <c r="C73">
        <v>15.7192682225821</v>
      </c>
      <c r="D73">
        <v>4.8884390742808304</v>
      </c>
      <c r="E73">
        <v>2.7180319741921801</v>
      </c>
      <c r="F73">
        <v>1.8321874084560901</v>
      </c>
      <c r="G73">
        <v>7.3177058017536796</v>
      </c>
      <c r="H73">
        <v>3.2094554019991501</v>
      </c>
      <c r="I73">
        <v>4.2966880314029501</v>
      </c>
      <c r="J73">
        <v>0.81042461016872802</v>
      </c>
      <c r="K73">
        <v>33.730412718906301</v>
      </c>
      <c r="L73">
        <v>0.43805949711058301</v>
      </c>
      <c r="M73">
        <v>8.7848691398890899E-2</v>
      </c>
      <c r="N73">
        <v>3.48214172286638</v>
      </c>
      <c r="O73">
        <v>14.775927632976501</v>
      </c>
    </row>
    <row r="74" spans="1:15">
      <c r="A74" t="s">
        <v>85</v>
      </c>
      <c r="B74">
        <v>59.122843442294901</v>
      </c>
      <c r="C74">
        <v>15.7915544948803</v>
      </c>
      <c r="D74">
        <v>9.9678325317065806</v>
      </c>
      <c r="E74">
        <v>3.4980203843354198</v>
      </c>
      <c r="F74">
        <v>1.1927309750905399</v>
      </c>
      <c r="G74">
        <v>4.7771117625246697</v>
      </c>
      <c r="H74">
        <v>4.8401337668080302</v>
      </c>
      <c r="I74">
        <v>12.8788108405478</v>
      </c>
      <c r="J74">
        <v>0.89198140309845897</v>
      </c>
      <c r="K74">
        <v>40.454266277708498</v>
      </c>
      <c r="L74">
        <v>0.50555286966217905</v>
      </c>
      <c r="M74">
        <v>0.10631875884965999</v>
      </c>
      <c r="N74">
        <v>11.4876597637915</v>
      </c>
      <c r="O74">
        <v>20.451770406773399</v>
      </c>
    </row>
    <row r="75" spans="1:15">
      <c r="A75" t="s">
        <v>86</v>
      </c>
      <c r="B75">
        <v>69.289122901730707</v>
      </c>
      <c r="C75">
        <v>25.160766417785901</v>
      </c>
      <c r="D75">
        <v>13.9027038595801</v>
      </c>
      <c r="E75">
        <v>2.0709177559236802</v>
      </c>
      <c r="F75">
        <v>2.20491977287901</v>
      </c>
      <c r="G75">
        <v>5.7597326259357704</v>
      </c>
      <c r="H75">
        <v>8.9990453590053203</v>
      </c>
      <c r="I75">
        <v>11.4909601797645</v>
      </c>
      <c r="J75">
        <v>0.86111278670921898</v>
      </c>
      <c r="K75">
        <v>37.6835691600727</v>
      </c>
      <c r="L75">
        <v>0.51005903372424599</v>
      </c>
      <c r="M75">
        <v>0.144940650466057</v>
      </c>
      <c r="N75">
        <v>9.8950127423616898</v>
      </c>
      <c r="O75">
        <v>19.220844873067399</v>
      </c>
    </row>
    <row r="76" spans="1:15">
      <c r="A76" t="s">
        <v>87</v>
      </c>
      <c r="B76">
        <v>43.458048565556602</v>
      </c>
      <c r="C76">
        <v>16.946711723269701</v>
      </c>
      <c r="D76">
        <v>4.7723738988931297</v>
      </c>
      <c r="E76">
        <v>1.7645933012592501</v>
      </c>
      <c r="F76">
        <v>1.3621909262154099</v>
      </c>
      <c r="G76">
        <v>2.75356812093648</v>
      </c>
      <c r="H76">
        <v>3.9544219136277201</v>
      </c>
      <c r="I76">
        <v>8.2825302790119899</v>
      </c>
      <c r="J76">
        <v>0.71020290385565699</v>
      </c>
      <c r="K76">
        <v>29.976031416802499</v>
      </c>
      <c r="L76">
        <v>0.53937723910653002</v>
      </c>
      <c r="M76">
        <v>0.10279231863568</v>
      </c>
      <c r="N76">
        <v>5.8822770554267203</v>
      </c>
      <c r="O76">
        <v>16.168389064965599</v>
      </c>
    </row>
    <row r="77" spans="1:15">
      <c r="A77" t="s">
        <v>88</v>
      </c>
      <c r="B77">
        <v>15.8257017897467</v>
      </c>
      <c r="C77">
        <v>9.7780967652444293</v>
      </c>
      <c r="D77">
        <v>1.43642661345598</v>
      </c>
      <c r="E77">
        <v>0.95775834770549695</v>
      </c>
      <c r="F77">
        <v>1.7797477179049801</v>
      </c>
      <c r="G77">
        <v>0.421717171361709</v>
      </c>
      <c r="H77">
        <v>1.8408299138353399</v>
      </c>
      <c r="I77">
        <v>2.3767797953215899</v>
      </c>
      <c r="J77">
        <v>0.71524053633404105</v>
      </c>
      <c r="K77">
        <v>8.1335203008890993</v>
      </c>
      <c r="L77">
        <v>0.56536523081932799</v>
      </c>
      <c r="M77">
        <v>0.27082256175018199</v>
      </c>
      <c r="N77">
        <v>1.69996925555372</v>
      </c>
      <c r="O77">
        <v>4.5984095822858597</v>
      </c>
    </row>
    <row r="78" spans="1:15">
      <c r="A78" t="s">
        <v>89</v>
      </c>
      <c r="B78">
        <v>33.695903496407396</v>
      </c>
      <c r="C78">
        <v>25.5062731986575</v>
      </c>
      <c r="D78">
        <v>7.0134425822059798</v>
      </c>
      <c r="E78">
        <v>2.2232736524620398</v>
      </c>
      <c r="F78">
        <v>1.7418250176816801</v>
      </c>
      <c r="G78">
        <v>1.8029836346764201</v>
      </c>
      <c r="H78">
        <v>5.9341624927879799</v>
      </c>
      <c r="I78">
        <v>7.3106402696177799</v>
      </c>
      <c r="J78">
        <v>0.696463262962564</v>
      </c>
      <c r="K78">
        <v>20.914254126985</v>
      </c>
      <c r="L78">
        <v>0.53177369171376698</v>
      </c>
      <c r="M78">
        <v>0.20312271370856</v>
      </c>
      <c r="N78">
        <v>5.0915923765235203</v>
      </c>
      <c r="O78">
        <v>11.121650126546699</v>
      </c>
    </row>
    <row r="79" spans="1:15">
      <c r="A79" t="s">
        <v>90</v>
      </c>
      <c r="B79">
        <v>19.304621639398501</v>
      </c>
      <c r="C79">
        <v>12.089864459628</v>
      </c>
      <c r="D79">
        <v>9.0632674978422898</v>
      </c>
      <c r="E79">
        <v>2.4265319063680302</v>
      </c>
      <c r="F79">
        <v>1.1096715081584501</v>
      </c>
      <c r="G79">
        <v>1.99397180759737</v>
      </c>
      <c r="H79">
        <v>3.5790700068776</v>
      </c>
      <c r="I79">
        <v>2.2572597706666802</v>
      </c>
      <c r="J79">
        <v>0.68010852760386697</v>
      </c>
      <c r="K79">
        <v>10.384480300627899</v>
      </c>
      <c r="L79">
        <v>0.42316111353142399</v>
      </c>
      <c r="M79">
        <v>0.43663282871776099</v>
      </c>
      <c r="N79">
        <v>1.53518161904756</v>
      </c>
      <c r="O79">
        <v>4.3943082474588504</v>
      </c>
    </row>
    <row r="80" spans="1:15">
      <c r="A80" t="s">
        <v>91</v>
      </c>
      <c r="B80">
        <v>7.4604743680967696</v>
      </c>
      <c r="C80">
        <v>4.7439953606508203</v>
      </c>
      <c r="D80">
        <v>1.1980781336842099</v>
      </c>
      <c r="E80">
        <v>0.61455675688709299</v>
      </c>
      <c r="F80">
        <v>0.51665661793615003</v>
      </c>
      <c r="G80">
        <v>1.1580539729661501</v>
      </c>
      <c r="H80">
        <v>0.75559019605803801</v>
      </c>
      <c r="I80">
        <v>0.636613875947589</v>
      </c>
      <c r="J80">
        <v>0.72939098605083597</v>
      </c>
      <c r="K80">
        <v>4.8847660481166502</v>
      </c>
      <c r="L80">
        <v>0.41153760733966199</v>
      </c>
      <c r="M80">
        <v>0.43408844593808199</v>
      </c>
      <c r="N80">
        <v>0.46434042271105602</v>
      </c>
      <c r="O80">
        <v>2.0102649318559398</v>
      </c>
    </row>
    <row r="81" spans="1:15">
      <c r="A81" t="s">
        <v>92</v>
      </c>
      <c r="B81">
        <v>9.5864212770706896</v>
      </c>
      <c r="C81">
        <v>4.1072574610063404</v>
      </c>
      <c r="D81">
        <v>2.47720943696216</v>
      </c>
      <c r="E81">
        <v>1.27223761570989</v>
      </c>
      <c r="F81">
        <v>0.81222805051287195</v>
      </c>
      <c r="G81">
        <v>2.2494048008231302</v>
      </c>
      <c r="H81">
        <v>1.3394392576032099</v>
      </c>
      <c r="I81">
        <v>0.71015098257341602</v>
      </c>
      <c r="J81">
        <v>0.76071945712253497</v>
      </c>
      <c r="K81">
        <v>7.9947619710333697</v>
      </c>
      <c r="L81">
        <v>0.39194918431508702</v>
      </c>
      <c r="M81">
        <v>0.28075855048644399</v>
      </c>
      <c r="N81">
        <v>0.54022566993828403</v>
      </c>
      <c r="O81">
        <v>3.1335404333398098</v>
      </c>
    </row>
    <row r="82" spans="1:15">
      <c r="A82" t="s">
        <v>93</v>
      </c>
      <c r="B82">
        <v>9.8713725557121705</v>
      </c>
      <c r="C82">
        <v>3.6858983809806301</v>
      </c>
      <c r="D82">
        <v>1.4727471868984501</v>
      </c>
      <c r="E82">
        <v>0.91393386834005697</v>
      </c>
      <c r="F82">
        <v>0.42831255305799798</v>
      </c>
      <c r="G82">
        <v>0.84441759911110403</v>
      </c>
      <c r="H82">
        <v>0.57892465078241795</v>
      </c>
      <c r="I82">
        <v>1.2112333046489201</v>
      </c>
      <c r="J82">
        <v>0.74717972951774103</v>
      </c>
      <c r="K82">
        <v>5.4914989559810001</v>
      </c>
      <c r="L82">
        <v>0.41341314190991801</v>
      </c>
      <c r="M82">
        <v>0.53232395037788904</v>
      </c>
      <c r="N82">
        <v>0.90500897295046301</v>
      </c>
      <c r="O82">
        <v>2.27025783718714</v>
      </c>
    </row>
    <row r="83" spans="1:15">
      <c r="A83" t="s">
        <v>94</v>
      </c>
      <c r="B83">
        <v>72.5464308130055</v>
      </c>
      <c r="C83">
        <v>31.4712699125688</v>
      </c>
      <c r="D83">
        <v>11.8012618994939</v>
      </c>
      <c r="E83">
        <v>2.0736074457173701</v>
      </c>
      <c r="F83">
        <v>0.98674728533497602</v>
      </c>
      <c r="G83">
        <v>6.8400674832740496</v>
      </c>
      <c r="H83">
        <v>9.0086367596336991</v>
      </c>
      <c r="I83">
        <v>16.1465148169281</v>
      </c>
      <c r="J83">
        <v>0.75359757193491494</v>
      </c>
      <c r="K83">
        <v>48.677065566240202</v>
      </c>
      <c r="L83">
        <v>0.45108399849107</v>
      </c>
      <c r="M83">
        <v>0.12843421431198601</v>
      </c>
      <c r="N83">
        <v>12.1679743612482</v>
      </c>
      <c r="O83">
        <v>21.9574453704316</v>
      </c>
    </row>
    <row r="84" spans="1:15">
      <c r="A84" t="s">
        <v>95</v>
      </c>
      <c r="B84">
        <v>26.439669439081399</v>
      </c>
      <c r="C84">
        <v>9.1366927486890201</v>
      </c>
      <c r="D84">
        <v>2.5566060483944399</v>
      </c>
      <c r="E84">
        <v>1.04361242430638</v>
      </c>
      <c r="F84">
        <v>0.77571482854573903</v>
      </c>
      <c r="G84">
        <v>5.0452366018753896</v>
      </c>
      <c r="H84">
        <v>1.7310380831709</v>
      </c>
      <c r="I84">
        <v>1.7886304703385101</v>
      </c>
      <c r="J84">
        <v>0.75079887168783099</v>
      </c>
      <c r="K84">
        <v>16.8163370631883</v>
      </c>
      <c r="L84">
        <v>0.43779768125949298</v>
      </c>
      <c r="M84">
        <v>0.37872767475643299</v>
      </c>
      <c r="N84">
        <v>1.34290173899663</v>
      </c>
      <c r="O84">
        <v>7.3621533735419602</v>
      </c>
    </row>
    <row r="85" spans="1:15">
      <c r="A85" t="s">
        <v>96</v>
      </c>
      <c r="B85">
        <v>10.0645393960083</v>
      </c>
      <c r="C85">
        <v>7.6059980243874001</v>
      </c>
      <c r="D85">
        <v>1.6230258681733001</v>
      </c>
      <c r="E85">
        <v>0.86320894819258498</v>
      </c>
      <c r="F85">
        <v>0.42383866754456001</v>
      </c>
      <c r="G85">
        <v>1.5203913320532201</v>
      </c>
      <c r="H85">
        <v>1.1370933303117401</v>
      </c>
      <c r="I85">
        <v>1.04731153487408</v>
      </c>
      <c r="J85">
        <v>0.66376976772834095</v>
      </c>
      <c r="K85">
        <v>5.56233541949294</v>
      </c>
      <c r="L85">
        <v>0.44368236512046599</v>
      </c>
      <c r="M85">
        <v>0.39649741160115798</v>
      </c>
      <c r="N85">
        <v>0.695173734242581</v>
      </c>
      <c r="O85">
        <v>2.46791013451397</v>
      </c>
    </row>
    <row r="86" spans="1:15">
      <c r="A86" t="s">
        <v>97</v>
      </c>
      <c r="B86">
        <v>11.292568958101</v>
      </c>
      <c r="C86">
        <v>6.2601262933717496</v>
      </c>
      <c r="D86">
        <v>3.4129826131948602</v>
      </c>
      <c r="E86">
        <v>1.29723591518357</v>
      </c>
      <c r="F86">
        <v>0.56111078052957697</v>
      </c>
      <c r="G86">
        <v>0.93535358361991106</v>
      </c>
      <c r="H86">
        <v>1.5278640822957701</v>
      </c>
      <c r="I86">
        <v>1.4886966313493999</v>
      </c>
      <c r="J86">
        <v>0.69945680480423</v>
      </c>
      <c r="K86">
        <v>6.7783184605027396</v>
      </c>
      <c r="L86">
        <v>0.45626857274081101</v>
      </c>
      <c r="M86">
        <v>0.27842755513495498</v>
      </c>
      <c r="N86">
        <v>1.04127898908647</v>
      </c>
      <c r="O86">
        <v>3.0927336895562698</v>
      </c>
    </row>
    <row r="87" spans="1:15">
      <c r="A87" t="s">
        <v>98</v>
      </c>
      <c r="B87">
        <v>50.303970899724</v>
      </c>
      <c r="C87">
        <v>13.144986250588801</v>
      </c>
      <c r="D87">
        <v>19.678602844037101</v>
      </c>
      <c r="E87">
        <v>3.4965721077035798</v>
      </c>
      <c r="F87">
        <v>1.09579068284486</v>
      </c>
      <c r="G87">
        <v>5.9310304311604298</v>
      </c>
      <c r="H87">
        <v>7.3035818765924203</v>
      </c>
      <c r="I87">
        <v>7.4708830194043498</v>
      </c>
      <c r="J87">
        <v>0.80544400205588496</v>
      </c>
      <c r="K87">
        <v>37.009672824128501</v>
      </c>
      <c r="L87">
        <v>0.476730015963511</v>
      </c>
      <c r="M87">
        <v>0.117628561163151</v>
      </c>
      <c r="N87">
        <v>6.0173779180403999</v>
      </c>
      <c r="O87">
        <v>17.643621916251099</v>
      </c>
    </row>
    <row r="88" spans="1:15">
      <c r="A88" t="s">
        <v>99</v>
      </c>
      <c r="B88">
        <v>17.1738406851189</v>
      </c>
      <c r="C88">
        <v>6.73085866432955</v>
      </c>
      <c r="D88">
        <v>9.0522109679227896</v>
      </c>
      <c r="E88">
        <v>0.89534475162995197</v>
      </c>
      <c r="F88">
        <v>0.78314333151499205</v>
      </c>
      <c r="G88">
        <v>2.30182511107876</v>
      </c>
      <c r="H88">
        <v>3.9766310845845099</v>
      </c>
      <c r="I88">
        <v>1.89683733585874</v>
      </c>
      <c r="J88">
        <v>0.68214285219440296</v>
      </c>
      <c r="K88">
        <v>9.0790832889237798</v>
      </c>
      <c r="L88">
        <v>0.42795058102139499</v>
      </c>
      <c r="M88">
        <v>0.37737523712143001</v>
      </c>
      <c r="N88">
        <v>1.29391403043151</v>
      </c>
      <c r="O88">
        <v>3.88539896863657</v>
      </c>
    </row>
    <row r="89" spans="1:15">
      <c r="A89" t="s">
        <v>100</v>
      </c>
      <c r="B89">
        <v>24.8599884345033</v>
      </c>
      <c r="C89">
        <v>7.0887125271378997</v>
      </c>
      <c r="D89">
        <v>6.6545554088832901</v>
      </c>
      <c r="E89">
        <v>2.4346220094847602</v>
      </c>
      <c r="F89">
        <v>0.83569269364924403</v>
      </c>
      <c r="G89">
        <v>4.2447544859764301</v>
      </c>
      <c r="H89">
        <v>3.26247854951795</v>
      </c>
      <c r="I89">
        <v>2.8489674296691199</v>
      </c>
      <c r="J89">
        <v>0.85752190783098503</v>
      </c>
      <c r="K89">
        <v>18.806496528901601</v>
      </c>
      <c r="L89">
        <v>0.42818843238804399</v>
      </c>
      <c r="M89">
        <v>0.19976473142529799</v>
      </c>
      <c r="N89">
        <v>2.4430519856382</v>
      </c>
      <c r="O89">
        <v>8.0527242674216009</v>
      </c>
    </row>
    <row r="90" spans="1:15">
      <c r="A90" t="s">
        <v>101</v>
      </c>
      <c r="B90">
        <v>23.118483607561998</v>
      </c>
      <c r="C90">
        <v>10.3769580378369</v>
      </c>
      <c r="D90">
        <v>4.1474043860530703</v>
      </c>
      <c r="E90">
        <v>2.2779444992897502</v>
      </c>
      <c r="F90">
        <v>1.2131234130408599</v>
      </c>
      <c r="G90">
        <v>2.8787747355525402</v>
      </c>
      <c r="H90">
        <v>2.33491777226897</v>
      </c>
      <c r="I90">
        <v>6.1348806710541703</v>
      </c>
      <c r="J90">
        <v>0.75179155921660201</v>
      </c>
      <c r="K90">
        <v>17.276906800871199</v>
      </c>
      <c r="L90">
        <v>0.40697349956442502</v>
      </c>
      <c r="M90">
        <v>0.193345929533012</v>
      </c>
      <c r="N90">
        <v>4.61215150529961</v>
      </c>
      <c r="O90">
        <v>7.0312432223989703</v>
      </c>
    </row>
    <row r="91" spans="1:15">
      <c r="A91" t="s">
        <v>102</v>
      </c>
      <c r="B91">
        <v>7.7914485854701603</v>
      </c>
      <c r="C91">
        <v>6.0636932832824302</v>
      </c>
      <c r="D91">
        <v>1.4158041905247201</v>
      </c>
      <c r="E91">
        <v>0.83762420592278797</v>
      </c>
      <c r="F91">
        <v>0.81780598597605503</v>
      </c>
      <c r="G91">
        <v>1.2060277844533001</v>
      </c>
      <c r="H91">
        <v>1.00354326152716</v>
      </c>
      <c r="I91">
        <v>1.2193431422621499</v>
      </c>
      <c r="J91">
        <v>0.72300995346855002</v>
      </c>
      <c r="K91">
        <v>5.5198050734014696</v>
      </c>
      <c r="L91">
        <v>0.46249731339341399</v>
      </c>
      <c r="M91">
        <v>0.50809663210437495</v>
      </c>
      <c r="N91">
        <v>0.88159722854915301</v>
      </c>
      <c r="O91">
        <v>2.5528950169035198</v>
      </c>
    </row>
    <row r="92" spans="1:15">
      <c r="A92" t="s">
        <v>103</v>
      </c>
      <c r="B92">
        <v>88.394957111860705</v>
      </c>
      <c r="C92">
        <v>22.238807583286899</v>
      </c>
      <c r="D92">
        <v>22.775778153600601</v>
      </c>
      <c r="E92">
        <v>3.54305529794427</v>
      </c>
      <c r="F92">
        <v>1.4215637929832201</v>
      </c>
      <c r="G92">
        <v>8.7196713540700497</v>
      </c>
      <c r="H92">
        <v>10.5065985856801</v>
      </c>
      <c r="I92">
        <v>25.746118096223402</v>
      </c>
      <c r="J92">
        <v>0.73719041073275904</v>
      </c>
      <c r="K92">
        <v>56.0386783739687</v>
      </c>
      <c r="L92">
        <v>0.48406714832709702</v>
      </c>
      <c r="M92">
        <v>0.116463697957225</v>
      </c>
      <c r="N92">
        <v>18.9797913741291</v>
      </c>
      <c r="O92">
        <v>27.126483236506399</v>
      </c>
    </row>
    <row r="93" spans="1:15">
      <c r="A93" t="s">
        <v>104</v>
      </c>
      <c r="B93">
        <v>16.484736361461</v>
      </c>
      <c r="C93">
        <v>4.7760814517533499</v>
      </c>
      <c r="D93">
        <v>4.2421542306562197</v>
      </c>
      <c r="E93">
        <v>1.5812791522499601</v>
      </c>
      <c r="F93">
        <v>0.48825661091241601</v>
      </c>
      <c r="G93">
        <v>2.88940026274574</v>
      </c>
      <c r="H93">
        <v>2.6255627731152602</v>
      </c>
      <c r="I93">
        <v>2.754621722979</v>
      </c>
      <c r="J93">
        <v>0.75145792411224599</v>
      </c>
      <c r="K93">
        <v>12.043244580646199</v>
      </c>
      <c r="L93">
        <v>0.42475080736888998</v>
      </c>
      <c r="M93">
        <v>0.30564831465700099</v>
      </c>
      <c r="N93">
        <v>2.0699823216642899</v>
      </c>
      <c r="O93">
        <v>5.1153778589705103</v>
      </c>
    </row>
    <row r="94" spans="1:15">
      <c r="A94" t="s">
        <v>105</v>
      </c>
      <c r="B94">
        <v>84.366378772687298</v>
      </c>
      <c r="C94">
        <v>19.908079675868901</v>
      </c>
      <c r="D94">
        <v>15.7708502806775</v>
      </c>
      <c r="E94">
        <v>2.0910577297829098</v>
      </c>
      <c r="F94">
        <v>4.2923653002729703</v>
      </c>
      <c r="G94">
        <v>6.0672260330950696</v>
      </c>
      <c r="H94">
        <v>9.4842451210555794</v>
      </c>
      <c r="I94">
        <v>14.027026233575301</v>
      </c>
      <c r="J94">
        <v>0.90416665608901203</v>
      </c>
      <c r="K94">
        <v>41.531511093499802</v>
      </c>
      <c r="L94">
        <v>0.55711288181075103</v>
      </c>
      <c r="M94">
        <v>0.218212344870994</v>
      </c>
      <c r="N94">
        <v>12.6827694044847</v>
      </c>
      <c r="O94">
        <v>23.137739831254802</v>
      </c>
    </row>
    <row r="95" spans="1:15">
      <c r="A95" t="s">
        <v>106</v>
      </c>
      <c r="B95">
        <v>30.932888835602199</v>
      </c>
      <c r="C95">
        <v>6.0695452428013104</v>
      </c>
      <c r="D95">
        <v>3.7804326387074099</v>
      </c>
      <c r="E95">
        <v>1.5303614166878801</v>
      </c>
      <c r="F95">
        <v>0.787012778896372</v>
      </c>
      <c r="G95">
        <v>4.2928139665917797</v>
      </c>
      <c r="H95">
        <v>2.53841939966691</v>
      </c>
      <c r="I95">
        <v>4.6275623755164101</v>
      </c>
      <c r="J95">
        <v>0.83734649571166997</v>
      </c>
      <c r="K95">
        <v>22.832211628814001</v>
      </c>
      <c r="L95">
        <v>0.43334717764026498</v>
      </c>
      <c r="M95">
        <v>0.14296273171407101</v>
      </c>
      <c r="N95">
        <v>3.8748731388258402</v>
      </c>
      <c r="O95">
        <v>9.8942744686318207</v>
      </c>
    </row>
    <row r="96" spans="1:15">
      <c r="A96" t="s">
        <v>107</v>
      </c>
      <c r="B96">
        <v>14.468013651980799</v>
      </c>
      <c r="C96">
        <v>6.0892174901673499</v>
      </c>
      <c r="D96">
        <v>2.47338417330988</v>
      </c>
      <c r="E96">
        <v>1.3133834581503501</v>
      </c>
      <c r="F96">
        <v>0.65138986966194101</v>
      </c>
      <c r="G96">
        <v>3.92409993028875</v>
      </c>
      <c r="H96">
        <v>1.24532114488177</v>
      </c>
      <c r="I96">
        <v>1.4593520841483001</v>
      </c>
      <c r="J96">
        <v>0.80938069682338298</v>
      </c>
      <c r="K96">
        <v>11.4727079264156</v>
      </c>
      <c r="L96">
        <v>0.41205719184039402</v>
      </c>
      <c r="M96">
        <v>0.278219370922483</v>
      </c>
      <c r="N96">
        <v>1.1811714067786101</v>
      </c>
      <c r="O96">
        <v>4.7274118109638703</v>
      </c>
    </row>
    <row r="97" spans="1:15">
      <c r="A97" t="s">
        <v>108</v>
      </c>
      <c r="B97">
        <v>11.2788405493498</v>
      </c>
      <c r="C97">
        <v>3.7535035895029898</v>
      </c>
      <c r="D97">
        <v>2.0706617794663198</v>
      </c>
      <c r="E97">
        <v>0.97093868372246095</v>
      </c>
      <c r="F97">
        <v>0.34603779803766999</v>
      </c>
      <c r="G97">
        <v>0.82841919933180796</v>
      </c>
      <c r="H97">
        <v>1.5752516296863801</v>
      </c>
      <c r="I97">
        <v>1.25376710264988</v>
      </c>
      <c r="J97">
        <v>0.75227389136496703</v>
      </c>
      <c r="K97">
        <v>5.2618953830748998</v>
      </c>
      <c r="L97">
        <v>0.40374053185443198</v>
      </c>
      <c r="M97">
        <v>0.409532067300657</v>
      </c>
      <c r="N97">
        <v>0.943176257175807</v>
      </c>
      <c r="O97">
        <v>2.1244404405250399</v>
      </c>
    </row>
    <row r="98" spans="1:15">
      <c r="A98" t="s">
        <v>109</v>
      </c>
      <c r="B98">
        <v>71.378499690193394</v>
      </c>
      <c r="C98">
        <v>21.570109688964401</v>
      </c>
      <c r="D98">
        <v>16.532519516889799</v>
      </c>
      <c r="E98">
        <v>2.39558956084554</v>
      </c>
      <c r="F98">
        <v>1.5852042857436199</v>
      </c>
      <c r="G98">
        <v>5.5858298698533604</v>
      </c>
      <c r="H98">
        <v>8.0165404369267499</v>
      </c>
      <c r="I98">
        <v>12.798807721247201</v>
      </c>
      <c r="J98">
        <v>0.74941568471835096</v>
      </c>
      <c r="K98">
        <v>44.536759120736299</v>
      </c>
      <c r="L98">
        <v>0.50404819116427002</v>
      </c>
      <c r="M98">
        <v>0.15650284063702799</v>
      </c>
      <c r="N98">
        <v>9.5916272519969894</v>
      </c>
      <c r="O98">
        <v>22.448672875126</v>
      </c>
    </row>
    <row r="99" spans="1:15">
      <c r="A99" t="s">
        <v>110</v>
      </c>
      <c r="B99">
        <v>66.724810307923505</v>
      </c>
      <c r="C99">
        <v>21.722762806753401</v>
      </c>
      <c r="D99">
        <v>6.1020533271248301</v>
      </c>
      <c r="E99">
        <v>1.9739068820249701</v>
      </c>
      <c r="F99">
        <v>1.52098831659889</v>
      </c>
      <c r="G99">
        <v>8.0298908118823196</v>
      </c>
      <c r="H99">
        <v>5.1526104613205899</v>
      </c>
      <c r="I99">
        <v>14.1689206973677</v>
      </c>
      <c r="J99">
        <v>0.862745537547845</v>
      </c>
      <c r="K99">
        <v>43.2377490956559</v>
      </c>
      <c r="L99">
        <v>0.48303898531816503</v>
      </c>
      <c r="M99">
        <v>0.20883993116402999</v>
      </c>
      <c r="N99">
        <v>12.224173103523199</v>
      </c>
      <c r="O99">
        <v>20.885518450607002</v>
      </c>
    </row>
    <row r="100" spans="1:15">
      <c r="A100" t="s">
        <v>111</v>
      </c>
      <c r="B100">
        <v>18.541531418074602</v>
      </c>
      <c r="C100">
        <v>15.449585972840699</v>
      </c>
      <c r="D100">
        <v>4.7506030878544001</v>
      </c>
      <c r="E100">
        <v>2.5571194337872099</v>
      </c>
      <c r="F100">
        <v>1.2811517038485201</v>
      </c>
      <c r="G100">
        <v>0.85200006735513001</v>
      </c>
      <c r="H100">
        <v>1.84673381783852</v>
      </c>
      <c r="I100">
        <v>2.8004604216147002</v>
      </c>
      <c r="J100">
        <v>0.70129682845857</v>
      </c>
      <c r="K100">
        <v>10.6542958029482</v>
      </c>
      <c r="L100">
        <v>0.55983902403603403</v>
      </c>
      <c r="M100">
        <v>0.178136080510373</v>
      </c>
      <c r="N100">
        <v>1.9639540119021399</v>
      </c>
      <c r="O100">
        <v>5.9646905641137904</v>
      </c>
    </row>
    <row r="101" spans="1:15">
      <c r="A101" t="s">
        <v>112</v>
      </c>
      <c r="B101">
        <v>23.255831479936401</v>
      </c>
      <c r="C101">
        <v>5.1085718250885401</v>
      </c>
      <c r="D101">
        <v>5.9658949711651896</v>
      </c>
      <c r="E101">
        <v>1.80171409391647</v>
      </c>
      <c r="F101">
        <v>0.38415804661783198</v>
      </c>
      <c r="G101">
        <v>5.1171864005888104</v>
      </c>
      <c r="H101">
        <v>2.1039580053337099</v>
      </c>
      <c r="I101">
        <v>2.4407461941820001</v>
      </c>
      <c r="J101">
        <v>0.81545289775527097</v>
      </c>
      <c r="K101">
        <v>16.4205060097363</v>
      </c>
      <c r="L101">
        <v>0.40427998881588001</v>
      </c>
      <c r="M101">
        <v>0.21879529605360001</v>
      </c>
      <c r="N101">
        <v>1.9903135567308601</v>
      </c>
      <c r="O101">
        <v>6.6384819859673199</v>
      </c>
    </row>
    <row r="102" spans="1:15">
      <c r="A102" t="s">
        <v>113</v>
      </c>
      <c r="B102">
        <v>15.525588449549399</v>
      </c>
      <c r="C102">
        <v>10.4048309219625</v>
      </c>
      <c r="D102">
        <v>1.8570746879378599</v>
      </c>
      <c r="E102">
        <v>1.2032818721181899</v>
      </c>
      <c r="F102">
        <v>0.910917237249944</v>
      </c>
      <c r="G102">
        <v>1.6146629614123</v>
      </c>
      <c r="H102">
        <v>1.44658467283359</v>
      </c>
      <c r="I102">
        <v>2.43323626972867</v>
      </c>
      <c r="J102">
        <v>0.72521019673110099</v>
      </c>
      <c r="K102">
        <v>12.4207522330108</v>
      </c>
      <c r="L102">
        <v>0.45853588281801999</v>
      </c>
      <c r="M102">
        <v>0.18237238758697</v>
      </c>
      <c r="N102">
        <v>1.7646077538631799</v>
      </c>
      <c r="O102">
        <v>5.6953605904275397</v>
      </c>
    </row>
    <row r="103" spans="1:15">
      <c r="A103" t="s">
        <v>114</v>
      </c>
      <c r="B103">
        <v>62.148317023018102</v>
      </c>
      <c r="C103">
        <v>17.4957783093238</v>
      </c>
      <c r="D103">
        <v>21.821747260898501</v>
      </c>
      <c r="E103">
        <v>3.8037572040238401</v>
      </c>
      <c r="F103">
        <v>0.93883946569950105</v>
      </c>
      <c r="G103">
        <v>9.5600914081163797</v>
      </c>
      <c r="H103">
        <v>8.6405525262042104</v>
      </c>
      <c r="I103">
        <v>7.7740463286709298</v>
      </c>
      <c r="J103">
        <v>0.85705418522504995</v>
      </c>
      <c r="K103">
        <v>43.032726675020903</v>
      </c>
      <c r="L103">
        <v>0.42774827641864499</v>
      </c>
      <c r="M103">
        <v>0.16646769744867801</v>
      </c>
      <c r="N103">
        <v>6.6627789421208599</v>
      </c>
      <c r="O103">
        <v>18.407174664834901</v>
      </c>
    </row>
    <row r="104" spans="1:15">
      <c r="A104" t="s">
        <v>115</v>
      </c>
      <c r="B104">
        <v>65.538696685357493</v>
      </c>
      <c r="C104">
        <v>11.623375730836999</v>
      </c>
      <c r="D104">
        <v>14.2385267473156</v>
      </c>
      <c r="E104">
        <v>2.7875047556656298</v>
      </c>
      <c r="F104">
        <v>1.80906282751783</v>
      </c>
      <c r="G104">
        <v>8.5558030729314094</v>
      </c>
      <c r="H104">
        <v>5.7349332035887803</v>
      </c>
      <c r="I104">
        <v>8.4646583014335501</v>
      </c>
      <c r="J104">
        <v>0.91112542387267603</v>
      </c>
      <c r="K104">
        <v>43.831020281817899</v>
      </c>
      <c r="L104">
        <v>0.48131195376951003</v>
      </c>
      <c r="M104">
        <v>0.20081996140633701</v>
      </c>
      <c r="N104">
        <v>7.7123653828310097</v>
      </c>
      <c r="O104">
        <v>21.096394007552799</v>
      </c>
    </row>
    <row r="105" spans="1:15">
      <c r="A105" t="s">
        <v>116</v>
      </c>
      <c r="B105">
        <v>23.754510490804599</v>
      </c>
      <c r="C105">
        <v>9.7416514518981394</v>
      </c>
      <c r="D105">
        <v>11.2249085825504</v>
      </c>
      <c r="E105">
        <v>2.5468490569841902</v>
      </c>
      <c r="F105">
        <v>0.89750821435549299</v>
      </c>
      <c r="G105">
        <v>4.8940189034303998</v>
      </c>
      <c r="H105">
        <v>3.8320510685528801</v>
      </c>
      <c r="I105">
        <v>4.2678710227352603</v>
      </c>
      <c r="J105">
        <v>0.86190076307276897</v>
      </c>
      <c r="K105">
        <v>17.584504491972201</v>
      </c>
      <c r="L105">
        <v>0.41325457644619601</v>
      </c>
      <c r="M105">
        <v>0.18098734863679</v>
      </c>
      <c r="N105">
        <v>3.6784812911916802</v>
      </c>
      <c r="O105">
        <v>7.2668769558462198</v>
      </c>
    </row>
    <row r="106" spans="1:15">
      <c r="A106" t="s">
        <v>117</v>
      </c>
      <c r="B106">
        <v>12.953746560051901</v>
      </c>
      <c r="C106">
        <v>6.2209245673689999</v>
      </c>
      <c r="D106">
        <v>2.2456245568422202</v>
      </c>
      <c r="E106">
        <v>1.3844006944085201</v>
      </c>
      <c r="F106">
        <v>0.64387067798291098</v>
      </c>
      <c r="G106">
        <v>1.7358501027438</v>
      </c>
      <c r="H106">
        <v>1.4339718736502101</v>
      </c>
      <c r="I106">
        <v>1.7504665448285399</v>
      </c>
      <c r="J106">
        <v>0.76983910384114695</v>
      </c>
      <c r="K106">
        <v>9.4439848285618702</v>
      </c>
      <c r="L106">
        <v>0.42899953109050298</v>
      </c>
      <c r="M106">
        <v>0.32514641258992899</v>
      </c>
      <c r="N106">
        <v>1.3475775961747101</v>
      </c>
      <c r="O106">
        <v>4.0514650630788704</v>
      </c>
    </row>
    <row r="107" spans="1:15">
      <c r="A107" t="s">
        <v>118</v>
      </c>
      <c r="B107">
        <v>58.242602616103802</v>
      </c>
      <c r="C107">
        <v>21.506896638128701</v>
      </c>
      <c r="D107">
        <v>11.261987725737299</v>
      </c>
      <c r="E107">
        <v>1.6912023862055801</v>
      </c>
      <c r="F107">
        <v>1.63894087490345</v>
      </c>
      <c r="G107">
        <v>6.87062574038222</v>
      </c>
      <c r="H107">
        <v>8.0508963832863891</v>
      </c>
      <c r="I107">
        <v>7.8828373480198</v>
      </c>
      <c r="J107">
        <v>0.74635597416034205</v>
      </c>
      <c r="K107">
        <v>39.223255085285999</v>
      </c>
      <c r="L107">
        <v>0.44689680803318399</v>
      </c>
      <c r="M107">
        <v>0.14708624480827601</v>
      </c>
      <c r="N107">
        <v>5.8834027480288498</v>
      </c>
      <c r="O107">
        <v>17.5287474982857</v>
      </c>
    </row>
    <row r="108" spans="1:15">
      <c r="A108" t="s">
        <v>119</v>
      </c>
      <c r="B108">
        <v>61.196724593255702</v>
      </c>
      <c r="C108">
        <v>22.1915813313847</v>
      </c>
      <c r="D108">
        <v>7.2954776782743904</v>
      </c>
      <c r="E108">
        <v>2.1116715258576901</v>
      </c>
      <c r="F108">
        <v>3.9788849284315</v>
      </c>
      <c r="G108">
        <v>5.9909686472044097</v>
      </c>
      <c r="H108">
        <v>5.5224752605003697</v>
      </c>
      <c r="I108">
        <v>14.6043245853577</v>
      </c>
      <c r="J108">
        <v>0.85827529484797205</v>
      </c>
      <c r="K108">
        <v>35.984754549326297</v>
      </c>
      <c r="L108">
        <v>0.46840359766538198</v>
      </c>
      <c r="M108">
        <v>0.14789670702112501</v>
      </c>
      <c r="N108">
        <v>12.534530989553399</v>
      </c>
      <c r="O108">
        <v>16.8553884920101</v>
      </c>
    </row>
    <row r="109" spans="1:15">
      <c r="A109" t="s">
        <v>120</v>
      </c>
      <c r="B109">
        <v>50.644464150815999</v>
      </c>
      <c r="C109">
        <v>9.8166102033189908</v>
      </c>
      <c r="D109">
        <v>5.9622357379701896</v>
      </c>
      <c r="E109">
        <v>1.7636869741427099</v>
      </c>
      <c r="F109">
        <v>1.0499324024266099</v>
      </c>
      <c r="G109">
        <v>9.74007452118299</v>
      </c>
      <c r="H109">
        <v>4.2903621944329204</v>
      </c>
      <c r="I109">
        <v>3.99586409626763</v>
      </c>
      <c r="J109">
        <v>0.85034857325637203</v>
      </c>
      <c r="K109">
        <v>38.003483841685501</v>
      </c>
      <c r="L109">
        <v>0.42971804496311999</v>
      </c>
      <c r="M109">
        <v>0.140007986568392</v>
      </c>
      <c r="N109">
        <v>3.3978773331875498</v>
      </c>
      <c r="O109">
        <v>16.3307827782366</v>
      </c>
    </row>
    <row r="110" spans="1:15">
      <c r="A110" t="s">
        <v>121</v>
      </c>
      <c r="B110">
        <v>29.165064277594698</v>
      </c>
      <c r="C110">
        <v>8.36839471873237</v>
      </c>
      <c r="D110">
        <v>17.1739740960363</v>
      </c>
      <c r="E110">
        <v>3.41190016959384</v>
      </c>
      <c r="F110">
        <v>1.11448695299186</v>
      </c>
      <c r="G110">
        <v>3.2995373580040801</v>
      </c>
      <c r="H110">
        <v>5.6343251365973996</v>
      </c>
      <c r="I110">
        <v>3.32819909455056</v>
      </c>
      <c r="J110">
        <v>0.79848896272657499</v>
      </c>
      <c r="K110">
        <v>24.383065952952499</v>
      </c>
      <c r="L110">
        <v>0.404046658506513</v>
      </c>
      <c r="M110">
        <v>0.191698110504672</v>
      </c>
      <c r="N110">
        <v>2.6575302427551999</v>
      </c>
      <c r="O110">
        <v>9.8518963224344205</v>
      </c>
    </row>
    <row r="111" spans="1:15">
      <c r="A111" t="s">
        <v>122</v>
      </c>
      <c r="B111">
        <v>8.4707590329135396</v>
      </c>
      <c r="C111">
        <v>6.5933459993102703</v>
      </c>
      <c r="D111">
        <v>1.2982204675945199</v>
      </c>
      <c r="E111">
        <v>0.84346246554027704</v>
      </c>
      <c r="F111">
        <v>0.73306112484688801</v>
      </c>
      <c r="G111">
        <v>0.215514383265721</v>
      </c>
      <c r="H111">
        <v>1.0870086141026101</v>
      </c>
      <c r="I111">
        <v>1.1584672845811701</v>
      </c>
      <c r="J111">
        <v>0.72681178101732302</v>
      </c>
      <c r="K111">
        <v>3.2035901543391399</v>
      </c>
      <c r="L111">
        <v>0.52935809618885199</v>
      </c>
      <c r="M111">
        <v>0.44889764536162802</v>
      </c>
      <c r="N111">
        <v>0.84198767035674504</v>
      </c>
      <c r="O111">
        <v>1.69584638507032</v>
      </c>
    </row>
    <row r="112" spans="1:15">
      <c r="A112" t="s">
        <v>123</v>
      </c>
      <c r="B112">
        <v>23.0556516267362</v>
      </c>
      <c r="C112">
        <v>26.191018906675598</v>
      </c>
      <c r="D112">
        <v>7.7444665178243799</v>
      </c>
      <c r="E112">
        <v>1.8659668053334799</v>
      </c>
      <c r="F112">
        <v>2.0297474414856498</v>
      </c>
      <c r="G112">
        <v>7.7274975662092196E-2</v>
      </c>
      <c r="H112">
        <v>2.7830148454614601</v>
      </c>
      <c r="I112">
        <v>5.6932648481344597</v>
      </c>
      <c r="J112">
        <v>0.60498786208468702</v>
      </c>
      <c r="K112">
        <v>13.712259203829101</v>
      </c>
      <c r="L112">
        <v>0.57526943858655499</v>
      </c>
      <c r="M112">
        <v>0.105809805520692</v>
      </c>
      <c r="N112">
        <v>3.4443561287547699</v>
      </c>
      <c r="O112">
        <v>7.8882436539401199</v>
      </c>
    </row>
    <row r="113" spans="1:15">
      <c r="A113" t="s">
        <v>124</v>
      </c>
      <c r="B113">
        <v>13.8686183476145</v>
      </c>
      <c r="C113">
        <v>6.3615406015950597</v>
      </c>
      <c r="D113">
        <v>2.0912561973781898</v>
      </c>
      <c r="E113">
        <v>1.2977247301461401</v>
      </c>
      <c r="F113">
        <v>0.47262823474469001</v>
      </c>
      <c r="G113">
        <v>1.8369914056449099</v>
      </c>
      <c r="H113">
        <v>1.80221623098592</v>
      </c>
      <c r="I113">
        <v>2.48026117212902</v>
      </c>
      <c r="J113">
        <v>0.78275687993518195</v>
      </c>
      <c r="K113">
        <v>9.6777050925177601</v>
      </c>
      <c r="L113">
        <v>0.440051448316997</v>
      </c>
      <c r="M113">
        <v>0.37105023998352998</v>
      </c>
      <c r="N113">
        <v>1.9414414965200899</v>
      </c>
      <c r="O113">
        <v>4.2586881423472196</v>
      </c>
    </row>
    <row r="114" spans="1:15">
      <c r="A114" t="s">
        <v>125</v>
      </c>
      <c r="B114">
        <v>60.584862610737197</v>
      </c>
      <c r="C114">
        <v>16.040093829198302</v>
      </c>
      <c r="D114">
        <v>18.039519175131201</v>
      </c>
      <c r="E114">
        <v>3.9805707752770001</v>
      </c>
      <c r="F114">
        <v>0.92567158880756595</v>
      </c>
      <c r="G114">
        <v>7.2428250776983401</v>
      </c>
      <c r="H114">
        <v>9.2222877772574599</v>
      </c>
      <c r="I114">
        <v>10.124656659228499</v>
      </c>
      <c r="J114">
        <v>0.76576011332915594</v>
      </c>
      <c r="K114">
        <v>35.941852085087497</v>
      </c>
      <c r="L114">
        <v>0.44330036594973399</v>
      </c>
      <c r="M114">
        <v>0.163375132762552</v>
      </c>
      <c r="N114">
        <v>7.7530582307896196</v>
      </c>
      <c r="O114">
        <v>15.9330361822305</v>
      </c>
    </row>
    <row r="115" spans="1:15">
      <c r="A115" t="s">
        <v>126</v>
      </c>
      <c r="B115">
        <v>19.898493814824899</v>
      </c>
      <c r="C115">
        <v>14.739830621849199</v>
      </c>
      <c r="D115">
        <v>4.3358414280926496</v>
      </c>
      <c r="E115">
        <v>0.67160494305594998</v>
      </c>
      <c r="F115">
        <v>0.48318986749530302</v>
      </c>
      <c r="G115">
        <v>4.2086574874135998</v>
      </c>
      <c r="H115">
        <v>2.86669540777579</v>
      </c>
      <c r="I115">
        <v>3.3871217973983998</v>
      </c>
      <c r="J115">
        <v>0.83964501418995197</v>
      </c>
      <c r="K115">
        <v>14.6092861901751</v>
      </c>
      <c r="L115">
        <v>0.42451444666562999</v>
      </c>
      <c r="M115">
        <v>0.24797353812206899</v>
      </c>
      <c r="N115">
        <v>2.8439799296396702</v>
      </c>
      <c r="O115">
        <v>6.20185304320204</v>
      </c>
    </row>
    <row r="116" spans="1:15">
      <c r="A116" t="s">
        <v>127</v>
      </c>
      <c r="B116">
        <v>47.038219397152297</v>
      </c>
      <c r="C116">
        <v>10.192527721829199</v>
      </c>
      <c r="D116">
        <v>10.147783155894</v>
      </c>
      <c r="E116">
        <v>3.1512743809063699</v>
      </c>
      <c r="F116">
        <v>1.00254498745811</v>
      </c>
      <c r="G116">
        <v>8.1198934562247995</v>
      </c>
      <c r="H116">
        <v>4.23839438757041</v>
      </c>
      <c r="I116">
        <v>5.8132103277975098</v>
      </c>
      <c r="J116">
        <v>0.77398421531749195</v>
      </c>
      <c r="K116">
        <v>36.609585089364202</v>
      </c>
      <c r="L116">
        <v>0.44793789828000602</v>
      </c>
      <c r="M116">
        <v>0.15144403711007601</v>
      </c>
      <c r="N116">
        <v>4.4993330340359003</v>
      </c>
      <c r="O116">
        <v>16.398820601832799</v>
      </c>
    </row>
    <row r="117" spans="1:15">
      <c r="A117" t="s">
        <v>128</v>
      </c>
      <c r="B117">
        <v>24.178412066100201</v>
      </c>
      <c r="C117">
        <v>14.616786293374799</v>
      </c>
      <c r="D117">
        <v>11.802150048098101</v>
      </c>
      <c r="E117">
        <v>2.9605103809347399</v>
      </c>
      <c r="F117">
        <v>2.1178982366724801</v>
      </c>
      <c r="G117">
        <v>2.1248904558310899</v>
      </c>
      <c r="H117">
        <v>3.8537344100964801</v>
      </c>
      <c r="I117">
        <v>4.7426720449388098</v>
      </c>
      <c r="J117">
        <v>0.69550602318927801</v>
      </c>
      <c r="K117">
        <v>18.641140533922702</v>
      </c>
      <c r="L117">
        <v>0.49044152425003701</v>
      </c>
      <c r="M117">
        <v>0.100993042565013</v>
      </c>
      <c r="N117">
        <v>3.2985569732663498</v>
      </c>
      <c r="O117">
        <v>9.1423893772162099</v>
      </c>
    </row>
    <row r="118" spans="1:15">
      <c r="A118" t="s">
        <v>129</v>
      </c>
      <c r="B118">
        <v>31.540313926066201</v>
      </c>
      <c r="C118">
        <v>24.668532983691101</v>
      </c>
      <c r="D118">
        <v>3.5424712826354399</v>
      </c>
      <c r="E118">
        <v>2.42372987362124</v>
      </c>
      <c r="F118">
        <v>3.7633401013708898</v>
      </c>
      <c r="G118">
        <v>0.34578475133013298</v>
      </c>
      <c r="H118">
        <v>3.5952812922053199</v>
      </c>
      <c r="I118">
        <v>7.8224372148402903</v>
      </c>
      <c r="J118">
        <v>0.73281343852911995</v>
      </c>
      <c r="K118">
        <v>21.580192325280901</v>
      </c>
      <c r="L118">
        <v>0.62194510937687897</v>
      </c>
      <c r="M118">
        <v>0.114778162609476</v>
      </c>
      <c r="N118">
        <v>5.7323871130852604</v>
      </c>
      <c r="O118">
        <v>13.4216950761209</v>
      </c>
    </row>
    <row r="119" spans="1:15">
      <c r="A119" t="s">
        <v>130</v>
      </c>
      <c r="B119">
        <v>55.695257625350898</v>
      </c>
      <c r="C119">
        <v>11.3146434717288</v>
      </c>
      <c r="D119">
        <v>13.9017405353024</v>
      </c>
      <c r="E119">
        <v>3.34397006091285</v>
      </c>
      <c r="F119">
        <v>0.781435471640052</v>
      </c>
      <c r="G119">
        <v>7.6299080891174098</v>
      </c>
      <c r="H119">
        <v>5.6740906883778699</v>
      </c>
      <c r="I119">
        <v>8.1878706586336101</v>
      </c>
      <c r="J119">
        <v>0.82779515955367899</v>
      </c>
      <c r="K119">
        <v>42.9637663737822</v>
      </c>
      <c r="L119">
        <v>0.43029485253069299</v>
      </c>
      <c r="M119">
        <v>0.1349855842172</v>
      </c>
      <c r="N119">
        <v>6.7778796982685003</v>
      </c>
      <c r="O119">
        <v>18.487087515969701</v>
      </c>
    </row>
    <row r="120" spans="1:15">
      <c r="A120" t="s">
        <v>131</v>
      </c>
      <c r="B120">
        <v>18.525534501357502</v>
      </c>
      <c r="C120">
        <v>9.1299667903853106</v>
      </c>
      <c r="D120">
        <v>2.2310513399884</v>
      </c>
      <c r="E120">
        <v>1.3863368946060799</v>
      </c>
      <c r="F120">
        <v>0.66091805939006298</v>
      </c>
      <c r="G120">
        <v>2.3199456764522601</v>
      </c>
      <c r="H120">
        <v>1.7255011948686401</v>
      </c>
      <c r="I120">
        <v>5.3797578597005904</v>
      </c>
      <c r="J120">
        <v>0.77547975869952301</v>
      </c>
      <c r="K120">
        <v>12.131230927962401</v>
      </c>
      <c r="L120">
        <v>0.42329439190921803</v>
      </c>
      <c r="M120">
        <v>0.20722430638822001</v>
      </c>
      <c r="N120">
        <v>4.17189332690248</v>
      </c>
      <c r="O120">
        <v>5.1350820187621498</v>
      </c>
    </row>
    <row r="121" spans="1:15">
      <c r="A121" t="s">
        <v>132</v>
      </c>
      <c r="B121">
        <v>60.6687940703141</v>
      </c>
      <c r="C121">
        <v>15.603605533644901</v>
      </c>
      <c r="D121">
        <v>13.7783227537301</v>
      </c>
      <c r="E121">
        <v>2.27781067112545</v>
      </c>
      <c r="F121">
        <v>0.78828438621508301</v>
      </c>
      <c r="G121">
        <v>8.3082192194667908</v>
      </c>
      <c r="H121">
        <v>7.5534642652378103</v>
      </c>
      <c r="I121">
        <v>7.6739432328143096</v>
      </c>
      <c r="J121">
        <v>0.86312375954598997</v>
      </c>
      <c r="K121">
        <v>40.627592678234997</v>
      </c>
      <c r="L121">
        <v>0.44880446076889902</v>
      </c>
      <c r="M121">
        <v>0.150243107014955</v>
      </c>
      <c r="N121">
        <v>6.6235627336491998</v>
      </c>
      <c r="O121">
        <v>18.233844824293701</v>
      </c>
    </row>
    <row r="122" spans="1:15">
      <c r="A122" t="s">
        <v>133</v>
      </c>
      <c r="B122">
        <v>8.8071093273529506</v>
      </c>
      <c r="C122">
        <v>2.6406981145584001</v>
      </c>
      <c r="D122">
        <v>1.85905925836594</v>
      </c>
      <c r="E122">
        <v>0.79312762935458103</v>
      </c>
      <c r="F122">
        <v>0.15812044939734099</v>
      </c>
      <c r="G122">
        <v>1.3137562925147199</v>
      </c>
      <c r="H122">
        <v>0.77837851328493801</v>
      </c>
      <c r="I122">
        <v>1.52767147253033</v>
      </c>
      <c r="J122">
        <v>0.72196429167371901</v>
      </c>
      <c r="K122">
        <v>6.2600834421979998</v>
      </c>
      <c r="L122">
        <v>0.466925333638953</v>
      </c>
      <c r="M122">
        <v>0.40740307296709499</v>
      </c>
      <c r="N122">
        <v>1.1029242525755001</v>
      </c>
      <c r="O122">
        <v>2.9229915498559902</v>
      </c>
    </row>
    <row r="123" spans="1:15">
      <c r="A123" t="s">
        <v>134</v>
      </c>
      <c r="B123">
        <v>15.0750266456134</v>
      </c>
      <c r="C123">
        <v>3.9051944727225498</v>
      </c>
      <c r="D123">
        <v>5.0821685300046697</v>
      </c>
      <c r="E123">
        <v>1.41390273496055</v>
      </c>
      <c r="F123">
        <v>0.27834343333419997</v>
      </c>
      <c r="G123">
        <v>1.8465204080544</v>
      </c>
      <c r="H123">
        <v>2.1474930455645702</v>
      </c>
      <c r="I123">
        <v>1.8224687436099101</v>
      </c>
      <c r="J123">
        <v>0.77066818292936301</v>
      </c>
      <c r="K123">
        <v>10.1468217142592</v>
      </c>
      <c r="L123">
        <v>0.40435038665478001</v>
      </c>
      <c r="M123">
        <v>0.27197101073003599</v>
      </c>
      <c r="N123">
        <v>1.40451867508341</v>
      </c>
      <c r="O123">
        <v>4.1028712834778496</v>
      </c>
    </row>
    <row r="124" spans="1:15">
      <c r="A124" t="s">
        <v>135</v>
      </c>
      <c r="B124">
        <v>21.4715091313027</v>
      </c>
      <c r="C124">
        <v>5.3612387577918996</v>
      </c>
      <c r="D124">
        <v>7.6899653218980202</v>
      </c>
      <c r="E124">
        <v>1.691554445912</v>
      </c>
      <c r="F124">
        <v>0.396960312497803</v>
      </c>
      <c r="G124">
        <v>2.9104867032854398</v>
      </c>
      <c r="H124">
        <v>2.1649230815310898</v>
      </c>
      <c r="I124">
        <v>2.5647215688059299</v>
      </c>
      <c r="J124">
        <v>0.84346041041682895</v>
      </c>
      <c r="K124">
        <v>13.763817171983</v>
      </c>
      <c r="L124">
        <v>0.44322050134902402</v>
      </c>
      <c r="M124">
        <v>0.259391302061176</v>
      </c>
      <c r="N124">
        <v>2.1632411070299402</v>
      </c>
      <c r="O124">
        <v>6.1004059474426198</v>
      </c>
    </row>
    <row r="125" spans="1:15">
      <c r="A125" t="s">
        <v>136</v>
      </c>
      <c r="B125">
        <v>19.630407256208599</v>
      </c>
      <c r="C125">
        <v>10.2820461536942</v>
      </c>
      <c r="D125">
        <v>3.8796836521875901</v>
      </c>
      <c r="E125">
        <v>2.21790950781498</v>
      </c>
      <c r="F125">
        <v>0.57733379400281104</v>
      </c>
      <c r="G125">
        <v>3.9719318964835999</v>
      </c>
      <c r="H125">
        <v>1.865588312928</v>
      </c>
      <c r="I125">
        <v>1.68223631817886</v>
      </c>
      <c r="J125">
        <v>0.77381402454775206</v>
      </c>
      <c r="K125">
        <v>14.4806307201266</v>
      </c>
      <c r="L125">
        <v>0.42858469812637001</v>
      </c>
      <c r="M125">
        <v>0.160604455057243</v>
      </c>
      <c r="N125">
        <v>1.3017380556103799</v>
      </c>
      <c r="O125">
        <v>6.2061767458649202</v>
      </c>
    </row>
    <row r="126" spans="1:15">
      <c r="A126" t="s">
        <v>137</v>
      </c>
      <c r="B126">
        <v>46.973993305848801</v>
      </c>
      <c r="C126">
        <v>10.9561145330684</v>
      </c>
      <c r="D126">
        <v>5.11281049740104</v>
      </c>
      <c r="E126">
        <v>3.2372689025017301</v>
      </c>
      <c r="F126">
        <v>1.6268549468659601</v>
      </c>
      <c r="G126">
        <v>7.31465976747445</v>
      </c>
      <c r="H126">
        <v>2.8743008727953798</v>
      </c>
      <c r="I126">
        <v>7.20663769057004</v>
      </c>
      <c r="J126">
        <v>0.86314648129625005</v>
      </c>
      <c r="K126">
        <v>31.641599193488801</v>
      </c>
      <c r="L126">
        <v>0.44751661378329</v>
      </c>
      <c r="M126">
        <v>0.102534931828219</v>
      </c>
      <c r="N126">
        <v>6.2203839645924601</v>
      </c>
      <c r="O126">
        <v>14.1601413257582</v>
      </c>
    </row>
    <row r="127" spans="1:15">
      <c r="A127" t="s">
        <v>138</v>
      </c>
      <c r="B127">
        <v>19.800269248354301</v>
      </c>
      <c r="C127">
        <v>12.3021507817142</v>
      </c>
      <c r="D127">
        <v>2.5930430735180798</v>
      </c>
      <c r="E127">
        <v>1.0610199348351099</v>
      </c>
      <c r="F127">
        <v>1.0621131310781899</v>
      </c>
      <c r="G127">
        <v>3.5639643656695199</v>
      </c>
      <c r="H127">
        <v>2.3604822619534702</v>
      </c>
      <c r="I127">
        <v>4.3429382608858003</v>
      </c>
      <c r="J127">
        <v>0.80776910882569997</v>
      </c>
      <c r="K127">
        <v>14.093738594973599</v>
      </c>
      <c r="L127">
        <v>0.45074168289696698</v>
      </c>
      <c r="M127">
        <v>0.14115535661588699</v>
      </c>
      <c r="N127">
        <v>3.5080913686807502</v>
      </c>
      <c r="O127">
        <v>6.3526354526083599</v>
      </c>
    </row>
    <row r="128" spans="1:15">
      <c r="A128" t="s">
        <v>139</v>
      </c>
      <c r="B128">
        <v>10.3313272069701</v>
      </c>
      <c r="C128">
        <v>4.6116058189511104</v>
      </c>
      <c r="D128">
        <v>1.77233238522659</v>
      </c>
      <c r="E128">
        <v>0.80581194008865398</v>
      </c>
      <c r="F128">
        <v>0.31166913061863699</v>
      </c>
      <c r="G128">
        <v>1.3342291805970601</v>
      </c>
      <c r="H128">
        <v>1.27182006195325</v>
      </c>
      <c r="I128">
        <v>1.6650410678483301</v>
      </c>
      <c r="J128">
        <v>0.71931816486270295</v>
      </c>
      <c r="K128">
        <v>7.1256381212060296</v>
      </c>
      <c r="L128">
        <v>0.41661637893770898</v>
      </c>
      <c r="M128">
        <v>0.47674656650942399</v>
      </c>
      <c r="N128">
        <v>1.1976942853457</v>
      </c>
      <c r="O128">
        <v>2.9686575516773601</v>
      </c>
    </row>
    <row r="129" spans="1:15">
      <c r="A129" t="s">
        <v>140</v>
      </c>
      <c r="B129">
        <v>9.8512638127154997</v>
      </c>
      <c r="C129">
        <v>2.8370524908992398</v>
      </c>
      <c r="D129">
        <v>3.7183323557275498</v>
      </c>
      <c r="E129">
        <v>0.83255079802606402</v>
      </c>
      <c r="F129">
        <v>0.16942259205681101</v>
      </c>
      <c r="G129">
        <v>1.3027980130908301</v>
      </c>
      <c r="H129">
        <v>1.8917600261413601</v>
      </c>
      <c r="I129">
        <v>1.2075165826458101</v>
      </c>
      <c r="J129">
        <v>0.79067159743886295</v>
      </c>
      <c r="K129">
        <v>6.1457477963378899</v>
      </c>
      <c r="L129">
        <v>0.40855477944112001</v>
      </c>
      <c r="M129">
        <v>0.58126583831812095</v>
      </c>
      <c r="N129">
        <v>0.95474906533448101</v>
      </c>
      <c r="O129">
        <v>2.51087463543357</v>
      </c>
    </row>
    <row r="130" spans="1:15">
      <c r="A130" t="s">
        <v>141</v>
      </c>
      <c r="B130">
        <v>9.4805575507128292</v>
      </c>
      <c r="C130">
        <v>4.1872475306207502</v>
      </c>
      <c r="D130">
        <v>4.5211242297331804</v>
      </c>
      <c r="E130">
        <v>0.96376727466208201</v>
      </c>
      <c r="F130">
        <v>0.21650016240595499</v>
      </c>
      <c r="G130">
        <v>0.36438618472517897</v>
      </c>
      <c r="H130">
        <v>1.8664609817475499</v>
      </c>
      <c r="I130">
        <v>1.25356409250502</v>
      </c>
      <c r="J130">
        <v>0.74648954544366097</v>
      </c>
      <c r="K130">
        <v>6.1451151346483401</v>
      </c>
      <c r="L130">
        <v>0.42636080460378301</v>
      </c>
      <c r="M130">
        <v>0.43205413588835001</v>
      </c>
      <c r="N130">
        <v>0.93577248959857395</v>
      </c>
      <c r="O130">
        <v>2.6200362331915499</v>
      </c>
    </row>
    <row r="131" spans="1:15">
      <c r="A131" t="s">
        <v>142</v>
      </c>
      <c r="B131">
        <v>22.913533970850398</v>
      </c>
      <c r="C131">
        <v>10.8532250657201</v>
      </c>
      <c r="D131">
        <v>5.5264427295193599</v>
      </c>
      <c r="E131">
        <v>1.4579240983696</v>
      </c>
      <c r="F131">
        <v>0.89116910335734201</v>
      </c>
      <c r="G131">
        <v>1.2821044505830399</v>
      </c>
      <c r="H131">
        <v>3.0908757755237999</v>
      </c>
      <c r="I131">
        <v>4.3587222887374697</v>
      </c>
      <c r="J131">
        <v>0.72679676293297402</v>
      </c>
      <c r="K131">
        <v>13.8471433735902</v>
      </c>
      <c r="L131">
        <v>0.519425628407722</v>
      </c>
      <c r="M131">
        <v>0.13386967774393699</v>
      </c>
      <c r="N131">
        <v>3.1679052499782001</v>
      </c>
      <c r="O131">
        <v>7.1925611484789096</v>
      </c>
    </row>
    <row r="132" spans="1:15">
      <c r="A132" t="s">
        <v>143</v>
      </c>
      <c r="B132">
        <v>25.158580455759601</v>
      </c>
      <c r="C132">
        <v>6.7613645453704496</v>
      </c>
      <c r="D132">
        <v>6.7003925797078399</v>
      </c>
      <c r="E132">
        <v>1.99787202838643</v>
      </c>
      <c r="F132">
        <v>0.51469807102933796</v>
      </c>
      <c r="G132">
        <v>3.41227621382607</v>
      </c>
      <c r="H132">
        <v>3.2123147418974001</v>
      </c>
      <c r="I132">
        <v>3.2342459726486599</v>
      </c>
      <c r="J132">
        <v>0.79997293687195603</v>
      </c>
      <c r="K132">
        <v>20.8773840577147</v>
      </c>
      <c r="L132">
        <v>0.41541080090196297</v>
      </c>
      <c r="M132">
        <v>0.12687605270042501</v>
      </c>
      <c r="N132">
        <v>2.5873092493060401</v>
      </c>
      <c r="O132">
        <v>8.6726908321531706</v>
      </c>
    </row>
    <row r="133" spans="1:15">
      <c r="A133" t="s">
        <v>144</v>
      </c>
      <c r="B133">
        <v>38.081373359612797</v>
      </c>
      <c r="C133">
        <v>10.258974672114</v>
      </c>
      <c r="D133">
        <v>17.073994024075901</v>
      </c>
      <c r="E133">
        <v>3.4538363103481302</v>
      </c>
      <c r="F133">
        <v>0.38708802831130501</v>
      </c>
      <c r="G133">
        <v>2.3092593287400298</v>
      </c>
      <c r="H133">
        <v>4.80498708660605</v>
      </c>
      <c r="I133">
        <v>7.4719516753755704</v>
      </c>
      <c r="J133">
        <v>0.83408160987179303</v>
      </c>
      <c r="K133">
        <v>31.717657497624099</v>
      </c>
      <c r="L133">
        <v>0.45406738247144202</v>
      </c>
      <c r="M133">
        <v>0.110363737947222</v>
      </c>
      <c r="N133">
        <v>6.2322174822815004</v>
      </c>
      <c r="O133">
        <v>14.4019537180718</v>
      </c>
    </row>
    <row r="134" spans="1:15">
      <c r="A134" t="s">
        <v>145</v>
      </c>
      <c r="B134">
        <v>82.1669921621599</v>
      </c>
      <c r="C134">
        <v>9.9553379785766207</v>
      </c>
      <c r="D134">
        <v>29.327019370116101</v>
      </c>
      <c r="E134">
        <v>3.1055977335301601</v>
      </c>
      <c r="F134">
        <v>0.37352141087365898</v>
      </c>
      <c r="G134">
        <v>6.3346169722697399</v>
      </c>
      <c r="H134">
        <v>12.011584993895401</v>
      </c>
      <c r="I134">
        <v>26.342038142664901</v>
      </c>
      <c r="J134">
        <v>0.90099024978180897</v>
      </c>
      <c r="K134">
        <v>55.6987805837257</v>
      </c>
      <c r="L134">
        <v>0.44216278558968197</v>
      </c>
      <c r="M134">
        <v>0.127591799890545</v>
      </c>
      <c r="N134">
        <v>23.7339195259216</v>
      </c>
      <c r="O134">
        <v>24.6279279768486</v>
      </c>
    </row>
    <row r="135" spans="1:15">
      <c r="A135" t="s">
        <v>146</v>
      </c>
      <c r="B135">
        <v>20.365505058901299</v>
      </c>
      <c r="C135">
        <v>12.8419499222385</v>
      </c>
      <c r="D135">
        <v>4.0347034374343496</v>
      </c>
      <c r="E135">
        <v>1.8127192262387599</v>
      </c>
      <c r="F135">
        <v>1.79992796451708</v>
      </c>
      <c r="G135">
        <v>4.03045667635228</v>
      </c>
      <c r="H135">
        <v>2.3528068537400602</v>
      </c>
      <c r="I135">
        <v>1.25844248023368</v>
      </c>
      <c r="J135">
        <v>0.73228789254580995</v>
      </c>
      <c r="K135">
        <v>16.0820841169033</v>
      </c>
      <c r="L135">
        <v>0.439310375030594</v>
      </c>
      <c r="M135">
        <v>0.132777272647466</v>
      </c>
      <c r="N135">
        <v>0.92154219174044905</v>
      </c>
      <c r="O135">
        <v>7.0650264046703803</v>
      </c>
    </row>
    <row r="136" spans="1:15">
      <c r="A136" t="s">
        <v>147</v>
      </c>
      <c r="B136">
        <v>6.7341865172484496</v>
      </c>
      <c r="C136">
        <v>4.85552150201167</v>
      </c>
      <c r="D136">
        <v>1.0132314864624099</v>
      </c>
      <c r="E136">
        <v>0.34940437742928798</v>
      </c>
      <c r="F136">
        <v>0.76450031553328701</v>
      </c>
      <c r="G136">
        <v>0.34799660338009297</v>
      </c>
      <c r="H136">
        <v>0.93046570579174903</v>
      </c>
      <c r="I136">
        <v>1.00931278464175</v>
      </c>
      <c r="J136">
        <v>0.70536147855005804</v>
      </c>
      <c r="K136">
        <v>3.36103204810468</v>
      </c>
      <c r="L136">
        <v>0.54963061458460105</v>
      </c>
      <c r="M136">
        <v>0.53840809146611501</v>
      </c>
      <c r="N136">
        <v>0.71193035809438598</v>
      </c>
      <c r="O136">
        <v>1.8473261102383101</v>
      </c>
    </row>
    <row r="137" spans="1:15">
      <c r="A137" t="s">
        <v>148</v>
      </c>
      <c r="B137">
        <v>43.642258935225698</v>
      </c>
      <c r="C137">
        <v>17.152132908374401</v>
      </c>
      <c r="D137">
        <v>7.7262180441942601</v>
      </c>
      <c r="E137">
        <v>2.30556267466853</v>
      </c>
      <c r="F137">
        <v>1.50618060440737</v>
      </c>
      <c r="G137">
        <v>4.9513817219193301</v>
      </c>
      <c r="H137">
        <v>4.0980478570369003</v>
      </c>
      <c r="I137">
        <v>5.2797528043754802</v>
      </c>
      <c r="J137">
        <v>0.86518555604695102</v>
      </c>
      <c r="K137">
        <v>32.406796616518101</v>
      </c>
      <c r="L137">
        <v>0.48594522293711601</v>
      </c>
      <c r="M137">
        <v>0.114074634874992</v>
      </c>
      <c r="N137">
        <v>4.5679658658440498</v>
      </c>
      <c r="O137">
        <v>15.7479280064917</v>
      </c>
    </row>
    <row r="138" spans="1:15">
      <c r="A138" t="s">
        <v>149</v>
      </c>
      <c r="B138">
        <v>37.882975787017898</v>
      </c>
      <c r="C138">
        <v>9.2387147080689598</v>
      </c>
      <c r="D138">
        <v>4.9019095871049503</v>
      </c>
      <c r="E138">
        <v>1.9096233304402599</v>
      </c>
      <c r="F138">
        <v>0.46113737280637701</v>
      </c>
      <c r="G138">
        <v>7.72547533140777</v>
      </c>
      <c r="H138">
        <v>2.2429444299611698</v>
      </c>
      <c r="I138">
        <v>5.56411547119923</v>
      </c>
      <c r="J138">
        <v>0.78484858908603305</v>
      </c>
      <c r="K138">
        <v>30.523871903888601</v>
      </c>
      <c r="L138">
        <v>0.40170003110553298</v>
      </c>
      <c r="M138">
        <v>0.12689876262546401</v>
      </c>
      <c r="N138">
        <v>4.3669881770824901</v>
      </c>
      <c r="O138">
        <v>12.261440293253299</v>
      </c>
    </row>
    <row r="139" spans="1:15">
      <c r="A139" t="s">
        <v>150</v>
      </c>
      <c r="B139">
        <v>25.3090496280205</v>
      </c>
      <c r="C139">
        <v>16.7927092011283</v>
      </c>
      <c r="D139">
        <v>1.83624818178507</v>
      </c>
      <c r="E139">
        <v>0.97532463186203999</v>
      </c>
      <c r="F139">
        <v>1.5001355560460501</v>
      </c>
      <c r="G139">
        <v>1.4622723237391499</v>
      </c>
      <c r="H139">
        <v>2.2019567513267702</v>
      </c>
      <c r="I139">
        <v>4.7983714217601197</v>
      </c>
      <c r="J139">
        <v>0.72891692869993796</v>
      </c>
      <c r="K139">
        <v>16.445979076976698</v>
      </c>
      <c r="L139">
        <v>0.61135612488443403</v>
      </c>
      <c r="M139">
        <v>0.20695997023816201</v>
      </c>
      <c r="N139">
        <v>3.49761415951094</v>
      </c>
      <c r="O139">
        <v>10.054350038431</v>
      </c>
    </row>
    <row r="140" spans="1:15">
      <c r="A140" t="s">
        <v>151</v>
      </c>
      <c r="B140">
        <v>13.162082163197599</v>
      </c>
      <c r="C140">
        <v>4.4641452393632699</v>
      </c>
      <c r="D140">
        <v>2.4674090448614301</v>
      </c>
      <c r="E140">
        <v>0.95696171981559497</v>
      </c>
      <c r="F140">
        <v>0.30647855219792203</v>
      </c>
      <c r="G140">
        <v>2.30971040840305</v>
      </c>
      <c r="H140">
        <v>0.986814374117992</v>
      </c>
      <c r="I140">
        <v>0.76212231785593698</v>
      </c>
      <c r="J140">
        <v>0.82436715290498797</v>
      </c>
      <c r="K140">
        <v>7.1049161487288002</v>
      </c>
      <c r="L140">
        <v>0.40919163144093601</v>
      </c>
      <c r="M140">
        <v>0.52395862785993297</v>
      </c>
      <c r="N140">
        <v>0.62826860533624895</v>
      </c>
      <c r="O140">
        <v>2.9072722301493901</v>
      </c>
    </row>
    <row r="141" spans="1:15">
      <c r="A141" t="s">
        <v>152</v>
      </c>
      <c r="B141">
        <v>21.9843476804873</v>
      </c>
      <c r="C141">
        <v>7.94583590469506</v>
      </c>
      <c r="D141">
        <v>9.6255119531225706</v>
      </c>
      <c r="E141">
        <v>2.3143490382376402</v>
      </c>
      <c r="F141">
        <v>0.68486170475254105</v>
      </c>
      <c r="G141">
        <v>2.44968412027906</v>
      </c>
      <c r="H141">
        <v>3.9677532561058402</v>
      </c>
      <c r="I141">
        <v>4.10809218755593</v>
      </c>
      <c r="J141">
        <v>0.75720350752328602</v>
      </c>
      <c r="K141">
        <v>15.1987980613132</v>
      </c>
      <c r="L141">
        <v>0.41345018904771402</v>
      </c>
      <c r="M141">
        <v>0.26694206911217799</v>
      </c>
      <c r="N141">
        <v>3.11066181364636</v>
      </c>
      <c r="O141">
        <v>6.2839459317480104</v>
      </c>
    </row>
    <row r="142" spans="1:15">
      <c r="A142" t="s">
        <v>153</v>
      </c>
      <c r="B142">
        <v>6.2321392161160301</v>
      </c>
      <c r="C142">
        <v>3.6479447139008698</v>
      </c>
      <c r="D142">
        <v>1.25933114726051</v>
      </c>
      <c r="E142">
        <v>0.59094920482043301</v>
      </c>
      <c r="F142">
        <v>0.236464994598865</v>
      </c>
      <c r="G142">
        <v>0.181340360010008</v>
      </c>
      <c r="H142">
        <v>1.08504107649499</v>
      </c>
      <c r="I142">
        <v>0.85615013897116998</v>
      </c>
      <c r="J142">
        <v>0.65984444831918099</v>
      </c>
      <c r="K142">
        <v>3.4228383799101101</v>
      </c>
      <c r="L142">
        <v>0.45267629657956199</v>
      </c>
      <c r="M142">
        <v>0.56237377150494405</v>
      </c>
      <c r="N142">
        <v>0.56492591612782195</v>
      </c>
      <c r="O142">
        <v>1.5494378016081001</v>
      </c>
    </row>
    <row r="143" spans="1:15">
      <c r="A143" t="s">
        <v>154</v>
      </c>
      <c r="B143">
        <v>10.029754500897599</v>
      </c>
      <c r="C143">
        <v>7.2874566023839096</v>
      </c>
      <c r="D143">
        <v>3.2040036865746599</v>
      </c>
      <c r="E143">
        <v>2.2223474473665199</v>
      </c>
      <c r="F143">
        <v>0.394023601791887</v>
      </c>
      <c r="G143">
        <v>0.56124621718895296</v>
      </c>
      <c r="H143">
        <v>1.89685724566511</v>
      </c>
      <c r="I143">
        <v>1.22382294780995</v>
      </c>
      <c r="J143">
        <v>0.58480738078152406</v>
      </c>
      <c r="K143">
        <v>6.0740454439153302</v>
      </c>
      <c r="L143">
        <v>0.50806398491734694</v>
      </c>
      <c r="M143">
        <v>0.35907263752495899</v>
      </c>
      <c r="N143">
        <v>0.715700692649062</v>
      </c>
      <c r="O143">
        <v>3.0860037328046701</v>
      </c>
    </row>
    <row r="144" spans="1:15">
      <c r="A144" t="s">
        <v>155</v>
      </c>
      <c r="B144">
        <v>11.274726555310499</v>
      </c>
      <c r="C144">
        <v>6.6393921983159201</v>
      </c>
      <c r="D144">
        <v>1.8177041118752499</v>
      </c>
      <c r="E144">
        <v>0.69643734063570095</v>
      </c>
      <c r="F144">
        <v>0.53905778098170198</v>
      </c>
      <c r="G144">
        <v>0.89535603609404901</v>
      </c>
      <c r="H144">
        <v>1.4016382821429301</v>
      </c>
      <c r="I144">
        <v>1.3630661804454101</v>
      </c>
      <c r="J144">
        <v>0.67532391105732004</v>
      </c>
      <c r="K144">
        <v>7.0339882085048702</v>
      </c>
      <c r="L144">
        <v>0.52060751723776499</v>
      </c>
      <c r="M144">
        <v>0.437429204354087</v>
      </c>
      <c r="N144">
        <v>0.92051118400835796</v>
      </c>
      <c r="O144">
        <v>3.6619471375094399</v>
      </c>
    </row>
    <row r="145" spans="1:15">
      <c r="A145" t="s">
        <v>156</v>
      </c>
      <c r="B145">
        <v>20.2289994629853</v>
      </c>
      <c r="C145">
        <v>6.28478921788557</v>
      </c>
      <c r="D145">
        <v>3.8810028688418599</v>
      </c>
      <c r="E145">
        <v>1.4636814490726</v>
      </c>
      <c r="F145">
        <v>0.47420563221213402</v>
      </c>
      <c r="G145">
        <v>4.0936946610790299</v>
      </c>
      <c r="H145">
        <v>1.99587959673059</v>
      </c>
      <c r="I145">
        <v>2.2514997774952201</v>
      </c>
      <c r="J145">
        <v>0.82677427618545696</v>
      </c>
      <c r="K145">
        <v>14.4156780309902</v>
      </c>
      <c r="L145">
        <v>0.41234787182349297</v>
      </c>
      <c r="M145">
        <v>0.22450848973356999</v>
      </c>
      <c r="N145">
        <v>1.86148209887033</v>
      </c>
      <c r="O145">
        <v>5.9442741569715301</v>
      </c>
    </row>
    <row r="146" spans="1:15">
      <c r="A146" t="s">
        <v>157</v>
      </c>
      <c r="B146">
        <v>19.368518217778799</v>
      </c>
      <c r="C146">
        <v>6.3101500792900103</v>
      </c>
      <c r="D146">
        <v>3.1650578962048601</v>
      </c>
      <c r="E146">
        <v>1.7064958954695</v>
      </c>
      <c r="F146">
        <v>0.54882542622140895</v>
      </c>
      <c r="G146">
        <v>3.85458574407946</v>
      </c>
      <c r="H146">
        <v>2.0744556006575801</v>
      </c>
      <c r="I146">
        <v>1.99674292810826</v>
      </c>
      <c r="J146">
        <v>0.80383639458915301</v>
      </c>
      <c r="K146">
        <v>14.858266475150501</v>
      </c>
      <c r="L146">
        <v>0.42576550474237002</v>
      </c>
      <c r="M146">
        <v>0.21716644655254699</v>
      </c>
      <c r="N146">
        <v>1.60505463625193</v>
      </c>
      <c r="O146">
        <v>6.32613732538909</v>
      </c>
    </row>
    <row r="147" spans="1:15">
      <c r="A147" t="s">
        <v>158</v>
      </c>
      <c r="B147">
        <v>29.718902743735601</v>
      </c>
      <c r="C147">
        <v>10.9473738175355</v>
      </c>
      <c r="D147">
        <v>7.3327185440162799</v>
      </c>
      <c r="E147">
        <v>1.7182260110216101</v>
      </c>
      <c r="F147">
        <v>0.78743585526422499</v>
      </c>
      <c r="G147">
        <v>3.3163975862034798</v>
      </c>
      <c r="H147">
        <v>3.4039334876975098</v>
      </c>
      <c r="I147">
        <v>4.7173635651795198</v>
      </c>
      <c r="J147">
        <v>0.79436822346916502</v>
      </c>
      <c r="K147">
        <v>22.572745386445298</v>
      </c>
      <c r="L147">
        <v>0.48887172047162702</v>
      </c>
      <c r="M147">
        <v>0.10916204889181701</v>
      </c>
      <c r="N147">
        <v>3.74732371472982</v>
      </c>
      <c r="O147">
        <v>11.0351768728395</v>
      </c>
    </row>
    <row r="148" spans="1:15">
      <c r="A148" t="s">
        <v>159</v>
      </c>
      <c r="B148">
        <v>25.100552479211899</v>
      </c>
      <c r="C148">
        <v>7.9718282922894099</v>
      </c>
      <c r="D148">
        <v>4.1825493361231398</v>
      </c>
      <c r="E148">
        <v>1.7196476335728601</v>
      </c>
      <c r="F148">
        <v>0.88672586690759903</v>
      </c>
      <c r="G148">
        <v>4.0734944323565596</v>
      </c>
      <c r="H148">
        <v>3.1696946467709601</v>
      </c>
      <c r="I148">
        <v>3.0663176040714402</v>
      </c>
      <c r="J148">
        <v>0.78833351698920096</v>
      </c>
      <c r="K148">
        <v>18.347552262100098</v>
      </c>
      <c r="L148">
        <v>0.44264605289983999</v>
      </c>
      <c r="M148">
        <v>0.215982465029808</v>
      </c>
      <c r="N148">
        <v>2.4172809410235399</v>
      </c>
      <c r="O148">
        <v>8.1214715891921898</v>
      </c>
    </row>
    <row r="149" spans="1:15">
      <c r="A149" t="s">
        <v>160</v>
      </c>
      <c r="B149">
        <v>61.080356451877698</v>
      </c>
      <c r="C149">
        <v>11.000204199646101</v>
      </c>
      <c r="D149">
        <v>26.346084823460099</v>
      </c>
      <c r="E149">
        <v>4.8260493590812397</v>
      </c>
      <c r="F149">
        <v>1.3544632005237001</v>
      </c>
      <c r="G149">
        <v>8.4318394045049807</v>
      </c>
      <c r="H149">
        <v>7.32543111969514</v>
      </c>
      <c r="I149">
        <v>9.4378225168142293</v>
      </c>
      <c r="J149">
        <v>0.87266650779894595</v>
      </c>
      <c r="K149">
        <v>38.428427745038199</v>
      </c>
      <c r="L149">
        <v>0.48004247737343703</v>
      </c>
      <c r="M149">
        <v>9.6350656063410894E-2</v>
      </c>
      <c r="N149">
        <v>8.2360716169745292</v>
      </c>
      <c r="O149">
        <v>18.4472776562943</v>
      </c>
    </row>
    <row r="150" spans="1:15">
      <c r="A150" t="s">
        <v>161</v>
      </c>
      <c r="B150">
        <v>8.9511446799945809</v>
      </c>
      <c r="C150">
        <v>2.9569623621714198</v>
      </c>
      <c r="D150">
        <v>1.6150931812979199</v>
      </c>
      <c r="E150">
        <v>0.53408632332643402</v>
      </c>
      <c r="F150">
        <v>0.24871480425999501</v>
      </c>
      <c r="G150">
        <v>0.90638175355123096</v>
      </c>
      <c r="H150">
        <v>0.63410691411489195</v>
      </c>
      <c r="I150">
        <v>1.09549931276377</v>
      </c>
      <c r="J150">
        <v>0.78734986546880203</v>
      </c>
      <c r="K150">
        <v>4.1428324476568896</v>
      </c>
      <c r="L150">
        <v>0.40970703947806397</v>
      </c>
      <c r="M150">
        <v>0.48665625278027702</v>
      </c>
      <c r="N150">
        <v>0.86254123652572001</v>
      </c>
      <c r="O150">
        <v>1.6973476171831701</v>
      </c>
    </row>
    <row r="151" spans="1:15">
      <c r="A151" t="s">
        <v>162</v>
      </c>
      <c r="B151">
        <v>60.743635045276903</v>
      </c>
      <c r="C151">
        <v>9.3060567167523001</v>
      </c>
      <c r="D151">
        <v>11.556782854281099</v>
      </c>
      <c r="E151">
        <v>2.7635721416691998</v>
      </c>
      <c r="F151">
        <v>0.56793276968852502</v>
      </c>
      <c r="G151">
        <v>7.5569759636981102</v>
      </c>
      <c r="H151">
        <v>4.9094196526677703</v>
      </c>
      <c r="I151">
        <v>9.1638753904904409</v>
      </c>
      <c r="J151">
        <v>0.87553307747334497</v>
      </c>
      <c r="K151">
        <v>40.745248724389498</v>
      </c>
      <c r="L151">
        <v>0.46039584806223299</v>
      </c>
      <c r="M151">
        <v>0.119182922226985</v>
      </c>
      <c r="N151">
        <v>8.0232760222183508</v>
      </c>
      <c r="O151">
        <v>18.7589433409719</v>
      </c>
    </row>
    <row r="152" spans="1:15">
      <c r="A152" t="s">
        <v>163</v>
      </c>
      <c r="B152">
        <v>29.933561313682201</v>
      </c>
      <c r="C152">
        <v>7.2585064762760698</v>
      </c>
      <c r="D152">
        <v>15.1583328572898</v>
      </c>
      <c r="E152">
        <v>2.7838303869218</v>
      </c>
      <c r="F152">
        <v>0.27486679559354599</v>
      </c>
      <c r="G152">
        <v>4.4763398948125799</v>
      </c>
      <c r="H152">
        <v>3.3013004784945101</v>
      </c>
      <c r="I152">
        <v>3.6541503623059102</v>
      </c>
      <c r="J152">
        <v>0.83940184201019497</v>
      </c>
      <c r="K152">
        <v>22.289947554224501</v>
      </c>
      <c r="L152">
        <v>0.43286109211704599</v>
      </c>
      <c r="M152">
        <v>0.132985228431348</v>
      </c>
      <c r="N152">
        <v>3.0673005451018001</v>
      </c>
      <c r="O152">
        <v>9.6484510415533293</v>
      </c>
    </row>
    <row r="153" spans="1:15">
      <c r="A153" t="s">
        <v>164</v>
      </c>
      <c r="B153">
        <v>11.2441077631917</v>
      </c>
      <c r="C153">
        <v>6.8016927189276499</v>
      </c>
      <c r="D153">
        <v>1.6384340518909799</v>
      </c>
      <c r="E153">
        <v>1.1888477294498601</v>
      </c>
      <c r="F153">
        <v>0.87718107548819402</v>
      </c>
      <c r="G153">
        <v>0.61503284688771898</v>
      </c>
      <c r="H153">
        <v>1.35603602143502</v>
      </c>
      <c r="I153">
        <v>1.7989586564548099</v>
      </c>
      <c r="J153">
        <v>0.69596158496923299</v>
      </c>
      <c r="K153">
        <v>7.2270839137280198</v>
      </c>
      <c r="L153">
        <v>0.47422607069191097</v>
      </c>
      <c r="M153">
        <v>0.32907883862568599</v>
      </c>
      <c r="N153">
        <v>1.25200611784041</v>
      </c>
      <c r="O153">
        <v>3.4272716069679499</v>
      </c>
    </row>
    <row r="154" spans="1:15">
      <c r="A154" t="s">
        <v>165</v>
      </c>
      <c r="B154">
        <v>72.139349069416497</v>
      </c>
      <c r="C154">
        <v>19.6212577166527</v>
      </c>
      <c r="D154">
        <v>12.133251557735401</v>
      </c>
      <c r="E154">
        <v>3.0058753246135002</v>
      </c>
      <c r="F154">
        <v>1.6238047035255401</v>
      </c>
      <c r="G154">
        <v>0.89684320012889496</v>
      </c>
      <c r="H154">
        <v>8.6896402718710206</v>
      </c>
      <c r="I154">
        <v>13.2311165701748</v>
      </c>
      <c r="J154">
        <v>0.71115820392498896</v>
      </c>
      <c r="K154">
        <v>35.622489387517902</v>
      </c>
      <c r="L154">
        <v>0.58467165595835802</v>
      </c>
      <c r="M154">
        <v>0.21908875208123199</v>
      </c>
      <c r="N154">
        <v>9.4094170959677399</v>
      </c>
      <c r="O154">
        <v>20.827459859559099</v>
      </c>
    </row>
    <row r="155" spans="1:15">
      <c r="A155" t="s">
        <v>166</v>
      </c>
      <c r="B155">
        <v>16.776456825892101</v>
      </c>
      <c r="C155">
        <v>10.225743977830099</v>
      </c>
      <c r="D155">
        <v>1.48059163037439</v>
      </c>
      <c r="E155">
        <v>0.98152860924846697</v>
      </c>
      <c r="F155">
        <v>1.29233016175011</v>
      </c>
      <c r="G155">
        <v>1.09118415609272</v>
      </c>
      <c r="H155">
        <v>2.1089504628246498</v>
      </c>
      <c r="I155">
        <v>3.4470689038745799</v>
      </c>
      <c r="J155">
        <v>0.67615341793336103</v>
      </c>
      <c r="K155">
        <v>11.3114856296423</v>
      </c>
      <c r="L155">
        <v>0.548404746444907</v>
      </c>
      <c r="M155">
        <v>0.143461602864591</v>
      </c>
      <c r="N155">
        <v>2.3307474212065999</v>
      </c>
      <c r="O155">
        <v>6.2032724086392399</v>
      </c>
    </row>
    <row r="156" spans="1:15">
      <c r="A156" t="s">
        <v>167</v>
      </c>
      <c r="B156">
        <v>77.889486746636607</v>
      </c>
      <c r="C156">
        <v>13.1968170485203</v>
      </c>
      <c r="D156">
        <v>12.696437504703599</v>
      </c>
      <c r="E156">
        <v>2.6710640591947898</v>
      </c>
      <c r="F156">
        <v>0.78496247155681897</v>
      </c>
      <c r="G156">
        <v>8.0436670022250691</v>
      </c>
      <c r="H156">
        <v>7.6458240811475298</v>
      </c>
      <c r="I156">
        <v>13.6753541549194</v>
      </c>
      <c r="J156">
        <v>0.84880315635706405</v>
      </c>
      <c r="K156">
        <v>47.535449576282602</v>
      </c>
      <c r="L156">
        <v>0.47954392874026303</v>
      </c>
      <c r="M156">
        <v>0.119259534993094</v>
      </c>
      <c r="N156">
        <v>11.607683770996299</v>
      </c>
      <c r="O156">
        <v>22.795336244245199</v>
      </c>
    </row>
    <row r="157" spans="1:15">
      <c r="A157" t="s">
        <v>168</v>
      </c>
      <c r="B157">
        <v>33.818540425282798</v>
      </c>
      <c r="C157">
        <v>18.049924595743299</v>
      </c>
      <c r="D157">
        <v>7.0447004147375498</v>
      </c>
      <c r="E157">
        <v>1.7546148063753799</v>
      </c>
      <c r="F157">
        <v>2.3429769494685999</v>
      </c>
      <c r="G157">
        <v>2.7805231297854101</v>
      </c>
      <c r="H157">
        <v>5.2056046860966001</v>
      </c>
      <c r="I157">
        <v>5.7052716966574701</v>
      </c>
      <c r="J157">
        <v>0.76861866544653001</v>
      </c>
      <c r="K157">
        <v>20.491067869464601</v>
      </c>
      <c r="L157">
        <v>0.50607924958778805</v>
      </c>
      <c r="M157">
        <v>0.17139798972776801</v>
      </c>
      <c r="N157">
        <v>4.3851783174947201</v>
      </c>
      <c r="O157">
        <v>10.370104250631</v>
      </c>
    </row>
    <row r="158" spans="1:15">
      <c r="A158" t="s">
        <v>169</v>
      </c>
      <c r="B158">
        <v>14.9273876414069</v>
      </c>
      <c r="C158">
        <v>5.7047004469229403</v>
      </c>
      <c r="D158">
        <v>2.2341303613513901</v>
      </c>
      <c r="E158">
        <v>1.3333731063148799</v>
      </c>
      <c r="F158">
        <v>0.67946401728428396</v>
      </c>
      <c r="G158">
        <v>2.5907180357525901</v>
      </c>
      <c r="H158">
        <v>1.3291847707603199</v>
      </c>
      <c r="I158">
        <v>1.71711702362493</v>
      </c>
      <c r="J158">
        <v>0.75727140841033502</v>
      </c>
      <c r="K158">
        <v>11.852497644338101</v>
      </c>
      <c r="L158">
        <v>0.43963091147841299</v>
      </c>
      <c r="M158">
        <v>0.29685561941373401</v>
      </c>
      <c r="N158">
        <v>1.30032362688581</v>
      </c>
      <c r="O158">
        <v>5.2107243426761496</v>
      </c>
    </row>
    <row r="159" spans="1:15">
      <c r="A159" t="s">
        <v>170</v>
      </c>
      <c r="B159">
        <v>19.707664501508699</v>
      </c>
      <c r="C159">
        <v>13.3104367395482</v>
      </c>
      <c r="D159">
        <v>3.9342310681755799</v>
      </c>
      <c r="E159">
        <v>2.6344988849117699</v>
      </c>
      <c r="F159">
        <v>1.1956895987712199</v>
      </c>
      <c r="G159">
        <v>0.58284712128401295</v>
      </c>
      <c r="H159">
        <v>2.1407141284146398</v>
      </c>
      <c r="I159">
        <v>3.7949780233280701</v>
      </c>
      <c r="J159">
        <v>0.63617151985871301</v>
      </c>
      <c r="K159">
        <v>14.209816821063599</v>
      </c>
      <c r="L159">
        <v>0.55499245299341204</v>
      </c>
      <c r="M159">
        <v>0.117693305873992</v>
      </c>
      <c r="N159">
        <v>2.4142569369310301</v>
      </c>
      <c r="O159">
        <v>7.8863410941091603</v>
      </c>
    </row>
    <row r="160" spans="1:15">
      <c r="A160" t="s">
        <v>171</v>
      </c>
      <c r="B160">
        <v>33.348742374387697</v>
      </c>
      <c r="C160">
        <v>18.329779962711498</v>
      </c>
      <c r="D160">
        <v>4.2961732675630397</v>
      </c>
      <c r="E160">
        <v>3.48812949516625</v>
      </c>
      <c r="F160">
        <v>1.9107257109398199</v>
      </c>
      <c r="G160">
        <v>2.7912075941559999</v>
      </c>
      <c r="H160">
        <v>3.9991915580056099</v>
      </c>
      <c r="I160">
        <v>5.7629615372118801</v>
      </c>
      <c r="J160">
        <v>0.75310898664119497</v>
      </c>
      <c r="K160">
        <v>24.964757165010099</v>
      </c>
      <c r="L160">
        <v>0.45224105784329099</v>
      </c>
      <c r="M160">
        <v>8.29437361922164E-2</v>
      </c>
      <c r="N160">
        <v>4.3401381233418199</v>
      </c>
      <c r="O160">
        <v>11.290088189104999</v>
      </c>
    </row>
    <row r="161" spans="1:15">
      <c r="A161" t="s">
        <v>172</v>
      </c>
      <c r="B161">
        <v>20.579044274018401</v>
      </c>
      <c r="C161">
        <v>6.4429213689109002</v>
      </c>
      <c r="D161">
        <v>5.4102873028092899</v>
      </c>
      <c r="E161">
        <v>1.6296842530597899</v>
      </c>
      <c r="F161">
        <v>0.62476891269371004</v>
      </c>
      <c r="G161">
        <v>3.69889752027205</v>
      </c>
      <c r="H161">
        <v>2.4162864641258599</v>
      </c>
      <c r="I161">
        <v>2.10706761235121</v>
      </c>
      <c r="J161">
        <v>0.75781260845855503</v>
      </c>
      <c r="K161">
        <v>15.408785219355</v>
      </c>
      <c r="L161">
        <v>0.418551936182259</v>
      </c>
      <c r="M161">
        <v>0.19955057712042501</v>
      </c>
      <c r="N161">
        <v>1.5967624035144099</v>
      </c>
      <c r="O161">
        <v>6.4493768877776398</v>
      </c>
    </row>
    <row r="162" spans="1:15">
      <c r="A162" t="s">
        <v>173</v>
      </c>
      <c r="B162">
        <v>8.6820187449803505</v>
      </c>
      <c r="C162">
        <v>4.08467695896862</v>
      </c>
      <c r="D162">
        <v>1.66727157528758</v>
      </c>
      <c r="E162">
        <v>0.91636503616080001</v>
      </c>
      <c r="F162">
        <v>0.57772063279325503</v>
      </c>
      <c r="G162">
        <v>1.80731237588004</v>
      </c>
      <c r="H162">
        <v>0.80162413418439904</v>
      </c>
      <c r="I162">
        <v>0.76601615948812796</v>
      </c>
      <c r="J162">
        <v>0.72516610998813102</v>
      </c>
      <c r="K162">
        <v>5.5014219239922904</v>
      </c>
      <c r="L162">
        <v>0.38660545874570601</v>
      </c>
      <c r="M162">
        <v>0.37986168770966999</v>
      </c>
      <c r="N162">
        <v>0.555488958564054</v>
      </c>
      <c r="O162">
        <v>2.1268797466787199</v>
      </c>
    </row>
    <row r="163" spans="1:15">
      <c r="A163" t="s">
        <v>174</v>
      </c>
      <c r="B163">
        <v>15.9096898467703</v>
      </c>
      <c r="C163">
        <v>11.6812797630802</v>
      </c>
      <c r="D163">
        <v>1.9286271058023401</v>
      </c>
      <c r="E163">
        <v>1.28318188255096</v>
      </c>
      <c r="F163">
        <v>1.3524614637830801</v>
      </c>
      <c r="G163">
        <v>0.90553586242360695</v>
      </c>
      <c r="H163">
        <v>1.9975467488757299</v>
      </c>
      <c r="I163">
        <v>3.2043252750448001</v>
      </c>
      <c r="J163">
        <v>0.63758550974480699</v>
      </c>
      <c r="K163">
        <v>10.741071785741299</v>
      </c>
      <c r="L163">
        <v>0.54212756624946001</v>
      </c>
      <c r="M163">
        <v>0.25609605054613799</v>
      </c>
      <c r="N163">
        <v>2.0430313638776099</v>
      </c>
      <c r="O163">
        <v>5.8230311061147004</v>
      </c>
    </row>
    <row r="164" spans="1:15">
      <c r="A164" t="s">
        <v>175</v>
      </c>
      <c r="B164">
        <v>12.825949554172301</v>
      </c>
      <c r="C164">
        <v>4.9297642679222804</v>
      </c>
      <c r="D164">
        <v>2.73522210273706</v>
      </c>
      <c r="E164">
        <v>1.0957625033815199</v>
      </c>
      <c r="F164">
        <v>0.50371833932646604</v>
      </c>
      <c r="G164">
        <v>0.81383337746999596</v>
      </c>
      <c r="H164">
        <v>1.7764528098030301</v>
      </c>
      <c r="I164">
        <v>1.8656152622606601</v>
      </c>
      <c r="J164">
        <v>0.75905981799089095</v>
      </c>
      <c r="K164">
        <v>9.0858398862903602</v>
      </c>
      <c r="L164">
        <v>0.43225310896603703</v>
      </c>
      <c r="M164">
        <v>0.34199968374135797</v>
      </c>
      <c r="N164">
        <v>1.4161135814126</v>
      </c>
      <c r="O164">
        <v>3.9273825384166399</v>
      </c>
    </row>
    <row r="165" spans="1:15">
      <c r="A165" t="s">
        <v>176</v>
      </c>
      <c r="B165">
        <v>41.430696395291598</v>
      </c>
      <c r="C165">
        <v>25.1610364129568</v>
      </c>
      <c r="D165">
        <v>6.4247059875660302</v>
      </c>
      <c r="E165">
        <v>1.5570715111106599</v>
      </c>
      <c r="F165">
        <v>1.47086407878059</v>
      </c>
      <c r="G165">
        <v>3.4761289723825701</v>
      </c>
      <c r="H165">
        <v>4.8642606524088698</v>
      </c>
      <c r="I165">
        <v>7.2600060281849901</v>
      </c>
      <c r="J165">
        <v>0.72242826610970701</v>
      </c>
      <c r="K165">
        <v>22.539599773065198</v>
      </c>
      <c r="L165">
        <v>0.52052925587579302</v>
      </c>
      <c r="M165">
        <v>0.15583526497799699</v>
      </c>
      <c r="N165">
        <v>5.2448335668877002</v>
      </c>
      <c r="O165">
        <v>11.7325210976118</v>
      </c>
    </row>
    <row r="166" spans="1:15">
      <c r="A166" t="s">
        <v>177</v>
      </c>
      <c r="B166">
        <v>33.452139056870102</v>
      </c>
      <c r="C166">
        <v>30.231508712828902</v>
      </c>
      <c r="D166">
        <v>3.4742463710673102</v>
      </c>
      <c r="E166">
        <v>1.4410506913473</v>
      </c>
      <c r="F166">
        <v>6.4408215995295199</v>
      </c>
      <c r="G166">
        <v>0.11061790838568999</v>
      </c>
      <c r="H166">
        <v>3.16270331699008</v>
      </c>
      <c r="I166">
        <v>7.6292858573457298</v>
      </c>
      <c r="J166">
        <v>0.55462537186395</v>
      </c>
      <c r="K166">
        <v>21.5530472547585</v>
      </c>
      <c r="L166">
        <v>0.63349943139332299</v>
      </c>
      <c r="M166">
        <v>7.9485511291452995E-2</v>
      </c>
      <c r="N166">
        <v>4.2313955056867503</v>
      </c>
      <c r="O166">
        <v>13.6538431806829</v>
      </c>
    </row>
    <row r="167" spans="1:15">
      <c r="A167" t="s">
        <v>178</v>
      </c>
      <c r="B167">
        <v>12.350886407842401</v>
      </c>
      <c r="C167">
        <v>5.7990251561148396</v>
      </c>
      <c r="D167">
        <v>2.9042869732682801</v>
      </c>
      <c r="E167">
        <v>0.78755216834310604</v>
      </c>
      <c r="F167">
        <v>0.45884223273490998</v>
      </c>
      <c r="G167">
        <v>1.91428735265522</v>
      </c>
      <c r="H167">
        <v>1.4742139794520599</v>
      </c>
      <c r="I167">
        <v>1.8280924935896901</v>
      </c>
      <c r="J167">
        <v>0.81549940898512496</v>
      </c>
      <c r="K167">
        <v>8.9738258881200199</v>
      </c>
      <c r="L167">
        <v>0.46679658305588201</v>
      </c>
      <c r="M167">
        <v>0.13568223912228999</v>
      </c>
      <c r="N167">
        <v>1.49080834809253</v>
      </c>
      <c r="O167">
        <v>4.1889512615128401</v>
      </c>
    </row>
    <row r="168" spans="1:15">
      <c r="A168" t="s">
        <v>179</v>
      </c>
      <c r="B168">
        <v>10.202560442584</v>
      </c>
      <c r="C168">
        <v>4.36762393360224</v>
      </c>
      <c r="D168">
        <v>4.1736243353719704</v>
      </c>
      <c r="E168">
        <v>1.22134927531402</v>
      </c>
      <c r="F168">
        <v>0.50289945301547001</v>
      </c>
      <c r="G168">
        <v>0.891234608737968</v>
      </c>
      <c r="H168">
        <v>1.66992959442285</v>
      </c>
      <c r="I168">
        <v>1.54065010738842</v>
      </c>
      <c r="J168">
        <v>0.75962499077441104</v>
      </c>
      <c r="K168">
        <v>5.4584947109939703</v>
      </c>
      <c r="L168">
        <v>0.42050900826784399</v>
      </c>
      <c r="M168">
        <v>0.39210943108249302</v>
      </c>
      <c r="N168">
        <v>1.1703163236115199</v>
      </c>
      <c r="O168">
        <v>2.2953461975553502</v>
      </c>
    </row>
    <row r="169" spans="1:15">
      <c r="A169" t="s">
        <v>180</v>
      </c>
      <c r="B169">
        <v>9.3717254761082405</v>
      </c>
      <c r="C169">
        <v>2.5881898118768101</v>
      </c>
      <c r="D169">
        <v>1.77602911338185</v>
      </c>
      <c r="E169">
        <v>0.99812929269370898</v>
      </c>
      <c r="F169">
        <v>0.27455471446426</v>
      </c>
      <c r="G169">
        <v>1.2217866960882999</v>
      </c>
      <c r="H169">
        <v>1.14112731421835</v>
      </c>
      <c r="I169">
        <v>1.1629164333986599</v>
      </c>
      <c r="J169">
        <v>0.79040152125181296</v>
      </c>
      <c r="K169">
        <v>5.1043791446198403</v>
      </c>
      <c r="L169">
        <v>0.407633266486287</v>
      </c>
      <c r="M169">
        <v>0.48051622253493098</v>
      </c>
      <c r="N169">
        <v>0.91917091804703799</v>
      </c>
      <c r="O169">
        <v>2.08071474410586</v>
      </c>
    </row>
    <row r="170" spans="1:15">
      <c r="A170" t="s">
        <v>181</v>
      </c>
      <c r="B170">
        <v>8.2340386481820698</v>
      </c>
      <c r="C170">
        <v>6.1451724574755504</v>
      </c>
      <c r="D170">
        <v>1.1965100582805801</v>
      </c>
      <c r="E170">
        <v>0.67265350016129699</v>
      </c>
      <c r="F170">
        <v>1.1554026656009899</v>
      </c>
      <c r="G170">
        <v>-9.2662398957369402E-3</v>
      </c>
      <c r="H170">
        <v>0.93830771162733195</v>
      </c>
      <c r="I170">
        <v>1.55041612659038</v>
      </c>
      <c r="J170">
        <v>0.62872276919661396</v>
      </c>
      <c r="K170">
        <v>5.0863268528357599</v>
      </c>
      <c r="L170">
        <v>0.50950848413965699</v>
      </c>
      <c r="M170">
        <v>0.468977575656152</v>
      </c>
      <c r="N170">
        <v>0.97478192051699397</v>
      </c>
      <c r="O170">
        <v>2.5915266846271798</v>
      </c>
    </row>
    <row r="171" spans="1:15">
      <c r="A171" t="s">
        <v>182</v>
      </c>
      <c r="B171">
        <v>15.5868836798034</v>
      </c>
      <c r="C171">
        <v>11.903934311520899</v>
      </c>
      <c r="D171">
        <v>2.9362130877508399</v>
      </c>
      <c r="E171">
        <v>1.8253547248906901</v>
      </c>
      <c r="F171">
        <v>1.4200043080204601</v>
      </c>
      <c r="G171">
        <v>1.4882758355058801</v>
      </c>
      <c r="H171">
        <v>2.19519941805116</v>
      </c>
      <c r="I171">
        <v>3.1130585020178101</v>
      </c>
      <c r="J171">
        <v>0.68108926653477997</v>
      </c>
      <c r="K171">
        <v>11.497327589227</v>
      </c>
      <c r="L171">
        <v>0.49618760531054201</v>
      </c>
      <c r="M171">
        <v>0.107674585398727</v>
      </c>
      <c r="N171">
        <v>2.1202707318191698</v>
      </c>
      <c r="O171">
        <v>5.7048314439693701</v>
      </c>
    </row>
    <row r="172" spans="1:15">
      <c r="A172" t="s">
        <v>183</v>
      </c>
      <c r="B172">
        <v>7.7123291535044798</v>
      </c>
      <c r="C172">
        <v>2.6467020413062201</v>
      </c>
      <c r="D172">
        <v>0.65779371875826798</v>
      </c>
      <c r="E172">
        <v>0.32242241933136401</v>
      </c>
      <c r="F172">
        <v>0.58355014606238997</v>
      </c>
      <c r="G172">
        <v>0.64805422166460902</v>
      </c>
      <c r="H172">
        <v>0.44982063919762799</v>
      </c>
      <c r="I172">
        <v>0.64186056145918702</v>
      </c>
      <c r="J172">
        <v>0.77297049189990397</v>
      </c>
      <c r="K172">
        <v>4.3101500754232296</v>
      </c>
      <c r="L172">
        <v>0.43653279831853398</v>
      </c>
      <c r="M172">
        <v>0.56848116839992702</v>
      </c>
      <c r="N172">
        <v>0.49613927392225599</v>
      </c>
      <c r="O172">
        <v>1.88152187359734</v>
      </c>
    </row>
    <row r="173" spans="1:15">
      <c r="A173" t="s">
        <v>184</v>
      </c>
      <c r="B173">
        <v>11.754638386206301</v>
      </c>
      <c r="C173">
        <v>9.4670209699031993</v>
      </c>
      <c r="D173">
        <v>1.23731759413791</v>
      </c>
      <c r="E173">
        <v>0.61715511962383196</v>
      </c>
      <c r="F173">
        <v>1.2808126343202999</v>
      </c>
      <c r="G173">
        <v>-3.4740055500361702E-2</v>
      </c>
      <c r="H173">
        <v>1.7025940862765101</v>
      </c>
      <c r="I173">
        <v>2.1341773248507301</v>
      </c>
      <c r="J173">
        <v>0.492885298363052</v>
      </c>
      <c r="K173">
        <v>7.4803923564739003</v>
      </c>
      <c r="L173">
        <v>0.65640227580618404</v>
      </c>
      <c r="M173">
        <v>0.30195933738286901</v>
      </c>
      <c r="N173">
        <v>1.0519046275187101</v>
      </c>
      <c r="O173">
        <v>4.91014656671266</v>
      </c>
    </row>
    <row r="174" spans="1:15">
      <c r="A174" t="s">
        <v>185</v>
      </c>
      <c r="B174">
        <v>14.880843397310301</v>
      </c>
      <c r="C174">
        <v>9.0768289734368803</v>
      </c>
      <c r="D174">
        <v>1.7584139634287199</v>
      </c>
      <c r="E174">
        <v>0.84588703693303202</v>
      </c>
      <c r="F174">
        <v>0.64998001493874502</v>
      </c>
      <c r="G174">
        <v>0.265246086781465</v>
      </c>
      <c r="H174">
        <v>2.2231691353007599</v>
      </c>
      <c r="I174">
        <v>3.6644085648112199</v>
      </c>
      <c r="J174">
        <v>0.72605869518076005</v>
      </c>
      <c r="K174">
        <v>8.0869985847110399</v>
      </c>
      <c r="L174">
        <v>0.52609606966135802</v>
      </c>
      <c r="M174">
        <v>0.24251957915088099</v>
      </c>
      <c r="N174">
        <v>2.66057570117604</v>
      </c>
      <c r="O174">
        <v>4.25453817077344</v>
      </c>
    </row>
    <row r="175" spans="1:15">
      <c r="A175" t="s">
        <v>186</v>
      </c>
      <c r="B175">
        <v>31.634007237579301</v>
      </c>
      <c r="C175">
        <v>9.3870654659180204</v>
      </c>
      <c r="D175">
        <v>10.585839546224101</v>
      </c>
      <c r="E175">
        <v>2.2082978968184599</v>
      </c>
      <c r="F175">
        <v>1.1618759024063099</v>
      </c>
      <c r="G175">
        <v>2.8830804398051102</v>
      </c>
      <c r="H175">
        <v>5.4103366490709002</v>
      </c>
      <c r="I175">
        <v>5.6828649055700202</v>
      </c>
      <c r="J175">
        <v>0.76988256872272798</v>
      </c>
      <c r="K175">
        <v>24.6189104595306</v>
      </c>
      <c r="L175">
        <v>0.430702224107051</v>
      </c>
      <c r="M175">
        <v>0.119024482808953</v>
      </c>
      <c r="N175">
        <v>4.3751386312044902</v>
      </c>
      <c r="O175">
        <v>10.603419490012101</v>
      </c>
    </row>
    <row r="176" spans="1:15">
      <c r="A176" t="s">
        <v>187</v>
      </c>
      <c r="B176">
        <v>7.5913722103681698</v>
      </c>
      <c r="C176">
        <v>5.8059231075954401</v>
      </c>
      <c r="D176">
        <v>1.47255917446805</v>
      </c>
      <c r="E176">
        <v>0.651972907897992</v>
      </c>
      <c r="F176">
        <v>0.76655679408843203</v>
      </c>
      <c r="G176">
        <v>0.65819667837189799</v>
      </c>
      <c r="H176">
        <v>1.20634062095336</v>
      </c>
      <c r="I176">
        <v>1.3835842662790201</v>
      </c>
      <c r="J176">
        <v>0.73543866949859205</v>
      </c>
      <c r="K176">
        <v>4.6772541777778196</v>
      </c>
      <c r="L176">
        <v>0.51834393246488097</v>
      </c>
      <c r="M176">
        <v>0.28185488318648799</v>
      </c>
      <c r="N176">
        <v>1.0175413719314299</v>
      </c>
      <c r="O176">
        <v>2.4244263236471499</v>
      </c>
    </row>
    <row r="177" spans="1:15">
      <c r="A177" t="s">
        <v>188</v>
      </c>
      <c r="B177">
        <v>5.6047056989475301</v>
      </c>
      <c r="C177">
        <v>3.6426891041279701</v>
      </c>
      <c r="D177">
        <v>1.0351631237596699</v>
      </c>
      <c r="E177">
        <v>0.32814907345706801</v>
      </c>
      <c r="F177">
        <v>0.570994343589591</v>
      </c>
      <c r="G177">
        <v>0.19905890554098499</v>
      </c>
      <c r="H177">
        <v>1.30144403399862</v>
      </c>
      <c r="I177">
        <v>0.95534914828115303</v>
      </c>
      <c r="J177">
        <v>0.68938870073709402</v>
      </c>
      <c r="K177">
        <v>2.9990795591743198</v>
      </c>
      <c r="L177">
        <v>0.57898627090439603</v>
      </c>
      <c r="M177">
        <v>0.455195019608157</v>
      </c>
      <c r="N177">
        <v>0.65860690808383404</v>
      </c>
      <c r="O177">
        <v>1.73642589011194</v>
      </c>
    </row>
    <row r="178" spans="1:15">
      <c r="A178" t="s">
        <v>189</v>
      </c>
      <c r="B178">
        <v>14.387026664257901</v>
      </c>
      <c r="C178">
        <v>7.5781330538459999</v>
      </c>
      <c r="D178">
        <v>2.4798178825517598</v>
      </c>
      <c r="E178">
        <v>1.8620163552983899</v>
      </c>
      <c r="F178">
        <v>1.3731344056946899</v>
      </c>
      <c r="G178">
        <v>2.5498453039808102</v>
      </c>
      <c r="H178">
        <v>1.48144689899061</v>
      </c>
      <c r="I178">
        <v>1.4136006041870901</v>
      </c>
      <c r="J178">
        <v>0.77710240647255702</v>
      </c>
      <c r="K178">
        <v>9.6706455274752798</v>
      </c>
      <c r="L178">
        <v>0.42998753399783801</v>
      </c>
      <c r="M178">
        <v>0.206790073558827</v>
      </c>
      <c r="N178">
        <v>1.09851243130484</v>
      </c>
      <c r="O178">
        <v>4.1582570225263202</v>
      </c>
    </row>
    <row r="179" spans="1:15">
      <c r="A179" t="s">
        <v>190</v>
      </c>
      <c r="B179">
        <v>10.7963215651721</v>
      </c>
      <c r="C179">
        <v>8.6556036642838308</v>
      </c>
      <c r="D179">
        <v>1.32423662401229</v>
      </c>
      <c r="E179">
        <v>0.481391767115047</v>
      </c>
      <c r="F179">
        <v>0.93818310960941698</v>
      </c>
      <c r="G179">
        <v>0.809847322860483</v>
      </c>
      <c r="H179">
        <v>1.11383242798444</v>
      </c>
      <c r="I179">
        <v>1.6377918330849299</v>
      </c>
      <c r="J179">
        <v>0.71489115705612705</v>
      </c>
      <c r="K179">
        <v>6.30700638345842</v>
      </c>
      <c r="L179">
        <v>0.59799584145519202</v>
      </c>
      <c r="M179">
        <v>0.334216366536774</v>
      </c>
      <c r="N179">
        <v>1.1708428985711601</v>
      </c>
      <c r="O179">
        <v>3.7715635893394901</v>
      </c>
    </row>
    <row r="180" spans="1:15">
      <c r="A180" t="s">
        <v>191</v>
      </c>
      <c r="B180">
        <v>28.941976747842698</v>
      </c>
      <c r="C180">
        <v>6.3306820275219602</v>
      </c>
      <c r="D180">
        <v>9.2115638387346603</v>
      </c>
      <c r="E180">
        <v>1.5708235361371099</v>
      </c>
      <c r="F180">
        <v>0.259039104576754</v>
      </c>
      <c r="G180">
        <v>4.7784626712880103</v>
      </c>
      <c r="H180">
        <v>4.54019147465013</v>
      </c>
      <c r="I180">
        <v>3.0379977410330001</v>
      </c>
      <c r="J180">
        <v>0.82857584225936298</v>
      </c>
      <c r="K180">
        <v>23.683668095111699</v>
      </c>
      <c r="L180">
        <v>0.41252968870332801</v>
      </c>
      <c r="M180">
        <v>0.14629949556307001</v>
      </c>
      <c r="N180">
        <v>2.51721153705846</v>
      </c>
      <c r="O180">
        <v>9.7702162266293797</v>
      </c>
    </row>
    <row r="181" spans="1:15">
      <c r="A181" t="s">
        <v>192</v>
      </c>
      <c r="B181">
        <v>18.855647145935801</v>
      </c>
      <c r="C181">
        <v>8.8623835982036798</v>
      </c>
      <c r="D181">
        <v>3.7175220888804201</v>
      </c>
      <c r="E181">
        <v>1.7525718364356999</v>
      </c>
      <c r="F181">
        <v>0.43738706987769499</v>
      </c>
      <c r="G181">
        <v>4.5644752928188801</v>
      </c>
      <c r="H181">
        <v>1.4172218340813401</v>
      </c>
      <c r="I181">
        <v>0.80791191768411497</v>
      </c>
      <c r="J181">
        <v>0.81449764990416895</v>
      </c>
      <c r="K181">
        <v>13.3758724974823</v>
      </c>
      <c r="L181">
        <v>0.40981113942129499</v>
      </c>
      <c r="M181">
        <v>0.18458257084921101</v>
      </c>
      <c r="N181">
        <v>0.65804235828328195</v>
      </c>
      <c r="O181">
        <v>5.4815815489471902</v>
      </c>
    </row>
    <row r="182" spans="1:15">
      <c r="A182" t="s">
        <v>193</v>
      </c>
      <c r="B182">
        <v>10.433254587552099</v>
      </c>
      <c r="C182">
        <v>3.9930535801482501</v>
      </c>
      <c r="D182">
        <v>5.7865511249159196</v>
      </c>
      <c r="E182">
        <v>1.33888331419983</v>
      </c>
      <c r="F182">
        <v>0.17058171717949</v>
      </c>
      <c r="G182">
        <v>1.14950097504426</v>
      </c>
      <c r="H182">
        <v>1.7574360609089399</v>
      </c>
      <c r="I182">
        <v>1.9686659674640099</v>
      </c>
      <c r="J182">
        <v>0.78321228787788899</v>
      </c>
      <c r="K182">
        <v>8.5360666683449509</v>
      </c>
      <c r="L182">
        <v>0.48917839440917299</v>
      </c>
      <c r="M182">
        <v>0.24062966756232301</v>
      </c>
      <c r="N182">
        <v>1.5418833764448201</v>
      </c>
      <c r="O182">
        <v>4.17565938739064</v>
      </c>
    </row>
    <row r="183" spans="1:15">
      <c r="A183" t="s">
        <v>194</v>
      </c>
      <c r="B183">
        <v>62.337323940430203</v>
      </c>
      <c r="C183">
        <v>17.1305777793335</v>
      </c>
      <c r="D183">
        <v>9.2911050048918398</v>
      </c>
      <c r="E183">
        <v>1.8613581832118999</v>
      </c>
      <c r="F183">
        <v>0.83023824494332799</v>
      </c>
      <c r="G183">
        <v>5.5441777771733802</v>
      </c>
      <c r="H183">
        <v>7.0557889470703099</v>
      </c>
      <c r="I183">
        <v>14.2268569355076</v>
      </c>
      <c r="J183">
        <v>0.71830674873671096</v>
      </c>
      <c r="K183">
        <v>46.168477936499798</v>
      </c>
      <c r="L183">
        <v>0.44713281440957098</v>
      </c>
      <c r="M183">
        <v>0.18411308448092401</v>
      </c>
      <c r="N183">
        <v>10.2192473500868</v>
      </c>
      <c r="O183">
        <v>20.643441476753399</v>
      </c>
    </row>
    <row r="184" spans="1:15">
      <c r="A184" t="s">
        <v>195</v>
      </c>
      <c r="B184">
        <v>19.520629831362399</v>
      </c>
      <c r="C184">
        <v>6.2436911108197499</v>
      </c>
      <c r="D184">
        <v>5.6880723880274902</v>
      </c>
      <c r="E184">
        <v>1.74108589633027</v>
      </c>
      <c r="F184">
        <v>0.52838318670371998</v>
      </c>
      <c r="G184">
        <v>2.5608016017406898</v>
      </c>
      <c r="H184">
        <v>3.2332212938051699</v>
      </c>
      <c r="I184">
        <v>3.87669529587868</v>
      </c>
      <c r="J184">
        <v>0.75421773833474703</v>
      </c>
      <c r="K184">
        <v>13.6942219326834</v>
      </c>
      <c r="L184">
        <v>0.42791883559724198</v>
      </c>
      <c r="M184">
        <v>0.213822507364611</v>
      </c>
      <c r="N184">
        <v>2.9238723582705699</v>
      </c>
      <c r="O184">
        <v>5.8600155038441102</v>
      </c>
    </row>
    <row r="185" spans="1:15">
      <c r="A185" t="s">
        <v>196</v>
      </c>
      <c r="B185">
        <v>37.280747489020399</v>
      </c>
      <c r="C185">
        <v>10.6557172112089</v>
      </c>
      <c r="D185">
        <v>7.1647798736039299</v>
      </c>
      <c r="E185">
        <v>2.50958645002228</v>
      </c>
      <c r="F185">
        <v>1.0971933398254501</v>
      </c>
      <c r="G185">
        <v>6.1471564152790403</v>
      </c>
      <c r="H185">
        <v>3.6413181759593298</v>
      </c>
      <c r="I185">
        <v>5.0815783599676703</v>
      </c>
      <c r="J185">
        <v>0.80764073997035901</v>
      </c>
      <c r="K185">
        <v>25.608790167782399</v>
      </c>
      <c r="L185">
        <v>0.44339428121503499</v>
      </c>
      <c r="M185">
        <v>0.133315891537272</v>
      </c>
      <c r="N185">
        <v>4.10408970686166</v>
      </c>
      <c r="O185">
        <v>11.354791109230501</v>
      </c>
    </row>
    <row r="186" spans="1:15">
      <c r="A186" t="s">
        <v>197</v>
      </c>
      <c r="B186">
        <v>29.4601332085821</v>
      </c>
      <c r="C186">
        <v>18.272153491462099</v>
      </c>
      <c r="D186">
        <v>2.8916803886868698</v>
      </c>
      <c r="E186">
        <v>1.64406584817903</v>
      </c>
      <c r="F186">
        <v>1.7613564632458201</v>
      </c>
      <c r="G186">
        <v>1.7792938783185099</v>
      </c>
      <c r="H186">
        <v>3.1098947785822602</v>
      </c>
      <c r="I186">
        <v>5.0783919061394496</v>
      </c>
      <c r="J186">
        <v>0.67555715485531997</v>
      </c>
      <c r="K186">
        <v>17.778641768610701</v>
      </c>
      <c r="L186">
        <v>0.50519246308083798</v>
      </c>
      <c r="M186">
        <v>0.216943541451774</v>
      </c>
      <c r="N186">
        <v>3.4307439873518502</v>
      </c>
      <c r="O186">
        <v>8.9816358253163102</v>
      </c>
    </row>
    <row r="187" spans="1:15">
      <c r="A187" t="s">
        <v>198</v>
      </c>
      <c r="B187">
        <v>10.922442336014299</v>
      </c>
      <c r="C187">
        <v>3.7826637722132199</v>
      </c>
      <c r="D187">
        <v>2.0833395371440302</v>
      </c>
      <c r="E187">
        <v>0.89936236220126597</v>
      </c>
      <c r="F187">
        <v>0.115210440102112</v>
      </c>
      <c r="G187">
        <v>2.5912720308100199</v>
      </c>
      <c r="H187">
        <v>1.0336330578583699</v>
      </c>
      <c r="I187">
        <v>0.76325614287964205</v>
      </c>
      <c r="J187">
        <v>0.72632992034862298</v>
      </c>
      <c r="K187">
        <v>5.9585461014460703</v>
      </c>
      <c r="L187">
        <v>0.40093516568668203</v>
      </c>
      <c r="M187">
        <v>0.35160378100977002</v>
      </c>
      <c r="N187">
        <v>0.55437577346336797</v>
      </c>
      <c r="O187">
        <v>2.3889906684350102</v>
      </c>
    </row>
    <row r="188" spans="1:15">
      <c r="A188" t="s">
        <v>199</v>
      </c>
      <c r="B188">
        <v>14.6373223167422</v>
      </c>
      <c r="C188">
        <v>6.6465091279042303</v>
      </c>
      <c r="D188">
        <v>2.3392774940179999</v>
      </c>
      <c r="E188">
        <v>0.95681466431655704</v>
      </c>
      <c r="F188">
        <v>1.20142489386781</v>
      </c>
      <c r="G188">
        <v>1.3472938172795901</v>
      </c>
      <c r="H188">
        <v>1.7457687453684001</v>
      </c>
      <c r="I188">
        <v>2.3206244056065501</v>
      </c>
      <c r="J188">
        <v>0.72588627136858297</v>
      </c>
      <c r="K188">
        <v>8.0301868546607</v>
      </c>
      <c r="L188">
        <v>0.47710076873136398</v>
      </c>
      <c r="M188">
        <v>0.314886745723085</v>
      </c>
      <c r="N188">
        <v>1.6845093970326701</v>
      </c>
      <c r="O188">
        <v>3.8312083214151098</v>
      </c>
    </row>
    <row r="189" spans="1:15">
      <c r="A189" t="s">
        <v>200</v>
      </c>
      <c r="B189">
        <v>13.3083158992082</v>
      </c>
      <c r="C189">
        <v>12.059130171222799</v>
      </c>
      <c r="D189">
        <v>1.5345545455251599</v>
      </c>
      <c r="E189">
        <v>1.88419459992809</v>
      </c>
      <c r="F189">
        <v>1.97636052661746</v>
      </c>
      <c r="G189">
        <v>0.12995906931837101</v>
      </c>
      <c r="H189">
        <v>2.0521776302029502</v>
      </c>
      <c r="I189">
        <v>2.82638190599461</v>
      </c>
      <c r="J189">
        <v>0.66545725003933698</v>
      </c>
      <c r="K189">
        <v>9.1733072145434704</v>
      </c>
      <c r="L189">
        <v>0.59115874157692905</v>
      </c>
      <c r="M189">
        <v>0.1427482748328</v>
      </c>
      <c r="N189">
        <v>1.88083633072412</v>
      </c>
      <c r="O189">
        <v>5.4228807490480904</v>
      </c>
    </row>
    <row r="190" spans="1:15">
      <c r="A190" t="s">
        <v>201</v>
      </c>
      <c r="B190">
        <v>62.6356161743252</v>
      </c>
      <c r="C190">
        <v>16.489108760781601</v>
      </c>
      <c r="D190">
        <v>13.5257209414436</v>
      </c>
      <c r="E190">
        <v>3.7857330165440799</v>
      </c>
      <c r="F190">
        <v>0.95984755181549997</v>
      </c>
      <c r="G190">
        <v>8.0549242160024406</v>
      </c>
      <c r="H190">
        <v>8.0968138411752104</v>
      </c>
      <c r="I190">
        <v>12.513206784781101</v>
      </c>
      <c r="J190">
        <v>0.8590122974894</v>
      </c>
      <c r="K190">
        <v>37.4578772000635</v>
      </c>
      <c r="L190">
        <v>0.44233718843502901</v>
      </c>
      <c r="M190">
        <v>0.129160197554783</v>
      </c>
      <c r="N190">
        <v>10.7489985091548</v>
      </c>
      <c r="O190">
        <v>16.569012085420699</v>
      </c>
    </row>
    <row r="191" spans="1:15">
      <c r="A191" t="s">
        <v>202</v>
      </c>
      <c r="B191">
        <v>13.131671370256999</v>
      </c>
      <c r="C191">
        <v>3.1000379323107898</v>
      </c>
      <c r="D191">
        <v>4.2196326456092397</v>
      </c>
      <c r="E191">
        <v>0.90021127987066996</v>
      </c>
      <c r="F191">
        <v>0.173936174105808</v>
      </c>
      <c r="G191">
        <v>2.9951367476843398</v>
      </c>
      <c r="H191">
        <v>1.7577398541573399</v>
      </c>
      <c r="I191">
        <v>0.87582331470411201</v>
      </c>
      <c r="J191">
        <v>0.85012621775693797</v>
      </c>
      <c r="K191">
        <v>10.203808916273699</v>
      </c>
      <c r="L191">
        <v>0.40844780375395201</v>
      </c>
      <c r="M191">
        <v>0.229271133407289</v>
      </c>
      <c r="N191">
        <v>0.74456036195275099</v>
      </c>
      <c r="O191">
        <v>4.1677233417770001</v>
      </c>
    </row>
    <row r="192" spans="1:15">
      <c r="A192" t="s">
        <v>203</v>
      </c>
      <c r="B192">
        <v>35.571311084570297</v>
      </c>
      <c r="C192">
        <v>14.0722315097258</v>
      </c>
      <c r="D192">
        <v>4.3289586824877997</v>
      </c>
      <c r="E192">
        <v>2.7957453129082901</v>
      </c>
      <c r="F192">
        <v>2.3744827589172099</v>
      </c>
      <c r="G192">
        <v>4.7254575798592597</v>
      </c>
      <c r="H192">
        <v>4.0011062346825002</v>
      </c>
      <c r="I192">
        <v>4.56239659047149</v>
      </c>
      <c r="J192">
        <v>0.82232354978234601</v>
      </c>
      <c r="K192">
        <v>23.858790097136701</v>
      </c>
      <c r="L192">
        <v>0.47587365227150102</v>
      </c>
      <c r="M192">
        <v>0.14109565754134901</v>
      </c>
      <c r="N192">
        <v>3.7517661597913898</v>
      </c>
      <c r="O192">
        <v>11.353769582303499</v>
      </c>
    </row>
    <row r="193" spans="1:15">
      <c r="A193" t="s">
        <v>204</v>
      </c>
      <c r="B193">
        <v>14.6601918217982</v>
      </c>
      <c r="C193">
        <v>8.7782691048226305</v>
      </c>
      <c r="D193">
        <v>7.0153731023999697</v>
      </c>
      <c r="E193">
        <v>2.4071384260856101</v>
      </c>
      <c r="F193">
        <v>1.6224209343442699</v>
      </c>
      <c r="G193">
        <v>2.8215057676610802</v>
      </c>
      <c r="H193">
        <v>2.3481151108946698</v>
      </c>
      <c r="I193">
        <v>2.2937172763025102</v>
      </c>
      <c r="J193">
        <v>0.74226683139403804</v>
      </c>
      <c r="K193">
        <v>11.702336011832699</v>
      </c>
      <c r="L193">
        <v>0.39865519097274299</v>
      </c>
      <c r="M193">
        <v>0.22789466430274599</v>
      </c>
      <c r="N193">
        <v>1.7025502547948299</v>
      </c>
      <c r="O193">
        <v>4.6651969976244096</v>
      </c>
    </row>
    <row r="194" spans="1:15">
      <c r="A194" t="s">
        <v>205</v>
      </c>
      <c r="B194">
        <v>14.5197804285236</v>
      </c>
      <c r="C194">
        <v>6.7524715792508898</v>
      </c>
      <c r="D194">
        <v>1.5486845233503601</v>
      </c>
      <c r="E194">
        <v>1.0275033147025201</v>
      </c>
      <c r="F194">
        <v>0.72984520957601595</v>
      </c>
      <c r="G194">
        <v>2.8938597792257501</v>
      </c>
      <c r="H194">
        <v>1.58132994625013</v>
      </c>
      <c r="I194">
        <v>1.5020080239091</v>
      </c>
      <c r="J194">
        <v>0.729806511831947</v>
      </c>
      <c r="K194">
        <v>10.8190608117306</v>
      </c>
      <c r="L194">
        <v>0.41318919495999201</v>
      </c>
      <c r="M194">
        <v>0.37327266452441998</v>
      </c>
      <c r="N194">
        <v>1.0961752366727</v>
      </c>
      <c r="O194">
        <v>4.4703190270221604</v>
      </c>
    </row>
    <row r="195" spans="1:15">
      <c r="A195" t="s">
        <v>206</v>
      </c>
      <c r="B195">
        <v>20.946077490800299</v>
      </c>
      <c r="C195">
        <v>11.897506063938801</v>
      </c>
      <c r="D195">
        <v>3.8274168336595098</v>
      </c>
      <c r="E195">
        <v>1.9026120272315199</v>
      </c>
      <c r="F195">
        <v>0.57851486312236</v>
      </c>
      <c r="G195">
        <v>4.9658394390682998</v>
      </c>
      <c r="H195">
        <v>1.6404475087122701</v>
      </c>
      <c r="I195">
        <v>1.49901705676598</v>
      </c>
      <c r="J195">
        <v>0.78908094900879699</v>
      </c>
      <c r="K195">
        <v>15.401627055845101</v>
      </c>
      <c r="L195">
        <v>0.42051806546876902</v>
      </c>
      <c r="M195">
        <v>0.14617531220388599</v>
      </c>
      <c r="N195">
        <v>1.1828458017332699</v>
      </c>
      <c r="O195">
        <v>6.4766624145954701</v>
      </c>
    </row>
    <row r="196" spans="1:15">
      <c r="A196" t="s">
        <v>207</v>
      </c>
      <c r="B196">
        <v>73.394157853917307</v>
      </c>
      <c r="C196">
        <v>24.088127494086901</v>
      </c>
      <c r="D196">
        <v>17.023148905885101</v>
      </c>
      <c r="E196">
        <v>2.9020707960487302</v>
      </c>
      <c r="F196">
        <v>1.68126733392576</v>
      </c>
      <c r="G196">
        <v>4.4661702788278603</v>
      </c>
      <c r="H196">
        <v>7.46137106628598</v>
      </c>
      <c r="I196">
        <v>16.338247268747399</v>
      </c>
      <c r="J196">
        <v>0.75395622008902696</v>
      </c>
      <c r="K196">
        <v>49.614418097146903</v>
      </c>
      <c r="L196">
        <v>0.48164040207988401</v>
      </c>
      <c r="M196">
        <v>0.11118137001914701</v>
      </c>
      <c r="N196">
        <v>12.318323153624601</v>
      </c>
      <c r="O196">
        <v>23.896308281269299</v>
      </c>
    </row>
    <row r="197" spans="1:15">
      <c r="A197" t="s">
        <v>208</v>
      </c>
      <c r="B197">
        <v>69.279518453182305</v>
      </c>
      <c r="C197">
        <v>23.630715584530201</v>
      </c>
      <c r="D197">
        <v>11.7062983004862</v>
      </c>
      <c r="E197">
        <v>2.6954255165197898</v>
      </c>
      <c r="F197">
        <v>1.8401365396477301</v>
      </c>
      <c r="G197">
        <v>3.6953433793058199</v>
      </c>
      <c r="H197">
        <v>8.2806911497207096</v>
      </c>
      <c r="I197">
        <v>20.4085876683267</v>
      </c>
      <c r="J197">
        <v>0.73848180117518103</v>
      </c>
      <c r="K197">
        <v>48.435445015436102</v>
      </c>
      <c r="L197">
        <v>0.450153295843993</v>
      </c>
      <c r="M197">
        <v>0.10067022685822399</v>
      </c>
      <c r="N197">
        <v>15.0713705807475</v>
      </c>
      <c r="O197">
        <v>21.803375209369101</v>
      </c>
    </row>
    <row r="198" spans="1:15">
      <c r="A198" t="s">
        <v>209</v>
      </c>
      <c r="B198">
        <v>46.028637806362902</v>
      </c>
      <c r="C198">
        <v>15.334594763751101</v>
      </c>
      <c r="D198">
        <v>7.3225616970739402</v>
      </c>
      <c r="E198">
        <v>2.8457125243906498</v>
      </c>
      <c r="F198">
        <v>2.9155412749521998</v>
      </c>
      <c r="G198">
        <v>5.8492760562465804</v>
      </c>
      <c r="H198">
        <v>4.7062815227395403</v>
      </c>
      <c r="I198">
        <v>7.2541474654159801</v>
      </c>
      <c r="J198">
        <v>0.73378302541134499</v>
      </c>
      <c r="K198">
        <v>36.711301201015203</v>
      </c>
      <c r="L198">
        <v>0.45206738284014603</v>
      </c>
      <c r="M198">
        <v>0.13807058703929501</v>
      </c>
      <c r="N198">
        <v>5.3229702739529801</v>
      </c>
      <c r="O198">
        <v>16.595981854599302</v>
      </c>
    </row>
    <row r="199" spans="1:15">
      <c r="A199" t="s">
        <v>210</v>
      </c>
      <c r="B199">
        <v>10.254350510781601</v>
      </c>
      <c r="C199">
        <v>10.1685160897245</v>
      </c>
      <c r="D199">
        <v>2.0974573970444301</v>
      </c>
      <c r="E199">
        <v>1.72567314141942</v>
      </c>
      <c r="F199">
        <v>0.55915090456009298</v>
      </c>
      <c r="G199">
        <v>2.1377880745040199</v>
      </c>
      <c r="H199">
        <v>1.3602318161748801</v>
      </c>
      <c r="I199">
        <v>0.76256955373980995</v>
      </c>
      <c r="J199">
        <v>0.75250067625863903</v>
      </c>
      <c r="K199">
        <v>7.61537849522567</v>
      </c>
      <c r="L199">
        <v>0.42152687973034703</v>
      </c>
      <c r="M199">
        <v>0.17202678860491999</v>
      </c>
      <c r="N199">
        <v>0.57383410488345599</v>
      </c>
      <c r="O199">
        <v>3.2100867350580602</v>
      </c>
    </row>
    <row r="200" spans="1:15">
      <c r="A200" t="s">
        <v>211</v>
      </c>
      <c r="B200">
        <v>19.4117037158389</v>
      </c>
      <c r="C200">
        <v>8.4272352213803501</v>
      </c>
      <c r="D200">
        <v>3.9417612646831799</v>
      </c>
      <c r="E200">
        <v>1.4345524271965899</v>
      </c>
      <c r="F200">
        <v>0.79100664849569202</v>
      </c>
      <c r="G200">
        <v>2.2837827392094301</v>
      </c>
      <c r="H200">
        <v>2.3058834816053699</v>
      </c>
      <c r="I200">
        <v>2.5207600693097998</v>
      </c>
      <c r="J200">
        <v>0.69830066472992003</v>
      </c>
      <c r="K200">
        <v>14.4094496747548</v>
      </c>
      <c r="L200">
        <v>0.43238071316438897</v>
      </c>
      <c r="M200">
        <v>0.231192773434653</v>
      </c>
      <c r="N200">
        <v>1.76024843202368</v>
      </c>
      <c r="O200">
        <v>6.2303681266768702</v>
      </c>
    </row>
    <row r="201" spans="1:15">
      <c r="A201" t="s">
        <v>212</v>
      </c>
      <c r="B201">
        <v>13.139471286754199</v>
      </c>
      <c r="C201">
        <v>7.4380009950971102</v>
      </c>
      <c r="D201">
        <v>3.2223108976277199</v>
      </c>
      <c r="E201">
        <v>2.4054396995061502</v>
      </c>
      <c r="F201">
        <v>0.52848850616921506</v>
      </c>
      <c r="G201">
        <v>2.7470909523139699</v>
      </c>
      <c r="H201">
        <v>1.2010623685855699</v>
      </c>
      <c r="I201">
        <v>1.4865078283504001</v>
      </c>
      <c r="J201">
        <v>0.81469266043524102</v>
      </c>
      <c r="K201">
        <v>8.5569906562501998</v>
      </c>
      <c r="L201">
        <v>0.45615582539982502</v>
      </c>
      <c r="M201">
        <v>0.33624950765010198</v>
      </c>
      <c r="N201">
        <v>1.2110470174365999</v>
      </c>
      <c r="O201">
        <v>3.9033211357403998</v>
      </c>
    </row>
    <row r="202" spans="1:15">
      <c r="A202" t="s">
        <v>213</v>
      </c>
      <c r="B202">
        <v>17.583135946861699</v>
      </c>
      <c r="C202">
        <v>4.7780338302946497</v>
      </c>
      <c r="D202">
        <v>4.98428138613047</v>
      </c>
      <c r="E202">
        <v>1.03906718333557</v>
      </c>
      <c r="F202">
        <v>0.16950728985279401</v>
      </c>
      <c r="G202">
        <v>3.1304132478397899</v>
      </c>
      <c r="H202">
        <v>2.0259639920035499</v>
      </c>
      <c r="I202">
        <v>1.3755648416870201</v>
      </c>
      <c r="J202">
        <v>0.81854610277811102</v>
      </c>
      <c r="K202">
        <v>14.3236524298083</v>
      </c>
      <c r="L202">
        <v>0.41580165597684898</v>
      </c>
      <c r="M202">
        <v>0.17692262300974099</v>
      </c>
      <c r="N202">
        <v>1.1259632402815001</v>
      </c>
      <c r="O202">
        <v>5.9557983999511501</v>
      </c>
    </row>
    <row r="203" spans="1:15">
      <c r="A203" t="s">
        <v>214</v>
      </c>
      <c r="B203">
        <v>11.3120616972897</v>
      </c>
      <c r="C203">
        <v>10.268916418445199</v>
      </c>
      <c r="D203">
        <v>2.4898133227699502</v>
      </c>
      <c r="E203">
        <v>1.02654470155439</v>
      </c>
      <c r="F203">
        <v>1.2263655853922999</v>
      </c>
      <c r="G203">
        <v>6.3877024932123397E-2</v>
      </c>
      <c r="H203">
        <v>1.7716303699187801</v>
      </c>
      <c r="I203">
        <v>2.2226820249171402</v>
      </c>
      <c r="J203">
        <v>0.68382650261912203</v>
      </c>
      <c r="K203">
        <v>6.01463638754353</v>
      </c>
      <c r="L203">
        <v>0.52595736760873302</v>
      </c>
      <c r="M203">
        <v>0.304349495497936</v>
      </c>
      <c r="N203">
        <v>1.5199288755334699</v>
      </c>
      <c r="O203">
        <v>3.1634423215160901</v>
      </c>
    </row>
    <row r="204" spans="1:15">
      <c r="A204" t="s">
        <v>215</v>
      </c>
      <c r="B204">
        <v>18.364812852336801</v>
      </c>
      <c r="C204">
        <v>7.7539060027530002</v>
      </c>
      <c r="D204">
        <v>3.0640939082908498</v>
      </c>
      <c r="E204">
        <v>1.2605831001083001</v>
      </c>
      <c r="F204">
        <v>0.893934993950944</v>
      </c>
      <c r="G204">
        <v>1.74679323686878</v>
      </c>
      <c r="H204">
        <v>1.9681925477111599</v>
      </c>
      <c r="I204">
        <v>2.7114132092562899</v>
      </c>
      <c r="J204">
        <v>0.71845876327986402</v>
      </c>
      <c r="K204">
        <v>13.5198957138766</v>
      </c>
      <c r="L204">
        <v>0.44452552267688</v>
      </c>
      <c r="M204">
        <v>0.267527010202813</v>
      </c>
      <c r="N204">
        <v>1.9480385810629599</v>
      </c>
      <c r="O204">
        <v>6.0099387087479501</v>
      </c>
    </row>
    <row r="205" spans="1:15">
      <c r="A205" t="s">
        <v>216</v>
      </c>
      <c r="B205">
        <v>25.1775172199068</v>
      </c>
      <c r="C205">
        <v>14.507165853793399</v>
      </c>
      <c r="D205">
        <v>9.4386046213696808</v>
      </c>
      <c r="E205">
        <v>2.5963174105162699</v>
      </c>
      <c r="F205">
        <v>1.6295009662402899</v>
      </c>
      <c r="G205">
        <v>5.3605989586314298</v>
      </c>
      <c r="H205">
        <v>3.8643491788356998</v>
      </c>
      <c r="I205">
        <v>2.3851389275802202</v>
      </c>
      <c r="J205">
        <v>0.78992815787876602</v>
      </c>
      <c r="K205">
        <v>20.451731012448999</v>
      </c>
      <c r="L205">
        <v>0.41657946020211301</v>
      </c>
      <c r="M205">
        <v>0.113688524845053</v>
      </c>
      <c r="N205">
        <v>1.8840883993483799</v>
      </c>
      <c r="O205">
        <v>8.5197710653648393</v>
      </c>
    </row>
    <row r="206" spans="1:15">
      <c r="A206" t="s">
        <v>217</v>
      </c>
      <c r="B206">
        <v>23.911029485111001</v>
      </c>
      <c r="C206">
        <v>8.4090430367852598</v>
      </c>
      <c r="D206">
        <v>16.430898543298898</v>
      </c>
      <c r="E206">
        <v>3.3915340237890099</v>
      </c>
      <c r="F206">
        <v>0.53636309907331603</v>
      </c>
      <c r="G206">
        <v>1.24113642151004</v>
      </c>
      <c r="H206">
        <v>4.8046803880178102</v>
      </c>
      <c r="I206">
        <v>2.4951197242409502</v>
      </c>
      <c r="J206">
        <v>0.82370572102021</v>
      </c>
      <c r="K206">
        <v>18.5310227751228</v>
      </c>
      <c r="L206">
        <v>0.50250682599911201</v>
      </c>
      <c r="M206">
        <v>0.128245053207275</v>
      </c>
      <c r="N206">
        <v>2.0552443914876402</v>
      </c>
      <c r="O206">
        <v>9.3119654372442504</v>
      </c>
    </row>
    <row r="207" spans="1:15">
      <c r="A207" t="s">
        <v>218</v>
      </c>
      <c r="B207">
        <v>16.159415032582299</v>
      </c>
      <c r="C207">
        <v>5.2058605728253999</v>
      </c>
      <c r="D207">
        <v>3.44217791398999</v>
      </c>
      <c r="E207">
        <v>1.5224246282887199</v>
      </c>
      <c r="F207">
        <v>0.38527418717478701</v>
      </c>
      <c r="G207">
        <v>2.9178082340212401</v>
      </c>
      <c r="H207">
        <v>1.76655787540197</v>
      </c>
      <c r="I207">
        <v>2.1309345042061199</v>
      </c>
      <c r="J207">
        <v>0.80299593279883097</v>
      </c>
      <c r="K207">
        <v>11.383245265074899</v>
      </c>
      <c r="L207">
        <v>0.41492167249337503</v>
      </c>
      <c r="M207">
        <v>0.31592814911151001</v>
      </c>
      <c r="N207">
        <v>1.71113173993821</v>
      </c>
      <c r="O207">
        <v>4.7231551637871902</v>
      </c>
    </row>
    <row r="208" spans="1:15">
      <c r="A208" t="s">
        <v>219</v>
      </c>
      <c r="B208">
        <v>22.243549957492299</v>
      </c>
      <c r="C208">
        <v>32.211158242357897</v>
      </c>
      <c r="D208">
        <v>6.83154238000298</v>
      </c>
      <c r="E208">
        <v>2.5907380428180802</v>
      </c>
      <c r="F208">
        <v>2.83365251887875</v>
      </c>
      <c r="G208">
        <v>-5.0327344203258899E-2</v>
      </c>
      <c r="H208">
        <v>4.9691484144920501</v>
      </c>
      <c r="I208">
        <v>7.3886319466568704</v>
      </c>
      <c r="J208">
        <v>0.47053493361037302</v>
      </c>
      <c r="K208">
        <v>13.5000944106158</v>
      </c>
      <c r="L208">
        <v>0.60617599932817001</v>
      </c>
      <c r="M208">
        <v>0.12872579161900199</v>
      </c>
      <c r="N208">
        <v>3.4766094424916698</v>
      </c>
      <c r="O208">
        <v>8.1834332203797207</v>
      </c>
    </row>
    <row r="209" spans="1:15">
      <c r="A209" t="s">
        <v>220</v>
      </c>
      <c r="B209">
        <v>79.998355208766</v>
      </c>
      <c r="C209">
        <v>16.3545625712412</v>
      </c>
      <c r="D209">
        <v>18.588685770346199</v>
      </c>
      <c r="E209">
        <v>2.3851320048926601</v>
      </c>
      <c r="F209">
        <v>0.88181704101898695</v>
      </c>
      <c r="G209">
        <v>12.8596932412669</v>
      </c>
      <c r="H209">
        <v>9.4459883971028198</v>
      </c>
      <c r="I209">
        <v>12.6030680045367</v>
      </c>
      <c r="J209">
        <v>0.90261327138434999</v>
      </c>
      <c r="K209">
        <v>44.709229773442502</v>
      </c>
      <c r="L209">
        <v>0.469556007768546</v>
      </c>
      <c r="M209">
        <v>0.171847397730337</v>
      </c>
      <c r="N209">
        <v>11.3756964410543</v>
      </c>
      <c r="O209">
        <v>20.9934874428243</v>
      </c>
    </row>
    <row r="210" spans="1:15">
      <c r="A210" t="s">
        <v>221</v>
      </c>
      <c r="B210">
        <v>48.327271993245802</v>
      </c>
      <c r="C210">
        <v>9.2328546000827494</v>
      </c>
      <c r="D210">
        <v>17.5682931819718</v>
      </c>
      <c r="E210">
        <v>2.27017154661872</v>
      </c>
      <c r="F210">
        <v>0.89334302239201702</v>
      </c>
      <c r="G210">
        <v>6.32100306236077</v>
      </c>
      <c r="H210">
        <v>5.3054751555984803</v>
      </c>
      <c r="I210">
        <v>10.261186016922901</v>
      </c>
      <c r="J210">
        <v>0.80126703123277099</v>
      </c>
      <c r="K210">
        <v>33.165637848548599</v>
      </c>
      <c r="L210">
        <v>0.40978369961841499</v>
      </c>
      <c r="M210">
        <v>0.13601226072983</v>
      </c>
      <c r="N210">
        <v>8.2219500567071009</v>
      </c>
      <c r="O210">
        <v>13.590737777782801</v>
      </c>
    </row>
    <row r="211" spans="1:15">
      <c r="A211" t="s">
        <v>222</v>
      </c>
      <c r="B211">
        <v>16.092403174292901</v>
      </c>
      <c r="C211">
        <v>4.7280811123537001</v>
      </c>
      <c r="D211">
        <v>2.1733026830237798</v>
      </c>
      <c r="E211">
        <v>1.0218944422088601</v>
      </c>
      <c r="F211">
        <v>0.43023826720879099</v>
      </c>
      <c r="G211">
        <v>3.0238803567975499</v>
      </c>
      <c r="H211">
        <v>1.60352737894468</v>
      </c>
      <c r="I211">
        <v>1.72505297757737</v>
      </c>
      <c r="J211">
        <v>0.797969153729295</v>
      </c>
      <c r="K211">
        <v>11.4458559687251</v>
      </c>
      <c r="L211">
        <v>0.41364863102028898</v>
      </c>
      <c r="M211">
        <v>0.23215426669018299</v>
      </c>
      <c r="N211">
        <v>1.3765390646556099</v>
      </c>
      <c r="O211">
        <v>4.7345626523185604</v>
      </c>
    </row>
    <row r="212" spans="1:15">
      <c r="A212" t="s">
        <v>223</v>
      </c>
      <c r="B212">
        <v>26.842204090037601</v>
      </c>
      <c r="C212">
        <v>7.5764970376751304</v>
      </c>
      <c r="D212">
        <v>9.7232522733285993</v>
      </c>
      <c r="E212">
        <v>1.32885658608573</v>
      </c>
      <c r="F212">
        <v>0.58477466590035498</v>
      </c>
      <c r="G212">
        <v>2.8806049359177401</v>
      </c>
      <c r="H212">
        <v>3.5434205460094201</v>
      </c>
      <c r="I212">
        <v>4.0166097309499298</v>
      </c>
      <c r="J212">
        <v>0.82727551376515596</v>
      </c>
      <c r="K212">
        <v>20.721311778695402</v>
      </c>
      <c r="L212">
        <v>0.45472908216490898</v>
      </c>
      <c r="M212">
        <v>0.161853023417737</v>
      </c>
      <c r="N212">
        <v>3.32284287876573</v>
      </c>
      <c r="O212">
        <v>9.4225830863791096</v>
      </c>
    </row>
    <row r="213" spans="1:15">
      <c r="A213" t="s">
        <v>224</v>
      </c>
      <c r="B213">
        <v>81.969156880388496</v>
      </c>
      <c r="C213">
        <v>13.5222523144216</v>
      </c>
      <c r="D213">
        <v>15.035783052404501</v>
      </c>
      <c r="E213">
        <v>3.9214876033731998</v>
      </c>
      <c r="F213">
        <v>2.3836327657542502</v>
      </c>
      <c r="G213">
        <v>3.0309148643528898</v>
      </c>
      <c r="H213">
        <v>7.9820536801484101</v>
      </c>
      <c r="I213">
        <v>23.778052338557</v>
      </c>
      <c r="J213">
        <v>0.84241972457383996</v>
      </c>
      <c r="K213">
        <v>49.020419914789301</v>
      </c>
      <c r="L213">
        <v>0.495647444281827</v>
      </c>
      <c r="M213">
        <v>0.13033175858493501</v>
      </c>
      <c r="N213">
        <v>20.0311003019496</v>
      </c>
      <c r="O213">
        <v>24.296845848387299</v>
      </c>
    </row>
    <row r="214" spans="1:15">
      <c r="A214" t="s">
        <v>225</v>
      </c>
      <c r="B214">
        <v>36.344888990016301</v>
      </c>
      <c r="C214">
        <v>10.497063668807201</v>
      </c>
      <c r="D214">
        <v>5.1742012314625301</v>
      </c>
      <c r="E214">
        <v>2.0831812628439299</v>
      </c>
      <c r="F214">
        <v>1.0337512602122301</v>
      </c>
      <c r="G214">
        <v>4.5988083368148098</v>
      </c>
      <c r="H214">
        <v>4.4236111247908196</v>
      </c>
      <c r="I214">
        <v>5.6695524108742799</v>
      </c>
      <c r="J214">
        <v>0.76666275283741803</v>
      </c>
      <c r="K214">
        <v>27.957331750826899</v>
      </c>
      <c r="L214">
        <v>0.45835075902794198</v>
      </c>
      <c r="M214">
        <v>9.5442215598551094E-2</v>
      </c>
      <c r="N214">
        <v>4.3466346586768898</v>
      </c>
      <c r="O214">
        <v>12.814264228387501</v>
      </c>
    </row>
    <row r="215" spans="1:15">
      <c r="A215" t="s">
        <v>226</v>
      </c>
      <c r="B215">
        <v>9.0950077159785803</v>
      </c>
      <c r="C215">
        <v>4.65413102179338</v>
      </c>
      <c r="D215">
        <v>1.49855677185801</v>
      </c>
      <c r="E215">
        <v>0.58610342435378804</v>
      </c>
      <c r="F215">
        <v>0.41611030623804701</v>
      </c>
      <c r="G215">
        <v>1.12823631120004</v>
      </c>
      <c r="H215">
        <v>0.846027797846573</v>
      </c>
      <c r="I215">
        <v>1.36113655505534</v>
      </c>
      <c r="J215">
        <v>0.72621303333730802</v>
      </c>
      <c r="K215">
        <v>5.2940744289258097</v>
      </c>
      <c r="L215">
        <v>0.459800909349316</v>
      </c>
      <c r="M215">
        <v>0.51392845893946204</v>
      </c>
      <c r="N215">
        <v>0.98847510643303904</v>
      </c>
      <c r="O215">
        <v>2.4342202365830499</v>
      </c>
    </row>
    <row r="216" spans="1:15">
      <c r="A216" t="s">
        <v>227</v>
      </c>
      <c r="B216">
        <v>21.5790913109517</v>
      </c>
      <c r="C216">
        <v>5.3452171587927202</v>
      </c>
      <c r="D216">
        <v>4.6998079384976998</v>
      </c>
      <c r="E216">
        <v>1.3500795645511401</v>
      </c>
      <c r="F216">
        <v>0.31732810612555701</v>
      </c>
      <c r="G216">
        <v>4.5261797432058</v>
      </c>
      <c r="H216">
        <v>2.3988494873863901</v>
      </c>
      <c r="I216">
        <v>2.4462648243915499</v>
      </c>
      <c r="J216">
        <v>0.88143458277221998</v>
      </c>
      <c r="K216">
        <v>17.552818625024699</v>
      </c>
      <c r="L216">
        <v>0.46406248545940099</v>
      </c>
      <c r="M216">
        <v>0.18135768271647901</v>
      </c>
      <c r="N216">
        <v>2.1562224148379201</v>
      </c>
      <c r="O216">
        <v>8.1456046379470592</v>
      </c>
    </row>
    <row r="217" spans="1:15">
      <c r="A217" t="s">
        <v>228</v>
      </c>
      <c r="B217">
        <v>9.2959193826184805</v>
      </c>
      <c r="C217">
        <v>2.8098602029186099</v>
      </c>
      <c r="D217">
        <v>3.4821100635528701</v>
      </c>
      <c r="E217">
        <v>0.98456531476898201</v>
      </c>
      <c r="F217">
        <v>0.201172455327252</v>
      </c>
      <c r="G217">
        <v>0.73612004411987997</v>
      </c>
      <c r="H217">
        <v>1.6529305274842401</v>
      </c>
      <c r="I217">
        <v>1.1644957106029199</v>
      </c>
      <c r="J217">
        <v>0.69058181912541805</v>
      </c>
      <c r="K217">
        <v>5.5414741755799</v>
      </c>
      <c r="L217">
        <v>0.42815212030039601</v>
      </c>
      <c r="M217">
        <v>0.60111683107287694</v>
      </c>
      <c r="N217">
        <v>0.804179566191912</v>
      </c>
      <c r="O217">
        <v>2.37259391786443</v>
      </c>
    </row>
    <row r="218" spans="1:15">
      <c r="A218" t="s">
        <v>229</v>
      </c>
      <c r="B218">
        <v>51.388883204107898</v>
      </c>
      <c r="C218">
        <v>20.5626385529253</v>
      </c>
      <c r="D218">
        <v>15.359917668064099</v>
      </c>
      <c r="E218">
        <v>3.3558101031794698</v>
      </c>
      <c r="F218">
        <v>2.2872711661435301</v>
      </c>
      <c r="G218">
        <v>3.0452068021535799</v>
      </c>
      <c r="H218">
        <v>6.8338231701945498</v>
      </c>
      <c r="I218">
        <v>10.3099794924726</v>
      </c>
      <c r="J218">
        <v>0.78017698350252096</v>
      </c>
      <c r="K218">
        <v>40.5726191966261</v>
      </c>
      <c r="L218">
        <v>0.46874593597405201</v>
      </c>
      <c r="M218">
        <v>9.68479864218285E-2</v>
      </c>
      <c r="N218">
        <v>8.0436087004101608</v>
      </c>
      <c r="O218">
        <v>19.0182503602413</v>
      </c>
    </row>
    <row r="219" spans="1:15">
      <c r="A219" t="s">
        <v>230</v>
      </c>
      <c r="B219">
        <v>31.378218418076202</v>
      </c>
      <c r="C219">
        <v>14.3844110369843</v>
      </c>
      <c r="D219">
        <v>4.1173707751481103</v>
      </c>
      <c r="E219">
        <v>1.91782849226297</v>
      </c>
      <c r="F219">
        <v>1.6158385804587201</v>
      </c>
      <c r="G219">
        <v>3.8776808757840202</v>
      </c>
      <c r="H219">
        <v>2.6972938979371399</v>
      </c>
      <c r="I219">
        <v>6.13016306815575</v>
      </c>
      <c r="J219">
        <v>0.76628630275190002</v>
      </c>
      <c r="K219">
        <v>21.760864803738102</v>
      </c>
      <c r="L219">
        <v>0.46291772958227301</v>
      </c>
      <c r="M219">
        <v>0.102804544159579</v>
      </c>
      <c r="N219">
        <v>4.6974599927633198</v>
      </c>
      <c r="O219">
        <v>10.0734901286932</v>
      </c>
    </row>
    <row r="220" spans="1:15">
      <c r="A220" t="s">
        <v>231</v>
      </c>
      <c r="B220">
        <v>14.6982228375332</v>
      </c>
      <c r="C220">
        <v>9.0149248376332203</v>
      </c>
      <c r="D220">
        <v>2.8605907752116999</v>
      </c>
      <c r="E220">
        <v>0.71321096964031305</v>
      </c>
      <c r="F220">
        <v>0.83485640446110698</v>
      </c>
      <c r="G220">
        <v>1.2780253194515301</v>
      </c>
      <c r="H220">
        <v>1.67343829826442</v>
      </c>
      <c r="I220">
        <v>2.5907034169614001</v>
      </c>
      <c r="J220">
        <v>0.75127543972227495</v>
      </c>
      <c r="K220">
        <v>10.653370722492999</v>
      </c>
      <c r="L220">
        <v>0.48168132594202501</v>
      </c>
      <c r="M220">
        <v>0.177015895299309</v>
      </c>
      <c r="N220">
        <v>1.94633184876768</v>
      </c>
      <c r="O220">
        <v>5.1315297353623803</v>
      </c>
    </row>
    <row r="221" spans="1:15">
      <c r="A221" t="s">
        <v>232</v>
      </c>
      <c r="B221">
        <v>20.405029626451501</v>
      </c>
      <c r="C221">
        <v>8.0311484389080903</v>
      </c>
      <c r="D221">
        <v>2.86365273555348</v>
      </c>
      <c r="E221">
        <v>1.22080644138433</v>
      </c>
      <c r="F221">
        <v>0.77080477307085105</v>
      </c>
      <c r="G221">
        <v>4.5895480015130197</v>
      </c>
      <c r="H221">
        <v>1.3827325534750099</v>
      </c>
      <c r="I221">
        <v>1.2450351004888101</v>
      </c>
      <c r="J221">
        <v>0.74363965443276303</v>
      </c>
      <c r="K221">
        <v>14.223899273549399</v>
      </c>
      <c r="L221">
        <v>0.442868695040674</v>
      </c>
      <c r="M221">
        <v>0.18569920701353601</v>
      </c>
      <c r="N221">
        <v>0.92585747188416601</v>
      </c>
      <c r="O221">
        <v>6.2993197096668601</v>
      </c>
    </row>
    <row r="222" spans="1:15">
      <c r="A222" t="s">
        <v>233</v>
      </c>
      <c r="B222">
        <v>45.703112131786803</v>
      </c>
      <c r="C222">
        <v>14.529395648973001</v>
      </c>
      <c r="D222">
        <v>5.2918357708947097</v>
      </c>
      <c r="E222">
        <v>2.83281888214028</v>
      </c>
      <c r="F222">
        <v>0.56397349218097304</v>
      </c>
      <c r="G222">
        <v>6.6445522517399196</v>
      </c>
      <c r="H222">
        <v>3.4623392240102802</v>
      </c>
      <c r="I222">
        <v>8.7982376361605894</v>
      </c>
      <c r="J222">
        <v>0.86406762373754398</v>
      </c>
      <c r="K222">
        <v>35.105584484666203</v>
      </c>
      <c r="L222">
        <v>0.42544706269903698</v>
      </c>
      <c r="M222">
        <v>8.3515614836614405E-2</v>
      </c>
      <c r="N222">
        <v>7.6022722873555102</v>
      </c>
      <c r="O222">
        <v>14.9355678033341</v>
      </c>
    </row>
    <row r="223" spans="1:15">
      <c r="A223" t="s">
        <v>234</v>
      </c>
      <c r="B223">
        <v>17.681829112540701</v>
      </c>
      <c r="C223">
        <v>4.8723254092747901</v>
      </c>
      <c r="D223">
        <v>6.7928674180825102</v>
      </c>
      <c r="E223">
        <v>1.9235985403693501</v>
      </c>
      <c r="F223">
        <v>0.28420625219419299</v>
      </c>
      <c r="G223">
        <v>1.48425389812417</v>
      </c>
      <c r="H223">
        <v>2.5284867104891702</v>
      </c>
      <c r="I223">
        <v>3.5863194439333501</v>
      </c>
      <c r="J223">
        <v>0.75905998862590995</v>
      </c>
      <c r="K223">
        <v>11.9829971235885</v>
      </c>
      <c r="L223">
        <v>0.41267350200803599</v>
      </c>
      <c r="M223">
        <v>0.28641965048816498</v>
      </c>
      <c r="N223">
        <v>2.7222315963209298</v>
      </c>
      <c r="O223">
        <v>4.9450653875434902</v>
      </c>
    </row>
    <row r="224" spans="1:15">
      <c r="A224" t="s">
        <v>235</v>
      </c>
      <c r="B224">
        <v>10.180217110290601</v>
      </c>
      <c r="C224">
        <v>3.64270249373073</v>
      </c>
      <c r="D224">
        <v>3.78945483603774</v>
      </c>
      <c r="E224">
        <v>0.989642475438125</v>
      </c>
      <c r="F224">
        <v>0.22016116008056999</v>
      </c>
      <c r="G224">
        <v>0.95616105811490404</v>
      </c>
      <c r="H224">
        <v>2.2379207840203299</v>
      </c>
      <c r="I224">
        <v>1.4606874591385199</v>
      </c>
      <c r="J224">
        <v>0.73809073142479298</v>
      </c>
      <c r="K224">
        <v>6.0723456856539197</v>
      </c>
      <c r="L224">
        <v>0.41508910691290901</v>
      </c>
      <c r="M224">
        <v>0.41922771104608098</v>
      </c>
      <c r="N224">
        <v>1.0781198750985701</v>
      </c>
      <c r="O224">
        <v>2.5205645475245402</v>
      </c>
    </row>
    <row r="225" spans="1:15">
      <c r="A225" t="s">
        <v>236</v>
      </c>
      <c r="B225">
        <v>7.63669966340961</v>
      </c>
      <c r="C225">
        <v>2.7837665012510602</v>
      </c>
      <c r="D225">
        <v>4.0150530730876302</v>
      </c>
      <c r="E225">
        <v>0.72057417633081799</v>
      </c>
      <c r="F225">
        <v>0.14370188651999499</v>
      </c>
      <c r="G225">
        <v>1.27823046941104</v>
      </c>
      <c r="H225">
        <v>1.4232362679370101</v>
      </c>
      <c r="I225">
        <v>0.66022630256330195</v>
      </c>
      <c r="J225">
        <v>0.74082232301953699</v>
      </c>
      <c r="K225">
        <v>3.8489041133056499</v>
      </c>
      <c r="L225">
        <v>0.39948572396659798</v>
      </c>
      <c r="M225">
        <v>0.63424037227726104</v>
      </c>
      <c r="N225">
        <v>0.48911038318354499</v>
      </c>
      <c r="O225">
        <v>1.53758224618192</v>
      </c>
    </row>
    <row r="226" spans="1:15">
      <c r="A226" t="s">
        <v>237</v>
      </c>
      <c r="B226">
        <v>40.9255091714748</v>
      </c>
      <c r="C226">
        <v>17.315485028306099</v>
      </c>
      <c r="D226">
        <v>20.257840889451099</v>
      </c>
      <c r="E226">
        <v>3.1396669147044398</v>
      </c>
      <c r="F226">
        <v>1.23060613906312</v>
      </c>
      <c r="G226">
        <v>3.8437794370899301</v>
      </c>
      <c r="H226">
        <v>10.586356756836199</v>
      </c>
      <c r="I226">
        <v>9.7489613952401406</v>
      </c>
      <c r="J226">
        <v>0.68130748280986597</v>
      </c>
      <c r="K226">
        <v>31.8526137372011</v>
      </c>
      <c r="L226">
        <v>0.43663541974690201</v>
      </c>
      <c r="M226">
        <v>8.1376216320453096E-2</v>
      </c>
      <c r="N226">
        <v>6.6420403482016201</v>
      </c>
      <c r="O226">
        <v>13.907979369178699</v>
      </c>
    </row>
    <row r="227" spans="1:15">
      <c r="A227" t="s">
        <v>238</v>
      </c>
      <c r="B227">
        <v>35.359538880762699</v>
      </c>
      <c r="C227">
        <v>13.144556879009899</v>
      </c>
      <c r="D227">
        <v>3.0830293410666698</v>
      </c>
      <c r="E227">
        <v>1.2868857900306201</v>
      </c>
      <c r="F227">
        <v>1.0892378389850801</v>
      </c>
      <c r="G227">
        <v>2.82424931691944</v>
      </c>
      <c r="H227">
        <v>2.4924096119171599</v>
      </c>
      <c r="I227">
        <v>4.7648635424358501</v>
      </c>
      <c r="J227">
        <v>0.76022463938254903</v>
      </c>
      <c r="K227">
        <v>23.624624714729599</v>
      </c>
      <c r="L227">
        <v>0.49376343057919098</v>
      </c>
      <c r="M227">
        <v>0.183853544544374</v>
      </c>
      <c r="N227">
        <v>3.6223666682553501</v>
      </c>
      <c r="O227">
        <v>11.6649757452908</v>
      </c>
    </row>
    <row r="228" spans="1:15">
      <c r="A228" t="s">
        <v>239</v>
      </c>
      <c r="B228">
        <v>34.240304680116097</v>
      </c>
      <c r="C228">
        <v>32.2687422461618</v>
      </c>
      <c r="D228">
        <v>3.6520216808681201</v>
      </c>
      <c r="E228">
        <v>1.8436493590166401</v>
      </c>
      <c r="F228">
        <v>3.7917178725804499</v>
      </c>
      <c r="G228">
        <v>-4.1598654792041799E-2</v>
      </c>
      <c r="H228">
        <v>4.8551349491246096</v>
      </c>
      <c r="I228">
        <v>11.620805850315699</v>
      </c>
      <c r="J228">
        <v>0.65588633872327495</v>
      </c>
      <c r="K228">
        <v>21.5423828553335</v>
      </c>
      <c r="L228">
        <v>0.68335593747659096</v>
      </c>
      <c r="M228">
        <v>0.102025450434269</v>
      </c>
      <c r="N228">
        <v>7.62192780217761</v>
      </c>
      <c r="O228">
        <v>14.721115231585999</v>
      </c>
    </row>
    <row r="229" spans="1:15">
      <c r="A229" t="s">
        <v>240</v>
      </c>
      <c r="B229">
        <v>13.073882914872</v>
      </c>
      <c r="C229">
        <v>6.8105030483681004</v>
      </c>
      <c r="D229">
        <v>2.3422126020899601</v>
      </c>
      <c r="E229">
        <v>0.85948869459228106</v>
      </c>
      <c r="F229">
        <v>0.82640033942980196</v>
      </c>
      <c r="G229">
        <v>1.82010750262527</v>
      </c>
      <c r="H229">
        <v>1.3486967180334</v>
      </c>
      <c r="I229">
        <v>1.6953368434581699</v>
      </c>
      <c r="J229">
        <v>0.76319165619963902</v>
      </c>
      <c r="K229">
        <v>9.0955683732766399</v>
      </c>
      <c r="L229">
        <v>0.40823237412036401</v>
      </c>
      <c r="M229">
        <v>0.36115151339155799</v>
      </c>
      <c r="N229">
        <v>1.2938669333751101</v>
      </c>
      <c r="O229">
        <v>3.7131054709968199</v>
      </c>
    </row>
    <row r="230" spans="1:15">
      <c r="A230" t="s">
        <v>241</v>
      </c>
      <c r="B230">
        <v>10.034015124038801</v>
      </c>
      <c r="C230">
        <v>5.8473924275382796</v>
      </c>
      <c r="D230">
        <v>1.2288098263193299</v>
      </c>
      <c r="E230">
        <v>0.402334499414366</v>
      </c>
      <c r="F230">
        <v>1.1784295871105901</v>
      </c>
      <c r="G230">
        <v>1.14873934264177</v>
      </c>
      <c r="H230">
        <v>1.2693570906429501</v>
      </c>
      <c r="I230">
        <v>1.04765929711232</v>
      </c>
      <c r="J230">
        <v>0.71495613686774495</v>
      </c>
      <c r="K230">
        <v>5.7850301304164704</v>
      </c>
      <c r="L230">
        <v>0.50696599451204205</v>
      </c>
      <c r="M230">
        <v>0.48882973058943502</v>
      </c>
      <c r="N230">
        <v>0.74903044381700501</v>
      </c>
      <c r="O230">
        <v>2.9328135533487201</v>
      </c>
    </row>
    <row r="231" spans="1:15">
      <c r="A231" t="s">
        <v>242</v>
      </c>
      <c r="B231">
        <v>29.039489708861701</v>
      </c>
      <c r="C231">
        <v>19.966486740505001</v>
      </c>
      <c r="D231">
        <v>11.3815611083827</v>
      </c>
      <c r="E231">
        <v>3.1036720375746598</v>
      </c>
      <c r="F231">
        <v>0.81497527312394202</v>
      </c>
      <c r="G231">
        <v>2.9110544287551101</v>
      </c>
      <c r="H231">
        <v>4.6422932666807402</v>
      </c>
      <c r="I231">
        <v>5.8461816836877301</v>
      </c>
      <c r="J231">
        <v>0.76025372676821301</v>
      </c>
      <c r="K231">
        <v>21.699644058023001</v>
      </c>
      <c r="L231">
        <v>0.49132614892835103</v>
      </c>
      <c r="M231">
        <v>0.13484532823307799</v>
      </c>
      <c r="N231">
        <v>4.4445814123876701</v>
      </c>
      <c r="O231">
        <v>10.661602548144399</v>
      </c>
    </row>
    <row r="232" spans="1:15">
      <c r="A232" t="s">
        <v>243</v>
      </c>
      <c r="B232">
        <v>33.662115961438801</v>
      </c>
      <c r="C232">
        <v>7.3785104730425299</v>
      </c>
      <c r="D232">
        <v>13.4368911889177</v>
      </c>
      <c r="E232">
        <v>2.1011518236439399</v>
      </c>
      <c r="F232">
        <v>0.44272859525786301</v>
      </c>
      <c r="G232">
        <v>3.0773758212320601</v>
      </c>
      <c r="H232">
        <v>5.0394689622224202</v>
      </c>
      <c r="I232">
        <v>7.6855222175831699</v>
      </c>
      <c r="J232">
        <v>0.85053331089658202</v>
      </c>
      <c r="K232">
        <v>23.440478530460599</v>
      </c>
      <c r="L232">
        <v>0.42561817169757599</v>
      </c>
      <c r="M232">
        <v>0.131725990813194</v>
      </c>
      <c r="N232">
        <v>6.53679265769025</v>
      </c>
      <c r="O232">
        <v>9.9766936158509392</v>
      </c>
    </row>
    <row r="233" spans="1:15">
      <c r="A233" t="s">
        <v>244</v>
      </c>
      <c r="B233">
        <v>59.250291943199002</v>
      </c>
      <c r="C233">
        <v>22.541260919643399</v>
      </c>
      <c r="D233">
        <v>19.290335445415401</v>
      </c>
      <c r="E233">
        <v>2.5981218038213298</v>
      </c>
      <c r="F233">
        <v>1.1999237532992999</v>
      </c>
      <c r="G233">
        <v>3.58124192795735</v>
      </c>
      <c r="H233">
        <v>8.9745624235388206</v>
      </c>
      <c r="I233">
        <v>7.7911387029596701</v>
      </c>
      <c r="J233">
        <v>0.72473504213719797</v>
      </c>
      <c r="K233">
        <v>45.533388875925603</v>
      </c>
      <c r="L233">
        <v>0.46899650616688998</v>
      </c>
      <c r="M233">
        <v>0.12339531420479501</v>
      </c>
      <c r="N233">
        <v>5.64651123618623</v>
      </c>
      <c r="O233">
        <v>21.355000296747399</v>
      </c>
    </row>
    <row r="234" spans="1:15">
      <c r="A234" t="s">
        <v>245</v>
      </c>
      <c r="B234">
        <v>18.339394017659</v>
      </c>
      <c r="C234">
        <v>9.8875015287671104</v>
      </c>
      <c r="D234">
        <v>3.3205788055426599</v>
      </c>
      <c r="E234">
        <v>0.99586478359819997</v>
      </c>
      <c r="F234">
        <v>0.47965392081702501</v>
      </c>
      <c r="G234">
        <v>2.5685524884220499</v>
      </c>
      <c r="H234">
        <v>2.2904326757521698</v>
      </c>
      <c r="I234">
        <v>3.2014273204391102</v>
      </c>
      <c r="J234">
        <v>0.82415653862941896</v>
      </c>
      <c r="K234">
        <v>11.6115083263527</v>
      </c>
      <c r="L234">
        <v>0.45535252122569803</v>
      </c>
      <c r="M234">
        <v>0.26686492521190203</v>
      </c>
      <c r="N234">
        <v>2.6384772590867498</v>
      </c>
      <c r="O234">
        <v>5.2873295916379197</v>
      </c>
    </row>
    <row r="235" spans="1:15">
      <c r="A235" t="s">
        <v>246</v>
      </c>
      <c r="B235">
        <v>11.207080808654799</v>
      </c>
      <c r="C235">
        <v>5.6929143579312296</v>
      </c>
      <c r="D235">
        <v>2.1484037159104399</v>
      </c>
      <c r="E235">
        <v>1.01412627833559</v>
      </c>
      <c r="F235">
        <v>0.51622625273022005</v>
      </c>
      <c r="G235">
        <v>1.6761860070746599</v>
      </c>
      <c r="H235">
        <v>1.29927654367111</v>
      </c>
      <c r="I235">
        <v>2.0728375148992599</v>
      </c>
      <c r="J235">
        <v>0.76205656014110901</v>
      </c>
      <c r="K235">
        <v>7.8483293194053099</v>
      </c>
      <c r="L235">
        <v>0.44276368055536802</v>
      </c>
      <c r="M235">
        <v>0.40250121685749202</v>
      </c>
      <c r="N235">
        <v>1.5796194263355701</v>
      </c>
      <c r="O235">
        <v>3.4749551756704999</v>
      </c>
    </row>
    <row r="236" spans="1:15">
      <c r="A236" t="s">
        <v>247</v>
      </c>
      <c r="B236">
        <v>27.6232937894308</v>
      </c>
      <c r="C236">
        <v>17.378968115533599</v>
      </c>
      <c r="D236">
        <v>3.10530275940221</v>
      </c>
      <c r="E236">
        <v>1.3993883091486801</v>
      </c>
      <c r="F236">
        <v>3.5072773178098302</v>
      </c>
      <c r="G236">
        <v>-1.9931619809200199E-3</v>
      </c>
      <c r="H236">
        <v>3.1785252099347101</v>
      </c>
      <c r="I236">
        <v>8.12938447707519</v>
      </c>
      <c r="J236">
        <v>0.65816751068535495</v>
      </c>
      <c r="K236">
        <v>15.579314769626899</v>
      </c>
      <c r="L236">
        <v>0.66521282374982704</v>
      </c>
      <c r="M236">
        <v>0.12163193546796799</v>
      </c>
      <c r="N236">
        <v>5.3504967446807497</v>
      </c>
      <c r="O236">
        <v>10.3635599699909</v>
      </c>
    </row>
    <row r="237" spans="1:15">
      <c r="A237" t="s">
        <v>248</v>
      </c>
      <c r="B237">
        <v>21.137158383316301</v>
      </c>
      <c r="C237">
        <v>8.1138085078744293</v>
      </c>
      <c r="D237">
        <v>3.5472751319137199</v>
      </c>
      <c r="E237">
        <v>1.3063220544854901</v>
      </c>
      <c r="F237">
        <v>0.282246121435477</v>
      </c>
      <c r="G237">
        <v>4.1789452268714298</v>
      </c>
      <c r="H237">
        <v>2.3997439495162101</v>
      </c>
      <c r="I237">
        <v>2.61190511199674</v>
      </c>
      <c r="J237">
        <v>0.86479162066471105</v>
      </c>
      <c r="K237">
        <v>12.928158940122501</v>
      </c>
      <c r="L237">
        <v>0.43872913423858301</v>
      </c>
      <c r="M237">
        <v>0.226735877044864</v>
      </c>
      <c r="N237">
        <v>2.2587536548261</v>
      </c>
      <c r="O237">
        <v>5.6719599790987596</v>
      </c>
    </row>
    <row r="238" spans="1:15">
      <c r="A238" t="s">
        <v>249</v>
      </c>
      <c r="B238">
        <v>77.892027000302804</v>
      </c>
      <c r="C238">
        <v>12.1447437832723</v>
      </c>
      <c r="D238">
        <v>19.481329757634398</v>
      </c>
      <c r="E238">
        <v>2.0101052619715798</v>
      </c>
      <c r="F238">
        <v>0.83371657399491605</v>
      </c>
      <c r="G238">
        <v>11.5110661070602</v>
      </c>
      <c r="H238">
        <v>9.2411896032120797</v>
      </c>
      <c r="I238">
        <v>16.167215264041999</v>
      </c>
      <c r="J238">
        <v>0.91008505751472402</v>
      </c>
      <c r="K238">
        <v>42.117792264959803</v>
      </c>
      <c r="L238">
        <v>0.45380255769983502</v>
      </c>
      <c r="M238">
        <v>0.152720228090958</v>
      </c>
      <c r="N238">
        <v>14.7135410334286</v>
      </c>
      <c r="O238">
        <v>19.113161854509102</v>
      </c>
    </row>
    <row r="239" spans="1:15">
      <c r="A239" t="s">
        <v>250</v>
      </c>
      <c r="B239">
        <v>10.5252774745456</v>
      </c>
      <c r="C239">
        <v>9.5089168657842897</v>
      </c>
      <c r="D239">
        <v>1.2663480282378301</v>
      </c>
      <c r="E239">
        <v>0.66139540381667705</v>
      </c>
      <c r="F239">
        <v>1.2660997738922299</v>
      </c>
      <c r="G239">
        <v>0.82639349502459802</v>
      </c>
      <c r="H239">
        <v>1.31194963060727</v>
      </c>
      <c r="I239">
        <v>2.18903391324229</v>
      </c>
      <c r="J239">
        <v>0.70838567919157103</v>
      </c>
      <c r="K239">
        <v>5.1489080398773996</v>
      </c>
      <c r="L239">
        <v>0.629014583910532</v>
      </c>
      <c r="M239">
        <v>0.36860693527407901</v>
      </c>
      <c r="N239">
        <v>1.55068027540552</v>
      </c>
      <c r="O239">
        <v>3.2387382482970701</v>
      </c>
    </row>
    <row r="240" spans="1:15">
      <c r="A240" t="s">
        <v>251</v>
      </c>
      <c r="B240">
        <v>12.4513913579851</v>
      </c>
      <c r="C240">
        <v>5.9925190374902</v>
      </c>
      <c r="D240">
        <v>2.4731932610368901</v>
      </c>
      <c r="E240">
        <v>1.2471414844884801</v>
      </c>
      <c r="F240">
        <v>0.45103931772804601</v>
      </c>
      <c r="G240">
        <v>1.2092681156646301</v>
      </c>
      <c r="H240">
        <v>1.6793684052678399</v>
      </c>
      <c r="I240">
        <v>2.11835611792511</v>
      </c>
      <c r="J240">
        <v>0.68243226672886104</v>
      </c>
      <c r="K240">
        <v>8.9542103386305492</v>
      </c>
      <c r="L240">
        <v>0.44097256232415999</v>
      </c>
      <c r="M240">
        <v>0.24558854907179101</v>
      </c>
      <c r="N240">
        <v>1.4456345672945901</v>
      </c>
      <c r="O240">
        <v>3.9485610766154</v>
      </c>
    </row>
    <row r="241" spans="1:15">
      <c r="A241" t="s">
        <v>252</v>
      </c>
      <c r="B241">
        <v>14.542412699003799</v>
      </c>
      <c r="C241">
        <v>5.3639889785933299</v>
      </c>
      <c r="D241">
        <v>4.84718198304593</v>
      </c>
      <c r="E241">
        <v>1.41965026259059</v>
      </c>
      <c r="F241">
        <v>0.78722752333027401</v>
      </c>
      <c r="G241">
        <v>1.5884722766564101</v>
      </c>
      <c r="H241">
        <v>2.2404132542534998</v>
      </c>
      <c r="I241">
        <v>1.8490366476848401</v>
      </c>
      <c r="J241">
        <v>0.73176383023907499</v>
      </c>
      <c r="K241">
        <v>10.583757861291501</v>
      </c>
      <c r="L241">
        <v>0.42970574459199101</v>
      </c>
      <c r="M241">
        <v>0.376957054237616</v>
      </c>
      <c r="N241">
        <v>1.3530581395622701</v>
      </c>
      <c r="O241">
        <v>4.5479015523676196</v>
      </c>
    </row>
    <row r="242" spans="1:15">
      <c r="A242" t="s">
        <v>253</v>
      </c>
      <c r="B242">
        <v>13.294068266108701</v>
      </c>
      <c r="C242">
        <v>5.5558557311342103</v>
      </c>
      <c r="D242">
        <v>6.0564892566503596</v>
      </c>
      <c r="E242">
        <v>1.64716463911765</v>
      </c>
      <c r="F242">
        <v>0.45735654480259103</v>
      </c>
      <c r="G242">
        <v>2.15356371268836</v>
      </c>
      <c r="H242">
        <v>3.4577848697236</v>
      </c>
      <c r="I242">
        <v>2.4522829857792998</v>
      </c>
      <c r="J242">
        <v>0.69491515142478</v>
      </c>
      <c r="K242">
        <v>9.5740650424380807</v>
      </c>
      <c r="L242">
        <v>0.41214871336410103</v>
      </c>
      <c r="M242">
        <v>0.236481649454301</v>
      </c>
      <c r="N242">
        <v>1.7041286023992299</v>
      </c>
      <c r="O242">
        <v>3.94593858890507</v>
      </c>
    </row>
    <row r="243" spans="1:15">
      <c r="A243" t="s">
        <v>254</v>
      </c>
      <c r="B243">
        <v>53.803761551077898</v>
      </c>
      <c r="C243">
        <v>9.5920255895335895</v>
      </c>
      <c r="D243">
        <v>18.363157345082499</v>
      </c>
      <c r="E243">
        <v>2.84417916905304</v>
      </c>
      <c r="F243">
        <v>1.1023697364204901</v>
      </c>
      <c r="G243">
        <v>7.9611851609895101</v>
      </c>
      <c r="H243">
        <v>7.7977652573320597</v>
      </c>
      <c r="I243">
        <v>8.3065273799900297</v>
      </c>
      <c r="J243">
        <v>0.81679324035832701</v>
      </c>
      <c r="K243">
        <v>36.945826425349402</v>
      </c>
      <c r="L243">
        <v>0.44777024578661301</v>
      </c>
      <c r="M243">
        <v>0.12433662135831</v>
      </c>
      <c r="N243">
        <v>6.78471541482722</v>
      </c>
      <c r="O243">
        <v>16.5432417792682</v>
      </c>
    </row>
    <row r="244" spans="1:15">
      <c r="A244" t="s">
        <v>255</v>
      </c>
      <c r="B244">
        <v>18.529484099708402</v>
      </c>
      <c r="C244">
        <v>4.7464248884032196</v>
      </c>
      <c r="D244">
        <v>8.6119088070271506</v>
      </c>
      <c r="E244">
        <v>1.64778046056157</v>
      </c>
      <c r="F244">
        <v>0.44985171181526401</v>
      </c>
      <c r="G244">
        <v>2.7626687074323102</v>
      </c>
      <c r="H244">
        <v>2.6497133032234701</v>
      </c>
      <c r="I244">
        <v>2.7488301873857202</v>
      </c>
      <c r="J244">
        <v>0.790628716783909</v>
      </c>
      <c r="K244">
        <v>13.9424957240056</v>
      </c>
      <c r="L244">
        <v>0.42895558472390499</v>
      </c>
      <c r="M244">
        <v>0.26110690340725501</v>
      </c>
      <c r="N244">
        <v>2.1733040837096498</v>
      </c>
      <c r="O244">
        <v>5.9807114058014097</v>
      </c>
    </row>
    <row r="245" spans="1:15">
      <c r="A245" t="s">
        <v>256</v>
      </c>
      <c r="B245">
        <v>40.104328157909897</v>
      </c>
      <c r="C245">
        <v>9.8906001715971392</v>
      </c>
      <c r="D245">
        <v>4.5621251188047598</v>
      </c>
      <c r="E245">
        <v>1.6136252197838701</v>
      </c>
      <c r="F245">
        <v>0.58060593138772298</v>
      </c>
      <c r="G245">
        <v>6.3431056363850598</v>
      </c>
      <c r="H245">
        <v>2.7547243404050099</v>
      </c>
      <c r="I245">
        <v>4.36468067345404</v>
      </c>
      <c r="J245">
        <v>0.87149559961114598</v>
      </c>
      <c r="K245">
        <v>26.90519940231</v>
      </c>
      <c r="L245">
        <v>0.46249080880806398</v>
      </c>
      <c r="M245">
        <v>0.120911681280971</v>
      </c>
      <c r="N245">
        <v>3.8038000006230099</v>
      </c>
      <c r="O245">
        <v>12.443407432716601</v>
      </c>
    </row>
    <row r="246" spans="1:15">
      <c r="A246" t="s">
        <v>257</v>
      </c>
      <c r="B246">
        <v>46.723762336661999</v>
      </c>
      <c r="C246">
        <v>7.4286866708024597</v>
      </c>
      <c r="D246">
        <v>7.8777401771987501</v>
      </c>
      <c r="E246">
        <v>2.1557188617084599</v>
      </c>
      <c r="F246">
        <v>0.35017760969424699</v>
      </c>
      <c r="G246">
        <v>3.5218320302939801</v>
      </c>
      <c r="H246">
        <v>5.1925932230171803</v>
      </c>
      <c r="I246">
        <v>9.5189411068060696</v>
      </c>
      <c r="J246">
        <v>0.79488353365861897</v>
      </c>
      <c r="K246">
        <v>29.2807665108644</v>
      </c>
      <c r="L246">
        <v>0.471722615191281</v>
      </c>
      <c r="M246">
        <v>0.26616657373902097</v>
      </c>
      <c r="N246">
        <v>7.5664495436663</v>
      </c>
      <c r="O246">
        <v>13.812399753310199</v>
      </c>
    </row>
    <row r="247" spans="1:15">
      <c r="A247" t="s">
        <v>258</v>
      </c>
      <c r="B247">
        <v>9.0652528540329502</v>
      </c>
      <c r="C247">
        <v>4.0087814611902397</v>
      </c>
      <c r="D247">
        <v>1.42928074506696</v>
      </c>
      <c r="E247">
        <v>0.68705085137104904</v>
      </c>
      <c r="F247">
        <v>0.47191139639195501</v>
      </c>
      <c r="G247">
        <v>1.3904599059120699</v>
      </c>
      <c r="H247">
        <v>0.75569619721780801</v>
      </c>
      <c r="I247">
        <v>1.2341201048419601</v>
      </c>
      <c r="J247">
        <v>0.75203886619720395</v>
      </c>
      <c r="K247">
        <v>5.9877387350518996</v>
      </c>
      <c r="L247">
        <v>0.41103457471447002</v>
      </c>
      <c r="M247">
        <v>0.57048114018996599</v>
      </c>
      <c r="N247">
        <v>0.92810628439652298</v>
      </c>
      <c r="O247">
        <v>2.4611676444634099</v>
      </c>
    </row>
    <row r="248" spans="1:15">
      <c r="A248" t="s">
        <v>259</v>
      </c>
      <c r="B248">
        <v>42.382284840123397</v>
      </c>
      <c r="C248">
        <v>15.8628600119632</v>
      </c>
      <c r="D248">
        <v>12.6680909999371</v>
      </c>
      <c r="E248">
        <v>2.1787651431360202</v>
      </c>
      <c r="F248">
        <v>1.25094691274245</v>
      </c>
      <c r="G248">
        <v>4.7348038793409897</v>
      </c>
      <c r="H248">
        <v>5.1763025835555103</v>
      </c>
      <c r="I248">
        <v>7.0198429651221899</v>
      </c>
      <c r="J248">
        <v>0.85951338791595</v>
      </c>
      <c r="K248">
        <v>28.980191784996201</v>
      </c>
      <c r="L248">
        <v>0.44604060306011201</v>
      </c>
      <c r="M248">
        <v>0.134153565945653</v>
      </c>
      <c r="N248">
        <v>6.0336490095901203</v>
      </c>
      <c r="O248">
        <v>12.9263422205774</v>
      </c>
    </row>
    <row r="249" spans="1:15">
      <c r="A249" t="s">
        <v>260</v>
      </c>
      <c r="B249">
        <v>17.438754799859499</v>
      </c>
      <c r="C249">
        <v>9.8978524016531999</v>
      </c>
      <c r="D249">
        <v>5.4663196540790402</v>
      </c>
      <c r="E249">
        <v>2.1390684261711002</v>
      </c>
      <c r="F249">
        <v>0.60334940390859304</v>
      </c>
      <c r="G249">
        <v>1.6447416901723599</v>
      </c>
      <c r="H249">
        <v>1.0943489234141599</v>
      </c>
      <c r="I249">
        <v>1.35704456328655</v>
      </c>
      <c r="J249">
        <v>0.73320457795452798</v>
      </c>
      <c r="K249">
        <v>10.3371976559358</v>
      </c>
      <c r="L249">
        <v>0.43566011481382499</v>
      </c>
      <c r="M249">
        <v>0.31236244471230301</v>
      </c>
      <c r="N249">
        <v>0.99499128629000599</v>
      </c>
      <c r="O249">
        <v>4.5035047176382301</v>
      </c>
    </row>
    <row r="250" spans="1:15">
      <c r="A250" t="s">
        <v>261</v>
      </c>
      <c r="B250">
        <v>33.3788613530308</v>
      </c>
      <c r="C250">
        <v>9.0023528067478509</v>
      </c>
      <c r="D250">
        <v>9.8906249097483006</v>
      </c>
      <c r="E250">
        <v>2.2065430702696398</v>
      </c>
      <c r="F250">
        <v>0.37833262267101397</v>
      </c>
      <c r="G250">
        <v>6.2410918624848097</v>
      </c>
      <c r="H250">
        <v>4.0187885794883602</v>
      </c>
      <c r="I250">
        <v>3.1482670996581001</v>
      </c>
      <c r="J250">
        <v>0.87705912967164201</v>
      </c>
      <c r="K250">
        <v>23.338671896092698</v>
      </c>
      <c r="L250">
        <v>0.44532417461427598</v>
      </c>
      <c r="M250">
        <v>0.15333006513936601</v>
      </c>
      <c r="N250">
        <v>2.7612164023999899</v>
      </c>
      <c r="O250">
        <v>10.393274798720901</v>
      </c>
    </row>
    <row r="251" spans="1:15">
      <c r="A251" t="s">
        <v>262</v>
      </c>
      <c r="B251">
        <v>31.483238689369902</v>
      </c>
      <c r="C251">
        <v>32.371688635359803</v>
      </c>
      <c r="D251">
        <v>2.51728213258786</v>
      </c>
      <c r="E251">
        <v>1.76264114309908</v>
      </c>
      <c r="F251">
        <v>3.2065327876613101</v>
      </c>
      <c r="G251">
        <v>-4.1255609528532702E-2</v>
      </c>
      <c r="H251">
        <v>2.4440553364299298</v>
      </c>
      <c r="I251">
        <v>4.4830711041695404</v>
      </c>
      <c r="J251">
        <v>0.52470101711669603</v>
      </c>
      <c r="K251">
        <v>20.368000676482101</v>
      </c>
      <c r="L251">
        <v>0.66839770416986399</v>
      </c>
      <c r="M251">
        <v>0.13729837721139301</v>
      </c>
      <c r="N251">
        <v>2.3522719681642301</v>
      </c>
      <c r="O251">
        <v>13.6139248906909</v>
      </c>
    </row>
    <row r="252" spans="1:15">
      <c r="A252" t="s">
        <v>263</v>
      </c>
      <c r="B252">
        <v>15.036289483708201</v>
      </c>
      <c r="C252">
        <v>10.5223896893275</v>
      </c>
      <c r="D252">
        <v>3.3916506542823601</v>
      </c>
      <c r="E252">
        <v>1.7262439547630199</v>
      </c>
      <c r="F252">
        <v>0.99424742314125902</v>
      </c>
      <c r="G252">
        <v>2.7946520048911299</v>
      </c>
      <c r="H252">
        <v>1.6199851327086701</v>
      </c>
      <c r="I252">
        <v>1.3206392043078099</v>
      </c>
      <c r="J252">
        <v>0.76608023769889999</v>
      </c>
      <c r="K252">
        <v>9.83179537676161</v>
      </c>
      <c r="L252">
        <v>0.42180092628351201</v>
      </c>
      <c r="M252">
        <v>0.25355570286750001</v>
      </c>
      <c r="N252">
        <v>1.0117155955506101</v>
      </c>
      <c r="O252">
        <v>4.1470603969480004</v>
      </c>
    </row>
    <row r="253" spans="1:15">
      <c r="A253" t="s">
        <v>264</v>
      </c>
      <c r="B253">
        <v>46.243180431374199</v>
      </c>
      <c r="C253">
        <v>22.893692754217899</v>
      </c>
      <c r="D253">
        <v>5.2368031430233497</v>
      </c>
      <c r="E253">
        <v>1.4487106468839199</v>
      </c>
      <c r="F253">
        <v>2.9455550685680598</v>
      </c>
      <c r="G253">
        <v>4.8884706854692102</v>
      </c>
      <c r="H253">
        <v>4.6505181341349298</v>
      </c>
      <c r="I253">
        <v>11.372327369368501</v>
      </c>
      <c r="J253">
        <v>0.73470201257051504</v>
      </c>
      <c r="K253">
        <v>28.853059778039601</v>
      </c>
      <c r="L253">
        <v>0.51350488156386298</v>
      </c>
      <c r="M253">
        <v>0.24521908379200799</v>
      </c>
      <c r="N253">
        <v>8.3552718058858595</v>
      </c>
      <c r="O253">
        <v>14.816187044077299</v>
      </c>
    </row>
    <row r="254" spans="1:15">
      <c r="A254" t="s">
        <v>265</v>
      </c>
      <c r="B254">
        <v>13.2748432560822</v>
      </c>
      <c r="C254">
        <v>9.7945003305728005</v>
      </c>
      <c r="D254">
        <v>2.4330504803657802</v>
      </c>
      <c r="E254">
        <v>1.2164284044902001</v>
      </c>
      <c r="F254">
        <v>2.9886931418324001</v>
      </c>
      <c r="G254">
        <v>0.13730578272958899</v>
      </c>
      <c r="H254">
        <v>1.66853464173087</v>
      </c>
      <c r="I254">
        <v>3.23372989258025</v>
      </c>
      <c r="J254">
        <v>0.66924055510535596</v>
      </c>
      <c r="K254">
        <v>8.66106355941643</v>
      </c>
      <c r="L254">
        <v>0.50635675131119795</v>
      </c>
      <c r="M254">
        <v>0.12346560288748</v>
      </c>
      <c r="N254">
        <v>2.1641431883711899</v>
      </c>
      <c r="O254">
        <v>4.3855880068459099</v>
      </c>
    </row>
    <row r="255" spans="1:15">
      <c r="A255" t="s">
        <v>266</v>
      </c>
      <c r="B255">
        <v>20.724134299303799</v>
      </c>
      <c r="C255">
        <v>8.5869525046583508</v>
      </c>
      <c r="D255">
        <v>3.79641297548884</v>
      </c>
      <c r="E255">
        <v>1.9907022733734501</v>
      </c>
      <c r="F255">
        <v>0.78069399767163905</v>
      </c>
      <c r="G255">
        <v>2.4023339835114599</v>
      </c>
      <c r="H255">
        <v>2.3948289841444601</v>
      </c>
      <c r="I255">
        <v>3.6924353960524199</v>
      </c>
      <c r="J255">
        <v>0.687869119890402</v>
      </c>
      <c r="K255">
        <v>16.721255476525599</v>
      </c>
      <c r="L255">
        <v>0.47822450592247701</v>
      </c>
      <c r="M255">
        <v>0.112022565179498</v>
      </c>
      <c r="N255">
        <v>2.5399122861347401</v>
      </c>
      <c r="O255">
        <v>7.9965141386649901</v>
      </c>
    </row>
    <row r="256" spans="1:15">
      <c r="A256" t="s">
        <v>267</v>
      </c>
      <c r="B256">
        <v>35.929447644671697</v>
      </c>
      <c r="C256">
        <v>12.0690094858682</v>
      </c>
      <c r="D256">
        <v>23.956835706250001</v>
      </c>
      <c r="E256">
        <v>4.04461464307653</v>
      </c>
      <c r="F256">
        <v>0.91260905235443701</v>
      </c>
      <c r="G256">
        <v>4.1202146153592896</v>
      </c>
      <c r="H256">
        <v>4.9159008400256203</v>
      </c>
      <c r="I256">
        <v>5.1401709999026597</v>
      </c>
      <c r="J256">
        <v>0.86056404074253701</v>
      </c>
      <c r="K256">
        <v>25.707448753928301</v>
      </c>
      <c r="L256">
        <v>0.43944395559627097</v>
      </c>
      <c r="M256">
        <v>0.16354833347274</v>
      </c>
      <c r="N256">
        <v>4.4234463257838401</v>
      </c>
      <c r="O256">
        <v>11.296982968714699</v>
      </c>
    </row>
    <row r="257" spans="1:15">
      <c r="A257" t="s">
        <v>268</v>
      </c>
      <c r="B257">
        <v>23.024142901295601</v>
      </c>
      <c r="C257">
        <v>7.0685246529300301</v>
      </c>
      <c r="D257">
        <v>4.0341497831045698</v>
      </c>
      <c r="E257">
        <v>1.5557626233481801</v>
      </c>
      <c r="F257">
        <v>0.59736579418376301</v>
      </c>
      <c r="G257">
        <v>3.5898690914588101</v>
      </c>
      <c r="H257">
        <v>2.3699903990718099</v>
      </c>
      <c r="I257">
        <v>3.76073693061003</v>
      </c>
      <c r="J257">
        <v>0.81600380749687695</v>
      </c>
      <c r="K257">
        <v>15.7576028338976</v>
      </c>
      <c r="L257">
        <v>0.41400841634266899</v>
      </c>
      <c r="M257">
        <v>0.26026770000670202</v>
      </c>
      <c r="N257">
        <v>3.0687756543718998</v>
      </c>
      <c r="O257">
        <v>6.5237801946187099</v>
      </c>
    </row>
    <row r="258" spans="1:15">
      <c r="A258" t="s">
        <v>269</v>
      </c>
      <c r="B258">
        <v>27.272838743054699</v>
      </c>
      <c r="C258">
        <v>16.462955466348198</v>
      </c>
      <c r="D258">
        <v>1.6212069525355901</v>
      </c>
      <c r="E258">
        <v>1.5775143878853799</v>
      </c>
      <c r="F258">
        <v>2.4522144116723799</v>
      </c>
      <c r="G258">
        <v>2.82743223986231</v>
      </c>
      <c r="H258">
        <v>1.70877402425838</v>
      </c>
      <c r="I258">
        <v>5.4858821198759404</v>
      </c>
      <c r="J258">
        <v>0.77577332735829896</v>
      </c>
      <c r="K258">
        <v>19.6870154000027</v>
      </c>
      <c r="L258">
        <v>0.46364387526003098</v>
      </c>
      <c r="M258">
        <v>0.12167372392940901</v>
      </c>
      <c r="N258">
        <v>4.2558010256315599</v>
      </c>
      <c r="O258">
        <v>9.1277641123611897</v>
      </c>
    </row>
    <row r="259" spans="1:15">
      <c r="A259" t="s">
        <v>270</v>
      </c>
      <c r="B259">
        <v>16.745029430574</v>
      </c>
      <c r="C259">
        <v>8.0433304931726699</v>
      </c>
      <c r="D259">
        <v>2.51073658372612</v>
      </c>
      <c r="E259">
        <v>1.2499924136857301</v>
      </c>
      <c r="F259">
        <v>2.31303996116793</v>
      </c>
      <c r="G259">
        <v>1.68294812494478</v>
      </c>
      <c r="H259">
        <v>2.0668653707481499</v>
      </c>
      <c r="I259">
        <v>3.6143475246113002</v>
      </c>
      <c r="J259">
        <v>0.70103922200018598</v>
      </c>
      <c r="K259">
        <v>11.5433394826479</v>
      </c>
      <c r="L259">
        <v>0.46647716148320201</v>
      </c>
      <c r="M259">
        <v>0.25408951350690701</v>
      </c>
      <c r="N259">
        <v>2.5337993766918001</v>
      </c>
      <c r="O259">
        <v>5.3847042359025696</v>
      </c>
    </row>
    <row r="260" spans="1:15">
      <c r="A260" t="s">
        <v>271</v>
      </c>
      <c r="B260">
        <v>68.350258957653907</v>
      </c>
      <c r="C260">
        <v>8.6572260544391995</v>
      </c>
      <c r="D260">
        <v>20.3452725841539</v>
      </c>
      <c r="E260">
        <v>3.4836557552335501</v>
      </c>
      <c r="F260">
        <v>0.397903440958919</v>
      </c>
      <c r="G260">
        <v>7.4260929674911402</v>
      </c>
      <c r="H260">
        <v>8.2913194913690003</v>
      </c>
      <c r="I260">
        <v>12.7225380545893</v>
      </c>
      <c r="J260">
        <v>0.88753182817138399</v>
      </c>
      <c r="K260">
        <v>46.006108505255703</v>
      </c>
      <c r="L260">
        <v>0.45805780632990001</v>
      </c>
      <c r="M260">
        <v>0.14019303413756601</v>
      </c>
      <c r="N260">
        <v>11.291657458569601</v>
      </c>
      <c r="O260">
        <v>21.073457139692799</v>
      </c>
    </row>
    <row r="261" spans="1:15">
      <c r="A261" t="s">
        <v>272</v>
      </c>
      <c r="B261">
        <v>11.4063839772093</v>
      </c>
      <c r="C261">
        <v>4.3523308152962699</v>
      </c>
      <c r="D261">
        <v>2.6043211483469699</v>
      </c>
      <c r="E261">
        <v>1.2066292761406801</v>
      </c>
      <c r="F261">
        <v>0.32435740933669899</v>
      </c>
      <c r="G261">
        <v>0.59070255459936105</v>
      </c>
      <c r="H261">
        <v>1.89220843057608</v>
      </c>
      <c r="I261">
        <v>1.6446099027346099</v>
      </c>
      <c r="J261">
        <v>0.73211093839528896</v>
      </c>
      <c r="K261">
        <v>7.0569551692654304</v>
      </c>
      <c r="L261">
        <v>0.441707992645615</v>
      </c>
      <c r="M261">
        <v>0.45534273962229199</v>
      </c>
      <c r="N261">
        <v>1.2040368991852199</v>
      </c>
      <c r="O261">
        <v>3.1171135020063301</v>
      </c>
    </row>
    <row r="262" spans="1:15">
      <c r="A262" t="s">
        <v>273</v>
      </c>
      <c r="B262">
        <v>12.5171613278349</v>
      </c>
      <c r="C262">
        <v>9.2231019182762601</v>
      </c>
      <c r="D262">
        <v>2.55631868000739</v>
      </c>
      <c r="E262">
        <v>1.1166076787474</v>
      </c>
      <c r="F262">
        <v>1.39211941258422</v>
      </c>
      <c r="G262">
        <v>0.225879153689442</v>
      </c>
      <c r="H262">
        <v>1.68218907040974</v>
      </c>
      <c r="I262">
        <v>2.3782699964999998</v>
      </c>
      <c r="J262">
        <v>0.65155783144592705</v>
      </c>
      <c r="K262">
        <v>7.01341592081386</v>
      </c>
      <c r="L262">
        <v>0.49629109644868902</v>
      </c>
      <c r="M262">
        <v>0.39162792329117002</v>
      </c>
      <c r="N262">
        <v>1.5495804415124499</v>
      </c>
      <c r="O262">
        <v>3.4806958771913998</v>
      </c>
    </row>
    <row r="263" spans="1:15">
      <c r="A263" t="s">
        <v>274</v>
      </c>
      <c r="B263">
        <v>58.7754906736713</v>
      </c>
      <c r="C263">
        <v>36.863357451887097</v>
      </c>
      <c r="D263">
        <v>19.832521450679199</v>
      </c>
      <c r="E263">
        <v>2.5657126447761098</v>
      </c>
      <c r="F263">
        <v>1.5208659995692</v>
      </c>
      <c r="G263">
        <v>1.8387374556358</v>
      </c>
      <c r="H263">
        <v>9.5211519213738498</v>
      </c>
      <c r="I263">
        <v>14.8836712504635</v>
      </c>
      <c r="J263">
        <v>0.72223768612133799</v>
      </c>
      <c r="K263">
        <v>38.133290725987401</v>
      </c>
      <c r="L263">
        <v>0.56866633059626304</v>
      </c>
      <c r="M263">
        <v>9.5487145252344502E-2</v>
      </c>
      <c r="N263">
        <v>10.749548284925501</v>
      </c>
      <c r="O263">
        <v>21.685118510707799</v>
      </c>
    </row>
    <row r="264" spans="1:15">
      <c r="A264" t="s">
        <v>275</v>
      </c>
      <c r="B264">
        <v>43.183594052814101</v>
      </c>
      <c r="C264">
        <v>9.7449152148003808</v>
      </c>
      <c r="D264">
        <v>7.0310648328732199</v>
      </c>
      <c r="E264">
        <v>2.6759420133421501</v>
      </c>
      <c r="F264">
        <v>0.683357082328647</v>
      </c>
      <c r="G264">
        <v>5.4705791542441196</v>
      </c>
      <c r="H264">
        <v>4.28568352311129</v>
      </c>
      <c r="I264">
        <v>6.3403108868232403</v>
      </c>
      <c r="J264">
        <v>0.82933500788223202</v>
      </c>
      <c r="K264">
        <v>35.311870347637502</v>
      </c>
      <c r="L264">
        <v>0.419765267881475</v>
      </c>
      <c r="M264">
        <v>0.12044859262551701</v>
      </c>
      <c r="N264">
        <v>5.2582417792993601</v>
      </c>
      <c r="O264">
        <v>14.822696715872</v>
      </c>
    </row>
    <row r="265" spans="1:15">
      <c r="A265" t="s">
        <v>276</v>
      </c>
      <c r="B265">
        <v>9.6279226676789804</v>
      </c>
      <c r="C265">
        <v>8.08150176618717</v>
      </c>
      <c r="D265">
        <v>1.4944539716243701</v>
      </c>
      <c r="E265">
        <v>0.67674639205208398</v>
      </c>
      <c r="F265">
        <v>1.1035219553929501</v>
      </c>
      <c r="G265">
        <v>0.67319356673145003</v>
      </c>
      <c r="H265">
        <v>1.32210196125172</v>
      </c>
      <c r="I265">
        <v>1.6388699319903399</v>
      </c>
      <c r="J265">
        <v>0.72818598635658804</v>
      </c>
      <c r="K265">
        <v>4.1849992590662204</v>
      </c>
      <c r="L265">
        <v>0.51395903749596505</v>
      </c>
      <c r="M265">
        <v>0.31927893508470401</v>
      </c>
      <c r="N265">
        <v>1.1934021179365399</v>
      </c>
      <c r="O265">
        <v>2.1509181911109998</v>
      </c>
    </row>
    <row r="266" spans="1:15">
      <c r="A266" t="s">
        <v>277</v>
      </c>
      <c r="B266">
        <v>23.561026342413001</v>
      </c>
      <c r="C266">
        <v>5.5735593622555397</v>
      </c>
      <c r="D266">
        <v>8.2172469652496094</v>
      </c>
      <c r="E266">
        <v>1.9518826567257099</v>
      </c>
      <c r="F266">
        <v>0.50344722509661399</v>
      </c>
      <c r="G266">
        <v>5.2262808871057196</v>
      </c>
      <c r="H266">
        <v>2.7575830872879998</v>
      </c>
      <c r="I266">
        <v>4.73654738243658</v>
      </c>
      <c r="J266">
        <v>0.79161862580924303</v>
      </c>
      <c r="K266">
        <v>16.467031646374199</v>
      </c>
      <c r="L266">
        <v>0.39240353900400399</v>
      </c>
      <c r="M266">
        <v>0.19001295333419599</v>
      </c>
      <c r="N266">
        <v>3.74953912996481</v>
      </c>
      <c r="O266">
        <v>6.4617214949281898</v>
      </c>
    </row>
    <row r="267" spans="1:15">
      <c r="A267" t="s">
        <v>278</v>
      </c>
      <c r="B267">
        <v>9.48068267791305</v>
      </c>
      <c r="C267">
        <v>3.6859088388024501</v>
      </c>
      <c r="D267">
        <v>4.0606758995292003</v>
      </c>
      <c r="E267">
        <v>1.4031035547934601</v>
      </c>
      <c r="F267">
        <v>0.27732416478657401</v>
      </c>
      <c r="G267">
        <v>1.00890803340506</v>
      </c>
      <c r="H267">
        <v>1.6888641856617399</v>
      </c>
      <c r="I267">
        <v>1.3568289487088401</v>
      </c>
      <c r="J267">
        <v>0.74973429944941095</v>
      </c>
      <c r="K267">
        <v>7.0029593003502404</v>
      </c>
      <c r="L267">
        <v>0.422670871680695</v>
      </c>
      <c r="M267">
        <v>0.62890750176678101</v>
      </c>
      <c r="N267">
        <v>1.0172612013329001</v>
      </c>
      <c r="O267">
        <v>2.95994691182347</v>
      </c>
    </row>
    <row r="268" spans="1:15">
      <c r="A268" t="s">
        <v>279</v>
      </c>
      <c r="B268">
        <v>47.526268941892702</v>
      </c>
      <c r="C268">
        <v>10.086542757433101</v>
      </c>
      <c r="D268">
        <v>8.4916258639996602</v>
      </c>
      <c r="E268">
        <v>2.9502910389445902</v>
      </c>
      <c r="F268">
        <v>1.2371311074331099</v>
      </c>
      <c r="G268">
        <v>6.1865311993049303</v>
      </c>
      <c r="H268">
        <v>4.0466307165701796</v>
      </c>
      <c r="I268">
        <v>4.6896001862168202</v>
      </c>
      <c r="J268">
        <v>0.82596686120089202</v>
      </c>
      <c r="K268">
        <v>31.874699235367</v>
      </c>
      <c r="L268">
        <v>0.43173293693783199</v>
      </c>
      <c r="M268">
        <v>0.143601373047331</v>
      </c>
      <c r="N268">
        <v>3.8734543460966302</v>
      </c>
      <c r="O268">
        <v>13.761357514895</v>
      </c>
    </row>
    <row r="269" spans="1:15">
      <c r="A269" t="s">
        <v>280</v>
      </c>
      <c r="B269">
        <v>78.271156900359102</v>
      </c>
      <c r="C269">
        <v>13.3472967427121</v>
      </c>
      <c r="D269">
        <v>14.9075885531455</v>
      </c>
      <c r="E269">
        <v>2.7502513611416401</v>
      </c>
      <c r="F269">
        <v>0.92904832858908803</v>
      </c>
      <c r="G269">
        <v>6.4314919276680698</v>
      </c>
      <c r="H269">
        <v>8.1276384773881603</v>
      </c>
      <c r="I269">
        <v>17.015192847303499</v>
      </c>
      <c r="J269">
        <v>0.876905117811421</v>
      </c>
      <c r="K269">
        <v>49.998399550860697</v>
      </c>
      <c r="L269">
        <v>0.485282608798424</v>
      </c>
      <c r="M269">
        <v>0.12770329747048501</v>
      </c>
      <c r="N269">
        <v>14.920709688348699</v>
      </c>
      <c r="O269">
        <v>24.263353769787599</v>
      </c>
    </row>
    <row r="270" spans="1:15">
      <c r="A270" t="s">
        <v>281</v>
      </c>
      <c r="B270">
        <v>60.7523032774047</v>
      </c>
      <c r="C270">
        <v>14.348636598536601</v>
      </c>
      <c r="D270">
        <v>12.733009617951</v>
      </c>
      <c r="E270">
        <v>3.2546184828173801</v>
      </c>
      <c r="F270">
        <v>1.0746602416651101</v>
      </c>
      <c r="G270">
        <v>8.7206438726111397</v>
      </c>
      <c r="H270">
        <v>6.3593461892150902</v>
      </c>
      <c r="I270">
        <v>8.2579919948353098</v>
      </c>
      <c r="J270">
        <v>0.866316239916602</v>
      </c>
      <c r="K270">
        <v>41.539627501687903</v>
      </c>
      <c r="L270">
        <v>0.46953388229565501</v>
      </c>
      <c r="M270">
        <v>9.7574446821810101E-2</v>
      </c>
      <c r="N270">
        <v>7.1540325742271298</v>
      </c>
      <c r="O270">
        <v>19.504262569982899</v>
      </c>
    </row>
    <row r="271" spans="1:15">
      <c r="A271" t="s">
        <v>282</v>
      </c>
      <c r="B271">
        <v>38.250101500996699</v>
      </c>
      <c r="C271">
        <v>11.1979258503082</v>
      </c>
      <c r="D271">
        <v>12.0239494886802</v>
      </c>
      <c r="E271">
        <v>2.4023955255911398</v>
      </c>
      <c r="F271">
        <v>2.59992331683494</v>
      </c>
      <c r="G271">
        <v>5.8597201453392698</v>
      </c>
      <c r="H271">
        <v>3.89086237292637</v>
      </c>
      <c r="I271">
        <v>7.06417531978654</v>
      </c>
      <c r="J271">
        <v>0.85212694609847806</v>
      </c>
      <c r="K271">
        <v>28.788459329010699</v>
      </c>
      <c r="L271">
        <v>0.44503096902470501</v>
      </c>
      <c r="M271">
        <v>9.7701816413833104E-2</v>
      </c>
      <c r="N271">
        <v>6.0195741419539397</v>
      </c>
      <c r="O271">
        <v>12.811755951917901</v>
      </c>
    </row>
    <row r="272" spans="1:15">
      <c r="A272" t="s">
        <v>283</v>
      </c>
      <c r="B272">
        <v>16.9447852263907</v>
      </c>
      <c r="C272">
        <v>4.3952794968691604</v>
      </c>
      <c r="D272">
        <v>8.9934391157064706</v>
      </c>
      <c r="E272">
        <v>1.52401923139922</v>
      </c>
      <c r="F272">
        <v>0.59137846968388497</v>
      </c>
      <c r="G272">
        <v>1.8700301024331101</v>
      </c>
      <c r="H272">
        <v>3.44526435070724</v>
      </c>
      <c r="I272">
        <v>0.85412035067143499</v>
      </c>
      <c r="J272">
        <v>0.83031317783569603</v>
      </c>
      <c r="K272">
        <v>9.1036428035651191</v>
      </c>
      <c r="L272">
        <v>0.42799067602496299</v>
      </c>
      <c r="M272">
        <v>0.34644345246130298</v>
      </c>
      <c r="N272">
        <v>0.70918738262013803</v>
      </c>
      <c r="O272">
        <v>3.89627423778763</v>
      </c>
    </row>
    <row r="273" spans="1:15">
      <c r="A273" t="s">
        <v>284</v>
      </c>
      <c r="B273">
        <v>15.274079794364701</v>
      </c>
      <c r="C273">
        <v>8.9804886099843202</v>
      </c>
      <c r="D273">
        <v>1.9678043225228401</v>
      </c>
      <c r="E273">
        <v>1.4901853151250899</v>
      </c>
      <c r="F273">
        <v>1.54874250156259</v>
      </c>
      <c r="G273">
        <v>1.4318364758406401</v>
      </c>
      <c r="H273">
        <v>1.54110977919319</v>
      </c>
      <c r="I273">
        <v>3.1909901595598398</v>
      </c>
      <c r="J273">
        <v>0.76311687357390601</v>
      </c>
      <c r="K273">
        <v>12.357523374285201</v>
      </c>
      <c r="L273">
        <v>0.493256207900656</v>
      </c>
      <c r="M273">
        <v>0.183258936250938</v>
      </c>
      <c r="N273">
        <v>2.4350984341683999</v>
      </c>
      <c r="O273">
        <v>6.0954251186436696</v>
      </c>
    </row>
    <row r="274" spans="1:15">
      <c r="A274" t="s">
        <v>285</v>
      </c>
      <c r="B274">
        <v>9.4054326846297602</v>
      </c>
      <c r="C274">
        <v>3.6910476672727501</v>
      </c>
      <c r="D274">
        <v>1.49039365873741</v>
      </c>
      <c r="E274">
        <v>0.70151669806961803</v>
      </c>
      <c r="F274">
        <v>0.24901773287745499</v>
      </c>
      <c r="G274">
        <v>0.90957834567127804</v>
      </c>
      <c r="H274">
        <v>0.88237541289733301</v>
      </c>
      <c r="I274">
        <v>1.2246658722644601</v>
      </c>
      <c r="J274">
        <v>0.73979432954017299</v>
      </c>
      <c r="K274">
        <v>4.66199468316925</v>
      </c>
      <c r="L274">
        <v>0.405703970197484</v>
      </c>
      <c r="M274">
        <v>0.53603473230810295</v>
      </c>
      <c r="N274">
        <v>0.90600086788261802</v>
      </c>
      <c r="O274">
        <v>1.8913897520013201</v>
      </c>
    </row>
    <row r="275" spans="1:15">
      <c r="A275" t="s">
        <v>286</v>
      </c>
      <c r="B275">
        <v>15.176863538979701</v>
      </c>
      <c r="C275">
        <v>9.3505998387463904</v>
      </c>
      <c r="D275">
        <v>2.1029523254839799</v>
      </c>
      <c r="E275">
        <v>0.99018200966458203</v>
      </c>
      <c r="F275">
        <v>1.0065669814093401</v>
      </c>
      <c r="G275">
        <v>0.81160036833022098</v>
      </c>
      <c r="H275">
        <v>1.9281841669187401</v>
      </c>
      <c r="I275">
        <v>3.0474122325680999</v>
      </c>
      <c r="J275">
        <v>0.72941622349244595</v>
      </c>
      <c r="K275">
        <v>9.9491262305011006</v>
      </c>
      <c r="L275">
        <v>0.55802282020558502</v>
      </c>
      <c r="M275">
        <v>0.20216471822916601</v>
      </c>
      <c r="N275">
        <v>2.2228319221045001</v>
      </c>
      <c r="O275">
        <v>5.5518394777255899</v>
      </c>
    </row>
    <row r="276" spans="1:15">
      <c r="A276" t="s">
        <v>287</v>
      </c>
      <c r="B276">
        <v>26.498676806047801</v>
      </c>
      <c r="C276">
        <v>8.8783341949700905</v>
      </c>
      <c r="D276">
        <v>13.2524717798404</v>
      </c>
      <c r="E276">
        <v>3.7729579188101501</v>
      </c>
      <c r="F276">
        <v>1.28712379518731</v>
      </c>
      <c r="G276">
        <v>2.0214417123151001</v>
      </c>
      <c r="H276">
        <v>4.2036471862000999</v>
      </c>
      <c r="I276">
        <v>4.1858242032886999</v>
      </c>
      <c r="J276">
        <v>0.67538040686415801</v>
      </c>
      <c r="K276">
        <v>20.779307529443098</v>
      </c>
      <c r="L276">
        <v>0.420374149826101</v>
      </c>
      <c r="M276">
        <v>0.28903940371726999</v>
      </c>
      <c r="N276">
        <v>2.8270236534789599</v>
      </c>
      <c r="O276">
        <v>8.7350837366647607</v>
      </c>
    </row>
    <row r="277" spans="1:15">
      <c r="A277" t="s">
        <v>288</v>
      </c>
      <c r="B277">
        <v>19.0659463811084</v>
      </c>
      <c r="C277">
        <v>9.7334514803815502</v>
      </c>
      <c r="D277">
        <v>10.298880771653399</v>
      </c>
      <c r="E277">
        <v>4.4774371682419298</v>
      </c>
      <c r="F277">
        <v>0.99526056611039704</v>
      </c>
      <c r="G277">
        <v>2.34450123125244</v>
      </c>
      <c r="H277">
        <v>2.9702114254884999</v>
      </c>
      <c r="I277">
        <v>3.0638490383086601</v>
      </c>
      <c r="J277">
        <v>0.82403632712784203</v>
      </c>
      <c r="K277">
        <v>13.423176795621499</v>
      </c>
      <c r="L277">
        <v>0.45552307653763802</v>
      </c>
      <c r="M277">
        <v>0.176660243989815</v>
      </c>
      <c r="N277">
        <v>2.5247229084020399</v>
      </c>
      <c r="O277">
        <v>6.1145667908501498</v>
      </c>
    </row>
    <row r="278" spans="1:15">
      <c r="A278" t="s">
        <v>289</v>
      </c>
      <c r="B278">
        <v>61.457982684949201</v>
      </c>
      <c r="C278">
        <v>17.166466964677699</v>
      </c>
      <c r="D278">
        <v>18.394833323716401</v>
      </c>
      <c r="E278">
        <v>4.3218665668160003</v>
      </c>
      <c r="F278">
        <v>0.81633409898517295</v>
      </c>
      <c r="G278">
        <v>5.2723092307159103</v>
      </c>
      <c r="H278">
        <v>6.51407993524617</v>
      </c>
      <c r="I278">
        <v>9.07097416393181</v>
      </c>
      <c r="J278">
        <v>0.82080587279842798</v>
      </c>
      <c r="K278">
        <v>49.558689674981203</v>
      </c>
      <c r="L278">
        <v>0.45641041232726298</v>
      </c>
      <c r="M278">
        <v>0.11108953646561399</v>
      </c>
      <c r="N278">
        <v>7.4455088657580504</v>
      </c>
      <c r="O278">
        <v>22.619101988956999</v>
      </c>
    </row>
    <row r="279" spans="1:15">
      <c r="A279" t="s">
        <v>290</v>
      </c>
      <c r="B279">
        <v>49.305988287397703</v>
      </c>
      <c r="C279">
        <v>28.887203933241</v>
      </c>
      <c r="D279">
        <v>4.8157965193561303</v>
      </c>
      <c r="E279">
        <v>1.71022587479843</v>
      </c>
      <c r="F279">
        <v>2.2326423836201599</v>
      </c>
      <c r="G279">
        <v>0.50050391133897598</v>
      </c>
      <c r="H279">
        <v>4.7565041950223801</v>
      </c>
      <c r="I279">
        <v>8.1630289895512398</v>
      </c>
      <c r="J279">
        <v>0.761059674065237</v>
      </c>
      <c r="K279">
        <v>33.319476122810499</v>
      </c>
      <c r="L279">
        <v>0.59577467236473503</v>
      </c>
      <c r="M279">
        <v>0.15956467702755001</v>
      </c>
      <c r="N279">
        <v>6.2125521821729599</v>
      </c>
      <c r="O279">
        <v>19.850899970432099</v>
      </c>
    </row>
    <row r="280" spans="1:15">
      <c r="A280" t="s">
        <v>291</v>
      </c>
      <c r="B280">
        <v>11.8780214986615</v>
      </c>
      <c r="C280">
        <v>8.9359507452569904</v>
      </c>
      <c r="D280">
        <v>2.1649880608364702</v>
      </c>
      <c r="E280">
        <v>1.3870400228028701</v>
      </c>
      <c r="F280">
        <v>0.90408807949493197</v>
      </c>
      <c r="G280">
        <v>2.53431413091355</v>
      </c>
      <c r="H280">
        <v>1.0576840298896999</v>
      </c>
      <c r="I280">
        <v>1.0403158765468199</v>
      </c>
      <c r="J280">
        <v>0.72616384477069895</v>
      </c>
      <c r="K280">
        <v>8.6829736061686607</v>
      </c>
      <c r="L280">
        <v>0.43348438946644702</v>
      </c>
      <c r="M280">
        <v>0.26217292216321803</v>
      </c>
      <c r="N280">
        <v>0.755439776689242</v>
      </c>
      <c r="O280">
        <v>3.7639335124233</v>
      </c>
    </row>
    <row r="281" spans="1:15">
      <c r="A281" t="s">
        <v>292</v>
      </c>
      <c r="B281">
        <v>69.066642310707607</v>
      </c>
      <c r="C281">
        <v>13.9305543934941</v>
      </c>
      <c r="D281">
        <v>14.2071225527351</v>
      </c>
      <c r="E281">
        <v>3.0443313197806399</v>
      </c>
      <c r="F281">
        <v>1.2202952217768499</v>
      </c>
      <c r="G281">
        <v>1.4648911177550601</v>
      </c>
      <c r="H281">
        <v>6.40348302409451</v>
      </c>
      <c r="I281">
        <v>18.8689750055525</v>
      </c>
      <c r="J281">
        <v>0.87726612186095299</v>
      </c>
      <c r="K281">
        <v>48.883107046299102</v>
      </c>
      <c r="L281">
        <v>0.504787188386004</v>
      </c>
      <c r="M281">
        <v>9.9284237528287203E-2</v>
      </c>
      <c r="N281">
        <v>16.553112526612299</v>
      </c>
      <c r="O281">
        <v>24.675566165473398</v>
      </c>
    </row>
    <row r="282" spans="1:15">
      <c r="A282" t="s">
        <v>293</v>
      </c>
      <c r="B282">
        <v>7.7907598235080204</v>
      </c>
      <c r="C282">
        <v>8.29194538891206</v>
      </c>
      <c r="D282">
        <v>1.50944930004942</v>
      </c>
      <c r="E282">
        <v>0.56990635414278301</v>
      </c>
      <c r="F282">
        <v>0.95191556281383205</v>
      </c>
      <c r="G282">
        <v>2.6201065912694201E-2</v>
      </c>
      <c r="H282">
        <v>1.9485266950542499</v>
      </c>
      <c r="I282">
        <v>1.36057573193445</v>
      </c>
      <c r="J282">
        <v>0.50970997798053197</v>
      </c>
      <c r="K282">
        <v>3.2095846065290101</v>
      </c>
      <c r="L282">
        <v>0.68226966859924099</v>
      </c>
      <c r="M282">
        <v>0.41147435036839197</v>
      </c>
      <c r="N282">
        <v>0.69349902636515803</v>
      </c>
      <c r="O282">
        <v>2.1898022258377701</v>
      </c>
    </row>
    <row r="283" spans="1:15">
      <c r="A283" t="s">
        <v>294</v>
      </c>
      <c r="B283">
        <v>30.715092579112401</v>
      </c>
      <c r="C283">
        <v>12.5726485363338</v>
      </c>
      <c r="D283">
        <v>8.1886299767121802</v>
      </c>
      <c r="E283">
        <v>4.7948035028257499</v>
      </c>
      <c r="F283">
        <v>1.48443800082533</v>
      </c>
      <c r="G283">
        <v>6.0694446725240301</v>
      </c>
      <c r="H283">
        <v>3.9329629984430299</v>
      </c>
      <c r="I283">
        <v>4.0553494333545297</v>
      </c>
      <c r="J283">
        <v>0.78698440252353596</v>
      </c>
      <c r="K283">
        <v>25.909497475368902</v>
      </c>
      <c r="L283">
        <v>0.42239888251889302</v>
      </c>
      <c r="M283">
        <v>0.123247094798865</v>
      </c>
      <c r="N283">
        <v>3.1914967508326701</v>
      </c>
      <c r="O283">
        <v>10.944142780221901</v>
      </c>
    </row>
    <row r="284" spans="1:15">
      <c r="A284" t="s">
        <v>295</v>
      </c>
      <c r="B284">
        <v>43.234642707374903</v>
      </c>
      <c r="C284">
        <v>12.026996641575099</v>
      </c>
      <c r="D284">
        <v>4.43725977114405</v>
      </c>
      <c r="E284">
        <v>1.7814631998984201</v>
      </c>
      <c r="F284">
        <v>0.911842279008098</v>
      </c>
      <c r="G284">
        <v>4.1688603971815903</v>
      </c>
      <c r="H284">
        <v>3.3775508907462899</v>
      </c>
      <c r="I284">
        <v>7.5048494058055599</v>
      </c>
      <c r="J284">
        <v>0.81554981705001595</v>
      </c>
      <c r="K284">
        <v>32.191347271410699</v>
      </c>
      <c r="L284">
        <v>0.45239767410537302</v>
      </c>
      <c r="M284">
        <v>0.157439041874642</v>
      </c>
      <c r="N284">
        <v>6.1205785598926399</v>
      </c>
      <c r="O284">
        <v>14.563290631904501</v>
      </c>
    </row>
    <row r="285" spans="1:15">
      <c r="A285" t="s">
        <v>296</v>
      </c>
      <c r="B285">
        <v>74.125246781813104</v>
      </c>
      <c r="C285">
        <v>12.7347411541308</v>
      </c>
      <c r="D285">
        <v>18.763561423591099</v>
      </c>
      <c r="E285">
        <v>3.3076658677255999</v>
      </c>
      <c r="F285">
        <v>0.90925428406944797</v>
      </c>
      <c r="G285">
        <v>4.5295203069698804</v>
      </c>
      <c r="H285">
        <v>7.72062658789606</v>
      </c>
      <c r="I285">
        <v>15.139087011653301</v>
      </c>
      <c r="J285">
        <v>0.76128880102851204</v>
      </c>
      <c r="K285">
        <v>51.453929426527999</v>
      </c>
      <c r="L285">
        <v>0.49190065057243998</v>
      </c>
      <c r="M285">
        <v>0.123299815803408</v>
      </c>
      <c r="N285">
        <v>11.525217399767801</v>
      </c>
      <c r="O285">
        <v>25.310221359417501</v>
      </c>
    </row>
    <row r="286" spans="1:15">
      <c r="A286" t="s">
        <v>297</v>
      </c>
      <c r="B286">
        <v>16.467907871661801</v>
      </c>
      <c r="C286">
        <v>10.9977828847297</v>
      </c>
      <c r="D286">
        <v>2.11736731731034</v>
      </c>
      <c r="E286">
        <v>0.871508864360936</v>
      </c>
      <c r="F286">
        <v>1.56089767610303</v>
      </c>
      <c r="G286">
        <v>0.42598222968474098</v>
      </c>
      <c r="H286">
        <v>2.41603241755571</v>
      </c>
      <c r="I286">
        <v>3.2893302560914401</v>
      </c>
      <c r="J286">
        <v>0.63483718628677499</v>
      </c>
      <c r="K286">
        <v>10.4655421944203</v>
      </c>
      <c r="L286">
        <v>0.566476295150382</v>
      </c>
      <c r="M286">
        <v>0.123402989179797</v>
      </c>
      <c r="N286">
        <v>2.0881891645450499</v>
      </c>
      <c r="O286">
        <v>5.9284815690352604</v>
      </c>
    </row>
    <row r="287" spans="1:15">
      <c r="A287" t="s">
        <v>298</v>
      </c>
      <c r="B287">
        <v>9.8765625551227991</v>
      </c>
      <c r="C287">
        <v>4.2698954129723097</v>
      </c>
      <c r="D287">
        <v>2.0107412876039601</v>
      </c>
      <c r="E287">
        <v>1.1622569095478501</v>
      </c>
      <c r="F287">
        <v>0.40350284709533801</v>
      </c>
      <c r="G287">
        <v>1.94591330285553</v>
      </c>
      <c r="H287">
        <v>1.14849929774992</v>
      </c>
      <c r="I287">
        <v>1.10829524208087</v>
      </c>
      <c r="J287">
        <v>0.72449102384328801</v>
      </c>
      <c r="K287">
        <v>8.2763751239222998</v>
      </c>
      <c r="L287">
        <v>0.43387645492650501</v>
      </c>
      <c r="M287">
        <v>0.49317958606574303</v>
      </c>
      <c r="N287">
        <v>0.80294995465582097</v>
      </c>
      <c r="O287">
        <v>3.5909242984093201</v>
      </c>
    </row>
    <row r="288" spans="1:15">
      <c r="A288" t="s">
        <v>299</v>
      </c>
      <c r="B288">
        <v>9.7025448250737298</v>
      </c>
      <c r="C288">
        <v>4.9852383853845303</v>
      </c>
      <c r="D288">
        <v>1.3380215190785001</v>
      </c>
      <c r="E288">
        <v>0.45356762528658201</v>
      </c>
      <c r="F288">
        <v>0.50062809145383802</v>
      </c>
      <c r="G288">
        <v>4.2063170487573398</v>
      </c>
      <c r="H288">
        <v>0.798103743674621</v>
      </c>
      <c r="I288">
        <v>0.83681334302853905</v>
      </c>
      <c r="J288">
        <v>0.84153313387614403</v>
      </c>
      <c r="K288">
        <v>7.5872674939678797</v>
      </c>
      <c r="L288">
        <v>0.40489401659373397</v>
      </c>
      <c r="M288">
        <v>0.29984310134002401</v>
      </c>
      <c r="N288">
        <v>0.70420615502817996</v>
      </c>
      <c r="O288">
        <v>3.0720392106037302</v>
      </c>
    </row>
    <row r="289" spans="1:15">
      <c r="A289" t="s">
        <v>300</v>
      </c>
      <c r="B289">
        <v>25.4745619268543</v>
      </c>
      <c r="C289">
        <v>5.9628724273484197</v>
      </c>
      <c r="D289">
        <v>9.1231295051744699</v>
      </c>
      <c r="E289">
        <v>2.00440195270536</v>
      </c>
      <c r="F289">
        <v>0.68386515898975297</v>
      </c>
      <c r="G289">
        <v>3.06812565828925</v>
      </c>
      <c r="H289">
        <v>3.54271889863724</v>
      </c>
      <c r="I289">
        <v>2.70697413769008</v>
      </c>
      <c r="J289">
        <v>0.80655000135545096</v>
      </c>
      <c r="K289">
        <v>20.836006906561899</v>
      </c>
      <c r="L289">
        <v>0.43580357088480798</v>
      </c>
      <c r="M289">
        <v>0.143505087490686</v>
      </c>
      <c r="N289">
        <v>2.18330999442311</v>
      </c>
      <c r="O289">
        <v>9.0804062128602094</v>
      </c>
    </row>
    <row r="290" spans="1:15">
      <c r="A290" t="s">
        <v>301</v>
      </c>
      <c r="B290">
        <v>23.7299718200819</v>
      </c>
      <c r="C290">
        <v>10.110432042756401</v>
      </c>
      <c r="D290">
        <v>3.0564316216937799</v>
      </c>
      <c r="E290">
        <v>1.4934597973591901</v>
      </c>
      <c r="F290">
        <v>0.89441213708128398</v>
      </c>
      <c r="G290">
        <v>2.5196808860265598</v>
      </c>
      <c r="H290">
        <v>2.6678890077194399</v>
      </c>
      <c r="I290">
        <v>3.4860785598716202</v>
      </c>
      <c r="J290">
        <v>0.71691747438517295</v>
      </c>
      <c r="K290">
        <v>17.765125159258101</v>
      </c>
      <c r="L290">
        <v>0.43465825148895798</v>
      </c>
      <c r="M290">
        <v>0.114714974096792</v>
      </c>
      <c r="N290">
        <v>2.4992306366514598</v>
      </c>
      <c r="O290">
        <v>7.7217582392056503</v>
      </c>
    </row>
    <row r="291" spans="1:15">
      <c r="A291" t="s">
        <v>302</v>
      </c>
      <c r="B291">
        <v>31.638781206971998</v>
      </c>
      <c r="C291">
        <v>18.136324555317898</v>
      </c>
      <c r="D291">
        <v>9.1452817246997498</v>
      </c>
      <c r="E291">
        <v>2.6968600984672499</v>
      </c>
      <c r="F291">
        <v>1.3836324406967599</v>
      </c>
      <c r="G291">
        <v>3.1358456515942601</v>
      </c>
      <c r="H291">
        <v>4.8072817055988901</v>
      </c>
      <c r="I291">
        <v>5.7908087436220903</v>
      </c>
      <c r="J291">
        <v>0.74257232659363304</v>
      </c>
      <c r="K291">
        <v>24.5216421888714</v>
      </c>
      <c r="L291">
        <v>0.44584619532515701</v>
      </c>
      <c r="M291">
        <v>9.85219700440155E-2</v>
      </c>
      <c r="N291">
        <v>4.3000943216102101</v>
      </c>
      <c r="O291">
        <v>10.9328808730332</v>
      </c>
    </row>
    <row r="292" spans="1:15">
      <c r="A292" t="s">
        <v>303</v>
      </c>
      <c r="B292">
        <v>8.2187739298092399</v>
      </c>
      <c r="C292">
        <v>4.2019777687498596</v>
      </c>
      <c r="D292">
        <v>1.3494595303135799</v>
      </c>
      <c r="E292">
        <v>0.79098717851187395</v>
      </c>
      <c r="F292">
        <v>0.26054381111319103</v>
      </c>
      <c r="G292">
        <v>0.755475497304407</v>
      </c>
      <c r="H292">
        <v>1.2470139372829201</v>
      </c>
      <c r="I292">
        <v>1.3115612111367601</v>
      </c>
      <c r="J292">
        <v>0.627835139370165</v>
      </c>
      <c r="K292">
        <v>5.3962251321821499</v>
      </c>
      <c r="L292">
        <v>0.46753274928024502</v>
      </c>
      <c r="M292">
        <v>0.563664230412522</v>
      </c>
      <c r="N292">
        <v>0.82344421578655003</v>
      </c>
      <c r="O292">
        <v>2.5229119717842701</v>
      </c>
    </row>
    <row r="293" spans="1:15">
      <c r="A293" t="s">
        <v>304</v>
      </c>
      <c r="B293">
        <v>15.1287162131446</v>
      </c>
      <c r="C293">
        <v>12.0764988535537</v>
      </c>
      <c r="D293">
        <v>3.0650869556226099</v>
      </c>
      <c r="E293">
        <v>1.22939959482317</v>
      </c>
      <c r="F293">
        <v>2.1757492755590402</v>
      </c>
      <c r="G293">
        <v>0.36372637256006901</v>
      </c>
      <c r="H293">
        <v>2.69653267610434</v>
      </c>
      <c r="I293">
        <v>2.36688679135223</v>
      </c>
      <c r="J293">
        <v>0.64441142562435605</v>
      </c>
      <c r="K293">
        <v>6.6925036236697801</v>
      </c>
      <c r="L293">
        <v>0.67732064407500803</v>
      </c>
      <c r="M293">
        <v>0.273124889562675</v>
      </c>
      <c r="N293">
        <v>1.5252488915067499</v>
      </c>
      <c r="O293">
        <v>4.5329708648583402</v>
      </c>
    </row>
    <row r="294" spans="1:15">
      <c r="A294" t="s">
        <v>305</v>
      </c>
      <c r="B294">
        <v>26.744567823280398</v>
      </c>
      <c r="C294">
        <v>7.8350356187515597</v>
      </c>
      <c r="D294">
        <v>4.2905349168008797</v>
      </c>
      <c r="E294">
        <v>1.58569080003838</v>
      </c>
      <c r="F294">
        <v>0.43937260407851197</v>
      </c>
      <c r="G294">
        <v>4.1072003157705304</v>
      </c>
      <c r="H294">
        <v>2.3354474379013301</v>
      </c>
      <c r="I294">
        <v>4.1337421705614004</v>
      </c>
      <c r="J294">
        <v>0.73321066994664696</v>
      </c>
      <c r="K294">
        <v>20.6289254801687</v>
      </c>
      <c r="L294">
        <v>0.43433887884653499</v>
      </c>
      <c r="M294">
        <v>0.17944242993915899</v>
      </c>
      <c r="N294">
        <v>3.0309038662640302</v>
      </c>
      <c r="O294">
        <v>8.9599443648652102</v>
      </c>
    </row>
    <row r="295" spans="1:15">
      <c r="A295" t="s">
        <v>306</v>
      </c>
      <c r="B295">
        <v>31.468094932928999</v>
      </c>
      <c r="C295">
        <v>9.9315555953956007</v>
      </c>
      <c r="D295">
        <v>9.8065895883862506</v>
      </c>
      <c r="E295">
        <v>2.6944265614966101</v>
      </c>
      <c r="F295">
        <v>1.01008720396769</v>
      </c>
      <c r="G295">
        <v>2.8087038434801599</v>
      </c>
      <c r="H295">
        <v>4.1622893693120897</v>
      </c>
      <c r="I295">
        <v>3.8795511290552702</v>
      </c>
      <c r="J295">
        <v>0.79958406796410997</v>
      </c>
      <c r="K295">
        <v>24.289769556711502</v>
      </c>
      <c r="L295">
        <v>0.48950854300473501</v>
      </c>
      <c r="M295">
        <v>0.10812518892484201</v>
      </c>
      <c r="N295">
        <v>3.10202727364477</v>
      </c>
      <c r="O295">
        <v>11.8900497056266</v>
      </c>
    </row>
    <row r="296" spans="1:15">
      <c r="A296" t="s">
        <v>307</v>
      </c>
      <c r="B296">
        <v>13.7867833917113</v>
      </c>
      <c r="C296">
        <v>4.3858279113015399</v>
      </c>
      <c r="D296">
        <v>3.6970054038389302</v>
      </c>
      <c r="E296">
        <v>1.5064677020019299</v>
      </c>
      <c r="F296">
        <v>0.21256886585555901</v>
      </c>
      <c r="G296">
        <v>2.6599364351664998</v>
      </c>
      <c r="H296">
        <v>1.28323129974275</v>
      </c>
      <c r="I296">
        <v>1.5780299585042801</v>
      </c>
      <c r="J296">
        <v>0.77156354447502795</v>
      </c>
      <c r="K296">
        <v>9.0802274751913892</v>
      </c>
      <c r="L296">
        <v>0.42230343297439599</v>
      </c>
      <c r="M296">
        <v>0.336655497270408</v>
      </c>
      <c r="N296">
        <v>1.2175503880713501</v>
      </c>
      <c r="O296">
        <v>3.83461123496176</v>
      </c>
    </row>
    <row r="297" spans="1:15">
      <c r="A297" t="s">
        <v>308</v>
      </c>
      <c r="B297">
        <v>39.7147879021881</v>
      </c>
      <c r="C297">
        <v>10.106107315315001</v>
      </c>
      <c r="D297">
        <v>10.084745195072999</v>
      </c>
      <c r="E297">
        <v>1.93856611703963</v>
      </c>
      <c r="F297">
        <v>0.82446616380497895</v>
      </c>
      <c r="G297">
        <v>4.2503678925826502</v>
      </c>
      <c r="H297">
        <v>4.4788008549762601</v>
      </c>
      <c r="I297">
        <v>11.0651200950009</v>
      </c>
      <c r="J297">
        <v>0.84290293644782899</v>
      </c>
      <c r="K297">
        <v>25.549796710962401</v>
      </c>
      <c r="L297">
        <v>0.48158955052868002</v>
      </c>
      <c r="M297">
        <v>0.124962170296952</v>
      </c>
      <c r="N297">
        <v>9.32682222022415</v>
      </c>
      <c r="O297">
        <v>12.304515114131499</v>
      </c>
    </row>
    <row r="298" spans="1:15">
      <c r="A298" t="s">
        <v>309</v>
      </c>
      <c r="B298">
        <v>21.4900345489431</v>
      </c>
      <c r="C298">
        <v>8.9428888612285302</v>
      </c>
      <c r="D298">
        <v>4.0413391049282996</v>
      </c>
      <c r="E298">
        <v>1.5179904140667899</v>
      </c>
      <c r="F298">
        <v>0.78818784819599397</v>
      </c>
      <c r="G298">
        <v>3.44225318570007</v>
      </c>
      <c r="H298">
        <v>2.48679947471331</v>
      </c>
      <c r="I298">
        <v>3.1439183404868198</v>
      </c>
      <c r="J298">
        <v>0.80720935155455298</v>
      </c>
      <c r="K298">
        <v>13.5668453845544</v>
      </c>
      <c r="L298">
        <v>0.451271968225265</v>
      </c>
      <c r="M298">
        <v>0.16838348906547501</v>
      </c>
      <c r="N298">
        <v>2.5378002849648298</v>
      </c>
      <c r="O298">
        <v>6.1223370192957303</v>
      </c>
    </row>
    <row r="299" spans="1:15">
      <c r="A299" t="s">
        <v>310</v>
      </c>
      <c r="B299">
        <v>9.5743576934140204</v>
      </c>
      <c r="C299">
        <v>5.4953516429771803</v>
      </c>
      <c r="D299">
        <v>1.79753904783945</v>
      </c>
      <c r="E299">
        <v>0.52676430589169498</v>
      </c>
      <c r="F299">
        <v>0.546927617729694</v>
      </c>
      <c r="G299">
        <v>0.66278386227670305</v>
      </c>
      <c r="H299">
        <v>1.0890752761868401</v>
      </c>
      <c r="I299">
        <v>2.52849905354809</v>
      </c>
      <c r="J299">
        <v>0.73614461004543297</v>
      </c>
      <c r="K299">
        <v>5.1835648835664498</v>
      </c>
      <c r="L299">
        <v>0.51716329608747702</v>
      </c>
      <c r="M299">
        <v>0.26102332838959902</v>
      </c>
      <c r="N299">
        <v>1.86134094977441</v>
      </c>
      <c r="O299">
        <v>2.68074950066852</v>
      </c>
    </row>
    <row r="300" spans="1:15">
      <c r="A300" t="s">
        <v>311</v>
      </c>
      <c r="B300">
        <v>76.795137689511293</v>
      </c>
      <c r="C300">
        <v>18.680214723550701</v>
      </c>
      <c r="D300">
        <v>14.8320517088153</v>
      </c>
      <c r="E300">
        <v>4.8894857740273201</v>
      </c>
      <c r="F300">
        <v>2.0783781724376902</v>
      </c>
      <c r="G300">
        <v>8.5886334133202205</v>
      </c>
      <c r="H300">
        <v>9.1428430152851394</v>
      </c>
      <c r="I300">
        <v>15.547134174078501</v>
      </c>
      <c r="J300">
        <v>0.76995690291845398</v>
      </c>
      <c r="K300">
        <v>54.468152548817798</v>
      </c>
      <c r="L300">
        <v>0.46452382140135201</v>
      </c>
      <c r="M300">
        <v>0.12475026754832499</v>
      </c>
      <c r="N300">
        <v>11.9706232779311</v>
      </c>
      <c r="O300">
        <v>25.301754366648701</v>
      </c>
    </row>
    <row r="301" spans="1:15">
      <c r="A301" t="s">
        <v>312</v>
      </c>
      <c r="B301">
        <v>64.333946610320396</v>
      </c>
      <c r="C301">
        <v>31.9556620151433</v>
      </c>
      <c r="D301">
        <v>7.2250616843797903</v>
      </c>
      <c r="E301">
        <v>2.75757296011755</v>
      </c>
      <c r="F301">
        <v>5.23462497186968</v>
      </c>
      <c r="G301">
        <v>1.3352032804205001</v>
      </c>
      <c r="H301">
        <v>5.9757228992035403</v>
      </c>
      <c r="I301">
        <v>14.8594882184026</v>
      </c>
      <c r="J301">
        <v>0.74911982182703396</v>
      </c>
      <c r="K301">
        <v>39.202901362619301</v>
      </c>
      <c r="L301">
        <v>0.54230470281392595</v>
      </c>
      <c r="M301">
        <v>0.16305674275821799</v>
      </c>
      <c r="N301">
        <v>11.131537166610601</v>
      </c>
      <c r="O301">
        <v>21.259917772898898</v>
      </c>
    </row>
    <row r="302" spans="1:15">
      <c r="A302" t="s">
        <v>313</v>
      </c>
      <c r="B302">
        <v>58.941614766335803</v>
      </c>
      <c r="C302">
        <v>7.6221197554117897</v>
      </c>
      <c r="D302">
        <v>11.5763456220705</v>
      </c>
      <c r="E302">
        <v>1.81212526794048</v>
      </c>
      <c r="F302">
        <v>0.53781006296022504</v>
      </c>
      <c r="G302">
        <v>8.6566255572467892</v>
      </c>
      <c r="H302">
        <v>5.7023855940952402</v>
      </c>
      <c r="I302">
        <v>7.76590492759005</v>
      </c>
      <c r="J302">
        <v>0.86958244707871601</v>
      </c>
      <c r="K302">
        <v>40.320470076304197</v>
      </c>
      <c r="L302">
        <v>0.43277305969495</v>
      </c>
      <c r="M302">
        <v>0.170144797860449</v>
      </c>
      <c r="N302">
        <v>6.7530946107144096</v>
      </c>
      <c r="O302">
        <v>17.449613203260899</v>
      </c>
    </row>
    <row r="303" spans="1:15">
      <c r="A303" t="s">
        <v>314</v>
      </c>
      <c r="B303">
        <v>44.606942258533799</v>
      </c>
      <c r="C303">
        <v>13.463919373900399</v>
      </c>
      <c r="D303">
        <v>6.6369842258215099</v>
      </c>
      <c r="E303">
        <v>2.7651924396923202</v>
      </c>
      <c r="F303">
        <v>2.2722063979217899</v>
      </c>
      <c r="G303">
        <v>6.0993614544388599</v>
      </c>
      <c r="H303">
        <v>3.8575570214035899</v>
      </c>
      <c r="I303">
        <v>5.7996495904532601</v>
      </c>
      <c r="J303">
        <v>0.64145937193817304</v>
      </c>
      <c r="K303">
        <v>29.689864618897001</v>
      </c>
      <c r="L303">
        <v>0.46988498672778301</v>
      </c>
      <c r="M303">
        <v>0.22682067975331299</v>
      </c>
      <c r="N303">
        <v>3.7202395837536302</v>
      </c>
      <c r="O303">
        <v>13.950821642400101</v>
      </c>
    </row>
    <row r="304" spans="1:15">
      <c r="A304" t="s">
        <v>315</v>
      </c>
      <c r="B304">
        <v>31.3787925597981</v>
      </c>
      <c r="C304">
        <v>8.0410295271397203</v>
      </c>
      <c r="D304">
        <v>13.004150625303801</v>
      </c>
      <c r="E304">
        <v>2.78190319941704</v>
      </c>
      <c r="F304">
        <v>0.56271930323160801</v>
      </c>
      <c r="G304">
        <v>4.3307266491151299</v>
      </c>
      <c r="H304">
        <v>4.5052124390127002</v>
      </c>
      <c r="I304">
        <v>3.2345471611302199</v>
      </c>
      <c r="J304">
        <v>0.81544302602394603</v>
      </c>
      <c r="K304">
        <v>24.055398079317499</v>
      </c>
      <c r="L304">
        <v>0.43605801090368401</v>
      </c>
      <c r="M304">
        <v>9.4017702001007106E-2</v>
      </c>
      <c r="N304">
        <v>2.6375889248891902</v>
      </c>
      <c r="O304">
        <v>10.489549037963499</v>
      </c>
    </row>
    <row r="305" spans="1:15">
      <c r="A305" t="s">
        <v>316</v>
      </c>
      <c r="B305">
        <v>16.469103140878101</v>
      </c>
      <c r="C305">
        <v>18.278911310853701</v>
      </c>
      <c r="D305">
        <v>1.82909701503295</v>
      </c>
      <c r="E305">
        <v>2.1626256638800299</v>
      </c>
      <c r="F305">
        <v>1.2869265330790101</v>
      </c>
      <c r="G305">
        <v>-5.5010094277651103E-4</v>
      </c>
      <c r="H305">
        <v>3.3230241524987401</v>
      </c>
      <c r="I305">
        <v>4.6706933445112604</v>
      </c>
      <c r="J305">
        <v>0.494783338233036</v>
      </c>
      <c r="K305">
        <v>10.5197779750932</v>
      </c>
      <c r="L305">
        <v>0.587768998679564</v>
      </c>
      <c r="M305">
        <v>0.16961694827777099</v>
      </c>
      <c r="N305">
        <v>2.3109812448601099</v>
      </c>
      <c r="O305">
        <v>6.1831993667519098</v>
      </c>
    </row>
    <row r="306" spans="1:15">
      <c r="A306" t="s">
        <v>317</v>
      </c>
      <c r="B306">
        <v>12.420381296844299</v>
      </c>
      <c r="C306">
        <v>4.4429930001643001</v>
      </c>
      <c r="D306">
        <v>2.58349203196155</v>
      </c>
      <c r="E306">
        <v>0.75758713285229395</v>
      </c>
      <c r="F306">
        <v>0.31085574336773902</v>
      </c>
      <c r="G306">
        <v>1.1299166941234999</v>
      </c>
      <c r="H306">
        <v>1.60316723373481</v>
      </c>
      <c r="I306">
        <v>2.9037460767350298</v>
      </c>
      <c r="J306">
        <v>0.78676839387813002</v>
      </c>
      <c r="K306">
        <v>8.5014907571679998</v>
      </c>
      <c r="L306">
        <v>0.43690147724161399</v>
      </c>
      <c r="M306">
        <v>0.29620029780818002</v>
      </c>
      <c r="N306">
        <v>2.2845756370227401</v>
      </c>
      <c r="O306">
        <v>3.7143138705626302</v>
      </c>
    </row>
    <row r="307" spans="1:15">
      <c r="A307" t="s">
        <v>318</v>
      </c>
      <c r="B307">
        <v>50.232953682738</v>
      </c>
      <c r="C307">
        <v>28.830572263693799</v>
      </c>
      <c r="D307">
        <v>12.3158873324852</v>
      </c>
      <c r="E307">
        <v>3.1565031628020499</v>
      </c>
      <c r="F307">
        <v>2.7948568763947601</v>
      </c>
      <c r="G307">
        <v>0.92556143589026796</v>
      </c>
      <c r="H307">
        <v>8.1339417634649305</v>
      </c>
      <c r="I307">
        <v>13.5975788198879</v>
      </c>
      <c r="J307">
        <v>0.71754254316478405</v>
      </c>
      <c r="K307">
        <v>35.742367127150601</v>
      </c>
      <c r="L307">
        <v>0.53503895915413802</v>
      </c>
      <c r="M307">
        <v>8.6516991220835296E-2</v>
      </c>
      <c r="N307">
        <v>9.7568412873059795</v>
      </c>
      <c r="O307">
        <v>19.123558905415699</v>
      </c>
    </row>
    <row r="308" spans="1:15">
      <c r="A308" t="s">
        <v>319</v>
      </c>
      <c r="B308">
        <v>60.874792819605801</v>
      </c>
      <c r="C308">
        <v>28.444856466993301</v>
      </c>
      <c r="D308">
        <v>10.8026355012998</v>
      </c>
      <c r="E308">
        <v>3.2920039907487602</v>
      </c>
      <c r="F308">
        <v>2.37320406239047</v>
      </c>
      <c r="G308">
        <v>0.28910431306741902</v>
      </c>
      <c r="H308">
        <v>7.9606400332632097</v>
      </c>
      <c r="I308">
        <v>15.103340078014099</v>
      </c>
      <c r="J308">
        <v>0.78992543325848197</v>
      </c>
      <c r="K308">
        <v>41.013771669603699</v>
      </c>
      <c r="L308">
        <v>0.52256859664548005</v>
      </c>
      <c r="M308">
        <v>0.107013031163205</v>
      </c>
      <c r="N308">
        <v>11.930512454775499</v>
      </c>
      <c r="O308">
        <v>21.432509104523</v>
      </c>
    </row>
    <row r="309" spans="1:15">
      <c r="A309" t="s">
        <v>320</v>
      </c>
      <c r="B309">
        <v>5.96565926409263</v>
      </c>
      <c r="C309">
        <v>5.3753636219214798</v>
      </c>
      <c r="D309">
        <v>1.1072723353218601</v>
      </c>
      <c r="E309">
        <v>0.38539105620374797</v>
      </c>
      <c r="F309">
        <v>1.08060585826829</v>
      </c>
      <c r="G309">
        <v>9.7494257426751399E-2</v>
      </c>
      <c r="H309">
        <v>1.14017553125406</v>
      </c>
      <c r="I309">
        <v>1.24356735201928</v>
      </c>
      <c r="J309">
        <v>0.65108265037213298</v>
      </c>
      <c r="K309">
        <v>2.7755198767317601</v>
      </c>
      <c r="L309">
        <v>0.542729255574532</v>
      </c>
      <c r="M309">
        <v>0.50025256277583396</v>
      </c>
      <c r="N309">
        <v>0.80966512746897301</v>
      </c>
      <c r="O309">
        <v>1.50635583653095</v>
      </c>
    </row>
    <row r="310" spans="1:15">
      <c r="A310" t="s">
        <v>321</v>
      </c>
      <c r="B310">
        <v>16.7602530778152</v>
      </c>
      <c r="C310">
        <v>7.6364178791303097</v>
      </c>
      <c r="D310">
        <v>7.9512369198430299</v>
      </c>
      <c r="E310">
        <v>3.4814463240689899</v>
      </c>
      <c r="F310">
        <v>1.4371878958551401</v>
      </c>
      <c r="G310">
        <v>2.2837316151454998</v>
      </c>
      <c r="H310">
        <v>3.2531130254143301</v>
      </c>
      <c r="I310">
        <v>2.9094263505268199</v>
      </c>
      <c r="J310">
        <v>0.72046479640444905</v>
      </c>
      <c r="K310">
        <v>12.9807623142067</v>
      </c>
      <c r="L310">
        <v>0.42508566652492202</v>
      </c>
      <c r="M310">
        <v>0.146822713057709</v>
      </c>
      <c r="N310">
        <v>2.0961392632860498</v>
      </c>
      <c r="O310">
        <v>5.5179360003361904</v>
      </c>
    </row>
    <row r="311" spans="1:15">
      <c r="A311" t="s">
        <v>322</v>
      </c>
      <c r="B311">
        <v>23.780579046999598</v>
      </c>
      <c r="C311">
        <v>12.2826988234856</v>
      </c>
      <c r="D311">
        <v>5.2606754570313496</v>
      </c>
      <c r="E311">
        <v>1.51960322545417</v>
      </c>
      <c r="F311">
        <v>3.0650403310246599</v>
      </c>
      <c r="G311">
        <v>2.5844747327116302</v>
      </c>
      <c r="H311">
        <v>3.7702337110011501</v>
      </c>
      <c r="I311">
        <v>2.5104911824727201</v>
      </c>
      <c r="J311">
        <v>0.67529959672462403</v>
      </c>
      <c r="K311">
        <v>14.305370860423899</v>
      </c>
      <c r="L311">
        <v>0.43573870202132597</v>
      </c>
      <c r="M311">
        <v>0.214489828199562</v>
      </c>
      <c r="N311">
        <v>1.69533368310455</v>
      </c>
      <c r="O311">
        <v>6.2334037306548202</v>
      </c>
    </row>
    <row r="312" spans="1:15">
      <c r="A312" t="s">
        <v>323</v>
      </c>
      <c r="B312">
        <v>31.532898438418002</v>
      </c>
      <c r="C312">
        <v>9.2414994764432592</v>
      </c>
      <c r="D312">
        <v>6.2393890234562104</v>
      </c>
      <c r="E312">
        <v>1.92335954173672</v>
      </c>
      <c r="F312">
        <v>0.56970918819148897</v>
      </c>
      <c r="G312">
        <v>4.9016648761251203</v>
      </c>
      <c r="H312">
        <v>2.8708443222459099</v>
      </c>
      <c r="I312">
        <v>5.9468694419286399</v>
      </c>
      <c r="J312">
        <v>0.83639110088760704</v>
      </c>
      <c r="K312">
        <v>22.165094519282501</v>
      </c>
      <c r="L312">
        <v>0.42232858796392098</v>
      </c>
      <c r="M312">
        <v>0.19850070646121901</v>
      </c>
      <c r="N312">
        <v>4.9739086793695604</v>
      </c>
      <c r="O312">
        <v>9.3609530704154498</v>
      </c>
    </row>
    <row r="313" spans="1:15">
      <c r="A313" t="s">
        <v>324</v>
      </c>
      <c r="B313">
        <v>20.620707616668401</v>
      </c>
      <c r="C313">
        <v>12.4697811518873</v>
      </c>
      <c r="D313">
        <v>6.8156660581263599</v>
      </c>
      <c r="E313">
        <v>1.3250704755863101</v>
      </c>
      <c r="F313">
        <v>2.1333368493536402</v>
      </c>
      <c r="G313">
        <v>4.2176107366339597</v>
      </c>
      <c r="H313">
        <v>1.403206224102</v>
      </c>
      <c r="I313">
        <v>1.0557410534512099</v>
      </c>
      <c r="J313">
        <v>0.77076657222655898</v>
      </c>
      <c r="K313">
        <v>15.1239977163843</v>
      </c>
      <c r="L313">
        <v>0.45321948306195498</v>
      </c>
      <c r="M313">
        <v>0.14983236684311099</v>
      </c>
      <c r="N313">
        <v>0.81372991292744701</v>
      </c>
      <c r="O313">
        <v>6.85449042684992</v>
      </c>
    </row>
    <row r="314" spans="1:15">
      <c r="A314" t="s">
        <v>325</v>
      </c>
      <c r="B314">
        <v>12.2375835245285</v>
      </c>
      <c r="C314">
        <v>7.3528872739795199</v>
      </c>
      <c r="D314">
        <v>2.22198418583252</v>
      </c>
      <c r="E314">
        <v>0.76596512881370105</v>
      </c>
      <c r="F314">
        <v>0.444060097702281</v>
      </c>
      <c r="G314">
        <v>2.1370869318489998</v>
      </c>
      <c r="H314">
        <v>1.3880541063579499</v>
      </c>
      <c r="I314">
        <v>1.7306815436459999</v>
      </c>
      <c r="J314">
        <v>0.75386804391773798</v>
      </c>
      <c r="K314">
        <v>7.3208504548252096</v>
      </c>
      <c r="L314">
        <v>0.43821569918598902</v>
      </c>
      <c r="M314">
        <v>0.33908220269301098</v>
      </c>
      <c r="N314">
        <v>1.3047055099529401</v>
      </c>
      <c r="O314">
        <v>3.2081116006973001</v>
      </c>
    </row>
    <row r="315" spans="1:15">
      <c r="A315" t="s">
        <v>326</v>
      </c>
      <c r="B315">
        <v>22.3848605353834</v>
      </c>
      <c r="C315">
        <v>9.4342202055403597</v>
      </c>
      <c r="D315">
        <v>3.63249516534054</v>
      </c>
      <c r="E315">
        <v>1.88974875188893</v>
      </c>
      <c r="F315">
        <v>0.64653663829504304</v>
      </c>
      <c r="G315">
        <v>2.5327339036436198</v>
      </c>
      <c r="H315">
        <v>2.3309060471472298</v>
      </c>
      <c r="I315">
        <v>3.3447926441582099</v>
      </c>
      <c r="J315">
        <v>0.78790815831406302</v>
      </c>
      <c r="K315">
        <v>17.101298537172799</v>
      </c>
      <c r="L315">
        <v>0.47826016150353401</v>
      </c>
      <c r="M315">
        <v>0.11100755066514</v>
      </c>
      <c r="N315">
        <v>2.6353894122011199</v>
      </c>
      <c r="O315">
        <v>8.1788698003084601</v>
      </c>
    </row>
    <row r="316" spans="1:15">
      <c r="A316" t="s">
        <v>327</v>
      </c>
      <c r="B316">
        <v>28.236982418076799</v>
      </c>
      <c r="C316">
        <v>9.8395053130747705</v>
      </c>
      <c r="D316">
        <v>4.0674434443551997</v>
      </c>
      <c r="E316">
        <v>2.0875523060660401</v>
      </c>
      <c r="F316">
        <v>1.20998960399305</v>
      </c>
      <c r="G316">
        <v>4.7289216209417502</v>
      </c>
      <c r="H316">
        <v>2.8145939041536301</v>
      </c>
      <c r="I316">
        <v>4.8881484029313196</v>
      </c>
      <c r="J316">
        <v>0.82265955973706095</v>
      </c>
      <c r="K316">
        <v>21.607685313304199</v>
      </c>
      <c r="L316">
        <v>0.41961411611538602</v>
      </c>
      <c r="M316">
        <v>0.114186655601659</v>
      </c>
      <c r="N316">
        <v>4.0212820130848996</v>
      </c>
      <c r="O316">
        <v>9.0668897740415595</v>
      </c>
    </row>
    <row r="317" spans="1:15">
      <c r="A317" t="s">
        <v>328</v>
      </c>
      <c r="B317">
        <v>15.7778782933879</v>
      </c>
      <c r="C317">
        <v>4.5004759495175497</v>
      </c>
      <c r="D317">
        <v>5.7077976130694204</v>
      </c>
      <c r="E317">
        <v>1.87619122763377</v>
      </c>
      <c r="F317">
        <v>0.47610731753010599</v>
      </c>
      <c r="G317">
        <v>2.1916368642167798</v>
      </c>
      <c r="H317">
        <v>2.32029598276472</v>
      </c>
      <c r="I317">
        <v>2.0208443622682601</v>
      </c>
      <c r="J317">
        <v>0.82025875662638004</v>
      </c>
      <c r="K317">
        <v>11.725750042044201</v>
      </c>
      <c r="L317">
        <v>0.42547987084434502</v>
      </c>
      <c r="M317">
        <v>0.213782289947193</v>
      </c>
      <c r="N317">
        <v>1.6576152839295899</v>
      </c>
      <c r="O317">
        <v>4.9890706134420801</v>
      </c>
    </row>
    <row r="318" spans="1:15">
      <c r="A318" t="s">
        <v>329</v>
      </c>
      <c r="B318">
        <v>47.921808228868997</v>
      </c>
      <c r="C318">
        <v>18.001154445479798</v>
      </c>
      <c r="D318">
        <v>8.3803688329901203</v>
      </c>
      <c r="E318">
        <v>2.3991148448729098</v>
      </c>
      <c r="F318">
        <v>1.7840696434105501</v>
      </c>
      <c r="G318">
        <v>2.7496798413961701</v>
      </c>
      <c r="H318">
        <v>4.4115335474311497</v>
      </c>
      <c r="I318">
        <v>9.7942457032823906</v>
      </c>
      <c r="J318">
        <v>0.68155580433711505</v>
      </c>
      <c r="K318">
        <v>28.385797790665901</v>
      </c>
      <c r="L318">
        <v>0.525401561309915</v>
      </c>
      <c r="M318">
        <v>0.119397265696494</v>
      </c>
      <c r="N318">
        <v>6.6753250081759603</v>
      </c>
      <c r="O318">
        <v>14.913942478243399</v>
      </c>
    </row>
    <row r="319" spans="1:15">
      <c r="A319" t="s">
        <v>330</v>
      </c>
      <c r="B319">
        <v>30.845646298128699</v>
      </c>
      <c r="C319">
        <v>8.9483256882800202</v>
      </c>
      <c r="D319">
        <v>4.0416021547134404</v>
      </c>
      <c r="E319">
        <v>2.06330148071841</v>
      </c>
      <c r="F319">
        <v>0.69771458967761601</v>
      </c>
      <c r="G319">
        <v>4.7601737713024797</v>
      </c>
      <c r="H319">
        <v>2.62639818093598</v>
      </c>
      <c r="I319">
        <v>3.5521487069045201</v>
      </c>
      <c r="J319">
        <v>0.87109820168100505</v>
      </c>
      <c r="K319">
        <v>24.5613661016592</v>
      </c>
      <c r="L319">
        <v>0.45286510111217199</v>
      </c>
      <c r="M319">
        <v>8.6166800211937497E-2</v>
      </c>
      <c r="N319">
        <v>3.09427035068803</v>
      </c>
      <c r="O319">
        <v>11.122985543080899</v>
      </c>
    </row>
    <row r="320" spans="1:15">
      <c r="A320" t="s">
        <v>331</v>
      </c>
      <c r="B320">
        <v>11.4923372828396</v>
      </c>
      <c r="C320">
        <v>4.8218877774454896</v>
      </c>
      <c r="D320">
        <v>1.78107039198579</v>
      </c>
      <c r="E320">
        <v>0.96005682372907597</v>
      </c>
      <c r="F320">
        <v>0.244639550089992</v>
      </c>
      <c r="G320">
        <v>2.51173193328261</v>
      </c>
      <c r="H320">
        <v>1.3800810906424501</v>
      </c>
      <c r="I320">
        <v>1.3536651416537799</v>
      </c>
      <c r="J320">
        <v>0.72891814287241996</v>
      </c>
      <c r="K320">
        <v>6.8364927529286801</v>
      </c>
      <c r="L320">
        <v>0.47471584930579303</v>
      </c>
      <c r="M320">
        <v>0.481969570764129</v>
      </c>
      <c r="N320">
        <v>0.98671108112540995</v>
      </c>
      <c r="O320">
        <v>3.2453914634794399</v>
      </c>
    </row>
    <row r="321" spans="1:15">
      <c r="A321" t="s">
        <v>332</v>
      </c>
      <c r="B321">
        <v>12.359813076855501</v>
      </c>
      <c r="C321">
        <v>3.1693303538983999</v>
      </c>
      <c r="D321">
        <v>2.1520827043404802</v>
      </c>
      <c r="E321">
        <v>0.79808495722176598</v>
      </c>
      <c r="F321">
        <v>0.223708747107246</v>
      </c>
      <c r="G321">
        <v>4.0173808838849601</v>
      </c>
      <c r="H321">
        <v>1.0489037957999401</v>
      </c>
      <c r="I321">
        <v>1.1060031835944</v>
      </c>
      <c r="J321">
        <v>0.81472187021318798</v>
      </c>
      <c r="K321">
        <v>8.2856304278060708</v>
      </c>
      <c r="L321">
        <v>0.421269950520618</v>
      </c>
      <c r="M321">
        <v>0.436948873570082</v>
      </c>
      <c r="N321">
        <v>0.90108498219977495</v>
      </c>
      <c r="O321">
        <v>3.4904871203539898</v>
      </c>
    </row>
    <row r="322" spans="1:15">
      <c r="A322" t="s">
        <v>333</v>
      </c>
      <c r="B322">
        <v>9.9124730500792104</v>
      </c>
      <c r="C322">
        <v>5.2339451451393701</v>
      </c>
      <c r="D322">
        <v>1.83955459985424</v>
      </c>
      <c r="E322">
        <v>0.60506555134524798</v>
      </c>
      <c r="F322">
        <v>0.51135710450526195</v>
      </c>
      <c r="G322">
        <v>0.74537469110390098</v>
      </c>
      <c r="H322">
        <v>0.99207926928427903</v>
      </c>
      <c r="I322">
        <v>1.36421972726431</v>
      </c>
      <c r="J322">
        <v>0.70277393966907598</v>
      </c>
      <c r="K322">
        <v>3.1537002587067899</v>
      </c>
      <c r="L322">
        <v>0.45605388122399898</v>
      </c>
      <c r="M322">
        <v>0.57284637894189905</v>
      </c>
      <c r="N322">
        <v>0.95873807230381403</v>
      </c>
      <c r="O322">
        <v>1.43825724320036</v>
      </c>
    </row>
    <row r="323" spans="1:15">
      <c r="A323" t="s">
        <v>334</v>
      </c>
      <c r="B323">
        <v>7.4788110713771596</v>
      </c>
      <c r="C323">
        <v>5.6725637105207802</v>
      </c>
      <c r="D323">
        <v>1.0761997999841999</v>
      </c>
      <c r="E323">
        <v>0.71372925661171305</v>
      </c>
      <c r="F323">
        <v>0.42862750326323401</v>
      </c>
      <c r="G323">
        <v>0.60587948224700106</v>
      </c>
      <c r="H323">
        <v>1.6645093235983699</v>
      </c>
      <c r="I323">
        <v>1.10719688212721</v>
      </c>
      <c r="J323">
        <v>0.64028426629754698</v>
      </c>
      <c r="K323">
        <v>3.5776677444993301</v>
      </c>
      <c r="L323">
        <v>0.45988810866347002</v>
      </c>
      <c r="M323">
        <v>0.58638568642392497</v>
      </c>
      <c r="N323">
        <v>0.70892074331975496</v>
      </c>
      <c r="O323">
        <v>1.6453268524441</v>
      </c>
    </row>
    <row r="324" spans="1:15">
      <c r="A324" t="s">
        <v>335</v>
      </c>
      <c r="B324">
        <v>76.146646848723407</v>
      </c>
      <c r="C324">
        <v>11.940949743724699</v>
      </c>
      <c r="D324">
        <v>12.702850784778899</v>
      </c>
      <c r="E324">
        <v>3.54501633719428</v>
      </c>
      <c r="F324">
        <v>0.96463235325441299</v>
      </c>
      <c r="G324">
        <v>9.1976858773451706</v>
      </c>
      <c r="H324">
        <v>7.3775836870901204</v>
      </c>
      <c r="I324">
        <v>13.830639691292999</v>
      </c>
      <c r="J324">
        <v>0.86670573040054799</v>
      </c>
      <c r="K324">
        <v>51.601119488759601</v>
      </c>
      <c r="L324">
        <v>0.46310623039401999</v>
      </c>
      <c r="M324">
        <v>0.11911519954768</v>
      </c>
      <c r="N324">
        <v>11.987094675548899</v>
      </c>
      <c r="O324">
        <v>23.896799930550898</v>
      </c>
    </row>
    <row r="325" spans="1:15">
      <c r="A325" t="s">
        <v>336</v>
      </c>
      <c r="B325">
        <v>23.4047092712816</v>
      </c>
      <c r="C325">
        <v>15.5367238123233</v>
      </c>
      <c r="D325">
        <v>15.3616677427382</v>
      </c>
      <c r="E325">
        <v>3.20959689598341</v>
      </c>
      <c r="F325">
        <v>1.31725797069399</v>
      </c>
      <c r="G325">
        <v>4.0870249808747101E-2</v>
      </c>
      <c r="H325">
        <v>6.0213921155654297</v>
      </c>
      <c r="I325">
        <v>2.8675777518003698</v>
      </c>
      <c r="J325">
        <v>0.53919038810765896</v>
      </c>
      <c r="K325">
        <v>14.3360822664054</v>
      </c>
      <c r="L325">
        <v>0.56212293027017202</v>
      </c>
      <c r="M325">
        <v>0.224757998297373</v>
      </c>
      <c r="N325">
        <v>1.54617036092213</v>
      </c>
      <c r="O325">
        <v>8.0586405721860892</v>
      </c>
    </row>
    <row r="326" spans="1:15">
      <c r="A326" t="s">
        <v>337</v>
      </c>
      <c r="B326">
        <v>9.7638425355626293</v>
      </c>
      <c r="C326">
        <v>11.8144371134095</v>
      </c>
      <c r="D326">
        <v>1.9831216811433801</v>
      </c>
      <c r="E326">
        <v>0.80109909519473299</v>
      </c>
      <c r="F326">
        <v>2.78957387520181</v>
      </c>
      <c r="G326">
        <v>2.94167117187435E-2</v>
      </c>
      <c r="H326">
        <v>2.0963735921421298</v>
      </c>
      <c r="I326">
        <v>2.6375987233305498</v>
      </c>
      <c r="J326">
        <v>0.47286208789061801</v>
      </c>
      <c r="K326">
        <v>6.9443747674110501</v>
      </c>
      <c r="L326">
        <v>0.59546080703710103</v>
      </c>
      <c r="M326">
        <v>0.25823371805855</v>
      </c>
      <c r="N326">
        <v>1.2472204393317099</v>
      </c>
      <c r="O326">
        <v>4.1351030033706699</v>
      </c>
    </row>
    <row r="327" spans="1:15">
      <c r="A327" t="s">
        <v>338</v>
      </c>
      <c r="B327">
        <v>36.779165515083797</v>
      </c>
      <c r="C327">
        <v>11.285249838277201</v>
      </c>
      <c r="D327">
        <v>11.036707620828899</v>
      </c>
      <c r="E327">
        <v>2.87154484213925</v>
      </c>
      <c r="F327">
        <v>1.0283826951052699</v>
      </c>
      <c r="G327">
        <v>4.8397407557115804</v>
      </c>
      <c r="H327">
        <v>4.6828596643400298</v>
      </c>
      <c r="I327">
        <v>6.78730608954264</v>
      </c>
      <c r="J327">
        <v>0.75253358793404701</v>
      </c>
      <c r="K327">
        <v>25.872977008525901</v>
      </c>
      <c r="L327">
        <v>0.43353828905131803</v>
      </c>
      <c r="M327">
        <v>0.13603210412561201</v>
      </c>
      <c r="N327">
        <v>5.10767580397013</v>
      </c>
      <c r="O327">
        <v>11.2169261849404</v>
      </c>
    </row>
    <row r="328" spans="1:15">
      <c r="A328" t="s">
        <v>339</v>
      </c>
      <c r="B328">
        <v>26.285082402424901</v>
      </c>
      <c r="C328">
        <v>6.5731481826566203</v>
      </c>
      <c r="D328">
        <v>11.6097707249062</v>
      </c>
      <c r="E328">
        <v>1.9204247184396901</v>
      </c>
      <c r="F328">
        <v>0.55313574378008601</v>
      </c>
      <c r="G328">
        <v>4.0960046951478599</v>
      </c>
      <c r="H328">
        <v>4.43304439222171</v>
      </c>
      <c r="I328">
        <v>2.7194508065774898</v>
      </c>
      <c r="J328">
        <v>0.83968376440404702</v>
      </c>
      <c r="K328">
        <v>17.648481032916699</v>
      </c>
      <c r="L328">
        <v>0.43025053477738101</v>
      </c>
      <c r="M328">
        <v>0.22913286519201101</v>
      </c>
      <c r="N328">
        <v>2.28347869037861</v>
      </c>
      <c r="O328">
        <v>7.5932684024209198</v>
      </c>
    </row>
    <row r="329" spans="1:15">
      <c r="A329" t="s">
        <v>340</v>
      </c>
      <c r="B329">
        <v>41.668264240958798</v>
      </c>
      <c r="C329">
        <v>12.2919293174863</v>
      </c>
      <c r="D329">
        <v>5.1762510764873699</v>
      </c>
      <c r="E329">
        <v>2.9663134508779501</v>
      </c>
      <c r="F329">
        <v>0.90978048697220104</v>
      </c>
      <c r="G329">
        <v>6.6797521514314901</v>
      </c>
      <c r="H329">
        <v>2.6293232739373602</v>
      </c>
      <c r="I329">
        <v>5.3262702504439998</v>
      </c>
      <c r="J329">
        <v>0.87469095868048796</v>
      </c>
      <c r="K329">
        <v>25.941451175663101</v>
      </c>
      <c r="L329">
        <v>0.45840871537420402</v>
      </c>
      <c r="M329">
        <v>0.17838638395304299</v>
      </c>
      <c r="N329">
        <v>4.65884043155223</v>
      </c>
      <c r="O329">
        <v>11.891787308378399</v>
      </c>
    </row>
    <row r="330" spans="1:15">
      <c r="A330" t="s">
        <v>341</v>
      </c>
      <c r="B330">
        <v>30.359560788588499</v>
      </c>
      <c r="C330">
        <v>5.7762138193473396</v>
      </c>
      <c r="D330">
        <v>4.3421835249222198</v>
      </c>
      <c r="E330">
        <v>1.4225509864949899</v>
      </c>
      <c r="F330">
        <v>0.38648520262201702</v>
      </c>
      <c r="G330">
        <v>3.2733475182570899</v>
      </c>
      <c r="H330">
        <v>3.4390101088083198</v>
      </c>
      <c r="I330">
        <v>6.04859051395868</v>
      </c>
      <c r="J330">
        <v>0.83058950988632296</v>
      </c>
      <c r="K330">
        <v>23.0300989782287</v>
      </c>
      <c r="L330">
        <v>0.44636918651762902</v>
      </c>
      <c r="M330">
        <v>0.15534651936018501</v>
      </c>
      <c r="N330">
        <v>5.0238958304920001</v>
      </c>
      <c r="O330">
        <v>10.279926546332399</v>
      </c>
    </row>
    <row r="331" spans="1:15">
      <c r="A331" t="s">
        <v>342</v>
      </c>
      <c r="B331">
        <v>27.716006853960099</v>
      </c>
      <c r="C331">
        <v>7.1724453178330299</v>
      </c>
      <c r="D331">
        <v>4.1325560570391504</v>
      </c>
      <c r="E331">
        <v>2.6078550513404899</v>
      </c>
      <c r="F331">
        <v>0.92245459118333994</v>
      </c>
      <c r="G331">
        <v>3.30557734017713</v>
      </c>
      <c r="H331">
        <v>2.9423537178213599</v>
      </c>
      <c r="I331">
        <v>3.6965559776740098</v>
      </c>
      <c r="J331">
        <v>0.86969936237454604</v>
      </c>
      <c r="K331">
        <v>16.7614297011887</v>
      </c>
      <c r="L331">
        <v>0.42551544400659302</v>
      </c>
      <c r="M331">
        <v>0.243600751967889</v>
      </c>
      <c r="N331">
        <v>3.2148923767649098</v>
      </c>
      <c r="O331">
        <v>7.1322472014866296</v>
      </c>
    </row>
    <row r="332" spans="1:15">
      <c r="A332" t="s">
        <v>343</v>
      </c>
      <c r="B332">
        <v>27.982458150441101</v>
      </c>
      <c r="C332">
        <v>12.599047098069599</v>
      </c>
      <c r="D332">
        <v>4.1631766695939101</v>
      </c>
      <c r="E332">
        <v>2.9641916034789499</v>
      </c>
      <c r="F332">
        <v>1.26512238499223</v>
      </c>
      <c r="G332">
        <v>3.3151349426221999</v>
      </c>
      <c r="H332">
        <v>3.0890939421786898</v>
      </c>
      <c r="I332">
        <v>3.8643545224499101</v>
      </c>
      <c r="J332">
        <v>0.7952588416702</v>
      </c>
      <c r="K332">
        <v>20.963421851548102</v>
      </c>
      <c r="L332">
        <v>0.46128366298648898</v>
      </c>
      <c r="M332">
        <v>0.108385366043718</v>
      </c>
      <c r="N332">
        <v>3.0731621013265098</v>
      </c>
      <c r="O332">
        <v>9.6700840204131495</v>
      </c>
    </row>
    <row r="333" spans="1:15">
      <c r="A333" t="s">
        <v>344</v>
      </c>
      <c r="B333">
        <v>14.4793523609203</v>
      </c>
      <c r="C333">
        <v>5.6446837968978798</v>
      </c>
      <c r="D333">
        <v>2.21789320718158</v>
      </c>
      <c r="E333">
        <v>1.1586483521136</v>
      </c>
      <c r="F333">
        <v>0.65258687502246004</v>
      </c>
      <c r="G333">
        <v>3.2979223092085901</v>
      </c>
      <c r="H333">
        <v>1.40695342121768</v>
      </c>
      <c r="I333">
        <v>1.55775990290664</v>
      </c>
      <c r="J333">
        <v>0.78853812232617804</v>
      </c>
      <c r="K333">
        <v>9.4940172100734905</v>
      </c>
      <c r="L333">
        <v>0.41208697078874501</v>
      </c>
      <c r="M333">
        <v>0.250587871945461</v>
      </c>
      <c r="N333">
        <v>1.22835306887301</v>
      </c>
      <c r="O333">
        <v>3.9123607927154</v>
      </c>
    </row>
    <row r="334" spans="1:15">
      <c r="A334" t="s">
        <v>345</v>
      </c>
      <c r="B334">
        <v>60.656664087304698</v>
      </c>
      <c r="C334">
        <v>17.003370632958799</v>
      </c>
      <c r="D334">
        <v>18.301251788337701</v>
      </c>
      <c r="E334">
        <v>2.92110650261507</v>
      </c>
      <c r="F334">
        <v>1.68729388914054</v>
      </c>
      <c r="G334">
        <v>4.2907810750006998</v>
      </c>
      <c r="H334">
        <v>9.3072381817437098</v>
      </c>
      <c r="I334">
        <v>6.7666483500811898</v>
      </c>
      <c r="J334">
        <v>0.82718018219641298</v>
      </c>
      <c r="K334">
        <v>36.957353768291597</v>
      </c>
      <c r="L334">
        <v>0.440149663508897</v>
      </c>
      <c r="M334">
        <v>0.204678382368017</v>
      </c>
      <c r="N334">
        <v>5.5972374150792099</v>
      </c>
      <c r="O334">
        <v>16.266766825292802</v>
      </c>
    </row>
    <row r="335" spans="1:15">
      <c r="A335" t="s">
        <v>346</v>
      </c>
      <c r="B335">
        <v>59.688565609397699</v>
      </c>
      <c r="C335">
        <v>12.136999588284301</v>
      </c>
      <c r="D335">
        <v>14.364802981087101</v>
      </c>
      <c r="E335">
        <v>2.5000247229645201</v>
      </c>
      <c r="F335">
        <v>1.28670682130572</v>
      </c>
      <c r="G335">
        <v>8.3738267495804699</v>
      </c>
      <c r="H335">
        <v>6.6055374513393401</v>
      </c>
      <c r="I335">
        <v>8.3128538322441106</v>
      </c>
      <c r="J335">
        <v>0.73573877753056205</v>
      </c>
      <c r="K335">
        <v>45.118403773682601</v>
      </c>
      <c r="L335">
        <v>0.44479813071667201</v>
      </c>
      <c r="M335">
        <v>0.123343995400715</v>
      </c>
      <c r="N335">
        <v>6.1160889163255296</v>
      </c>
      <c r="O335">
        <v>20.068581659454001</v>
      </c>
    </row>
    <row r="336" spans="1:15">
      <c r="A336" t="s">
        <v>347</v>
      </c>
      <c r="B336">
        <v>48.772851749362601</v>
      </c>
      <c r="C336">
        <v>14.176370533174</v>
      </c>
      <c r="D336">
        <v>9.7514701413600502</v>
      </c>
      <c r="E336">
        <v>3.3087327184210902</v>
      </c>
      <c r="F336">
        <v>1.0088321947171199</v>
      </c>
      <c r="G336">
        <v>10.733485830900101</v>
      </c>
      <c r="H336">
        <v>5.3893910759861798</v>
      </c>
      <c r="I336">
        <v>5.44007440428362</v>
      </c>
      <c r="J336">
        <v>0.82874302372248898</v>
      </c>
      <c r="K336">
        <v>40.458599782356799</v>
      </c>
      <c r="L336">
        <v>0.42966734358917802</v>
      </c>
      <c r="M336">
        <v>8.6861000616396997E-2</v>
      </c>
      <c r="N336">
        <v>4.5084237110813303</v>
      </c>
      <c r="O336">
        <v>17.3837390938229</v>
      </c>
    </row>
    <row r="337" spans="1:15">
      <c r="A337" t="s">
        <v>348</v>
      </c>
      <c r="B337">
        <v>9.5111266854048608</v>
      </c>
      <c r="C337">
        <v>2.6889976822883002</v>
      </c>
      <c r="D337">
        <v>3.6333916860484901</v>
      </c>
      <c r="E337">
        <v>0.83045639519214498</v>
      </c>
      <c r="F337">
        <v>0.24840936421493801</v>
      </c>
      <c r="G337">
        <v>1.3355466910873399</v>
      </c>
      <c r="H337">
        <v>1.4519259242598901</v>
      </c>
      <c r="I337">
        <v>1.0118490301756999</v>
      </c>
      <c r="J337">
        <v>0.79055647553778097</v>
      </c>
      <c r="K337">
        <v>5.0037862321566404</v>
      </c>
      <c r="L337">
        <v>0.40177865491876003</v>
      </c>
      <c r="M337">
        <v>0.61028003948019804</v>
      </c>
      <c r="N337">
        <v>0.79992380307202904</v>
      </c>
      <c r="O337">
        <v>2.0104145018569102</v>
      </c>
    </row>
    <row r="338" spans="1:15">
      <c r="A338" t="s">
        <v>349</v>
      </c>
      <c r="B338">
        <v>10.565179048249799</v>
      </c>
      <c r="C338">
        <v>2.4097578677676901</v>
      </c>
      <c r="D338">
        <v>1.82164906733375</v>
      </c>
      <c r="E338">
        <v>0.66474710586872898</v>
      </c>
      <c r="F338">
        <v>0.174974639975264</v>
      </c>
      <c r="G338">
        <v>2.3040625882388399</v>
      </c>
      <c r="H338">
        <v>1.03217488964618</v>
      </c>
      <c r="I338">
        <v>0.50585308592475198</v>
      </c>
      <c r="J338">
        <v>0.81761829749361303</v>
      </c>
      <c r="K338">
        <v>6.2921950157527702</v>
      </c>
      <c r="L338">
        <v>0.41742210346402497</v>
      </c>
      <c r="M338">
        <v>0.38125739350714699</v>
      </c>
      <c r="N338">
        <v>0.41359473889568599</v>
      </c>
      <c r="O338">
        <v>2.62650127888138</v>
      </c>
    </row>
    <row r="339" spans="1:15">
      <c r="A339" t="s">
        <v>350</v>
      </c>
      <c r="B339">
        <v>16.708939508486498</v>
      </c>
      <c r="C339">
        <v>6.1567214942008697</v>
      </c>
      <c r="D339">
        <v>3.8718456145759399</v>
      </c>
      <c r="E339">
        <v>1.2034240251528101</v>
      </c>
      <c r="F339">
        <v>0.47281863443474897</v>
      </c>
      <c r="G339">
        <v>1.8820701677909699</v>
      </c>
      <c r="H339">
        <v>2.6099429914662799</v>
      </c>
      <c r="I339">
        <v>4.1703187397521999</v>
      </c>
      <c r="J339">
        <v>0.76529082457601405</v>
      </c>
      <c r="K339">
        <v>13.8473954368484</v>
      </c>
      <c r="L339">
        <v>0.42069750271839901</v>
      </c>
      <c r="M339">
        <v>0.27704983735859601</v>
      </c>
      <c r="N339">
        <v>3.1915066670897598</v>
      </c>
      <c r="O339">
        <v>5.8255646794362903</v>
      </c>
    </row>
    <row r="340" spans="1:15">
      <c r="A340" t="s">
        <v>351</v>
      </c>
      <c r="B340">
        <v>60.374065273709299</v>
      </c>
      <c r="C340">
        <v>13.377150274447001</v>
      </c>
      <c r="D340">
        <v>6.5038530461565003</v>
      </c>
      <c r="E340">
        <v>2.3258851351563901</v>
      </c>
      <c r="F340">
        <v>0.67535162337074295</v>
      </c>
      <c r="G340">
        <v>4.8594699157798598</v>
      </c>
      <c r="H340">
        <v>6.7094688649947596</v>
      </c>
      <c r="I340">
        <v>19.300763416754101</v>
      </c>
      <c r="J340">
        <v>0.82287782045621904</v>
      </c>
      <c r="K340">
        <v>40.138455204797197</v>
      </c>
      <c r="L340">
        <v>0.43916215253608898</v>
      </c>
      <c r="M340">
        <v>8.6933240728878203E-2</v>
      </c>
      <c r="N340">
        <v>15.8821701335198</v>
      </c>
      <c r="O340">
        <v>17.627290387212099</v>
      </c>
    </row>
    <row r="341" spans="1:15">
      <c r="A341" t="s">
        <v>352</v>
      </c>
      <c r="B341">
        <v>12.6899185026975</v>
      </c>
      <c r="C341">
        <v>9.7545407171468792</v>
      </c>
      <c r="D341">
        <v>1.7779558552283301</v>
      </c>
      <c r="E341">
        <v>0.69496625924444999</v>
      </c>
      <c r="F341">
        <v>1.6804286240135999</v>
      </c>
      <c r="G341">
        <v>-2.5919578743265E-2</v>
      </c>
      <c r="H341">
        <v>1.6820774450604701</v>
      </c>
      <c r="I341">
        <v>2.3986438230083702</v>
      </c>
      <c r="J341">
        <v>0.70263956924827797</v>
      </c>
      <c r="K341">
        <v>6.9305576327849403</v>
      </c>
      <c r="L341">
        <v>0.53928482432029101</v>
      </c>
      <c r="M341">
        <v>0.37321412810124899</v>
      </c>
      <c r="N341">
        <v>1.68538206257865</v>
      </c>
      <c r="O341">
        <v>3.7375445554380802</v>
      </c>
    </row>
    <row r="342" spans="1:15">
      <c r="A342" t="s">
        <v>353</v>
      </c>
      <c r="B342">
        <v>45.008880559121103</v>
      </c>
      <c r="C342">
        <v>17.843550921895101</v>
      </c>
      <c r="D342">
        <v>3.63373545552257</v>
      </c>
      <c r="E342">
        <v>1.7329034543972599</v>
      </c>
      <c r="F342">
        <v>6.5759249455537301</v>
      </c>
      <c r="G342">
        <v>4.4341939390205702</v>
      </c>
      <c r="H342">
        <v>3.64165719488674</v>
      </c>
      <c r="I342">
        <v>5.3146069149911197</v>
      </c>
      <c r="J342">
        <v>0.793504930494211</v>
      </c>
      <c r="K342">
        <v>27.619471072074401</v>
      </c>
      <c r="L342">
        <v>0.49137597567964503</v>
      </c>
      <c r="M342">
        <v>0.16005460289012099</v>
      </c>
      <c r="N342">
        <v>4.2171667906840797</v>
      </c>
      <c r="O342">
        <v>13.5715445457963</v>
      </c>
    </row>
    <row r="343" spans="1:15">
      <c r="A343" t="s">
        <v>354</v>
      </c>
      <c r="B343">
        <v>8.2701592730229105</v>
      </c>
      <c r="C343">
        <v>5.7756135787347702</v>
      </c>
      <c r="D343">
        <v>1.2410006379837599</v>
      </c>
      <c r="E343">
        <v>0.64995375698629698</v>
      </c>
      <c r="F343">
        <v>0.790833377665628</v>
      </c>
      <c r="G343">
        <v>1.34740949148681</v>
      </c>
      <c r="H343">
        <v>0.87829441029914401</v>
      </c>
      <c r="I343">
        <v>1.77424061001074</v>
      </c>
      <c r="J343">
        <v>0.67238070416359097</v>
      </c>
      <c r="K343">
        <v>4.9449753382444603</v>
      </c>
      <c r="L343">
        <v>0.499993552570072</v>
      </c>
      <c r="M343">
        <v>0.46648217358264199</v>
      </c>
      <c r="N343">
        <v>1.1929651507146599</v>
      </c>
      <c r="O343">
        <v>2.4724557867402401</v>
      </c>
    </row>
    <row r="344" spans="1:15">
      <c r="A344" t="s">
        <v>355</v>
      </c>
      <c r="B344">
        <v>69.512052546346894</v>
      </c>
      <c r="C344">
        <v>15.052931227550699</v>
      </c>
      <c r="D344">
        <v>15.207826400127001</v>
      </c>
      <c r="E344">
        <v>2.0052874510701302</v>
      </c>
      <c r="F344">
        <v>1.2187780930195</v>
      </c>
      <c r="G344">
        <v>4.7201474896134297</v>
      </c>
      <c r="H344">
        <v>8.7562987869600093</v>
      </c>
      <c r="I344">
        <v>13.5293347228748</v>
      </c>
      <c r="J344">
        <v>0.87228113754323799</v>
      </c>
      <c r="K344">
        <v>38.942835734453702</v>
      </c>
      <c r="L344">
        <v>0.47652377472153401</v>
      </c>
      <c r="M344">
        <v>0.16558658596878501</v>
      </c>
      <c r="N344">
        <v>11.801383482272501</v>
      </c>
      <c r="O344">
        <v>18.557187082542502</v>
      </c>
    </row>
    <row r="345" spans="1:15">
      <c r="A345" t="s">
        <v>356</v>
      </c>
      <c r="B345">
        <v>28.9894196672726</v>
      </c>
      <c r="C345">
        <v>16.414606516494899</v>
      </c>
      <c r="D345">
        <v>3.8984598259208401</v>
      </c>
      <c r="E345">
        <v>1.8135175276078901</v>
      </c>
      <c r="F345">
        <v>2.0776520635659201</v>
      </c>
      <c r="G345">
        <v>0.28459909867863298</v>
      </c>
      <c r="H345">
        <v>2.8547543086463998</v>
      </c>
      <c r="I345">
        <v>5.7991657517542503</v>
      </c>
      <c r="J345">
        <v>0.72246122292248305</v>
      </c>
      <c r="K345">
        <v>16.969917803956299</v>
      </c>
      <c r="L345">
        <v>0.63869774669180601</v>
      </c>
      <c r="M345">
        <v>0.17159091555995001</v>
      </c>
      <c r="N345">
        <v>4.18967238094256</v>
      </c>
      <c r="O345">
        <v>10.8386482629321</v>
      </c>
    </row>
    <row r="346" spans="1:15">
      <c r="A346" t="s">
        <v>357</v>
      </c>
      <c r="B346">
        <v>61.886563770025198</v>
      </c>
      <c r="C346">
        <v>11.338146176833501</v>
      </c>
      <c r="D346">
        <v>15.067095224542101</v>
      </c>
      <c r="E346">
        <v>2.3818102453840799</v>
      </c>
      <c r="F346">
        <v>1.39397113555414</v>
      </c>
      <c r="G346">
        <v>4.4122016729344598</v>
      </c>
      <c r="H346">
        <v>7.3527170514313998</v>
      </c>
      <c r="I346">
        <v>10.103383149166699</v>
      </c>
      <c r="J346">
        <v>0.83892823772726999</v>
      </c>
      <c r="K346">
        <v>42.176246156122097</v>
      </c>
      <c r="L346">
        <v>0.48312000581237502</v>
      </c>
      <c r="M346">
        <v>0.107094564557626</v>
      </c>
      <c r="N346">
        <v>8.4760134204138993</v>
      </c>
      <c r="O346">
        <v>20.376188288089899</v>
      </c>
    </row>
    <row r="347" spans="1:15">
      <c r="A347" t="s">
        <v>358</v>
      </c>
      <c r="B347">
        <v>32.282101399558599</v>
      </c>
      <c r="C347">
        <v>6.2881946237886801</v>
      </c>
      <c r="D347">
        <v>8.5094379136897</v>
      </c>
      <c r="E347">
        <v>2.0290165488956702</v>
      </c>
      <c r="F347">
        <v>0.65488164965909201</v>
      </c>
      <c r="G347">
        <v>5.56588135383421</v>
      </c>
      <c r="H347">
        <v>4.0997448818497899</v>
      </c>
      <c r="I347">
        <v>4.9538728587817999</v>
      </c>
      <c r="J347">
        <v>0.85093301100219099</v>
      </c>
      <c r="K347">
        <v>23.815818887311298</v>
      </c>
      <c r="L347">
        <v>0.410855518356044</v>
      </c>
      <c r="M347">
        <v>0.16186299987156599</v>
      </c>
      <c r="N347">
        <v>4.2154139478452297</v>
      </c>
      <c r="O347">
        <v>9.7848606140199603</v>
      </c>
    </row>
    <row r="348" spans="1:15">
      <c r="A348" t="s">
        <v>359</v>
      </c>
      <c r="B348">
        <v>26.758012120690999</v>
      </c>
      <c r="C348">
        <v>17.914410882267902</v>
      </c>
      <c r="D348">
        <v>2.9858192374926298</v>
      </c>
      <c r="E348">
        <v>1.12961344608422</v>
      </c>
      <c r="F348">
        <v>3.3882984262578901</v>
      </c>
      <c r="G348">
        <v>1.8397675805903999</v>
      </c>
      <c r="H348">
        <v>3.9862270367977399</v>
      </c>
      <c r="I348">
        <v>4.4750992946650197</v>
      </c>
      <c r="J348">
        <v>0.73989415824604698</v>
      </c>
      <c r="K348">
        <v>18.628949260694601</v>
      </c>
      <c r="L348">
        <v>0.52775584879418702</v>
      </c>
      <c r="M348">
        <v>0.15879173902409</v>
      </c>
      <c r="N348">
        <v>3.3110998256936499</v>
      </c>
      <c r="O348">
        <v>9.8315369292217394</v>
      </c>
    </row>
    <row r="349" spans="1:15">
      <c r="A349" t="s">
        <v>360</v>
      </c>
      <c r="B349">
        <v>57.132536458138802</v>
      </c>
      <c r="C349">
        <v>10.993681265468</v>
      </c>
      <c r="D349">
        <v>6.8492881132428201</v>
      </c>
      <c r="E349">
        <v>1.6310698228959899</v>
      </c>
      <c r="F349">
        <v>0.34016987124695103</v>
      </c>
      <c r="G349">
        <v>6.5882634704169103</v>
      </c>
      <c r="H349">
        <v>5.7338737797835497</v>
      </c>
      <c r="I349">
        <v>12.773235915870099</v>
      </c>
      <c r="J349">
        <v>0.89048916108224296</v>
      </c>
      <c r="K349">
        <v>33.312550032936997</v>
      </c>
      <c r="L349">
        <v>0.46117141598813199</v>
      </c>
      <c r="M349">
        <v>0.13131540156296201</v>
      </c>
      <c r="N349">
        <v>11.374428135028699</v>
      </c>
      <c r="O349">
        <v>15.362795868865</v>
      </c>
    </row>
    <row r="350" spans="1:15">
      <c r="A350" t="s">
        <v>361</v>
      </c>
      <c r="B350">
        <v>43.277257868486203</v>
      </c>
      <c r="C350">
        <v>25.502413216113101</v>
      </c>
      <c r="D350">
        <v>4.5816779298388299</v>
      </c>
      <c r="E350">
        <v>1.5486319032372999</v>
      </c>
      <c r="F350">
        <v>0.75678675409961904</v>
      </c>
      <c r="G350">
        <v>4.3635055632741597</v>
      </c>
      <c r="H350">
        <v>3.7797312532913101</v>
      </c>
      <c r="I350">
        <v>5.0553700054058002</v>
      </c>
      <c r="J350">
        <v>0.76486076586165197</v>
      </c>
      <c r="K350">
        <v>31.708131344882499</v>
      </c>
      <c r="L350">
        <v>0.47868161205850002</v>
      </c>
      <c r="M350">
        <v>0.151739496507378</v>
      </c>
      <c r="N350">
        <v>3.8666541740486999</v>
      </c>
      <c r="O350">
        <v>15.178099427531</v>
      </c>
    </row>
    <row r="351" spans="1:15">
      <c r="A351" t="s">
        <v>362</v>
      </c>
      <c r="B351">
        <v>6.9486590625468301</v>
      </c>
      <c r="C351">
        <v>4.4206730158912499</v>
      </c>
      <c r="D351">
        <v>0.77842846563401302</v>
      </c>
      <c r="E351">
        <v>0.30993921207550601</v>
      </c>
      <c r="F351">
        <v>0.17756185068380101</v>
      </c>
      <c r="G351">
        <v>-6.9499629662965898E-2</v>
      </c>
      <c r="H351">
        <v>0.778653974182836</v>
      </c>
      <c r="I351">
        <v>0.91436860736787295</v>
      </c>
      <c r="J351">
        <v>0.73695777387620098</v>
      </c>
      <c r="K351">
        <v>1.9693821564079801</v>
      </c>
      <c r="L351">
        <v>0.57757979865643705</v>
      </c>
      <c r="M351">
        <v>0.36774501319081698</v>
      </c>
      <c r="N351">
        <v>0.67385105338810902</v>
      </c>
      <c r="O351">
        <v>1.1374753493756999</v>
      </c>
    </row>
    <row r="352" spans="1:15">
      <c r="A352" t="s">
        <v>363</v>
      </c>
      <c r="B352">
        <v>17.6761920456089</v>
      </c>
      <c r="C352">
        <v>6.0687598527325601</v>
      </c>
      <c r="D352">
        <v>7.0662308331026704</v>
      </c>
      <c r="E352">
        <v>1.98330860214855</v>
      </c>
      <c r="F352">
        <v>0.46153822241357001</v>
      </c>
      <c r="G352">
        <v>2.1568021395094501</v>
      </c>
      <c r="H352">
        <v>3.9518206617870102</v>
      </c>
      <c r="I352">
        <v>3.0692450008063501</v>
      </c>
      <c r="J352">
        <v>0.73279610257133299</v>
      </c>
      <c r="K352">
        <v>13.200812889006601</v>
      </c>
      <c r="L352">
        <v>0.41409228051747399</v>
      </c>
      <c r="M352">
        <v>0.23729169932106001</v>
      </c>
      <c r="N352">
        <v>2.24913077442744</v>
      </c>
      <c r="O352">
        <v>5.4663547138932502</v>
      </c>
    </row>
    <row r="353" spans="1:15">
      <c r="A353" t="s">
        <v>364</v>
      </c>
      <c r="B353">
        <v>8.8086002704212607</v>
      </c>
      <c r="C353">
        <v>8.8821387765881497</v>
      </c>
      <c r="D353">
        <v>2.6701503082434099</v>
      </c>
      <c r="E353">
        <v>0.59805816998169503</v>
      </c>
      <c r="F353">
        <v>0.80857029829530702</v>
      </c>
      <c r="G353">
        <v>1.49609079662175</v>
      </c>
      <c r="H353">
        <v>1.06506721290565</v>
      </c>
      <c r="I353">
        <v>1.1781128229787301</v>
      </c>
      <c r="J353">
        <v>0.74288480825303704</v>
      </c>
      <c r="K353">
        <v>6.4811981374302503</v>
      </c>
      <c r="L353">
        <v>0.45508781300585499</v>
      </c>
      <c r="M353">
        <v>0.39152743214465302</v>
      </c>
      <c r="N353">
        <v>0.87520211859900199</v>
      </c>
      <c r="O353">
        <v>2.9495142860207499</v>
      </c>
    </row>
    <row r="354" spans="1:15">
      <c r="A354" t="s">
        <v>365</v>
      </c>
      <c r="B354">
        <v>33.336481583963099</v>
      </c>
      <c r="C354">
        <v>13.6655147550383</v>
      </c>
      <c r="D354">
        <v>10.5237991856324</v>
      </c>
      <c r="E354">
        <v>3.2138070269745702</v>
      </c>
      <c r="F354">
        <v>1.7250191352087501</v>
      </c>
      <c r="G354">
        <v>3.3244995006507398</v>
      </c>
      <c r="H354">
        <v>4.4940428733784499</v>
      </c>
      <c r="I354">
        <v>5.5990003684423701</v>
      </c>
      <c r="J354">
        <v>0.75233317038686698</v>
      </c>
      <c r="K354">
        <v>26.128012841479599</v>
      </c>
      <c r="L354">
        <v>0.47412488052586899</v>
      </c>
      <c r="M354">
        <v>0.113048863448449</v>
      </c>
      <c r="N354">
        <v>4.21231369818749</v>
      </c>
      <c r="O354">
        <v>12.3879409668449</v>
      </c>
    </row>
    <row r="355" spans="1:15">
      <c r="A355" t="s">
        <v>366</v>
      </c>
      <c r="B355">
        <v>27.135312477644799</v>
      </c>
      <c r="C355">
        <v>12.4753092184324</v>
      </c>
      <c r="D355">
        <v>10.097646835606101</v>
      </c>
      <c r="E355">
        <v>3.40035099309448</v>
      </c>
      <c r="F355">
        <v>0.50677429840180299</v>
      </c>
      <c r="G355">
        <v>5.7104941773634197</v>
      </c>
      <c r="H355">
        <v>4.41924210705072</v>
      </c>
      <c r="I355">
        <v>3.0875616761881299</v>
      </c>
      <c r="J355">
        <v>0.79075022352529001</v>
      </c>
      <c r="K355">
        <v>20.027645117891801</v>
      </c>
      <c r="L355">
        <v>0.42641217215863703</v>
      </c>
      <c r="M355">
        <v>0.15921048196805601</v>
      </c>
      <c r="N355">
        <v>2.4414900855938901</v>
      </c>
      <c r="O355">
        <v>8.5400316579425901</v>
      </c>
    </row>
    <row r="356" spans="1:15">
      <c r="A356" t="s">
        <v>367</v>
      </c>
      <c r="B356">
        <v>23.106200360655901</v>
      </c>
      <c r="C356">
        <v>14.218340503679</v>
      </c>
      <c r="D356">
        <v>3.8565965724833902</v>
      </c>
      <c r="E356">
        <v>2.3980538245484802</v>
      </c>
      <c r="F356">
        <v>1.40486595863594</v>
      </c>
      <c r="G356">
        <v>5.1769147265048696</v>
      </c>
      <c r="H356">
        <v>2.6590129185039499</v>
      </c>
      <c r="I356">
        <v>2.29662849961495</v>
      </c>
      <c r="J356">
        <v>0.74964688136486601</v>
      </c>
      <c r="K356">
        <v>17.5782617335202</v>
      </c>
      <c r="L356">
        <v>0.43104172554020298</v>
      </c>
      <c r="M356">
        <v>0.128785554555362</v>
      </c>
      <c r="N356">
        <v>1.72166039239002</v>
      </c>
      <c r="O356">
        <v>7.5769642696139003</v>
      </c>
    </row>
    <row r="357" spans="1:15">
      <c r="A357" t="s">
        <v>368</v>
      </c>
      <c r="B357">
        <v>23.398865833477899</v>
      </c>
      <c r="C357">
        <v>5.4708796960358601</v>
      </c>
      <c r="D357">
        <v>3.53715102823733</v>
      </c>
      <c r="E357">
        <v>0.71966993644549104</v>
      </c>
      <c r="F357">
        <v>0.25293868313020601</v>
      </c>
      <c r="G357">
        <v>4.0044500781051298</v>
      </c>
      <c r="H357">
        <v>2.1931934883254098</v>
      </c>
      <c r="I357">
        <v>2.3900093261138902</v>
      </c>
      <c r="J357">
        <v>0.79378452715471504</v>
      </c>
      <c r="K357">
        <v>18.7661145558545</v>
      </c>
      <c r="L357">
        <v>0.45535174885983798</v>
      </c>
      <c r="M357">
        <v>0.171300866778546</v>
      </c>
      <c r="N357">
        <v>1.8971524228246699</v>
      </c>
      <c r="O357">
        <v>8.5451830823124304</v>
      </c>
    </row>
    <row r="358" spans="1:15">
      <c r="A358" t="s">
        <v>369</v>
      </c>
      <c r="B358">
        <v>73.984338051838805</v>
      </c>
      <c r="C358">
        <v>19.299659365165901</v>
      </c>
      <c r="D358">
        <v>9.7813011820922497</v>
      </c>
      <c r="E358">
        <v>3.0821015070125899</v>
      </c>
      <c r="F358">
        <v>1.1307819113723401</v>
      </c>
      <c r="G358">
        <v>6.7855466850327701</v>
      </c>
      <c r="H358">
        <v>8.0606035779426399</v>
      </c>
      <c r="I358">
        <v>12.9464563423803</v>
      </c>
      <c r="J358">
        <v>0.73967388895008901</v>
      </c>
      <c r="K358">
        <v>48.967328563853798</v>
      </c>
      <c r="L358">
        <v>0.47838888429948601</v>
      </c>
      <c r="M358">
        <v>0.11310152785585</v>
      </c>
      <c r="N358">
        <v>9.5761557108909905</v>
      </c>
      <c r="O358">
        <v>23.4254256787884</v>
      </c>
    </row>
    <row r="359" spans="1:15">
      <c r="A359" t="s">
        <v>370</v>
      </c>
      <c r="B359">
        <v>15.519549320684201</v>
      </c>
      <c r="C359">
        <v>9.8764190605705107</v>
      </c>
      <c r="D359">
        <v>2.17921227049239</v>
      </c>
      <c r="E359">
        <v>1.08136476236199</v>
      </c>
      <c r="F359">
        <v>1.4826000509595201</v>
      </c>
      <c r="G359">
        <v>0.43201220194668399</v>
      </c>
      <c r="H359">
        <v>1.9958715743700799</v>
      </c>
      <c r="I359">
        <v>4.1441747761757304</v>
      </c>
      <c r="J359">
        <v>0.71122068799903704</v>
      </c>
      <c r="K359">
        <v>8.4681916940138393</v>
      </c>
      <c r="L359">
        <v>0.57727298025563301</v>
      </c>
      <c r="M359">
        <v>0.20266823950141299</v>
      </c>
      <c r="N359">
        <v>2.9474228354999599</v>
      </c>
      <c r="O359">
        <v>4.8884582565793604</v>
      </c>
    </row>
    <row r="360" spans="1:15">
      <c r="A360" t="s">
        <v>371</v>
      </c>
      <c r="B360">
        <v>12.8975946516604</v>
      </c>
      <c r="C360">
        <v>6.68756049248117</v>
      </c>
      <c r="D360">
        <v>2.28854863207604</v>
      </c>
      <c r="E360">
        <v>1.9111578646288401</v>
      </c>
      <c r="F360">
        <v>1.22194207308098</v>
      </c>
      <c r="G360">
        <v>1.3035089422188899</v>
      </c>
      <c r="H360">
        <v>1.48114369598266</v>
      </c>
      <c r="I360">
        <v>1.8110269132811501</v>
      </c>
      <c r="J360">
        <v>0.76160439930551205</v>
      </c>
      <c r="K360">
        <v>7.2755577910096703</v>
      </c>
      <c r="L360">
        <v>0.52537475472954998</v>
      </c>
      <c r="M360">
        <v>0.370916182053738</v>
      </c>
      <c r="N360">
        <v>1.37928606441561</v>
      </c>
      <c r="O360">
        <v>3.82239438997237</v>
      </c>
    </row>
    <row r="361" spans="1:15">
      <c r="A361" t="s">
        <v>372</v>
      </c>
      <c r="B361">
        <v>11.3422009514995</v>
      </c>
      <c r="C361">
        <v>4.2671486480971499</v>
      </c>
      <c r="D361">
        <v>5.8198972468252403</v>
      </c>
      <c r="E361">
        <v>1.0212564400873401</v>
      </c>
      <c r="F361">
        <v>0.30251533777852002</v>
      </c>
      <c r="G361">
        <v>1.13538549633623</v>
      </c>
      <c r="H361">
        <v>2.41582082606948</v>
      </c>
      <c r="I361">
        <v>1.4264837254731599</v>
      </c>
      <c r="J361">
        <v>0.73539710039300199</v>
      </c>
      <c r="K361">
        <v>8.0731018990320091</v>
      </c>
      <c r="L361">
        <v>0.42740682389775397</v>
      </c>
      <c r="M361">
        <v>0.45256442240108402</v>
      </c>
      <c r="N361">
        <v>1.0490319954707601</v>
      </c>
      <c r="O361">
        <v>3.4504988416682001</v>
      </c>
    </row>
    <row r="362" spans="1:15">
      <c r="A362" t="s">
        <v>373</v>
      </c>
      <c r="B362">
        <v>13.2397620855557</v>
      </c>
      <c r="C362">
        <v>7.6351505921549601</v>
      </c>
      <c r="D362">
        <v>2.4013996906844901</v>
      </c>
      <c r="E362">
        <v>1.53035907135764</v>
      </c>
      <c r="F362">
        <v>0.48764925259207198</v>
      </c>
      <c r="G362">
        <v>0.64165209415840296</v>
      </c>
      <c r="H362">
        <v>1.6527214343025201</v>
      </c>
      <c r="I362">
        <v>2.15118876947093</v>
      </c>
      <c r="J362">
        <v>0.64410905999255097</v>
      </c>
      <c r="K362">
        <v>8.2039763803728292</v>
      </c>
      <c r="L362">
        <v>0.410478739626713</v>
      </c>
      <c r="M362">
        <v>0.52651312907213699</v>
      </c>
      <c r="N362">
        <v>1.3856001761704599</v>
      </c>
      <c r="O362">
        <v>3.3675578845427601</v>
      </c>
    </row>
    <row r="363" spans="1:15">
      <c r="A363" t="s">
        <v>374</v>
      </c>
      <c r="B363">
        <v>44.5029286767519</v>
      </c>
      <c r="C363">
        <v>32.740333925590399</v>
      </c>
      <c r="D363">
        <v>4.91840712029075</v>
      </c>
      <c r="E363">
        <v>2.2837250974171801</v>
      </c>
      <c r="F363">
        <v>3.4598358767948501</v>
      </c>
      <c r="G363">
        <v>7.1972035079819904E-2</v>
      </c>
      <c r="H363">
        <v>4.44046881236555</v>
      </c>
      <c r="I363">
        <v>10.178198240200199</v>
      </c>
      <c r="J363">
        <v>0.699488759611674</v>
      </c>
      <c r="K363">
        <v>26.256220372803899</v>
      </c>
      <c r="L363">
        <v>0.64936141806731296</v>
      </c>
      <c r="M363">
        <v>0.12871637739799999</v>
      </c>
      <c r="N363">
        <v>7.1195352621194097</v>
      </c>
      <c r="O363">
        <v>17.049776494371802</v>
      </c>
    </row>
    <row r="364" spans="1:15">
      <c r="A364" t="s">
        <v>375</v>
      </c>
      <c r="B364">
        <v>25.576362041685901</v>
      </c>
      <c r="C364">
        <v>22.115154817489199</v>
      </c>
      <c r="D364">
        <v>7.5634637992442597</v>
      </c>
      <c r="E364">
        <v>3.4824230193824901</v>
      </c>
      <c r="F364">
        <v>1.0765971558676499</v>
      </c>
      <c r="G364">
        <v>1.3757310286445901</v>
      </c>
      <c r="H364">
        <v>3.5834549784265999</v>
      </c>
      <c r="I364">
        <v>5.57194630289451</v>
      </c>
      <c r="J364">
        <v>0.67850617792802803</v>
      </c>
      <c r="K364">
        <v>17.698902039513602</v>
      </c>
      <c r="L364">
        <v>0.54012103273621803</v>
      </c>
      <c r="M364">
        <v>0.111312618260581</v>
      </c>
      <c r="N364">
        <v>3.7805999895971598</v>
      </c>
      <c r="O364">
        <v>9.5595492478792803</v>
      </c>
    </row>
    <row r="365" spans="1:15">
      <c r="A365" t="s">
        <v>376</v>
      </c>
      <c r="B365">
        <v>57.206921058325896</v>
      </c>
      <c r="C365">
        <v>17.955823933803298</v>
      </c>
      <c r="D365">
        <v>3.5760721820189101</v>
      </c>
      <c r="E365">
        <v>2.9471063922815799</v>
      </c>
      <c r="F365">
        <v>7.2308682295383298</v>
      </c>
      <c r="G365">
        <v>5.1779428011381903</v>
      </c>
      <c r="H365">
        <v>4.84007189969347</v>
      </c>
      <c r="I365">
        <v>13.182441384071</v>
      </c>
      <c r="J365">
        <v>0.79743952042706001</v>
      </c>
      <c r="K365">
        <v>35.1183187391335</v>
      </c>
      <c r="L365">
        <v>0.48770988097477203</v>
      </c>
      <c r="M365">
        <v>0.133681532976825</v>
      </c>
      <c r="N365">
        <v>10.5121997353714</v>
      </c>
      <c r="O365">
        <v>17.127551052296901</v>
      </c>
    </row>
    <row r="366" spans="1:15">
      <c r="A366" t="s">
        <v>377</v>
      </c>
      <c r="B366">
        <v>28.285018369492601</v>
      </c>
      <c r="C366">
        <v>16.7620076298344</v>
      </c>
      <c r="D366">
        <v>2.1963726656616198</v>
      </c>
      <c r="E366">
        <v>0.61278375883532299</v>
      </c>
      <c r="F366">
        <v>2.1770797668219699</v>
      </c>
      <c r="G366">
        <v>0.39276663027236702</v>
      </c>
      <c r="H366">
        <v>3.40595861370914</v>
      </c>
      <c r="I366">
        <v>5.1816846691552696</v>
      </c>
      <c r="J366">
        <v>0.70525180476291105</v>
      </c>
      <c r="K366">
        <v>18.3501159996359</v>
      </c>
      <c r="L366">
        <v>0.55745290240743095</v>
      </c>
      <c r="M366">
        <v>0.19310223828444001</v>
      </c>
      <c r="N366">
        <v>3.65439246463407</v>
      </c>
      <c r="O366">
        <v>10.22932542351</v>
      </c>
    </row>
    <row r="367" spans="1:15">
      <c r="A367" t="s">
        <v>378</v>
      </c>
      <c r="B367">
        <v>32.737794161489298</v>
      </c>
      <c r="C367">
        <v>7.3756704261735102</v>
      </c>
      <c r="D367">
        <v>6.3288720107251502</v>
      </c>
      <c r="E367">
        <v>1.74772894478796</v>
      </c>
      <c r="F367">
        <v>0.3304590655736</v>
      </c>
      <c r="G367">
        <v>3.4487154030746798</v>
      </c>
      <c r="H367">
        <v>3.0447137313711101</v>
      </c>
      <c r="I367">
        <v>3.9967467700918302</v>
      </c>
      <c r="J367">
        <v>0.81935252027129701</v>
      </c>
      <c r="K367">
        <v>23.993382215205902</v>
      </c>
      <c r="L367">
        <v>0.45234382243933102</v>
      </c>
      <c r="M367">
        <v>0.135590578491915</v>
      </c>
      <c r="N367">
        <v>3.2747445389609098</v>
      </c>
      <c r="O367">
        <v>10.8532582244741</v>
      </c>
    </row>
    <row r="368" spans="1:15">
      <c r="A368" t="s">
        <v>379</v>
      </c>
      <c r="B368">
        <v>6.1333574167353699</v>
      </c>
      <c r="C368">
        <v>4.1261169721049704</v>
      </c>
      <c r="D368">
        <v>1.2124278071057699</v>
      </c>
      <c r="E368">
        <v>0.69621937109269405</v>
      </c>
      <c r="F368">
        <v>0.85893616918351801</v>
      </c>
      <c r="G368">
        <v>0.68087822536280695</v>
      </c>
      <c r="H368">
        <v>1.01543962405261</v>
      </c>
      <c r="I368">
        <v>0.72076194454342202</v>
      </c>
      <c r="J368">
        <v>0.60374343571208899</v>
      </c>
      <c r="K368">
        <v>3.3083906235545699</v>
      </c>
      <c r="L368">
        <v>0.45689640287371802</v>
      </c>
      <c r="M368">
        <v>0.48863408593254398</v>
      </c>
      <c r="N368">
        <v>0.43515529272917203</v>
      </c>
      <c r="O368">
        <v>1.51159177520322</v>
      </c>
    </row>
    <row r="369" spans="1:15">
      <c r="A369" t="s">
        <v>380</v>
      </c>
      <c r="B369">
        <v>16.3469832145806</v>
      </c>
      <c r="C369">
        <v>5.2924416054579702</v>
      </c>
      <c r="D369">
        <v>3.74644319981059</v>
      </c>
      <c r="E369">
        <v>1.2184410720491099</v>
      </c>
      <c r="F369">
        <v>0.38083435834515</v>
      </c>
      <c r="G369">
        <v>2.67535629094164</v>
      </c>
      <c r="H369">
        <v>2.2861264110995201</v>
      </c>
      <c r="I369">
        <v>2.0581446833936901</v>
      </c>
      <c r="J369">
        <v>0.80366891275086105</v>
      </c>
      <c r="K369">
        <v>12.3362019903772</v>
      </c>
      <c r="L369">
        <v>0.39939690891812801</v>
      </c>
      <c r="M369">
        <v>0.27070688725473402</v>
      </c>
      <c r="N369">
        <v>1.6540668999869701</v>
      </c>
      <c r="O369">
        <v>4.9270409427463404</v>
      </c>
    </row>
    <row r="370" spans="1:15">
      <c r="A370" t="s">
        <v>381</v>
      </c>
      <c r="B370">
        <v>59.168756845789197</v>
      </c>
      <c r="C370">
        <v>11.451698298010401</v>
      </c>
      <c r="D370">
        <v>16.423731065741102</v>
      </c>
      <c r="E370">
        <v>3.01393016713613</v>
      </c>
      <c r="F370">
        <v>0.85158107596858701</v>
      </c>
      <c r="G370">
        <v>7.2169396241478401</v>
      </c>
      <c r="H370">
        <v>6.3998561006949597</v>
      </c>
      <c r="I370">
        <v>8.7777223420745099</v>
      </c>
      <c r="J370">
        <v>0.84756863095269996</v>
      </c>
      <c r="K370">
        <v>40.946169265930003</v>
      </c>
      <c r="L370">
        <v>0.46004364269784997</v>
      </c>
      <c r="M370">
        <v>0.121018299787713</v>
      </c>
      <c r="N370">
        <v>7.4397221083550198</v>
      </c>
      <c r="O370">
        <v>18.837024863621199</v>
      </c>
    </row>
    <row r="371" spans="1:15">
      <c r="A371" t="s">
        <v>382</v>
      </c>
      <c r="B371">
        <v>12.9374866173803</v>
      </c>
      <c r="C371">
        <v>7.1530262336508796</v>
      </c>
      <c r="D371">
        <v>2.44855170486644</v>
      </c>
      <c r="E371">
        <v>1.30887787801651</v>
      </c>
      <c r="F371">
        <v>0.40567285340028297</v>
      </c>
      <c r="G371">
        <v>1.4007755250965701</v>
      </c>
      <c r="H371">
        <v>1.17072122010931</v>
      </c>
      <c r="I371">
        <v>2.17057454316378</v>
      </c>
      <c r="J371">
        <v>0.70731315022906405</v>
      </c>
      <c r="K371">
        <v>6.9751075331906698</v>
      </c>
      <c r="L371">
        <v>0.48841878175530101</v>
      </c>
      <c r="M371">
        <v>0.45825158533486499</v>
      </c>
      <c r="N371">
        <v>1.53527591793219</v>
      </c>
      <c r="O371">
        <v>3.40677352397321</v>
      </c>
    </row>
    <row r="372" spans="1:15">
      <c r="A372" t="s">
        <v>383</v>
      </c>
      <c r="B372">
        <v>47.664793751596903</v>
      </c>
      <c r="C372">
        <v>14.583604203933699</v>
      </c>
      <c r="D372">
        <v>10.8395053501216</v>
      </c>
      <c r="E372">
        <v>3.7965305639432598</v>
      </c>
      <c r="F372">
        <v>1.56432768693477</v>
      </c>
      <c r="G372">
        <v>3.32057096273937</v>
      </c>
      <c r="H372">
        <v>5.5044835000813599</v>
      </c>
      <c r="I372">
        <v>9.17080140586142</v>
      </c>
      <c r="J372">
        <v>0.80296660096788997</v>
      </c>
      <c r="K372">
        <v>37.949449268110598</v>
      </c>
      <c r="L372">
        <v>0.49206335124343797</v>
      </c>
      <c r="M372">
        <v>8.0434579180465607E-2</v>
      </c>
      <c r="N372">
        <v>7.3638472330160898</v>
      </c>
      <c r="O372">
        <v>18.673533184709399</v>
      </c>
    </row>
    <row r="373" spans="1:15">
      <c r="A373" t="s">
        <v>384</v>
      </c>
      <c r="B373">
        <v>30.257352630460499</v>
      </c>
      <c r="C373">
        <v>8.7835739086548905</v>
      </c>
      <c r="D373">
        <v>9.5775553185230802</v>
      </c>
      <c r="E373">
        <v>3.51293571675664</v>
      </c>
      <c r="F373">
        <v>1.25308486981157</v>
      </c>
      <c r="G373">
        <v>3.32274964411195</v>
      </c>
      <c r="H373">
        <v>5.2783313424135301</v>
      </c>
      <c r="I373">
        <v>5.5104776541177296</v>
      </c>
      <c r="J373">
        <v>0.728807437614854</v>
      </c>
      <c r="K373">
        <v>20.276029679325401</v>
      </c>
      <c r="L373">
        <v>0.41685613898853902</v>
      </c>
      <c r="M373">
        <v>0.186866538204395</v>
      </c>
      <c r="N373">
        <v>4.0160770991314498</v>
      </c>
      <c r="O373">
        <v>8.4521874461406306</v>
      </c>
    </row>
    <row r="374" spans="1:15">
      <c r="A374" t="s">
        <v>385</v>
      </c>
      <c r="B374">
        <v>27.1063339273095</v>
      </c>
      <c r="C374">
        <v>15.122387248186399</v>
      </c>
      <c r="D374">
        <v>2.8058266317540301</v>
      </c>
      <c r="E374">
        <v>1.05996889735599</v>
      </c>
      <c r="F374">
        <v>2.1356800005062202</v>
      </c>
      <c r="G374">
        <v>2.8072721548251001</v>
      </c>
      <c r="H374">
        <v>2.8205292981002899</v>
      </c>
      <c r="I374">
        <v>5.31697359951756</v>
      </c>
      <c r="J374">
        <v>0.75808775136873696</v>
      </c>
      <c r="K374">
        <v>20.120634963612499</v>
      </c>
      <c r="L374">
        <v>0.47915521824324397</v>
      </c>
      <c r="M374">
        <v>9.2479911288146296E-2</v>
      </c>
      <c r="N374">
        <v>4.0307325601452098</v>
      </c>
      <c r="O374">
        <v>9.6409072371824305</v>
      </c>
    </row>
    <row r="375" spans="1:15">
      <c r="A375" t="s">
        <v>386</v>
      </c>
      <c r="B375">
        <v>29.978151076581799</v>
      </c>
      <c r="C375">
        <v>12.5815994596335</v>
      </c>
      <c r="D375">
        <v>4.7052458282520897</v>
      </c>
      <c r="E375">
        <v>2.8119114424901102</v>
      </c>
      <c r="F375">
        <v>1.3977426426942801</v>
      </c>
      <c r="G375">
        <v>3.2028063891224301</v>
      </c>
      <c r="H375">
        <v>3.4859821817690402</v>
      </c>
      <c r="I375">
        <v>5.2362354221106102</v>
      </c>
      <c r="J375">
        <v>0.80415219626365697</v>
      </c>
      <c r="K375">
        <v>22.628263552945398</v>
      </c>
      <c r="L375">
        <v>0.45723849571117098</v>
      </c>
      <c r="M375">
        <v>0.13234357270076999</v>
      </c>
      <c r="N375">
        <v>4.2107302148438004</v>
      </c>
      <c r="O375">
        <v>10.3465131875047</v>
      </c>
    </row>
    <row r="376" spans="1:15">
      <c r="A376" t="s">
        <v>387</v>
      </c>
      <c r="B376">
        <v>20.861512103950901</v>
      </c>
      <c r="C376">
        <v>12.245213674665701</v>
      </c>
      <c r="D376">
        <v>4.0513681713874004</v>
      </c>
      <c r="E376">
        <v>1.8972851629041201</v>
      </c>
      <c r="F376">
        <v>1.4070552592365999</v>
      </c>
      <c r="G376">
        <v>2.24415219334134</v>
      </c>
      <c r="H376">
        <v>2.2568968885433098</v>
      </c>
      <c r="I376">
        <v>3.8712902369856299</v>
      </c>
      <c r="J376">
        <v>0.71446265030149103</v>
      </c>
      <c r="K376">
        <v>16.364698986410001</v>
      </c>
      <c r="L376">
        <v>0.49476019808274102</v>
      </c>
      <c r="M376">
        <v>0.124940200255554</v>
      </c>
      <c r="N376">
        <v>2.7658922828030401</v>
      </c>
      <c r="O376">
        <v>8.0966017120806892</v>
      </c>
    </row>
    <row r="377" spans="1:15">
      <c r="A377" t="s">
        <v>388</v>
      </c>
      <c r="B377">
        <v>71.351832654207101</v>
      </c>
      <c r="C377">
        <v>11.855635162121301</v>
      </c>
      <c r="D377">
        <v>12.6058303702985</v>
      </c>
      <c r="E377">
        <v>2.4940243755544</v>
      </c>
      <c r="F377">
        <v>0.81649836604773196</v>
      </c>
      <c r="G377">
        <v>7.78933195253218</v>
      </c>
      <c r="H377">
        <v>7.9583345880910397</v>
      </c>
      <c r="I377">
        <v>17.4723058382076</v>
      </c>
      <c r="J377">
        <v>0.82006534389694097</v>
      </c>
      <c r="K377">
        <v>47.872029700608699</v>
      </c>
      <c r="L377">
        <v>0.433203851550303</v>
      </c>
      <c r="M377">
        <v>0.10834000685185299</v>
      </c>
      <c r="N377">
        <v>14.3284324958822</v>
      </c>
      <c r="O377">
        <v>20.7383476478342</v>
      </c>
    </row>
    <row r="378" spans="1:15">
      <c r="A378" t="s">
        <v>389</v>
      </c>
      <c r="B378">
        <v>31.869600924589299</v>
      </c>
      <c r="C378">
        <v>30.879369101585301</v>
      </c>
      <c r="D378">
        <v>3.8011320888253</v>
      </c>
      <c r="E378">
        <v>2.0648944804540998</v>
      </c>
      <c r="F378">
        <v>3.0837250324026999</v>
      </c>
      <c r="G378">
        <v>8.6986724247323302E-2</v>
      </c>
      <c r="H378">
        <v>4.39862939313468</v>
      </c>
      <c r="I378">
        <v>7.5392179491803599</v>
      </c>
      <c r="J378">
        <v>0.61110432579677398</v>
      </c>
      <c r="K378">
        <v>21.2527215670675</v>
      </c>
      <c r="L378">
        <v>0.60803150976254305</v>
      </c>
      <c r="M378">
        <v>0.11498222078480801</v>
      </c>
      <c r="N378">
        <v>4.6072487018687998</v>
      </c>
      <c r="O378">
        <v>12.922324380987</v>
      </c>
    </row>
    <row r="379" spans="1:15">
      <c r="A379" t="s">
        <v>390</v>
      </c>
      <c r="B379">
        <v>64.613125167646999</v>
      </c>
      <c r="C379">
        <v>10.211940726031999</v>
      </c>
      <c r="D379">
        <v>18.107348386751301</v>
      </c>
      <c r="E379">
        <v>2.4592626901406298</v>
      </c>
      <c r="F379">
        <v>0.55195166344577296</v>
      </c>
      <c r="G379">
        <v>5.4507956251471201</v>
      </c>
      <c r="H379">
        <v>6.11988712823507</v>
      </c>
      <c r="I379">
        <v>13.3680472966878</v>
      </c>
      <c r="J379">
        <v>0.83791731718595197</v>
      </c>
      <c r="K379">
        <v>44.2811763660835</v>
      </c>
      <c r="L379">
        <v>0.48334043661072201</v>
      </c>
      <c r="M379">
        <v>8.5586192777222403E-2</v>
      </c>
      <c r="N379">
        <v>11.2013183268555</v>
      </c>
      <c r="O379">
        <v>21.402883118419201</v>
      </c>
    </row>
    <row r="380" spans="1:15">
      <c r="A380" t="s">
        <v>391</v>
      </c>
      <c r="B380">
        <v>32.725101178219099</v>
      </c>
      <c r="C380">
        <v>26.288731065131898</v>
      </c>
      <c r="D380">
        <v>8.0498267224317299</v>
      </c>
      <c r="E380">
        <v>2.4613827210610202</v>
      </c>
      <c r="F380">
        <v>3.5681423247531101</v>
      </c>
      <c r="G380">
        <v>-2.5427252170142401E-2</v>
      </c>
      <c r="H380">
        <v>5.2460853696896397</v>
      </c>
      <c r="I380">
        <v>7.0282412712861397</v>
      </c>
      <c r="J380">
        <v>0.57435010719958002</v>
      </c>
      <c r="K380">
        <v>21.899630300924098</v>
      </c>
      <c r="L380">
        <v>0.61291885066676999</v>
      </c>
      <c r="M380">
        <v>0.13904964872963901</v>
      </c>
      <c r="N380">
        <v>4.0366711275877103</v>
      </c>
      <c r="O380">
        <v>13.4226962340695</v>
      </c>
    </row>
    <row r="381" spans="1:15">
      <c r="A381" t="s">
        <v>392</v>
      </c>
      <c r="B381">
        <v>12.7506520496881</v>
      </c>
      <c r="C381">
        <v>6.7491069739399503</v>
      </c>
      <c r="D381">
        <v>1.79069492741126</v>
      </c>
      <c r="E381">
        <v>1.0814820021804099</v>
      </c>
      <c r="F381">
        <v>0.47459773873612299</v>
      </c>
      <c r="G381">
        <v>2.0189011265325401</v>
      </c>
      <c r="H381">
        <v>1.5797063688822801</v>
      </c>
      <c r="I381">
        <v>1.92981311629289</v>
      </c>
      <c r="J381">
        <v>0.72530183557064998</v>
      </c>
      <c r="K381">
        <v>10.598049793509199</v>
      </c>
      <c r="L381">
        <v>0.43226317256054397</v>
      </c>
      <c r="M381">
        <v>0.236449497057034</v>
      </c>
      <c r="N381">
        <v>1.39969699555555</v>
      </c>
      <c r="O381">
        <v>4.5811466266969303</v>
      </c>
    </row>
    <row r="382" spans="1:15">
      <c r="A382" t="s">
        <v>393</v>
      </c>
      <c r="B382">
        <v>55.656000690543699</v>
      </c>
      <c r="C382">
        <v>16.427258721322598</v>
      </c>
      <c r="D382">
        <v>27.1838153133302</v>
      </c>
      <c r="E382">
        <v>3.3430581348353199</v>
      </c>
      <c r="F382">
        <v>1.4257835163916199</v>
      </c>
      <c r="G382">
        <v>7.3333724963617897</v>
      </c>
      <c r="H382">
        <v>9.3880916341716905</v>
      </c>
      <c r="I382">
        <v>14.064595436321801</v>
      </c>
      <c r="J382">
        <v>0.88382623014280104</v>
      </c>
      <c r="K382">
        <v>37.124686759174502</v>
      </c>
      <c r="L382">
        <v>0.440119727430615</v>
      </c>
      <c r="M382">
        <v>0.120974349000215</v>
      </c>
      <c r="N382">
        <v>12.430658362968</v>
      </c>
      <c r="O382">
        <v>16.339307017394798</v>
      </c>
    </row>
    <row r="383" spans="1:15">
      <c r="A383" t="s">
        <v>394</v>
      </c>
      <c r="B383">
        <v>23.639352267347899</v>
      </c>
      <c r="C383">
        <v>9.9091255769958302</v>
      </c>
      <c r="D383">
        <v>6.71989593913543</v>
      </c>
      <c r="E383">
        <v>2.0539492753233599</v>
      </c>
      <c r="F383">
        <v>0.93785451224368699</v>
      </c>
      <c r="G383">
        <v>1.5739652723758</v>
      </c>
      <c r="H383">
        <v>3.92716193661854</v>
      </c>
      <c r="I383">
        <v>3.4880340450743001</v>
      </c>
      <c r="J383">
        <v>0.72909732436274399</v>
      </c>
      <c r="K383">
        <v>15.0264666535098</v>
      </c>
      <c r="L383">
        <v>0.48984916951798502</v>
      </c>
      <c r="M383">
        <v>0.13601615378204099</v>
      </c>
      <c r="N383">
        <v>2.5431162895498298</v>
      </c>
      <c r="O383">
        <v>7.3607022110115103</v>
      </c>
    </row>
    <row r="384" spans="1:15">
      <c r="A384" t="s">
        <v>395</v>
      </c>
      <c r="B384">
        <v>16.9723330026433</v>
      </c>
      <c r="C384">
        <v>11.585843714347099</v>
      </c>
      <c r="D384">
        <v>4.3012974608869703</v>
      </c>
      <c r="E384">
        <v>1.5271908116835999</v>
      </c>
      <c r="F384">
        <v>0.888716270114427</v>
      </c>
      <c r="G384">
        <v>2.4749934395464499</v>
      </c>
      <c r="H384">
        <v>2.2025683458093601</v>
      </c>
      <c r="I384">
        <v>3.4233139716521501</v>
      </c>
      <c r="J384">
        <v>0.70246982458143004</v>
      </c>
      <c r="K384">
        <v>13.274393450681099</v>
      </c>
      <c r="L384">
        <v>0.44126551851923601</v>
      </c>
      <c r="M384">
        <v>0.15391195169410299</v>
      </c>
      <c r="N384">
        <v>2.40477476515365</v>
      </c>
      <c r="O384">
        <v>5.8575321090431496</v>
      </c>
    </row>
    <row r="385" spans="1:15">
      <c r="A385" t="s">
        <v>396</v>
      </c>
      <c r="B385">
        <v>22.990992135831199</v>
      </c>
      <c r="C385">
        <v>6.4643789449277902</v>
      </c>
      <c r="D385">
        <v>4.5078399792767403</v>
      </c>
      <c r="E385">
        <v>1.7025457427616999</v>
      </c>
      <c r="F385">
        <v>0.75692965680194002</v>
      </c>
      <c r="G385">
        <v>1.68332925770454</v>
      </c>
      <c r="H385">
        <v>2.9288508493049998</v>
      </c>
      <c r="I385">
        <v>3.8192537783113298</v>
      </c>
      <c r="J385">
        <v>0.803698201908571</v>
      </c>
      <c r="K385">
        <v>16.688176088428801</v>
      </c>
      <c r="L385">
        <v>0.468672765133541</v>
      </c>
      <c r="M385">
        <v>0.13207190206670699</v>
      </c>
      <c r="N385">
        <v>3.0695273942613301</v>
      </c>
      <c r="O385">
        <v>7.8212936323993896</v>
      </c>
    </row>
    <row r="386" spans="1:15">
      <c r="A386" t="s">
        <v>397</v>
      </c>
      <c r="B386">
        <v>27.415296001485899</v>
      </c>
      <c r="C386">
        <v>6.37284958705051</v>
      </c>
      <c r="D386">
        <v>8.9594724397761993</v>
      </c>
      <c r="E386">
        <v>3.0918503145506402</v>
      </c>
      <c r="F386">
        <v>0.51773489716662402</v>
      </c>
      <c r="G386">
        <v>3.7324653652936899</v>
      </c>
      <c r="H386">
        <v>3.6349839074650601</v>
      </c>
      <c r="I386">
        <v>3.57730148612236</v>
      </c>
      <c r="J386">
        <v>0.79118896503618996</v>
      </c>
      <c r="K386">
        <v>20.093607610789</v>
      </c>
      <c r="L386">
        <v>0.42535063868610001</v>
      </c>
      <c r="M386">
        <v>0.14916307645471399</v>
      </c>
      <c r="N386">
        <v>2.8303214604275699</v>
      </c>
      <c r="O386">
        <v>8.5468288307570095</v>
      </c>
    </row>
    <row r="387" spans="1:15">
      <c r="A387" t="s">
        <v>398</v>
      </c>
      <c r="B387">
        <v>8.8831476125199398</v>
      </c>
      <c r="C387">
        <v>3.2860160963181402</v>
      </c>
      <c r="D387">
        <v>1.9747859792362601</v>
      </c>
      <c r="E387">
        <v>1.0141053797038999</v>
      </c>
      <c r="F387">
        <v>0.47359305411352798</v>
      </c>
      <c r="G387">
        <v>1.8021571321107399</v>
      </c>
      <c r="H387">
        <v>0.590068611439585</v>
      </c>
      <c r="I387">
        <v>1.34800331084776</v>
      </c>
      <c r="J387">
        <v>0.75144572088893802</v>
      </c>
      <c r="K387">
        <v>5.5207293112831204</v>
      </c>
      <c r="L387">
        <v>0.44473238569139101</v>
      </c>
      <c r="M387">
        <v>0.54808191851650201</v>
      </c>
      <c r="N387">
        <v>1.0129513196806701</v>
      </c>
      <c r="O387">
        <v>2.4552471173633399</v>
      </c>
    </row>
    <row r="388" spans="1:15">
      <c r="A388" t="s">
        <v>399</v>
      </c>
      <c r="B388">
        <v>67.174516690876899</v>
      </c>
      <c r="C388">
        <v>9.5096187062154094</v>
      </c>
      <c r="D388">
        <v>14.247102452329701</v>
      </c>
      <c r="E388">
        <v>2.42459322923062</v>
      </c>
      <c r="F388">
        <v>0.77247253377261405</v>
      </c>
      <c r="G388">
        <v>8.5728703269169095</v>
      </c>
      <c r="H388">
        <v>8.4233047232562903</v>
      </c>
      <c r="I388">
        <v>15.771791229306301</v>
      </c>
      <c r="J388">
        <v>0.87979997466307203</v>
      </c>
      <c r="K388">
        <v>46.147474282408197</v>
      </c>
      <c r="L388">
        <v>0.43908641835358803</v>
      </c>
      <c r="M388">
        <v>0.11474497357153</v>
      </c>
      <c r="N388">
        <v>13.876021523934901</v>
      </c>
      <c r="O388">
        <v>20.262729198726898</v>
      </c>
    </row>
    <row r="389" spans="1:15">
      <c r="A389" t="s">
        <v>400</v>
      </c>
      <c r="B389">
        <v>22.5992505575752</v>
      </c>
      <c r="C389">
        <v>9.8730518884170593</v>
      </c>
      <c r="D389">
        <v>3.7098771299123299</v>
      </c>
      <c r="E389">
        <v>1.39365360204407</v>
      </c>
      <c r="F389">
        <v>0.73387421639639705</v>
      </c>
      <c r="G389">
        <v>3.6442461184036299</v>
      </c>
      <c r="H389">
        <v>2.5387782876867702</v>
      </c>
      <c r="I389">
        <v>3.2085095595994599</v>
      </c>
      <c r="J389">
        <v>0.80099183098733295</v>
      </c>
      <c r="K389">
        <v>17.959729932224</v>
      </c>
      <c r="L389">
        <v>0.42964537742457898</v>
      </c>
      <c r="M389">
        <v>0.10742258905893599</v>
      </c>
      <c r="N389">
        <v>2.56998994688393</v>
      </c>
      <c r="O389">
        <v>7.7163149451739201</v>
      </c>
    </row>
    <row r="390" spans="1:15">
      <c r="A390" t="s">
        <v>401</v>
      </c>
      <c r="B390">
        <v>13.0674676929304</v>
      </c>
      <c r="C390">
        <v>4.80286131400955</v>
      </c>
      <c r="D390">
        <v>8.0626874228252898</v>
      </c>
      <c r="E390">
        <v>2.3439250875022002</v>
      </c>
      <c r="F390">
        <v>0.285111411579614</v>
      </c>
      <c r="G390">
        <v>1.81769881919101</v>
      </c>
      <c r="H390">
        <v>2.1582424052330098</v>
      </c>
      <c r="I390">
        <v>1.53238562290238</v>
      </c>
      <c r="J390">
        <v>0.792463901238881</v>
      </c>
      <c r="K390">
        <v>8.8505868783446608</v>
      </c>
      <c r="L390">
        <v>0.42896741657972898</v>
      </c>
      <c r="M390">
        <v>0.25137186816990598</v>
      </c>
      <c r="N390">
        <v>1.21436028892759</v>
      </c>
      <c r="O390">
        <v>3.7966133884179598</v>
      </c>
    </row>
    <row r="391" spans="1:15">
      <c r="A391" t="s">
        <v>402</v>
      </c>
      <c r="B391">
        <v>11.6480569357779</v>
      </c>
      <c r="C391">
        <v>4.7010689891490802</v>
      </c>
      <c r="D391">
        <v>2.6711601314503</v>
      </c>
      <c r="E391">
        <v>0.77619565906150101</v>
      </c>
      <c r="F391">
        <v>0.32468380485772702</v>
      </c>
      <c r="G391">
        <v>1.2718384271682199</v>
      </c>
      <c r="H391">
        <v>1.64275613804355</v>
      </c>
      <c r="I391">
        <v>1.4022044670482701</v>
      </c>
      <c r="J391">
        <v>0.72384108405661596</v>
      </c>
      <c r="K391">
        <v>6.2004925717620996</v>
      </c>
      <c r="L391">
        <v>0.41663749710418801</v>
      </c>
      <c r="M391">
        <v>0.58721815085652995</v>
      </c>
      <c r="N391">
        <v>1.0149732014972499</v>
      </c>
      <c r="O391">
        <v>2.58335770591207</v>
      </c>
    </row>
    <row r="392" spans="1:15">
      <c r="A392" t="s">
        <v>403</v>
      </c>
      <c r="B392">
        <v>21.0589605186961</v>
      </c>
      <c r="C392">
        <v>10.735266222039201</v>
      </c>
      <c r="D392">
        <v>6.8960110990546299</v>
      </c>
      <c r="E392">
        <v>2.28921272728053</v>
      </c>
      <c r="F392">
        <v>1.14598695328161</v>
      </c>
      <c r="G392">
        <v>2.43428329327307</v>
      </c>
      <c r="H392">
        <v>2.6977741115093199</v>
      </c>
      <c r="I392">
        <v>3.3156000258201201</v>
      </c>
      <c r="J392">
        <v>0.78071124052440299</v>
      </c>
      <c r="K392">
        <v>16.5844291729763</v>
      </c>
      <c r="L392">
        <v>0.45099545630670501</v>
      </c>
      <c r="M392">
        <v>0.15257686773075901</v>
      </c>
      <c r="N392">
        <v>2.5885262092407699</v>
      </c>
      <c r="O392">
        <v>7.4795022024527196</v>
      </c>
    </row>
    <row r="393" spans="1:15">
      <c r="A393" t="s">
        <v>404</v>
      </c>
      <c r="B393">
        <v>55.339460230669303</v>
      </c>
      <c r="C393">
        <v>10.9448940332814</v>
      </c>
      <c r="D393">
        <v>12.3474154944953</v>
      </c>
      <c r="E393">
        <v>2.03739456010089</v>
      </c>
      <c r="F393">
        <v>0.53539331962525905</v>
      </c>
      <c r="G393">
        <v>7.9072500804600701</v>
      </c>
      <c r="H393">
        <v>7.4293473804642103</v>
      </c>
      <c r="I393">
        <v>8.6444498817755697</v>
      </c>
      <c r="J393">
        <v>0.82343223728992998</v>
      </c>
      <c r="K393">
        <v>40.055403567173201</v>
      </c>
      <c r="L393">
        <v>0.43012779674288898</v>
      </c>
      <c r="M393">
        <v>0.15269863709367801</v>
      </c>
      <c r="N393">
        <v>7.1181187062911304</v>
      </c>
      <c r="O393">
        <v>17.2289424839954</v>
      </c>
    </row>
    <row r="394" spans="1:15">
      <c r="A394" t="s">
        <v>405</v>
      </c>
      <c r="B394">
        <v>30.3446818238214</v>
      </c>
      <c r="C394">
        <v>11.5446261690551</v>
      </c>
      <c r="D394">
        <v>5.8092137574759697</v>
      </c>
      <c r="E394">
        <v>2.0117879815844399</v>
      </c>
      <c r="F394">
        <v>1.4158215936852501</v>
      </c>
      <c r="G394">
        <v>2.45040935017325</v>
      </c>
      <c r="H394">
        <v>3.8118451241736202</v>
      </c>
      <c r="I394">
        <v>5.8704508075253496</v>
      </c>
      <c r="J394">
        <v>0.71451963585148504</v>
      </c>
      <c r="K394">
        <v>20.537729851640002</v>
      </c>
      <c r="L394">
        <v>0.514168347782058</v>
      </c>
      <c r="M394">
        <v>0.122760284665669</v>
      </c>
      <c r="N394">
        <v>4.1945523732770704</v>
      </c>
      <c r="O394">
        <v>10.559850625012</v>
      </c>
    </row>
    <row r="395" spans="1:15">
      <c r="A395" t="s">
        <v>406</v>
      </c>
      <c r="B395">
        <v>41.841544475578701</v>
      </c>
      <c r="C395">
        <v>29.580458147314399</v>
      </c>
      <c r="D395">
        <v>5.6049591193085799</v>
      </c>
      <c r="E395">
        <v>0.92954883043931502</v>
      </c>
      <c r="F395">
        <v>1.95654730917425</v>
      </c>
      <c r="G395">
        <v>1.24593011926623</v>
      </c>
      <c r="H395">
        <v>5.8367108929920697</v>
      </c>
      <c r="I395">
        <v>7.5095468830916703</v>
      </c>
      <c r="J395">
        <v>0.81061204375887996</v>
      </c>
      <c r="K395">
        <v>29.792506196538699</v>
      </c>
      <c r="L395">
        <v>0.55812628681891496</v>
      </c>
      <c r="M395">
        <v>0.120422451693263</v>
      </c>
      <c r="N395">
        <v>6.0873291466060699</v>
      </c>
      <c r="O395">
        <v>16.627980858503701</v>
      </c>
    </row>
    <row r="396" spans="1:15">
      <c r="A396" t="s">
        <v>407</v>
      </c>
      <c r="B396">
        <v>19.525768126343301</v>
      </c>
      <c r="C396">
        <v>6.0022817876046597</v>
      </c>
      <c r="D396">
        <v>3.2339191361328301</v>
      </c>
      <c r="E396">
        <v>1.11841979749623</v>
      </c>
      <c r="F396">
        <v>0.64142952235735795</v>
      </c>
      <c r="G396">
        <v>2.3726475023134301</v>
      </c>
      <c r="H396">
        <v>2.2094510579008499</v>
      </c>
      <c r="I396">
        <v>3.17829073204638</v>
      </c>
      <c r="J396">
        <v>0.730940491293956</v>
      </c>
      <c r="K396">
        <v>14.728039679952801</v>
      </c>
      <c r="L396">
        <v>0.41390043344362698</v>
      </c>
      <c r="M396">
        <v>0.24436592641764901</v>
      </c>
      <c r="N396">
        <v>2.3231413891570099</v>
      </c>
      <c r="O396">
        <v>6.0959420073074204</v>
      </c>
    </row>
    <row r="397" spans="1:15">
      <c r="A397" t="s">
        <v>408</v>
      </c>
      <c r="B397">
        <v>85.785967378937599</v>
      </c>
      <c r="C397">
        <v>24.659656851130599</v>
      </c>
      <c r="D397">
        <v>14.4031831471594</v>
      </c>
      <c r="E397">
        <v>3.3226188881601502</v>
      </c>
      <c r="F397">
        <v>1.9373052687281</v>
      </c>
      <c r="G397">
        <v>8.6809114443679505</v>
      </c>
      <c r="H397">
        <v>8.3181418301265495</v>
      </c>
      <c r="I397">
        <v>23.803250605841701</v>
      </c>
      <c r="J397">
        <v>0.85153122816813898</v>
      </c>
      <c r="K397">
        <v>59.100816866656999</v>
      </c>
      <c r="L397">
        <v>0.46804235887014201</v>
      </c>
      <c r="M397">
        <v>0.117419894437571</v>
      </c>
      <c r="N397">
        <v>20.269211222786399</v>
      </c>
      <c r="O397">
        <v>27.661685737422399</v>
      </c>
    </row>
    <row r="398" spans="1:15">
      <c r="A398" t="s">
        <v>409</v>
      </c>
      <c r="B398">
        <v>26.611101068065398</v>
      </c>
      <c r="C398">
        <v>6.53261415696144</v>
      </c>
      <c r="D398">
        <v>12.2903954891505</v>
      </c>
      <c r="E398">
        <v>1.91524982733094</v>
      </c>
      <c r="F398">
        <v>1.0403800348169501</v>
      </c>
      <c r="G398">
        <v>2.3583799182065501</v>
      </c>
      <c r="H398">
        <v>5.7754118895246496</v>
      </c>
      <c r="I398">
        <v>6.0972391380766</v>
      </c>
      <c r="J398">
        <v>0.72293817844638897</v>
      </c>
      <c r="K398">
        <v>16.523452529527201</v>
      </c>
      <c r="L398">
        <v>0.41633556742679101</v>
      </c>
      <c r="M398">
        <v>0.32935703196708499</v>
      </c>
      <c r="N398">
        <v>4.4079269560331298</v>
      </c>
      <c r="O398">
        <v>6.8793009847303699</v>
      </c>
    </row>
    <row r="399" spans="1:15">
      <c r="A399" t="s">
        <v>410</v>
      </c>
      <c r="B399">
        <v>44.048191765616103</v>
      </c>
      <c r="C399">
        <v>19.340178498877499</v>
      </c>
      <c r="D399">
        <v>3.9129199027948798</v>
      </c>
      <c r="E399">
        <v>1.7602626744306</v>
      </c>
      <c r="F399">
        <v>2.8473581195062301</v>
      </c>
      <c r="G399">
        <v>3.4183489254125798</v>
      </c>
      <c r="H399">
        <v>3.4595326518676801</v>
      </c>
      <c r="I399">
        <v>8.0417834873925802</v>
      </c>
      <c r="J399">
        <v>0.80442799510161</v>
      </c>
      <c r="K399">
        <v>29.167117892450001</v>
      </c>
      <c r="L399">
        <v>0.51205479031156098</v>
      </c>
      <c r="M399">
        <v>0.158321625758053</v>
      </c>
      <c r="N399">
        <v>6.4690357678044501</v>
      </c>
      <c r="O399">
        <v>14.935162436411099</v>
      </c>
    </row>
    <row r="400" spans="1:15">
      <c r="A400" t="s">
        <v>411</v>
      </c>
      <c r="B400">
        <v>87.625367266739502</v>
      </c>
      <c r="C400">
        <v>29.353185198784299</v>
      </c>
      <c r="D400">
        <v>12.0374018057318</v>
      </c>
      <c r="E400">
        <v>2.7926540628413301</v>
      </c>
      <c r="F400">
        <v>4.19569179235594</v>
      </c>
      <c r="G400">
        <v>2.5824293913807801</v>
      </c>
      <c r="H400">
        <v>8.8617985003369899</v>
      </c>
      <c r="I400">
        <v>27.980880470679701</v>
      </c>
      <c r="J400">
        <v>0.83811383042257004</v>
      </c>
      <c r="K400">
        <v>51.281680672678903</v>
      </c>
      <c r="L400">
        <v>0.53140492846828402</v>
      </c>
      <c r="M400">
        <v>0.122225247977806</v>
      </c>
      <c r="N400">
        <v>23.4511629098775</v>
      </c>
      <c r="O400">
        <v>27.251337849598301</v>
      </c>
    </row>
    <row r="401" spans="1:15">
      <c r="A401" t="s">
        <v>412</v>
      </c>
      <c r="B401">
        <v>23.115361964676499</v>
      </c>
      <c r="C401">
        <v>6.6037554544323003</v>
      </c>
      <c r="D401">
        <v>4.2969440454916104</v>
      </c>
      <c r="E401">
        <v>1.4212404509816201</v>
      </c>
      <c r="F401">
        <v>0.47286263640667298</v>
      </c>
      <c r="G401">
        <v>5.0084883811339402</v>
      </c>
      <c r="H401">
        <v>1.9383600699922101</v>
      </c>
      <c r="I401">
        <v>1.4907578435986</v>
      </c>
      <c r="J401">
        <v>0.75965139502160095</v>
      </c>
      <c r="K401">
        <v>15.0502735134451</v>
      </c>
      <c r="L401">
        <v>0.44528121308378399</v>
      </c>
      <c r="M401">
        <v>0.18636605356825001</v>
      </c>
      <c r="N401">
        <v>1.1324562755290699</v>
      </c>
      <c r="O401">
        <v>6.7016040473095897</v>
      </c>
    </row>
    <row r="402" spans="1:15">
      <c r="A402" t="s">
        <v>413</v>
      </c>
      <c r="B402">
        <v>19.914083403743099</v>
      </c>
      <c r="C402">
        <v>11.7706666221831</v>
      </c>
      <c r="D402">
        <v>2.9743203065072499</v>
      </c>
      <c r="E402">
        <v>0.82720894598226602</v>
      </c>
      <c r="F402">
        <v>1.15964067894134</v>
      </c>
      <c r="G402">
        <v>1.1796481842151101</v>
      </c>
      <c r="H402">
        <v>2.3010219137605001</v>
      </c>
      <c r="I402">
        <v>3.9597988381108302</v>
      </c>
      <c r="J402">
        <v>0.79846132203408504</v>
      </c>
      <c r="K402">
        <v>12.870846240484701</v>
      </c>
      <c r="L402">
        <v>0.51862064291889198</v>
      </c>
      <c r="M402">
        <v>0.18115784510649899</v>
      </c>
      <c r="N402">
        <v>3.1617462152670099</v>
      </c>
      <c r="O402">
        <v>6.6750865521503897</v>
      </c>
    </row>
    <row r="403" spans="1:15">
      <c r="A403" t="s">
        <v>414</v>
      </c>
      <c r="B403">
        <v>55.856256840772602</v>
      </c>
      <c r="C403">
        <v>14.0987859457016</v>
      </c>
      <c r="D403">
        <v>13.8589290740195</v>
      </c>
      <c r="E403">
        <v>4.3149997074524302</v>
      </c>
      <c r="F403">
        <v>0.87763965271484001</v>
      </c>
      <c r="G403">
        <v>1.4090614321213499</v>
      </c>
      <c r="H403">
        <v>4.7072599154320498</v>
      </c>
      <c r="I403">
        <v>17.606702541175199</v>
      </c>
      <c r="J403">
        <v>0.84608369419280005</v>
      </c>
      <c r="K403">
        <v>32.614415776656799</v>
      </c>
      <c r="L403">
        <v>0.49490234296244601</v>
      </c>
      <c r="M403">
        <v>0.115781622426904</v>
      </c>
      <c r="N403">
        <v>14.896743928591199</v>
      </c>
      <c r="O403">
        <v>16.140950782218798</v>
      </c>
    </row>
    <row r="404" spans="1:15">
      <c r="A404" t="s">
        <v>415</v>
      </c>
      <c r="B404">
        <v>21.879594565983101</v>
      </c>
      <c r="C404">
        <v>7.6315010320312702</v>
      </c>
      <c r="D404">
        <v>7.6992917261578198</v>
      </c>
      <c r="E404">
        <v>2.1495917532283899</v>
      </c>
      <c r="F404">
        <v>0.93377504768740205</v>
      </c>
      <c r="G404">
        <v>4.5922010010083998</v>
      </c>
      <c r="H404">
        <v>2.71347651743352</v>
      </c>
      <c r="I404">
        <v>1.42616787540701</v>
      </c>
      <c r="J404">
        <v>0.82659364175293204</v>
      </c>
      <c r="K404">
        <v>17.232736540074999</v>
      </c>
      <c r="L404">
        <v>0.41200727722637998</v>
      </c>
      <c r="M404">
        <v>0.129953546501691</v>
      </c>
      <c r="N404">
        <v>1.1788612978837201</v>
      </c>
      <c r="O404">
        <v>7.1000128610358599</v>
      </c>
    </row>
    <row r="405" spans="1:15">
      <c r="A405" t="s">
        <v>416</v>
      </c>
      <c r="B405">
        <v>11.307993705937101</v>
      </c>
      <c r="C405">
        <v>11.8395132290322</v>
      </c>
      <c r="D405">
        <v>1.6508998063665601</v>
      </c>
      <c r="E405">
        <v>0.71778690794788402</v>
      </c>
      <c r="F405">
        <v>1.66053651121843</v>
      </c>
      <c r="G405">
        <v>5.0121161291241702E-2</v>
      </c>
      <c r="H405">
        <v>1.6154611314193399</v>
      </c>
      <c r="I405">
        <v>1.67166645735157</v>
      </c>
      <c r="J405">
        <v>0.69256647208424005</v>
      </c>
      <c r="K405">
        <v>5.9804062456410803</v>
      </c>
      <c r="L405">
        <v>0.65286537845889103</v>
      </c>
      <c r="M405">
        <v>0.30707818982872198</v>
      </c>
      <c r="N405">
        <v>1.15774014086954</v>
      </c>
      <c r="O405">
        <v>3.9044001868983802</v>
      </c>
    </row>
    <row r="406" spans="1:15">
      <c r="A406" t="s">
        <v>417</v>
      </c>
      <c r="B406">
        <v>33.109429316625302</v>
      </c>
      <c r="C406">
        <v>15.4718517759673</v>
      </c>
      <c r="D406">
        <v>7.25987643617934</v>
      </c>
      <c r="E406">
        <v>2.2140211187681</v>
      </c>
      <c r="F406">
        <v>1.2210672748059099</v>
      </c>
      <c r="G406">
        <v>2.1921570821085301</v>
      </c>
      <c r="H406">
        <v>4.7255492116944797</v>
      </c>
      <c r="I406">
        <v>6.0388930205723197</v>
      </c>
      <c r="J406">
        <v>0.71692694080039299</v>
      </c>
      <c r="K406">
        <v>27.0444494568093</v>
      </c>
      <c r="L406">
        <v>0.46839592695189602</v>
      </c>
      <c r="M406">
        <v>0.117510358384421</v>
      </c>
      <c r="N406">
        <v>4.3294450990597602</v>
      </c>
      <c r="O406">
        <v>12.667509972225799</v>
      </c>
    </row>
    <row r="407" spans="1:15">
      <c r="A407" t="s">
        <v>418</v>
      </c>
      <c r="B407">
        <v>21.583952006245902</v>
      </c>
      <c r="C407">
        <v>11.4425521263567</v>
      </c>
      <c r="D407">
        <v>2.7103723754691198</v>
      </c>
      <c r="E407">
        <v>1.4497613166547201</v>
      </c>
      <c r="F407">
        <v>0.80179001155547902</v>
      </c>
      <c r="G407">
        <v>2.9539980931716401</v>
      </c>
      <c r="H407">
        <v>1.67470719395863</v>
      </c>
      <c r="I407">
        <v>2.78948321905865</v>
      </c>
      <c r="J407">
        <v>0.76051587249577501</v>
      </c>
      <c r="K407">
        <v>15.186833310267099</v>
      </c>
      <c r="L407">
        <v>0.44847073608541499</v>
      </c>
      <c r="M407">
        <v>0.174117759584242</v>
      </c>
      <c r="N407">
        <v>2.1214462641547098</v>
      </c>
      <c r="O407">
        <v>6.8108503134619998</v>
      </c>
    </row>
    <row r="408" spans="1:15">
      <c r="A408" t="s">
        <v>419</v>
      </c>
      <c r="B408">
        <v>57.893170416167401</v>
      </c>
      <c r="C408">
        <v>13.441919982343199</v>
      </c>
      <c r="D408">
        <v>7.2491691381577699</v>
      </c>
      <c r="E408">
        <v>2.3310118879022599</v>
      </c>
      <c r="F408">
        <v>2.6614084209030802</v>
      </c>
      <c r="G408">
        <v>6.4327182813961299</v>
      </c>
      <c r="H408">
        <v>5.72615190530784</v>
      </c>
      <c r="I408">
        <v>13.9325538288846</v>
      </c>
      <c r="J408">
        <v>0.835795320657163</v>
      </c>
      <c r="K408">
        <v>38.552948208297799</v>
      </c>
      <c r="L408">
        <v>0.45868942820417902</v>
      </c>
      <c r="M408">
        <v>0.137942848947541</v>
      </c>
      <c r="N408">
        <v>11.6447632949858</v>
      </c>
      <c r="O408">
        <v>17.6838297692494</v>
      </c>
    </row>
    <row r="409" spans="1:15">
      <c r="A409" t="s">
        <v>420</v>
      </c>
      <c r="B409">
        <v>17.518640573664499</v>
      </c>
      <c r="C409">
        <v>8.0844821229985193</v>
      </c>
      <c r="D409">
        <v>2.9978063242118602</v>
      </c>
      <c r="E409">
        <v>0.64977878215853302</v>
      </c>
      <c r="F409">
        <v>0.76843830550048597</v>
      </c>
      <c r="G409">
        <v>1.3575741313453</v>
      </c>
      <c r="H409">
        <v>2.0029455998888799</v>
      </c>
      <c r="I409">
        <v>3.65641159994968</v>
      </c>
      <c r="J409">
        <v>0.77164261772037701</v>
      </c>
      <c r="K409">
        <v>10.545287780698301</v>
      </c>
      <c r="L409">
        <v>0.486028776801254</v>
      </c>
      <c r="M409">
        <v>0.181461870516053</v>
      </c>
      <c r="N409">
        <v>2.8214430184483201</v>
      </c>
      <c r="O409">
        <v>5.1253133210700401</v>
      </c>
    </row>
    <row r="410" spans="1:15">
      <c r="A410" t="s">
        <v>421</v>
      </c>
      <c r="B410">
        <v>10.507465079598999</v>
      </c>
      <c r="C410">
        <v>3.9470681938297201</v>
      </c>
      <c r="D410">
        <v>4.4586664799649398</v>
      </c>
      <c r="E410">
        <v>1.2609963839362299</v>
      </c>
      <c r="F410">
        <v>0.32030801078828097</v>
      </c>
      <c r="G410">
        <v>0.93599751747357696</v>
      </c>
      <c r="H410">
        <v>1.7902301142497301</v>
      </c>
      <c r="I410">
        <v>1.2769053805459001</v>
      </c>
      <c r="J410">
        <v>0.75866374308889495</v>
      </c>
      <c r="K410">
        <v>7.0075355312618903</v>
      </c>
      <c r="L410">
        <v>0.42699186073146</v>
      </c>
      <c r="M410">
        <v>0.48865517522297203</v>
      </c>
      <c r="N410">
        <v>0.96874181557530903</v>
      </c>
      <c r="O410">
        <v>2.9921606356353401</v>
      </c>
    </row>
    <row r="411" spans="1:15">
      <c r="A411" t="s">
        <v>422</v>
      </c>
      <c r="B411">
        <v>16.9342177565626</v>
      </c>
      <c r="C411">
        <v>11.5190057660589</v>
      </c>
      <c r="D411">
        <v>3.8002939944460699</v>
      </c>
      <c r="E411">
        <v>2.6653369839201302</v>
      </c>
      <c r="F411">
        <v>0.91222678072549801</v>
      </c>
      <c r="G411">
        <v>2.9339749743822101</v>
      </c>
      <c r="H411">
        <v>1.59673663646491</v>
      </c>
      <c r="I411">
        <v>1.7495260223217399</v>
      </c>
      <c r="J411">
        <v>0.75815532890998605</v>
      </c>
      <c r="K411">
        <v>12.813991677519899</v>
      </c>
      <c r="L411">
        <v>0.45825485786726899</v>
      </c>
      <c r="M411">
        <v>0.19860132682459</v>
      </c>
      <c r="N411">
        <v>1.3264124768899199</v>
      </c>
      <c r="O411">
        <v>5.8720739348942601</v>
      </c>
    </row>
    <row r="412" spans="1:15">
      <c r="A412" t="s">
        <v>423</v>
      </c>
      <c r="B412">
        <v>29.516190042240002</v>
      </c>
      <c r="C412">
        <v>8.9721361591483308</v>
      </c>
      <c r="D412">
        <v>5.1683005248462797</v>
      </c>
      <c r="E412">
        <v>2.4805096056149201</v>
      </c>
      <c r="F412">
        <v>0.42291094195281598</v>
      </c>
      <c r="G412">
        <v>3.23311777237529</v>
      </c>
      <c r="H412">
        <v>3.5856613076931598</v>
      </c>
      <c r="I412">
        <v>4.2440480965664102</v>
      </c>
      <c r="J412">
        <v>0.75725322444813004</v>
      </c>
      <c r="K412">
        <v>18.4297754016984</v>
      </c>
      <c r="L412">
        <v>0.48553010220237097</v>
      </c>
      <c r="M412">
        <v>0.202874624846035</v>
      </c>
      <c r="N412">
        <v>3.2138191058378598</v>
      </c>
      <c r="O412">
        <v>8.9482107343534096</v>
      </c>
    </row>
    <row r="413" spans="1:15">
      <c r="A413" t="s">
        <v>424</v>
      </c>
      <c r="B413">
        <v>42.468002727632303</v>
      </c>
      <c r="C413">
        <v>13.196495219000401</v>
      </c>
      <c r="D413">
        <v>6.1099829355656698</v>
      </c>
      <c r="E413">
        <v>2.80230333993104</v>
      </c>
      <c r="F413">
        <v>2.7445792047531201</v>
      </c>
      <c r="G413">
        <v>4.3984611138305496</v>
      </c>
      <c r="H413">
        <v>4.2425690093142796</v>
      </c>
      <c r="I413">
        <v>6.8533009059056296</v>
      </c>
      <c r="J413">
        <v>0.74555340846350304</v>
      </c>
      <c r="K413">
        <v>31.698506523201502</v>
      </c>
      <c r="L413">
        <v>0.49400097374279001</v>
      </c>
      <c r="M413">
        <v>0.112556441400982</v>
      </c>
      <c r="N413">
        <v>5.1095018496239604</v>
      </c>
      <c r="O413">
        <v>15.6590930886537</v>
      </c>
    </row>
    <row r="414" spans="1:15">
      <c r="A414" t="s">
        <v>425</v>
      </c>
      <c r="B414">
        <v>81.783390973584204</v>
      </c>
      <c r="C414">
        <v>30.600559847095901</v>
      </c>
      <c r="D414">
        <v>14.702938999493201</v>
      </c>
      <c r="E414">
        <v>2.2851045000066099</v>
      </c>
      <c r="F414">
        <v>2.3114728057032199</v>
      </c>
      <c r="G414">
        <v>1.61404315538177</v>
      </c>
      <c r="H414">
        <v>9.8412345549584401</v>
      </c>
      <c r="I414">
        <v>26.604393109548202</v>
      </c>
      <c r="J414">
        <v>0.67988987007290003</v>
      </c>
      <c r="K414">
        <v>52.449622124055402</v>
      </c>
      <c r="L414">
        <v>0.55635477922663701</v>
      </c>
      <c r="M414">
        <v>8.0633895487776497E-2</v>
      </c>
      <c r="N414">
        <v>18.088057374619101</v>
      </c>
      <c r="O414">
        <v>29.1805979373494</v>
      </c>
    </row>
    <row r="415" spans="1:15">
      <c r="A415" t="s">
        <v>426</v>
      </c>
      <c r="B415">
        <v>21.0511303065921</v>
      </c>
      <c r="C415">
        <v>6.0680559277878201</v>
      </c>
      <c r="D415">
        <v>2.7540476758905301</v>
      </c>
      <c r="E415">
        <v>1.0385212604228</v>
      </c>
      <c r="F415">
        <v>0.41147038880055198</v>
      </c>
      <c r="G415">
        <v>5.6698984891010298</v>
      </c>
      <c r="H415">
        <v>1.80843586559346</v>
      </c>
      <c r="I415">
        <v>1.34106545482896</v>
      </c>
      <c r="J415">
        <v>0.89174071392852405</v>
      </c>
      <c r="K415">
        <v>17.407780048294299</v>
      </c>
      <c r="L415">
        <v>0.43590001628177999</v>
      </c>
      <c r="M415">
        <v>0.10064715566096399</v>
      </c>
      <c r="N415">
        <v>1.19588266611406</v>
      </c>
      <c r="O415">
        <v>7.5880516064811498</v>
      </c>
    </row>
    <row r="416" spans="1:15">
      <c r="A416" t="s">
        <v>427</v>
      </c>
      <c r="B416">
        <v>11.422810230398699</v>
      </c>
      <c r="C416">
        <v>4.3540481200415</v>
      </c>
      <c r="D416">
        <v>5.62095805465247</v>
      </c>
      <c r="E416">
        <v>1.4530883633571601</v>
      </c>
      <c r="F416">
        <v>0.31424486495042903</v>
      </c>
      <c r="G416">
        <v>1.7118846809112001</v>
      </c>
      <c r="H416">
        <v>1.96180142456938</v>
      </c>
      <c r="I416">
        <v>2.2464633579227602</v>
      </c>
      <c r="J416">
        <v>0.77959577882983899</v>
      </c>
      <c r="K416">
        <v>7.3996466376319301</v>
      </c>
      <c r="L416">
        <v>0.43480218805731102</v>
      </c>
      <c r="M416">
        <v>0.38620434158996703</v>
      </c>
      <c r="N416">
        <v>1.75133335113249</v>
      </c>
      <c r="O416">
        <v>3.2173825488932901</v>
      </c>
    </row>
    <row r="417" spans="1:15">
      <c r="A417" t="s">
        <v>428</v>
      </c>
      <c r="B417">
        <v>55.159187391521598</v>
      </c>
      <c r="C417">
        <v>8.3112375550724007</v>
      </c>
      <c r="D417">
        <v>5.4715537656431597</v>
      </c>
      <c r="E417">
        <v>4.3918455976690201</v>
      </c>
      <c r="F417">
        <v>0.62276134325322896</v>
      </c>
      <c r="G417">
        <v>7.9507482825970204</v>
      </c>
      <c r="H417">
        <v>3.20750754375785</v>
      </c>
      <c r="I417">
        <v>8.0041627056278895</v>
      </c>
      <c r="J417">
        <v>0.84326216838505696</v>
      </c>
      <c r="K417">
        <v>36.370640891829602</v>
      </c>
      <c r="L417">
        <v>0.42492813395289403</v>
      </c>
      <c r="M417">
        <v>0.15683031270203901</v>
      </c>
      <c r="N417">
        <v>6.7496075992545901</v>
      </c>
      <c r="O417">
        <v>15.454908564836</v>
      </c>
    </row>
    <row r="418" spans="1:15">
      <c r="A418" t="s">
        <v>429</v>
      </c>
      <c r="B418">
        <v>20.375353459070901</v>
      </c>
      <c r="C418">
        <v>5.93193893229222</v>
      </c>
      <c r="D418">
        <v>3.7961685770123998</v>
      </c>
      <c r="E418">
        <v>2.27794880755481</v>
      </c>
      <c r="F418">
        <v>0.65879390504152702</v>
      </c>
      <c r="G418">
        <v>4.0486917274405601</v>
      </c>
      <c r="H418">
        <v>1.56305381899733</v>
      </c>
      <c r="I418">
        <v>1.6349482984722099</v>
      </c>
      <c r="J418">
        <v>0.87496776582021296</v>
      </c>
      <c r="K418">
        <v>13.351319555264499</v>
      </c>
      <c r="L418">
        <v>0.43053255914288802</v>
      </c>
      <c r="M418">
        <v>0.23287806103022499</v>
      </c>
      <c r="N418">
        <v>1.43052705994579</v>
      </c>
      <c r="O418">
        <v>5.7481777760625103</v>
      </c>
    </row>
    <row r="419" spans="1:15">
      <c r="A419" t="s">
        <v>430</v>
      </c>
      <c r="B419">
        <v>14.6948967387052</v>
      </c>
      <c r="C419">
        <v>4.3193203934958699</v>
      </c>
      <c r="D419">
        <v>2.0787591110410402</v>
      </c>
      <c r="E419">
        <v>1.0537201985810001</v>
      </c>
      <c r="F419">
        <v>0.32241545934986099</v>
      </c>
      <c r="G419">
        <v>3.6714158820341201</v>
      </c>
      <c r="H419">
        <v>1.4337515649146999</v>
      </c>
      <c r="I419">
        <v>2.49028845020749</v>
      </c>
      <c r="J419">
        <v>0.84848484331172103</v>
      </c>
      <c r="K419">
        <v>11.145582298734199</v>
      </c>
      <c r="L419">
        <v>0.40492357082651398</v>
      </c>
      <c r="M419">
        <v>0.28961856250391199</v>
      </c>
      <c r="N419">
        <v>2.1129720054752901</v>
      </c>
      <c r="O419">
        <v>4.5131089833442504</v>
      </c>
    </row>
    <row r="420" spans="1:15">
      <c r="A420" t="s">
        <v>431</v>
      </c>
      <c r="B420">
        <v>6.88576933729213</v>
      </c>
      <c r="C420">
        <v>2.3470143565718802</v>
      </c>
      <c r="D420">
        <v>1.61223889156565</v>
      </c>
      <c r="E420">
        <v>0.93045971629018898</v>
      </c>
      <c r="F420">
        <v>0.27109806775833001</v>
      </c>
      <c r="G420">
        <v>1.2012899437759099</v>
      </c>
      <c r="H420">
        <v>0.49426061326373899</v>
      </c>
      <c r="I420">
        <v>0.57135245106678401</v>
      </c>
      <c r="J420">
        <v>0.77426144494924498</v>
      </c>
      <c r="K420">
        <v>3.6462729419866302</v>
      </c>
      <c r="L420">
        <v>0.39723858653378502</v>
      </c>
      <c r="M420">
        <v>0.27217922198474498</v>
      </c>
      <c r="N420">
        <v>0.44237617433826099</v>
      </c>
      <c r="O420">
        <v>1.44844030959115</v>
      </c>
    </row>
    <row r="421" spans="1:15">
      <c r="A421" t="s">
        <v>432</v>
      </c>
      <c r="B421">
        <v>29.306074067823399</v>
      </c>
      <c r="C421">
        <v>5.7846822145205596</v>
      </c>
      <c r="D421">
        <v>7.9749944548915801</v>
      </c>
      <c r="E421">
        <v>2.32800487403712</v>
      </c>
      <c r="F421">
        <v>0.22158637152777499</v>
      </c>
      <c r="G421">
        <v>4.7115402263342601</v>
      </c>
      <c r="H421">
        <v>3.7056106432567901</v>
      </c>
      <c r="I421">
        <v>3.1778808901551598</v>
      </c>
      <c r="J421">
        <v>0.87841959531099501</v>
      </c>
      <c r="K421">
        <v>21.973088005235301</v>
      </c>
      <c r="L421">
        <v>0.40206292123870702</v>
      </c>
      <c r="M421">
        <v>0.156396455533688</v>
      </c>
      <c r="N421">
        <v>2.79151284547665</v>
      </c>
      <c r="O421">
        <v>8.8345639520201207</v>
      </c>
    </row>
    <row r="422" spans="1:15">
      <c r="A422" t="s">
        <v>433</v>
      </c>
      <c r="B422">
        <v>13.998072588959699</v>
      </c>
      <c r="C422">
        <v>4.4573136707919696</v>
      </c>
      <c r="D422">
        <v>2.2486447547063202</v>
      </c>
      <c r="E422">
        <v>1.1030769559827101</v>
      </c>
      <c r="F422">
        <v>0.29005426728779998</v>
      </c>
      <c r="G422">
        <v>2.2659200638332</v>
      </c>
      <c r="H422">
        <v>1.6505866981695601</v>
      </c>
      <c r="I422">
        <v>2.0361880427331598</v>
      </c>
      <c r="J422">
        <v>0.80269740247005505</v>
      </c>
      <c r="K422">
        <v>11.4095542155711</v>
      </c>
      <c r="L422">
        <v>0.42715048499424702</v>
      </c>
      <c r="M422">
        <v>0.26275637566414001</v>
      </c>
      <c r="N422">
        <v>1.6344428528424999</v>
      </c>
      <c r="O422">
        <v>4.8735966167493503</v>
      </c>
    </row>
    <row r="423" spans="1:15">
      <c r="A423" t="s">
        <v>434</v>
      </c>
      <c r="B423">
        <v>51.046202044068103</v>
      </c>
      <c r="C423">
        <v>11.0896727930878</v>
      </c>
      <c r="D423">
        <v>19.439668663916699</v>
      </c>
      <c r="E423">
        <v>4.9480788284287698</v>
      </c>
      <c r="F423">
        <v>1.50249454798084</v>
      </c>
      <c r="G423">
        <v>8.2214757649653905</v>
      </c>
      <c r="H423">
        <v>6.2026360269242096</v>
      </c>
      <c r="I423">
        <v>9.5695451669783598</v>
      </c>
      <c r="J423">
        <v>0.88382090665673296</v>
      </c>
      <c r="K423">
        <v>37.8795573420756</v>
      </c>
      <c r="L423">
        <v>0.40395935468647198</v>
      </c>
      <c r="M423">
        <v>0.118877987017121</v>
      </c>
      <c r="N423">
        <v>8.4577640857713696</v>
      </c>
      <c r="O423">
        <v>15.3018015397141</v>
      </c>
    </row>
    <row r="424" spans="1:15">
      <c r="A424" t="s">
        <v>435</v>
      </c>
      <c r="B424">
        <v>66.258536299090295</v>
      </c>
      <c r="C424">
        <v>13.534705328538999</v>
      </c>
      <c r="D424">
        <v>12.0860176409003</v>
      </c>
      <c r="E424">
        <v>3.2614323810825301</v>
      </c>
      <c r="F424">
        <v>0.91917571933608699</v>
      </c>
      <c r="G424">
        <v>5.47957449148364</v>
      </c>
      <c r="H424">
        <v>6.8572230445040097</v>
      </c>
      <c r="I424">
        <v>14.2719610333469</v>
      </c>
      <c r="J424">
        <v>0.84742434681947298</v>
      </c>
      <c r="K424">
        <v>44.249064894540503</v>
      </c>
      <c r="L424">
        <v>0.46853864175475801</v>
      </c>
      <c r="M424">
        <v>7.9064219182522696E-2</v>
      </c>
      <c r="N424">
        <v>12.094407256517</v>
      </c>
      <c r="O424">
        <v>20.732396764606101</v>
      </c>
    </row>
    <row r="425" spans="1:15">
      <c r="A425" t="s">
        <v>436</v>
      </c>
      <c r="B425">
        <v>12.1893968563079</v>
      </c>
      <c r="C425">
        <v>4.2093651355175199</v>
      </c>
      <c r="D425">
        <v>7.1054258263989398</v>
      </c>
      <c r="E425">
        <v>1.3382438793126199</v>
      </c>
      <c r="F425">
        <v>0.35640835926929199</v>
      </c>
      <c r="G425">
        <v>1.5710965012673801</v>
      </c>
      <c r="H425">
        <v>2.0896816801950799</v>
      </c>
      <c r="I425">
        <v>1.7807712546115699</v>
      </c>
      <c r="J425">
        <v>0.76721516364486997</v>
      </c>
      <c r="K425">
        <v>9.4789795296494397</v>
      </c>
      <c r="L425">
        <v>0.40526424071784301</v>
      </c>
      <c r="M425">
        <v>0.39986625334700399</v>
      </c>
      <c r="N425">
        <v>1.3662347095209</v>
      </c>
      <c r="O425">
        <v>3.8414914418633499</v>
      </c>
    </row>
    <row r="426" spans="1:15">
      <c r="A426" t="s">
        <v>437</v>
      </c>
      <c r="B426">
        <v>12.968388188839899</v>
      </c>
      <c r="C426">
        <v>9.5192975451262605</v>
      </c>
      <c r="D426">
        <v>2.26339790612777</v>
      </c>
      <c r="E426">
        <v>0.73605570160562195</v>
      </c>
      <c r="F426">
        <v>1.7766724816830499</v>
      </c>
      <c r="G426">
        <v>0.83430283974129404</v>
      </c>
      <c r="H426">
        <v>1.42607897166502</v>
      </c>
      <c r="I426">
        <v>2.15625294942007</v>
      </c>
      <c r="J426">
        <v>0.65901173640830801</v>
      </c>
      <c r="K426">
        <v>9.6571539321656292</v>
      </c>
      <c r="L426">
        <v>0.53679899453552704</v>
      </c>
      <c r="M426">
        <v>0.31561395628663402</v>
      </c>
      <c r="N426">
        <v>1.4209960003328499</v>
      </c>
      <c r="O426">
        <v>5.1839505208613303</v>
      </c>
    </row>
    <row r="427" spans="1:15">
      <c r="A427" t="s">
        <v>438</v>
      </c>
      <c r="B427">
        <v>9.6865906328825098</v>
      </c>
      <c r="C427">
        <v>5.5074144127197799</v>
      </c>
      <c r="D427">
        <v>1.9450344937233599</v>
      </c>
      <c r="E427">
        <v>0.53274756289595604</v>
      </c>
      <c r="F427">
        <v>0.76634402753278696</v>
      </c>
      <c r="G427">
        <v>1.13252993922207</v>
      </c>
      <c r="H427">
        <v>0.98268966199341501</v>
      </c>
      <c r="I427">
        <v>0.95082659398948299</v>
      </c>
      <c r="J427">
        <v>0.81460437294178201</v>
      </c>
      <c r="K427">
        <v>4.0446609639785596</v>
      </c>
      <c r="L427">
        <v>0.50490696874472896</v>
      </c>
      <c r="M427">
        <v>0.41920464678295799</v>
      </c>
      <c r="N427">
        <v>0.77454750137317396</v>
      </c>
      <c r="O427">
        <v>2.0421775069225498</v>
      </c>
    </row>
    <row r="428" spans="1:15">
      <c r="A428" t="s">
        <v>439</v>
      </c>
      <c r="B428">
        <v>10.5008209979977</v>
      </c>
      <c r="C428">
        <v>3.3574208122670499</v>
      </c>
      <c r="D428">
        <v>5.66213883157116</v>
      </c>
      <c r="E428">
        <v>1.89215169073502</v>
      </c>
      <c r="F428">
        <v>0.13878502851463001</v>
      </c>
      <c r="G428">
        <v>1.4099287187001801</v>
      </c>
      <c r="H428">
        <v>2.3004559646889802</v>
      </c>
      <c r="I428">
        <v>1.2794054209532799</v>
      </c>
      <c r="J428">
        <v>0.79092437358175105</v>
      </c>
      <c r="K428">
        <v>5.79575130383685</v>
      </c>
      <c r="L428">
        <v>0.38714393309616502</v>
      </c>
      <c r="M428">
        <v>0.360108973175636</v>
      </c>
      <c r="N428">
        <v>1.01191293112457</v>
      </c>
      <c r="O428">
        <v>2.2437899550146199</v>
      </c>
    </row>
    <row r="429" spans="1:15">
      <c r="A429" t="s">
        <v>440</v>
      </c>
      <c r="B429">
        <v>53.908516632247803</v>
      </c>
      <c r="C429">
        <v>28.573344109971199</v>
      </c>
      <c r="D429">
        <v>9.8637982140939293</v>
      </c>
      <c r="E429">
        <v>2.5868440005674</v>
      </c>
      <c r="F429">
        <v>4.7667567283316803</v>
      </c>
      <c r="G429">
        <v>1.50734473991885</v>
      </c>
      <c r="H429">
        <v>6.26451551567758</v>
      </c>
      <c r="I429">
        <v>12.773433064145101</v>
      </c>
      <c r="J429">
        <v>0.70920962167947599</v>
      </c>
      <c r="K429">
        <v>39.538190091336197</v>
      </c>
      <c r="L429">
        <v>0.53531777902454902</v>
      </c>
      <c r="M429">
        <v>9.9924730954708496E-2</v>
      </c>
      <c r="N429">
        <v>9.0590416309705208</v>
      </c>
      <c r="O429">
        <v>21.165496106344499</v>
      </c>
    </row>
    <row r="430" spans="1:15">
      <c r="A430" t="s">
        <v>441</v>
      </c>
      <c r="B430">
        <v>17.327837421985599</v>
      </c>
      <c r="C430">
        <v>4.5024214934473896</v>
      </c>
      <c r="D430">
        <v>3.3063201693813502</v>
      </c>
      <c r="E430">
        <v>1.8158703482970699</v>
      </c>
      <c r="F430">
        <v>0.36217876256591802</v>
      </c>
      <c r="G430">
        <v>3.3677311803033398</v>
      </c>
      <c r="H430">
        <v>2.1072936921769498</v>
      </c>
      <c r="I430">
        <v>2.32295457524196</v>
      </c>
      <c r="J430">
        <v>0.77411341674794498</v>
      </c>
      <c r="K430">
        <v>12.50685717082</v>
      </c>
      <c r="L430">
        <v>0.40206920726352702</v>
      </c>
      <c r="M430">
        <v>0.312166006884459</v>
      </c>
      <c r="N430">
        <v>1.79823030319083</v>
      </c>
      <c r="O430">
        <v>5.0286221480297799</v>
      </c>
    </row>
    <row r="431" spans="1:15">
      <c r="A431" t="s">
        <v>442</v>
      </c>
      <c r="B431">
        <v>17.034751632690099</v>
      </c>
      <c r="C431">
        <v>6.4950765181225503</v>
      </c>
      <c r="D431">
        <v>2.1272244581253399</v>
      </c>
      <c r="E431">
        <v>1.5542333842601599</v>
      </c>
      <c r="F431">
        <v>0.374716317175525</v>
      </c>
      <c r="G431">
        <v>1.8499597878219001</v>
      </c>
      <c r="H431">
        <v>1.83614765490111</v>
      </c>
      <c r="I431">
        <v>3.5133839921813799</v>
      </c>
      <c r="J431">
        <v>0.74406993331863902</v>
      </c>
      <c r="K431">
        <v>12.502353647292299</v>
      </c>
      <c r="L431">
        <v>0.43925647371174698</v>
      </c>
      <c r="M431">
        <v>0.27609519137604999</v>
      </c>
      <c r="N431">
        <v>2.61420339278517</v>
      </c>
      <c r="O431">
        <v>5.4917397762068303</v>
      </c>
    </row>
    <row r="432" spans="1:15">
      <c r="A432" t="s">
        <v>443</v>
      </c>
      <c r="B432">
        <v>27.804385086089699</v>
      </c>
      <c r="C432">
        <v>5.5315627086483303</v>
      </c>
      <c r="D432">
        <v>6.49704794418464</v>
      </c>
      <c r="E432">
        <v>1.4462712225730701</v>
      </c>
      <c r="F432">
        <v>0.89779850927909599</v>
      </c>
      <c r="G432">
        <v>4.3698799362943603</v>
      </c>
      <c r="H432">
        <v>3.7029858461060101</v>
      </c>
      <c r="I432">
        <v>5.2663624278871</v>
      </c>
      <c r="J432">
        <v>0.83457339650062201</v>
      </c>
      <c r="K432">
        <v>22.019645183694202</v>
      </c>
      <c r="L432">
        <v>0.43646493043870399</v>
      </c>
      <c r="M432">
        <v>0.14594554894443601</v>
      </c>
      <c r="N432">
        <v>4.3951659786450001</v>
      </c>
      <c r="O432">
        <v>9.6108029033860696</v>
      </c>
    </row>
    <row r="433" spans="1:15">
      <c r="A433" t="s">
        <v>444</v>
      </c>
      <c r="B433">
        <v>19.142780849648499</v>
      </c>
      <c r="C433">
        <v>5.1321569291997697</v>
      </c>
      <c r="D433">
        <v>3.4828573036073802</v>
      </c>
      <c r="E433">
        <v>1.7178262135706099</v>
      </c>
      <c r="F433">
        <v>0.54346223947219097</v>
      </c>
      <c r="G433">
        <v>1.9319481279602699</v>
      </c>
      <c r="H433">
        <v>2.4230493487742599</v>
      </c>
      <c r="I433">
        <v>3.5516403914999199</v>
      </c>
      <c r="J433">
        <v>0.85288961365065097</v>
      </c>
      <c r="K433">
        <v>11.996562441364</v>
      </c>
      <c r="L433">
        <v>0.45658677410584197</v>
      </c>
      <c r="M433">
        <v>0.22511404655344799</v>
      </c>
      <c r="N433">
        <v>3.0291572013324202</v>
      </c>
      <c r="O433">
        <v>5.4774717454617097</v>
      </c>
    </row>
    <row r="434" spans="1:15">
      <c r="A434" t="s">
        <v>445</v>
      </c>
      <c r="B434">
        <v>16.912517317680202</v>
      </c>
      <c r="C434">
        <v>8.7183806579100001</v>
      </c>
      <c r="D434">
        <v>7.7456932507338596</v>
      </c>
      <c r="E434">
        <v>2.2789447819006901</v>
      </c>
      <c r="F434">
        <v>0.67471120305932897</v>
      </c>
      <c r="G434">
        <v>2.0726214360149302</v>
      </c>
      <c r="H434">
        <v>4.1896830630182</v>
      </c>
      <c r="I434">
        <v>3.2624943281696002</v>
      </c>
      <c r="J434">
        <v>0.68494975463684704</v>
      </c>
      <c r="K434">
        <v>13.963730641157101</v>
      </c>
      <c r="L434">
        <v>0.433336606451311</v>
      </c>
      <c r="M434">
        <v>0.15770601976510801</v>
      </c>
      <c r="N434">
        <v>2.2346446895838699</v>
      </c>
      <c r="O434">
        <v>6.0509956494392201</v>
      </c>
    </row>
    <row r="435" spans="1:15">
      <c r="A435" t="s">
        <v>446</v>
      </c>
      <c r="B435">
        <v>20.048726012041101</v>
      </c>
      <c r="C435">
        <v>12.7591658662645</v>
      </c>
      <c r="D435">
        <v>2.5541410766616002</v>
      </c>
      <c r="E435">
        <v>1.5003508216509001</v>
      </c>
      <c r="F435">
        <v>0.89185453223437505</v>
      </c>
      <c r="G435">
        <v>8.3177070581362506E-2</v>
      </c>
      <c r="H435">
        <v>2.4004933789317202</v>
      </c>
      <c r="I435">
        <v>5.5956885149840803</v>
      </c>
      <c r="J435">
        <v>0.71930175038452904</v>
      </c>
      <c r="K435">
        <v>8.7421228976923402</v>
      </c>
      <c r="L435">
        <v>0.67402722862977404</v>
      </c>
      <c r="M435">
        <v>0.165378941593852</v>
      </c>
      <c r="N435">
        <v>4.0249885434346604</v>
      </c>
      <c r="O435">
        <v>5.89242886907246</v>
      </c>
    </row>
    <row r="436" spans="1:15">
      <c r="A436" t="s">
        <v>447</v>
      </c>
      <c r="B436">
        <v>15.450434247555901</v>
      </c>
      <c r="C436">
        <v>4.98566059067866</v>
      </c>
      <c r="D436">
        <v>2.4107427857444699</v>
      </c>
      <c r="E436">
        <v>0.85465793594619299</v>
      </c>
      <c r="F436">
        <v>0.26223595404570499</v>
      </c>
      <c r="G436">
        <v>4.4438763903594296</v>
      </c>
      <c r="H436">
        <v>1.4154187924791199</v>
      </c>
      <c r="I436">
        <v>1.2072693499101801</v>
      </c>
      <c r="J436">
        <v>0.81674154719497305</v>
      </c>
      <c r="K436">
        <v>10.5753322884638</v>
      </c>
      <c r="L436">
        <v>0.41503897141974599</v>
      </c>
      <c r="M436">
        <v>0.229879197365288</v>
      </c>
      <c r="N436">
        <v>0.98602703672671299</v>
      </c>
      <c r="O436">
        <v>4.3891750354260601</v>
      </c>
    </row>
    <row r="437" spans="1:15">
      <c r="A437" t="s">
        <v>448</v>
      </c>
      <c r="B437">
        <v>21.458504067971798</v>
      </c>
      <c r="C437">
        <v>3.9042329808654102</v>
      </c>
      <c r="D437">
        <v>4.3995104165519701</v>
      </c>
      <c r="E437">
        <v>0.85640416552068599</v>
      </c>
      <c r="F437">
        <v>0.30496320492117701</v>
      </c>
      <c r="G437">
        <v>3.4698952639813898</v>
      </c>
      <c r="H437">
        <v>2.5928297967964902</v>
      </c>
      <c r="I437">
        <v>1.3726164515113899</v>
      </c>
      <c r="J437">
        <v>0.76094373133114401</v>
      </c>
      <c r="K437">
        <v>13.489772892534299</v>
      </c>
      <c r="L437">
        <v>0.41059583717946302</v>
      </c>
      <c r="M437">
        <v>0.31332007900196002</v>
      </c>
      <c r="N437">
        <v>1.04448388429959</v>
      </c>
      <c r="O437">
        <v>5.5388445941709898</v>
      </c>
    </row>
    <row r="438" spans="1:15">
      <c r="A438" t="s">
        <v>449</v>
      </c>
      <c r="B438">
        <v>9.8924718446025697</v>
      </c>
      <c r="C438">
        <v>3.7356381465420498</v>
      </c>
      <c r="D438">
        <v>2.75719290731121</v>
      </c>
      <c r="E438">
        <v>1.16679229221783</v>
      </c>
      <c r="F438">
        <v>0.466497847224986</v>
      </c>
      <c r="G438">
        <v>1.53774433094765</v>
      </c>
      <c r="H438">
        <v>1.1517151357215401</v>
      </c>
      <c r="I438">
        <v>1.0737292719314599</v>
      </c>
      <c r="J438">
        <v>0.786857182609358</v>
      </c>
      <c r="K438">
        <v>6.1905229591921298</v>
      </c>
      <c r="L438">
        <v>0.417089240806435</v>
      </c>
      <c r="M438">
        <v>0.50967993123156996</v>
      </c>
      <c r="N438">
        <v>0.84487158979718802</v>
      </c>
      <c r="O438">
        <v>2.5820005212442498</v>
      </c>
    </row>
    <row r="439" spans="1:15">
      <c r="A439" t="s">
        <v>450</v>
      </c>
      <c r="B439">
        <v>20.204672747649202</v>
      </c>
      <c r="C439">
        <v>17.462770352738801</v>
      </c>
      <c r="D439">
        <v>3.7011551623622099</v>
      </c>
      <c r="E439">
        <v>1.5243194898438699</v>
      </c>
      <c r="F439">
        <v>3.8352135740253401</v>
      </c>
      <c r="G439">
        <v>0.43825681664329602</v>
      </c>
      <c r="H439">
        <v>2.7673485207505699</v>
      </c>
      <c r="I439">
        <v>4.4190278310913103</v>
      </c>
      <c r="J439">
        <v>0.71535014091490701</v>
      </c>
      <c r="K439">
        <v>11.240424441676801</v>
      </c>
      <c r="L439">
        <v>0.59633828005043099</v>
      </c>
      <c r="M439">
        <v>0.125866887183541</v>
      </c>
      <c r="N439">
        <v>3.1611521816780601</v>
      </c>
      <c r="O439">
        <v>6.7030953785863696</v>
      </c>
    </row>
    <row r="440" spans="1:15">
      <c r="A440" t="s">
        <v>451</v>
      </c>
      <c r="B440">
        <v>20.835269795331001</v>
      </c>
      <c r="C440">
        <v>17.547655925348799</v>
      </c>
      <c r="D440">
        <v>18.504223047282199</v>
      </c>
      <c r="E440">
        <v>3.0299861174216098</v>
      </c>
      <c r="F440">
        <v>2.0218507587918699</v>
      </c>
      <c r="G440">
        <v>1.6379568240364799</v>
      </c>
      <c r="H440">
        <v>7.4256214739277198</v>
      </c>
      <c r="I440">
        <v>2.8865793909773401</v>
      </c>
      <c r="J440">
        <v>0.70555225811074296</v>
      </c>
      <c r="K440">
        <v>16.640670580182</v>
      </c>
      <c r="L440">
        <v>0.49103371962414</v>
      </c>
      <c r="M440">
        <v>0.151239324012302</v>
      </c>
      <c r="N440">
        <v>2.0366326075200001</v>
      </c>
      <c r="O440">
        <v>8.1711303720267807</v>
      </c>
    </row>
    <row r="441" spans="1:15">
      <c r="A441" t="s">
        <v>452</v>
      </c>
      <c r="B441">
        <v>13.4718613891042</v>
      </c>
      <c r="C441">
        <v>4.4375601627341297</v>
      </c>
      <c r="D441">
        <v>4.4639111216903</v>
      </c>
      <c r="E441">
        <v>1.20271736699165</v>
      </c>
      <c r="F441">
        <v>0.87316392940158905</v>
      </c>
      <c r="G441">
        <v>0.74342649617475798</v>
      </c>
      <c r="H441">
        <v>1.6160874083294601</v>
      </c>
      <c r="I441">
        <v>1.8337325604525501</v>
      </c>
      <c r="J441">
        <v>0.61257828337528497</v>
      </c>
      <c r="K441">
        <v>7.0153951639069501</v>
      </c>
      <c r="L441">
        <v>0.49793902170123</v>
      </c>
      <c r="M441">
        <v>0.27132651520211698</v>
      </c>
      <c r="N441">
        <v>1.1233047440513799</v>
      </c>
      <c r="O441">
        <v>3.4932390047633701</v>
      </c>
    </row>
    <row r="442" spans="1:15">
      <c r="A442" t="s">
        <v>453</v>
      </c>
      <c r="B442">
        <v>14.322318070611701</v>
      </c>
      <c r="C442">
        <v>3.6258068521450402</v>
      </c>
      <c r="D442">
        <v>7.0355925178482099</v>
      </c>
      <c r="E442">
        <v>0.97082305296487503</v>
      </c>
      <c r="F442">
        <v>0.193988318442227</v>
      </c>
      <c r="G442">
        <v>2.2658798533089501</v>
      </c>
      <c r="H442">
        <v>3.12339825416871</v>
      </c>
      <c r="I442">
        <v>1.819592256033</v>
      </c>
      <c r="J442">
        <v>0.75031188578709895</v>
      </c>
      <c r="K442">
        <v>10.8288060758586</v>
      </c>
      <c r="L442">
        <v>0.41494915732568299</v>
      </c>
      <c r="M442">
        <v>0.35993976810248901</v>
      </c>
      <c r="N442">
        <v>1.36526169698772</v>
      </c>
      <c r="O442">
        <v>4.4934039560207797</v>
      </c>
    </row>
    <row r="443" spans="1:15">
      <c r="A443" t="s">
        <v>454</v>
      </c>
      <c r="B443">
        <v>7.5005810691842703</v>
      </c>
      <c r="C443">
        <v>5.3904008274101098</v>
      </c>
      <c r="D443">
        <v>2.4689857414945302</v>
      </c>
      <c r="E443">
        <v>0.41758747740701502</v>
      </c>
      <c r="F443">
        <v>0.77280853862978505</v>
      </c>
      <c r="G443">
        <v>1.1651140091982799</v>
      </c>
      <c r="H443">
        <v>1.4487711849876601</v>
      </c>
      <c r="I443">
        <v>0.68478143035991601</v>
      </c>
      <c r="J443">
        <v>0.70501566673843796</v>
      </c>
      <c r="K443">
        <v>3.6058308831714601</v>
      </c>
      <c r="L443">
        <v>0.47537777117385899</v>
      </c>
      <c r="M443">
        <v>0.45397183385252998</v>
      </c>
      <c r="N443">
        <v>0.482781636695298</v>
      </c>
      <c r="O443">
        <v>1.7141318484719199</v>
      </c>
    </row>
    <row r="444" spans="1:15">
      <c r="A444" t="s">
        <v>455</v>
      </c>
      <c r="B444">
        <v>52.811391255667701</v>
      </c>
      <c r="C444">
        <v>11.9958493203037</v>
      </c>
      <c r="D444">
        <v>15.954474662311901</v>
      </c>
      <c r="E444">
        <v>2.7079263141732701</v>
      </c>
      <c r="F444">
        <v>0.716754619495654</v>
      </c>
      <c r="G444">
        <v>4.9718988088680796</v>
      </c>
      <c r="H444">
        <v>9.2650055172678805</v>
      </c>
      <c r="I444">
        <v>14.983075739037799</v>
      </c>
      <c r="J444">
        <v>0.77523554980301301</v>
      </c>
      <c r="K444">
        <v>40.5634864871529</v>
      </c>
      <c r="L444">
        <v>0.431223689052322</v>
      </c>
      <c r="M444">
        <v>8.5108414851710307E-2</v>
      </c>
      <c r="N444">
        <v>11.6154129582932</v>
      </c>
      <c r="O444">
        <v>17.491936283814098</v>
      </c>
    </row>
    <row r="445" spans="1:15">
      <c r="A445" t="s">
        <v>456</v>
      </c>
      <c r="B445">
        <v>25.353768718016902</v>
      </c>
      <c r="C445">
        <v>6.02937470528882</v>
      </c>
      <c r="D445">
        <v>4.17784414999874</v>
      </c>
      <c r="E445">
        <v>1.2069038121514399</v>
      </c>
      <c r="F445">
        <v>0.45752501314062499</v>
      </c>
      <c r="G445">
        <v>4.2045391093708204</v>
      </c>
      <c r="H445">
        <v>2.6871222355726698</v>
      </c>
      <c r="I445">
        <v>3.9904459681771902</v>
      </c>
      <c r="J445">
        <v>0.83586011954474404</v>
      </c>
      <c r="K445">
        <v>19.381906409828701</v>
      </c>
      <c r="L445">
        <v>0.43299051795445298</v>
      </c>
      <c r="M445">
        <v>0.156341313441618</v>
      </c>
      <c r="N445">
        <v>3.33545464399743</v>
      </c>
      <c r="O445">
        <v>8.3921816953364701</v>
      </c>
    </row>
    <row r="446" spans="1:15">
      <c r="A446" t="s">
        <v>457</v>
      </c>
      <c r="B446">
        <v>9.2833399547575794</v>
      </c>
      <c r="C446">
        <v>4.4638716556701699</v>
      </c>
      <c r="D446">
        <v>1.3409830377907801</v>
      </c>
      <c r="E446">
        <v>0.74765329504543798</v>
      </c>
      <c r="F446">
        <v>0.35774544730390301</v>
      </c>
      <c r="G446">
        <v>1.01685822899575</v>
      </c>
      <c r="H446">
        <v>0.84490936568909902</v>
      </c>
      <c r="I446">
        <v>1.0637575988891399</v>
      </c>
      <c r="J446">
        <v>0.64525387147968205</v>
      </c>
      <c r="K446">
        <v>5.0392558903763698</v>
      </c>
      <c r="L446">
        <v>0.44956319463121902</v>
      </c>
      <c r="M446">
        <v>0.51895171362150905</v>
      </c>
      <c r="N446">
        <v>0.68639370899915397</v>
      </c>
      <c r="O446">
        <v>2.2654639766417901</v>
      </c>
    </row>
    <row r="447" spans="1:15">
      <c r="A447" t="s">
        <v>458</v>
      </c>
      <c r="B447">
        <v>13.3668799605614</v>
      </c>
      <c r="C447">
        <v>6.5014798488339203</v>
      </c>
      <c r="D447">
        <v>2.3128135295740999</v>
      </c>
      <c r="E447">
        <v>1.09450905721559</v>
      </c>
      <c r="F447">
        <v>0.67561193200540204</v>
      </c>
      <c r="G447">
        <v>1.1721756311002101</v>
      </c>
      <c r="H447">
        <v>1.8130199210062099</v>
      </c>
      <c r="I447">
        <v>3.0129397229509101</v>
      </c>
      <c r="J447">
        <v>0.77878332541892803</v>
      </c>
      <c r="K447">
        <v>10.851487620625001</v>
      </c>
      <c r="L447">
        <v>0.435065772526536</v>
      </c>
      <c r="M447">
        <v>0.237395869609974</v>
      </c>
      <c r="N447">
        <v>2.3464272167265001</v>
      </c>
      <c r="O447">
        <v>4.7211108447293704</v>
      </c>
    </row>
    <row r="448" spans="1:15">
      <c r="A448" t="s">
        <v>459</v>
      </c>
      <c r="B448">
        <v>43.0663331966391</v>
      </c>
      <c r="C448">
        <v>24.187522617298001</v>
      </c>
      <c r="D448">
        <v>4.6953101457938304</v>
      </c>
      <c r="E448">
        <v>1.96755930896313</v>
      </c>
      <c r="F448">
        <v>2.6612297850438802</v>
      </c>
      <c r="G448">
        <v>4.8236112019414499</v>
      </c>
      <c r="H448">
        <v>4.5286388194398004</v>
      </c>
      <c r="I448">
        <v>8.1548252326613699</v>
      </c>
      <c r="J448">
        <v>0.79658348544984903</v>
      </c>
      <c r="K448">
        <v>36.2564013577392</v>
      </c>
      <c r="L448">
        <v>0.43110168427025097</v>
      </c>
      <c r="M448">
        <v>8.1224167905876998E-2</v>
      </c>
      <c r="N448">
        <v>6.4959991070677798</v>
      </c>
      <c r="O448">
        <v>15.630195690899599</v>
      </c>
    </row>
    <row r="449" spans="1:15">
      <c r="A449" t="s">
        <v>460</v>
      </c>
      <c r="B449">
        <v>9.4917477546944795</v>
      </c>
      <c r="C449">
        <v>5.9722394263679401</v>
      </c>
      <c r="D449">
        <v>0.89505477620554896</v>
      </c>
      <c r="E449">
        <v>0.39654499169104601</v>
      </c>
      <c r="F449">
        <v>1.46398372238948</v>
      </c>
      <c r="G449">
        <v>0.15889683074257399</v>
      </c>
      <c r="H449">
        <v>1.73104489630478</v>
      </c>
      <c r="I449">
        <v>1.76163184961209</v>
      </c>
      <c r="J449">
        <v>0.64090827438391695</v>
      </c>
      <c r="K449">
        <v>5.7951649427636003</v>
      </c>
      <c r="L449">
        <v>0.60874949498409703</v>
      </c>
      <c r="M449">
        <v>0.216554014516183</v>
      </c>
      <c r="N449">
        <v>1.12904442883463</v>
      </c>
      <c r="O449">
        <v>3.5278037322568898</v>
      </c>
    </row>
    <row r="450" spans="1:15">
      <c r="A450" t="s">
        <v>461</v>
      </c>
      <c r="B450">
        <v>18.049842375190099</v>
      </c>
      <c r="C450">
        <v>9.1798583295808296</v>
      </c>
      <c r="D450">
        <v>2.6455367976014701</v>
      </c>
      <c r="E450">
        <v>1.0690993487715199</v>
      </c>
      <c r="F450">
        <v>1.1210035166196199</v>
      </c>
      <c r="G450">
        <v>2.3507597149130102</v>
      </c>
      <c r="H450">
        <v>2.3904856510658501</v>
      </c>
      <c r="I450">
        <v>2.0528250220249502</v>
      </c>
      <c r="J450">
        <v>0.77236051611303702</v>
      </c>
      <c r="K450">
        <v>10.887336519571701</v>
      </c>
      <c r="L450">
        <v>0.47754069186345699</v>
      </c>
      <c r="M450">
        <v>0.22128419445117101</v>
      </c>
      <c r="N450">
        <v>1.58552099350095</v>
      </c>
      <c r="O450">
        <v>5.1991462141065501</v>
      </c>
    </row>
    <row r="451" spans="1:15">
      <c r="A451" t="s">
        <v>462</v>
      </c>
      <c r="B451">
        <v>74.236040542940998</v>
      </c>
      <c r="C451">
        <v>14.730168581234199</v>
      </c>
      <c r="D451">
        <v>21.276690401469899</v>
      </c>
      <c r="E451">
        <v>2.9997190109321701</v>
      </c>
      <c r="F451">
        <v>0.74852005931925303</v>
      </c>
      <c r="G451">
        <v>4.4340633059275403</v>
      </c>
      <c r="H451">
        <v>9.2212493372192395</v>
      </c>
      <c r="I451">
        <v>18.778877565437998</v>
      </c>
      <c r="J451">
        <v>0.75435609778449197</v>
      </c>
      <c r="K451">
        <v>49.238435772361498</v>
      </c>
      <c r="L451">
        <v>0.47419660572608302</v>
      </c>
      <c r="M451">
        <v>0.111240309185043</v>
      </c>
      <c r="N451">
        <v>14.165960801036601</v>
      </c>
      <c r="O451">
        <v>23.3486991145156</v>
      </c>
    </row>
    <row r="452" spans="1:15">
      <c r="A452" t="s">
        <v>463</v>
      </c>
      <c r="B452">
        <v>14.8784212457435</v>
      </c>
      <c r="C452">
        <v>8.6465879090034505</v>
      </c>
      <c r="D452">
        <v>2.11453737427049</v>
      </c>
      <c r="E452">
        <v>1.2975879326136299</v>
      </c>
      <c r="F452">
        <v>1.1986825942230599</v>
      </c>
      <c r="G452">
        <v>1.90509617411958</v>
      </c>
      <c r="H452">
        <v>2.0770203681678399</v>
      </c>
      <c r="I452">
        <v>2.95832170297472</v>
      </c>
      <c r="J452">
        <v>0.71891147647088904</v>
      </c>
      <c r="K452">
        <v>12.351590215925199</v>
      </c>
      <c r="L452">
        <v>0.45313132373127502</v>
      </c>
      <c r="M452">
        <v>0.20368889219290501</v>
      </c>
      <c r="N452">
        <v>2.1267714233614301</v>
      </c>
      <c r="O452">
        <v>5.5968924247284599</v>
      </c>
    </row>
    <row r="453" spans="1:15">
      <c r="A453" t="s">
        <v>464</v>
      </c>
      <c r="B453">
        <v>10.383517946743</v>
      </c>
      <c r="C453">
        <v>3.85993557333035</v>
      </c>
      <c r="D453">
        <v>3.99330546177158</v>
      </c>
      <c r="E453">
        <v>0.94529524440450896</v>
      </c>
      <c r="F453">
        <v>0.25544062095377501</v>
      </c>
      <c r="G453">
        <v>0.85272951215017401</v>
      </c>
      <c r="H453">
        <v>1.7379229377602701</v>
      </c>
      <c r="I453">
        <v>1.28617650869483</v>
      </c>
      <c r="J453">
        <v>0.70374224867672197</v>
      </c>
      <c r="K453">
        <v>5.8840261515272401</v>
      </c>
      <c r="L453">
        <v>0.418293279872549</v>
      </c>
      <c r="M453">
        <v>0.50452030004486803</v>
      </c>
      <c r="N453">
        <v>0.90513674842407699</v>
      </c>
      <c r="O453">
        <v>2.4612485977781802</v>
      </c>
    </row>
    <row r="454" spans="1:15">
      <c r="A454" t="s">
        <v>465</v>
      </c>
      <c r="B454">
        <v>30.300441618940301</v>
      </c>
      <c r="C454">
        <v>30.189479666434298</v>
      </c>
      <c r="D454">
        <v>3.3717075986066298</v>
      </c>
      <c r="E454">
        <v>1.2972640438052501</v>
      </c>
      <c r="F454">
        <v>4.3326972969784201</v>
      </c>
      <c r="G454">
        <v>6.92745372097434E-2</v>
      </c>
      <c r="H454">
        <v>4.6495327975773897</v>
      </c>
      <c r="I454">
        <v>8.70972838417301</v>
      </c>
      <c r="J454">
        <v>0.71110970365612802</v>
      </c>
      <c r="K454">
        <v>20.848206542350098</v>
      </c>
      <c r="L454">
        <v>0.62519247051056603</v>
      </c>
      <c r="M454">
        <v>9.9794772226358797E-2</v>
      </c>
      <c r="N454">
        <v>6.1935723701946399</v>
      </c>
      <c r="O454">
        <v>13.0341417539264</v>
      </c>
    </row>
    <row r="455" spans="1:15">
      <c r="A455" t="s">
        <v>466</v>
      </c>
      <c r="B455">
        <v>13.2505442881106</v>
      </c>
      <c r="C455">
        <v>6.6497235812396198</v>
      </c>
      <c r="D455">
        <v>2.3241983912174402</v>
      </c>
      <c r="E455">
        <v>1.7820018476455499</v>
      </c>
      <c r="F455">
        <v>0.92122868390684998</v>
      </c>
      <c r="G455">
        <v>2.7227364175940001</v>
      </c>
      <c r="H455">
        <v>1.2213204721744799</v>
      </c>
      <c r="I455">
        <v>1.7269842134510001</v>
      </c>
      <c r="J455">
        <v>0.727029797147839</v>
      </c>
      <c r="K455">
        <v>8.1683070374707292</v>
      </c>
      <c r="L455">
        <v>0.40710186881835603</v>
      </c>
      <c r="M455">
        <v>0.262200304410381</v>
      </c>
      <c r="N455">
        <v>1.2555689823828</v>
      </c>
      <c r="O455">
        <v>3.3253330600364599</v>
      </c>
    </row>
    <row r="456" spans="1:15">
      <c r="A456" t="s">
        <v>467</v>
      </c>
      <c r="B456">
        <v>7.66251530894698</v>
      </c>
      <c r="C456">
        <v>3.5930586336833001</v>
      </c>
      <c r="D456">
        <v>5.1194059390751896</v>
      </c>
      <c r="E456">
        <v>1.2115851076959701</v>
      </c>
      <c r="F456">
        <v>0.42562374400464198</v>
      </c>
      <c r="G456">
        <v>0.34791646389874697</v>
      </c>
      <c r="H456">
        <v>2.1440970700667701</v>
      </c>
      <c r="I456">
        <v>0.64442321625913301</v>
      </c>
      <c r="J456">
        <v>0.65488768687181598</v>
      </c>
      <c r="K456">
        <v>6.60614547529718</v>
      </c>
      <c r="L456">
        <v>0.41339639992430299</v>
      </c>
      <c r="M456">
        <v>0.35814563655686799</v>
      </c>
      <c r="N456">
        <v>0.42202482946244002</v>
      </c>
      <c r="O456">
        <v>2.7309567568640798</v>
      </c>
    </row>
    <row r="457" spans="1:15">
      <c r="A457" t="s">
        <v>468</v>
      </c>
      <c r="B457">
        <v>8.7367017083160707</v>
      </c>
      <c r="C457">
        <v>5.2786028931437103</v>
      </c>
      <c r="D457">
        <v>1.69561474223961</v>
      </c>
      <c r="E457">
        <v>0.68169667911692</v>
      </c>
      <c r="F457">
        <v>0.54223172593755198</v>
      </c>
      <c r="G457">
        <v>0.82697619946908496</v>
      </c>
      <c r="H457">
        <v>1.40539752176241</v>
      </c>
      <c r="I457">
        <v>1.27317540589838</v>
      </c>
      <c r="J457">
        <v>0.72113695319361604</v>
      </c>
      <c r="K457">
        <v>3.4823180374003702</v>
      </c>
      <c r="L457">
        <v>0.43983728961565299</v>
      </c>
      <c r="M457">
        <v>0.55250274743890604</v>
      </c>
      <c r="N457">
        <v>0.91813383309060803</v>
      </c>
      <c r="O457">
        <v>1.53165332714988</v>
      </c>
    </row>
    <row r="458" spans="1:15">
      <c r="A458" t="s">
        <v>469</v>
      </c>
      <c r="B458">
        <v>36.479915459978997</v>
      </c>
      <c r="C458">
        <v>10.457434755950599</v>
      </c>
      <c r="D458">
        <v>9.4312465200873792</v>
      </c>
      <c r="E458">
        <v>1.8667134407941599</v>
      </c>
      <c r="F458">
        <v>0.75065287019937998</v>
      </c>
      <c r="G458">
        <v>3.0574889624011998</v>
      </c>
      <c r="H458">
        <v>4.0660648241762596</v>
      </c>
      <c r="I458">
        <v>5.8600045800082201</v>
      </c>
      <c r="J458">
        <v>0.82969137220919698</v>
      </c>
      <c r="K458">
        <v>24.9168033427366</v>
      </c>
      <c r="L458">
        <v>0.46165553730263598</v>
      </c>
      <c r="M458">
        <v>0.191517959900049</v>
      </c>
      <c r="N458">
        <v>4.8619952411391996</v>
      </c>
      <c r="O458">
        <v>11.502980235055199</v>
      </c>
    </row>
    <row r="459" spans="1:15">
      <c r="A459" t="s">
        <v>470</v>
      </c>
      <c r="B459">
        <v>29.7385865054909</v>
      </c>
      <c r="C459">
        <v>22.036733006064299</v>
      </c>
      <c r="D459">
        <v>4.1171456954807999</v>
      </c>
      <c r="E459">
        <v>1.36096264203317</v>
      </c>
      <c r="F459">
        <v>2.4845868110528699</v>
      </c>
      <c r="G459">
        <v>3.2941822902254998</v>
      </c>
      <c r="H459">
        <v>3.7986823960160998</v>
      </c>
      <c r="I459">
        <v>5.7567604356953401</v>
      </c>
      <c r="J459">
        <v>0.73826890774964304</v>
      </c>
      <c r="K459">
        <v>19.775464821376602</v>
      </c>
      <c r="L459">
        <v>0.47843271561539402</v>
      </c>
      <c r="M459">
        <v>0.15245201586426799</v>
      </c>
      <c r="N459">
        <v>4.2500372390371597</v>
      </c>
      <c r="O459">
        <v>9.4612293370479197</v>
      </c>
    </row>
    <row r="460" spans="1:15">
      <c r="A460" t="s">
        <v>471</v>
      </c>
      <c r="B460">
        <v>8.9727700287151695</v>
      </c>
      <c r="C460">
        <v>4.7851741042927403</v>
      </c>
      <c r="D460">
        <v>1.3026426192742599</v>
      </c>
      <c r="E460">
        <v>0.67390232047935605</v>
      </c>
      <c r="F460">
        <v>0.58629058698395298</v>
      </c>
      <c r="G460">
        <v>1.0030064347830601</v>
      </c>
      <c r="H460">
        <v>0.67085584703896395</v>
      </c>
      <c r="I460">
        <v>1.09776229965167</v>
      </c>
      <c r="J460">
        <v>0.77377247070652799</v>
      </c>
      <c r="K460">
        <v>5.20928317493913</v>
      </c>
      <c r="L460">
        <v>0.47048352677382699</v>
      </c>
      <c r="M460">
        <v>0.41599732528378702</v>
      </c>
      <c r="N460">
        <v>0.84941824684995904</v>
      </c>
      <c r="O460">
        <v>2.45088192010892</v>
      </c>
    </row>
    <row r="461" spans="1:15">
      <c r="A461" t="s">
        <v>472</v>
      </c>
      <c r="B461">
        <v>20.291509107236099</v>
      </c>
      <c r="C461">
        <v>8.6484292175055799</v>
      </c>
      <c r="D461">
        <v>2.53865549918407</v>
      </c>
      <c r="E461">
        <v>1.4861245090303601</v>
      </c>
      <c r="F461">
        <v>1.26894287204526</v>
      </c>
      <c r="G461">
        <v>3.9578058714197502</v>
      </c>
      <c r="H461">
        <v>1.7114926916284601</v>
      </c>
      <c r="I461">
        <v>2.3995391313956298</v>
      </c>
      <c r="J461">
        <v>0.78959433575759697</v>
      </c>
      <c r="K461">
        <v>14.790550031955499</v>
      </c>
      <c r="L461">
        <v>0.43465090968096398</v>
      </c>
      <c r="M461">
        <v>0.158871820831574</v>
      </c>
      <c r="N461">
        <v>1.89466250657869</v>
      </c>
      <c r="O461">
        <v>6.4287260260712902</v>
      </c>
    </row>
    <row r="462" spans="1:15">
      <c r="A462" t="s">
        <v>473</v>
      </c>
      <c r="B462">
        <v>27.994574808739799</v>
      </c>
      <c r="C462">
        <v>5.9285007693416301</v>
      </c>
      <c r="D462">
        <v>4.0197546515802296</v>
      </c>
      <c r="E462">
        <v>1.7588336872321899</v>
      </c>
      <c r="F462">
        <v>0.33455910928955201</v>
      </c>
      <c r="G462">
        <v>5.97790996951798</v>
      </c>
      <c r="H462">
        <v>2.0353343436706699</v>
      </c>
      <c r="I462">
        <v>3.7859715243744199</v>
      </c>
      <c r="J462">
        <v>0.84938116559493804</v>
      </c>
      <c r="K462">
        <v>21.342900196209801</v>
      </c>
      <c r="L462">
        <v>0.40986063434229902</v>
      </c>
      <c r="M462">
        <v>8.9400741511762194E-2</v>
      </c>
      <c r="N462">
        <v>3.2157329062823901</v>
      </c>
      <c r="O462">
        <v>8.7476146131229608</v>
      </c>
    </row>
    <row r="463" spans="1:15">
      <c r="A463" t="s">
        <v>474</v>
      </c>
      <c r="B463">
        <v>24.530830325275598</v>
      </c>
      <c r="C463">
        <v>15.8571669104444</v>
      </c>
      <c r="D463">
        <v>2.6323137107035901</v>
      </c>
      <c r="E463">
        <v>1.61258939296635</v>
      </c>
      <c r="F463">
        <v>4.5039294887894101</v>
      </c>
      <c r="G463">
        <v>0.28785931605177301</v>
      </c>
      <c r="H463">
        <v>2.6366412860553599</v>
      </c>
      <c r="I463">
        <v>6.2216860999625396</v>
      </c>
      <c r="J463">
        <v>0.68769982748437697</v>
      </c>
      <c r="K463">
        <v>16.219846241693201</v>
      </c>
      <c r="L463">
        <v>0.55670811348060401</v>
      </c>
      <c r="M463">
        <v>0.16515058429825999</v>
      </c>
      <c r="N463">
        <v>4.2786524576061904</v>
      </c>
      <c r="O463">
        <v>9.0297200021584896</v>
      </c>
    </row>
    <row r="464" spans="1:15">
      <c r="A464" t="s">
        <v>475</v>
      </c>
      <c r="B464">
        <v>18.514651624008302</v>
      </c>
      <c r="C464">
        <v>19.435973107320901</v>
      </c>
      <c r="D464">
        <v>4.05799165924787</v>
      </c>
      <c r="E464">
        <v>1.83635567884131</v>
      </c>
      <c r="F464">
        <v>2.4293715467800201</v>
      </c>
      <c r="G464">
        <v>0.43142996899915798</v>
      </c>
      <c r="H464">
        <v>2.8191845610664501</v>
      </c>
      <c r="I464">
        <v>3.6118543539479702</v>
      </c>
      <c r="J464">
        <v>0.68223573369310098</v>
      </c>
      <c r="K464">
        <v>12.2049626613125</v>
      </c>
      <c r="L464">
        <v>0.55675431974737499</v>
      </c>
      <c r="M464">
        <v>0.16255094704713899</v>
      </c>
      <c r="N464">
        <v>2.4641361051583099</v>
      </c>
      <c r="O464">
        <v>6.7951656840411703</v>
      </c>
    </row>
    <row r="465" spans="1:15">
      <c r="A465" t="s">
        <v>476</v>
      </c>
      <c r="B465">
        <v>26.669806837801602</v>
      </c>
      <c r="C465">
        <v>9.7339387926913705</v>
      </c>
      <c r="D465">
        <v>5.23469585154663</v>
      </c>
      <c r="E465">
        <v>2.59894104900004</v>
      </c>
      <c r="F465">
        <v>1.2240385440417401</v>
      </c>
      <c r="G465">
        <v>3.2406991458098</v>
      </c>
      <c r="H465">
        <v>2.6586714349232099</v>
      </c>
      <c r="I465">
        <v>5.2810187126099999</v>
      </c>
      <c r="J465">
        <v>0.78450632805348197</v>
      </c>
      <c r="K465">
        <v>18.399333766930699</v>
      </c>
      <c r="L465">
        <v>0.47322166491804701</v>
      </c>
      <c r="M465">
        <v>0.118264339305913</v>
      </c>
      <c r="N465">
        <v>4.1429925986114</v>
      </c>
      <c r="O465">
        <v>8.7069633585698103</v>
      </c>
    </row>
    <row r="466" spans="1:15">
      <c r="A466" t="s">
        <v>477</v>
      </c>
      <c r="B466">
        <v>49.344913955398503</v>
      </c>
      <c r="C466">
        <v>11.901616042798199</v>
      </c>
      <c r="D466">
        <v>11.7006042936532</v>
      </c>
      <c r="E466">
        <v>2.9592226847455398</v>
      </c>
      <c r="F466">
        <v>0.46351363409719398</v>
      </c>
      <c r="G466">
        <v>6.6946977312633296</v>
      </c>
      <c r="H466">
        <v>4.5227761216125604</v>
      </c>
      <c r="I466">
        <v>9.2436488161317492</v>
      </c>
      <c r="J466">
        <v>0.87235754277442801</v>
      </c>
      <c r="K466">
        <v>36.0622127371497</v>
      </c>
      <c r="L466">
        <v>0.43097890800194699</v>
      </c>
      <c r="M466">
        <v>0.100786709965936</v>
      </c>
      <c r="N466">
        <v>8.0637667675104492</v>
      </c>
      <c r="O466">
        <v>15.5420530655907</v>
      </c>
    </row>
    <row r="467" spans="1:15">
      <c r="A467" t="s">
        <v>478</v>
      </c>
      <c r="B467">
        <v>31.127008610798999</v>
      </c>
      <c r="C467">
        <v>12.1655216496689</v>
      </c>
      <c r="D467">
        <v>7.5878891066840897</v>
      </c>
      <c r="E467">
        <v>4.4007697394179504</v>
      </c>
      <c r="F467">
        <v>1.91455732247591</v>
      </c>
      <c r="G467">
        <v>2.9653437429815002</v>
      </c>
      <c r="H467">
        <v>3.7951418889520698</v>
      </c>
      <c r="I467">
        <v>6.32114624743663</v>
      </c>
      <c r="J467">
        <v>0.81625690193733602</v>
      </c>
      <c r="K467">
        <v>22.5642336438573</v>
      </c>
      <c r="L467">
        <v>0.471346476611191</v>
      </c>
      <c r="M467">
        <v>0.10963166903405901</v>
      </c>
      <c r="N467">
        <v>5.1596792526254402</v>
      </c>
      <c r="O467">
        <v>10.6355720254638</v>
      </c>
    </row>
    <row r="468" spans="1:15">
      <c r="A468" t="s">
        <v>479</v>
      </c>
      <c r="B468">
        <v>13.233850212754399</v>
      </c>
      <c r="C468">
        <v>8.6408856751210994</v>
      </c>
      <c r="D468">
        <v>2.0857820168685302</v>
      </c>
      <c r="E468">
        <v>1.6194796419716599</v>
      </c>
      <c r="F468">
        <v>0.62663459188422799</v>
      </c>
      <c r="G468">
        <v>2.02964808993414</v>
      </c>
      <c r="H468">
        <v>1.79362049288068</v>
      </c>
      <c r="I468">
        <v>1.64608197330763</v>
      </c>
      <c r="J468">
        <v>0.54292541330008404</v>
      </c>
      <c r="K468">
        <v>9.4848539622578905</v>
      </c>
      <c r="L468">
        <v>0.44115084646731001</v>
      </c>
      <c r="M468">
        <v>0.29011453929252801</v>
      </c>
      <c r="N468">
        <v>0.89369973568386496</v>
      </c>
      <c r="O468">
        <v>4.1842513540688797</v>
      </c>
    </row>
    <row r="469" spans="1:15">
      <c r="A469" t="s">
        <v>480</v>
      </c>
      <c r="B469">
        <v>47.5442587917194</v>
      </c>
      <c r="C469">
        <v>15.3941557755234</v>
      </c>
      <c r="D469">
        <v>5.13935198870701</v>
      </c>
      <c r="E469">
        <v>1.91921418754637</v>
      </c>
      <c r="F469">
        <v>0.52392089651904505</v>
      </c>
      <c r="G469">
        <v>5.48799591432324</v>
      </c>
      <c r="H469">
        <v>3.2188705679831702</v>
      </c>
      <c r="I469">
        <v>14.7372252722227</v>
      </c>
      <c r="J469">
        <v>0.82697224675586201</v>
      </c>
      <c r="K469">
        <v>28.1991749638069</v>
      </c>
      <c r="L469">
        <v>0.46986234533809701</v>
      </c>
      <c r="M469">
        <v>0.124232187104913</v>
      </c>
      <c r="N469">
        <v>12.187276294317201</v>
      </c>
      <c r="O469">
        <v>13.2497304850936</v>
      </c>
    </row>
    <row r="470" spans="1:15">
      <c r="A470" t="s">
        <v>481</v>
      </c>
      <c r="B470">
        <v>26.207217377999299</v>
      </c>
      <c r="C470">
        <v>9.5673538907413</v>
      </c>
      <c r="D470">
        <v>3.3776251144825302</v>
      </c>
      <c r="E470">
        <v>2.8235613502499302</v>
      </c>
      <c r="F470">
        <v>0.81138311668154695</v>
      </c>
      <c r="G470">
        <v>0.60406569922686004</v>
      </c>
      <c r="H470">
        <v>3.3230513692010701</v>
      </c>
      <c r="I470">
        <v>6.2141237710123098</v>
      </c>
      <c r="J470">
        <v>0.67430066662627597</v>
      </c>
      <c r="K470">
        <v>17.505213385925199</v>
      </c>
      <c r="L470">
        <v>0.52914823324953797</v>
      </c>
      <c r="M470">
        <v>0.20013541129753801</v>
      </c>
      <c r="N470">
        <v>4.1901878012917901</v>
      </c>
      <c r="O470">
        <v>9.2628527358185107</v>
      </c>
    </row>
    <row r="471" spans="1:15">
      <c r="A471" t="s">
        <v>482</v>
      </c>
      <c r="B471">
        <v>10.4989174577751</v>
      </c>
      <c r="C471">
        <v>6.6089605807186702</v>
      </c>
      <c r="D471">
        <v>1.23235800334901</v>
      </c>
      <c r="E471">
        <v>1.1411418949166801</v>
      </c>
      <c r="F471">
        <v>0.80491499787391496</v>
      </c>
      <c r="G471">
        <v>0.46888945147960398</v>
      </c>
      <c r="H471">
        <v>1.43505831904606</v>
      </c>
      <c r="I471">
        <v>1.6547854494145899</v>
      </c>
      <c r="J471">
        <v>0.71790883571388897</v>
      </c>
      <c r="K471">
        <v>6.6045496163589901</v>
      </c>
      <c r="L471">
        <v>0.46513992090233802</v>
      </c>
      <c r="M471">
        <v>0.51022320297521095</v>
      </c>
      <c r="N471">
        <v>1.18798509534551</v>
      </c>
      <c r="O471">
        <v>3.07203968614879</v>
      </c>
    </row>
    <row r="472" spans="1:15">
      <c r="A472" t="s">
        <v>483</v>
      </c>
      <c r="B472">
        <v>28.9232300685807</v>
      </c>
      <c r="C472">
        <v>9.2717542921404306</v>
      </c>
      <c r="D472">
        <v>6.4195305744813203</v>
      </c>
      <c r="E472">
        <v>2.3087445377818301</v>
      </c>
      <c r="F472">
        <v>0.59780579403109602</v>
      </c>
      <c r="G472">
        <v>5.7200757941340701</v>
      </c>
      <c r="H472">
        <v>2.80880640775956</v>
      </c>
      <c r="I472">
        <v>4.3911719072809898</v>
      </c>
      <c r="J472">
        <v>0.88637665920449704</v>
      </c>
      <c r="K472">
        <v>22.670535918605701</v>
      </c>
      <c r="L472">
        <v>0.44823327509802202</v>
      </c>
      <c r="M472">
        <v>0.114791885645855</v>
      </c>
      <c r="N472">
        <v>3.8922322851683702</v>
      </c>
      <c r="O472">
        <v>10.161688563024001</v>
      </c>
    </row>
    <row r="473" spans="1:15">
      <c r="A473" t="s">
        <v>484</v>
      </c>
      <c r="B473">
        <v>26.476406416439101</v>
      </c>
      <c r="C473">
        <v>14.6230642103619</v>
      </c>
      <c r="D473">
        <v>5.0099808105286803</v>
      </c>
      <c r="E473">
        <v>1.8290850569660499</v>
      </c>
      <c r="F473">
        <v>1.4002327941875301</v>
      </c>
      <c r="G473">
        <v>4.4629930685042201</v>
      </c>
      <c r="H473">
        <v>3.02413505485484</v>
      </c>
      <c r="I473">
        <v>4.4667291855171696</v>
      </c>
      <c r="J473">
        <v>0.80877506375111397</v>
      </c>
      <c r="K473">
        <v>19.2412604462193</v>
      </c>
      <c r="L473">
        <v>0.44849180738982802</v>
      </c>
      <c r="M473">
        <v>0.13624718446099501</v>
      </c>
      <c r="N473">
        <v>3.6125791817756099</v>
      </c>
      <c r="O473">
        <v>8.6295476739833301</v>
      </c>
    </row>
    <row r="474" spans="1:15">
      <c r="A474" t="s">
        <v>485</v>
      </c>
      <c r="B474">
        <v>15.815153075727601</v>
      </c>
      <c r="C474">
        <v>7.7191672619781002</v>
      </c>
      <c r="D474">
        <v>2.8094035812203302</v>
      </c>
      <c r="E474">
        <v>1.30069783810925</v>
      </c>
      <c r="F474">
        <v>0.60731070804048104</v>
      </c>
      <c r="G474">
        <v>1.3465010430069</v>
      </c>
      <c r="H474">
        <v>1.9526810218513799</v>
      </c>
      <c r="I474">
        <v>2.92835415524823</v>
      </c>
      <c r="J474">
        <v>0.71849312351729899</v>
      </c>
      <c r="K474">
        <v>9.8689458323703096</v>
      </c>
      <c r="L474">
        <v>0.456384785692451</v>
      </c>
      <c r="M474">
        <v>0.257376290688132</v>
      </c>
      <c r="N474">
        <v>2.1040023237691599</v>
      </c>
      <c r="O474">
        <v>4.5040367287167404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FDA9F-3AFD-4DA6-A699-FA9DE1A31D30}">
  <dimension ref="A1:M509"/>
  <sheetViews>
    <sheetView workbookViewId="0">
      <selection activeCell="H28" sqref="H28"/>
    </sheetView>
  </sheetViews>
  <sheetFormatPr defaultRowHeight="14.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tr">
        <f>_darko_1_!A2</f>
        <v>Nikola Jokic</v>
      </c>
      <c r="B2">
        <f>_darko_1_!F2 * 82/25</f>
        <v>97.088000000000008</v>
      </c>
      <c r="C2">
        <f>(_darko_1_!H2+_darko_1_!I2) * 82/25</f>
        <v>45.92</v>
      </c>
      <c r="D2">
        <f>_darko_1_!G2 * 82/25</f>
        <v>32.143999999999998</v>
      </c>
      <c r="E2">
        <f>_darko_1_!K2 * 82/25</f>
        <v>4.2640000000000002</v>
      </c>
      <c r="F2">
        <f>_darko_1_!J2 * 82/25</f>
        <v>2.952</v>
      </c>
      <c r="G2">
        <f>_darko_1_!O2*_darko_2_!O2 * 82/25</f>
        <v>3.3692160000000002</v>
      </c>
      <c r="H2">
        <f>_darko_1_!L2 * 82/25</f>
        <v>12.463999999999999</v>
      </c>
      <c r="I2">
        <f>_darko_1_!N2 * 82/25</f>
        <v>22.96</v>
      </c>
      <c r="J2">
        <f>_darko_2_!T2</f>
        <v>0.81899999999999995</v>
      </c>
      <c r="K2">
        <f>_darko_1_!M2 * 82/25</f>
        <v>64.287999999999997</v>
      </c>
      <c r="L2">
        <f>(_darko_2_!M2*(_darko_2_!L2-_darko_2_!N2) + _darko_2_!O2*_darko_2_!N2)/(_darko_2_!L2)</f>
        <v>0.5616148862136543</v>
      </c>
      <c r="M2">
        <f>INDEX(_raw_predictions_!M$2:M$474,MATCH(A2,_raw_predictions_!A$2:A$474,0))</f>
        <v>0.108261590830313</v>
      </c>
    </row>
    <row r="3" spans="1:13">
      <c r="A3" t="str">
        <f>_darko_1_!A3</f>
        <v>Jayson Tatum</v>
      </c>
      <c r="B3">
        <f>_darko_1_!F3 * 82/25</f>
        <v>85.608000000000004</v>
      </c>
      <c r="C3">
        <f>(_darko_1_!H3+_darko_1_!I3) * 82/25</f>
        <v>29.52</v>
      </c>
      <c r="D3">
        <f>_darko_1_!G3 * 82/25</f>
        <v>15.087999999999999</v>
      </c>
      <c r="E3">
        <f>_darko_1_!K3 * 82/25</f>
        <v>3.28</v>
      </c>
      <c r="F3">
        <f>_darko_1_!J3 * 82/25</f>
        <v>2.2959999999999998</v>
      </c>
      <c r="G3">
        <f>_darko_1_!O3*_darko_2_!O3 * 82/25</f>
        <v>7.1595839999999997</v>
      </c>
      <c r="H3">
        <f>_darko_1_!L3 * 82/25</f>
        <v>8.8559999999999999</v>
      </c>
      <c r="I3">
        <f>_darko_1_!N3 * 82/25</f>
        <v>22.96</v>
      </c>
      <c r="J3">
        <f>_darko_2_!T3</f>
        <v>0.81100000000000005</v>
      </c>
      <c r="K3">
        <f>_darko_1_!M3 * 82/25</f>
        <v>60.351999999999997</v>
      </c>
      <c r="L3">
        <f>(_darko_2_!M3*(_darko_2_!L3-_darko_2_!N3) + _darko_2_!O3*_darko_2_!N3)/(_darko_2_!L3)</f>
        <v>0.51400261096605737</v>
      </c>
      <c r="M3">
        <f>INDEX(_raw_predictions_!M$2:M$474,MATCH(A3,_raw_predictions_!A$2:A$474,0))</f>
        <v>0.117419894437571</v>
      </c>
    </row>
    <row r="4" spans="1:13">
      <c r="A4" t="str">
        <f>_darko_1_!A4</f>
        <v>Jimmy Butler</v>
      </c>
      <c r="B4">
        <f>_darko_1_!F4 * 82/25</f>
        <v>85.608000000000004</v>
      </c>
      <c r="C4">
        <f>(_darko_1_!H4+_darko_1_!I4) * 82/25</f>
        <v>20.992000000000004</v>
      </c>
      <c r="D4">
        <f>_darko_1_!G4 * 82/25</f>
        <v>19.352</v>
      </c>
      <c r="E4">
        <f>_darko_1_!K4 * 82/25</f>
        <v>6.2319999999999993</v>
      </c>
      <c r="F4">
        <f>_darko_1_!J4 * 82/25</f>
        <v>1.64</v>
      </c>
      <c r="G4">
        <f>_darko_1_!O4*_darko_2_!O4 * 82/25</f>
        <v>2.7735679999999996</v>
      </c>
      <c r="H4">
        <f>_darko_1_!L4 * 82/25</f>
        <v>6.56</v>
      </c>
      <c r="I4">
        <f>_darko_1_!N4 * 82/25</f>
        <v>31.16</v>
      </c>
      <c r="J4">
        <f>_darko_2_!T4</f>
        <v>0.58399999999999996</v>
      </c>
      <c r="K4">
        <f>_darko_1_!M4 * 82/25</f>
        <v>63.304000000000002</v>
      </c>
      <c r="L4">
        <f>(_darko_2_!M4*(_darko_2_!L4-_darko_2_!N4) + _darko_2_!O4*_darko_2_!N4)/(_darko_2_!L4)</f>
        <v>0.56169116104055861</v>
      </c>
      <c r="M4">
        <f>INDEX(_raw_predictions_!M$2:M$474,MATCH(A4,_raw_predictions_!A$2:A$474,0))</f>
        <v>0.115781622426904</v>
      </c>
    </row>
    <row r="5" spans="1:13">
      <c r="A5" t="str">
        <f>_darko_1_!A5</f>
        <v>Jamal Murray</v>
      </c>
      <c r="B5">
        <f>_darko_1_!F5 * 82/25</f>
        <v>81.344000000000008</v>
      </c>
      <c r="C5">
        <f>(_darko_1_!H5+_darko_1_!I5) * 82/25</f>
        <v>16.727999999999998</v>
      </c>
      <c r="D5">
        <f>_darko_1_!G5 * 82/25</f>
        <v>22.96</v>
      </c>
      <c r="E5">
        <f>_darko_1_!K5 * 82/25</f>
        <v>4.2640000000000002</v>
      </c>
      <c r="F5">
        <f>_darko_1_!J5 * 82/25</f>
        <v>0.98399999999999987</v>
      </c>
      <c r="G5">
        <f>_darko_1_!O5*_darko_2_!O5 * 82/25</f>
        <v>9.2004000000000001</v>
      </c>
      <c r="H5">
        <f>_darko_1_!L5 * 82/25</f>
        <v>8.5280000000000005</v>
      </c>
      <c r="I5">
        <f>_darko_1_!N5 * 82/25</f>
        <v>14.76</v>
      </c>
      <c r="J5">
        <f>_darko_2_!T5</f>
        <v>0.84199999999999997</v>
      </c>
      <c r="K5">
        <f>_darko_1_!M5 * 82/25</f>
        <v>65.271999999999991</v>
      </c>
      <c r="L5">
        <f>(_darko_2_!M5*(_darko_2_!L5-_darko_2_!N5) + _darko_2_!O5*_darko_2_!N5)/(_darko_2_!L5)</f>
        <v>0.46213722710518856</v>
      </c>
      <c r="M5">
        <f>INDEX(_raw_predictions_!M$2:M$474,MATCH(A5,_raw_predictions_!A$2:A$474,0))</f>
        <v>0.121018299787713</v>
      </c>
    </row>
    <row r="6" spans="1:13">
      <c r="A6" t="str">
        <f>_darko_1_!A6</f>
        <v>Damian Lillard</v>
      </c>
      <c r="B6">
        <f>_darko_1_!F6 * 82/25</f>
        <v>74.128</v>
      </c>
      <c r="C6">
        <f>(_darko_1_!H6+_darko_1_!I6) * 82/25</f>
        <v>12.792</v>
      </c>
      <c r="D6">
        <f>_darko_1_!G6 * 82/25</f>
        <v>17.712</v>
      </c>
      <c r="E6">
        <f>_darko_1_!K6 * 82/25</f>
        <v>2.2959999999999998</v>
      </c>
      <c r="F6">
        <f>_darko_1_!J6 * 82/25</f>
        <v>0.98399999999999987</v>
      </c>
      <c r="G6">
        <f>_darko_1_!O6*_darko_2_!O6 * 82/25</f>
        <v>10.276895999999999</v>
      </c>
      <c r="H6">
        <f>_darko_1_!L6 * 82/25</f>
        <v>8.5280000000000005</v>
      </c>
      <c r="I6">
        <f>_darko_1_!N6 * 82/25</f>
        <v>26.24</v>
      </c>
      <c r="J6">
        <f>_darko_2_!T6</f>
        <v>0.88600000000000001</v>
      </c>
      <c r="K6">
        <f>_darko_1_!M6 * 82/25</f>
        <v>51.824000000000005</v>
      </c>
      <c r="L6">
        <f>(_darko_2_!M6*(_darko_2_!L6-_darko_2_!N6) + _darko_2_!O6*_darko_2_!N6)/(_darko_2_!L6)</f>
        <v>0.49803054162695287</v>
      </c>
      <c r="M6">
        <f>INDEX(_raw_predictions_!M$2:M$474,MATCH(A6,_raw_predictions_!A$2:A$474,0))</f>
        <v>0.152720228090958</v>
      </c>
    </row>
    <row r="7" spans="1:13">
      <c r="A7" t="str">
        <f>_darko_1_!A7</f>
        <v>Jaylen Brown</v>
      </c>
      <c r="B7">
        <f>_darko_1_!F7 * 82/25</f>
        <v>69.864000000000004</v>
      </c>
      <c r="C7">
        <f>(_darko_1_!H7+_darko_1_!I7) * 82/25</f>
        <v>19.023999999999997</v>
      </c>
      <c r="D7">
        <f>_darko_1_!G7 * 82/25</f>
        <v>10.496000000000002</v>
      </c>
      <c r="E7">
        <f>_darko_1_!K7 * 82/25</f>
        <v>3.6080000000000001</v>
      </c>
      <c r="F7">
        <f>_darko_1_!J7 * 82/25</f>
        <v>1.3120000000000003</v>
      </c>
      <c r="G7">
        <f>_darko_1_!O7*_darko_2_!O7 * 82/25</f>
        <v>6.5996879999999987</v>
      </c>
      <c r="H7">
        <f>_darko_1_!L7 * 82/25</f>
        <v>8.5280000000000005</v>
      </c>
      <c r="I7">
        <f>_darko_1_!N7 * 82/25</f>
        <v>13.12</v>
      </c>
      <c r="J7">
        <f>_darko_2_!T7</f>
        <v>0.77700000000000002</v>
      </c>
      <c r="K7">
        <f>_darko_1_!M7 * 82/25</f>
        <v>56.744000000000007</v>
      </c>
      <c r="L7">
        <f>(_darko_2_!M7*(_darko_2_!L7-_darko_2_!N7) + _darko_2_!O7*_darko_2_!N7)/(_darko_2_!L7)</f>
        <v>0.43947154793098336</v>
      </c>
      <c r="M7">
        <f>INDEX(_raw_predictions_!M$2:M$474,MATCH(A7,_raw_predictions_!A$2:A$474,0))</f>
        <v>0.11310152785585</v>
      </c>
    </row>
    <row r="8" spans="1:13">
      <c r="A8" t="str">
        <f>_darko_1_!A8</f>
        <v>Donovan Mitchell</v>
      </c>
      <c r="B8">
        <f>_darko_1_!F8 * 82/25</f>
        <v>65.599999999999994</v>
      </c>
      <c r="C8">
        <f>(_darko_1_!H8+_darko_1_!I8) * 82/25</f>
        <v>12.136000000000001</v>
      </c>
      <c r="D8">
        <f>_darko_1_!G8 * 82/25</f>
        <v>11.152000000000001</v>
      </c>
      <c r="E8">
        <f>_darko_1_!K8 * 82/25</f>
        <v>3.6080000000000001</v>
      </c>
      <c r="F8">
        <f>_darko_1_!J8 * 82/25</f>
        <v>0.98399999999999987</v>
      </c>
      <c r="G8">
        <f>_darko_1_!O8*_darko_2_!O8 * 82/25</f>
        <v>9.0301680000000015</v>
      </c>
      <c r="H8">
        <f>_darko_1_!L8 * 82/25</f>
        <v>6.8880000000000008</v>
      </c>
      <c r="I8">
        <f>_darko_1_!N8 * 82/25</f>
        <v>13.448</v>
      </c>
      <c r="J8">
        <f>_darko_2_!T8</f>
        <v>0.88500000000000001</v>
      </c>
      <c r="K8">
        <f>_darko_1_!M8 * 82/25</f>
        <v>51.495999999999995</v>
      </c>
      <c r="L8">
        <f>(_darko_2_!M8*(_darko_2_!L8-_darko_2_!N8) + _darko_2_!O8*_darko_2_!N8)/(_darko_2_!L8)</f>
        <v>0.4574783663993246</v>
      </c>
      <c r="M8">
        <f>INDEX(_raw_predictions_!M$2:M$474,MATCH(A8,_raw_predictions_!A$2:A$474,0))</f>
        <v>0.11911519954768</v>
      </c>
    </row>
    <row r="9" spans="1:13">
      <c r="A9" t="str">
        <f>_darko_1_!A9</f>
        <v>Shai Gilgeous-Alexander</v>
      </c>
      <c r="B9">
        <f>_darko_1_!F9 * 82/25</f>
        <v>65.271999999999991</v>
      </c>
      <c r="C9">
        <f>(_darko_1_!H9+_darko_1_!I9) * 82/25</f>
        <v>12.463999999999999</v>
      </c>
      <c r="D9">
        <f>_darko_1_!G9 * 82/25</f>
        <v>11.152000000000001</v>
      </c>
      <c r="E9">
        <f>_darko_1_!K9 * 82/25</f>
        <v>3.6080000000000001</v>
      </c>
      <c r="F9">
        <f>_darko_1_!J9 * 82/25</f>
        <v>1.9679999999999997</v>
      </c>
      <c r="G9">
        <f>_darko_1_!O9*_darko_2_!O9 * 82/25</f>
        <v>2.2185919999999997</v>
      </c>
      <c r="H9">
        <f>_darko_1_!L9 * 82/25</f>
        <v>6.56</v>
      </c>
      <c r="I9">
        <f>_darko_1_!N9 * 82/25</f>
        <v>25.256</v>
      </c>
      <c r="J9">
        <f>_darko_2_!T9</f>
        <v>0.81599999999999995</v>
      </c>
      <c r="K9">
        <f>_darko_1_!M9 * 82/25</f>
        <v>47.888000000000005</v>
      </c>
      <c r="L9">
        <f>(_darko_2_!M9*(_darko_2_!L9-_darko_2_!N9) + _darko_2_!O9*_darko_2_!N9)/(_darko_2_!L9)</f>
        <v>0.42409221721721724</v>
      </c>
      <c r="M9">
        <f>INDEX(_raw_predictions_!M$2:M$474,MATCH(A9,_raw_predictions_!A$2:A$474,0))</f>
        <v>0.13033175858493501</v>
      </c>
    </row>
    <row r="10" spans="1:13">
      <c r="A10" t="str">
        <f>_darko_1_!A10</f>
        <v>Bam Adebayo</v>
      </c>
      <c r="B10">
        <f>_darko_1_!F10 * 82/25</f>
        <v>65.271999999999991</v>
      </c>
      <c r="C10">
        <f>(_darko_1_!H10+_darko_1_!I10) * 82/25</f>
        <v>33.783999999999999</v>
      </c>
      <c r="D10">
        <f>_darko_1_!G10 * 82/25</f>
        <v>13.12</v>
      </c>
      <c r="E10">
        <f>_darko_1_!K10 * 82/25</f>
        <v>3.9359999999999995</v>
      </c>
      <c r="F10">
        <f>_darko_1_!J10 * 82/25</f>
        <v>2.952</v>
      </c>
      <c r="G10">
        <f>_darko_1_!O10*_darko_2_!O10 * 82/25</f>
        <v>0.46444800000000003</v>
      </c>
      <c r="H10">
        <f>_darko_1_!L10 * 82/25</f>
        <v>8.5280000000000005</v>
      </c>
      <c r="I10">
        <f>_darko_1_!N10 * 82/25</f>
        <v>19.023999999999997</v>
      </c>
      <c r="J10">
        <f>_darko_2_!T10</f>
        <v>0.82299999999999995</v>
      </c>
      <c r="K10">
        <f>_darko_1_!M10 * 82/25</f>
        <v>51.167999999999999</v>
      </c>
      <c r="L10">
        <f>(_darko_2_!M10*(_darko_2_!L10-_darko_2_!N10) + _darko_2_!O10*_darko_2_!N10)/(_darko_2_!L10)</f>
        <v>0.46356075520413109</v>
      </c>
      <c r="M10">
        <f>INDEX(_raw_predictions_!M$2:M$474,MATCH(A10,_raw_predictions_!A$2:A$474,0))</f>
        <v>0.107013031163205</v>
      </c>
    </row>
    <row r="11" spans="1:13">
      <c r="A11" t="str">
        <f>_darko_1_!A11</f>
        <v>Luka Doncic</v>
      </c>
      <c r="B11">
        <f>_darko_1_!F11 * 82/25</f>
        <v>63.631999999999998</v>
      </c>
      <c r="C11">
        <f>(_darko_1_!H11+_darko_1_!I11) * 82/25</f>
        <v>21.647999999999996</v>
      </c>
      <c r="D11">
        <f>_darko_1_!G11 * 82/25</f>
        <v>15.743999999999998</v>
      </c>
      <c r="E11">
        <f>_darko_1_!K11 * 82/25</f>
        <v>2.952</v>
      </c>
      <c r="F11">
        <f>_darko_1_!J11 * 82/25</f>
        <v>1.3120000000000003</v>
      </c>
      <c r="G11">
        <f>_darko_1_!O11*_darko_2_!O11 * 82/25</f>
        <v>7.7795039999999993</v>
      </c>
      <c r="H11">
        <f>_darko_1_!L11 * 82/25</f>
        <v>8.8559999999999999</v>
      </c>
      <c r="I11">
        <f>_darko_1_!N11 * 82/25</f>
        <v>25.256</v>
      </c>
      <c r="J11">
        <f>_darko_2_!T11</f>
        <v>0.876</v>
      </c>
      <c r="K11">
        <f>_darko_1_!M11 * 82/25</f>
        <v>51.824000000000005</v>
      </c>
      <c r="L11">
        <f>(_darko_2_!M11*(_darko_2_!L11-_darko_2_!N11) + _darko_2_!O11*_darko_2_!N11)/(_darko_2_!L11)</f>
        <v>0.43212974946675825</v>
      </c>
      <c r="M11">
        <f>INDEX(_raw_predictions_!M$2:M$474,MATCH(A11,_raw_predictions_!A$2:A$474,0))</f>
        <v>0.116463697957225</v>
      </c>
    </row>
    <row r="12" spans="1:13">
      <c r="A12" t="str">
        <f>_darko_1_!A12</f>
        <v>Giannis Antetokounmpo</v>
      </c>
      <c r="B12">
        <f>_darko_1_!F12 * 82/25</f>
        <v>62.975999999999992</v>
      </c>
      <c r="C12">
        <f>(_darko_1_!H12+_darko_1_!I12) * 82/25</f>
        <v>29.52</v>
      </c>
      <c r="D12">
        <f>_darko_1_!G12 * 82/25</f>
        <v>12.136000000000001</v>
      </c>
      <c r="E12">
        <f>_darko_1_!K12 * 82/25</f>
        <v>1.9679999999999997</v>
      </c>
      <c r="F12">
        <f>_darko_1_!J12 * 82/25</f>
        <v>1.9679999999999997</v>
      </c>
      <c r="G12">
        <f>_darko_1_!O12*_darko_2_!O12 * 82/25</f>
        <v>1.763328</v>
      </c>
      <c r="H12">
        <f>_darko_1_!L12 * 82/25</f>
        <v>8.8559999999999999</v>
      </c>
      <c r="I12">
        <f>_darko_1_!N12 * 82/25</f>
        <v>22.304000000000002</v>
      </c>
      <c r="J12">
        <f>_darko_2_!T12</f>
        <v>0.88100000000000001</v>
      </c>
      <c r="K12">
        <f>_darko_1_!M12 * 82/25</f>
        <v>44.28</v>
      </c>
      <c r="L12">
        <f>(_darko_2_!M12*(_darko_2_!L12-_darko_2_!N12) + _darko_2_!O12*_darko_2_!N12)/(_darko_2_!L12)</f>
        <v>0.46959493670886077</v>
      </c>
      <c r="M12">
        <f>INDEX(_raw_predictions_!M$2:M$474,MATCH(A12,_raw_predictions_!A$2:A$474,0))</f>
        <v>8.0633895487776497E-2</v>
      </c>
    </row>
    <row r="13" spans="1:13">
      <c r="A13" t="str">
        <f>_darko_1_!A13</f>
        <v>LeBron James</v>
      </c>
      <c r="B13">
        <f>_darko_1_!F13 * 82/25</f>
        <v>60.68</v>
      </c>
      <c r="C13">
        <f>(_darko_1_!H13+_darko_1_!I13) * 82/25</f>
        <v>22.304000000000002</v>
      </c>
      <c r="D13">
        <f>_darko_1_!G13 * 82/25</f>
        <v>15.416000000000002</v>
      </c>
      <c r="E13">
        <f>_darko_1_!K13 * 82/25</f>
        <v>2.6240000000000006</v>
      </c>
      <c r="F13">
        <f>_darko_1_!J13 * 82/25</f>
        <v>1.9679999999999997</v>
      </c>
      <c r="G13">
        <f>_darko_1_!O13*_darko_2_!O13 * 82/25</f>
        <v>5.0315199999999995</v>
      </c>
      <c r="H13">
        <f>_darko_1_!L13 * 82/25</f>
        <v>7.871999999999999</v>
      </c>
      <c r="I13">
        <f>_darko_1_!N13 * 82/25</f>
        <v>13.776000000000002</v>
      </c>
      <c r="J13">
        <f>_darko_2_!T13</f>
        <v>0.83399999999999996</v>
      </c>
      <c r="K13">
        <f>_darko_1_!M13 * 82/25</f>
        <v>46.904000000000003</v>
      </c>
      <c r="L13">
        <f>(_darko_2_!M13*(_darko_2_!L13-_darko_2_!N13) + _darko_2_!O13*_darko_2_!N13)/(_darko_2_!L13)</f>
        <v>0.48554791485320886</v>
      </c>
      <c r="M13">
        <f>INDEX(_raw_predictions_!M$2:M$474,MATCH(A13,_raw_predictions_!A$2:A$474,0))</f>
        <v>0.15650284063702799</v>
      </c>
    </row>
    <row r="14" spans="1:13">
      <c r="A14" t="str">
        <f>_darko_1_!A14</f>
        <v>Zach LaVine</v>
      </c>
      <c r="B14">
        <f>_darko_1_!F14 * 82/25</f>
        <v>58.711999999999996</v>
      </c>
      <c r="C14">
        <f>(_darko_1_!H14+_darko_1_!I14) * 82/25</f>
        <v>10.823999999999998</v>
      </c>
      <c r="D14">
        <f>_darko_1_!G14 * 82/25</f>
        <v>9.84</v>
      </c>
      <c r="E14">
        <f>_darko_1_!K14 * 82/25</f>
        <v>1.9679999999999997</v>
      </c>
      <c r="F14">
        <f>_darko_1_!J14 * 82/25</f>
        <v>0.65600000000000014</v>
      </c>
      <c r="G14">
        <f>_darko_1_!O14*_darko_2_!O14 * 82/25</f>
        <v>5.406752</v>
      </c>
      <c r="H14">
        <f>_darko_1_!L14 * 82/25</f>
        <v>6.8880000000000008</v>
      </c>
      <c r="I14">
        <f>_darko_1_!N14 * 82/25</f>
        <v>15.416000000000002</v>
      </c>
      <c r="J14">
        <f>_darko_2_!T14</f>
        <v>0.69599999999999995</v>
      </c>
      <c r="K14">
        <f>_darko_1_!M14 * 82/25</f>
        <v>46.904000000000003</v>
      </c>
      <c r="L14">
        <f>(_darko_2_!M14*(_darko_2_!L14-_darko_2_!N14) + _darko_2_!O14*_darko_2_!N14)/(_darko_2_!L14)</f>
        <v>0.50457856673241286</v>
      </c>
      <c r="M14">
        <f>INDEX(_raw_predictions_!M$2:M$474,MATCH(A14,_raw_predictions_!A$2:A$474,0))</f>
        <v>0.119259534993094</v>
      </c>
    </row>
    <row r="15" spans="1:13">
      <c r="A15" t="str">
        <f>_darko_1_!A15</f>
        <v>Stephen Curry</v>
      </c>
      <c r="B15">
        <f>_darko_1_!F15 * 82/25</f>
        <v>58.384000000000007</v>
      </c>
      <c r="C15">
        <f>(_darko_1_!H15+_darko_1_!I15) * 82/25</f>
        <v>12.136000000000001</v>
      </c>
      <c r="D15">
        <f>_darko_1_!G15 * 82/25</f>
        <v>12.136000000000001</v>
      </c>
      <c r="E15">
        <f>_darko_1_!K15 * 82/25</f>
        <v>2.2959999999999998</v>
      </c>
      <c r="F15">
        <f>_darko_1_!J15 * 82/25</f>
        <v>0.98399999999999987</v>
      </c>
      <c r="G15">
        <f>_darko_1_!O15*_darko_2_!O15 * 82/25</f>
        <v>8.5194720000000004</v>
      </c>
      <c r="H15">
        <f>_darko_1_!L15 * 82/25</f>
        <v>7.2160000000000002</v>
      </c>
      <c r="I15">
        <f>_darko_1_!N15 * 82/25</f>
        <v>11.152000000000001</v>
      </c>
      <c r="J15">
        <f>_darko_2_!T15</f>
        <v>0.68799999999999994</v>
      </c>
      <c r="K15">
        <f>_darko_1_!M15 * 82/25</f>
        <v>46.904000000000003</v>
      </c>
      <c r="L15">
        <f>(_darko_2_!M15*(_darko_2_!L15-_darko_2_!N15) + _darko_2_!O15*_darko_2_!N15)/(_darko_2_!L15)</f>
        <v>0.45752807304442628</v>
      </c>
      <c r="M15">
        <f>INDEX(_raw_predictions_!M$2:M$474,MATCH(A15,_raw_predictions_!A$2:A$474,0))</f>
        <v>0.171847397730337</v>
      </c>
    </row>
    <row r="16" spans="1:13">
      <c r="A16" t="str">
        <f>_darko_1_!A16</f>
        <v>Joel Embiid</v>
      </c>
      <c r="B16">
        <f>_darko_1_!F16 * 82/25</f>
        <v>58.055999999999997</v>
      </c>
      <c r="C16">
        <f>(_darko_1_!H16+_darko_1_!I16) * 82/25</f>
        <v>24.271999999999998</v>
      </c>
      <c r="D16">
        <f>_darko_1_!G16 * 82/25</f>
        <v>7.2160000000000002</v>
      </c>
      <c r="E16">
        <f>_darko_1_!K16 * 82/25</f>
        <v>2.2959999999999998</v>
      </c>
      <c r="F16">
        <f>_darko_1_!J16 * 82/25</f>
        <v>4.2640000000000002</v>
      </c>
      <c r="G16">
        <f>_darko_1_!O16*_darko_2_!O16 * 82/25</f>
        <v>2.397024</v>
      </c>
      <c r="H16">
        <f>_darko_1_!L16 * 82/25</f>
        <v>6.8880000000000008</v>
      </c>
      <c r="I16">
        <f>_darko_1_!N16 * 82/25</f>
        <v>20.992000000000004</v>
      </c>
      <c r="J16">
        <f>_darko_2_!T16</f>
        <v>0.85</v>
      </c>
      <c r="K16">
        <f>_darko_1_!M16 * 82/25</f>
        <v>41.655999999999992</v>
      </c>
      <c r="L16">
        <f>(_darko_2_!M16*(_darko_2_!L16-_darko_2_!N16) + _darko_2_!O16*_darko_2_!N16)/(_darko_2_!L16)</f>
        <v>0.41660891938250433</v>
      </c>
      <c r="M16">
        <f>INDEX(_raw_predictions_!M$2:M$474,MATCH(A16,_raw_predictions_!A$2:A$474,0))</f>
        <v>0.122225247977806</v>
      </c>
    </row>
    <row r="17" spans="1:13">
      <c r="A17" t="str">
        <f>_darko_1_!A17</f>
        <v>Brandon Ingram</v>
      </c>
      <c r="B17">
        <f>_darko_1_!F17 * 82/25</f>
        <v>57.4</v>
      </c>
      <c r="C17">
        <f>(_darko_1_!H17+_darko_1_!I17) * 82/25</f>
        <v>14.431999999999999</v>
      </c>
      <c r="D17">
        <f>_darko_1_!G17 * 82/25</f>
        <v>13.776000000000002</v>
      </c>
      <c r="E17">
        <f>_darko_1_!K17 * 82/25</f>
        <v>1.64</v>
      </c>
      <c r="F17">
        <f>_darko_1_!J17 * 82/25</f>
        <v>0.98399999999999987</v>
      </c>
      <c r="G17">
        <f>_darko_1_!O17*_darko_2_!O17 * 82/25</f>
        <v>2.28288</v>
      </c>
      <c r="H17">
        <f>_darko_1_!L17 * 82/25</f>
        <v>8.5280000000000005</v>
      </c>
      <c r="I17">
        <f>_darko_1_!N17 * 82/25</f>
        <v>16.071999999999999</v>
      </c>
      <c r="J17">
        <f>_darko_2_!T17</f>
        <v>0.74399999999999999</v>
      </c>
      <c r="K17">
        <f>_darko_1_!M17 * 82/25</f>
        <v>45.591999999999999</v>
      </c>
      <c r="L17">
        <f>(_darko_2_!M17*(_darko_2_!L17-_darko_2_!N17) + _darko_2_!O17*_darko_2_!N17)/(_darko_2_!L17)</f>
        <v>0.54568382177746011</v>
      </c>
      <c r="M17">
        <f>INDEX(_raw_predictions_!M$2:M$474,MATCH(A17,_raw_predictions_!A$2:A$474,0))</f>
        <v>0.16558658596878501</v>
      </c>
    </row>
    <row r="18" spans="1:13">
      <c r="A18" t="str">
        <f>_darko_1_!A18</f>
        <v>Devin Booker</v>
      </c>
      <c r="B18">
        <f>_darko_1_!F18 * 82/25</f>
        <v>57.071999999999996</v>
      </c>
      <c r="C18">
        <f>(_darko_1_!H18+_darko_1_!I18) * 82/25</f>
        <v>10.168000000000001</v>
      </c>
      <c r="D18">
        <f>_darko_1_!G18 * 82/25</f>
        <v>11.808</v>
      </c>
      <c r="E18">
        <f>_darko_1_!K18 * 82/25</f>
        <v>2.2959999999999998</v>
      </c>
      <c r="F18">
        <f>_darko_1_!J18 * 82/25</f>
        <v>0.98399999999999987</v>
      </c>
      <c r="G18">
        <f>_darko_1_!O18*_darko_2_!O18 * 82/25</f>
        <v>4.4899919999999991</v>
      </c>
      <c r="H18">
        <f>_darko_1_!L18 * 82/25</f>
        <v>6.56</v>
      </c>
      <c r="I18">
        <f>_darko_1_!N18 * 82/25</f>
        <v>13.776000000000002</v>
      </c>
      <c r="J18">
        <f>_darko_2_!T18</f>
        <v>0.82699999999999996</v>
      </c>
      <c r="K18">
        <f>_darko_1_!M18 * 82/25</f>
        <v>40.344000000000001</v>
      </c>
      <c r="L18">
        <f>(_darko_2_!M18*(_darko_2_!L18-_darko_2_!N18) + _darko_2_!O18*_darko_2_!N18)/(_darko_2_!L18)</f>
        <v>0.43875397117223119</v>
      </c>
      <c r="M18">
        <f>INDEX(_raw_predictions_!M$2:M$474,MATCH(A18,_raw_predictions_!A$2:A$474,0))</f>
        <v>0.12770329747048501</v>
      </c>
    </row>
    <row r="19" spans="1:13">
      <c r="A19" t="str">
        <f>_darko_1_!A19</f>
        <v>Pascal Siakam</v>
      </c>
      <c r="B19">
        <f>_darko_1_!F19 * 82/25</f>
        <v>57.071999999999996</v>
      </c>
      <c r="C19">
        <f>(_darko_1_!H19+_darko_1_!I19) * 82/25</f>
        <v>20.336000000000002</v>
      </c>
      <c r="D19">
        <f>_darko_1_!G19 * 82/25</f>
        <v>12.463999999999999</v>
      </c>
      <c r="E19">
        <f>_darko_1_!K19 * 82/25</f>
        <v>2.6240000000000006</v>
      </c>
      <c r="F19">
        <f>_darko_1_!J19 * 82/25</f>
        <v>1.3120000000000003</v>
      </c>
      <c r="G19">
        <f>_darko_1_!O19*_darko_2_!O19 * 82/25</f>
        <v>3.6735999999999995</v>
      </c>
      <c r="H19">
        <f>_darko_1_!L19 * 82/25</f>
        <v>5.9039999999999999</v>
      </c>
      <c r="I19">
        <f>_darko_1_!N19 * 82/25</f>
        <v>16.071999999999999</v>
      </c>
      <c r="J19">
        <f>_darko_2_!T19</f>
        <v>0.82199999999999995</v>
      </c>
      <c r="K19">
        <f>_darko_1_!M19 * 82/25</f>
        <v>46.904000000000003</v>
      </c>
      <c r="L19">
        <f>(_darko_2_!M19*(_darko_2_!L19-_darko_2_!N19) + _darko_2_!O19*_darko_2_!N19)/(_darko_2_!L19)</f>
        <v>0.45168865650912954</v>
      </c>
      <c r="M19">
        <f>INDEX(_raw_predictions_!M$2:M$474,MATCH(A19,_raw_predictions_!A$2:A$474,0))</f>
        <v>0.11118137001914701</v>
      </c>
    </row>
    <row r="20" spans="1:13">
      <c r="A20" t="str">
        <f>_darko_1_!A20</f>
        <v>Anthony Edwards</v>
      </c>
      <c r="B20">
        <f>_darko_1_!F20 * 82/25</f>
        <v>56.088000000000001</v>
      </c>
      <c r="C20">
        <f>(_darko_1_!H20+_darko_1_!I20) * 82/25</f>
        <v>14.432</v>
      </c>
      <c r="D20">
        <f>_darko_1_!G20 * 82/25</f>
        <v>9.84</v>
      </c>
      <c r="E20">
        <f>_darko_1_!K20 * 82/25</f>
        <v>3.28</v>
      </c>
      <c r="F20">
        <f>_darko_1_!J20 * 82/25</f>
        <v>2.6240000000000006</v>
      </c>
      <c r="G20">
        <f>_darko_1_!O20*_darko_2_!O20 * 82/25</f>
        <v>6.4471679999999996</v>
      </c>
      <c r="H20">
        <f>_darko_1_!L20 * 82/25</f>
        <v>6.8880000000000008</v>
      </c>
      <c r="I20">
        <f>_darko_1_!N20 * 82/25</f>
        <v>12.463999999999999</v>
      </c>
      <c r="J20">
        <f>_darko_2_!T20</f>
        <v>0.84899999999999998</v>
      </c>
      <c r="K20">
        <f>_darko_1_!M20 * 82/25</f>
        <v>46.904000000000003</v>
      </c>
      <c r="L20">
        <f>(_darko_2_!M20*(_darko_2_!L20-_darko_2_!N20) + _darko_2_!O20*_darko_2_!N20)/(_darko_2_!L20)</f>
        <v>0.39348963718283142</v>
      </c>
      <c r="M20">
        <f>INDEX(_raw_predictions_!M$2:M$474,MATCH(A20,_raw_predictions_!A$2:A$474,0))</f>
        <v>0.12475026754832499</v>
      </c>
    </row>
    <row r="21" spans="1:13">
      <c r="A21" t="str">
        <f>_darko_1_!A21</f>
        <v>Trae Young</v>
      </c>
      <c r="B21">
        <f>_darko_1_!F21 * 82/25</f>
        <v>56.088000000000001</v>
      </c>
      <c r="C21">
        <f>(_darko_1_!H21+_darko_1_!I21) * 82/25</f>
        <v>7.5439999999999996</v>
      </c>
      <c r="D21">
        <f>_darko_1_!G21 * 82/25</f>
        <v>19.352</v>
      </c>
      <c r="E21">
        <f>_darko_1_!K21 * 82/25</f>
        <v>2.2959999999999998</v>
      </c>
      <c r="F21">
        <f>_darko_1_!J21 * 82/25</f>
        <v>0.65600000000000014</v>
      </c>
      <c r="G21">
        <f>_darko_1_!O21*_darko_2_!O21 * 82/25</f>
        <v>5.4159359999999994</v>
      </c>
      <c r="H21">
        <f>_darko_1_!L21 * 82/25</f>
        <v>9.1839999999999993</v>
      </c>
      <c r="I21">
        <f>_darko_1_!N21 * 82/25</f>
        <v>18.04</v>
      </c>
      <c r="J21">
        <f>_darko_2_!T21</f>
        <v>0.754</v>
      </c>
      <c r="K21">
        <f>_darko_1_!M21 * 82/25</f>
        <v>43.295999999999992</v>
      </c>
      <c r="L21">
        <f>(_darko_2_!M21*(_darko_2_!L21-_darko_2_!N21) + _darko_2_!O21*_darko_2_!N21)/(_darko_2_!L21)</f>
        <v>0.43836773228640868</v>
      </c>
      <c r="M21">
        <f>INDEX(_raw_predictions_!M$2:M$474,MATCH(A21,_raw_predictions_!A$2:A$474,0))</f>
        <v>0.127591799890545</v>
      </c>
    </row>
    <row r="22" spans="1:13">
      <c r="A22" t="str">
        <f>_darko_1_!A22</f>
        <v>Kawhi Leonard</v>
      </c>
      <c r="B22">
        <f>_darko_1_!F22 * 82/25</f>
        <v>55.431999999999995</v>
      </c>
      <c r="C22">
        <f>(_darko_1_!H22+_darko_1_!I22) * 82/25</f>
        <v>16.399999999999999</v>
      </c>
      <c r="D22">
        <f>_darko_1_!G22 * 82/25</f>
        <v>8.5280000000000005</v>
      </c>
      <c r="E22">
        <f>_darko_1_!K22 * 82/25</f>
        <v>3.6080000000000001</v>
      </c>
      <c r="F22">
        <f>_darko_1_!J22 * 82/25</f>
        <v>1.3120000000000003</v>
      </c>
      <c r="G22">
        <f>_darko_1_!O22*_darko_2_!O22 * 82/25</f>
        <v>5.00692</v>
      </c>
      <c r="H22">
        <f>_darko_1_!L22 * 82/25</f>
        <v>4.5919999999999996</v>
      </c>
      <c r="I22">
        <f>_darko_1_!N22 * 82/25</f>
        <v>13.12</v>
      </c>
      <c r="J22">
        <f>_darko_2_!T22</f>
        <v>0.85299999999999998</v>
      </c>
      <c r="K22">
        <f>_darko_1_!M22 * 82/25</f>
        <v>42.311999999999998</v>
      </c>
      <c r="L22">
        <f>(_darko_2_!M22*(_darko_2_!L22-_darko_2_!N22) + _darko_2_!O22*_darko_2_!N22)/(_darko_2_!L22)</f>
        <v>0.48348394421018492</v>
      </c>
      <c r="M22">
        <f>INDEX(_raw_predictions_!M$2:M$474,MATCH(A22,_raw_predictions_!A$2:A$474,0))</f>
        <v>0.10631875884965999</v>
      </c>
    </row>
    <row r="23" spans="1:13">
      <c r="A23" t="str">
        <f>_darko_1_!A23</f>
        <v>Lauri Markkanen</v>
      </c>
      <c r="B23">
        <f>_darko_1_!F23 * 82/25</f>
        <v>55.104000000000006</v>
      </c>
      <c r="C23">
        <f>(_darko_1_!H23+_darko_1_!I23) * 82/25</f>
        <v>19.351999999999997</v>
      </c>
      <c r="D23">
        <f>_darko_1_!G23 * 82/25</f>
        <v>4.5919999999999996</v>
      </c>
      <c r="E23">
        <f>_darko_1_!K23 * 82/25</f>
        <v>1.64</v>
      </c>
      <c r="F23">
        <f>_darko_1_!J23 * 82/25</f>
        <v>1.3120000000000003</v>
      </c>
      <c r="G23">
        <f>_darko_1_!O23*_darko_2_!O23 * 82/25</f>
        <v>7.4193600000000002</v>
      </c>
      <c r="H23">
        <f>_darko_1_!L23 * 82/25</f>
        <v>4.2640000000000002</v>
      </c>
      <c r="I23">
        <f>_darko_1_!N23 * 82/25</f>
        <v>14.103999999999999</v>
      </c>
      <c r="J23">
        <f>_darko_2_!T23</f>
        <v>0.81299999999999994</v>
      </c>
      <c r="K23">
        <f>_darko_1_!M23 * 82/25</f>
        <v>44.28</v>
      </c>
      <c r="L23">
        <f>(_darko_2_!M23*(_darko_2_!L23-_darko_2_!N23) + _darko_2_!O23*_darko_2_!N23)/(_darko_2_!L23)</f>
        <v>0.46116965643052599</v>
      </c>
      <c r="M23">
        <f>INDEX(_raw_predictions_!M$2:M$474,MATCH(A23,_raw_predictions_!A$2:A$474,0))</f>
        <v>0.20883993116402999</v>
      </c>
    </row>
    <row r="24" spans="1:13">
      <c r="A24" t="str">
        <f>_darko_1_!A24</f>
        <v>Kyrie Irving</v>
      </c>
      <c r="B24">
        <f>_darko_1_!F24 * 82/25</f>
        <v>52.808</v>
      </c>
      <c r="C24">
        <f>(_darko_1_!H24+_darko_1_!I24) * 82/25</f>
        <v>11.152000000000001</v>
      </c>
      <c r="D24">
        <f>_darko_1_!G24 * 82/25</f>
        <v>11.48</v>
      </c>
      <c r="E24">
        <f>_darko_1_!K24 * 82/25</f>
        <v>2.6240000000000006</v>
      </c>
      <c r="F24">
        <f>_darko_1_!J24 * 82/25</f>
        <v>1.3120000000000003</v>
      </c>
      <c r="G24">
        <f>_darko_1_!O24*_darko_2_!O24 * 82/25</f>
        <v>6.3618880000000004</v>
      </c>
      <c r="H24">
        <f>_darko_1_!L24 * 82/25</f>
        <v>4.92</v>
      </c>
      <c r="I24">
        <f>_darko_1_!N24 * 82/25</f>
        <v>10.496000000000002</v>
      </c>
      <c r="J24">
        <f>_darko_2_!T24</f>
        <v>0.81899999999999995</v>
      </c>
      <c r="K24">
        <f>_darko_1_!M24 * 82/25</f>
        <v>41.328000000000003</v>
      </c>
      <c r="L24">
        <f>(_darko_2_!M24*(_darko_2_!L24-_darko_2_!N24) + _darko_2_!O24*_darko_2_!N24)/(_darko_2_!L24)</f>
        <v>0.4886708842420438</v>
      </c>
      <c r="M24">
        <f>INDEX(_raw_predictions_!M$2:M$474,MATCH(A24,_raw_predictions_!A$2:A$474,0))</f>
        <v>0.20081996140633701</v>
      </c>
    </row>
    <row r="25" spans="1:13">
      <c r="A25" t="str">
        <f>_darko_1_!A25</f>
        <v>Kristaps Porzingis</v>
      </c>
      <c r="B25">
        <f>_darko_1_!F25 * 82/25</f>
        <v>52.48</v>
      </c>
      <c r="C25">
        <f>(_darko_1_!H25+_darko_1_!I25) * 82/25</f>
        <v>20.336000000000002</v>
      </c>
      <c r="D25">
        <f>_darko_1_!G25 * 82/25</f>
        <v>6.56</v>
      </c>
      <c r="E25">
        <f>_darko_1_!K25 * 82/25</f>
        <v>1.9679999999999997</v>
      </c>
      <c r="F25">
        <f>_darko_1_!J25 * 82/25</f>
        <v>3.6080000000000001</v>
      </c>
      <c r="G25">
        <f>_darko_1_!O25*_darko_2_!O25 * 82/25</f>
        <v>4.445056000000001</v>
      </c>
      <c r="H25">
        <f>_darko_1_!L25 * 82/25</f>
        <v>4.5919999999999996</v>
      </c>
      <c r="I25">
        <f>_darko_1_!N25 * 82/25</f>
        <v>14.103999999999999</v>
      </c>
      <c r="J25">
        <f>_darko_2_!T25</f>
        <v>0.61599999999999999</v>
      </c>
      <c r="K25">
        <f>_darko_1_!M25 * 82/25</f>
        <v>39.687999999999995</v>
      </c>
      <c r="L25">
        <f>(_darko_2_!M25*(_darko_2_!L25-_darko_2_!N25) + _darko_2_!O25*_darko_2_!N25)/(_darko_2_!L25)</f>
        <v>0.5373108514657523</v>
      </c>
      <c r="M25">
        <f>INDEX(_raw_predictions_!M$2:M$474,MATCH(A25,_raw_predictions_!A$2:A$474,0))</f>
        <v>0.14789670702112501</v>
      </c>
    </row>
    <row r="26" spans="1:13">
      <c r="A26" t="str">
        <f>_darko_1_!A26</f>
        <v>Kevin Durant</v>
      </c>
      <c r="B26">
        <f>_darko_1_!F26 * 82/25</f>
        <v>50.84</v>
      </c>
      <c r="C26">
        <f>(_darko_1_!H26+_darko_1_!I26) * 82/25</f>
        <v>15.088000000000001</v>
      </c>
      <c r="D26">
        <f>_darko_1_!G26 * 82/25</f>
        <v>9.1839999999999993</v>
      </c>
      <c r="E26">
        <f>_darko_1_!K26 * 82/25</f>
        <v>1.64</v>
      </c>
      <c r="F26">
        <f>_darko_1_!J26 * 82/25</f>
        <v>2.6240000000000006</v>
      </c>
      <c r="G26">
        <f>_darko_1_!O26*_darko_2_!O26 * 82/25</f>
        <v>3.1294480000000005</v>
      </c>
      <c r="H26">
        <f>_darko_1_!L26 * 82/25</f>
        <v>6.2319999999999993</v>
      </c>
      <c r="I26">
        <f>_darko_1_!N26 * 82/25</f>
        <v>14.432</v>
      </c>
      <c r="J26">
        <f>_darko_2_!T26</f>
        <v>0.85699999999999998</v>
      </c>
      <c r="K26">
        <f>_darko_1_!M26 * 82/25</f>
        <v>37.064</v>
      </c>
      <c r="L26">
        <f>(_darko_2_!M26*(_darko_2_!L26-_darko_2_!N26) + _darko_2_!O26*_darko_2_!N26)/(_darko_2_!L26)</f>
        <v>0.49052106633981923</v>
      </c>
      <c r="M26">
        <f>INDEX(_raw_predictions_!M$2:M$474,MATCH(A26,_raw_predictions_!A$2:A$474,0))</f>
        <v>0.218212344870994</v>
      </c>
    </row>
    <row r="27" spans="1:13">
      <c r="A27" t="str">
        <f>_darko_1_!A27</f>
        <v>Ja Morant</v>
      </c>
      <c r="B27">
        <f>_darko_1_!F27 * 82/25</f>
        <v>50.512</v>
      </c>
      <c r="C27">
        <f>(_darko_1_!H27+_darko_1_!I27) * 82/25</f>
        <v>13.776000000000002</v>
      </c>
      <c r="D27">
        <f>_darko_1_!G27 * 82/25</f>
        <v>16.071999999999999</v>
      </c>
      <c r="E27">
        <f>_darko_1_!K27 * 82/25</f>
        <v>2.6240000000000006</v>
      </c>
      <c r="F27">
        <f>_darko_1_!J27 * 82/25</f>
        <v>0.65600000000000014</v>
      </c>
      <c r="G27">
        <f>_darko_1_!O27*_darko_2_!O27 * 82/25</f>
        <v>4.5145920000000004</v>
      </c>
      <c r="H27">
        <f>_darko_1_!L27 * 82/25</f>
        <v>7.2160000000000002</v>
      </c>
      <c r="I27">
        <f>_darko_1_!N27 * 82/25</f>
        <v>16.071999999999999</v>
      </c>
      <c r="J27">
        <f>_darko_2_!T27</f>
        <v>0.86199999999999999</v>
      </c>
      <c r="K27">
        <f>_darko_1_!M27 * 82/25</f>
        <v>41</v>
      </c>
      <c r="L27">
        <f>(_darko_2_!M27*(_darko_2_!L27-_darko_2_!N27) + _darko_2_!O27*_darko_2_!N27)/(_darko_2_!L27)</f>
        <v>0.45544335929777391</v>
      </c>
      <c r="M27">
        <f>INDEX(_raw_predictions_!M$2:M$474,MATCH(A27,_raw_predictions_!A$2:A$474,0))</f>
        <v>0.111240309185043</v>
      </c>
    </row>
    <row r="28" spans="1:13">
      <c r="A28" t="str">
        <f>_darko_1_!A28</f>
        <v>Paul George</v>
      </c>
      <c r="B28">
        <f>_darko_1_!F28 * 82/25</f>
        <v>49.855999999999995</v>
      </c>
      <c r="C28">
        <f>(_darko_1_!H28+_darko_1_!I28) * 82/25</f>
        <v>14.431999999999999</v>
      </c>
      <c r="D28">
        <f>_darko_1_!G28 * 82/25</f>
        <v>10.823999999999998</v>
      </c>
      <c r="E28">
        <f>_darko_1_!K28 * 82/25</f>
        <v>3.6080000000000001</v>
      </c>
      <c r="F28">
        <f>_darko_1_!J28 * 82/25</f>
        <v>0.98399999999999987</v>
      </c>
      <c r="G28">
        <f>_darko_1_!O28*_darko_2_!O28 * 82/25</f>
        <v>6.3940319999999993</v>
      </c>
      <c r="H28">
        <f>_darko_1_!L28 * 82/25</f>
        <v>6.8880000000000008</v>
      </c>
      <c r="I28">
        <f>_darko_1_!N28 * 82/25</f>
        <v>12.136000000000001</v>
      </c>
      <c r="J28">
        <f>_darko_2_!T28</f>
        <v>0.82499999999999996</v>
      </c>
      <c r="K28">
        <f>_darko_1_!M28 * 82/25</f>
        <v>39.36</v>
      </c>
      <c r="L28">
        <f>(_darko_2_!M28*(_darko_2_!L28-_darko_2_!N28) + _darko_2_!O28*_darko_2_!N28)/(_darko_2_!L28)</f>
        <v>0.44473440853976909</v>
      </c>
      <c r="M28">
        <f>INDEX(_raw_predictions_!M$2:M$474,MATCH(A28,_raw_predictions_!A$2:A$474,0))</f>
        <v>0.129160197554783</v>
      </c>
    </row>
    <row r="29" spans="1:13">
      <c r="A29" t="str">
        <f>_darko_1_!A29</f>
        <v>DeMar DeRozan</v>
      </c>
      <c r="B29">
        <f>_darko_1_!F29 * 82/25</f>
        <v>49.527999999999999</v>
      </c>
      <c r="C29">
        <f>(_darko_1_!H29+_darko_1_!I29) * 82/25</f>
        <v>11.152000000000001</v>
      </c>
      <c r="D29">
        <f>_darko_1_!G29 * 82/25</f>
        <v>11.48</v>
      </c>
      <c r="E29">
        <f>_darko_1_!K29 * 82/25</f>
        <v>2.2959999999999998</v>
      </c>
      <c r="F29">
        <f>_darko_1_!J29 * 82/25</f>
        <v>0.98399999999999987</v>
      </c>
      <c r="G29">
        <f>_darko_1_!O29*_darko_2_!O29 * 82/25</f>
        <v>1.14144</v>
      </c>
      <c r="H29">
        <f>_darko_1_!L29 * 82/25</f>
        <v>5.2480000000000011</v>
      </c>
      <c r="I29">
        <f>_darko_1_!N29 * 82/25</f>
        <v>14.76</v>
      </c>
      <c r="J29">
        <f>_darko_2_!T29</f>
        <v>0.432</v>
      </c>
      <c r="K29">
        <f>_darko_1_!M29 * 82/25</f>
        <v>39.36</v>
      </c>
      <c r="L29">
        <f>(_darko_2_!M29*(_darko_2_!L29-_darko_2_!N29) + _darko_2_!O29*_darko_2_!N29)/(_darko_2_!L29)</f>
        <v>0.49132160804020103</v>
      </c>
      <c r="M29">
        <f>INDEX(_raw_predictions_!M$2:M$474,MATCH(A29,_raw_predictions_!A$2:A$474,0))</f>
        <v>9.9284237528287203E-2</v>
      </c>
    </row>
    <row r="30" spans="1:13">
      <c r="A30" t="str">
        <f>_darko_1_!A30</f>
        <v>Mikal Bridges</v>
      </c>
      <c r="B30">
        <f>_darko_1_!F30 * 82/25</f>
        <v>49.527999999999999</v>
      </c>
      <c r="C30">
        <f>(_darko_1_!H30+_darko_1_!I30) * 82/25</f>
        <v>10.168000000000001</v>
      </c>
      <c r="D30">
        <f>_darko_1_!G30 * 82/25</f>
        <v>6.56</v>
      </c>
      <c r="E30">
        <f>_darko_1_!K30 * 82/25</f>
        <v>2.2959999999999998</v>
      </c>
      <c r="F30">
        <f>_darko_1_!J30 * 82/25</f>
        <v>1.3120000000000003</v>
      </c>
      <c r="G30">
        <f>_darko_1_!O30*_darko_2_!O30 * 82/25</f>
        <v>2.9598719999999998</v>
      </c>
      <c r="H30">
        <f>_darko_1_!L30 * 82/25</f>
        <v>4.2640000000000002</v>
      </c>
      <c r="I30">
        <f>_darko_1_!N30 * 82/25</f>
        <v>11.48</v>
      </c>
      <c r="J30">
        <f>_darko_2_!T30</f>
        <v>0.78200000000000003</v>
      </c>
      <c r="K30">
        <f>_darko_1_!M30 * 82/25</f>
        <v>42.64</v>
      </c>
      <c r="L30">
        <f>(_darko_2_!M30*(_darko_2_!L30-_darko_2_!N30) + _darko_2_!O30*_darko_2_!N30)/(_darko_2_!L30)</f>
        <v>0.53783965278771406</v>
      </c>
      <c r="M30">
        <f>INDEX(_raw_predictions_!M$2:M$474,MATCH(A30,_raw_predictions_!A$2:A$474,0))</f>
        <v>8.57995958471231E-2</v>
      </c>
    </row>
    <row r="31" spans="1:13">
      <c r="A31" t="str">
        <f>_darko_1_!A31</f>
        <v>Bradley Beal</v>
      </c>
      <c r="B31">
        <f>_darko_1_!F31 * 82/25</f>
        <v>48.215999999999994</v>
      </c>
      <c r="C31">
        <f>(_darko_1_!H31+_darko_1_!I31) * 82/25</f>
        <v>9.84</v>
      </c>
      <c r="D31">
        <f>_darko_1_!G31 * 82/25</f>
        <v>11.48</v>
      </c>
      <c r="E31">
        <f>_darko_1_!K31 * 82/25</f>
        <v>1.9679999999999997</v>
      </c>
      <c r="F31">
        <f>_darko_1_!J31 * 82/25</f>
        <v>1.3120000000000003</v>
      </c>
      <c r="G31">
        <f>_darko_1_!O31*_darko_2_!O31 * 82/25</f>
        <v>4.1459200000000012</v>
      </c>
      <c r="H31">
        <f>_darko_1_!L31 * 82/25</f>
        <v>6.56</v>
      </c>
      <c r="I31">
        <f>_darko_1_!N31 * 82/25</f>
        <v>10.823999999999998</v>
      </c>
      <c r="J31">
        <f>_darko_2_!T31</f>
        <v>0.78</v>
      </c>
      <c r="K31">
        <f>_darko_1_!M31 * 82/25</f>
        <v>40.015999999999998</v>
      </c>
      <c r="L31">
        <f>(_darko_2_!M31*(_darko_2_!L31-_darko_2_!N31) + _darko_2_!O31*_darko_2_!N31)/(_darko_2_!L31)</f>
        <v>0.46867307376375883</v>
      </c>
      <c r="M31">
        <f>INDEX(_raw_predictions_!M$2:M$474,MATCH(A31,_raw_predictions_!A$2:A$474,0))</f>
        <v>0.107094564557626</v>
      </c>
    </row>
    <row r="32" spans="1:13">
      <c r="A32" t="str">
        <f>_darko_1_!A32</f>
        <v>Jalen Brunson</v>
      </c>
      <c r="B32">
        <f>_darko_1_!F32 * 82/25</f>
        <v>47.888000000000005</v>
      </c>
      <c r="C32">
        <f>(_darko_1_!H32+_darko_1_!I32) * 82/25</f>
        <v>7.5439999999999996</v>
      </c>
      <c r="D32">
        <f>_darko_1_!G32 * 82/25</f>
        <v>10.168000000000001</v>
      </c>
      <c r="E32">
        <f>_darko_1_!K32 * 82/25</f>
        <v>1.9679999999999997</v>
      </c>
      <c r="F32">
        <f>_darko_1_!J32 * 82/25</f>
        <v>0.32800000000000007</v>
      </c>
      <c r="G32">
        <f>_darko_1_!O32*_darko_2_!O32 * 82/25</f>
        <v>1.7780880000000001</v>
      </c>
      <c r="H32">
        <f>_darko_1_!L32 * 82/25</f>
        <v>3.6080000000000001</v>
      </c>
      <c r="I32">
        <f>_darko_1_!N32 * 82/25</f>
        <v>11.48</v>
      </c>
      <c r="J32">
        <f>_darko_2_!T32</f>
        <v>0.67300000000000004</v>
      </c>
      <c r="K32">
        <f>_darko_1_!M32 * 82/25</f>
        <v>36.407999999999994</v>
      </c>
      <c r="L32">
        <f>(_darko_2_!M32*(_darko_2_!L32-_darko_2_!N32) + _darko_2_!O32*_darko_2_!N32)/(_darko_2_!L32)</f>
        <v>0.62559458473880947</v>
      </c>
      <c r="M32">
        <f>INDEX(_raw_predictions_!M$2:M$474,MATCH(A32,_raw_predictions_!A$2:A$474,0))</f>
        <v>8.5586192777222403E-2</v>
      </c>
    </row>
    <row r="33" spans="1:13">
      <c r="A33" t="str">
        <f>_darko_1_!A33</f>
        <v>Anthony Davis</v>
      </c>
      <c r="B33">
        <f>_darko_1_!F33 * 82/25</f>
        <v>47.56</v>
      </c>
      <c r="C33">
        <f>(_darko_1_!H33+_darko_1_!I33) * 82/25</f>
        <v>31.815999999999999</v>
      </c>
      <c r="D33">
        <f>_darko_1_!G33 * 82/25</f>
        <v>5.5760000000000005</v>
      </c>
      <c r="E33">
        <f>_darko_1_!K33 * 82/25</f>
        <v>2.6240000000000006</v>
      </c>
      <c r="F33">
        <f>_darko_1_!J33 * 82/25</f>
        <v>5.2480000000000011</v>
      </c>
      <c r="G33">
        <f>_darko_1_!O33*_darko_2_!O33 * 82/25</f>
        <v>0.82131200000000004</v>
      </c>
      <c r="H33">
        <f>_darko_1_!L33 * 82/25</f>
        <v>4.5919999999999996</v>
      </c>
      <c r="I33">
        <f>_darko_1_!N33 * 82/25</f>
        <v>15.416000000000002</v>
      </c>
      <c r="J33">
        <f>_darko_2_!T33</f>
        <v>0.67100000000000004</v>
      </c>
      <c r="K33">
        <f>_darko_1_!M33 * 82/25</f>
        <v>35.095999999999997</v>
      </c>
      <c r="L33">
        <f>(_darko_2_!M33*(_darko_2_!L33-_darko_2_!N33) + _darko_2_!O33*_darko_2_!N33)/(_darko_2_!L33)</f>
        <v>0.5337519273933834</v>
      </c>
      <c r="M33">
        <f>INDEX(_raw_predictions_!M$2:M$474,MATCH(A33,_raw_predictions_!A$2:A$474,0))</f>
        <v>0.16305674275821799</v>
      </c>
    </row>
    <row r="34" spans="1:13">
      <c r="A34" t="str">
        <f>_darko_1_!A34</f>
        <v>De'Aaron Fox</v>
      </c>
      <c r="B34">
        <f>_darko_1_!F34 * 82/25</f>
        <v>46.904000000000003</v>
      </c>
      <c r="C34">
        <f>(_darko_1_!H34+_darko_1_!I34) * 82/25</f>
        <v>8.5280000000000005</v>
      </c>
      <c r="D34">
        <f>_darko_1_!G34 * 82/25</f>
        <v>11.48</v>
      </c>
      <c r="E34">
        <f>_darko_1_!K34 * 82/25</f>
        <v>2.6240000000000006</v>
      </c>
      <c r="F34">
        <f>_darko_1_!J34 * 82/25</f>
        <v>0.65600000000000014</v>
      </c>
      <c r="G34">
        <f>_darko_1_!O34*_darko_2_!O34 * 82/25</f>
        <v>2.2179359999999999</v>
      </c>
      <c r="H34">
        <f>_darko_1_!L34 * 82/25</f>
        <v>5.5760000000000005</v>
      </c>
      <c r="I34">
        <f>_darko_1_!N34 * 82/25</f>
        <v>11.152000000000001</v>
      </c>
      <c r="J34">
        <f>_darko_2_!T34</f>
        <v>0.60799999999999998</v>
      </c>
      <c r="K34">
        <f>_darko_1_!M34 * 82/25</f>
        <v>38.375999999999998</v>
      </c>
      <c r="L34">
        <f>(_darko_2_!M34*(_darko_2_!L34-_darko_2_!N34) + _darko_2_!O34*_darko_2_!N34)/(_darko_2_!L34)</f>
        <v>0.6292129217059198</v>
      </c>
      <c r="M34">
        <f>INDEX(_raw_predictions_!M$2:M$474,MATCH(A34,_raw_predictions_!A$2:A$474,0))</f>
        <v>0.123299815803408</v>
      </c>
    </row>
    <row r="35" spans="1:13">
      <c r="A35" t="str">
        <f>_darko_1_!A35</f>
        <v>Fred VanVleet</v>
      </c>
      <c r="B35">
        <f>_darko_1_!F35 * 82/25</f>
        <v>44.935999999999993</v>
      </c>
      <c r="C35">
        <f>(_darko_1_!H35+_darko_1_!I35) * 82/25</f>
        <v>10.167999999999999</v>
      </c>
      <c r="D35">
        <f>_darko_1_!G35 * 82/25</f>
        <v>16.071999999999999</v>
      </c>
      <c r="E35">
        <f>_darko_1_!K35 * 82/25</f>
        <v>3.9359999999999995</v>
      </c>
      <c r="F35">
        <f>_darko_1_!J35 * 82/25</f>
        <v>1.3120000000000003</v>
      </c>
      <c r="G35">
        <f>_darko_1_!O35*_darko_2_!O35 * 82/25</f>
        <v>7.4252640000000012</v>
      </c>
      <c r="H35">
        <f>_darko_1_!L35 * 82/25</f>
        <v>5.5760000000000005</v>
      </c>
      <c r="I35">
        <f>_darko_1_!N35 * 82/25</f>
        <v>9.1839999999999993</v>
      </c>
      <c r="J35">
        <f>_darko_2_!T35</f>
        <v>0.73499999999999999</v>
      </c>
      <c r="K35">
        <f>_darko_1_!M35 * 82/25</f>
        <v>37.064</v>
      </c>
      <c r="L35">
        <f>(_darko_2_!M35*(_darko_2_!L35-_darko_2_!N35) + _darko_2_!O35*_darko_2_!N35)/(_darko_2_!L35)</f>
        <v>0.48129852188972577</v>
      </c>
      <c r="M35">
        <f>INDEX(_raw_predictions_!M$2:M$474,MATCH(A35,_raw_predictions_!A$2:A$474,0))</f>
        <v>0.118877987017121</v>
      </c>
    </row>
    <row r="36" spans="1:13">
      <c r="A36" t="str">
        <f>_darko_1_!A36</f>
        <v>CJ McCollum</v>
      </c>
      <c r="B36">
        <f>_darko_1_!F36 * 82/25</f>
        <v>44.28</v>
      </c>
      <c r="C36">
        <f>(_darko_1_!H36+_darko_1_!I36) * 82/25</f>
        <v>9.84</v>
      </c>
      <c r="D36">
        <f>_darko_1_!G36 * 82/25</f>
        <v>11.152000000000001</v>
      </c>
      <c r="E36">
        <f>_darko_1_!K36 * 82/25</f>
        <v>2.2959999999999998</v>
      </c>
      <c r="F36">
        <f>_darko_1_!J36 * 82/25</f>
        <v>0.98399999999999987</v>
      </c>
      <c r="G36">
        <f>_darko_1_!O36*_darko_2_!O36 * 82/25</f>
        <v>2.7935759999999998</v>
      </c>
      <c r="H36">
        <f>_darko_1_!L36 * 82/25</f>
        <v>4.92</v>
      </c>
      <c r="I36">
        <f>_darko_1_!N36 * 82/25</f>
        <v>7.5439999999999996</v>
      </c>
      <c r="J36">
        <f>_darko_2_!T36</f>
        <v>0.52700000000000002</v>
      </c>
      <c r="K36">
        <f>_darko_1_!M36 * 82/25</f>
        <v>38.047999999999995</v>
      </c>
      <c r="L36">
        <f>(_darko_2_!M36*(_darko_2_!L36-_darko_2_!N36) + _darko_2_!O36*_darko_2_!N36)/(_darko_2_!L36)</f>
        <v>0.606293567251462</v>
      </c>
      <c r="M36">
        <f>INDEX(_raw_predictions_!M$2:M$474,MATCH(A36,_raw_predictions_!A$2:A$474,0))</f>
        <v>0.123343995400715</v>
      </c>
    </row>
    <row r="37" spans="1:13">
      <c r="A37" t="str">
        <f>_darko_1_!A37</f>
        <v>Jalen Green</v>
      </c>
      <c r="B37">
        <f>_darko_1_!F37 * 82/25</f>
        <v>44.28</v>
      </c>
      <c r="C37">
        <f>(_darko_1_!H37+_darko_1_!I37) * 82/25</f>
        <v>7.871999999999999</v>
      </c>
      <c r="D37">
        <f>_darko_1_!G37 * 82/25</f>
        <v>7.5439999999999996</v>
      </c>
      <c r="E37">
        <f>_darko_1_!K37 * 82/25</f>
        <v>1.64</v>
      </c>
      <c r="F37">
        <f>_darko_1_!J37 * 82/25</f>
        <v>0.65600000000000014</v>
      </c>
      <c r="G37">
        <f>_darko_1_!O37*_darko_2_!O37 * 82/25</f>
        <v>5.3493519999999997</v>
      </c>
      <c r="H37">
        <f>_darko_1_!L37 * 82/25</f>
        <v>5.5760000000000005</v>
      </c>
      <c r="I37">
        <f>_darko_1_!N37 * 82/25</f>
        <v>13.776000000000002</v>
      </c>
      <c r="J37">
        <f>_darko_2_!T37</f>
        <v>0.77400000000000002</v>
      </c>
      <c r="K37">
        <f>_darko_1_!M37 * 82/25</f>
        <v>37.064</v>
      </c>
      <c r="L37">
        <f>(_darko_2_!M37*(_darko_2_!L37-_darko_2_!N37) + _darko_2_!O37*_darko_2_!N37)/(_darko_2_!L37)</f>
        <v>0.45939962281006502</v>
      </c>
      <c r="M37">
        <f>INDEX(_raw_predictions_!M$2:M$474,MATCH(A37,_raw_predictions_!A$2:A$474,0))</f>
        <v>0.10834000685185299</v>
      </c>
    </row>
    <row r="38" spans="1:13">
      <c r="A38" t="str">
        <f>_darko_1_!A38</f>
        <v>Aaron Gordon</v>
      </c>
      <c r="B38">
        <f>_darko_1_!F38 * 82/25</f>
        <v>43.624000000000002</v>
      </c>
      <c r="C38">
        <f>(_darko_1_!H38+_darko_1_!I38) * 82/25</f>
        <v>21.975999999999999</v>
      </c>
      <c r="D38">
        <f>_darko_1_!G38 * 82/25</f>
        <v>9.1839999999999993</v>
      </c>
      <c r="E38">
        <f>_darko_1_!K38 * 82/25</f>
        <v>2.2959999999999998</v>
      </c>
      <c r="F38">
        <f>_darko_1_!J38 * 82/25</f>
        <v>2.2959999999999998</v>
      </c>
      <c r="G38">
        <f>_darko_1_!O38*_darko_2_!O38 * 82/25</f>
        <v>2.1874319999999998</v>
      </c>
      <c r="H38">
        <f>_darko_1_!L38 * 82/25</f>
        <v>3.9359999999999995</v>
      </c>
      <c r="I38">
        <f>_darko_1_!N38 * 82/25</f>
        <v>12.463999999999999</v>
      </c>
      <c r="J38">
        <f>_darko_2_!T38</f>
        <v>0.85899999999999999</v>
      </c>
      <c r="K38">
        <f>_darko_1_!M38 * 82/25</f>
        <v>31.815999999999999</v>
      </c>
      <c r="L38">
        <f>(_darko_2_!M38*(_darko_2_!L38-_darko_2_!N38) + _darko_2_!O38*_darko_2_!N38)/(_darko_2_!L38)</f>
        <v>0.43254598735874361</v>
      </c>
      <c r="M38">
        <f>INDEX(_raw_predictions_!M$2:M$474,MATCH(A38,_raw_predictions_!A$2:A$474,0))</f>
        <v>0.119397265696494</v>
      </c>
    </row>
    <row r="39" spans="1:13">
      <c r="A39" t="str">
        <f>_darko_1_!A39</f>
        <v>Michael Porter Jr.</v>
      </c>
      <c r="B39">
        <f>_darko_1_!F39 * 82/25</f>
        <v>43.624000000000002</v>
      </c>
      <c r="C39">
        <f>(_darko_1_!H39+_darko_1_!I39) * 82/25</f>
        <v>20.335999999999999</v>
      </c>
      <c r="D39">
        <f>_darko_1_!G39 * 82/25</f>
        <v>4.2640000000000002</v>
      </c>
      <c r="E39">
        <f>_darko_1_!K39 * 82/25</f>
        <v>1.9679999999999997</v>
      </c>
      <c r="F39">
        <f>_darko_1_!J39 * 82/25</f>
        <v>1.64</v>
      </c>
      <c r="G39">
        <f>_darko_1_!O39*_darko_2_!O39 * 82/25</f>
        <v>7.8031199999999998</v>
      </c>
      <c r="H39">
        <f>_darko_1_!L39 * 82/25</f>
        <v>2.6240000000000006</v>
      </c>
      <c r="I39">
        <f>_darko_1_!N39 * 82/25</f>
        <v>4.5919999999999996</v>
      </c>
      <c r="J39">
        <f>_darko_2_!T39</f>
        <v>0.84899999999999998</v>
      </c>
      <c r="K39">
        <f>_darko_1_!M39 * 82/25</f>
        <v>34.112000000000002</v>
      </c>
      <c r="L39">
        <f>(_darko_2_!M39*(_darko_2_!L39-_darko_2_!N39) + _darko_2_!O39*_darko_2_!N39)/(_darko_2_!L39)</f>
        <v>0.45346651229070178</v>
      </c>
      <c r="M39">
        <f>INDEX(_raw_predictions_!M$2:M$474,MATCH(A39,_raw_predictions_!A$2:A$474,0))</f>
        <v>0.19214936240571001</v>
      </c>
    </row>
    <row r="40" spans="1:13">
      <c r="A40" t="str">
        <f>_darko_1_!A40</f>
        <v>Desmond Bane</v>
      </c>
      <c r="B40">
        <f>_darko_1_!F40 * 82/25</f>
        <v>42.968000000000004</v>
      </c>
      <c r="C40">
        <f>(_darko_1_!H40+_darko_1_!I40) * 82/25</f>
        <v>11.152000000000001</v>
      </c>
      <c r="D40">
        <f>_darko_1_!G40 * 82/25</f>
        <v>7.871999999999999</v>
      </c>
      <c r="E40">
        <f>_darko_1_!K40 * 82/25</f>
        <v>2.2959999999999998</v>
      </c>
      <c r="F40">
        <f>_darko_1_!J40 * 82/25</f>
        <v>0.65600000000000014</v>
      </c>
      <c r="G40">
        <f>_darko_1_!O40*_darko_2_!O40 * 82/25</f>
        <v>5.2234000000000007</v>
      </c>
      <c r="H40">
        <f>_darko_1_!L40 * 82/25</f>
        <v>4.5919999999999996</v>
      </c>
      <c r="I40">
        <f>_darko_1_!N40 * 82/25</f>
        <v>7.871999999999999</v>
      </c>
      <c r="J40">
        <f>_darko_2_!T40</f>
        <v>0.72499999999999998</v>
      </c>
      <c r="K40">
        <f>_darko_1_!M40 * 82/25</f>
        <v>34.768000000000001</v>
      </c>
      <c r="L40">
        <f>(_darko_2_!M40*(_darko_2_!L40-_darko_2_!N40) + _darko_2_!O40*_darko_2_!N40)/(_darko_2_!L40)</f>
        <v>0.46727592792493572</v>
      </c>
      <c r="M40">
        <f>INDEX(_raw_predictions_!M$2:M$474,MATCH(A40,_raw_predictions_!A$2:A$474,0))</f>
        <v>9.7574446821810101E-2</v>
      </c>
    </row>
    <row r="41" spans="1:13">
      <c r="A41" t="str">
        <f>_darko_1_!A41</f>
        <v>James Harden</v>
      </c>
      <c r="B41">
        <f>_darko_1_!F41 * 82/25</f>
        <v>42.64</v>
      </c>
      <c r="C41">
        <f>(_darko_1_!H41+_darko_1_!I41) * 82/25</f>
        <v>14.103999999999999</v>
      </c>
      <c r="D41">
        <f>_darko_1_!G41 * 82/25</f>
        <v>18.696000000000002</v>
      </c>
      <c r="E41">
        <f>_darko_1_!K41 * 82/25</f>
        <v>2.952</v>
      </c>
      <c r="F41">
        <f>_darko_1_!J41 * 82/25</f>
        <v>1.3120000000000003</v>
      </c>
      <c r="G41">
        <f>_darko_1_!O41*_darko_2_!O41 * 82/25</f>
        <v>4.3394400000000006</v>
      </c>
      <c r="H41">
        <f>_darko_1_!L41 * 82/25</f>
        <v>7.5439999999999996</v>
      </c>
      <c r="I41">
        <f>_darko_1_!N41 * 82/25</f>
        <v>13.12</v>
      </c>
      <c r="J41">
        <f>_darko_2_!T41</f>
        <v>0.69299999999999995</v>
      </c>
      <c r="K41">
        <f>_darko_1_!M41 * 82/25</f>
        <v>32.799999999999997</v>
      </c>
      <c r="L41">
        <f>(_darko_2_!M41*(_darko_2_!L41-_darko_2_!N41) + _darko_2_!O41*_darko_2_!N41)/(_darko_2_!L41)</f>
        <v>0.62390576118940688</v>
      </c>
      <c r="M41">
        <f>INDEX(_raw_predictions_!M$2:M$474,MATCH(A41,_raw_predictions_!A$2:A$474,0))</f>
        <v>0.120974349000215</v>
      </c>
    </row>
    <row r="42" spans="1:13">
      <c r="A42" t="str">
        <f>_darko_1_!A42</f>
        <v>Keldon Johnson</v>
      </c>
      <c r="B42">
        <f>_darko_1_!F42 * 82/25</f>
        <v>42.64</v>
      </c>
      <c r="C42">
        <f>(_darko_1_!H42+_darko_1_!I42) * 82/25</f>
        <v>11.152000000000001</v>
      </c>
      <c r="D42">
        <f>_darko_1_!G42 * 82/25</f>
        <v>5.9039999999999999</v>
      </c>
      <c r="E42">
        <f>_darko_1_!K42 * 82/25</f>
        <v>1.64</v>
      </c>
      <c r="F42">
        <f>_darko_1_!J42 * 82/25</f>
        <v>0.65600000000000014</v>
      </c>
      <c r="G42">
        <f>_darko_1_!O42*_darko_2_!O42 * 82/25</f>
        <v>4.0678559999999999</v>
      </c>
      <c r="H42">
        <f>_darko_1_!L42 * 82/25</f>
        <v>3.9359999999999995</v>
      </c>
      <c r="I42">
        <f>_darko_1_!N42 * 82/25</f>
        <v>10.168000000000001</v>
      </c>
      <c r="J42">
        <f>_darko_2_!T42</f>
        <v>0.72899999999999998</v>
      </c>
      <c r="K42">
        <f>_darko_1_!M42 * 82/25</f>
        <v>35.423999999999999</v>
      </c>
      <c r="L42">
        <f>(_darko_2_!M42*(_darko_2_!L42-_darko_2_!N42) + _darko_2_!O42*_darko_2_!N42)/(_darko_2_!L42)</f>
        <v>0.45527193282419542</v>
      </c>
      <c r="M42">
        <f>INDEX(_raw_predictions_!M$2:M$474,MATCH(A42,_raw_predictions_!A$2:A$474,0))</f>
        <v>0.118471061316441</v>
      </c>
    </row>
    <row r="43" spans="1:13">
      <c r="A43" t="str">
        <f>_darko_1_!A43</f>
        <v>Jaren Jackson Jr.</v>
      </c>
      <c r="B43">
        <f>_darko_1_!F43 * 82/25</f>
        <v>42.311999999999998</v>
      </c>
      <c r="C43">
        <f>(_darko_1_!H43+_darko_1_!I43) * 82/25</f>
        <v>17.384000000000004</v>
      </c>
      <c r="D43">
        <f>_darko_1_!G43 * 82/25</f>
        <v>3.28</v>
      </c>
      <c r="E43">
        <f>_darko_1_!K43 * 82/25</f>
        <v>2.2959999999999998</v>
      </c>
      <c r="F43">
        <f>_darko_1_!J43 * 82/25</f>
        <v>5.5760000000000005</v>
      </c>
      <c r="G43">
        <f>_darko_1_!O43*_darko_2_!O43 * 82/25</f>
        <v>2.0677120000000002</v>
      </c>
      <c r="H43">
        <f>_darko_1_!L43 * 82/25</f>
        <v>5.5760000000000005</v>
      </c>
      <c r="I43">
        <f>_darko_1_!N43 * 82/25</f>
        <v>12.792</v>
      </c>
      <c r="J43">
        <f>_darko_2_!T43</f>
        <v>0.57799999999999996</v>
      </c>
      <c r="K43">
        <f>_darko_1_!M43 * 82/25</f>
        <v>31.16</v>
      </c>
      <c r="L43">
        <f>(_darko_2_!M43*(_darko_2_!L43-_darko_2_!N43) + _darko_2_!O43*_darko_2_!N43)/(_darko_2_!L43)</f>
        <v>0.58313187922851661</v>
      </c>
      <c r="M43">
        <f>INDEX(_raw_predictions_!M$2:M$474,MATCH(A43,_raw_predictions_!A$2:A$474,0))</f>
        <v>0.133681532976825</v>
      </c>
    </row>
    <row r="44" spans="1:13">
      <c r="A44" t="str">
        <f>_darko_1_!A44</f>
        <v>Terry Rozier</v>
      </c>
      <c r="B44">
        <f>_darko_1_!F44 * 82/25</f>
        <v>41.655999999999992</v>
      </c>
      <c r="C44">
        <f>(_darko_1_!H44+_darko_1_!I44) * 82/25</f>
        <v>9.1839999999999993</v>
      </c>
      <c r="D44">
        <f>_darko_1_!G44 * 82/25</f>
        <v>10.496000000000002</v>
      </c>
      <c r="E44">
        <f>_darko_1_!K44 * 82/25</f>
        <v>2.6240000000000006</v>
      </c>
      <c r="F44">
        <f>_darko_1_!J44 * 82/25</f>
        <v>0.65600000000000014</v>
      </c>
      <c r="G44">
        <f>_darko_1_!O44*_darko_2_!O44 * 82/25</f>
        <v>6.872256000000001</v>
      </c>
      <c r="H44">
        <f>_darko_1_!L44 * 82/25</f>
        <v>4.2640000000000002</v>
      </c>
      <c r="I44">
        <f>_darko_1_!N44 * 82/25</f>
        <v>7.5439999999999996</v>
      </c>
      <c r="J44">
        <f>_darko_2_!T44</f>
        <v>0.82099999999999995</v>
      </c>
      <c r="K44">
        <f>_darko_1_!M44 * 82/25</f>
        <v>36.735999999999997</v>
      </c>
      <c r="L44">
        <f>(_darko_2_!M44*(_darko_2_!L44-_darko_2_!N44) + _darko_2_!O44*_darko_2_!N44)/(_darko_2_!L44)</f>
        <v>0.46584663262825193</v>
      </c>
      <c r="M44">
        <f>INDEX(_raw_predictions_!M$2:M$474,MATCH(A44,_raw_predictions_!A$2:A$474,0))</f>
        <v>0.1349855842172</v>
      </c>
    </row>
    <row r="45" spans="1:13">
      <c r="A45" t="str">
        <f>_darko_1_!A45</f>
        <v>Marcus Smart</v>
      </c>
      <c r="B45">
        <f>_darko_1_!F45 * 82/25</f>
        <v>41.328000000000003</v>
      </c>
      <c r="C45">
        <f>(_darko_1_!H45+_darko_1_!I45) * 82/25</f>
        <v>11.48</v>
      </c>
      <c r="D45">
        <f>_darko_1_!G45 * 82/25</f>
        <v>15.087999999999999</v>
      </c>
      <c r="E45">
        <f>_darko_1_!K45 * 82/25</f>
        <v>4.5919999999999996</v>
      </c>
      <c r="F45">
        <f>_darko_1_!J45 * 82/25</f>
        <v>0.98399999999999987</v>
      </c>
      <c r="G45">
        <f>_darko_1_!O45*_darko_2_!O45 * 82/25</f>
        <v>6.011584</v>
      </c>
      <c r="H45">
        <f>_darko_1_!L45 * 82/25</f>
        <v>6.8880000000000008</v>
      </c>
      <c r="I45">
        <f>_darko_1_!N45 * 82/25</f>
        <v>8.8559999999999999</v>
      </c>
      <c r="J45">
        <f>_darko_2_!T45</f>
        <v>0.70799999999999996</v>
      </c>
      <c r="K45">
        <f>_darko_1_!M45 * 82/25</f>
        <v>33.128</v>
      </c>
      <c r="L45">
        <f>(_darko_2_!M45*(_darko_2_!L45-_darko_2_!N45) + _darko_2_!O45*_darko_2_!N45)/(_darko_2_!L45)</f>
        <v>0.45029045494382919</v>
      </c>
      <c r="M45">
        <f>INDEX(_raw_predictions_!M$2:M$474,MATCH(A45,_raw_predictions_!A$2:A$474,0))</f>
        <v>0.13299108524492301</v>
      </c>
    </row>
    <row r="46" spans="1:13">
      <c r="A46" t="str">
        <f>_darko_1_!A46</f>
        <v>Darius Garland</v>
      </c>
      <c r="B46">
        <f>_darko_1_!F46 * 82/25</f>
        <v>41</v>
      </c>
      <c r="C46">
        <f>(_darko_1_!H46+_darko_1_!I46) * 82/25</f>
        <v>6.2320000000000002</v>
      </c>
      <c r="D46">
        <f>_darko_1_!G46 * 82/25</f>
        <v>14.432</v>
      </c>
      <c r="E46">
        <f>_darko_1_!K46 * 82/25</f>
        <v>2.6240000000000006</v>
      </c>
      <c r="F46">
        <f>_darko_1_!J46 * 82/25</f>
        <v>0.32800000000000007</v>
      </c>
      <c r="G46">
        <f>_darko_1_!O46*_darko_2_!O46 * 82/25</f>
        <v>4.7202480000000007</v>
      </c>
      <c r="H46">
        <f>_darko_1_!L46 * 82/25</f>
        <v>6.2319999999999993</v>
      </c>
      <c r="I46">
        <f>_darko_1_!N46 * 82/25</f>
        <v>9.84</v>
      </c>
      <c r="J46">
        <f>_darko_2_!T46</f>
        <v>0.83199999999999996</v>
      </c>
      <c r="K46">
        <f>_darko_1_!M46 * 82/25</f>
        <v>32.799999999999997</v>
      </c>
      <c r="L46">
        <f>(_darko_2_!M46*(_darko_2_!L46-_darko_2_!N46) + _darko_2_!O46*_darko_2_!N46)/(_darko_2_!L46)</f>
        <v>0.44040449229626877</v>
      </c>
      <c r="M46">
        <f>INDEX(_raw_predictions_!M$2:M$474,MATCH(A46,_raw_predictions_!A$2:A$474,0))</f>
        <v>0.14019303413756601</v>
      </c>
    </row>
    <row r="47" spans="1:13">
      <c r="A47" t="str">
        <f>_darko_1_!A47</f>
        <v>LaMelo Ball</v>
      </c>
      <c r="B47">
        <f>_darko_1_!F47 * 82/25</f>
        <v>41</v>
      </c>
      <c r="C47">
        <f>(_darko_1_!H47+_darko_1_!I47) * 82/25</f>
        <v>13.448</v>
      </c>
      <c r="D47">
        <f>_darko_1_!G47 * 82/25</f>
        <v>15.087999999999999</v>
      </c>
      <c r="E47">
        <f>_darko_1_!K47 * 82/25</f>
        <v>2.6240000000000006</v>
      </c>
      <c r="F47">
        <f>_darko_1_!J47 * 82/25</f>
        <v>0.65600000000000014</v>
      </c>
      <c r="G47">
        <f>_darko_1_!O47*_darko_2_!O47 * 82/25</f>
        <v>5.3992080000000007</v>
      </c>
      <c r="H47">
        <f>_darko_1_!L47 * 82/25</f>
        <v>6.8880000000000008</v>
      </c>
      <c r="I47">
        <f>_darko_1_!N47 * 82/25</f>
        <v>7.5439999999999996</v>
      </c>
      <c r="J47">
        <f>_darko_2_!T47</f>
        <v>0.65800000000000003</v>
      </c>
      <c r="K47">
        <f>_darko_1_!M47 * 82/25</f>
        <v>34.768000000000001</v>
      </c>
      <c r="L47">
        <f>(_darko_2_!M47*(_darko_2_!L47-_darko_2_!N47) + _darko_2_!O47*_darko_2_!N47)/(_darko_2_!L47)</f>
        <v>0.54894170040485823</v>
      </c>
      <c r="M47">
        <f>INDEX(_raw_predictions_!M$2:M$474,MATCH(A47,_raw_predictions_!A$2:A$474,0))</f>
        <v>0.16646769744867801</v>
      </c>
    </row>
    <row r="48" spans="1:13">
      <c r="A48" t="str">
        <f>_darko_1_!A48</f>
        <v>Gabe Vincent</v>
      </c>
      <c r="B48">
        <f>_darko_1_!F48 * 82/25</f>
        <v>41</v>
      </c>
      <c r="C48">
        <f>(_darko_1_!H48+_darko_1_!I48) * 82/25</f>
        <v>7.5439999999999996</v>
      </c>
      <c r="D48">
        <f>_darko_1_!G48 * 82/25</f>
        <v>10.496000000000002</v>
      </c>
      <c r="E48">
        <f>_darko_1_!K48 * 82/25</f>
        <v>3.28</v>
      </c>
      <c r="F48">
        <f>_darko_1_!J48 * 82/25</f>
        <v>0.65600000000000014</v>
      </c>
      <c r="G48">
        <f>_darko_1_!O48*_darko_2_!O48 * 82/25</f>
        <v>7.3406399999999996</v>
      </c>
      <c r="H48">
        <f>_darko_1_!L48 * 82/25</f>
        <v>4.92</v>
      </c>
      <c r="I48">
        <f>_darko_1_!N48 * 82/25</f>
        <v>5.5760000000000005</v>
      </c>
      <c r="J48">
        <f>_darko_2_!T48</f>
        <v>0.86399999999999999</v>
      </c>
      <c r="K48">
        <f>_darko_1_!M48 * 82/25</f>
        <v>34.44</v>
      </c>
      <c r="L48">
        <f>(_darko_2_!M48*(_darko_2_!L48-_darko_2_!N48) + _darko_2_!O48*_darko_2_!N48)/(_darko_2_!L48)</f>
        <v>0.44103925241787928</v>
      </c>
      <c r="M48">
        <f>INDEX(_raw_predictions_!M$2:M$474,MATCH(A48,_raw_predictions_!A$2:A$474,0))</f>
        <v>0.156396455533688</v>
      </c>
    </row>
    <row r="49" spans="1:13">
      <c r="A49" t="str">
        <f>_darko_1_!A49</f>
        <v>Jaden Ivey</v>
      </c>
      <c r="B49">
        <f>_darko_1_!F49 * 82/25</f>
        <v>41</v>
      </c>
      <c r="C49">
        <f>(_darko_1_!H49+_darko_1_!I49) * 82/25</f>
        <v>9.1840000000000011</v>
      </c>
      <c r="D49">
        <f>_darko_1_!G49 * 82/25</f>
        <v>13.448</v>
      </c>
      <c r="E49">
        <f>_darko_1_!K49 * 82/25</f>
        <v>1.9679999999999997</v>
      </c>
      <c r="F49">
        <f>_darko_1_!J49 * 82/25</f>
        <v>0.65600000000000014</v>
      </c>
      <c r="G49">
        <f>_darko_1_!O49*_darko_2_!O49 * 82/25</f>
        <v>5.1089280000000006</v>
      </c>
      <c r="H49">
        <f>_darko_1_!L49 * 82/25</f>
        <v>8.1999999999999993</v>
      </c>
      <c r="I49">
        <f>_darko_1_!N49 * 82/25</f>
        <v>11.48</v>
      </c>
      <c r="J49">
        <f>_darko_2_!T49</f>
        <v>0.80800000000000005</v>
      </c>
      <c r="K49">
        <f>_darko_1_!M49 * 82/25</f>
        <v>36.08</v>
      </c>
      <c r="L49">
        <f>(_darko_2_!M49*(_darko_2_!L49-_darko_2_!N49) + _darko_2_!O49*_darko_2_!N49)/(_darko_2_!L49)</f>
        <v>0.47091485965663571</v>
      </c>
      <c r="M49">
        <f>INDEX(_raw_predictions_!M$2:M$474,MATCH(A49,_raw_predictions_!A$2:A$474,0))</f>
        <v>8.5108414851710307E-2</v>
      </c>
    </row>
    <row r="50" spans="1:13">
      <c r="A50" t="str">
        <f>_darko_1_!A50</f>
        <v>Derrick White</v>
      </c>
      <c r="B50">
        <f>_darko_1_!F50 * 82/25</f>
        <v>39.36</v>
      </c>
      <c r="C50">
        <f>(_darko_1_!H50+_darko_1_!I50) * 82/25</f>
        <v>10.496000000000002</v>
      </c>
      <c r="D50">
        <f>_darko_1_!G50 * 82/25</f>
        <v>8.5280000000000005</v>
      </c>
      <c r="E50">
        <f>_darko_1_!K50 * 82/25</f>
        <v>2.2959999999999998</v>
      </c>
      <c r="F50">
        <f>_darko_1_!J50 * 82/25</f>
        <v>2.6240000000000006</v>
      </c>
      <c r="G50">
        <f>_darko_1_!O50*_darko_2_!O50 * 82/25</f>
        <v>4.3476399999999993</v>
      </c>
      <c r="H50">
        <f>_darko_1_!L50 * 82/25</f>
        <v>3.28</v>
      </c>
      <c r="I50">
        <f>_darko_1_!N50 * 82/25</f>
        <v>6.8880000000000008</v>
      </c>
      <c r="J50">
        <f>_darko_2_!T50</f>
        <v>0.52900000000000003</v>
      </c>
      <c r="K50">
        <f>_darko_1_!M50 * 82/25</f>
        <v>28.535999999999998</v>
      </c>
      <c r="L50">
        <f>(_darko_2_!M50*(_darko_2_!L50-_darko_2_!N50) + _darko_2_!O50*_darko_2_!N50)/(_darko_2_!L50)</f>
        <v>0.62528075885061118</v>
      </c>
      <c r="M50">
        <f>INDEX(_raw_predictions_!M$2:M$474,MATCH(A50,_raw_predictions_!A$2:A$474,0))</f>
        <v>9.7701816413833104E-2</v>
      </c>
    </row>
    <row r="51" spans="1:13">
      <c r="A51" t="str">
        <f>_darko_1_!A51</f>
        <v>Karl-Anthony Towns</v>
      </c>
      <c r="B51">
        <f>_darko_1_!F51 * 82/25</f>
        <v>39.032000000000004</v>
      </c>
      <c r="C51">
        <f>(_darko_1_!H51+_darko_1_!I51) * 82/25</f>
        <v>18.367999999999999</v>
      </c>
      <c r="D51">
        <f>_darko_1_!G51 * 82/25</f>
        <v>6.56</v>
      </c>
      <c r="E51">
        <f>_darko_1_!K51 * 82/25</f>
        <v>1.3120000000000003</v>
      </c>
      <c r="F51">
        <f>_darko_1_!J51 * 82/25</f>
        <v>1.9679999999999997</v>
      </c>
      <c r="G51">
        <f>_darko_1_!O51*_darko_2_!O51 * 82/25</f>
        <v>3.8474399999999993</v>
      </c>
      <c r="H51">
        <f>_darko_1_!L51 * 82/25</f>
        <v>5.2480000000000011</v>
      </c>
      <c r="I51">
        <f>_darko_1_!N51 * 82/25</f>
        <v>10.496000000000002</v>
      </c>
      <c r="J51">
        <f>_darko_2_!T51</f>
        <v>0.82799999999999996</v>
      </c>
      <c r="K51">
        <f>_darko_1_!M51 * 82/25</f>
        <v>28.864000000000001</v>
      </c>
      <c r="L51">
        <f>(_darko_2_!M51*(_darko_2_!L51-_darko_2_!N51) + _darko_2_!O51*_darko_2_!N51)/(_darko_2_!L51)</f>
        <v>0.46997621675101792</v>
      </c>
      <c r="M51">
        <f>INDEX(_raw_predictions_!M$2:M$474,MATCH(A51,_raw_predictions_!A$2:A$474,0))</f>
        <v>0.144940650466057</v>
      </c>
    </row>
    <row r="52" spans="1:13">
      <c r="A52" t="str">
        <f>_darko_1_!A52</f>
        <v>Julius Randle</v>
      </c>
      <c r="B52">
        <f>_darko_1_!F52 * 82/25</f>
        <v>39.032000000000004</v>
      </c>
      <c r="C52">
        <f>(_darko_1_!H52+_darko_1_!I52) * 82/25</f>
        <v>18.04</v>
      </c>
      <c r="D52">
        <f>_darko_1_!G52 * 82/25</f>
        <v>7.2160000000000002</v>
      </c>
      <c r="E52">
        <f>_darko_1_!K52 * 82/25</f>
        <v>1.3120000000000003</v>
      </c>
      <c r="F52">
        <f>_darko_1_!J52 * 82/25</f>
        <v>0.65600000000000014</v>
      </c>
      <c r="G52">
        <f>_darko_1_!O52*_darko_2_!O52 * 82/25</f>
        <v>4.30992</v>
      </c>
      <c r="H52">
        <f>_darko_1_!L52 * 82/25</f>
        <v>5.5760000000000005</v>
      </c>
      <c r="I52">
        <f>_darko_1_!N52 * 82/25</f>
        <v>11.808</v>
      </c>
      <c r="J52">
        <f>_darko_2_!T52</f>
        <v>0.67900000000000005</v>
      </c>
      <c r="K52">
        <f>_darko_1_!M52 * 82/25</f>
        <v>33.783999999999999</v>
      </c>
      <c r="L52">
        <f>(_darko_2_!M52*(_darko_2_!L52-_darko_2_!N52) + _darko_2_!O52*_darko_2_!N52)/(_darko_2_!L52)</f>
        <v>0.46645801526717562</v>
      </c>
      <c r="M52">
        <f>INDEX(_raw_predictions_!M$2:M$474,MATCH(A52,_raw_predictions_!A$2:A$474,0))</f>
        <v>0.12843421431198601</v>
      </c>
    </row>
    <row r="53" spans="1:13">
      <c r="A53" t="str">
        <f>_darko_1_!A53</f>
        <v>Jordan Clarkson</v>
      </c>
      <c r="B53">
        <f>_darko_1_!F53 * 82/25</f>
        <v>39.032000000000004</v>
      </c>
      <c r="C53">
        <f>(_darko_1_!H53+_darko_1_!I53) * 82/25</f>
        <v>8.5279999999999987</v>
      </c>
      <c r="D53">
        <f>_darko_1_!G53 * 82/25</f>
        <v>8.8559999999999999</v>
      </c>
      <c r="E53">
        <f>_darko_1_!K53 * 82/25</f>
        <v>1.64</v>
      </c>
      <c r="F53">
        <f>_darko_1_!J53 * 82/25</f>
        <v>0.32800000000000007</v>
      </c>
      <c r="G53">
        <f>_darko_1_!O53*_darko_2_!O53 * 82/25</f>
        <v>2.5505279999999999</v>
      </c>
      <c r="H53">
        <f>_darko_1_!L53 * 82/25</f>
        <v>5.5760000000000005</v>
      </c>
      <c r="I53">
        <f>_darko_1_!N53 * 82/25</f>
        <v>8.1999999999999993</v>
      </c>
      <c r="J53">
        <f>_darko_2_!T53</f>
        <v>0.46600000000000003</v>
      </c>
      <c r="K53">
        <f>_darko_1_!M53 * 82/25</f>
        <v>34.44</v>
      </c>
      <c r="L53">
        <f>(_darko_2_!M53*(_darko_2_!L53-_darko_2_!N53) + _darko_2_!O53*_darko_2_!N53)/(_darko_2_!L53)</f>
        <v>0.61754806739345891</v>
      </c>
      <c r="M53">
        <f>INDEX(_raw_predictions_!M$2:M$474,MATCH(A53,_raw_predictions_!A$2:A$474,0))</f>
        <v>0.15269863709367801</v>
      </c>
    </row>
    <row r="54" spans="1:13">
      <c r="A54" t="str">
        <f>_darko_1_!A54</f>
        <v>Dejounte Murray</v>
      </c>
      <c r="B54">
        <f>_darko_1_!F54 * 82/25</f>
        <v>39.032000000000004</v>
      </c>
      <c r="C54">
        <f>(_darko_1_!H54+_darko_1_!I54) * 82/25</f>
        <v>11.152000000000001</v>
      </c>
      <c r="D54">
        <f>_darko_1_!G54 * 82/25</f>
        <v>11.808</v>
      </c>
      <c r="E54">
        <f>_darko_1_!K54 * 82/25</f>
        <v>3.28</v>
      </c>
      <c r="F54">
        <f>_darko_1_!J54 * 82/25</f>
        <v>0.65600000000000014</v>
      </c>
      <c r="G54">
        <f>_darko_1_!O54*_darko_2_!O54 * 82/25</f>
        <v>4.1328000000000005</v>
      </c>
      <c r="H54">
        <f>_darko_1_!L54 * 82/25</f>
        <v>4.5919999999999996</v>
      </c>
      <c r="I54">
        <f>_darko_1_!N54 * 82/25</f>
        <v>5.5760000000000005</v>
      </c>
      <c r="J54">
        <f>_darko_2_!T54</f>
        <v>0.84599999999999997</v>
      </c>
      <c r="K54">
        <f>_darko_1_!M54 * 82/25</f>
        <v>34.112000000000002</v>
      </c>
      <c r="L54">
        <f>(_darko_2_!M54*(_darko_2_!L54-_darko_2_!N54) + _darko_2_!O54*_darko_2_!N54)/(_darko_2_!L54)</f>
        <v>0.45860398459487484</v>
      </c>
      <c r="M54">
        <f>INDEX(_raw_predictions_!M$2:M$474,MATCH(A54,_raw_predictions_!A$2:A$474,0))</f>
        <v>0.11108953646561399</v>
      </c>
    </row>
    <row r="55" spans="1:13">
      <c r="A55" t="str">
        <f>_darko_1_!A55</f>
        <v>Myles Turner</v>
      </c>
      <c r="B55">
        <f>_darko_1_!F55 * 82/25</f>
        <v>38.704000000000001</v>
      </c>
      <c r="C55">
        <f>(_darko_1_!H55+_darko_1_!I55) * 82/25</f>
        <v>17.055999999999997</v>
      </c>
      <c r="D55">
        <f>_darko_1_!G55 * 82/25</f>
        <v>3.6080000000000001</v>
      </c>
      <c r="E55">
        <f>_darko_1_!K55 * 82/25</f>
        <v>1.3120000000000003</v>
      </c>
      <c r="F55">
        <f>_darko_1_!J55 * 82/25</f>
        <v>4.92</v>
      </c>
      <c r="G55">
        <f>_darko_1_!O55*_darko_2_!O55 * 82/25</f>
        <v>3.0897600000000001</v>
      </c>
      <c r="H55">
        <f>_darko_1_!L55 * 82/25</f>
        <v>3.6080000000000001</v>
      </c>
      <c r="I55">
        <f>_darko_1_!N55 * 82/25</f>
        <v>10.168000000000001</v>
      </c>
      <c r="J55">
        <f>_darko_2_!T55</f>
        <v>0.624</v>
      </c>
      <c r="K55">
        <f>_darko_1_!M55 * 82/25</f>
        <v>28.535999999999998</v>
      </c>
      <c r="L55">
        <f>(_darko_2_!M55*(_darko_2_!L55-_darko_2_!N55) + _darko_2_!O55*_darko_2_!N55)/(_darko_2_!L55)</f>
        <v>0.45927024390243903</v>
      </c>
      <c r="M55">
        <f>INDEX(_raw_predictions_!M$2:M$474,MATCH(A55,_raw_predictions_!A$2:A$474,0))</f>
        <v>0.14689319375534099</v>
      </c>
    </row>
    <row r="56" spans="1:13">
      <c r="A56" t="str">
        <f>_darko_1_!A56</f>
        <v>Bojan Bogdanovic</v>
      </c>
      <c r="B56">
        <f>_darko_1_!F56 * 82/25</f>
        <v>38.704000000000001</v>
      </c>
      <c r="C56">
        <f>(_darko_1_!H56+_darko_1_!I56) * 82/25</f>
        <v>8.5280000000000005</v>
      </c>
      <c r="D56">
        <f>_darko_1_!G56 * 82/25</f>
        <v>5.2480000000000011</v>
      </c>
      <c r="E56">
        <f>_darko_1_!K56 * 82/25</f>
        <v>1.3120000000000003</v>
      </c>
      <c r="F56">
        <f>_darko_1_!J56 * 82/25</f>
        <v>0.32800000000000007</v>
      </c>
      <c r="G56">
        <f>_darko_1_!O56*_darko_2_!O56 * 82/25</f>
        <v>4.4083200000000007</v>
      </c>
      <c r="H56">
        <f>_darko_1_!L56 * 82/25</f>
        <v>3.9359999999999995</v>
      </c>
      <c r="I56">
        <f>_darko_1_!N56 * 82/25</f>
        <v>9.1839999999999993</v>
      </c>
      <c r="J56">
        <f>_darko_2_!T56</f>
        <v>0.77700000000000002</v>
      </c>
      <c r="K56">
        <f>_darko_1_!M56 * 82/25</f>
        <v>29.847999999999999</v>
      </c>
      <c r="L56">
        <f>(_darko_2_!M56*(_darko_2_!L56-_darko_2_!N56) + _darko_2_!O56*_darko_2_!N56)/(_darko_2_!L56)</f>
        <v>0.50676612276612287</v>
      </c>
      <c r="M56">
        <f>INDEX(_raw_predictions_!M$2:M$474,MATCH(A56,_raw_predictions_!A$2:A$474,0))</f>
        <v>0.13131540156296201</v>
      </c>
    </row>
    <row r="57" spans="1:13">
      <c r="A57" t="str">
        <f>_darko_1_!A57</f>
        <v>Zion Williamson</v>
      </c>
      <c r="B57">
        <f>_darko_1_!F57 * 82/25</f>
        <v>38.375999999999998</v>
      </c>
      <c r="C57">
        <f>(_darko_1_!H57+_darko_1_!I57) * 82/25</f>
        <v>12.464</v>
      </c>
      <c r="D57">
        <f>_darko_1_!G57 * 82/25</f>
        <v>7.2160000000000002</v>
      </c>
      <c r="E57">
        <f>_darko_1_!K57 * 82/25</f>
        <v>1.9679999999999997</v>
      </c>
      <c r="F57">
        <f>_darko_1_!J57 * 82/25</f>
        <v>0.98399999999999987</v>
      </c>
      <c r="G57">
        <f>_darko_1_!O57*_darko_2_!O57 * 82/25</f>
        <v>1.0302480000000001</v>
      </c>
      <c r="H57">
        <f>_darko_1_!L57 * 82/25</f>
        <v>4.5919999999999996</v>
      </c>
      <c r="I57">
        <f>_darko_1_!N57 * 82/25</f>
        <v>13.448</v>
      </c>
      <c r="J57">
        <f>_darko_2_!T57</f>
        <v>0.748</v>
      </c>
      <c r="K57">
        <f>_darko_1_!M57 * 82/25</f>
        <v>24.6</v>
      </c>
      <c r="L57">
        <f>(_darko_2_!M57*(_darko_2_!L57-_darko_2_!N57) + _darko_2_!O57*_darko_2_!N57)/(_darko_2_!L57)</f>
        <v>0.40543620178041545</v>
      </c>
      <c r="M57">
        <f>INDEX(_raw_predictions_!M$2:M$474,MATCH(A57,_raw_predictions_!A$2:A$474,0))</f>
        <v>0.21908875208123199</v>
      </c>
    </row>
    <row r="58" spans="1:13">
      <c r="A58" t="str">
        <f>_darko_1_!A58</f>
        <v>Jrue Holiday</v>
      </c>
      <c r="B58">
        <f>_darko_1_!F58 * 82/25</f>
        <v>38.047999999999995</v>
      </c>
      <c r="C58">
        <f>(_darko_1_!H58+_darko_1_!I58) * 82/25</f>
        <v>11.48</v>
      </c>
      <c r="D58">
        <f>_darko_1_!G58 * 82/25</f>
        <v>14.432</v>
      </c>
      <c r="E58">
        <f>_darko_1_!K58 * 82/25</f>
        <v>2.6240000000000006</v>
      </c>
      <c r="F58">
        <f>_darko_1_!J58 * 82/25</f>
        <v>0.98399999999999987</v>
      </c>
      <c r="G58">
        <f>_darko_1_!O58*_darko_2_!O58 * 82/25</f>
        <v>5.0633359999999996</v>
      </c>
      <c r="H58">
        <f>_darko_1_!L58 * 82/25</f>
        <v>5.5760000000000005</v>
      </c>
      <c r="I58">
        <f>_darko_1_!N58 * 82/25</f>
        <v>5.9039999999999999</v>
      </c>
      <c r="J58">
        <f>_darko_2_!T58</f>
        <v>0.85399999999999998</v>
      </c>
      <c r="K58">
        <f>_darko_1_!M58 * 82/25</f>
        <v>30.832000000000004</v>
      </c>
      <c r="L58">
        <f>(_darko_2_!M58*(_darko_2_!L58-_darko_2_!N58) + _darko_2_!O58*_darko_2_!N58)/(_darko_2_!L58)</f>
        <v>0.41988259903255326</v>
      </c>
      <c r="M58">
        <f>INDEX(_raw_predictions_!M$2:M$474,MATCH(A58,_raw_predictions_!A$2:A$474,0))</f>
        <v>0.117628561163151</v>
      </c>
    </row>
    <row r="59" spans="1:13">
      <c r="A59" t="str">
        <f>_darko_1_!A59</f>
        <v>Khris Middleton</v>
      </c>
      <c r="B59">
        <f>_darko_1_!F59 * 82/25</f>
        <v>37.392000000000003</v>
      </c>
      <c r="C59">
        <f>(_darko_1_!H59+_darko_1_!I59) * 82/25</f>
        <v>10.824000000000002</v>
      </c>
      <c r="D59">
        <f>_darko_1_!G59 * 82/25</f>
        <v>10.496000000000002</v>
      </c>
      <c r="E59">
        <f>_darko_1_!K59 * 82/25</f>
        <v>1.9679999999999997</v>
      </c>
      <c r="F59">
        <f>_darko_1_!J59 * 82/25</f>
        <v>0.32800000000000007</v>
      </c>
      <c r="G59">
        <f>_darko_1_!O59*_darko_2_!O59 * 82/25</f>
        <v>4.2111920000000005</v>
      </c>
      <c r="H59">
        <f>_darko_1_!L59 * 82/25</f>
        <v>5.2480000000000011</v>
      </c>
      <c r="I59">
        <f>_darko_1_!N59 * 82/25</f>
        <v>8.1999999999999993</v>
      </c>
      <c r="J59">
        <f>_darko_2_!T59</f>
        <v>0.76400000000000001</v>
      </c>
      <c r="K59">
        <f>_darko_1_!M59 * 82/25</f>
        <v>30.504000000000001</v>
      </c>
      <c r="L59">
        <f>(_darko_2_!M59*(_darko_2_!L59-_darko_2_!N59) + _darko_2_!O59*_darko_2_!N59)/(_darko_2_!L59)</f>
        <v>0.39585623334320397</v>
      </c>
      <c r="M59" t="e">
        <f>INDEX(_raw_predictions_!M$2:M$474,MATCH(A59,_raw_predictions_!A$2:A$474,0))</f>
        <v>#N/A</v>
      </c>
    </row>
    <row r="60" spans="1:13">
      <c r="A60" t="str">
        <f>_darko_1_!A60</f>
        <v>Kevin Porter Jr.</v>
      </c>
      <c r="B60">
        <f>_darko_1_!F60 * 82/25</f>
        <v>36.407999999999994</v>
      </c>
      <c r="C60">
        <f>(_darko_1_!H60+_darko_1_!I60) * 82/25</f>
        <v>9.5119999999999987</v>
      </c>
      <c r="D60">
        <f>_darko_1_!G60 * 82/25</f>
        <v>9.84</v>
      </c>
      <c r="E60">
        <f>_darko_1_!K60 * 82/25</f>
        <v>2.6240000000000006</v>
      </c>
      <c r="F60">
        <f>_darko_1_!J60 * 82/25</f>
        <v>0.65600000000000014</v>
      </c>
      <c r="G60">
        <f>_darko_1_!O60*_darko_2_!O60 * 82/25</f>
        <v>5.1384479999999995</v>
      </c>
      <c r="H60">
        <f>_darko_1_!L60 * 82/25</f>
        <v>5.2480000000000011</v>
      </c>
      <c r="I60">
        <f>_darko_1_!N60 * 82/25</f>
        <v>7.5439999999999996</v>
      </c>
      <c r="J60">
        <f>_darko_2_!T60</f>
        <v>0.77600000000000002</v>
      </c>
      <c r="K60">
        <f>_darko_1_!M60 * 82/25</f>
        <v>26.896000000000001</v>
      </c>
      <c r="L60">
        <f>(_darko_2_!M60*(_darko_2_!L60-_darko_2_!N60) + _darko_2_!O60*_darko_2_!N60)/(_darko_2_!L60)</f>
        <v>0.4505646589133831</v>
      </c>
      <c r="M60">
        <f>INDEX(_raw_predictions_!M$2:M$474,MATCH(A60,_raw_predictions_!A$2:A$474,0))</f>
        <v>0.163375132762552</v>
      </c>
    </row>
    <row r="61" spans="1:13">
      <c r="A61" t="str">
        <f>_darko_1_!A61</f>
        <v>Russell Westbrook</v>
      </c>
      <c r="B61">
        <f>_darko_1_!F61 * 82/25</f>
        <v>36.08</v>
      </c>
      <c r="C61">
        <f>(_darko_1_!H61+_darko_1_!I61) * 82/25</f>
        <v>12.463999999999999</v>
      </c>
      <c r="D61">
        <f>_darko_1_!G61 * 82/25</f>
        <v>13.776000000000002</v>
      </c>
      <c r="E61">
        <f>_darko_1_!K61 * 82/25</f>
        <v>2.2959999999999998</v>
      </c>
      <c r="F61">
        <f>_darko_1_!J61 * 82/25</f>
        <v>0.98399999999999987</v>
      </c>
      <c r="G61">
        <f>_darko_1_!O61*_darko_2_!O61 * 82/25</f>
        <v>3.5450239999999997</v>
      </c>
      <c r="H61">
        <f>_darko_1_!L61 * 82/25</f>
        <v>6.8880000000000008</v>
      </c>
      <c r="I61">
        <f>_darko_1_!N61 * 82/25</f>
        <v>8.8559999999999999</v>
      </c>
      <c r="J61">
        <f>_darko_2_!T61</f>
        <v>0.82899999999999996</v>
      </c>
      <c r="K61">
        <f>_darko_1_!M61 * 82/25</f>
        <v>30.504000000000001</v>
      </c>
      <c r="L61">
        <f>(_darko_2_!M61*(_darko_2_!L61-_darko_2_!N61) + _darko_2_!O61*_darko_2_!N61)/(_darko_2_!L61)</f>
        <v>0.44303215059137097</v>
      </c>
      <c r="M61">
        <f>INDEX(_raw_predictions_!M$2:M$474,MATCH(A61,_raw_predictions_!A$2:A$474,0))</f>
        <v>8.1376216320453096E-2</v>
      </c>
    </row>
    <row r="62" spans="1:13">
      <c r="A62" t="str">
        <f>_darko_1_!A62</f>
        <v>Kyle Kuzma</v>
      </c>
      <c r="B62">
        <f>_darko_1_!F62 * 82/25</f>
        <v>36.08</v>
      </c>
      <c r="C62">
        <f>(_darko_1_!H62+_darko_1_!I62) * 82/25</f>
        <v>13.12</v>
      </c>
      <c r="D62">
        <f>_darko_1_!G62 * 82/25</f>
        <v>6.2319999999999993</v>
      </c>
      <c r="E62">
        <f>_darko_1_!K62 * 82/25</f>
        <v>1.3120000000000003</v>
      </c>
      <c r="F62">
        <f>_darko_1_!J62 * 82/25</f>
        <v>0.98399999999999987</v>
      </c>
      <c r="G62">
        <f>_darko_1_!O62*_darko_2_!O62 * 82/25</f>
        <v>5.43004</v>
      </c>
      <c r="H62">
        <f>_darko_1_!L62 * 82/25</f>
        <v>4.92</v>
      </c>
      <c r="I62">
        <f>_darko_1_!N62 * 82/25</f>
        <v>6.8880000000000008</v>
      </c>
      <c r="J62">
        <f>_darko_2_!T62</f>
        <v>0.81599999999999995</v>
      </c>
      <c r="K62">
        <f>_darko_1_!M62 * 82/25</f>
        <v>30.832000000000004</v>
      </c>
      <c r="L62">
        <f>(_darko_2_!M62*(_darko_2_!L62-_darko_2_!N62) + _darko_2_!O62*_darko_2_!N62)/(_darko_2_!L62)</f>
        <v>0.46094690265486726</v>
      </c>
      <c r="M62">
        <f>INDEX(_raw_predictions_!M$2:M$474,MATCH(A62,_raw_predictions_!A$2:A$474,0))</f>
        <v>0.14708624480827601</v>
      </c>
    </row>
    <row r="63" spans="1:13">
      <c r="A63" t="str">
        <f>_darko_1_!A63</f>
        <v>Franz Wagner</v>
      </c>
      <c r="B63">
        <f>_darko_1_!F63 * 82/25</f>
        <v>35.752000000000002</v>
      </c>
      <c r="C63">
        <f>(_darko_1_!H63+_darko_1_!I63) * 82/25</f>
        <v>9.84</v>
      </c>
      <c r="D63">
        <f>_darko_1_!G63 * 82/25</f>
        <v>6.56</v>
      </c>
      <c r="E63">
        <f>_darko_1_!K63 * 82/25</f>
        <v>1.9679999999999997</v>
      </c>
      <c r="F63">
        <f>_darko_1_!J63 * 82/25</f>
        <v>0.65600000000000014</v>
      </c>
      <c r="G63">
        <f>_darko_1_!O63*_darko_2_!O63 * 82/25</f>
        <v>3.3291999999999997</v>
      </c>
      <c r="H63">
        <f>_darko_1_!L63 * 82/25</f>
        <v>4.2640000000000002</v>
      </c>
      <c r="I63">
        <f>_darko_1_!N63 * 82/25</f>
        <v>8.8559999999999999</v>
      </c>
      <c r="J63">
        <f>_darko_2_!T63</f>
        <v>0.63</v>
      </c>
      <c r="K63">
        <f>_darko_1_!M63 * 82/25</f>
        <v>28.207999999999998</v>
      </c>
      <c r="L63">
        <f>(_darko_2_!M63*(_darko_2_!L63-_darko_2_!N63) + _darko_2_!O63*_darko_2_!N63)/(_darko_2_!L63)</f>
        <v>0.45063179778969248</v>
      </c>
      <c r="M63">
        <f>INDEX(_raw_predictions_!M$2:M$474,MATCH(A63,_raw_predictions_!A$2:A$474,0))</f>
        <v>7.9064219182522696E-2</v>
      </c>
    </row>
    <row r="64" spans="1:13">
      <c r="A64" t="str">
        <f>_darko_1_!A64</f>
        <v>Christian Wood</v>
      </c>
      <c r="B64">
        <f>_darko_1_!F64 * 82/25</f>
        <v>35.423999999999999</v>
      </c>
      <c r="C64">
        <f>(_darko_1_!H64+_darko_1_!I64) * 82/25</f>
        <v>17.056000000000001</v>
      </c>
      <c r="D64">
        <f>_darko_1_!G64 * 82/25</f>
        <v>4.92</v>
      </c>
      <c r="E64">
        <f>_darko_1_!K64 * 82/25</f>
        <v>1.3120000000000003</v>
      </c>
      <c r="F64">
        <f>_darko_1_!J64 * 82/25</f>
        <v>2.2959999999999998</v>
      </c>
      <c r="G64">
        <f>_darko_1_!O64*_darko_2_!O64 * 82/25</f>
        <v>3.7926640000000003</v>
      </c>
      <c r="H64">
        <f>_darko_1_!L64 * 82/25</f>
        <v>4.2640000000000002</v>
      </c>
      <c r="I64">
        <f>_darko_1_!N64 * 82/25</f>
        <v>9.84</v>
      </c>
      <c r="J64">
        <f>_darko_2_!T64</f>
        <v>0.80100000000000005</v>
      </c>
      <c r="K64">
        <f>_darko_1_!M64 * 82/25</f>
        <v>24.927999999999997</v>
      </c>
      <c r="L64">
        <f>(_darko_2_!M64*(_darko_2_!L64-_darko_2_!N64) + _darko_2_!O64*_darko_2_!N64)/(_darko_2_!L64)</f>
        <v>0.41870402561756631</v>
      </c>
      <c r="M64">
        <f>INDEX(_raw_predictions_!M$2:M$474,MATCH(A64,_raw_predictions_!A$2:A$474,0))</f>
        <v>0.24521908379200799</v>
      </c>
    </row>
    <row r="65" spans="1:13">
      <c r="A65" t="str">
        <f>_darko_1_!A65</f>
        <v>Klay Thompson</v>
      </c>
      <c r="B65">
        <f>_darko_1_!F65 * 82/25</f>
        <v>35.423999999999999</v>
      </c>
      <c r="C65">
        <f>(_darko_1_!H65+_darko_1_!I65) * 82/25</f>
        <v>8.1999999999999993</v>
      </c>
      <c r="D65">
        <f>_darko_1_!G65 * 82/25</f>
        <v>4.2640000000000002</v>
      </c>
      <c r="E65">
        <f>_darko_1_!K65 * 82/25</f>
        <v>1.3120000000000003</v>
      </c>
      <c r="F65">
        <f>_darko_1_!J65 * 82/25</f>
        <v>0.98399999999999987</v>
      </c>
      <c r="G65">
        <f>_darko_1_!O65*_darko_2_!O65 * 82/25</f>
        <v>6.1637760000000004</v>
      </c>
      <c r="H65">
        <f>_darko_1_!L65 * 82/25</f>
        <v>2.952</v>
      </c>
      <c r="I65">
        <f>_darko_1_!N65 * 82/25</f>
        <v>3.9359999999999995</v>
      </c>
      <c r="J65">
        <f>_darko_2_!T65</f>
        <v>0.68600000000000005</v>
      </c>
      <c r="K65">
        <f>_darko_1_!M65 * 82/25</f>
        <v>31.487999999999996</v>
      </c>
      <c r="L65">
        <f>(_darko_2_!M65*(_darko_2_!L65-_darko_2_!N65) + _darko_2_!O65*_darko_2_!N65)/(_darko_2_!L65)</f>
        <v>0.43854263048016701</v>
      </c>
      <c r="M65">
        <f>INDEX(_raw_predictions_!M$2:M$474,MATCH(A65,_raw_predictions_!A$2:A$474,0))</f>
        <v>0.140007986568392</v>
      </c>
    </row>
    <row r="66" spans="1:13">
      <c r="A66" t="str">
        <f>_darko_1_!A66</f>
        <v>Kelly Oubre Jr.</v>
      </c>
      <c r="B66">
        <f>_darko_1_!F66 * 82/25</f>
        <v>35.423999999999999</v>
      </c>
      <c r="C66">
        <f>(_darko_1_!H66+_darko_1_!I66) * 82/25</f>
        <v>10.167999999999999</v>
      </c>
      <c r="D66">
        <f>_darko_1_!G66 * 82/25</f>
        <v>2.6240000000000006</v>
      </c>
      <c r="E66">
        <f>_darko_1_!K66 * 82/25</f>
        <v>2.2959999999999998</v>
      </c>
      <c r="F66">
        <f>_darko_1_!J66 * 82/25</f>
        <v>0.98399999999999987</v>
      </c>
      <c r="G66">
        <f>_darko_1_!O66*_darko_2_!O66 * 82/25</f>
        <v>3.4410480000000008</v>
      </c>
      <c r="H66">
        <f>_darko_1_!L66 * 82/25</f>
        <v>2.6240000000000006</v>
      </c>
      <c r="I66">
        <f>_darko_1_!N66 * 82/25</f>
        <v>8.5280000000000005</v>
      </c>
      <c r="J66">
        <f>_darko_2_!T66</f>
        <v>0.72</v>
      </c>
      <c r="K66">
        <f>_darko_1_!M66 * 82/25</f>
        <v>29.847999999999999</v>
      </c>
      <c r="L66">
        <f>(_darko_2_!M66*(_darko_2_!L66-_darko_2_!N66) + _darko_2_!O66*_darko_2_!N66)/(_darko_2_!L66)</f>
        <v>0.62528963390527403</v>
      </c>
      <c r="M66">
        <f>INDEX(_raw_predictions_!M$2:M$474,MATCH(A66,_raw_predictions_!A$2:A$474,0))</f>
        <v>0.20159641949861401</v>
      </c>
    </row>
    <row r="67" spans="1:13">
      <c r="A67" t="str">
        <f>_darko_1_!A67</f>
        <v>Tyrese Haliburton</v>
      </c>
      <c r="B67">
        <f>_darko_1_!F67 * 82/25</f>
        <v>35.095999999999997</v>
      </c>
      <c r="C67">
        <f>(_darko_1_!H67+_darko_1_!I67) * 82/25</f>
        <v>6.56</v>
      </c>
      <c r="D67">
        <f>_darko_1_!G67 * 82/25</f>
        <v>17.384</v>
      </c>
      <c r="E67">
        <f>_darko_1_!K67 * 82/25</f>
        <v>2.952</v>
      </c>
      <c r="F67">
        <f>_darko_1_!J67 * 82/25</f>
        <v>0.98399999999999987</v>
      </c>
      <c r="G67">
        <f>_darko_1_!O67*_darko_2_!O67 * 82/25</f>
        <v>4.1505120000000009</v>
      </c>
      <c r="H67">
        <f>_darko_1_!L67 * 82/25</f>
        <v>4.92</v>
      </c>
      <c r="I67">
        <f>_darko_1_!N67 * 82/25</f>
        <v>7.5439999999999996</v>
      </c>
      <c r="J67">
        <f>_darko_2_!T67</f>
        <v>0.76900000000000002</v>
      </c>
      <c r="K67">
        <f>_darko_1_!M67 * 82/25</f>
        <v>26.567999999999998</v>
      </c>
      <c r="L67">
        <f>(_darko_2_!M67*(_darko_2_!L67-_darko_2_!N67) + _darko_2_!O67*_darko_2_!N67)/(_darko_2_!L67)</f>
        <v>0.40494719072493313</v>
      </c>
      <c r="M67">
        <f>INDEX(_raw_predictions_!M$2:M$474,MATCH(A67,_raw_predictions_!A$2:A$474,0))</f>
        <v>9.6350656063410894E-2</v>
      </c>
    </row>
    <row r="68" spans="1:13">
      <c r="A68" t="str">
        <f>_darko_1_!A68</f>
        <v>Domantas Sabonis</v>
      </c>
      <c r="B68">
        <f>_darko_1_!F68 * 82/25</f>
        <v>35.095999999999997</v>
      </c>
      <c r="C68">
        <f>(_darko_1_!H68+_darko_1_!I68) * 82/25</f>
        <v>23.616</v>
      </c>
      <c r="D68">
        <f>_darko_1_!G68 * 82/25</f>
        <v>12.136000000000001</v>
      </c>
      <c r="E68">
        <f>_darko_1_!K68 * 82/25</f>
        <v>1.64</v>
      </c>
      <c r="F68">
        <f>_darko_1_!J68 * 82/25</f>
        <v>1.3120000000000003</v>
      </c>
      <c r="G68">
        <f>_darko_1_!O68*_darko_2_!O68 * 82/25</f>
        <v>0.97350400000000004</v>
      </c>
      <c r="H68">
        <f>_darko_1_!L68 * 82/25</f>
        <v>5.9039999999999999</v>
      </c>
      <c r="I68">
        <f>_darko_1_!N68 * 82/25</f>
        <v>10.168000000000001</v>
      </c>
      <c r="J68">
        <f>_darko_2_!T68</f>
        <v>0.77600000000000002</v>
      </c>
      <c r="K68">
        <f>_darko_1_!M68 * 82/25</f>
        <v>25.584</v>
      </c>
      <c r="L68">
        <f>(_darko_2_!M68*(_darko_2_!L68-_darko_2_!N68) + _darko_2_!O68*_darko_2_!N68)/(_darko_2_!L68)</f>
        <v>0.45842296511627911</v>
      </c>
      <c r="M68">
        <f>INDEX(_raw_predictions_!M$2:M$474,MATCH(A68,_raw_predictions_!A$2:A$474,0))</f>
        <v>9.5487145252344502E-2</v>
      </c>
    </row>
    <row r="69" spans="1:13">
      <c r="A69" t="str">
        <f>_darko_1_!A69</f>
        <v>Tyrese Maxey</v>
      </c>
      <c r="B69">
        <f>_darko_1_!F69 * 82/25</f>
        <v>34.768000000000001</v>
      </c>
      <c r="C69">
        <f>(_darko_1_!H69+_darko_1_!I69) * 82/25</f>
        <v>6.8880000000000008</v>
      </c>
      <c r="D69">
        <f>_darko_1_!G69 * 82/25</f>
        <v>5.9039999999999999</v>
      </c>
      <c r="E69">
        <f>_darko_1_!K69 * 82/25</f>
        <v>1.64</v>
      </c>
      <c r="F69">
        <f>_darko_1_!J69 * 82/25</f>
        <v>0.65600000000000014</v>
      </c>
      <c r="G69">
        <f>_darko_1_!O69*_darko_2_!O69 * 82/25</f>
        <v>3.5502720000000001</v>
      </c>
      <c r="H69">
        <f>_darko_1_!L69 * 82/25</f>
        <v>2.2959999999999998</v>
      </c>
      <c r="I69">
        <f>_darko_1_!N69 * 82/25</f>
        <v>5.9039999999999999</v>
      </c>
      <c r="J69">
        <f>_darko_2_!T69</f>
        <v>0.65200000000000002</v>
      </c>
      <c r="K69">
        <f>_darko_1_!M69 * 82/25</f>
        <v>27.552000000000003</v>
      </c>
      <c r="L69">
        <f>(_darko_2_!M69*(_darko_2_!L69-_darko_2_!N69) + _darko_2_!O69*_darko_2_!N69)/(_darko_2_!L69)</f>
        <v>0.62116113883181689</v>
      </c>
      <c r="M69">
        <f>INDEX(_raw_predictions_!M$2:M$474,MATCH(A69,_raw_predictions_!A$2:A$474,0))</f>
        <v>0.119182922226985</v>
      </c>
    </row>
    <row r="70" spans="1:13">
      <c r="A70" t="str">
        <f>_darko_1_!A70</f>
        <v>Trey Murphy III</v>
      </c>
      <c r="B70">
        <f>_darko_1_!F70 * 82/25</f>
        <v>34.44</v>
      </c>
      <c r="C70">
        <f>(_darko_1_!H70+_darko_1_!I70) * 82/25</f>
        <v>8.5280000000000005</v>
      </c>
      <c r="D70">
        <f>_darko_1_!G70 * 82/25</f>
        <v>3.6080000000000001</v>
      </c>
      <c r="E70">
        <f>_darko_1_!K70 * 82/25</f>
        <v>2.6240000000000006</v>
      </c>
      <c r="F70">
        <f>_darko_1_!J70 * 82/25</f>
        <v>1.3120000000000003</v>
      </c>
      <c r="G70">
        <f>_darko_1_!O70*_darko_2_!O70 * 82/25</f>
        <v>2.746016</v>
      </c>
      <c r="H70">
        <f>_darko_1_!L70 * 82/25</f>
        <v>1.9679999999999997</v>
      </c>
      <c r="I70">
        <f>_darko_1_!N70 * 82/25</f>
        <v>6.8880000000000008</v>
      </c>
      <c r="J70">
        <f>_darko_2_!T70</f>
        <v>0.51100000000000001</v>
      </c>
      <c r="K70">
        <f>_darko_1_!M70 * 82/25</f>
        <v>25.256</v>
      </c>
      <c r="L70">
        <f>(_darko_2_!M70*(_darko_2_!L70-_darko_2_!N70) + _darko_2_!O70*_darko_2_!N70)/(_darko_2_!L70)</f>
        <v>0.62975757575757574</v>
      </c>
      <c r="M70">
        <f>INDEX(_raw_predictions_!M$2:M$474,MATCH(A70,_raw_predictions_!A$2:A$474,0))</f>
        <v>0.102534931828219</v>
      </c>
    </row>
    <row r="71" spans="1:13">
      <c r="A71" t="str">
        <f>_darko_1_!A71</f>
        <v>Bruce Brown</v>
      </c>
      <c r="B71">
        <f>_darko_1_!F71 * 82/25</f>
        <v>33.783999999999999</v>
      </c>
      <c r="C71">
        <f>(_darko_1_!H71+_darko_1_!I71) * 82/25</f>
        <v>12.136000000000001</v>
      </c>
      <c r="D71">
        <f>_darko_1_!G71 * 82/25</f>
        <v>6.56</v>
      </c>
      <c r="E71">
        <f>_darko_1_!K71 * 82/25</f>
        <v>2.952</v>
      </c>
      <c r="F71">
        <f>_darko_1_!J71 * 82/25</f>
        <v>1.64</v>
      </c>
      <c r="G71">
        <f>_darko_1_!O71*_darko_2_!O71 * 82/25</f>
        <v>2.9109999999999996</v>
      </c>
      <c r="H71">
        <f>_darko_1_!L71 * 82/25</f>
        <v>3.9359999999999995</v>
      </c>
      <c r="I71">
        <f>_darko_1_!N71 * 82/25</f>
        <v>6.8880000000000008</v>
      </c>
      <c r="J71">
        <f>_darko_2_!T71</f>
        <v>0.79800000000000004</v>
      </c>
      <c r="K71">
        <f>_darko_1_!M71 * 82/25</f>
        <v>25.584</v>
      </c>
      <c r="L71">
        <f>(_darko_2_!M71*(_darko_2_!L71-_darko_2_!N71) + _darko_2_!O71*_darko_2_!N71)/(_darko_2_!L71)</f>
        <v>0.40975928857435512</v>
      </c>
      <c r="M71">
        <f>INDEX(_raw_predictions_!M$2:M$474,MATCH(A71,_raw_predictions_!A$2:A$474,0))</f>
        <v>0.113048863448449</v>
      </c>
    </row>
    <row r="72" spans="1:13">
      <c r="A72" t="str">
        <f>_darko_1_!A72</f>
        <v>Nikola Vucevic</v>
      </c>
      <c r="B72">
        <f>_darko_1_!F72 * 82/25</f>
        <v>33.783999999999999</v>
      </c>
      <c r="C72">
        <f>(_darko_1_!H72+_darko_1_!I72) * 82/25</f>
        <v>23.616</v>
      </c>
      <c r="D72">
        <f>_darko_1_!G72 * 82/25</f>
        <v>5.9039999999999999</v>
      </c>
      <c r="E72">
        <f>_darko_1_!K72 * 82/25</f>
        <v>1.64</v>
      </c>
      <c r="F72">
        <f>_darko_1_!J72 * 82/25</f>
        <v>1.64</v>
      </c>
      <c r="G72">
        <f>_darko_1_!O72*_darko_2_!O72 * 82/25</f>
        <v>1.6524639999999999</v>
      </c>
      <c r="H72">
        <f>_darko_1_!L72 * 82/25</f>
        <v>3.28</v>
      </c>
      <c r="I72">
        <f>_darko_1_!N72 * 82/25</f>
        <v>4.2640000000000002</v>
      </c>
      <c r="J72">
        <f>_darko_2_!T72</f>
        <v>0.502</v>
      </c>
      <c r="K72">
        <f>_darko_1_!M72 * 82/25</f>
        <v>27.552000000000003</v>
      </c>
      <c r="L72">
        <f>(_darko_2_!M72*(_darko_2_!L72-_darko_2_!N72) + _darko_2_!O72*_darko_2_!N72)/(_darko_2_!L72)</f>
        <v>0.60726405130139571</v>
      </c>
      <c r="M72">
        <f>INDEX(_raw_predictions_!M$2:M$474,MATCH(A72,_raw_predictions_!A$2:A$474,0))</f>
        <v>9.5142516336532507E-2</v>
      </c>
    </row>
    <row r="73" spans="1:13">
      <c r="A73" t="str">
        <f>_darko_1_!A73</f>
        <v>Caleb Martin</v>
      </c>
      <c r="B73">
        <f>_darko_1_!F73 * 82/25</f>
        <v>33.455999999999996</v>
      </c>
      <c r="C73">
        <f>(_darko_1_!H73+_darko_1_!I73) * 82/25</f>
        <v>15.744000000000003</v>
      </c>
      <c r="D73">
        <f>_darko_1_!G73 * 82/25</f>
        <v>4.92</v>
      </c>
      <c r="E73">
        <f>_darko_1_!K73 * 82/25</f>
        <v>2.952</v>
      </c>
      <c r="F73">
        <f>_darko_1_!J73 * 82/25</f>
        <v>0.98399999999999987</v>
      </c>
      <c r="G73">
        <f>_darko_1_!O73*_darko_2_!O73 * 82/25</f>
        <v>4.9623119999999998</v>
      </c>
      <c r="H73">
        <f>_darko_1_!L73 * 82/25</f>
        <v>2.6240000000000006</v>
      </c>
      <c r="I73">
        <f>_darko_1_!N73 * 82/25</f>
        <v>5.5760000000000005</v>
      </c>
      <c r="J73">
        <f>_darko_2_!T73</f>
        <v>0.80300000000000005</v>
      </c>
      <c r="K73">
        <f>_darko_1_!M73 * 82/25</f>
        <v>25.256</v>
      </c>
      <c r="L73">
        <f>(_darko_2_!M73*(_darko_2_!L73-_darko_2_!N73) + _darko_2_!O73*_darko_2_!N73)/(_darko_2_!L73)</f>
        <v>0.44905265654648957</v>
      </c>
      <c r="M73">
        <f>INDEX(_raw_predictions_!M$2:M$474,MATCH(A73,_raw_predictions_!A$2:A$474,0))</f>
        <v>0.108385366043718</v>
      </c>
    </row>
    <row r="74" spans="1:13">
      <c r="A74" t="str">
        <f>_darko_1_!A74</f>
        <v>Jerami Grant</v>
      </c>
      <c r="B74">
        <f>_darko_1_!F74 * 82/25</f>
        <v>33.455999999999996</v>
      </c>
      <c r="C74">
        <f>(_darko_1_!H74+_darko_1_!I74) * 82/25</f>
        <v>9.1839999999999993</v>
      </c>
      <c r="D74">
        <f>_darko_1_!G74 * 82/25</f>
        <v>4.5919999999999996</v>
      </c>
      <c r="E74">
        <f>_darko_1_!K74 * 82/25</f>
        <v>1.64</v>
      </c>
      <c r="F74">
        <f>_darko_1_!J74 * 82/25</f>
        <v>1.64</v>
      </c>
      <c r="G74">
        <f>_darko_1_!O74*_darko_2_!O74 * 82/25</f>
        <v>2.5830000000000002</v>
      </c>
      <c r="H74">
        <f>_darko_1_!L74 * 82/25</f>
        <v>3.28</v>
      </c>
      <c r="I74">
        <f>_darko_1_!N74 * 82/25</f>
        <v>9.84</v>
      </c>
      <c r="J74">
        <f>_darko_2_!T74</f>
        <v>0.72199999999999998</v>
      </c>
      <c r="K74">
        <f>_darko_1_!M74 * 82/25</f>
        <v>26.567999999999998</v>
      </c>
      <c r="L74">
        <f>(_darko_2_!M74*(_darko_2_!L74-_darko_2_!N74) + _darko_2_!O74*_darko_2_!N74)/(_darko_2_!L74)</f>
        <v>0.58970592995879934</v>
      </c>
      <c r="M74">
        <f>INDEX(_raw_predictions_!M$2:M$474,MATCH(A74,_raw_predictions_!A$2:A$474,0))</f>
        <v>0.137942848947541</v>
      </c>
    </row>
    <row r="75" spans="1:13">
      <c r="A75" t="str">
        <f>_darko_1_!A75</f>
        <v>Paolo Banchero</v>
      </c>
      <c r="B75">
        <f>_darko_1_!F75 * 82/25</f>
        <v>33.128</v>
      </c>
      <c r="C75">
        <f>(_darko_1_!H75+_darko_1_!I75) * 82/25</f>
        <v>13.448</v>
      </c>
      <c r="D75">
        <f>_darko_1_!G75 * 82/25</f>
        <v>6.2319999999999993</v>
      </c>
      <c r="E75">
        <f>_darko_1_!K75 * 82/25</f>
        <v>1.3120000000000003</v>
      </c>
      <c r="F75">
        <f>_darko_1_!J75 * 82/25</f>
        <v>0.98399999999999987</v>
      </c>
      <c r="G75">
        <f>_darko_1_!O75*_darko_2_!O75 * 82/25</f>
        <v>2.7686480000000002</v>
      </c>
      <c r="H75">
        <f>_darko_1_!L75 * 82/25</f>
        <v>4.92</v>
      </c>
      <c r="I75">
        <f>_darko_1_!N75 * 82/25</f>
        <v>12.136000000000001</v>
      </c>
      <c r="J75">
        <f>_darko_2_!T75</f>
        <v>0.81699999999999995</v>
      </c>
      <c r="K75">
        <f>_darko_1_!M75 * 82/25</f>
        <v>26.567999999999998</v>
      </c>
      <c r="L75">
        <f>(_darko_2_!M75*(_darko_2_!L75-_darko_2_!N75) + _darko_2_!O75*_darko_2_!N75)/(_darko_2_!L75)</f>
        <v>0.4720843601895735</v>
      </c>
      <c r="M75">
        <f>INDEX(_raw_predictions_!M$2:M$474,MATCH(A75,_raw_predictions_!A$2:A$474,0))</f>
        <v>0.10067022685822399</v>
      </c>
    </row>
    <row r="76" spans="1:13">
      <c r="A76" t="str">
        <f>_darko_1_!A76</f>
        <v>RJ Barrett</v>
      </c>
      <c r="B76">
        <f>_darko_1_!F76 * 82/25</f>
        <v>32.799999999999997</v>
      </c>
      <c r="C76">
        <f>(_darko_1_!H76+_darko_1_!I76) * 82/25</f>
        <v>8.5280000000000005</v>
      </c>
      <c r="D76">
        <f>_darko_1_!G76 * 82/25</f>
        <v>4.92</v>
      </c>
      <c r="E76">
        <f>_darko_1_!K76 * 82/25</f>
        <v>0.98399999999999987</v>
      </c>
      <c r="F76">
        <f>_darko_1_!J76 * 82/25</f>
        <v>0.65600000000000014</v>
      </c>
      <c r="G76">
        <f>_darko_1_!O76*_darko_2_!O76 * 82/25</f>
        <v>3.3160800000000008</v>
      </c>
      <c r="H76">
        <f>_darko_1_!L76 * 82/25</f>
        <v>3.6080000000000001</v>
      </c>
      <c r="I76">
        <f>_darko_1_!N76 * 82/25</f>
        <v>10.168000000000001</v>
      </c>
      <c r="J76">
        <f>_darko_2_!T76</f>
        <v>0.71899999999999997</v>
      </c>
      <c r="K76">
        <f>_darko_1_!M76 * 82/25</f>
        <v>26.896000000000001</v>
      </c>
      <c r="L76">
        <f>(_darko_2_!M76*(_darko_2_!L76-_darko_2_!N76) + _darko_2_!O76*_darko_2_!N76)/(_darko_2_!L76)</f>
        <v>0.4751675679912219</v>
      </c>
      <c r="M76">
        <f>INDEX(_raw_predictions_!M$2:M$474,MATCH(A76,_raw_predictions_!A$2:A$474,0))</f>
        <v>0.18411308448092401</v>
      </c>
    </row>
    <row r="77" spans="1:13">
      <c r="A77" t="str">
        <f>_darko_1_!A77</f>
        <v>Brook Lopez</v>
      </c>
      <c r="B77">
        <f>_darko_1_!F77 * 82/25</f>
        <v>32.472000000000001</v>
      </c>
      <c r="C77">
        <f>(_darko_1_!H77+_darko_1_!I77) * 82/25</f>
        <v>14.103999999999999</v>
      </c>
      <c r="D77">
        <f>_darko_1_!G77 * 82/25</f>
        <v>2.6240000000000006</v>
      </c>
      <c r="E77">
        <f>_darko_1_!K77 * 82/25</f>
        <v>1.3120000000000003</v>
      </c>
      <c r="F77">
        <f>_darko_1_!J77 * 82/25</f>
        <v>4.5919999999999996</v>
      </c>
      <c r="G77">
        <f>_darko_1_!O77*_darko_2_!O77 * 82/25</f>
        <v>3.0996000000000006</v>
      </c>
      <c r="H77">
        <f>_darko_1_!L77 * 82/25</f>
        <v>2.6240000000000006</v>
      </c>
      <c r="I77">
        <f>_darko_1_!N77 * 82/25</f>
        <v>6.2319999999999993</v>
      </c>
      <c r="J77">
        <f>_darko_2_!T77</f>
        <v>0.86199999999999999</v>
      </c>
      <c r="K77">
        <f>_darko_1_!M77 * 82/25</f>
        <v>24.272000000000002</v>
      </c>
      <c r="L77">
        <f>(_darko_2_!M77*(_darko_2_!L77-_darko_2_!N77) + _darko_2_!O77*_darko_2_!N77)/(_darko_2_!L77)</f>
        <v>0.43470583293326931</v>
      </c>
      <c r="M77">
        <f>INDEX(_raw_predictions_!M$2:M$474,MATCH(A77,_raw_predictions_!A$2:A$474,0))</f>
        <v>0.16005460289012099</v>
      </c>
    </row>
    <row r="78" spans="1:13">
      <c r="A78" t="str">
        <f>_darko_1_!A78</f>
        <v>OG Anunoby</v>
      </c>
      <c r="B78">
        <f>_darko_1_!F78 * 82/25</f>
        <v>32.472000000000001</v>
      </c>
      <c r="C78">
        <f>(_darko_1_!H78+_darko_1_!I78) * 82/25</f>
        <v>10.167999999999999</v>
      </c>
      <c r="D78">
        <f>_darko_1_!G78 * 82/25</f>
        <v>4.2640000000000002</v>
      </c>
      <c r="E78">
        <f>_darko_1_!K78 * 82/25</f>
        <v>3.6080000000000001</v>
      </c>
      <c r="F78">
        <f>_darko_1_!J78 * 82/25</f>
        <v>1.64</v>
      </c>
      <c r="G78">
        <f>_darko_1_!O78*_darko_2_!O78 * 82/25</f>
        <v>4.6825279999999996</v>
      </c>
      <c r="H78">
        <f>_darko_1_!L78 * 82/25</f>
        <v>3.6080000000000001</v>
      </c>
      <c r="I78">
        <f>_darko_1_!N78 * 82/25</f>
        <v>5.5760000000000005</v>
      </c>
      <c r="J78">
        <f>_darko_2_!T78</f>
        <v>0.76700000000000002</v>
      </c>
      <c r="K78">
        <f>_darko_1_!M78 * 82/25</f>
        <v>27.224</v>
      </c>
      <c r="L78">
        <f>(_darko_2_!M78*(_darko_2_!L78-_darko_2_!N78) + _darko_2_!O78*_darko_2_!N78)/(_darko_2_!L78)</f>
        <v>0.46078327109783429</v>
      </c>
      <c r="M78" t="e">
        <f>INDEX(_raw_predictions_!M$2:M$474,MATCH(A78,_raw_predictions_!A$2:A$474,0))</f>
        <v>#N/A</v>
      </c>
    </row>
    <row r="79" spans="1:13">
      <c r="A79" t="str">
        <f>_darko_1_!A79</f>
        <v>Cameron Johnson</v>
      </c>
      <c r="B79">
        <f>_darko_1_!F79 * 82/25</f>
        <v>32.472000000000001</v>
      </c>
      <c r="C79">
        <f>(_darko_1_!H79+_darko_1_!I79) * 82/25</f>
        <v>11.152000000000001</v>
      </c>
      <c r="D79">
        <f>_darko_1_!G79 * 82/25</f>
        <v>4.5919999999999996</v>
      </c>
      <c r="E79">
        <f>_darko_1_!K79 * 82/25</f>
        <v>2.2959999999999998</v>
      </c>
      <c r="F79">
        <f>_darko_1_!J79 * 82/25</f>
        <v>0.65600000000000014</v>
      </c>
      <c r="G79">
        <f>_darko_1_!O79*_darko_2_!O79 * 82/25</f>
        <v>4.4781839999999997</v>
      </c>
      <c r="H79">
        <f>_darko_1_!L79 * 82/25</f>
        <v>2.952</v>
      </c>
      <c r="I79">
        <f>_darko_1_!N79 * 82/25</f>
        <v>6.8880000000000008</v>
      </c>
      <c r="J79">
        <f>_darko_2_!T79</f>
        <v>0.70399999999999996</v>
      </c>
      <c r="K79">
        <f>_darko_1_!M79 * 82/25</f>
        <v>26.24</v>
      </c>
      <c r="L79">
        <f>(_darko_2_!M79*(_darko_2_!L79-_darko_2_!N79) + _darko_2_!O79*_darko_2_!N79)/(_darko_2_!L79)</f>
        <v>0.453335204194668</v>
      </c>
      <c r="M79">
        <f>INDEX(_raw_predictions_!M$2:M$474,MATCH(A79,_raw_predictions_!A$2:A$474,0))</f>
        <v>0.17838638395304299</v>
      </c>
    </row>
    <row r="80" spans="1:13">
      <c r="A80" t="str">
        <f>_darko_1_!A80</f>
        <v>Spencer Dinwiddie</v>
      </c>
      <c r="B80">
        <f>_darko_1_!F80 * 82/25</f>
        <v>32.472000000000001</v>
      </c>
      <c r="C80">
        <f>(_darko_1_!H80+_darko_1_!I80) * 82/25</f>
        <v>7.871999999999999</v>
      </c>
      <c r="D80">
        <f>_darko_1_!G80 * 82/25</f>
        <v>13.448</v>
      </c>
      <c r="E80">
        <f>_darko_1_!K80 * 82/25</f>
        <v>1.9679999999999997</v>
      </c>
      <c r="F80">
        <f>_darko_1_!J80 * 82/25</f>
        <v>0.65600000000000014</v>
      </c>
      <c r="G80">
        <f>_darko_1_!O80*_darko_2_!O80 * 82/25</f>
        <v>3.5587999999999997</v>
      </c>
      <c r="H80">
        <f>_darko_1_!L80 * 82/25</f>
        <v>4.92</v>
      </c>
      <c r="I80">
        <f>_darko_1_!N80 * 82/25</f>
        <v>9.5119999999999987</v>
      </c>
      <c r="J80">
        <f>_darko_2_!T80</f>
        <v>0.71599999999999997</v>
      </c>
      <c r="K80">
        <f>_darko_1_!M80 * 82/25</f>
        <v>25.912000000000003</v>
      </c>
      <c r="L80">
        <f>(_darko_2_!M80*(_darko_2_!L80-_darko_2_!N80) + _darko_2_!O80*_darko_2_!N80)/(_darko_2_!L80)</f>
        <v>0.4659688944187701</v>
      </c>
      <c r="M80">
        <f>INDEX(_raw_predictions_!M$2:M$474,MATCH(A80,_raw_predictions_!A$2:A$474,0))</f>
        <v>0.13601226072983</v>
      </c>
    </row>
    <row r="81" spans="1:13">
      <c r="A81" t="str">
        <f>_darko_1_!A81</f>
        <v>Josh Giddey</v>
      </c>
      <c r="B81">
        <f>_darko_1_!F81 * 82/25</f>
        <v>32.143999999999998</v>
      </c>
      <c r="C81">
        <f>(_darko_1_!H81+_darko_1_!I81) * 82/25</f>
        <v>14.76</v>
      </c>
      <c r="D81">
        <f>_darko_1_!G81 * 82/25</f>
        <v>10.823999999999998</v>
      </c>
      <c r="E81">
        <f>_darko_1_!K81 * 82/25</f>
        <v>1.64</v>
      </c>
      <c r="F81">
        <f>_darko_1_!J81 * 82/25</f>
        <v>0.65600000000000014</v>
      </c>
      <c r="G81">
        <f>_darko_1_!O81*_darko_2_!O81 * 82/25</f>
        <v>2.3773439999999999</v>
      </c>
      <c r="H81">
        <f>_darko_1_!L81 * 82/25</f>
        <v>4.92</v>
      </c>
      <c r="I81">
        <f>_darko_1_!N81 * 82/25</f>
        <v>4.92</v>
      </c>
      <c r="J81">
        <f>_darko_2_!T81</f>
        <v>0.63800000000000001</v>
      </c>
      <c r="K81">
        <f>_darko_1_!M81 * 82/25</f>
        <v>28.535999999999998</v>
      </c>
      <c r="L81">
        <f>(_darko_2_!M81*(_darko_2_!L81-_darko_2_!N81) + _darko_2_!O81*_darko_2_!N81)/(_darko_2_!L81)</f>
        <v>0.53327945334589999</v>
      </c>
      <c r="M81">
        <f>INDEX(_raw_predictions_!M$2:M$474,MATCH(A81,_raw_predictions_!A$2:A$474,0))</f>
        <v>0.12339531420479501</v>
      </c>
    </row>
    <row r="82" spans="1:13">
      <c r="A82" t="str">
        <f>_darko_1_!A82</f>
        <v>Kentavious Caldwell-Pope</v>
      </c>
      <c r="B82">
        <f>_darko_1_!F82 * 82/25</f>
        <v>31.815999999999999</v>
      </c>
      <c r="C82">
        <f>(_darko_1_!H82+_darko_1_!I82) * 82/25</f>
        <v>9.5119999999999987</v>
      </c>
      <c r="D82">
        <f>_darko_1_!G82 * 82/25</f>
        <v>5.5760000000000005</v>
      </c>
      <c r="E82">
        <f>_darko_1_!K82 * 82/25</f>
        <v>3.9359999999999995</v>
      </c>
      <c r="F82">
        <f>_darko_1_!J82 * 82/25</f>
        <v>1.3120000000000003</v>
      </c>
      <c r="G82">
        <f>_darko_1_!O82*_darko_2_!O82 * 82/25</f>
        <v>4.80192</v>
      </c>
      <c r="H82">
        <f>_darko_1_!L82 * 82/25</f>
        <v>2.6240000000000006</v>
      </c>
      <c r="I82">
        <f>_darko_1_!N82 * 82/25</f>
        <v>5.2480000000000011</v>
      </c>
      <c r="J82">
        <f>_darko_2_!T82</f>
        <v>0.83199999999999996</v>
      </c>
      <c r="K82">
        <f>_darko_1_!M82 * 82/25</f>
        <v>24.6</v>
      </c>
      <c r="L82">
        <f>(_darko_2_!M82*(_darko_2_!L82-_darko_2_!N82) + _darko_2_!O82*_darko_2_!N82)/(_darko_2_!L82)</f>
        <v>0.47507259145757519</v>
      </c>
      <c r="M82">
        <f>INDEX(_raw_predictions_!M$2:M$474,MATCH(A82,_raw_predictions_!A$2:A$474,0))</f>
        <v>0.12723671413165299</v>
      </c>
    </row>
    <row r="83" spans="1:13">
      <c r="A83" t="str">
        <f>_darko_1_!A83</f>
        <v>Norman Powell</v>
      </c>
      <c r="B83">
        <f>_darko_1_!F83 * 82/25</f>
        <v>31.815999999999999</v>
      </c>
      <c r="C83">
        <f>(_darko_1_!H83+_darko_1_!I83) * 82/25</f>
        <v>5.9039999999999999</v>
      </c>
      <c r="D83">
        <f>_darko_1_!G83 * 82/25</f>
        <v>3.9359999999999995</v>
      </c>
      <c r="E83">
        <f>_darko_1_!K83 * 82/25</f>
        <v>1.64</v>
      </c>
      <c r="F83">
        <f>_darko_1_!J83 * 82/25</f>
        <v>0.65600000000000014</v>
      </c>
      <c r="G83">
        <f>_darko_1_!O83*_darko_2_!O83 * 82/25</f>
        <v>3.4735199999999997</v>
      </c>
      <c r="H83">
        <f>_darko_1_!L83 * 82/25</f>
        <v>3.28</v>
      </c>
      <c r="I83">
        <f>_darko_1_!N83 * 82/25</f>
        <v>8.5280000000000005</v>
      </c>
      <c r="J83">
        <f>_darko_2_!T83</f>
        <v>0.80500000000000005</v>
      </c>
      <c r="K83">
        <f>_darko_1_!M83 * 82/25</f>
        <v>23.287999999999997</v>
      </c>
      <c r="L83">
        <f>(_darko_2_!M83*(_darko_2_!L83-_darko_2_!N83) + _darko_2_!O83*_darko_2_!N83)/(_darko_2_!L83)</f>
        <v>0.40266225024496233</v>
      </c>
      <c r="M83">
        <f>INDEX(_raw_predictions_!M$2:M$474,MATCH(A83,_raw_predictions_!A$2:A$474,0))</f>
        <v>0.160384532004064</v>
      </c>
    </row>
    <row r="84" spans="1:13">
      <c r="A84" t="str">
        <f>_darko_1_!A84</f>
        <v>Scottie Barnes</v>
      </c>
      <c r="B84">
        <f>_darko_1_!F84 * 82/25</f>
        <v>31.487999999999996</v>
      </c>
      <c r="C84">
        <f>(_darko_1_!H84+_darko_1_!I84) * 82/25</f>
        <v>13.776000000000002</v>
      </c>
      <c r="D84">
        <f>_darko_1_!G84 * 82/25</f>
        <v>8.8559999999999999</v>
      </c>
      <c r="E84">
        <f>_darko_1_!K84 * 82/25</f>
        <v>2.2959999999999998</v>
      </c>
      <c r="F84">
        <f>_darko_1_!J84 * 82/25</f>
        <v>1.64</v>
      </c>
      <c r="G84">
        <f>_darko_1_!O84*_darko_2_!O84 * 82/25</f>
        <v>2.0854240000000002</v>
      </c>
      <c r="H84">
        <f>_darko_1_!L84 * 82/25</f>
        <v>3.9359999999999995</v>
      </c>
      <c r="I84">
        <f>_darko_1_!N84 * 82/25</f>
        <v>7.2160000000000002</v>
      </c>
      <c r="J84">
        <f>_darko_2_!T84</f>
        <v>0.76200000000000001</v>
      </c>
      <c r="K84">
        <f>_darko_1_!M84 * 82/25</f>
        <v>25.912000000000003</v>
      </c>
      <c r="L84">
        <f>(_darko_2_!M84*(_darko_2_!L84-_darko_2_!N84) + _darko_2_!O84*_darko_2_!N84)/(_darko_2_!L84)</f>
        <v>0.41426402418542163</v>
      </c>
      <c r="M84">
        <f>INDEX(_raw_predictions_!M$2:M$474,MATCH(A84,_raw_predictions_!A$2:A$474,0))</f>
        <v>9.68479864218285E-2</v>
      </c>
    </row>
    <row r="85" spans="1:13">
      <c r="A85" t="str">
        <f>_darko_1_!A85</f>
        <v>Anfernee Simons</v>
      </c>
      <c r="B85">
        <f>_darko_1_!F85 * 82/25</f>
        <v>31.487999999999996</v>
      </c>
      <c r="C85">
        <f>(_darko_1_!H85+_darko_1_!I85) * 82/25</f>
        <v>4.5919999999999996</v>
      </c>
      <c r="D85">
        <f>_darko_1_!G85 * 82/25</f>
        <v>6.8880000000000008</v>
      </c>
      <c r="E85">
        <f>_darko_1_!K85 * 82/25</f>
        <v>1.3120000000000003</v>
      </c>
      <c r="F85">
        <f>_darko_1_!J85 * 82/25</f>
        <v>0.32800000000000007</v>
      </c>
      <c r="G85">
        <f>_darko_1_!O85*_darko_2_!O85 * 82/25</f>
        <v>5.1935520000000004</v>
      </c>
      <c r="H85">
        <f>_darko_1_!L85 * 82/25</f>
        <v>3.6080000000000001</v>
      </c>
      <c r="I85">
        <f>_darko_1_!N85 * 82/25</f>
        <v>4.92</v>
      </c>
      <c r="J85">
        <f>_darko_2_!T85</f>
        <v>0.81299999999999994</v>
      </c>
      <c r="K85">
        <f>_darko_1_!M85 * 82/25</f>
        <v>26.567999999999998</v>
      </c>
      <c r="L85">
        <f>(_darko_2_!M85*(_darko_2_!L85-_darko_2_!N85) + _darko_2_!O85*_darko_2_!N85)/(_darko_2_!L85)</f>
        <v>0.41203617551544447</v>
      </c>
      <c r="M85">
        <f>INDEX(_raw_predictions_!M$2:M$474,MATCH(A85,_raw_predictions_!A$2:A$474,0))</f>
        <v>0.170144797860449</v>
      </c>
    </row>
    <row r="86" spans="1:13">
      <c r="A86" t="str">
        <f>_darko_1_!A86</f>
        <v>Bennedict Mathurin</v>
      </c>
      <c r="B86">
        <f>_darko_1_!F86 * 82/25</f>
        <v>31.487999999999996</v>
      </c>
      <c r="C86">
        <f>(_darko_1_!H86+_darko_1_!I86) * 82/25</f>
        <v>8.8559999999999999</v>
      </c>
      <c r="D86">
        <f>_darko_1_!G86 * 82/25</f>
        <v>3.9359999999999995</v>
      </c>
      <c r="E86">
        <f>_darko_1_!K86 * 82/25</f>
        <v>1.3120000000000003</v>
      </c>
      <c r="F86">
        <f>_darko_1_!J86 * 82/25</f>
        <v>0.65600000000000014</v>
      </c>
      <c r="G86">
        <f>_darko_1_!O86*_darko_2_!O86 * 82/25</f>
        <v>2.5210080000000001</v>
      </c>
      <c r="H86">
        <f>_darko_1_!L86 * 82/25</f>
        <v>4.2640000000000002</v>
      </c>
      <c r="I86">
        <f>_darko_1_!N86 * 82/25</f>
        <v>11.152000000000001</v>
      </c>
      <c r="J86">
        <f>_darko_2_!T86</f>
        <v>0.79200000000000004</v>
      </c>
      <c r="K86">
        <f>_darko_1_!M86 * 82/25</f>
        <v>23.944000000000003</v>
      </c>
      <c r="L86">
        <f>(_darko_2_!M86*(_darko_2_!L86-_darko_2_!N86) + _darko_2_!O86*_darko_2_!N86)/(_darko_2_!L86)</f>
        <v>0.39410746892531073</v>
      </c>
      <c r="M86">
        <f>INDEX(_raw_predictions_!M$2:M$474,MATCH(A86,_raw_predictions_!A$2:A$474,0))</f>
        <v>8.6933240728878203E-2</v>
      </c>
    </row>
    <row r="87" spans="1:13">
      <c r="A87" t="str">
        <f>_darko_1_!A87</f>
        <v>Max Strus</v>
      </c>
      <c r="B87">
        <f>_darko_1_!F87 * 82/25</f>
        <v>31.16</v>
      </c>
      <c r="C87">
        <f>(_darko_1_!H87+_darko_1_!I87) * 82/25</f>
        <v>9.84</v>
      </c>
      <c r="D87">
        <f>_darko_1_!G87 * 82/25</f>
        <v>5.5760000000000005</v>
      </c>
      <c r="E87">
        <f>_darko_1_!K87 * 82/25</f>
        <v>1.64</v>
      </c>
      <c r="F87">
        <f>_darko_1_!J87 * 82/25</f>
        <v>0.65600000000000014</v>
      </c>
      <c r="G87">
        <f>_darko_1_!O87*_darko_2_!O87 * 82/25</f>
        <v>6.0686559999999998</v>
      </c>
      <c r="H87">
        <f>_darko_1_!L87 * 82/25</f>
        <v>1.9679999999999997</v>
      </c>
      <c r="I87">
        <f>_darko_1_!N87 * 82/25</f>
        <v>3.6080000000000001</v>
      </c>
      <c r="J87">
        <f>_darko_2_!T87</f>
        <v>0.68600000000000005</v>
      </c>
      <c r="K87">
        <f>_darko_1_!M87 * 82/25</f>
        <v>24.6</v>
      </c>
      <c r="L87">
        <f>(_darko_2_!M87*(_darko_2_!L87-_darko_2_!N87) + _darko_2_!O87*_darko_2_!N87)/(_darko_2_!L87)</f>
        <v>0.40419355088153419</v>
      </c>
      <c r="M87">
        <f>INDEX(_raw_predictions_!M$2:M$474,MATCH(A87,_raw_predictions_!A$2:A$474,0))</f>
        <v>0.14392804358515299</v>
      </c>
    </row>
    <row r="88" spans="1:13">
      <c r="A88" t="str">
        <f>_darko_1_!A88</f>
        <v>Austin Reaves</v>
      </c>
      <c r="B88">
        <f>_darko_1_!F88 * 82/25</f>
        <v>30.832000000000004</v>
      </c>
      <c r="C88">
        <f>(_darko_1_!H88+_darko_1_!I88) * 82/25</f>
        <v>8.1999999999999993</v>
      </c>
      <c r="D88">
        <f>_darko_1_!G88 * 82/25</f>
        <v>8.5280000000000005</v>
      </c>
      <c r="E88">
        <f>_darko_1_!K88 * 82/25</f>
        <v>1.3120000000000003</v>
      </c>
      <c r="F88">
        <f>_darko_1_!J88 * 82/25</f>
        <v>0.65600000000000014</v>
      </c>
      <c r="G88">
        <f>_darko_1_!O88*_darko_2_!O88 * 82/25</f>
        <v>3.8697439999999999</v>
      </c>
      <c r="H88">
        <f>_darko_1_!L88 * 82/25</f>
        <v>3.6080000000000001</v>
      </c>
      <c r="I88">
        <f>_darko_1_!N88 * 82/25</f>
        <v>9.1839999999999993</v>
      </c>
      <c r="J88">
        <f>_darko_2_!T88</f>
        <v>0.83399999999999996</v>
      </c>
      <c r="K88">
        <f>_darko_1_!M88 * 82/25</f>
        <v>22.632000000000001</v>
      </c>
      <c r="L88">
        <f>(_darko_2_!M88*(_darko_2_!L88-_darko_2_!N88) + _darko_2_!O88*_darko_2_!N88)/(_darko_2_!L88)</f>
        <v>0.40993688501546249</v>
      </c>
      <c r="M88">
        <f>INDEX(_raw_predictions_!M$2:M$474,MATCH(A88,_raw_predictions_!A$2:A$474,0))</f>
        <v>0.124962170296952</v>
      </c>
    </row>
    <row r="89" spans="1:13">
      <c r="A89" t="str">
        <f>_darko_1_!A89</f>
        <v>Jalen Williams</v>
      </c>
      <c r="B89">
        <f>_darko_1_!F89 * 82/25</f>
        <v>30.175999999999998</v>
      </c>
      <c r="C89">
        <f>(_darko_1_!H89+_darko_1_!I89) * 82/25</f>
        <v>9.5120000000000022</v>
      </c>
      <c r="D89">
        <f>_darko_1_!G89 * 82/25</f>
        <v>6.8880000000000008</v>
      </c>
      <c r="E89">
        <f>_darko_1_!K89 * 82/25</f>
        <v>2.952</v>
      </c>
      <c r="F89">
        <f>_darko_1_!J89 * 82/25</f>
        <v>0.98399999999999987</v>
      </c>
      <c r="G89">
        <f>_darko_1_!O89*_darko_2_!O89 * 82/25</f>
        <v>2.7545440000000001</v>
      </c>
      <c r="H89">
        <f>_darko_1_!L89 * 82/25</f>
        <v>4.2640000000000002</v>
      </c>
      <c r="I89">
        <f>_darko_1_!N89 * 82/25</f>
        <v>5.9039999999999999</v>
      </c>
      <c r="J89">
        <f>_darko_2_!T89</f>
        <v>0.70899999999999996</v>
      </c>
      <c r="K89">
        <f>_darko_1_!M89 * 82/25</f>
        <v>23.616</v>
      </c>
      <c r="L89">
        <f>(_darko_2_!M89*(_darko_2_!L89-_darko_2_!N89) + _darko_2_!O89*_darko_2_!N89)/(_darko_2_!L89)</f>
        <v>0.42110425591544226</v>
      </c>
      <c r="M89">
        <f>INDEX(_raw_predictions_!M$2:M$474,MATCH(A89,_raw_predictions_!A$2:A$474,0))</f>
        <v>8.0434579180465607E-2</v>
      </c>
    </row>
    <row r="90" spans="1:13">
      <c r="A90" t="str">
        <f>_darko_1_!A90</f>
        <v>Alperen Sengun</v>
      </c>
      <c r="B90">
        <f>_darko_1_!F90 * 82/25</f>
        <v>30.175999999999998</v>
      </c>
      <c r="C90">
        <f>(_darko_1_!H90+_darko_1_!I90) * 82/25</f>
        <v>20.336000000000002</v>
      </c>
      <c r="D90">
        <f>_darko_1_!G90 * 82/25</f>
        <v>8.5280000000000005</v>
      </c>
      <c r="E90">
        <f>_darko_1_!K90 * 82/25</f>
        <v>2.2959999999999998</v>
      </c>
      <c r="F90">
        <f>_darko_1_!J90 * 82/25</f>
        <v>2.2959999999999998</v>
      </c>
      <c r="G90">
        <f>_darko_1_!O90*_darko_2_!O90 * 82/25</f>
        <v>1.118808</v>
      </c>
      <c r="H90">
        <f>_darko_1_!L90 * 82/25</f>
        <v>5.5760000000000005</v>
      </c>
      <c r="I90">
        <f>_darko_1_!N90 * 82/25</f>
        <v>8.8559999999999999</v>
      </c>
      <c r="J90">
        <f>_darko_2_!T90</f>
        <v>0.83799999999999997</v>
      </c>
      <c r="K90">
        <f>_darko_1_!M90 * 82/25</f>
        <v>22.632000000000001</v>
      </c>
      <c r="L90">
        <f>(_darko_2_!M90*(_darko_2_!L90-_darko_2_!N90) + _darko_2_!O90*_darko_2_!N90)/(_darko_2_!L90)</f>
        <v>0.44421549914105746</v>
      </c>
      <c r="M90">
        <f>INDEX(_raw_predictions_!M$2:M$474,MATCH(A90,_raw_predictions_!A$2:A$474,0))</f>
        <v>8.6516991220835296E-2</v>
      </c>
    </row>
    <row r="91" spans="1:13">
      <c r="A91" t="str">
        <f>_darko_1_!A91</f>
        <v>Cole Anthony</v>
      </c>
      <c r="B91">
        <f>_darko_1_!F91 * 82/25</f>
        <v>30.175999999999998</v>
      </c>
      <c r="C91">
        <f>(_darko_1_!H91+_darko_1_!I91) * 82/25</f>
        <v>11.48</v>
      </c>
      <c r="D91">
        <f>_darko_1_!G91 * 82/25</f>
        <v>8.8559999999999999</v>
      </c>
      <c r="E91">
        <f>_darko_1_!K91 * 82/25</f>
        <v>1.64</v>
      </c>
      <c r="F91">
        <f>_darko_1_!J91 * 82/25</f>
        <v>0.98399999999999987</v>
      </c>
      <c r="G91">
        <f>_darko_1_!O91*_darko_2_!O91 * 82/25</f>
        <v>3.2150560000000001</v>
      </c>
      <c r="H91">
        <f>_darko_1_!L91 * 82/25</f>
        <v>3.9359999999999995</v>
      </c>
      <c r="I91">
        <f>_darko_1_!N91 * 82/25</f>
        <v>6.56</v>
      </c>
      <c r="J91">
        <f>_darko_2_!T91</f>
        <v>0.76900000000000002</v>
      </c>
      <c r="K91">
        <f>_darko_1_!M91 * 82/25</f>
        <v>24.6</v>
      </c>
      <c r="L91">
        <f>(_darko_2_!M91*(_darko_2_!L91-_darko_2_!N91) + _darko_2_!O91*_darko_2_!N91)/(_darko_2_!L91)</f>
        <v>0.42005266367315258</v>
      </c>
      <c r="M91">
        <f>INDEX(_raw_predictions_!M$2:M$474,MATCH(A91,_raw_predictions_!A$2:A$474,0))</f>
        <v>0.134153565945653</v>
      </c>
    </row>
    <row r="92" spans="1:13">
      <c r="A92" t="str">
        <f>_darko_1_!A92</f>
        <v>Kyle Lowry</v>
      </c>
      <c r="B92">
        <f>_darko_1_!F92 * 82/25</f>
        <v>29.847999999999999</v>
      </c>
      <c r="C92">
        <f>(_darko_1_!H92+_darko_1_!I92) * 82/25</f>
        <v>10.823999999999998</v>
      </c>
      <c r="D92">
        <f>_darko_1_!G92 * 82/25</f>
        <v>14.432</v>
      </c>
      <c r="E92">
        <f>_darko_1_!K92 * 82/25</f>
        <v>2.6240000000000006</v>
      </c>
      <c r="F92">
        <f>_darko_1_!J92 * 82/25</f>
        <v>0.98399999999999987</v>
      </c>
      <c r="G92">
        <f>_darko_1_!O92*_darko_2_!O92 * 82/25</f>
        <v>4.4345600000000003</v>
      </c>
      <c r="H92">
        <f>_darko_1_!L92 * 82/25</f>
        <v>4.92</v>
      </c>
      <c r="I92">
        <f>_darko_1_!N92 * 82/25</f>
        <v>5.9039999999999999</v>
      </c>
      <c r="J92">
        <f>_darko_2_!T92</f>
        <v>0.68600000000000005</v>
      </c>
      <c r="K92">
        <f>_darko_1_!M92 * 82/25</f>
        <v>23.287999999999997</v>
      </c>
      <c r="L92">
        <f>(_darko_2_!M92*(_darko_2_!L92-_darko_2_!N92) + _darko_2_!O92*_darko_2_!N92)/(_darko_2_!L92)</f>
        <v>0.46273847569242699</v>
      </c>
      <c r="M92">
        <f>INDEX(_raw_predictions_!M$2:M$474,MATCH(A92,_raw_predictions_!A$2:A$474,0))</f>
        <v>0.18098734863679</v>
      </c>
    </row>
    <row r="93" spans="1:13">
      <c r="A93" t="str">
        <f>_darko_1_!A93</f>
        <v>P.J. Washington</v>
      </c>
      <c r="B93">
        <f>_darko_1_!F93 * 82/25</f>
        <v>29.52</v>
      </c>
      <c r="C93">
        <f>(_darko_1_!H93+_darko_1_!I93) * 82/25</f>
        <v>9.5119999999999987</v>
      </c>
      <c r="D93">
        <f>_darko_1_!G93 * 82/25</f>
        <v>4.2640000000000002</v>
      </c>
      <c r="E93">
        <f>_darko_1_!K93 * 82/25</f>
        <v>1.64</v>
      </c>
      <c r="F93">
        <f>_darko_1_!J93 * 82/25</f>
        <v>1.64</v>
      </c>
      <c r="G93">
        <f>_darko_1_!O93*_darko_2_!O93 * 82/25</f>
        <v>3.7500239999999998</v>
      </c>
      <c r="H93">
        <f>_darko_1_!L93 * 82/25</f>
        <v>3.28</v>
      </c>
      <c r="I93">
        <f>_darko_1_!N93 * 82/25</f>
        <v>4.92</v>
      </c>
      <c r="J93">
        <f>_darko_2_!T93</f>
        <v>0.60799999999999998</v>
      </c>
      <c r="K93">
        <f>_darko_1_!M93 * 82/25</f>
        <v>26.24</v>
      </c>
      <c r="L93">
        <f>(_darko_2_!M93*(_darko_2_!L93-_darko_2_!N93) + _darko_2_!O93*_darko_2_!N93)/(_darko_2_!L93)</f>
        <v>0.53401572327044033</v>
      </c>
      <c r="M93">
        <f>INDEX(_raw_predictions_!M$2:M$474,MATCH(A93,_raw_predictions_!A$2:A$474,0))</f>
        <v>0.13807058703929501</v>
      </c>
    </row>
    <row r="94" spans="1:13">
      <c r="A94" t="str">
        <f>_darko_1_!A94</f>
        <v>De'Andre Hunter</v>
      </c>
      <c r="B94">
        <f>_darko_1_!F94 * 82/25</f>
        <v>29.52</v>
      </c>
      <c r="C94">
        <f>(_darko_1_!H94+_darko_1_!I94) * 82/25</f>
        <v>9.5119999999999987</v>
      </c>
      <c r="D94">
        <f>_darko_1_!G94 * 82/25</f>
        <v>2.952</v>
      </c>
      <c r="E94">
        <f>_darko_1_!K94 * 82/25</f>
        <v>1.3120000000000003</v>
      </c>
      <c r="F94">
        <f>_darko_1_!J94 * 82/25</f>
        <v>0.65600000000000014</v>
      </c>
      <c r="G94">
        <f>_darko_1_!O94*_darko_2_!O94 * 82/25</f>
        <v>3.7365759999999999</v>
      </c>
      <c r="H94">
        <f>_darko_1_!L94 * 82/25</f>
        <v>2.2959999999999998</v>
      </c>
      <c r="I94">
        <f>_darko_1_!N94 * 82/25</f>
        <v>5.5760000000000005</v>
      </c>
      <c r="J94">
        <f>_darko_2_!T94</f>
        <v>0.72899999999999998</v>
      </c>
      <c r="K94">
        <f>_darko_1_!M94 * 82/25</f>
        <v>23.944000000000003</v>
      </c>
      <c r="L94">
        <f>(_darko_2_!M94*(_darko_2_!L94-_darko_2_!N94) + _darko_2_!O94*_darko_2_!N94)/(_darko_2_!L94)</f>
        <v>0.4067665912518853</v>
      </c>
      <c r="M94">
        <f>INDEX(_raw_predictions_!M$2:M$474,MATCH(A94,_raw_predictions_!A$2:A$474,0))</f>
        <v>0.157439041874642</v>
      </c>
    </row>
    <row r="95" spans="1:13">
      <c r="A95" t="str">
        <f>_darko_1_!A95</f>
        <v>Luguentz Dort</v>
      </c>
      <c r="B95">
        <f>_darko_1_!F95 * 82/25</f>
        <v>28.535999999999998</v>
      </c>
      <c r="C95">
        <f>(_darko_1_!H95+_darko_1_!I95) * 82/25</f>
        <v>10.496000000000002</v>
      </c>
      <c r="D95">
        <f>_darko_1_!G95 * 82/25</f>
        <v>3.9359999999999995</v>
      </c>
      <c r="E95">
        <f>_darko_1_!K95 * 82/25</f>
        <v>1.9679999999999997</v>
      </c>
      <c r="F95">
        <f>_darko_1_!J95 * 82/25</f>
        <v>0.65600000000000014</v>
      </c>
      <c r="G95">
        <f>_darko_1_!O95*_darko_2_!O95 * 82/25</f>
        <v>2.4140799999999998</v>
      </c>
      <c r="H95">
        <f>_darko_1_!L95 * 82/25</f>
        <v>2.6240000000000006</v>
      </c>
      <c r="I95">
        <f>_darko_1_!N95 * 82/25</f>
        <v>7.871999999999999</v>
      </c>
      <c r="J95">
        <f>_darko_2_!T95</f>
        <v>0.501</v>
      </c>
      <c r="K95">
        <f>_darko_1_!M95 * 82/25</f>
        <v>23.287999999999997</v>
      </c>
      <c r="L95">
        <f>(_darko_2_!M95*(_darko_2_!L95-_darko_2_!N95) + _darko_2_!O95*_darko_2_!N95)/(_darko_2_!L95)</f>
        <v>0.5401806981519508</v>
      </c>
      <c r="M95">
        <f>INDEX(_raw_predictions_!M$2:M$474,MATCH(A95,_raw_predictions_!A$2:A$474,0))</f>
        <v>0.121160908055668</v>
      </c>
    </row>
    <row r="96" spans="1:13">
      <c r="A96" t="str">
        <f>_darko_1_!A96</f>
        <v>Tobias Harris</v>
      </c>
      <c r="B96">
        <f>_darko_1_!F96 * 82/25</f>
        <v>28.207999999999998</v>
      </c>
      <c r="C96">
        <f>(_darko_1_!H96+_darko_1_!I96) * 82/25</f>
        <v>12.792</v>
      </c>
      <c r="D96">
        <f>_darko_1_!G96 * 82/25</f>
        <v>4.2640000000000002</v>
      </c>
      <c r="E96">
        <f>_darko_1_!K96 * 82/25</f>
        <v>1.64</v>
      </c>
      <c r="F96">
        <f>_darko_1_!J96 * 82/25</f>
        <v>0.98399999999999987</v>
      </c>
      <c r="G96">
        <f>_darko_1_!O96*_darko_2_!O96 * 82/25</f>
        <v>2.0581999999999998</v>
      </c>
      <c r="H96">
        <f>_darko_1_!L96 * 82/25</f>
        <v>2.2959999999999998</v>
      </c>
      <c r="I96">
        <f>_darko_1_!N96 * 82/25</f>
        <v>3.9359999999999995</v>
      </c>
      <c r="J96">
        <f>_darko_2_!T96</f>
        <v>0.61899999999999999</v>
      </c>
      <c r="K96">
        <f>_darko_1_!M96 * 82/25</f>
        <v>21.32</v>
      </c>
      <c r="L96">
        <f>(_darko_2_!M96*(_darko_2_!L96-_darko_2_!N96) + _darko_2_!O96*_darko_2_!N96)/(_darko_2_!L96)</f>
        <v>0.45261381842456611</v>
      </c>
      <c r="M96">
        <f>INDEX(_raw_predictions_!M$2:M$474,MATCH(A96,_raw_predictions_!A$2:A$474,0))</f>
        <v>0.114074634874992</v>
      </c>
    </row>
    <row r="97" spans="1:13">
      <c r="A97" t="str">
        <f>_darko_1_!A97</f>
        <v>Kelly Olynyk</v>
      </c>
      <c r="B97">
        <f>_darko_1_!F97 * 82/25</f>
        <v>28.207999999999998</v>
      </c>
      <c r="C97">
        <f>(_darko_1_!H97+_darko_1_!I97) * 82/25</f>
        <v>16.071999999999999</v>
      </c>
      <c r="D97">
        <f>_darko_1_!G97 * 82/25</f>
        <v>8.5280000000000005</v>
      </c>
      <c r="E97">
        <f>_darko_1_!K97 * 82/25</f>
        <v>1.9679999999999997</v>
      </c>
      <c r="F97">
        <f>_darko_1_!J97 * 82/25</f>
        <v>1.3120000000000003</v>
      </c>
      <c r="G97">
        <f>_darko_1_!O97*_darko_2_!O97 * 82/25</f>
        <v>2.7716000000000003</v>
      </c>
      <c r="H97">
        <f>_darko_1_!L97 * 82/25</f>
        <v>5.5760000000000005</v>
      </c>
      <c r="I97">
        <f>_darko_1_!N97 * 82/25</f>
        <v>8.8559999999999999</v>
      </c>
      <c r="J97">
        <f>_darko_2_!T97</f>
        <v>0.79800000000000004</v>
      </c>
      <c r="K97">
        <f>_darko_1_!M97 * 82/25</f>
        <v>20.664000000000001</v>
      </c>
      <c r="L97">
        <f>(_darko_2_!M97*(_darko_2_!L97-_darko_2_!N97) + _darko_2_!O97*_darko_2_!N97)/(_darko_2_!L97)</f>
        <v>0.41523363964273446</v>
      </c>
      <c r="M97">
        <f>INDEX(_raw_predictions_!M$2:M$474,MATCH(A97,_raw_predictions_!A$2:A$474,0))</f>
        <v>0.142211443736559</v>
      </c>
    </row>
    <row r="98" spans="1:13">
      <c r="A98" t="str">
        <f>_darko_1_!A98</f>
        <v>Jabari Smith Jr.</v>
      </c>
      <c r="B98">
        <f>_darko_1_!F98 * 82/25</f>
        <v>28.207999999999998</v>
      </c>
      <c r="C98">
        <f>(_darko_1_!H98+_darko_1_!I98) * 82/25</f>
        <v>15.744000000000003</v>
      </c>
      <c r="D98">
        <f>_darko_1_!G98 * 82/25</f>
        <v>3.28</v>
      </c>
      <c r="E98">
        <f>_darko_1_!K98 * 82/25</f>
        <v>1.3120000000000003</v>
      </c>
      <c r="F98">
        <f>_darko_1_!J98 * 82/25</f>
        <v>1.9679999999999997</v>
      </c>
      <c r="G98">
        <f>_darko_1_!O98*_darko_2_!O98 * 82/25</f>
        <v>2.9572479999999994</v>
      </c>
      <c r="H98">
        <f>_darko_1_!L98 * 82/25</f>
        <v>2.952</v>
      </c>
      <c r="I98">
        <f>_darko_1_!N98 * 82/25</f>
        <v>6.56</v>
      </c>
      <c r="J98">
        <f>_darko_2_!T98</f>
        <v>0.84099999999999997</v>
      </c>
      <c r="K98">
        <f>_darko_1_!M98 * 82/25</f>
        <v>22.96</v>
      </c>
      <c r="L98">
        <f>(_darko_2_!M98*(_darko_2_!L98-_darko_2_!N98) + _darko_2_!O98*_darko_2_!N98)/(_darko_2_!L98)</f>
        <v>0.46600704194162718</v>
      </c>
      <c r="M98">
        <f>INDEX(_raw_predictions_!M$2:M$474,MATCH(A98,_raw_predictions_!A$2:A$474,0))</f>
        <v>8.1224167905876998E-2</v>
      </c>
    </row>
    <row r="99" spans="1:13">
      <c r="A99" t="str">
        <f>_darko_1_!A99</f>
        <v>Jeremy Sochan</v>
      </c>
      <c r="B99">
        <f>_darko_1_!F99 * 82/25</f>
        <v>28.207999999999998</v>
      </c>
      <c r="C99">
        <f>(_darko_1_!H99+_darko_1_!I99) * 82/25</f>
        <v>12.464</v>
      </c>
      <c r="D99">
        <f>_darko_1_!G99 * 82/25</f>
        <v>5.5760000000000005</v>
      </c>
      <c r="E99">
        <f>_darko_1_!K99 * 82/25</f>
        <v>1.64</v>
      </c>
      <c r="F99">
        <f>_darko_1_!J99 * 82/25</f>
        <v>0.98399999999999987</v>
      </c>
      <c r="G99">
        <f>_darko_1_!O99*_darko_2_!O99 * 82/25</f>
        <v>2.6410559999999998</v>
      </c>
      <c r="H99">
        <f>_darko_1_!L99 * 82/25</f>
        <v>3.9359999999999995</v>
      </c>
      <c r="I99">
        <f>_darko_1_!N99 * 82/25</f>
        <v>5.9039999999999999</v>
      </c>
      <c r="J99">
        <f>_darko_2_!T99</f>
        <v>0.84</v>
      </c>
      <c r="K99">
        <f>_darko_1_!M99 * 82/25</f>
        <v>24.6</v>
      </c>
      <c r="L99">
        <f>(_darko_2_!M99*(_darko_2_!L99-_darko_2_!N99) + _darko_2_!O99*_darko_2_!N99)/(_darko_2_!L99)</f>
        <v>0.45056358164033111</v>
      </c>
      <c r="M99">
        <f>INDEX(_raw_predictions_!M$2:M$474,MATCH(A99,_raw_predictions_!A$2:A$474,0))</f>
        <v>0.117510358384421</v>
      </c>
    </row>
    <row r="100" spans="1:13">
      <c r="A100" t="str">
        <f>_darko_1_!A100</f>
        <v>Cade Cunningham</v>
      </c>
      <c r="B100">
        <f>_darko_1_!F100 * 82/25</f>
        <v>27.88</v>
      </c>
      <c r="C100">
        <f>(_darko_1_!H100+_darko_1_!I100) * 82/25</f>
        <v>9.1839999999999993</v>
      </c>
      <c r="D100">
        <f>_darko_1_!G100 * 82/25</f>
        <v>7.871999999999999</v>
      </c>
      <c r="E100">
        <f>_darko_1_!K100 * 82/25</f>
        <v>1.64</v>
      </c>
      <c r="F100">
        <f>_darko_1_!J100 * 82/25</f>
        <v>0.98399999999999987</v>
      </c>
      <c r="G100">
        <f>_darko_1_!O100*_darko_2_!O100 * 82/25</f>
        <v>2.7634000000000003</v>
      </c>
      <c r="H100">
        <f>_darko_1_!L100 * 82/25</f>
        <v>4.2640000000000002</v>
      </c>
      <c r="I100">
        <f>_darko_1_!N100 * 82/25</f>
        <v>5.2480000000000011</v>
      </c>
      <c r="J100">
        <f>_darko_2_!T100</f>
        <v>0.66800000000000004</v>
      </c>
      <c r="K100">
        <f>_darko_1_!M100 * 82/25</f>
        <v>23.616</v>
      </c>
      <c r="L100">
        <f>(_darko_2_!M100*(_darko_2_!L100-_darko_2_!N100) + _darko_2_!O100*_darko_2_!N100)/(_darko_2_!L100)</f>
        <v>0.57066843631985109</v>
      </c>
      <c r="M100">
        <f>INDEX(_raw_predictions_!M$2:M$474,MATCH(A100,_raw_predictions_!A$2:A$474,0))</f>
        <v>0.204678382368017</v>
      </c>
    </row>
    <row r="101" spans="1:13">
      <c r="A101" t="str">
        <f>_darko_1_!A101</f>
        <v>Wendell Carter Jr.</v>
      </c>
      <c r="B101">
        <f>_darko_1_!F101 * 82/25</f>
        <v>27.552000000000003</v>
      </c>
      <c r="C101">
        <f>(_darko_1_!H101+_darko_1_!I101) * 82/25</f>
        <v>17.712</v>
      </c>
      <c r="D101">
        <f>_darko_1_!G101 * 82/25</f>
        <v>3.9359999999999995</v>
      </c>
      <c r="E101">
        <f>_darko_1_!K101 * 82/25</f>
        <v>1.3120000000000003</v>
      </c>
      <c r="F101">
        <f>_darko_1_!J101 * 82/25</f>
        <v>1.3120000000000003</v>
      </c>
      <c r="G101">
        <f>_darko_1_!O101*_darko_2_!O101 * 82/25</f>
        <v>3.5893040000000003</v>
      </c>
      <c r="H101">
        <f>_darko_1_!L101 * 82/25</f>
        <v>2.952</v>
      </c>
      <c r="I101">
        <f>_darko_1_!N101 * 82/25</f>
        <v>6.2319999999999993</v>
      </c>
      <c r="J101">
        <f>_darko_2_!T101</f>
        <v>0.81499999999999995</v>
      </c>
      <c r="K101">
        <f>_darko_1_!M101 * 82/25</f>
        <v>21.32</v>
      </c>
      <c r="L101">
        <f>(_darko_2_!M101*(_darko_2_!L101-_darko_2_!N101) + _darko_2_!O101*_darko_2_!N101)/(_darko_2_!L101)</f>
        <v>0.45828805336567618</v>
      </c>
      <c r="M101">
        <f>INDEX(_raw_predictions_!M$2:M$474,MATCH(A101,_raw_predictions_!A$2:A$474,0))</f>
        <v>0.15583526497799699</v>
      </c>
    </row>
    <row r="102" spans="1:13">
      <c r="A102" t="str">
        <f>_darko_1_!A102</f>
        <v>Rudy Gobert</v>
      </c>
      <c r="B102">
        <f>_darko_1_!F102 * 82/25</f>
        <v>27.224</v>
      </c>
      <c r="C102">
        <f>(_darko_1_!H102+_darko_1_!I102) * 82/25</f>
        <v>26.567999999999998</v>
      </c>
      <c r="D102">
        <f>_darko_1_!G102 * 82/25</f>
        <v>3.6080000000000001</v>
      </c>
      <c r="E102">
        <f>_darko_1_!K102 * 82/25</f>
        <v>1.3120000000000003</v>
      </c>
      <c r="F102">
        <f>_darko_1_!J102 * 82/25</f>
        <v>3.28</v>
      </c>
      <c r="G102">
        <f>_darko_1_!O102*_darko_2_!O102 * 82/25</f>
        <v>0.34439999999999998</v>
      </c>
      <c r="H102">
        <f>_darko_1_!L102 * 82/25</f>
        <v>3.9359999999999995</v>
      </c>
      <c r="I102">
        <f>_darko_1_!N102 * 82/25</f>
        <v>11.808</v>
      </c>
      <c r="J102">
        <f>_darko_2_!T102</f>
        <v>0.745</v>
      </c>
      <c r="K102">
        <f>_darko_1_!M102 * 82/25</f>
        <v>17.384</v>
      </c>
      <c r="L102">
        <f>(_darko_2_!M102*(_darko_2_!L102-_darko_2_!N102) + _darko_2_!O102*_darko_2_!N102)/(_darko_2_!L102)</f>
        <v>0.49825832923832919</v>
      </c>
      <c r="M102">
        <f>INDEX(_raw_predictions_!M$2:M$474,MATCH(A102,_raw_predictions_!A$2:A$474,0))</f>
        <v>0.102025450434269</v>
      </c>
    </row>
    <row r="103" spans="1:13">
      <c r="A103" t="str">
        <f>_darko_1_!A103</f>
        <v>Malaki Branham</v>
      </c>
      <c r="B103">
        <f>_darko_1_!F103 * 82/25</f>
        <v>27.224</v>
      </c>
      <c r="C103">
        <f>(_darko_1_!H103+_darko_1_!I103) * 82/25</f>
        <v>7.2159999999999993</v>
      </c>
      <c r="D103">
        <f>_darko_1_!G103 * 82/25</f>
        <v>3.9359999999999995</v>
      </c>
      <c r="E103">
        <f>_darko_1_!K103 * 82/25</f>
        <v>1.3120000000000003</v>
      </c>
      <c r="F103">
        <f>_darko_1_!J103 * 82/25</f>
        <v>0.32800000000000007</v>
      </c>
      <c r="G103">
        <f>_darko_1_!O103*_darko_2_!O103 * 82/25</f>
        <v>2.9598719999999998</v>
      </c>
      <c r="H103">
        <f>_darko_1_!L103 * 82/25</f>
        <v>2.6240000000000006</v>
      </c>
      <c r="I103">
        <f>_darko_1_!N103 * 82/25</f>
        <v>3.6080000000000001</v>
      </c>
      <c r="J103">
        <f>_darko_2_!T103</f>
        <v>0.71</v>
      </c>
      <c r="K103">
        <f>_darko_1_!M103 * 82/25</f>
        <v>24.272000000000002</v>
      </c>
      <c r="L103">
        <f>(_darko_2_!M103*(_darko_2_!L103-_darko_2_!N103) + _darko_2_!O103*_darko_2_!N103)/(_darko_2_!L103)</f>
        <v>0.59106817560548897</v>
      </c>
      <c r="M103">
        <f>INDEX(_raw_predictions_!M$2:M$474,MATCH(A103,_raw_predictions_!A$2:A$474,0))</f>
        <v>0.133292312403471</v>
      </c>
    </row>
    <row r="104" spans="1:13">
      <c r="A104" t="str">
        <f>_darko_1_!A104</f>
        <v>Mike Conley</v>
      </c>
      <c r="B104">
        <f>_darko_1_!F104 * 82/25</f>
        <v>26.896000000000001</v>
      </c>
      <c r="C104">
        <f>(_darko_1_!H104+_darko_1_!I104) * 82/25</f>
        <v>6.56</v>
      </c>
      <c r="D104">
        <f>_darko_1_!G104 * 82/25</f>
        <v>11.152000000000001</v>
      </c>
      <c r="E104">
        <f>_darko_1_!K104 * 82/25</f>
        <v>2.6240000000000006</v>
      </c>
      <c r="F104">
        <f>_darko_1_!J104 * 82/25</f>
        <v>0.65600000000000014</v>
      </c>
      <c r="G104">
        <f>_darko_1_!O104*_darko_2_!O104 * 82/25</f>
        <v>3.8966400000000005</v>
      </c>
      <c r="H104">
        <f>_darko_1_!L104 * 82/25</f>
        <v>3.28</v>
      </c>
      <c r="I104">
        <f>_darko_1_!N104 * 82/25</f>
        <v>5.5760000000000005</v>
      </c>
      <c r="J104">
        <f>_darko_2_!T104</f>
        <v>0.73399999999999999</v>
      </c>
      <c r="K104">
        <f>_darko_1_!M104 * 82/25</f>
        <v>18.367999999999999</v>
      </c>
      <c r="L104">
        <f>(_darko_2_!M104*(_darko_2_!L104-_darko_2_!N104) + _darko_2_!O104*_darko_2_!N104)/(_darko_2_!L104)</f>
        <v>0.47925653161681175</v>
      </c>
      <c r="M104">
        <f>INDEX(_raw_predictions_!M$2:M$474,MATCH(A104,_raw_predictions_!A$2:A$474,0))</f>
        <v>0.135632186523337</v>
      </c>
    </row>
    <row r="105" spans="1:13">
      <c r="A105" t="str">
        <f>_darko_1_!A105</f>
        <v>Tim Hardaway Jr.</v>
      </c>
      <c r="B105">
        <f>_darko_1_!F105 * 82/25</f>
        <v>26.896000000000001</v>
      </c>
      <c r="C105">
        <f>(_darko_1_!H105+_darko_1_!I105) * 82/25</f>
        <v>7.2160000000000002</v>
      </c>
      <c r="D105">
        <f>_darko_1_!G105 * 82/25</f>
        <v>3.9359999999999995</v>
      </c>
      <c r="E105">
        <f>_darko_1_!K105 * 82/25</f>
        <v>1.3120000000000003</v>
      </c>
      <c r="F105">
        <f>_darko_1_!J105 * 82/25</f>
        <v>0.32800000000000007</v>
      </c>
      <c r="G105">
        <f>_darko_1_!O105*_darko_2_!O105 * 82/25</f>
        <v>5.3254080000000013</v>
      </c>
      <c r="H105">
        <f>_darko_1_!L105 * 82/25</f>
        <v>1.64</v>
      </c>
      <c r="I105">
        <f>_darko_1_!N105 * 82/25</f>
        <v>4.5919999999999996</v>
      </c>
      <c r="J105">
        <f>_darko_2_!T105</f>
        <v>0.72199999999999998</v>
      </c>
      <c r="K105">
        <f>_darko_1_!M105 * 82/25</f>
        <v>21.975999999999999</v>
      </c>
      <c r="L105">
        <f>(_darko_2_!M105*(_darko_2_!L105-_darko_2_!N105) + _darko_2_!O105*_darko_2_!N105)/(_darko_2_!L105)</f>
        <v>0.43461054897739504</v>
      </c>
      <c r="M105">
        <f>INDEX(_raw_predictions_!M$2:M$474,MATCH(A105,_raw_predictions_!A$2:A$474,0))</f>
        <v>0.12689876262546401</v>
      </c>
    </row>
    <row r="106" spans="1:13">
      <c r="A106" t="str">
        <f>_darko_1_!A106</f>
        <v>Gordon Hayward</v>
      </c>
      <c r="B106">
        <f>_darko_1_!F106 * 82/25</f>
        <v>26.567999999999998</v>
      </c>
      <c r="C106">
        <f>(_darko_1_!H106+_darko_1_!I106) * 82/25</f>
        <v>8.1999999999999993</v>
      </c>
      <c r="D106">
        <f>_darko_1_!G106 * 82/25</f>
        <v>7.2160000000000002</v>
      </c>
      <c r="E106">
        <f>_darko_1_!K106 * 82/25</f>
        <v>1.64</v>
      </c>
      <c r="F106">
        <f>_darko_1_!J106 * 82/25</f>
        <v>0.65600000000000014</v>
      </c>
      <c r="G106">
        <f>_darko_1_!O106*_darko_2_!O106 * 82/25</f>
        <v>1.894528</v>
      </c>
      <c r="H106">
        <f>_darko_1_!L106 * 82/25</f>
        <v>3.6080000000000001</v>
      </c>
      <c r="I106">
        <f>_darko_1_!N106 * 82/25</f>
        <v>5.9039999999999999</v>
      </c>
      <c r="J106">
        <f>_darko_2_!T106</f>
        <v>0.66300000000000003</v>
      </c>
      <c r="K106">
        <f>_darko_1_!M106 * 82/25</f>
        <v>20.992000000000004</v>
      </c>
      <c r="L106">
        <f>(_darko_2_!M106*(_darko_2_!L106-_darko_2_!N106) + _darko_2_!O106*_darko_2_!N106)/(_darko_2_!L106)</f>
        <v>0.60132380571657007</v>
      </c>
      <c r="M106">
        <f>INDEX(_raw_predictions_!M$2:M$474,MATCH(A106,_raw_predictions_!A$2:A$474,0))</f>
        <v>0.191517959900049</v>
      </c>
    </row>
    <row r="107" spans="1:13">
      <c r="A107" t="str">
        <f>_darko_1_!A107</f>
        <v>Buddy Hield</v>
      </c>
      <c r="B107">
        <f>_darko_1_!F107 * 82/25</f>
        <v>26.24</v>
      </c>
      <c r="C107">
        <f>(_darko_1_!H107+_darko_1_!I107) * 82/25</f>
        <v>8.8559999999999999</v>
      </c>
      <c r="D107">
        <f>_darko_1_!G107 * 82/25</f>
        <v>4.5919999999999996</v>
      </c>
      <c r="E107">
        <f>_darko_1_!K107 * 82/25</f>
        <v>1.64</v>
      </c>
      <c r="F107">
        <f>_darko_1_!J107 * 82/25</f>
        <v>0.65600000000000014</v>
      </c>
      <c r="G107">
        <f>_darko_1_!O107*_darko_2_!O107 * 82/25</f>
        <v>5.0144640000000003</v>
      </c>
      <c r="H107">
        <f>_darko_1_!L107 * 82/25</f>
        <v>2.952</v>
      </c>
      <c r="I107">
        <f>_darko_1_!N107 * 82/25</f>
        <v>2.952</v>
      </c>
      <c r="J107">
        <f>_darko_2_!T107</f>
        <v>0.70099999999999996</v>
      </c>
      <c r="K107">
        <f>_darko_1_!M107 * 82/25</f>
        <v>20.664000000000001</v>
      </c>
      <c r="L107">
        <f>(_darko_2_!M107*(_darko_2_!L107-_darko_2_!N107) + _darko_2_!O107*_darko_2_!N107)/(_darko_2_!L107)</f>
        <v>0.43387040303976121</v>
      </c>
      <c r="M107">
        <f>INDEX(_raw_predictions_!M$2:M$474,MATCH(A107,_raw_predictions_!A$2:A$474,0))</f>
        <v>8.6861000616396997E-2</v>
      </c>
    </row>
    <row r="108" spans="1:13">
      <c r="A108" t="str">
        <f>_darko_1_!A108</f>
        <v>Jonas Valanciunas</v>
      </c>
      <c r="B108">
        <f>_darko_1_!F108 * 82/25</f>
        <v>26.24</v>
      </c>
      <c r="C108">
        <f>(_darko_1_!H108+_darko_1_!I108) * 82/25</f>
        <v>22.632000000000001</v>
      </c>
      <c r="D108">
        <f>_darko_1_!G108 * 82/25</f>
        <v>3.6080000000000001</v>
      </c>
      <c r="E108">
        <f>_darko_1_!K108 * 82/25</f>
        <v>0.65600000000000014</v>
      </c>
      <c r="F108">
        <f>_darko_1_!J108 * 82/25</f>
        <v>1.64</v>
      </c>
      <c r="G108">
        <f>_darko_1_!O108*_darko_2_!O108 * 82/25</f>
        <v>0.91315199999999985</v>
      </c>
      <c r="H108">
        <f>_darko_1_!L108 * 82/25</f>
        <v>3.9359999999999995</v>
      </c>
      <c r="I108">
        <f>_darko_1_!N108 * 82/25</f>
        <v>5.9039999999999999</v>
      </c>
      <c r="J108">
        <f>_darko_2_!T108</f>
        <v>0.73799999999999999</v>
      </c>
      <c r="K108">
        <f>_darko_1_!M108 * 82/25</f>
        <v>20.336000000000002</v>
      </c>
      <c r="L108">
        <f>(_darko_2_!M108*(_darko_2_!L108-_darko_2_!N108) + _darko_2_!O108*_darko_2_!N108)/(_darko_2_!L108)</f>
        <v>0.41652493883868391</v>
      </c>
      <c r="M108">
        <f>INDEX(_raw_predictions_!M$2:M$474,MATCH(A108,_raw_predictions_!A$2:A$474,0))</f>
        <v>0.120422451693263</v>
      </c>
    </row>
    <row r="109" spans="1:13">
      <c r="A109" t="str">
        <f>_darko_1_!A109</f>
        <v>Kenyon Martin Jr.</v>
      </c>
      <c r="B109">
        <f>_darko_1_!F109 * 82/25</f>
        <v>26.24</v>
      </c>
      <c r="C109">
        <f>(_darko_1_!H109+_darko_1_!I109) * 82/25</f>
        <v>11.152000000000001</v>
      </c>
      <c r="D109">
        <f>_darko_1_!G109 * 82/25</f>
        <v>2.952</v>
      </c>
      <c r="E109">
        <f>_darko_1_!K109 * 82/25</f>
        <v>1.3120000000000003</v>
      </c>
      <c r="F109">
        <f>_darko_1_!J109 * 82/25</f>
        <v>0.98399999999999987</v>
      </c>
      <c r="G109">
        <f>_darko_1_!O109*_darko_2_!O109 * 82/25</f>
        <v>1.8682879999999999</v>
      </c>
      <c r="H109">
        <f>_darko_1_!L109 * 82/25</f>
        <v>2.2959999999999998</v>
      </c>
      <c r="I109">
        <f>_darko_1_!N109 * 82/25</f>
        <v>6.2319999999999993</v>
      </c>
      <c r="J109">
        <f>_darko_2_!T109</f>
        <v>0.84899999999999998</v>
      </c>
      <c r="K109">
        <f>_darko_1_!M109 * 82/25</f>
        <v>18.367999999999999</v>
      </c>
      <c r="L109">
        <f>(_darko_2_!M109*(_darko_2_!L109-_darko_2_!N109) + _darko_2_!O109*_darko_2_!N109)/(_darko_2_!L109)</f>
        <v>0.40656805300550813</v>
      </c>
      <c r="M109">
        <f>INDEX(_raw_predictions_!M$2:M$474,MATCH(A109,_raw_predictions_!A$2:A$474,0))</f>
        <v>0.10279231863568</v>
      </c>
    </row>
    <row r="110" spans="1:13">
      <c r="A110" t="str">
        <f>_darko_1_!A110</f>
        <v>Chris Paul</v>
      </c>
      <c r="B110">
        <f>_darko_1_!F110 * 82/25</f>
        <v>25.912000000000003</v>
      </c>
      <c r="C110">
        <f>(_darko_1_!H110+_darko_1_!I110) * 82/25</f>
        <v>8.1999999999999993</v>
      </c>
      <c r="D110">
        <f>_darko_1_!G110 * 82/25</f>
        <v>13.776000000000002</v>
      </c>
      <c r="E110">
        <f>_darko_1_!K110 * 82/25</f>
        <v>2.952</v>
      </c>
      <c r="F110">
        <f>_darko_1_!J110 * 82/25</f>
        <v>0.65600000000000014</v>
      </c>
      <c r="G110">
        <f>_darko_1_!O110*_darko_2_!O110 * 82/25</f>
        <v>3.3246079999999996</v>
      </c>
      <c r="H110">
        <f>_darko_1_!L110 * 82/25</f>
        <v>3.6080000000000001</v>
      </c>
      <c r="I110">
        <f>_darko_1_!N110 * 82/25</f>
        <v>4.5919999999999996</v>
      </c>
      <c r="J110">
        <f>_darko_2_!T110</f>
        <v>0.79700000000000004</v>
      </c>
      <c r="K110">
        <f>_darko_1_!M110 * 82/25</f>
        <v>21.647999999999996</v>
      </c>
      <c r="L110">
        <f>(_darko_2_!M110*(_darko_2_!L110-_darko_2_!N110) + _darko_2_!O110*_darko_2_!N110)/(_darko_2_!L110)</f>
        <v>0.39661773609544726</v>
      </c>
      <c r="M110">
        <f>INDEX(_raw_predictions_!M$2:M$474,MATCH(A110,_raw_predictions_!A$2:A$474,0))</f>
        <v>0.16354833347274</v>
      </c>
    </row>
    <row r="111" spans="1:13">
      <c r="A111" t="str">
        <f>_darko_1_!A111</f>
        <v>Killian Hayes</v>
      </c>
      <c r="B111">
        <f>_darko_1_!F111 * 82/25</f>
        <v>25.912000000000003</v>
      </c>
      <c r="C111">
        <f>(_darko_1_!H111+_darko_1_!I111) * 82/25</f>
        <v>7.2159999999999993</v>
      </c>
      <c r="D111">
        <f>_darko_1_!G111 * 82/25</f>
        <v>12.463999999999999</v>
      </c>
      <c r="E111">
        <f>_darko_1_!K111 * 82/25</f>
        <v>2.952</v>
      </c>
      <c r="F111">
        <f>_darko_1_!J111 * 82/25</f>
        <v>0.98399999999999987</v>
      </c>
      <c r="G111">
        <f>_darko_1_!O111*_darko_2_!O111 * 82/25</f>
        <v>3.0359679999999996</v>
      </c>
      <c r="H111">
        <f>_darko_1_!L111 * 82/25</f>
        <v>5.2480000000000011</v>
      </c>
      <c r="I111">
        <f>_darko_1_!N111 * 82/25</f>
        <v>5.5760000000000005</v>
      </c>
      <c r="J111">
        <f>_darko_2_!T111</f>
        <v>0.76500000000000001</v>
      </c>
      <c r="K111">
        <f>_darko_1_!M111 * 82/25</f>
        <v>24.272000000000002</v>
      </c>
      <c r="L111">
        <f>(_darko_2_!M111*(_darko_2_!L111-_darko_2_!N111) + _darko_2_!O111*_darko_2_!N111)/(_darko_2_!L111)</f>
        <v>0.38999352750809058</v>
      </c>
      <c r="M111">
        <f>INDEX(_raw_predictions_!M$2:M$474,MATCH(A111,_raw_predictions_!A$2:A$474,0))</f>
        <v>0.191698110504672</v>
      </c>
    </row>
    <row r="112" spans="1:13">
      <c r="A112" t="str">
        <f>_darko_1_!A112</f>
        <v>Talen Horton-Tucker</v>
      </c>
      <c r="B112">
        <f>_darko_1_!F112 * 82/25</f>
        <v>25.584</v>
      </c>
      <c r="C112">
        <f>(_darko_1_!H112+_darko_1_!I112) * 82/25</f>
        <v>6.8880000000000008</v>
      </c>
      <c r="D112">
        <f>_darko_1_!G112 * 82/25</f>
        <v>8.1999999999999993</v>
      </c>
      <c r="E112">
        <f>_darko_1_!K112 * 82/25</f>
        <v>1.64</v>
      </c>
      <c r="F112">
        <f>_darko_1_!J112 * 82/25</f>
        <v>0.65600000000000014</v>
      </c>
      <c r="G112">
        <f>_darko_1_!O112*_darko_2_!O112 * 82/25</f>
        <v>3.0228480000000002</v>
      </c>
      <c r="H112">
        <f>_darko_1_!L112 * 82/25</f>
        <v>4.5919999999999996</v>
      </c>
      <c r="I112">
        <f>_darko_1_!N112 * 82/25</f>
        <v>7.5439999999999996</v>
      </c>
      <c r="J112">
        <f>_darko_2_!T112</f>
        <v>0.80700000000000005</v>
      </c>
      <c r="K112">
        <f>_darko_1_!M112 * 82/25</f>
        <v>23.616</v>
      </c>
      <c r="L112">
        <f>(_darko_2_!M112*(_darko_2_!L112-_darko_2_!N112) + _darko_2_!O112*_darko_2_!N112)/(_darko_2_!L112)</f>
        <v>0.42421649429291031</v>
      </c>
      <c r="M112">
        <f>INDEX(_raw_predictions_!M$2:M$474,MATCH(A112,_raw_predictions_!A$2:A$474,0))</f>
        <v>0.119024482808953</v>
      </c>
    </row>
    <row r="113" spans="1:13">
      <c r="A113" t="str">
        <f>_darko_1_!A113</f>
        <v>D'Angelo Russell</v>
      </c>
      <c r="B113">
        <f>_darko_1_!F113 * 82/25</f>
        <v>25.256</v>
      </c>
      <c r="C113">
        <f>(_darko_1_!H113+_darko_1_!I113) * 82/25</f>
        <v>5.5760000000000005</v>
      </c>
      <c r="D113">
        <f>_darko_1_!G113 * 82/25</f>
        <v>8.8559999999999999</v>
      </c>
      <c r="E113">
        <f>_darko_1_!K113 * 82/25</f>
        <v>1.64</v>
      </c>
      <c r="F113">
        <f>_darko_1_!J113 * 82/25</f>
        <v>0.65600000000000014</v>
      </c>
      <c r="G113">
        <f>_darko_1_!O113*_darko_2_!O113 * 82/25</f>
        <v>3.5686400000000003</v>
      </c>
      <c r="H113">
        <f>_darko_1_!L113 * 82/25</f>
        <v>3.9359999999999995</v>
      </c>
      <c r="I113">
        <f>_darko_1_!N113 * 82/25</f>
        <v>4.5919999999999996</v>
      </c>
      <c r="J113">
        <f>_darko_2_!T113</f>
        <v>0.82199999999999995</v>
      </c>
      <c r="K113">
        <f>_darko_1_!M113 * 82/25</f>
        <v>21.647999999999996</v>
      </c>
      <c r="L113">
        <f>(_darko_2_!M113*(_darko_2_!L113-_darko_2_!N113) + _darko_2_!O113*_darko_2_!N113)/(_darko_2_!L113)</f>
        <v>0.4955339455743985</v>
      </c>
      <c r="M113">
        <f>INDEX(_raw_predictions_!M$2:M$474,MATCH(A113,_raw_predictions_!A$2:A$474,0))</f>
        <v>0.12433662135831</v>
      </c>
    </row>
    <row r="114" spans="1:13">
      <c r="A114" t="str">
        <f>_darko_1_!A114</f>
        <v>Alec Burks</v>
      </c>
      <c r="B114">
        <f>_darko_1_!F114 * 82/25</f>
        <v>24.927999999999997</v>
      </c>
      <c r="C114">
        <f>(_darko_1_!H114+_darko_1_!I114) * 82/25</f>
        <v>7.5439999999999996</v>
      </c>
      <c r="D114">
        <f>_darko_1_!G114 * 82/25</f>
        <v>4.5919999999999996</v>
      </c>
      <c r="E114">
        <f>_darko_1_!K114 * 82/25</f>
        <v>1.64</v>
      </c>
      <c r="F114">
        <f>_darko_1_!J114 * 82/25</f>
        <v>0.65600000000000014</v>
      </c>
      <c r="G114">
        <f>_darko_1_!O114*_darko_2_!O114 * 82/25</f>
        <v>4.4053679999999993</v>
      </c>
      <c r="H114">
        <f>_darko_1_!L114 * 82/25</f>
        <v>2.2959999999999998</v>
      </c>
      <c r="I114">
        <f>_darko_1_!N114 * 82/25</f>
        <v>6.8880000000000008</v>
      </c>
      <c r="J114">
        <f>_darko_2_!T114</f>
        <v>0.82699999999999996</v>
      </c>
      <c r="K114">
        <f>_darko_1_!M114 * 82/25</f>
        <v>19.352</v>
      </c>
      <c r="L114">
        <f>(_darko_2_!M114*(_darko_2_!L114-_darko_2_!N114) + _darko_2_!O114*_darko_2_!N114)/(_darko_2_!L114)</f>
        <v>0.38276811594202903</v>
      </c>
      <c r="M114">
        <f>INDEX(_raw_predictions_!M$2:M$474,MATCH(A114,_raw_predictions_!A$2:A$474,0))</f>
        <v>0.19850070646121901</v>
      </c>
    </row>
    <row r="115" spans="1:13">
      <c r="A115" t="str">
        <f>_darko_1_!A115</f>
        <v>Al Horford</v>
      </c>
      <c r="B115">
        <f>_darko_1_!F115 * 82/25</f>
        <v>24.927999999999997</v>
      </c>
      <c r="C115">
        <f>(_darko_1_!H115+_darko_1_!I115) * 82/25</f>
        <v>20.664000000000001</v>
      </c>
      <c r="D115">
        <f>_darko_1_!G115 * 82/25</f>
        <v>7.871999999999999</v>
      </c>
      <c r="E115">
        <f>_darko_1_!K115 * 82/25</f>
        <v>2.2959999999999998</v>
      </c>
      <c r="F115">
        <f>_darko_1_!J115 * 82/25</f>
        <v>3.9359999999999995</v>
      </c>
      <c r="G115">
        <f>_darko_1_!O115*_darko_2_!O115 * 82/25</f>
        <v>5.5940399999999997</v>
      </c>
      <c r="H115">
        <f>_darko_1_!L115 * 82/25</f>
        <v>2.2959999999999998</v>
      </c>
      <c r="I115">
        <f>_darko_1_!N115 * 82/25</f>
        <v>1.9679999999999997</v>
      </c>
      <c r="J115">
        <f>_darko_2_!T115</f>
        <v>0.77200000000000002</v>
      </c>
      <c r="K115">
        <f>_darko_1_!M115 * 82/25</f>
        <v>20.336000000000002</v>
      </c>
      <c r="L115">
        <f>(_darko_2_!M115*(_darko_2_!L115-_darko_2_!N115) + _darko_2_!O115*_darko_2_!N115)/(_darko_2_!L115)</f>
        <v>0.42231765023389711</v>
      </c>
      <c r="M115">
        <f>INDEX(_raw_predictions_!M$2:M$474,MATCH(A115,_raw_predictions_!A$2:A$474,0))</f>
        <v>0.14983236684311099</v>
      </c>
    </row>
    <row r="116" spans="1:13">
      <c r="A116" t="str">
        <f>_darko_1_!A116</f>
        <v>Dillon Brooks</v>
      </c>
      <c r="B116">
        <f>_darko_1_!F116 * 82/25</f>
        <v>24.927999999999997</v>
      </c>
      <c r="C116">
        <f>(_darko_1_!H116+_darko_1_!I116) * 82/25</f>
        <v>6.8880000000000008</v>
      </c>
      <c r="D116">
        <f>_darko_1_!G116 * 82/25</f>
        <v>4.2640000000000002</v>
      </c>
      <c r="E116">
        <f>_darko_1_!K116 * 82/25</f>
        <v>1.64</v>
      </c>
      <c r="F116">
        <f>_darko_1_!J116 * 82/25</f>
        <v>0.65600000000000014</v>
      </c>
      <c r="G116">
        <f>_darko_1_!O116*_darko_2_!O116 * 82/25</f>
        <v>4.2341519999999999</v>
      </c>
      <c r="H116">
        <f>_darko_1_!L116 * 82/25</f>
        <v>2.6240000000000006</v>
      </c>
      <c r="I116">
        <f>_darko_1_!N116 * 82/25</f>
        <v>3.6080000000000001</v>
      </c>
      <c r="J116">
        <f>_darko_2_!T116</f>
        <v>0.80700000000000005</v>
      </c>
      <c r="K116">
        <f>_darko_1_!M116 * 82/25</f>
        <v>22.632000000000001</v>
      </c>
      <c r="L116">
        <f>(_darko_2_!M116*(_darko_2_!L116-_darko_2_!N116) + _darko_2_!O116*_darko_2_!N116)/(_darko_2_!L116)</f>
        <v>0.42196873050530254</v>
      </c>
      <c r="M116">
        <f>INDEX(_raw_predictions_!M$2:M$474,MATCH(A116,_raw_predictions_!A$2:A$474,0))</f>
        <v>0.12044859262551701</v>
      </c>
    </row>
    <row r="117" spans="1:13">
      <c r="A117" t="str">
        <f>_darko_1_!A117</f>
        <v>Evan Mobley</v>
      </c>
      <c r="B117">
        <f>_darko_1_!F117 * 82/25</f>
        <v>24.6</v>
      </c>
      <c r="C117">
        <f>(_darko_1_!H117+_darko_1_!I117) * 82/25</f>
        <v>17.055999999999997</v>
      </c>
      <c r="D117">
        <f>_darko_1_!G117 * 82/25</f>
        <v>4.5919999999999996</v>
      </c>
      <c r="E117">
        <f>_darko_1_!K117 * 82/25</f>
        <v>1.3120000000000003</v>
      </c>
      <c r="F117">
        <f>_darko_1_!J117 * 82/25</f>
        <v>2.952</v>
      </c>
      <c r="G117">
        <f>_darko_1_!O117*_darko_2_!O117 * 82/25</f>
        <v>0.59630399999999995</v>
      </c>
      <c r="H117">
        <f>_darko_1_!L117 * 82/25</f>
        <v>2.952</v>
      </c>
      <c r="I117">
        <f>_darko_1_!N117 * 82/25</f>
        <v>5.9039999999999999</v>
      </c>
      <c r="J117">
        <f>_darko_2_!T117</f>
        <v>0.64100000000000001</v>
      </c>
      <c r="K117">
        <f>_darko_1_!M117 * 82/25</f>
        <v>20.007999999999999</v>
      </c>
      <c r="L117">
        <f>(_darko_2_!M117*(_darko_2_!L117-_darko_2_!N117) + _darko_2_!O117*_darko_2_!N117)/(_darko_2_!L117)</f>
        <v>0.43045042467184447</v>
      </c>
      <c r="M117">
        <f>INDEX(_raw_predictions_!M$2:M$474,MATCH(A117,_raw_predictions_!A$2:A$474,0))</f>
        <v>9.9924730954708496E-2</v>
      </c>
    </row>
    <row r="118" spans="1:13">
      <c r="A118" t="str">
        <f>_darko_1_!A118</f>
        <v>Tre Jones</v>
      </c>
      <c r="B118">
        <f>_darko_1_!F118 * 82/25</f>
        <v>24.272000000000002</v>
      </c>
      <c r="C118">
        <f>(_darko_1_!H118+_darko_1_!I118) * 82/25</f>
        <v>7.2160000000000002</v>
      </c>
      <c r="D118">
        <f>_darko_1_!G118 * 82/25</f>
        <v>12.136000000000001</v>
      </c>
      <c r="E118">
        <f>_darko_1_!K118 * 82/25</f>
        <v>2.2959999999999998</v>
      </c>
      <c r="F118">
        <f>_darko_1_!J118 * 82/25</f>
        <v>0.32800000000000007</v>
      </c>
      <c r="G118">
        <f>_darko_1_!O118*_darko_2_!O118 * 82/25</f>
        <v>1.5658719999999999</v>
      </c>
      <c r="H118">
        <f>_darko_1_!L118 * 82/25</f>
        <v>3.28</v>
      </c>
      <c r="I118">
        <f>_darko_1_!N118 * 82/25</f>
        <v>4.92</v>
      </c>
      <c r="J118">
        <f>_darko_2_!T118</f>
        <v>0.495</v>
      </c>
      <c r="K118">
        <f>_darko_1_!M118 * 82/25</f>
        <v>19.68</v>
      </c>
      <c r="L118">
        <f>(_darko_2_!M118*(_darko_2_!L118-_darko_2_!N118) + _darko_2_!O118*_darko_2_!N118)/(_darko_2_!L118)</f>
        <v>0.45572267863306876</v>
      </c>
      <c r="M118">
        <f>INDEX(_raw_predictions_!M$2:M$474,MATCH(A118,_raw_predictions_!A$2:A$474,0))</f>
        <v>0.110363737947222</v>
      </c>
    </row>
    <row r="119" spans="1:13">
      <c r="A119" t="str">
        <f>_darko_1_!A119</f>
        <v>Markelle Fultz</v>
      </c>
      <c r="B119">
        <f>_darko_1_!F119 * 82/25</f>
        <v>24.272000000000002</v>
      </c>
      <c r="C119">
        <f>(_darko_1_!H119+_darko_1_!I119) * 82/25</f>
        <v>6.56</v>
      </c>
      <c r="D119">
        <f>_darko_1_!G119 * 82/25</f>
        <v>8.8559999999999999</v>
      </c>
      <c r="E119">
        <f>_darko_1_!K119 * 82/25</f>
        <v>2.2959999999999998</v>
      </c>
      <c r="F119">
        <f>_darko_1_!J119 * 82/25</f>
        <v>0.65600000000000014</v>
      </c>
      <c r="G119">
        <f>_darko_1_!O119*_darko_2_!O119 * 82/25</f>
        <v>1.1617759999999999</v>
      </c>
      <c r="H119">
        <f>_darko_1_!L119 * 82/25</f>
        <v>3.9359999999999995</v>
      </c>
      <c r="I119">
        <f>_darko_1_!N119 * 82/25</f>
        <v>4.5919999999999996</v>
      </c>
      <c r="J119">
        <f>_darko_2_!T119</f>
        <v>0.68</v>
      </c>
      <c r="K119">
        <f>_darko_1_!M119 * 82/25</f>
        <v>20.336000000000002</v>
      </c>
      <c r="L119">
        <f>(_darko_2_!M119*(_darko_2_!L119-_darko_2_!N119) + _darko_2_!O119*_darko_2_!N119)/(_darko_2_!L119)</f>
        <v>0.43929271457702529</v>
      </c>
      <c r="M119">
        <f>INDEX(_raw_predictions_!M$2:M$474,MATCH(A119,_raw_predictions_!A$2:A$474,0))</f>
        <v>0.22086405616333801</v>
      </c>
    </row>
    <row r="120" spans="1:13">
      <c r="A120" t="str">
        <f>_darko_1_!A120</f>
        <v>Jakob Poeltl</v>
      </c>
      <c r="B120">
        <f>_darko_1_!F120 * 82/25</f>
        <v>23.944000000000003</v>
      </c>
      <c r="C120">
        <f>(_darko_1_!H120+_darko_1_!I120) * 82/25</f>
        <v>20.336000000000002</v>
      </c>
      <c r="D120">
        <f>_darko_1_!G120 * 82/25</f>
        <v>4.5919999999999996</v>
      </c>
      <c r="E120">
        <f>_darko_1_!K120 * 82/25</f>
        <v>1.64</v>
      </c>
      <c r="F120">
        <f>_darko_1_!J120 * 82/25</f>
        <v>2.952</v>
      </c>
      <c r="G120">
        <f>_darko_1_!O120*_darko_2_!O120 * 82/25</f>
        <v>0.33062399999999997</v>
      </c>
      <c r="H120">
        <f>_darko_1_!L120 * 82/25</f>
        <v>3.28</v>
      </c>
      <c r="I120">
        <f>_darko_1_!N120 * 82/25</f>
        <v>5.5760000000000005</v>
      </c>
      <c r="J120">
        <f>_darko_2_!T120</f>
        <v>0.79100000000000004</v>
      </c>
      <c r="K120">
        <f>_darko_1_!M120 * 82/25</f>
        <v>18.04</v>
      </c>
      <c r="L120">
        <f>(_darko_2_!M120*(_darko_2_!L120-_darko_2_!N120) + _darko_2_!O120*_darko_2_!N120)/(_darko_2_!L120)</f>
        <v>0.47320132403357362</v>
      </c>
      <c r="M120">
        <f>INDEX(_raw_predictions_!M$2:M$474,MATCH(A120,_raw_predictions_!A$2:A$474,0))</f>
        <v>0.13904964872963901</v>
      </c>
    </row>
    <row r="121" spans="1:13">
      <c r="A121" t="str">
        <f>_darko_1_!A121</f>
        <v>Jusuf Nurkic</v>
      </c>
      <c r="B121">
        <f>_darko_1_!F121 * 82/25</f>
        <v>23.944000000000003</v>
      </c>
      <c r="C121">
        <f>(_darko_1_!H121+_darko_1_!I121) * 82/25</f>
        <v>17.056000000000001</v>
      </c>
      <c r="D121">
        <f>_darko_1_!G121 * 82/25</f>
        <v>5.2480000000000011</v>
      </c>
      <c r="E121">
        <f>_darko_1_!K121 * 82/25</f>
        <v>1.64</v>
      </c>
      <c r="F121">
        <f>_darko_1_!J121 * 82/25</f>
        <v>1.64</v>
      </c>
      <c r="G121">
        <f>_darko_1_!O121*_darko_2_!O121 * 82/25</f>
        <v>2.1811999999999996</v>
      </c>
      <c r="H121">
        <f>_darko_1_!L121 * 82/25</f>
        <v>3.9359999999999995</v>
      </c>
      <c r="I121">
        <f>_darko_1_!N121 * 82/25</f>
        <v>6.8880000000000008</v>
      </c>
      <c r="J121">
        <f>_darko_2_!T121</f>
        <v>0.69699999999999995</v>
      </c>
      <c r="K121">
        <f>_darko_1_!M121 * 82/25</f>
        <v>18.04</v>
      </c>
      <c r="L121">
        <f>(_darko_2_!M121*(_darko_2_!L121-_darko_2_!N121) + _darko_2_!O121*_darko_2_!N121)/(_darko_2_!L121)</f>
        <v>0.55122357358582974</v>
      </c>
      <c r="M121">
        <f>INDEX(_raw_predictions_!M$2:M$474,MATCH(A121,_raw_predictions_!A$2:A$474,0))</f>
        <v>0.20312271370856</v>
      </c>
    </row>
    <row r="122" spans="1:13">
      <c r="A122" t="str">
        <f>_darko_1_!A122</f>
        <v>Andrew Wiggins</v>
      </c>
      <c r="B122">
        <f>_darko_1_!F122 * 82/25</f>
        <v>23.944000000000003</v>
      </c>
      <c r="C122">
        <f>(_darko_1_!H122+_darko_1_!I122) * 82/25</f>
        <v>7.871999999999999</v>
      </c>
      <c r="D122">
        <f>_darko_1_!G122 * 82/25</f>
        <v>3.28</v>
      </c>
      <c r="E122">
        <f>_darko_1_!K122 * 82/25</f>
        <v>1.64</v>
      </c>
      <c r="F122">
        <f>_darko_1_!J122 * 82/25</f>
        <v>1.3120000000000003</v>
      </c>
      <c r="G122">
        <f>_darko_1_!O122*_darko_2_!O122 * 82/25</f>
        <v>1.3201999999999998</v>
      </c>
      <c r="H122">
        <f>_darko_1_!L122 * 82/25</f>
        <v>2.2959999999999998</v>
      </c>
      <c r="I122">
        <f>_darko_1_!N122 * 82/25</f>
        <v>4.5919999999999996</v>
      </c>
      <c r="J122">
        <f>_darko_2_!T122</f>
        <v>0.49099999999999999</v>
      </c>
      <c r="K122">
        <f>_darko_1_!M122 * 82/25</f>
        <v>19.68</v>
      </c>
      <c r="L122">
        <f>(_darko_2_!M122*(_darko_2_!L122-_darko_2_!N122) + _darko_2_!O122*_darko_2_!N122)/(_darko_2_!L122)</f>
        <v>0.49081974865350103</v>
      </c>
      <c r="M122">
        <f>INDEX(_raw_predictions_!M$2:M$474,MATCH(A122,_raw_predictions_!A$2:A$474,0))</f>
        <v>0.22682067975331299</v>
      </c>
    </row>
    <row r="123" spans="1:13">
      <c r="A123" t="str">
        <f>_darko_1_!A123</f>
        <v>Deandre Ayton</v>
      </c>
      <c r="B123">
        <f>_darko_1_!F123 * 82/25</f>
        <v>23.944000000000003</v>
      </c>
      <c r="C123">
        <f>(_darko_1_!H123+_darko_1_!I123) * 82/25</f>
        <v>17.055999999999997</v>
      </c>
      <c r="D123">
        <f>_darko_1_!G123 * 82/25</f>
        <v>2.2959999999999998</v>
      </c>
      <c r="E123">
        <f>_darko_1_!K123 * 82/25</f>
        <v>0.98399999999999987</v>
      </c>
      <c r="F123">
        <f>_darko_1_!J123 * 82/25</f>
        <v>1.3120000000000003</v>
      </c>
      <c r="G123">
        <f>_darko_1_!O123*_darko_2_!O123 * 82/25</f>
        <v>0.350304</v>
      </c>
      <c r="H123">
        <f>_darko_1_!L123 * 82/25</f>
        <v>2.6240000000000006</v>
      </c>
      <c r="I123">
        <f>_darko_1_!N123 * 82/25</f>
        <v>4.5919999999999996</v>
      </c>
      <c r="J123">
        <f>_darko_2_!T123</f>
        <v>0.77200000000000002</v>
      </c>
      <c r="K123">
        <f>_darko_1_!M123 * 82/25</f>
        <v>19.68</v>
      </c>
      <c r="L123">
        <f>(_darko_2_!M123*(_darko_2_!L123-_darko_2_!N123) + _darko_2_!O123*_darko_2_!N123)/(_darko_2_!L123)</f>
        <v>0.39232738354375268</v>
      </c>
      <c r="M123">
        <f>INDEX(_raw_predictions_!M$2:M$474,MATCH(A123,_raw_predictions_!A$2:A$474,0))</f>
        <v>0.15956467702755001</v>
      </c>
    </row>
    <row r="124" spans="1:13">
      <c r="A124" t="str">
        <f>_darko_1_!A124</f>
        <v>Malcolm Brogdon</v>
      </c>
      <c r="B124">
        <f>_darko_1_!F124 * 82/25</f>
        <v>23.944000000000003</v>
      </c>
      <c r="C124">
        <f>(_darko_1_!H124+_darko_1_!I124) * 82/25</f>
        <v>6.56</v>
      </c>
      <c r="D124">
        <f>_darko_1_!G124 * 82/25</f>
        <v>5.2480000000000011</v>
      </c>
      <c r="E124">
        <f>_darko_1_!K124 * 82/25</f>
        <v>1.3120000000000003</v>
      </c>
      <c r="F124">
        <f>_darko_1_!J124 * 82/25</f>
        <v>0.65600000000000014</v>
      </c>
      <c r="G124">
        <f>_darko_1_!O124*_darko_2_!O124 * 82/25</f>
        <v>3.3862719999999999</v>
      </c>
      <c r="H124">
        <f>_darko_1_!L124 * 82/25</f>
        <v>2.2959999999999998</v>
      </c>
      <c r="I124">
        <f>_darko_1_!N124 * 82/25</f>
        <v>3.9359999999999995</v>
      </c>
      <c r="J124">
        <f>_darko_2_!T124</f>
        <v>0.78100000000000003</v>
      </c>
      <c r="K124">
        <f>_darko_1_!M124 * 82/25</f>
        <v>19.352</v>
      </c>
      <c r="L124">
        <f>(_darko_2_!M124*(_darko_2_!L124-_darko_2_!N124) + _darko_2_!O124*_darko_2_!N124)/(_darko_2_!L124)</f>
        <v>0.42397608456748132</v>
      </c>
      <c r="M124">
        <f>INDEX(_raw_predictions_!M$2:M$474,MATCH(A124,_raw_predictions_!A$2:A$474,0))</f>
        <v>0.14697295949483299</v>
      </c>
    </row>
    <row r="125" spans="1:13">
      <c r="A125" t="str">
        <f>_darko_1_!A125</f>
        <v>Duncan Robinson</v>
      </c>
      <c r="B125">
        <f>_darko_1_!F125 * 82/25</f>
        <v>23.944000000000003</v>
      </c>
      <c r="C125">
        <f>(_darko_1_!H125+_darko_1_!I125) * 82/25</f>
        <v>5.2479999999999993</v>
      </c>
      <c r="D125">
        <f>_darko_1_!G125 * 82/25</f>
        <v>3.9359999999999995</v>
      </c>
      <c r="E125">
        <f>_darko_1_!K125 * 82/25</f>
        <v>0.98399999999999987</v>
      </c>
      <c r="F125">
        <f>_darko_1_!J125 * 82/25</f>
        <v>0.32800000000000007</v>
      </c>
      <c r="G125">
        <f>_darko_1_!O125*_darko_2_!O125 * 82/25</f>
        <v>5.7465599999999997</v>
      </c>
      <c r="H125">
        <f>_darko_1_!L125 * 82/25</f>
        <v>1.9679999999999997</v>
      </c>
      <c r="I125">
        <f>_darko_1_!N125 * 82/25</f>
        <v>2.6240000000000006</v>
      </c>
      <c r="J125">
        <f>_darko_2_!T125</f>
        <v>0.73499999999999999</v>
      </c>
      <c r="K125">
        <f>_darko_1_!M125 * 82/25</f>
        <v>19.68</v>
      </c>
      <c r="L125">
        <f>(_darko_2_!M125*(_darko_2_!L125-_darko_2_!N125) + _darko_2_!O125*_darko_2_!N125)/(_darko_2_!L125)</f>
        <v>0.46006025957972807</v>
      </c>
      <c r="M125">
        <f>INDEX(_raw_predictions_!M$2:M$474,MATCH(A125,_raw_predictions_!A$2:A$474,0))</f>
        <v>0.229879197365288</v>
      </c>
    </row>
    <row r="126" spans="1:13">
      <c r="A126" t="str">
        <f>_darko_1_!A126</f>
        <v>Jarrett Allen</v>
      </c>
      <c r="B126">
        <f>_darko_1_!F126 * 82/25</f>
        <v>23.616</v>
      </c>
      <c r="C126">
        <f>(_darko_1_!H126+_darko_1_!I126) * 82/25</f>
        <v>18.367999999999999</v>
      </c>
      <c r="D126">
        <f>_darko_1_!G126 * 82/25</f>
        <v>3.6080000000000001</v>
      </c>
      <c r="E126">
        <f>_darko_1_!K126 * 82/25</f>
        <v>1.3120000000000003</v>
      </c>
      <c r="F126">
        <f>_darko_1_!J126 * 82/25</f>
        <v>2.2959999999999998</v>
      </c>
      <c r="G126">
        <f>_darko_1_!O126*_darko_2_!O126 * 82/25</f>
        <v>0.46838400000000002</v>
      </c>
      <c r="H126">
        <f>_darko_1_!L126 * 82/25</f>
        <v>2.2959999999999998</v>
      </c>
      <c r="I126">
        <f>_darko_1_!N126 * 82/25</f>
        <v>5.5760000000000005</v>
      </c>
      <c r="J126">
        <f>_darko_2_!T126</f>
        <v>0.755</v>
      </c>
      <c r="K126">
        <f>_darko_1_!M126 * 82/25</f>
        <v>16.399999999999999</v>
      </c>
      <c r="L126">
        <f>(_darko_2_!M126*(_darko_2_!L126-_darko_2_!N126) + _darko_2_!O126*_darko_2_!N126)/(_darko_2_!L126)</f>
        <v>0.46413140376266282</v>
      </c>
      <c r="M126">
        <f>INDEX(_raw_predictions_!M$2:M$474,MATCH(A126,_raw_predictions_!A$2:A$474,0))</f>
        <v>0.12871637739799999</v>
      </c>
    </row>
    <row r="127" spans="1:13">
      <c r="A127" t="str">
        <f>_darko_1_!A127</f>
        <v>Daniel Gafford</v>
      </c>
      <c r="B127">
        <f>_darko_1_!F127 * 82/25</f>
        <v>23.616</v>
      </c>
      <c r="C127">
        <f>(_darko_1_!H127+_darko_1_!I127) * 82/25</f>
        <v>15.087999999999999</v>
      </c>
      <c r="D127">
        <f>_darko_1_!G127 * 82/25</f>
        <v>2.952</v>
      </c>
      <c r="E127">
        <f>_darko_1_!K127 * 82/25</f>
        <v>1.3120000000000003</v>
      </c>
      <c r="F127">
        <f>_darko_1_!J127 * 82/25</f>
        <v>3.28</v>
      </c>
      <c r="G127">
        <f>_darko_1_!O127*_darko_2_!O127 * 82/25</f>
        <v>0.16728000000000001</v>
      </c>
      <c r="H127">
        <f>_darko_1_!L127 * 82/25</f>
        <v>2.952</v>
      </c>
      <c r="I127">
        <f>_darko_1_!N127 * 82/25</f>
        <v>6.8880000000000008</v>
      </c>
      <c r="J127">
        <f>_darko_2_!T127</f>
        <v>0.57199999999999995</v>
      </c>
      <c r="K127">
        <f>_darko_1_!M127 * 82/25</f>
        <v>14.76</v>
      </c>
      <c r="L127">
        <f>(_darko_2_!M127*(_darko_2_!L127-_darko_2_!N127) + _darko_2_!O127*_darko_2_!N127)/(_darko_2_!L127)</f>
        <v>0.62363749304654181</v>
      </c>
      <c r="M127">
        <f>INDEX(_raw_predictions_!M$2:M$474,MATCH(A127,_raw_predictions_!A$2:A$474,0))</f>
        <v>0.12163193546796799</v>
      </c>
    </row>
    <row r="128" spans="1:13">
      <c r="A128" t="str">
        <f>_darko_1_!A128</f>
        <v>Shaedon Sharpe</v>
      </c>
      <c r="B128">
        <f>_darko_1_!F128 * 82/25</f>
        <v>23.616</v>
      </c>
      <c r="C128">
        <f>(_darko_1_!H128+_darko_1_!I128) * 82/25</f>
        <v>6.56</v>
      </c>
      <c r="D128">
        <f>_darko_1_!G128 * 82/25</f>
        <v>3.9359999999999995</v>
      </c>
      <c r="E128">
        <f>_darko_1_!K128 * 82/25</f>
        <v>1.3120000000000003</v>
      </c>
      <c r="F128">
        <f>_darko_1_!J128 * 82/25</f>
        <v>0.65600000000000014</v>
      </c>
      <c r="G128">
        <f>_darko_1_!O128*_darko_2_!O128 * 82/25</f>
        <v>2.9772559999999997</v>
      </c>
      <c r="H128">
        <f>_darko_1_!L128 * 82/25</f>
        <v>2.952</v>
      </c>
      <c r="I128">
        <f>_darko_1_!N128 * 82/25</f>
        <v>3.9359999999999995</v>
      </c>
      <c r="J128">
        <f>_darko_2_!T128</f>
        <v>0.64100000000000001</v>
      </c>
      <c r="K128">
        <f>_darko_1_!M128 * 82/25</f>
        <v>20.992000000000004</v>
      </c>
      <c r="L128">
        <f>(_darko_2_!M128*(_darko_2_!L128-_darko_2_!N128) + _darko_2_!O128*_darko_2_!N128)/(_darko_2_!L128)</f>
        <v>0.46296591178562968</v>
      </c>
      <c r="M128">
        <f>INDEX(_raw_predictions_!M$2:M$474,MATCH(A128,_raw_predictions_!A$2:A$474,0))</f>
        <v>9.5442215598551094E-2</v>
      </c>
    </row>
    <row r="129" spans="1:13">
      <c r="A129" t="str">
        <f>_darko_1_!A129</f>
        <v>Herbert Jones</v>
      </c>
      <c r="B129">
        <f>_darko_1_!F129 * 82/25</f>
        <v>23.287999999999997</v>
      </c>
      <c r="C129">
        <f>(_darko_1_!H129+_darko_1_!I129) * 82/25</f>
        <v>9.84</v>
      </c>
      <c r="D129">
        <f>_darko_1_!G129 * 82/25</f>
        <v>5.5760000000000005</v>
      </c>
      <c r="E129">
        <f>_darko_1_!K129 * 82/25</f>
        <v>3.6080000000000001</v>
      </c>
      <c r="F129">
        <f>_darko_1_!J129 * 82/25</f>
        <v>1.3120000000000003</v>
      </c>
      <c r="G129">
        <f>_darko_1_!O129*_darko_2_!O129 * 82/25</f>
        <v>2.1779199999999999</v>
      </c>
      <c r="H129">
        <f>_darko_1_!L129 * 82/25</f>
        <v>3.28</v>
      </c>
      <c r="I129">
        <f>_darko_1_!N129 * 82/25</f>
        <v>5.9039999999999999</v>
      </c>
      <c r="J129">
        <f>_darko_2_!T129</f>
        <v>0.68400000000000005</v>
      </c>
      <c r="K129">
        <f>_darko_1_!M129 * 82/25</f>
        <v>19.023999999999997</v>
      </c>
      <c r="L129">
        <f>(_darko_2_!M129*(_darko_2_!L129-_darko_2_!N129) + _darko_2_!O129*_darko_2_!N129)/(_darko_2_!L129)</f>
        <v>0.46738532480258227</v>
      </c>
      <c r="M129">
        <f>INDEX(_raw_predictions_!M$2:M$474,MATCH(A129,_raw_predictions_!A$2:A$474,0))</f>
        <v>0.10963166903405901</v>
      </c>
    </row>
    <row r="130" spans="1:13">
      <c r="A130" t="str">
        <f>_darko_1_!A130</f>
        <v>John Collins</v>
      </c>
      <c r="B130">
        <f>_darko_1_!F130 * 82/25</f>
        <v>23.287999999999997</v>
      </c>
      <c r="C130">
        <f>(_darko_1_!H130+_darko_1_!I130) * 82/25</f>
        <v>10.496000000000002</v>
      </c>
      <c r="D130">
        <f>_darko_1_!G130 * 82/25</f>
        <v>2.2959999999999998</v>
      </c>
      <c r="E130">
        <f>_darko_1_!K130 * 82/25</f>
        <v>0.98399999999999987</v>
      </c>
      <c r="F130">
        <f>_darko_1_!J130 * 82/25</f>
        <v>1.64</v>
      </c>
      <c r="G130">
        <f>_darko_1_!O130*_darko_2_!O130 * 82/25</f>
        <v>3.0359679999999996</v>
      </c>
      <c r="H130">
        <f>_darko_1_!L130 * 82/25</f>
        <v>1.9679999999999997</v>
      </c>
      <c r="I130">
        <f>_darko_1_!N130 * 82/25</f>
        <v>4.5919999999999996</v>
      </c>
      <c r="J130">
        <f>_darko_2_!T130</f>
        <v>0.76600000000000001</v>
      </c>
      <c r="K130">
        <f>_darko_1_!M130 * 82/25</f>
        <v>18.04</v>
      </c>
      <c r="L130">
        <f>(_darko_2_!M130*(_darko_2_!L130-_darko_2_!N130) + _darko_2_!O130*_darko_2_!N130)/(_darko_2_!L130)</f>
        <v>0.39630607310482152</v>
      </c>
      <c r="M130">
        <f>INDEX(_raw_predictions_!M$2:M$474,MATCH(A130,_raw_predictions_!A$2:A$474,0))</f>
        <v>0.158321625758053</v>
      </c>
    </row>
    <row r="131" spans="1:13">
      <c r="A131" t="str">
        <f>_darko_1_!A131</f>
        <v>Keita Bates-Diop</v>
      </c>
      <c r="B131">
        <f>_darko_1_!F131 * 82/25</f>
        <v>23.287999999999997</v>
      </c>
      <c r="C131">
        <f>(_darko_1_!H131+_darko_1_!I131) * 82/25</f>
        <v>9.5120000000000022</v>
      </c>
      <c r="D131">
        <f>_darko_1_!G131 * 82/25</f>
        <v>3.9359999999999995</v>
      </c>
      <c r="E131">
        <f>_darko_1_!K131 * 82/25</f>
        <v>1.3120000000000003</v>
      </c>
      <c r="F131">
        <f>_darko_1_!J131 * 82/25</f>
        <v>0.65600000000000014</v>
      </c>
      <c r="G131">
        <f>_darko_1_!O131*_darko_2_!O131 * 82/25</f>
        <v>2.6036640000000002</v>
      </c>
      <c r="H131">
        <f>_darko_1_!L131 * 82/25</f>
        <v>2.2959999999999998</v>
      </c>
      <c r="I131">
        <f>_darko_1_!N131 * 82/25</f>
        <v>5.2480000000000011</v>
      </c>
      <c r="J131">
        <f>_darko_2_!T131</f>
        <v>0.84699999999999998</v>
      </c>
      <c r="K131">
        <f>_darko_1_!M131 * 82/25</f>
        <v>17.384</v>
      </c>
      <c r="L131">
        <f>(_darko_2_!M131*(_darko_2_!L131-_darko_2_!N131) + _darko_2_!O131*_darko_2_!N131)/(_darko_2_!L131)</f>
        <v>0.40984124386252047</v>
      </c>
      <c r="M131">
        <f>INDEX(_raw_predictions_!M$2:M$474,MATCH(A131,_raw_predictions_!A$2:A$474,0))</f>
        <v>0.13126617290797801</v>
      </c>
    </row>
    <row r="132" spans="1:13">
      <c r="A132" t="str">
        <f>_darko_1_!A132</f>
        <v>Caris LeVert</v>
      </c>
      <c r="B132">
        <f>_darko_1_!F132 * 82/25</f>
        <v>23.287999999999997</v>
      </c>
      <c r="C132">
        <f>(_darko_1_!H132+_darko_1_!I132) * 82/25</f>
        <v>7.5439999999999996</v>
      </c>
      <c r="D132">
        <f>_darko_1_!G132 * 82/25</f>
        <v>5.9039999999999999</v>
      </c>
      <c r="E132">
        <f>_darko_1_!K132 * 82/25</f>
        <v>1.9679999999999997</v>
      </c>
      <c r="F132">
        <f>_darko_1_!J132 * 82/25</f>
        <v>0.65600000000000014</v>
      </c>
      <c r="G132">
        <f>_darko_1_!O132*_darko_2_!O132 * 82/25</f>
        <v>3.8730240000000005</v>
      </c>
      <c r="H132">
        <f>_darko_1_!L132 * 82/25</f>
        <v>2.6240000000000006</v>
      </c>
      <c r="I132">
        <f>_darko_1_!N132 * 82/25</f>
        <v>4.2640000000000002</v>
      </c>
      <c r="J132">
        <f>_darko_2_!T132</f>
        <v>0.73599999999999999</v>
      </c>
      <c r="K132">
        <f>_darko_1_!M132 * 82/25</f>
        <v>18.367999999999999</v>
      </c>
      <c r="L132">
        <f>(_darko_2_!M132*(_darko_2_!L132-_darko_2_!N132) + _darko_2_!O132*_darko_2_!N132)/(_darko_2_!L132)</f>
        <v>0.39333025064822819</v>
      </c>
      <c r="M132">
        <f>INDEX(_raw_predictions_!M$2:M$474,MATCH(A132,_raw_predictions_!A$2:A$474,0))</f>
        <v>0.13603210412561201</v>
      </c>
    </row>
    <row r="133" spans="1:13">
      <c r="A133" t="str">
        <f>_darko_1_!A133</f>
        <v>Nicolas Claxton</v>
      </c>
      <c r="B133">
        <f>_darko_1_!F133 * 82/25</f>
        <v>22.632000000000001</v>
      </c>
      <c r="C133">
        <f>(_darko_1_!H133+_darko_1_!I133) * 82/25</f>
        <v>18.04</v>
      </c>
      <c r="D133">
        <f>_darko_1_!G133 * 82/25</f>
        <v>3.6080000000000001</v>
      </c>
      <c r="E133">
        <f>_darko_1_!K133 * 82/25</f>
        <v>1.64</v>
      </c>
      <c r="F133">
        <f>_darko_1_!J133 * 82/25</f>
        <v>4.2640000000000002</v>
      </c>
      <c r="G133">
        <f>_darko_1_!O133*_darko_2_!O133 * 82/25</f>
        <v>0.34046399999999999</v>
      </c>
      <c r="H133">
        <f>_darko_1_!L133 * 82/25</f>
        <v>2.6240000000000006</v>
      </c>
      <c r="I133">
        <f>_darko_1_!N133 * 82/25</f>
        <v>6.56</v>
      </c>
      <c r="J133">
        <f>_darko_2_!T133</f>
        <v>0.80300000000000005</v>
      </c>
      <c r="K133">
        <f>_darko_1_!M133 * 82/25</f>
        <v>14.76</v>
      </c>
      <c r="L133">
        <f>(_darko_2_!M133*(_darko_2_!L133-_darko_2_!N133) + _darko_2_!O133*_darko_2_!N133)/(_darko_2_!L133)</f>
        <v>0.40280367647058823</v>
      </c>
      <c r="M133" t="e">
        <f>INDEX(_raw_predictions_!M$2:M$474,MATCH(A133,_raw_predictions_!A$2:A$474,0))</f>
        <v>#N/A</v>
      </c>
    </row>
    <row r="134" spans="1:13">
      <c r="A134" t="str">
        <f>_darko_1_!A134</f>
        <v>Walker Kessler</v>
      </c>
      <c r="B134">
        <f>_darko_1_!F134 * 82/25</f>
        <v>22.632000000000001</v>
      </c>
      <c r="C134">
        <f>(_darko_1_!H134+_darko_1_!I134) * 82/25</f>
        <v>20.335999999999999</v>
      </c>
      <c r="D134">
        <f>_darko_1_!G134 * 82/25</f>
        <v>2.6240000000000006</v>
      </c>
      <c r="E134">
        <f>_darko_1_!K134 * 82/25</f>
        <v>0.98399999999999987</v>
      </c>
      <c r="F134">
        <f>_darko_1_!J134 * 82/25</f>
        <v>5.2480000000000011</v>
      </c>
      <c r="G134">
        <f>_darko_1_!O134*_darko_2_!O134 * 82/25</f>
        <v>0.51955200000000001</v>
      </c>
      <c r="H134">
        <f>_darko_1_!L134 * 82/25</f>
        <v>2.2959999999999998</v>
      </c>
      <c r="I134">
        <f>_darko_1_!N134 * 82/25</f>
        <v>5.5760000000000005</v>
      </c>
      <c r="J134">
        <f>_darko_2_!T134</f>
        <v>0.86</v>
      </c>
      <c r="K134">
        <f>_darko_1_!M134 * 82/25</f>
        <v>15.743999999999998</v>
      </c>
      <c r="L134">
        <f>(_darko_2_!M134*(_darko_2_!L134-_darko_2_!N134) + _darko_2_!O134*_darko_2_!N134)/(_darko_2_!L134)</f>
        <v>0.41919190600522199</v>
      </c>
      <c r="M134">
        <f>INDEX(_raw_predictions_!M$2:M$474,MATCH(A134,_raw_predictions_!A$2:A$474,0))</f>
        <v>7.9485511291452995E-2</v>
      </c>
    </row>
    <row r="135" spans="1:13">
      <c r="A135" t="str">
        <f>_darko_1_!A135</f>
        <v>Corey Kispert</v>
      </c>
      <c r="B135">
        <f>_darko_1_!F135 * 82/25</f>
        <v>22.632000000000001</v>
      </c>
      <c r="C135">
        <f>(_darko_1_!H135+_darko_1_!I135) * 82/25</f>
        <v>5.5760000000000005</v>
      </c>
      <c r="D135">
        <f>_darko_1_!G135 * 82/25</f>
        <v>1.9679999999999997</v>
      </c>
      <c r="E135">
        <f>_darko_1_!K135 * 82/25</f>
        <v>0.65600000000000014</v>
      </c>
      <c r="F135">
        <f>_darko_1_!J135 * 82/25</f>
        <v>0.32800000000000007</v>
      </c>
      <c r="G135">
        <f>_darko_1_!O135*_darko_2_!O135 * 82/25</f>
        <v>4.2981119999999997</v>
      </c>
      <c r="H135">
        <f>_darko_1_!L135 * 82/25</f>
        <v>1.64</v>
      </c>
      <c r="I135">
        <f>_darko_1_!N135 * 82/25</f>
        <v>2.6240000000000006</v>
      </c>
      <c r="J135">
        <f>_darko_2_!T135</f>
        <v>0.81100000000000005</v>
      </c>
      <c r="K135">
        <f>_darko_1_!M135 * 82/25</f>
        <v>17.384</v>
      </c>
      <c r="L135">
        <f>(_darko_2_!M135*(_darko_2_!L135-_darko_2_!N135) + _darko_2_!O135*_darko_2_!N135)/(_darko_2_!L135)</f>
        <v>0.43315345968263441</v>
      </c>
      <c r="M135">
        <f>INDEX(_raw_predictions_!M$2:M$474,MATCH(A135,_raw_predictions_!A$2:A$474,0))</f>
        <v>0.120911681280971</v>
      </c>
    </row>
    <row r="136" spans="1:13">
      <c r="A136" t="str">
        <f>_darko_1_!A136</f>
        <v>Zach Collins</v>
      </c>
      <c r="B136">
        <f>_darko_1_!F136 * 82/25</f>
        <v>22.632000000000001</v>
      </c>
      <c r="C136">
        <f>(_darko_1_!H136+_darko_1_!I136) * 82/25</f>
        <v>12.463999999999999</v>
      </c>
      <c r="D136">
        <f>_darko_1_!G136 * 82/25</f>
        <v>4.92</v>
      </c>
      <c r="E136">
        <f>_darko_1_!K136 * 82/25</f>
        <v>1.3120000000000003</v>
      </c>
      <c r="F136">
        <f>_darko_1_!J136 * 82/25</f>
        <v>1.64</v>
      </c>
      <c r="G136">
        <f>_darko_1_!O136*_darko_2_!O136 * 82/25</f>
        <v>2.2172800000000001</v>
      </c>
      <c r="H136">
        <f>_darko_1_!L136 * 82/25</f>
        <v>3.6080000000000001</v>
      </c>
      <c r="I136">
        <f>_darko_1_!N136 * 82/25</f>
        <v>4.92</v>
      </c>
      <c r="J136">
        <f>_darko_2_!T136</f>
        <v>0.74</v>
      </c>
      <c r="K136">
        <f>_darko_1_!M136 * 82/25</f>
        <v>18.367999999999999</v>
      </c>
      <c r="L136">
        <f>(_darko_2_!M136*(_darko_2_!L136-_darko_2_!N136) + _darko_2_!O136*_darko_2_!N136)/(_darko_2_!L136)</f>
        <v>0.4378101534028308</v>
      </c>
      <c r="M136">
        <f>INDEX(_raw_predictions_!M$2:M$474,MATCH(A136,_raw_predictions_!A$2:A$474,0))</f>
        <v>0.17139798972776801</v>
      </c>
    </row>
    <row r="137" spans="1:13">
      <c r="A137" t="str">
        <f>_darko_1_!A137</f>
        <v>Andrew Nembhard</v>
      </c>
      <c r="B137">
        <f>_darko_1_!F137 * 82/25</f>
        <v>22.632000000000001</v>
      </c>
      <c r="C137">
        <f>(_darko_1_!H137+_darko_1_!I137) * 82/25</f>
        <v>5.5760000000000005</v>
      </c>
      <c r="D137">
        <f>_darko_1_!G137 * 82/25</f>
        <v>9.84</v>
      </c>
      <c r="E137">
        <f>_darko_1_!K137 * 82/25</f>
        <v>1.9679999999999997</v>
      </c>
      <c r="F137">
        <f>_darko_1_!J137 * 82/25</f>
        <v>0.32800000000000007</v>
      </c>
      <c r="G137">
        <f>_darko_1_!O137*_darko_2_!O137 * 82/25</f>
        <v>2.34192</v>
      </c>
      <c r="H137">
        <f>_darko_1_!L137 * 82/25</f>
        <v>4.2640000000000002</v>
      </c>
      <c r="I137">
        <f>_darko_1_!N137 * 82/25</f>
        <v>3.6080000000000001</v>
      </c>
      <c r="J137">
        <f>_darko_2_!T137</f>
        <v>0.72599999999999998</v>
      </c>
      <c r="K137">
        <f>_darko_1_!M137 * 82/25</f>
        <v>19.68</v>
      </c>
      <c r="L137">
        <f>(_darko_2_!M137*(_darko_2_!L137-_darko_2_!N137) + _darko_2_!O137*_darko_2_!N137)/(_darko_2_!L137)</f>
        <v>0.40119419359653707</v>
      </c>
      <c r="M137">
        <f>INDEX(_raw_predictions_!M$2:M$474,MATCH(A137,_raw_predictions_!A$2:A$474,0))</f>
        <v>9.4017702001007106E-2</v>
      </c>
    </row>
    <row r="138" spans="1:13">
      <c r="A138" t="str">
        <f>_darko_1_!A138</f>
        <v>Malik Monk</v>
      </c>
      <c r="B138">
        <f>_darko_1_!F138 * 82/25</f>
        <v>21.975999999999999</v>
      </c>
      <c r="C138">
        <f>(_darko_1_!H138+_darko_1_!I138) * 82/25</f>
        <v>5.2479999999999993</v>
      </c>
      <c r="D138">
        <f>_darko_1_!G138 * 82/25</f>
        <v>5.5760000000000005</v>
      </c>
      <c r="E138">
        <f>_darko_1_!K138 * 82/25</f>
        <v>0.98399999999999987</v>
      </c>
      <c r="F138">
        <f>_darko_1_!J138 * 82/25</f>
        <v>0.65600000000000014</v>
      </c>
      <c r="G138">
        <f>_darko_1_!O138*_darko_2_!O138 * 82/25</f>
        <v>3.1084559999999999</v>
      </c>
      <c r="H138">
        <f>_darko_1_!L138 * 82/25</f>
        <v>2.952</v>
      </c>
      <c r="I138">
        <f>_darko_1_!N138 * 82/25</f>
        <v>4.92</v>
      </c>
      <c r="J138">
        <f>_darko_2_!T138</f>
        <v>0.82599999999999996</v>
      </c>
      <c r="K138">
        <f>_darko_1_!M138 * 82/25</f>
        <v>17.056000000000001</v>
      </c>
      <c r="L138">
        <f>(_darko_2_!M138*(_darko_2_!L138-_darko_2_!N138) + _darko_2_!O138*_darko_2_!N138)/(_darko_2_!L138)</f>
        <v>0.44886313296203834</v>
      </c>
      <c r="M138">
        <f>INDEX(_raw_predictions_!M$2:M$474,MATCH(A138,_raw_predictions_!A$2:A$474,0))</f>
        <v>0.120601235664376</v>
      </c>
    </row>
    <row r="139" spans="1:13">
      <c r="A139" t="str">
        <f>_darko_1_!A139</f>
        <v>Devin Vassell</v>
      </c>
      <c r="B139">
        <f>_darko_1_!F139 * 82/25</f>
        <v>21.647999999999996</v>
      </c>
      <c r="C139">
        <f>(_darko_1_!H139+_darko_1_!I139) * 82/25</f>
        <v>5.5760000000000005</v>
      </c>
      <c r="D139">
        <f>_darko_1_!G139 * 82/25</f>
        <v>4.2640000000000002</v>
      </c>
      <c r="E139">
        <f>_darko_1_!K139 * 82/25</f>
        <v>1.64</v>
      </c>
      <c r="F139">
        <f>_darko_1_!J139 * 82/25</f>
        <v>0.65600000000000014</v>
      </c>
      <c r="G139">
        <f>_darko_1_!O139*_darko_2_!O139 * 82/25</f>
        <v>3.3456000000000001</v>
      </c>
      <c r="H139">
        <f>_darko_1_!L139 * 82/25</f>
        <v>1.9679999999999997</v>
      </c>
      <c r="I139">
        <f>_darko_1_!N139 * 82/25</f>
        <v>3.6080000000000001</v>
      </c>
      <c r="J139">
        <f>_darko_2_!T139</f>
        <v>0.76400000000000001</v>
      </c>
      <c r="K139">
        <f>_darko_1_!M139 * 82/25</f>
        <v>19.68</v>
      </c>
      <c r="L139">
        <f>(_darko_2_!M139*(_darko_2_!L139-_darko_2_!N139) + _darko_2_!O139*_darko_2_!N139)/(_darko_2_!L139)</f>
        <v>0.42570566929133857</v>
      </c>
      <c r="M139">
        <f>INDEX(_raw_predictions_!M$2:M$474,MATCH(A139,_raw_predictions_!A$2:A$474,0))</f>
        <v>0.143601373047331</v>
      </c>
    </row>
    <row r="140" spans="1:13">
      <c r="A140" t="str">
        <f>_darko_1_!A140</f>
        <v>Hamidou Diallo</v>
      </c>
      <c r="B140">
        <f>_darko_1_!F140 * 82/25</f>
        <v>21.32</v>
      </c>
      <c r="C140">
        <f>(_darko_1_!H140+_darko_1_!I140) * 82/25</f>
        <v>8.1999999999999993</v>
      </c>
      <c r="D140">
        <f>_darko_1_!G140 * 82/25</f>
        <v>2.6240000000000006</v>
      </c>
      <c r="E140">
        <f>_darko_1_!K140 * 82/25</f>
        <v>1.9679999999999997</v>
      </c>
      <c r="F140">
        <f>_darko_1_!J140 * 82/25</f>
        <v>0.65600000000000014</v>
      </c>
      <c r="G140">
        <f>_darko_1_!O140*_darko_2_!O140 * 82/25</f>
        <v>0.57563999999999993</v>
      </c>
      <c r="H140">
        <f>_darko_1_!L140 * 82/25</f>
        <v>2.6240000000000006</v>
      </c>
      <c r="I140">
        <f>_darko_1_!N140 * 82/25</f>
        <v>5.5760000000000005</v>
      </c>
      <c r="J140">
        <f>_darko_2_!T140</f>
        <v>0.77300000000000002</v>
      </c>
      <c r="K140">
        <f>_darko_1_!M140 * 82/25</f>
        <v>16.727999999999998</v>
      </c>
      <c r="L140">
        <f>(_darko_2_!M140*(_darko_2_!L140-_darko_2_!N140) + _darko_2_!O140*_darko_2_!N140)/(_darko_2_!L140)</f>
        <v>0.47566638057871508</v>
      </c>
      <c r="M140">
        <f>INDEX(_raw_predictions_!M$2:M$474,MATCH(A140,_raw_predictions_!A$2:A$474,0))</f>
        <v>0.20013541129753801</v>
      </c>
    </row>
    <row r="141" spans="1:13">
      <c r="A141" t="str">
        <f>_darko_1_!A141</f>
        <v>Jordan Poole</v>
      </c>
      <c r="B141">
        <f>_darko_1_!F141 * 82/25</f>
        <v>20.336000000000002</v>
      </c>
      <c r="C141">
        <f>(_darko_1_!H141+_darko_1_!I141) * 82/25</f>
        <v>3.9359999999999995</v>
      </c>
      <c r="D141">
        <f>_darko_1_!G141 * 82/25</f>
        <v>5.2480000000000011</v>
      </c>
      <c r="E141">
        <f>_darko_1_!K141 * 82/25</f>
        <v>0.98399999999999987</v>
      </c>
      <c r="F141">
        <f>_darko_1_!J141 * 82/25</f>
        <v>0.32800000000000007</v>
      </c>
      <c r="G141">
        <f>_darko_1_!O141*_darko_2_!O141 * 82/25</f>
        <v>2.9579040000000005</v>
      </c>
      <c r="H141">
        <f>_darko_1_!L141 * 82/25</f>
        <v>3.28</v>
      </c>
      <c r="I141">
        <f>_darko_1_!N141 * 82/25</f>
        <v>5.5760000000000005</v>
      </c>
      <c r="J141">
        <f>_darko_2_!T141</f>
        <v>0.67300000000000004</v>
      </c>
      <c r="K141">
        <f>_darko_1_!M141 * 82/25</f>
        <v>17.056000000000001</v>
      </c>
      <c r="L141">
        <f>(_darko_2_!M141*(_darko_2_!L141-_darko_2_!N141) + _darko_2_!O141*_darko_2_!N141)/(_darko_2_!L141)</f>
        <v>0.39807902566009667</v>
      </c>
      <c r="M141">
        <f>INDEX(_raw_predictions_!M$2:M$474,MATCH(A141,_raw_predictions_!A$2:A$474,0))</f>
        <v>0.11474497357153</v>
      </c>
    </row>
    <row r="142" spans="1:13">
      <c r="A142" t="str">
        <f>_darko_1_!A142</f>
        <v>Collin Sexton</v>
      </c>
      <c r="B142">
        <f>_darko_1_!F142 * 82/25</f>
        <v>20.336000000000002</v>
      </c>
      <c r="C142">
        <f>(_darko_1_!H142+_darko_1_!I142) * 82/25</f>
        <v>3.6080000000000001</v>
      </c>
      <c r="D142">
        <f>_darko_1_!G142 * 82/25</f>
        <v>4.2640000000000002</v>
      </c>
      <c r="E142">
        <f>_darko_1_!K142 * 82/25</f>
        <v>0.98399999999999987</v>
      </c>
      <c r="F142">
        <f>_darko_1_!J142 * 82/25</f>
        <v>0.32800000000000007</v>
      </c>
      <c r="G142">
        <f>_darko_1_!O142*_darko_2_!O142 * 82/25</f>
        <v>1.7843200000000001</v>
      </c>
      <c r="H142">
        <f>_darko_1_!L142 * 82/25</f>
        <v>2.6240000000000006</v>
      </c>
      <c r="I142">
        <f>_darko_1_!N142 * 82/25</f>
        <v>5.5760000000000005</v>
      </c>
      <c r="J142">
        <f>_darko_2_!T142</f>
        <v>0.77300000000000002</v>
      </c>
      <c r="K142">
        <f>_darko_1_!M142 * 82/25</f>
        <v>15.416000000000002</v>
      </c>
      <c r="L142">
        <f>(_darko_2_!M142*(_darko_2_!L142-_darko_2_!N142) + _darko_2_!O142*_darko_2_!N142)/(_darko_2_!L142)</f>
        <v>0.44659595126866353</v>
      </c>
      <c r="M142">
        <f>INDEX(_raw_predictions_!M$2:M$474,MATCH(A142,_raw_predictions_!A$2:A$474,0))</f>
        <v>0.26616657373902097</v>
      </c>
    </row>
    <row r="143" spans="1:13">
      <c r="A143" t="str">
        <f>_darko_1_!A143</f>
        <v>Jalen Duren</v>
      </c>
      <c r="B143">
        <f>_darko_1_!F143 * 82/25</f>
        <v>20.336000000000002</v>
      </c>
      <c r="C143">
        <f>(_darko_1_!H143+_darko_1_!I143) * 82/25</f>
        <v>17.055999999999997</v>
      </c>
      <c r="D143">
        <f>_darko_1_!G143 * 82/25</f>
        <v>2.2959999999999998</v>
      </c>
      <c r="E143">
        <f>_darko_1_!K143 * 82/25</f>
        <v>1.3120000000000003</v>
      </c>
      <c r="F143">
        <f>_darko_1_!J143 * 82/25</f>
        <v>1.64</v>
      </c>
      <c r="G143">
        <f>_darko_1_!O143*_darko_2_!O143 * 82/25</f>
        <v>0.34046399999999999</v>
      </c>
      <c r="H143">
        <f>_darko_1_!L143 * 82/25</f>
        <v>2.952</v>
      </c>
      <c r="I143">
        <f>_darko_1_!N143 * 82/25</f>
        <v>4.5919999999999996</v>
      </c>
      <c r="J143">
        <f>_darko_2_!T143</f>
        <v>0.752</v>
      </c>
      <c r="K143">
        <f>_darko_1_!M143 * 82/25</f>
        <v>12.792</v>
      </c>
      <c r="L143">
        <f>(_darko_2_!M143*(_darko_2_!L143-_darko_2_!N143) + _darko_2_!O143*_darko_2_!N143)/(_darko_2_!L143)</f>
        <v>0.45917220598977354</v>
      </c>
      <c r="M143">
        <f>INDEX(_raw_predictions_!M$2:M$474,MATCH(A143,_raw_predictions_!A$2:A$474,0))</f>
        <v>0.11498222078480801</v>
      </c>
    </row>
    <row r="144" spans="1:13">
      <c r="A144" t="str">
        <f>_darko_1_!A144</f>
        <v>Ivica Zubac</v>
      </c>
      <c r="B144">
        <f>_darko_1_!F144 * 82/25</f>
        <v>20.007999999999999</v>
      </c>
      <c r="C144">
        <f>(_darko_1_!H144+_darko_1_!I144) * 82/25</f>
        <v>18.367999999999999</v>
      </c>
      <c r="D144">
        <f>_darko_1_!G144 * 82/25</f>
        <v>1.9679999999999997</v>
      </c>
      <c r="E144">
        <f>_darko_1_!K144 * 82/25</f>
        <v>0.98399999999999987</v>
      </c>
      <c r="F144">
        <f>_darko_1_!J144 * 82/25</f>
        <v>1.9679999999999997</v>
      </c>
      <c r="G144">
        <f>_darko_1_!O144*_darko_2_!O144 * 82/25</f>
        <v>0.35128799999999999</v>
      </c>
      <c r="H144">
        <f>_darko_1_!L144 * 82/25</f>
        <v>2.6240000000000006</v>
      </c>
      <c r="I144">
        <f>_darko_1_!N144 * 82/25</f>
        <v>6.56</v>
      </c>
      <c r="J144">
        <f>_darko_2_!T144</f>
        <v>0.77800000000000002</v>
      </c>
      <c r="K144">
        <f>_darko_1_!M144 * 82/25</f>
        <v>13.448</v>
      </c>
      <c r="L144">
        <f>(_darko_2_!M144*(_darko_2_!L144-_darko_2_!N144) + _darko_2_!O144*_darko_2_!N144)/(_darko_2_!L144)</f>
        <v>0.41955464480874316</v>
      </c>
      <c r="M144">
        <f>INDEX(_raw_predictions_!M$2:M$474,MATCH(A144,_raw_predictions_!A$2:A$474,0))</f>
        <v>9.9794772226358797E-2</v>
      </c>
    </row>
    <row r="145" spans="1:13">
      <c r="A145" t="str">
        <f>_darko_1_!A145</f>
        <v>Isaiah Stewart</v>
      </c>
      <c r="B145">
        <f>_darko_1_!F145 * 82/25</f>
        <v>20.007999999999999</v>
      </c>
      <c r="C145">
        <f>(_darko_1_!H145+_darko_1_!I145) * 82/25</f>
        <v>15.087999999999999</v>
      </c>
      <c r="D145">
        <f>_darko_1_!G145 * 82/25</f>
        <v>2.952</v>
      </c>
      <c r="E145">
        <f>_darko_1_!K145 * 82/25</f>
        <v>0.98399999999999987</v>
      </c>
      <c r="F145">
        <f>_darko_1_!J145 * 82/25</f>
        <v>1.3120000000000003</v>
      </c>
      <c r="G145">
        <f>_darko_1_!O145*_darko_2_!O145 * 82/25</f>
        <v>2.7388000000000003</v>
      </c>
      <c r="H145">
        <f>_darko_1_!L145 * 82/25</f>
        <v>2.6240000000000006</v>
      </c>
      <c r="I145">
        <f>_darko_1_!N145 * 82/25</f>
        <v>4.92</v>
      </c>
      <c r="J145">
        <f>_darko_2_!T145</f>
        <v>0.77500000000000002</v>
      </c>
      <c r="K145">
        <f>_darko_1_!M145 * 82/25</f>
        <v>15.743999999999998</v>
      </c>
      <c r="L145">
        <f>(_darko_2_!M145*(_darko_2_!L145-_darko_2_!N145) + _darko_2_!O145*_darko_2_!N145)/(_darko_2_!L145)</f>
        <v>0.4805135556248053</v>
      </c>
      <c r="M145">
        <f>INDEX(_raw_predictions_!M$2:M$474,MATCH(A145,_raw_predictions_!A$2:A$474,0))</f>
        <v>0.15245201586426799</v>
      </c>
    </row>
    <row r="146" spans="1:13">
      <c r="A146" t="str">
        <f>_darko_1_!A146</f>
        <v>Kris Dunn</v>
      </c>
      <c r="B146">
        <f>_darko_1_!F146 * 82/25</f>
        <v>20.007999999999999</v>
      </c>
      <c r="C146">
        <f>(_darko_1_!H146+_darko_1_!I146) * 82/25</f>
        <v>7.871999999999999</v>
      </c>
      <c r="D146">
        <f>_darko_1_!G146 * 82/25</f>
        <v>8.8559999999999999</v>
      </c>
      <c r="E146">
        <f>_darko_1_!K146 * 82/25</f>
        <v>2.6240000000000006</v>
      </c>
      <c r="F146">
        <f>_darko_1_!J146 * 82/25</f>
        <v>0.65600000000000014</v>
      </c>
      <c r="G146">
        <f>_darko_1_!O146*_darko_2_!O146 * 82/25</f>
        <v>1.324136</v>
      </c>
      <c r="H146">
        <f>_darko_1_!L146 * 82/25</f>
        <v>3.6080000000000001</v>
      </c>
      <c r="I146">
        <f>_darko_1_!N146 * 82/25</f>
        <v>3.9359999999999995</v>
      </c>
      <c r="J146">
        <f>_darko_2_!T146</f>
        <v>0.79900000000000004</v>
      </c>
      <c r="K146">
        <f>_darko_1_!M146 * 82/25</f>
        <v>16.727999999999998</v>
      </c>
      <c r="L146">
        <f>(_darko_2_!M146*(_darko_2_!L146-_darko_2_!N146) + _darko_2_!O146*_darko_2_!N146)/(_darko_2_!L146)</f>
        <v>0.45035916230366491</v>
      </c>
      <c r="M146" t="e">
        <f>INDEX(_raw_predictions_!M$2:M$474,MATCH(A146,_raw_predictions_!A$2:A$474,0))</f>
        <v>#N/A</v>
      </c>
    </row>
    <row r="147" spans="1:13">
      <c r="A147" t="str">
        <f>_darko_1_!A147</f>
        <v>Kevin Huerter</v>
      </c>
      <c r="B147">
        <f>_darko_1_!F147 * 82/25</f>
        <v>19.68</v>
      </c>
      <c r="C147">
        <f>(_darko_1_!H147+_darko_1_!I147) * 82/25</f>
        <v>5.9039999999999999</v>
      </c>
      <c r="D147">
        <f>_darko_1_!G147 * 82/25</f>
        <v>3.6080000000000001</v>
      </c>
      <c r="E147">
        <f>_darko_1_!K147 * 82/25</f>
        <v>1.3120000000000003</v>
      </c>
      <c r="F147">
        <f>_darko_1_!J147 * 82/25</f>
        <v>0.98399999999999987</v>
      </c>
      <c r="G147">
        <f>_darko_1_!O147*_darko_2_!O147 * 82/25</f>
        <v>3.7667519999999994</v>
      </c>
      <c r="H147">
        <f>_darko_1_!L147 * 82/25</f>
        <v>1.64</v>
      </c>
      <c r="I147">
        <f>_darko_1_!N147 * 82/25</f>
        <v>2.6240000000000006</v>
      </c>
      <c r="J147">
        <f>_darko_2_!T147</f>
        <v>0.81</v>
      </c>
      <c r="K147">
        <f>_darko_1_!M147 * 82/25</f>
        <v>17.384</v>
      </c>
      <c r="L147">
        <f>(_darko_2_!M147*(_darko_2_!L147-_darko_2_!N147) + _darko_2_!O147*_darko_2_!N147)/(_darko_2_!L147)</f>
        <v>0.4590239551220498</v>
      </c>
      <c r="M147">
        <f>INDEX(_raw_predictions_!M$2:M$474,MATCH(A147,_raw_predictions_!A$2:A$474,0))</f>
        <v>0.15144403711007601</v>
      </c>
    </row>
    <row r="148" spans="1:13">
      <c r="A148" t="str">
        <f>_darko_1_!A148</f>
        <v>Monte Morris</v>
      </c>
      <c r="B148">
        <f>_darko_1_!F148 * 82/25</f>
        <v>19.68</v>
      </c>
      <c r="C148">
        <f>(_darko_1_!H148+_darko_1_!I148) * 82/25</f>
        <v>6.2320000000000002</v>
      </c>
      <c r="D148">
        <f>_darko_1_!G148 * 82/25</f>
        <v>8.8559999999999999</v>
      </c>
      <c r="E148">
        <f>_darko_1_!K148 * 82/25</f>
        <v>1.3120000000000003</v>
      </c>
      <c r="F148">
        <f>_darko_1_!J148 * 82/25</f>
        <v>0.32800000000000007</v>
      </c>
      <c r="G148">
        <f>_darko_1_!O148*_darko_2_!O148 * 82/25</f>
        <v>2.5800479999999997</v>
      </c>
      <c r="H148">
        <f>_darko_1_!L148 * 82/25</f>
        <v>1.9679999999999997</v>
      </c>
      <c r="I148">
        <f>_darko_1_!N148 * 82/25</f>
        <v>2.952</v>
      </c>
      <c r="J148">
        <f>_darko_2_!T148</f>
        <v>0.754</v>
      </c>
      <c r="K148">
        <f>_darko_1_!M148 * 82/25</f>
        <v>16.727999999999998</v>
      </c>
      <c r="L148">
        <f>(_darko_2_!M148*(_darko_2_!L148-_darko_2_!N148) + _darko_2_!O148*_darko_2_!N148)/(_darko_2_!L148)</f>
        <v>0.36699906263314874</v>
      </c>
      <c r="M148">
        <f>INDEX(_raw_predictions_!M$2:M$474,MATCH(A148,_raw_predictions_!A$2:A$474,0))</f>
        <v>0.13225519328291199</v>
      </c>
    </row>
    <row r="149" spans="1:13">
      <c r="A149" t="str">
        <f>_darko_1_!A149</f>
        <v>Gary Trent Jr.</v>
      </c>
      <c r="B149">
        <f>_darko_1_!F149 * 82/25</f>
        <v>19.68</v>
      </c>
      <c r="C149">
        <f>(_darko_1_!H149+_darko_1_!I149) * 82/25</f>
        <v>3.9359999999999995</v>
      </c>
      <c r="D149">
        <f>_darko_1_!G149 * 82/25</f>
        <v>2.2959999999999998</v>
      </c>
      <c r="E149">
        <f>_darko_1_!K149 * 82/25</f>
        <v>1.9679999999999997</v>
      </c>
      <c r="F149">
        <f>_darko_1_!J149 * 82/25</f>
        <v>0.32800000000000007</v>
      </c>
      <c r="G149">
        <f>_darko_1_!O149*_darko_2_!O149 * 82/25</f>
        <v>3.471552</v>
      </c>
      <c r="H149">
        <f>_darko_1_!L149 * 82/25</f>
        <v>1.3120000000000003</v>
      </c>
      <c r="I149">
        <f>_darko_1_!N149 * 82/25</f>
        <v>3.28</v>
      </c>
      <c r="J149">
        <f>_darko_2_!T149</f>
        <v>0.83899999999999997</v>
      </c>
      <c r="K149">
        <f>_darko_1_!M149 * 82/25</f>
        <v>17.056000000000001</v>
      </c>
      <c r="L149">
        <f>(_darko_2_!M149*(_darko_2_!L149-_darko_2_!N149) + _darko_2_!O149*_darko_2_!N149)/(_darko_2_!L149)</f>
        <v>0.41712391223106082</v>
      </c>
      <c r="M149">
        <f>INDEX(_raw_predictions_!M$2:M$474,MATCH(A149,_raw_predictions_!A$2:A$474,0))</f>
        <v>0.15683031270203901</v>
      </c>
    </row>
    <row r="150" spans="1:13">
      <c r="A150" t="str">
        <f>_darko_1_!A150</f>
        <v>Marvin Bagley III</v>
      </c>
      <c r="B150">
        <f>_darko_1_!F150 * 82/25</f>
        <v>19.68</v>
      </c>
      <c r="C150">
        <f>(_darko_1_!H150+_darko_1_!I150) * 82/25</f>
        <v>11.152000000000001</v>
      </c>
      <c r="D150">
        <f>_darko_1_!G150 * 82/25</f>
        <v>1.64</v>
      </c>
      <c r="E150">
        <f>_darko_1_!K150 * 82/25</f>
        <v>0.65600000000000014</v>
      </c>
      <c r="F150">
        <f>_darko_1_!J150 * 82/25</f>
        <v>0.98399999999999987</v>
      </c>
      <c r="G150">
        <f>_darko_1_!O150*_darko_2_!O150 * 82/25</f>
        <v>1.107656</v>
      </c>
      <c r="H150">
        <f>_darko_1_!L150 * 82/25</f>
        <v>1.9679999999999997</v>
      </c>
      <c r="I150">
        <f>_darko_1_!N150 * 82/25</f>
        <v>4.5919999999999996</v>
      </c>
      <c r="J150">
        <f>_darko_2_!T150</f>
        <v>0.74399999999999999</v>
      </c>
      <c r="K150">
        <f>_darko_1_!M150 * 82/25</f>
        <v>15.743999999999998</v>
      </c>
      <c r="L150">
        <f>(_darko_2_!M150*(_darko_2_!L150-_darko_2_!N150) + _darko_2_!O150*_darko_2_!N150)/(_darko_2_!L150)</f>
        <v>0.46164590634875036</v>
      </c>
      <c r="M150">
        <f>INDEX(_raw_predictions_!M$2:M$474,MATCH(A150,_raw_predictions_!A$2:A$474,0))</f>
        <v>0.21527445409301199</v>
      </c>
    </row>
    <row r="151" spans="1:13">
      <c r="A151" t="str">
        <f>_darko_1_!A151</f>
        <v>Naz Reid</v>
      </c>
      <c r="B151">
        <f>_darko_1_!F151 * 82/25</f>
        <v>19.352</v>
      </c>
      <c r="C151">
        <f>(_darko_1_!H151+_darko_1_!I151) * 82/25</f>
        <v>8.8559999999999999</v>
      </c>
      <c r="D151">
        <f>_darko_1_!G151 * 82/25</f>
        <v>2.2959999999999998</v>
      </c>
      <c r="E151">
        <f>_darko_1_!K151 * 82/25</f>
        <v>0.98399999999999987</v>
      </c>
      <c r="F151">
        <f>_darko_1_!J151 * 82/25</f>
        <v>1.3120000000000003</v>
      </c>
      <c r="G151">
        <f>_darko_1_!O151*_darko_2_!O151 * 82/25</f>
        <v>1.7761199999999999</v>
      </c>
      <c r="H151">
        <f>_darko_1_!L151 * 82/25</f>
        <v>2.2959999999999998</v>
      </c>
      <c r="I151">
        <f>_darko_1_!N151 * 82/25</f>
        <v>3.6080000000000001</v>
      </c>
      <c r="J151">
        <f>_darko_2_!T151</f>
        <v>0.7</v>
      </c>
      <c r="K151">
        <f>_darko_1_!M151 * 82/25</f>
        <v>15.416000000000002</v>
      </c>
      <c r="L151">
        <f>(_darko_2_!M151*(_darko_2_!L151-_darko_2_!N151) + _darko_2_!O151*_darko_2_!N151)/(_darko_2_!L151)</f>
        <v>0.54865562495058895</v>
      </c>
      <c r="M151">
        <f>INDEX(_raw_predictions_!M$2:M$474,MATCH(A151,_raw_predictions_!A$2:A$474,0))</f>
        <v>0.118873430072619</v>
      </c>
    </row>
    <row r="152" spans="1:13">
      <c r="A152" t="str">
        <f>_darko_1_!A152</f>
        <v>Coby White</v>
      </c>
      <c r="B152">
        <f>_darko_1_!F152 * 82/25</f>
        <v>19.023999999999997</v>
      </c>
      <c r="C152">
        <f>(_darko_1_!H152+_darko_1_!I152) * 82/25</f>
        <v>5.5760000000000005</v>
      </c>
      <c r="D152">
        <f>_darko_1_!G152 * 82/25</f>
        <v>5.5760000000000005</v>
      </c>
      <c r="E152">
        <f>_darko_1_!K152 * 82/25</f>
        <v>1.3120000000000003</v>
      </c>
      <c r="F152">
        <f>_darko_1_!J152 * 82/25</f>
        <v>0.32800000000000007</v>
      </c>
      <c r="G152">
        <f>_darko_1_!O152*_darko_2_!O152 * 82/25</f>
        <v>2.703376</v>
      </c>
      <c r="H152">
        <f>_darko_1_!L152 * 82/25</f>
        <v>2.6240000000000006</v>
      </c>
      <c r="I152">
        <f>_darko_1_!N152 * 82/25</f>
        <v>2.2959999999999998</v>
      </c>
      <c r="J152">
        <f>_darko_2_!T152</f>
        <v>0.66</v>
      </c>
      <c r="K152">
        <f>_darko_1_!M152 * 82/25</f>
        <v>15.416000000000002</v>
      </c>
      <c r="L152">
        <f>(_darko_2_!M152*(_darko_2_!L152-_darko_2_!N152) + _darko_2_!O152*_darko_2_!N152)/(_darko_2_!L152)</f>
        <v>0.42978080000000007</v>
      </c>
      <c r="M152">
        <f>INDEX(_raw_predictions_!M$2:M$474,MATCH(A152,_raw_predictions_!A$2:A$474,0))</f>
        <v>0.15333006513936601</v>
      </c>
    </row>
    <row r="153" spans="1:13">
      <c r="A153" t="str">
        <f>_darko_1_!A153</f>
        <v>Tari Eason</v>
      </c>
      <c r="B153">
        <f>_darko_1_!F153 * 82/25</f>
        <v>19.023999999999997</v>
      </c>
      <c r="C153">
        <f>(_darko_1_!H153+_darko_1_!I153) * 82/25</f>
        <v>12.463999999999999</v>
      </c>
      <c r="D153">
        <f>_darko_1_!G153 * 82/25</f>
        <v>2.6240000000000006</v>
      </c>
      <c r="E153">
        <f>_darko_1_!K153 * 82/25</f>
        <v>2.2959999999999998</v>
      </c>
      <c r="F153">
        <f>_darko_1_!J153 * 82/25</f>
        <v>0.98399999999999987</v>
      </c>
      <c r="G153">
        <f>_darko_1_!O153*_darko_2_!O153 * 82/25</f>
        <v>1.7908800000000002</v>
      </c>
      <c r="H153">
        <f>_darko_1_!L153 * 82/25</f>
        <v>2.6240000000000006</v>
      </c>
      <c r="I153">
        <f>_darko_1_!N153 * 82/25</f>
        <v>3.6080000000000001</v>
      </c>
      <c r="J153">
        <f>_darko_2_!T153</f>
        <v>0.77100000000000002</v>
      </c>
      <c r="K153">
        <f>_darko_1_!M153 * 82/25</f>
        <v>15.743999999999998</v>
      </c>
      <c r="L153">
        <f>(_darko_2_!M153*(_darko_2_!L153-_darko_2_!N153) + _darko_2_!O153*_darko_2_!N153)/(_darko_2_!L153)</f>
        <v>0.41317418772563175</v>
      </c>
      <c r="M153">
        <f>INDEX(_raw_predictions_!M$2:M$474,MATCH(A153,_raw_predictions_!A$2:A$474,0))</f>
        <v>8.29437361922164E-2</v>
      </c>
    </row>
    <row r="154" spans="1:13">
      <c r="A154" t="str">
        <f>_darko_1_!A154</f>
        <v>Aaron Nesmith</v>
      </c>
      <c r="B154">
        <f>_darko_1_!F154 * 82/25</f>
        <v>19.023999999999997</v>
      </c>
      <c r="C154">
        <f>(_darko_1_!H154+_darko_1_!I154) * 82/25</f>
        <v>7.5439999999999996</v>
      </c>
      <c r="D154">
        <f>_darko_1_!G154 * 82/25</f>
        <v>2.6240000000000006</v>
      </c>
      <c r="E154">
        <f>_darko_1_!K154 * 82/25</f>
        <v>1.3120000000000003</v>
      </c>
      <c r="F154">
        <f>_darko_1_!J154 * 82/25</f>
        <v>0.65600000000000014</v>
      </c>
      <c r="G154">
        <f>_darko_1_!O154*_darko_2_!O154 * 82/25</f>
        <v>3.0956639999999997</v>
      </c>
      <c r="H154">
        <f>_darko_1_!L154 * 82/25</f>
        <v>2.2959999999999998</v>
      </c>
      <c r="I154">
        <f>_darko_1_!N154 * 82/25</f>
        <v>3.9359999999999995</v>
      </c>
      <c r="J154">
        <f>_darko_2_!T154</f>
        <v>0.79300000000000004</v>
      </c>
      <c r="K154">
        <f>_darko_1_!M154 * 82/25</f>
        <v>15.087999999999999</v>
      </c>
      <c r="L154">
        <f>(_darko_2_!M154*(_darko_2_!L154-_darko_2_!N154) + _darko_2_!O154*_darko_2_!N154)/(_darko_2_!L154)</f>
        <v>0.44517745703753697</v>
      </c>
      <c r="M154">
        <f>INDEX(_raw_predictions_!M$2:M$474,MATCH(A154,_raw_predictions_!A$2:A$474,0))</f>
        <v>0.114186655601659</v>
      </c>
    </row>
    <row r="155" spans="1:13">
      <c r="A155" t="str">
        <f>_darko_1_!A155</f>
        <v>Clint Capela</v>
      </c>
      <c r="B155">
        <f>_darko_1_!F155 * 82/25</f>
        <v>18.696000000000002</v>
      </c>
      <c r="C155">
        <f>(_darko_1_!H155+_darko_1_!I155) * 82/25</f>
        <v>19.352</v>
      </c>
      <c r="D155">
        <f>_darko_1_!G155 * 82/25</f>
        <v>1.9679999999999997</v>
      </c>
      <c r="E155">
        <f>_darko_1_!K155 * 82/25</f>
        <v>1.3120000000000003</v>
      </c>
      <c r="F155">
        <f>_darko_1_!J155 * 82/25</f>
        <v>1.9679999999999997</v>
      </c>
      <c r="G155">
        <f>_darko_1_!O155*_darko_2_!O155 * 82/25</f>
        <v>0.22631999999999997</v>
      </c>
      <c r="H155">
        <f>_darko_1_!L155 * 82/25</f>
        <v>1.64</v>
      </c>
      <c r="I155">
        <f>_darko_1_!N155 * 82/25</f>
        <v>3.6080000000000001</v>
      </c>
      <c r="J155">
        <f>_darko_2_!T155</f>
        <v>0.746</v>
      </c>
      <c r="K155">
        <f>_darko_1_!M155 * 82/25</f>
        <v>12.792</v>
      </c>
      <c r="L155">
        <f>(_darko_2_!M155*(_darko_2_!L155-_darko_2_!N155) + _darko_2_!O155*_darko_2_!N155)/(_darko_2_!L155)</f>
        <v>0.39614005641748939</v>
      </c>
      <c r="M155">
        <f>INDEX(_raw_predictions_!M$2:M$474,MATCH(A155,_raw_predictions_!A$2:A$474,0))</f>
        <v>0.13729837721139301</v>
      </c>
    </row>
    <row r="156" spans="1:13">
      <c r="A156" t="str">
        <f>_darko_1_!A156</f>
        <v>Rui Hachimura</v>
      </c>
      <c r="B156">
        <f>_darko_1_!F156 * 82/25</f>
        <v>18.367999999999999</v>
      </c>
      <c r="C156">
        <f>(_darko_1_!H156+_darko_1_!I156) * 82/25</f>
        <v>7.2160000000000002</v>
      </c>
      <c r="D156">
        <f>_darko_1_!G156 * 82/25</f>
        <v>1.64</v>
      </c>
      <c r="E156">
        <f>_darko_1_!K156 * 82/25</f>
        <v>0.65600000000000014</v>
      </c>
      <c r="F156">
        <f>_darko_1_!J156 * 82/25</f>
        <v>0.65600000000000014</v>
      </c>
      <c r="G156">
        <f>_darko_1_!O156*_darko_2_!O156 * 82/25</f>
        <v>1.4881360000000001</v>
      </c>
      <c r="H156">
        <f>_darko_1_!L156 * 82/25</f>
        <v>1.3120000000000003</v>
      </c>
      <c r="I156">
        <f>_darko_1_!N156 * 82/25</f>
        <v>3.28</v>
      </c>
      <c r="J156">
        <f>_darko_2_!T156</f>
        <v>0.72</v>
      </c>
      <c r="K156">
        <f>_darko_1_!M156 * 82/25</f>
        <v>14.432</v>
      </c>
      <c r="L156">
        <f>(_darko_2_!M156*(_darko_2_!L156-_darko_2_!N156) + _darko_2_!O156*_darko_2_!N156)/(_darko_2_!L156)</f>
        <v>0.45376058183724283</v>
      </c>
      <c r="M156">
        <f>INDEX(_raw_predictions_!M$2:M$474,MATCH(A156,_raw_predictions_!A$2:A$474,0))</f>
        <v>0.183853544544374</v>
      </c>
    </row>
    <row r="157" spans="1:13">
      <c r="A157" t="str">
        <f>_darko_1_!A157</f>
        <v>Ochai Agbaji</v>
      </c>
      <c r="B157">
        <f>_darko_1_!F157 * 82/25</f>
        <v>18.367999999999999</v>
      </c>
      <c r="C157">
        <f>(_darko_1_!H157+_darko_1_!I157) * 82/25</f>
        <v>4.5919999999999996</v>
      </c>
      <c r="D157">
        <f>_darko_1_!G157 * 82/25</f>
        <v>2.952</v>
      </c>
      <c r="E157">
        <f>_darko_1_!K157 * 82/25</f>
        <v>0.98399999999999987</v>
      </c>
      <c r="F157">
        <f>_darko_1_!J157 * 82/25</f>
        <v>0.65600000000000014</v>
      </c>
      <c r="G157">
        <f>_darko_1_!O157*_darko_2_!O157 * 82/25</f>
        <v>3.1793040000000001</v>
      </c>
      <c r="H157">
        <f>_darko_1_!L157 * 82/25</f>
        <v>1.9679999999999997</v>
      </c>
      <c r="I157">
        <f>_darko_1_!N157 * 82/25</f>
        <v>2.952</v>
      </c>
      <c r="J157">
        <f>_darko_2_!T157</f>
        <v>0.79</v>
      </c>
      <c r="K157">
        <f>_darko_1_!M157 * 82/25</f>
        <v>15.743999999999998</v>
      </c>
      <c r="L157">
        <f>(_darko_2_!M157*(_darko_2_!L157-_darko_2_!N157) + _darko_2_!O157*_darko_2_!N157)/(_darko_2_!L157)</f>
        <v>0.39175409297486724</v>
      </c>
      <c r="M157">
        <f>INDEX(_raw_predictions_!M$2:M$474,MATCH(A157,_raw_predictions_!A$2:A$474,0))</f>
        <v>0.122425617114979</v>
      </c>
    </row>
    <row r="158" spans="1:13">
      <c r="A158" t="str">
        <f>_darko_1_!A158</f>
        <v>Draymond Green</v>
      </c>
      <c r="B158">
        <f>_darko_1_!F158 * 82/25</f>
        <v>18.04</v>
      </c>
      <c r="C158">
        <f>(_darko_1_!H158+_darko_1_!I158) * 82/25</f>
        <v>14.432</v>
      </c>
      <c r="D158">
        <f>_darko_1_!G158 * 82/25</f>
        <v>11.48</v>
      </c>
      <c r="E158">
        <f>_darko_1_!K158 * 82/25</f>
        <v>2.2959999999999998</v>
      </c>
      <c r="F158">
        <f>_darko_1_!J158 * 82/25</f>
        <v>1.64</v>
      </c>
      <c r="G158">
        <f>_darko_1_!O158*_darko_2_!O158 * 82/25</f>
        <v>1.57768</v>
      </c>
      <c r="H158">
        <f>_darko_1_!L158 * 82/25</f>
        <v>5.2480000000000011</v>
      </c>
      <c r="I158">
        <f>_darko_1_!N158 * 82/25</f>
        <v>4.2640000000000002</v>
      </c>
      <c r="J158">
        <f>_darko_2_!T158</f>
        <v>0.82899999999999996</v>
      </c>
      <c r="K158">
        <f>_darko_1_!M158 * 82/25</f>
        <v>14.103999999999999</v>
      </c>
      <c r="L158">
        <f>(_darko_2_!M158*(_darko_2_!L158-_darko_2_!N158) + _darko_2_!O158*_darko_2_!N158)/(_darko_2_!L158)</f>
        <v>0.38676712328767121</v>
      </c>
      <c r="M158">
        <f>INDEX(_raw_predictions_!M$2:M$474,MATCH(A158,_raw_predictions_!A$2:A$474,0))</f>
        <v>0.151239324012302</v>
      </c>
    </row>
    <row r="159" spans="1:13">
      <c r="A159" t="str">
        <f>_darko_1_!A159</f>
        <v>Harrison Barnes</v>
      </c>
      <c r="B159">
        <f>_darko_1_!F159 * 82/25</f>
        <v>18.04</v>
      </c>
      <c r="C159">
        <f>(_darko_1_!H159+_darko_1_!I159) * 82/25</f>
        <v>5.9039999999999999</v>
      </c>
      <c r="D159">
        <f>_darko_1_!G159 * 82/25</f>
        <v>1.9679999999999997</v>
      </c>
      <c r="E159">
        <f>_darko_1_!K159 * 82/25</f>
        <v>0.98399999999999987</v>
      </c>
      <c r="F159">
        <f>_darko_1_!J159 * 82/25</f>
        <v>0.32800000000000007</v>
      </c>
      <c r="G159">
        <f>_darko_1_!O159*_darko_2_!O159 * 82/25</f>
        <v>2.1785760000000001</v>
      </c>
      <c r="H159">
        <f>_darko_1_!L159 * 82/25</f>
        <v>1.3120000000000003</v>
      </c>
      <c r="I159">
        <f>_darko_1_!N159 * 82/25</f>
        <v>5.9039999999999999</v>
      </c>
      <c r="J159">
        <f>_darko_2_!T159</f>
        <v>0.81100000000000005</v>
      </c>
      <c r="K159">
        <f>_darko_1_!M159 * 82/25</f>
        <v>12.792</v>
      </c>
      <c r="L159">
        <f>(_darko_2_!M159*(_darko_2_!L159-_darko_2_!N159) + _darko_2_!O159*_darko_2_!N159)/(_darko_2_!L159)</f>
        <v>0.44896810167590806</v>
      </c>
      <c r="M159">
        <f>INDEX(_raw_predictions_!M$2:M$474,MATCH(A159,_raw_predictions_!A$2:A$474,0))</f>
        <v>0.124232187104913</v>
      </c>
    </row>
    <row r="160" spans="1:13">
      <c r="A160" t="str">
        <f>_darko_1_!A160</f>
        <v>Jaden McDaniels</v>
      </c>
      <c r="B160">
        <f>_darko_1_!F160 * 82/25</f>
        <v>18.04</v>
      </c>
      <c r="C160">
        <f>(_darko_1_!H160+_darko_1_!I160) * 82/25</f>
        <v>6.2319999999999993</v>
      </c>
      <c r="D160">
        <f>_darko_1_!G160 * 82/25</f>
        <v>2.2959999999999998</v>
      </c>
      <c r="E160">
        <f>_darko_1_!K160 * 82/25</f>
        <v>1.3120000000000003</v>
      </c>
      <c r="F160">
        <f>_darko_1_!J160 * 82/25</f>
        <v>1.3120000000000003</v>
      </c>
      <c r="G160">
        <f>_darko_1_!O160*_darko_2_!O160 * 82/25</f>
        <v>2.2559839999999998</v>
      </c>
      <c r="H160">
        <f>_darko_1_!L160 * 82/25</f>
        <v>2.2959999999999998</v>
      </c>
      <c r="I160">
        <f>_darko_1_!N160 * 82/25</f>
        <v>3.28</v>
      </c>
      <c r="J160">
        <f>_darko_2_!T160</f>
        <v>0.84199999999999997</v>
      </c>
      <c r="K160">
        <f>_darko_1_!M160 * 82/25</f>
        <v>14.432</v>
      </c>
      <c r="L160">
        <f>(_darko_2_!M160*(_darko_2_!L160-_darko_2_!N160) + _darko_2_!O160*_darko_2_!N160)/(_darko_2_!L160)</f>
        <v>0.42889557899727387</v>
      </c>
      <c r="M160">
        <f>INDEX(_raw_predictions_!M$2:M$474,MATCH(A160,_raw_predictions_!A$2:A$474,0))</f>
        <v>0.112556441400982</v>
      </c>
    </row>
    <row r="161" spans="1:13">
      <c r="A161" t="str">
        <f>_darko_1_!A161</f>
        <v>Kevin Love</v>
      </c>
      <c r="B161">
        <f>_darko_1_!F161 * 82/25</f>
        <v>18.04</v>
      </c>
      <c r="C161">
        <f>(_darko_1_!H161+_darko_1_!I161) * 82/25</f>
        <v>13.776000000000002</v>
      </c>
      <c r="D161">
        <f>_darko_1_!G161 * 82/25</f>
        <v>3.28</v>
      </c>
      <c r="E161">
        <f>_darko_1_!K161 * 82/25</f>
        <v>0.98399999999999987</v>
      </c>
      <c r="F161">
        <f>_darko_1_!J161 * 82/25</f>
        <v>0.65600000000000014</v>
      </c>
      <c r="G161">
        <f>_darko_1_!O161*_darko_2_!O161 * 82/25</f>
        <v>3.5069759999999999</v>
      </c>
      <c r="H161">
        <f>_darko_1_!L161 * 82/25</f>
        <v>1.9679999999999997</v>
      </c>
      <c r="I161">
        <f>_darko_1_!N161 * 82/25</f>
        <v>2.952</v>
      </c>
      <c r="J161">
        <f>_darko_2_!T161</f>
        <v>0.80600000000000005</v>
      </c>
      <c r="K161">
        <f>_darko_1_!M161 * 82/25</f>
        <v>15.087999999999999</v>
      </c>
      <c r="L161">
        <f>(_darko_2_!M161*(_darko_2_!L161-_darko_2_!N161) + _darko_2_!O161*_darko_2_!N161)/(_darko_2_!L161)</f>
        <v>0.46089837008628953</v>
      </c>
      <c r="M161">
        <f>INDEX(_raw_predictions_!M$2:M$474,MATCH(A161,_raw_predictions_!A$2:A$474,0))</f>
        <v>0.24797353812206899</v>
      </c>
    </row>
    <row r="162" spans="1:13">
      <c r="A162" t="str">
        <f>_darko_1_!A162</f>
        <v>Bogdan Bogdanovic</v>
      </c>
      <c r="B162">
        <f>_darko_1_!F162 * 82/25</f>
        <v>17.712</v>
      </c>
      <c r="C162">
        <f>(_darko_1_!H162+_darko_1_!I162) * 82/25</f>
        <v>4.2640000000000002</v>
      </c>
      <c r="D162">
        <f>_darko_1_!G162 * 82/25</f>
        <v>3.28</v>
      </c>
      <c r="E162">
        <f>_darko_1_!K162 * 82/25</f>
        <v>1.3120000000000003</v>
      </c>
      <c r="F162">
        <f>_darko_1_!J162 * 82/25</f>
        <v>0.65600000000000014</v>
      </c>
      <c r="G162">
        <f>_darko_1_!O162*_darko_2_!O162 * 82/25</f>
        <v>3.5633919999999999</v>
      </c>
      <c r="H162">
        <f>_darko_1_!L162 * 82/25</f>
        <v>1.3120000000000003</v>
      </c>
      <c r="I162">
        <f>_darko_1_!N162 * 82/25</f>
        <v>1.9679999999999997</v>
      </c>
      <c r="J162">
        <f>_darko_2_!T162</f>
        <v>0.83099999999999996</v>
      </c>
      <c r="K162">
        <f>_darko_1_!M162 * 82/25</f>
        <v>13.776000000000002</v>
      </c>
      <c r="L162">
        <f>(_darko_2_!M162*(_darko_2_!L162-_darko_2_!N162) + _darko_2_!O162*_darko_2_!N162)/(_darko_2_!L162)</f>
        <v>0.41839611123671716</v>
      </c>
      <c r="M162" t="e">
        <f>INDEX(_raw_predictions_!M$2:M$474,MATCH(A162,_raw_predictions_!A$2:A$474,0))</f>
        <v>#N/A</v>
      </c>
    </row>
    <row r="163" spans="1:13">
      <c r="A163" t="str">
        <f>_darko_1_!A163</f>
        <v>T.J. McConnell</v>
      </c>
      <c r="B163">
        <f>_darko_1_!F163 * 82/25</f>
        <v>17.712</v>
      </c>
      <c r="C163">
        <f>(_darko_1_!H163+_darko_1_!I163) * 82/25</f>
        <v>6.56</v>
      </c>
      <c r="D163">
        <f>_darko_1_!G163 * 82/25</f>
        <v>9.5119999999999987</v>
      </c>
      <c r="E163">
        <f>_darko_1_!K163 * 82/25</f>
        <v>2.2959999999999998</v>
      </c>
      <c r="F163">
        <f>_darko_1_!J163 * 82/25</f>
        <v>0.32800000000000007</v>
      </c>
      <c r="G163">
        <f>_darko_1_!O163*_darko_2_!O163 * 82/25</f>
        <v>0.83705600000000013</v>
      </c>
      <c r="H163">
        <f>_darko_1_!L163 * 82/25</f>
        <v>3.28</v>
      </c>
      <c r="I163">
        <f>_darko_1_!N163 * 82/25</f>
        <v>2.2959999999999998</v>
      </c>
      <c r="J163">
        <f>_darko_2_!T163</f>
        <v>0.72599999999999998</v>
      </c>
      <c r="K163">
        <f>_darko_1_!M163 * 82/25</f>
        <v>15.087999999999999</v>
      </c>
      <c r="L163">
        <f>(_darko_2_!M163*(_darko_2_!L163-_darko_2_!N163) + _darko_2_!O163*_darko_2_!N163)/(_darko_2_!L163)</f>
        <v>0.38942595095578297</v>
      </c>
      <c r="M163">
        <f>INDEX(_raw_predictions_!M$2:M$474,MATCH(A163,_raw_predictions_!A$2:A$474,0))</f>
        <v>0.128245053207275</v>
      </c>
    </row>
    <row r="164" spans="1:13">
      <c r="A164" t="str">
        <f>_darko_1_!A164</f>
        <v>Trendon Watford</v>
      </c>
      <c r="B164">
        <f>_darko_1_!F164 * 82/25</f>
        <v>17.712</v>
      </c>
      <c r="C164">
        <f>(_darko_1_!H164+_darko_1_!I164) * 82/25</f>
        <v>8.5280000000000005</v>
      </c>
      <c r="D164">
        <f>_darko_1_!G164 * 82/25</f>
        <v>3.9359999999999995</v>
      </c>
      <c r="E164">
        <f>_darko_1_!K164 * 82/25</f>
        <v>0.98399999999999987</v>
      </c>
      <c r="F164">
        <f>_darko_1_!J164 * 82/25</f>
        <v>0.65600000000000014</v>
      </c>
      <c r="G164">
        <f>_darko_1_!O164*_darko_2_!O164 * 82/25</f>
        <v>1.241152</v>
      </c>
      <c r="H164">
        <f>_darko_1_!L164 * 82/25</f>
        <v>2.6240000000000006</v>
      </c>
      <c r="I164">
        <f>_darko_1_!N164 * 82/25</f>
        <v>3.9359999999999995</v>
      </c>
      <c r="J164">
        <f>_darko_2_!T164</f>
        <v>0.78900000000000003</v>
      </c>
      <c r="K164">
        <f>_darko_1_!M164 * 82/25</f>
        <v>13.776000000000002</v>
      </c>
      <c r="L164">
        <f>(_darko_2_!M164*(_darko_2_!L164-_darko_2_!N164) + _darko_2_!O164*_darko_2_!N164)/(_darko_2_!L164)</f>
        <v>0.43152286961472769</v>
      </c>
      <c r="M164">
        <f>INDEX(_raw_predictions_!M$2:M$474,MATCH(A164,_raw_predictions_!A$2:A$474,0))</f>
        <v>0.13386967774393699</v>
      </c>
    </row>
    <row r="165" spans="1:13">
      <c r="A165" t="str">
        <f>_darko_1_!A165</f>
        <v>Immanuel Quickley</v>
      </c>
      <c r="B165">
        <f>_darko_1_!F165 * 82/25</f>
        <v>17.384</v>
      </c>
      <c r="C165">
        <f>(_darko_1_!H165+_darko_1_!I165) * 82/25</f>
        <v>4.2640000000000002</v>
      </c>
      <c r="D165">
        <f>_darko_1_!G165 * 82/25</f>
        <v>3.28</v>
      </c>
      <c r="E165">
        <f>_darko_1_!K165 * 82/25</f>
        <v>0.98399999999999987</v>
      </c>
      <c r="F165">
        <f>_darko_1_!J165 * 82/25</f>
        <v>0.32800000000000007</v>
      </c>
      <c r="G165">
        <f>_darko_1_!O165*_darko_2_!O165 * 82/25</f>
        <v>2.7709439999999996</v>
      </c>
      <c r="H165">
        <f>_darko_1_!L165 * 82/25</f>
        <v>1.64</v>
      </c>
      <c r="I165">
        <f>_darko_1_!N165 * 82/25</f>
        <v>3.9359999999999995</v>
      </c>
      <c r="J165">
        <f>_darko_2_!T165</f>
        <v>0.81599999999999995</v>
      </c>
      <c r="K165">
        <f>_darko_1_!M165 * 82/25</f>
        <v>14.103999999999999</v>
      </c>
      <c r="L165">
        <f>(_darko_2_!M165*(_darko_2_!L165-_darko_2_!N165) + _darko_2_!O165*_darko_2_!N165)/(_darko_2_!L165)</f>
        <v>0.39026424838610507</v>
      </c>
      <c r="M165">
        <f>INDEX(_raw_predictions_!M$2:M$474,MATCH(A165,_raw_predictions_!A$2:A$474,0))</f>
        <v>0.100786709965936</v>
      </c>
    </row>
    <row r="166" spans="1:13">
      <c r="A166" t="str">
        <f>_darko_1_!A166</f>
        <v>Isaiah Joe</v>
      </c>
      <c r="B166">
        <f>_darko_1_!F166 * 82/25</f>
        <v>17.384</v>
      </c>
      <c r="C166">
        <f>(_darko_1_!H166+_darko_1_!I166) * 82/25</f>
        <v>4.5919999999999996</v>
      </c>
      <c r="D166">
        <f>_darko_1_!G166 * 82/25</f>
        <v>2.2959999999999998</v>
      </c>
      <c r="E166">
        <f>_darko_1_!K166 * 82/25</f>
        <v>1.3120000000000003</v>
      </c>
      <c r="F166">
        <f>_darko_1_!J166 * 82/25</f>
        <v>0.32800000000000007</v>
      </c>
      <c r="G166">
        <f>_darko_1_!O166*_darko_2_!O166 * 82/25</f>
        <v>3.4741760000000004</v>
      </c>
      <c r="H166">
        <f>_darko_1_!L166 * 82/25</f>
        <v>1.3120000000000003</v>
      </c>
      <c r="I166">
        <f>_darko_1_!N166 * 82/25</f>
        <v>3.28</v>
      </c>
      <c r="J166">
        <f>_darko_2_!T166</f>
        <v>0.78400000000000003</v>
      </c>
      <c r="K166">
        <f>_darko_1_!M166 * 82/25</f>
        <v>14.103999999999999</v>
      </c>
      <c r="L166">
        <f>(_darko_2_!M166*(_darko_2_!L166-_darko_2_!N166) + _darko_2_!O166*_darko_2_!N166)/(_darko_2_!L166)</f>
        <v>0.47183727519805707</v>
      </c>
      <c r="M166">
        <f>INDEX(_raw_predictions_!M$2:M$474,MATCH(A166,_raw_predictions_!A$2:A$474,0))</f>
        <v>8.9400741511762194E-2</v>
      </c>
    </row>
    <row r="167" spans="1:13">
      <c r="A167" t="str">
        <f>_darko_1_!A167</f>
        <v>Bobby Portis</v>
      </c>
      <c r="B167">
        <f>_darko_1_!F167 * 82/25</f>
        <v>17.384</v>
      </c>
      <c r="C167">
        <f>(_darko_1_!H167+_darko_1_!I167) * 82/25</f>
        <v>11.808</v>
      </c>
      <c r="D167">
        <f>_darko_1_!G167 * 82/25</f>
        <v>1.64</v>
      </c>
      <c r="E167">
        <f>_darko_1_!K167 * 82/25</f>
        <v>0.65600000000000014</v>
      </c>
      <c r="F167">
        <f>_darko_1_!J167 * 82/25</f>
        <v>0.65600000000000014</v>
      </c>
      <c r="G167">
        <f>_darko_1_!O167*_darko_2_!O167 * 82/25</f>
        <v>1.9955520000000002</v>
      </c>
      <c r="H167">
        <f>_darko_1_!L167 * 82/25</f>
        <v>1.3120000000000003</v>
      </c>
      <c r="I167">
        <f>_darko_1_!N167 * 82/25</f>
        <v>2.2959999999999998</v>
      </c>
      <c r="J167">
        <f>_darko_2_!T167</f>
        <v>0.76900000000000002</v>
      </c>
      <c r="K167">
        <f>_darko_1_!M167 * 82/25</f>
        <v>14.103999999999999</v>
      </c>
      <c r="L167">
        <f>(_darko_2_!M167*(_darko_2_!L167-_darko_2_!N167) + _darko_2_!O167*_darko_2_!N167)/(_darko_2_!L167)</f>
        <v>0.39421805518349851</v>
      </c>
      <c r="M167">
        <f>INDEX(_raw_predictions_!M$2:M$474,MATCH(A167,_raw_predictions_!A$2:A$474,0))</f>
        <v>0.151739496507378</v>
      </c>
    </row>
    <row r="168" spans="1:13">
      <c r="A168" t="str">
        <f>_darko_1_!A168</f>
        <v>Jae'Sean Tate</v>
      </c>
      <c r="B168">
        <f>_darko_1_!F168 * 82/25</f>
        <v>17.384</v>
      </c>
      <c r="C168">
        <f>(_darko_1_!H168+_darko_1_!I168) * 82/25</f>
        <v>7.8720000000000017</v>
      </c>
      <c r="D168">
        <f>_darko_1_!G168 * 82/25</f>
        <v>4.5919999999999996</v>
      </c>
      <c r="E168">
        <f>_darko_1_!K168 * 82/25</f>
        <v>1.3120000000000003</v>
      </c>
      <c r="F168">
        <f>_darko_1_!J168 * 82/25</f>
        <v>0.65600000000000014</v>
      </c>
      <c r="G168">
        <f>_darko_1_!O168*_darko_2_!O168 * 82/25</f>
        <v>1.2844480000000003</v>
      </c>
      <c r="H168">
        <f>_darko_1_!L168 * 82/25</f>
        <v>2.6240000000000006</v>
      </c>
      <c r="I168">
        <f>_darko_1_!N168 * 82/25</f>
        <v>3.6080000000000001</v>
      </c>
      <c r="J168">
        <f>_darko_2_!T168</f>
        <v>0.77900000000000003</v>
      </c>
      <c r="K168">
        <f>_darko_1_!M168 * 82/25</f>
        <v>13.776000000000002</v>
      </c>
      <c r="L168">
        <f>(_darko_2_!M168*(_darko_2_!L168-_darko_2_!N168) + _darko_2_!O168*_darko_2_!N168)/(_darko_2_!L168)</f>
        <v>0.4096748500191465</v>
      </c>
      <c r="M168">
        <f>INDEX(_raw_predictions_!M$2:M$474,MATCH(A168,_raw_predictions_!A$2:A$474,0))</f>
        <v>0.13601615378204099</v>
      </c>
    </row>
    <row r="169" spans="1:13">
      <c r="A169" t="str">
        <f>_darko_1_!A169</f>
        <v>James Wiseman</v>
      </c>
      <c r="B169">
        <f>_darko_1_!F169 * 82/25</f>
        <v>17.384</v>
      </c>
      <c r="C169">
        <f>(_darko_1_!H169+_darko_1_!I169) * 82/25</f>
        <v>11.152000000000001</v>
      </c>
      <c r="D169">
        <f>_darko_1_!G169 * 82/25</f>
        <v>1.3120000000000003</v>
      </c>
      <c r="E169">
        <f>_darko_1_!K169 * 82/25</f>
        <v>0.32800000000000007</v>
      </c>
      <c r="F169">
        <f>_darko_1_!J169 * 82/25</f>
        <v>0.98399999999999987</v>
      </c>
      <c r="G169">
        <f>_darko_1_!O169*_darko_2_!O169 * 82/25</f>
        <v>0.45001600000000003</v>
      </c>
      <c r="H169">
        <f>_darko_1_!L169 * 82/25</f>
        <v>2.2959999999999998</v>
      </c>
      <c r="I169">
        <f>_darko_1_!N169 * 82/25</f>
        <v>3.9359999999999995</v>
      </c>
      <c r="J169">
        <f>_darko_2_!T169</f>
        <v>0.76300000000000001</v>
      </c>
      <c r="K169">
        <f>_darko_1_!M169 * 82/25</f>
        <v>14.103999999999999</v>
      </c>
      <c r="L169">
        <f>(_darko_2_!M169*(_darko_2_!L169-_darko_2_!N169) + _darko_2_!O169*_darko_2_!N169)/(_darko_2_!L169)</f>
        <v>0.35293005904106928</v>
      </c>
      <c r="M169">
        <f>INDEX(_raw_predictions_!M$2:M$474,MATCH(A169,_raw_predictions_!A$2:A$474,0))</f>
        <v>0.19310223828444001</v>
      </c>
    </row>
    <row r="170" spans="1:13">
      <c r="A170" t="str">
        <f>_darko_1_!A170</f>
        <v>Dennis Schroder</v>
      </c>
      <c r="B170">
        <f>_darko_1_!F170 * 82/25</f>
        <v>17.056000000000001</v>
      </c>
      <c r="C170">
        <f>(_darko_1_!H170+_darko_1_!I170) * 82/25</f>
        <v>4.2640000000000002</v>
      </c>
      <c r="D170">
        <f>_darko_1_!G170 * 82/25</f>
        <v>6.2319999999999993</v>
      </c>
      <c r="E170">
        <f>_darko_1_!K170 * 82/25</f>
        <v>1.3120000000000003</v>
      </c>
      <c r="F170">
        <f>_darko_1_!J170 * 82/25</f>
        <v>0.32800000000000007</v>
      </c>
      <c r="G170">
        <f>_darko_1_!O170*_darko_2_!O170 * 82/25</f>
        <v>1.6616479999999998</v>
      </c>
      <c r="H170">
        <f>_darko_1_!L170 * 82/25</f>
        <v>2.6240000000000006</v>
      </c>
      <c r="I170">
        <f>_darko_1_!N170 * 82/25</f>
        <v>4.5919999999999996</v>
      </c>
      <c r="J170">
        <f>_darko_2_!T170</f>
        <v>0.71199999999999997</v>
      </c>
      <c r="K170">
        <f>_darko_1_!M170 * 82/25</f>
        <v>13.448</v>
      </c>
      <c r="L170">
        <f>(_darko_2_!M170*(_darko_2_!L170-_darko_2_!N170) + _darko_2_!O170*_darko_2_!N170)/(_darko_2_!L170)</f>
        <v>0.46231825671007171</v>
      </c>
      <c r="M170">
        <f>INDEX(_raw_predictions_!M$2:M$474,MATCH(A170,_raw_predictions_!A$2:A$474,0))</f>
        <v>0.131725990813194</v>
      </c>
    </row>
    <row r="171" spans="1:13">
      <c r="A171" t="str">
        <f>_darko_1_!A171</f>
        <v>Eric Gordon</v>
      </c>
      <c r="B171">
        <f>_darko_1_!F171 * 82/25</f>
        <v>17.056000000000001</v>
      </c>
      <c r="C171">
        <f>(_darko_1_!H171+_darko_1_!I171) * 82/25</f>
        <v>2.952</v>
      </c>
      <c r="D171">
        <f>_darko_1_!G171 * 82/25</f>
        <v>3.28</v>
      </c>
      <c r="E171">
        <f>_darko_1_!K171 * 82/25</f>
        <v>0.98399999999999987</v>
      </c>
      <c r="F171">
        <f>_darko_1_!J171 * 82/25</f>
        <v>0.65600000000000014</v>
      </c>
      <c r="G171">
        <f>_darko_1_!O171*_darko_2_!O171 * 82/25</f>
        <v>2.6010399999999998</v>
      </c>
      <c r="H171">
        <f>_darko_1_!L171 * 82/25</f>
        <v>1.9679999999999997</v>
      </c>
      <c r="I171">
        <f>_darko_1_!N171 * 82/25</f>
        <v>2.952</v>
      </c>
      <c r="J171">
        <f>_darko_2_!T171</f>
        <v>0.69699999999999995</v>
      </c>
      <c r="K171">
        <f>_darko_1_!M171 * 82/25</f>
        <v>13.12</v>
      </c>
      <c r="L171">
        <f>(_darko_2_!M171*(_darko_2_!L171-_darko_2_!N171) + _darko_2_!O171*_darko_2_!N171)/(_darko_2_!L171)</f>
        <v>0.41907838258164853</v>
      </c>
      <c r="M171">
        <f>INDEX(_raw_predictions_!M$2:M$474,MATCH(A171,_raw_predictions_!A$2:A$474,0))</f>
        <v>0.14594554894443601</v>
      </c>
    </row>
    <row r="172" spans="1:13">
      <c r="A172" t="str">
        <f>_darko_1_!A172</f>
        <v>Jordan Nwora</v>
      </c>
      <c r="B172">
        <f>_darko_1_!F172 * 82/25</f>
        <v>17.056000000000001</v>
      </c>
      <c r="C172">
        <f>(_darko_1_!H172+_darko_1_!I172) * 82/25</f>
        <v>6.8880000000000008</v>
      </c>
      <c r="D172">
        <f>_darko_1_!G172 * 82/25</f>
        <v>2.6240000000000006</v>
      </c>
      <c r="E172">
        <f>_darko_1_!K172 * 82/25</f>
        <v>0.65600000000000014</v>
      </c>
      <c r="F172">
        <f>_darko_1_!J172 * 82/25</f>
        <v>0.32800000000000007</v>
      </c>
      <c r="G172">
        <f>_darko_1_!O172*_darko_2_!O172 * 82/25</f>
        <v>1.212288</v>
      </c>
      <c r="H172">
        <f>_darko_1_!L172 * 82/25</f>
        <v>1.9679999999999997</v>
      </c>
      <c r="I172">
        <f>_darko_1_!N172 * 82/25</f>
        <v>2.6240000000000006</v>
      </c>
      <c r="J172">
        <f>_darko_2_!T172</f>
        <v>0.67700000000000005</v>
      </c>
      <c r="K172">
        <f>_darko_1_!M172 * 82/25</f>
        <v>14.103999999999999</v>
      </c>
      <c r="L172">
        <f>(_darko_2_!M172*(_darko_2_!L172-_darko_2_!N172) + _darko_2_!O172*_darko_2_!N172)/(_darko_2_!L172)</f>
        <v>0.60841444453082483</v>
      </c>
      <c r="M172">
        <f>INDEX(_raw_predictions_!M$2:M$474,MATCH(A172,_raw_predictions_!A$2:A$474,0))</f>
        <v>0.10742258905893599</v>
      </c>
    </row>
    <row r="173" spans="1:13">
      <c r="A173" t="str">
        <f>_darko_1_!A173</f>
        <v>Steven Adams</v>
      </c>
      <c r="B173">
        <f>_darko_1_!F173 * 82/25</f>
        <v>16.727999999999998</v>
      </c>
      <c r="C173">
        <f>(_darko_1_!H173+_darko_1_!I173) * 82/25</f>
        <v>18.696000000000002</v>
      </c>
      <c r="D173">
        <f>_darko_1_!G173 * 82/25</f>
        <v>3.9359999999999995</v>
      </c>
      <c r="E173">
        <f>_darko_1_!K173 * 82/25</f>
        <v>1.64</v>
      </c>
      <c r="F173">
        <f>_darko_1_!J173 * 82/25</f>
        <v>1.64</v>
      </c>
      <c r="G173">
        <f>_darko_1_!O173*_darko_2_!O173 * 82/25</f>
        <v>0.83115199999999989</v>
      </c>
      <c r="H173">
        <f>_darko_1_!L173 * 82/25</f>
        <v>2.6240000000000006</v>
      </c>
      <c r="I173">
        <f>_darko_1_!N173 * 82/25</f>
        <v>5.9039999999999999</v>
      </c>
      <c r="J173">
        <f>_darko_2_!T173</f>
        <v>0.77300000000000002</v>
      </c>
      <c r="K173">
        <f>_darko_1_!M173 * 82/25</f>
        <v>12.792</v>
      </c>
      <c r="L173">
        <f>(_darko_2_!M173*(_darko_2_!L173-_darko_2_!N173) + _darko_2_!O173*_darko_2_!N173)/(_darko_2_!L173)</f>
        <v>0.38954324324324324</v>
      </c>
      <c r="M173">
        <f>INDEX(_raw_predictions_!M$2:M$474,MATCH(A173,_raw_predictions_!A$2:A$474,0))</f>
        <v>0.12872579161900199</v>
      </c>
    </row>
    <row r="174" spans="1:13">
      <c r="A174" t="str">
        <f>_darko_1_!A174</f>
        <v>Jalen Suggs</v>
      </c>
      <c r="B174">
        <f>_darko_1_!F174 * 82/25</f>
        <v>16.399999999999999</v>
      </c>
      <c r="C174">
        <f>(_darko_1_!H174+_darko_1_!I174) * 82/25</f>
        <v>5.2480000000000011</v>
      </c>
      <c r="D174">
        <f>_darko_1_!G174 * 82/25</f>
        <v>3.9359999999999995</v>
      </c>
      <c r="E174">
        <f>_darko_1_!K174 * 82/25</f>
        <v>1.9679999999999997</v>
      </c>
      <c r="F174">
        <f>_darko_1_!J174 * 82/25</f>
        <v>0.65600000000000014</v>
      </c>
      <c r="G174">
        <f>_darko_1_!O174*_darko_2_!O174 * 82/25</f>
        <v>2.5255999999999998</v>
      </c>
      <c r="H174">
        <f>_darko_1_!L174 * 82/25</f>
        <v>2.6240000000000006</v>
      </c>
      <c r="I174">
        <f>_darko_1_!N174 * 82/25</f>
        <v>3.6080000000000001</v>
      </c>
      <c r="J174">
        <f>_darko_2_!T174</f>
        <v>0.76600000000000001</v>
      </c>
      <c r="K174">
        <f>_darko_1_!M174 * 82/25</f>
        <v>13.776000000000002</v>
      </c>
      <c r="L174">
        <f>(_darko_2_!M174*(_darko_2_!L174-_darko_2_!N174) + _darko_2_!O174*_darko_2_!N174)/(_darko_2_!L174)</f>
        <v>0.4197270550678372</v>
      </c>
      <c r="M174">
        <f>INDEX(_raw_predictions_!M$2:M$474,MATCH(A174,_raw_predictions_!A$2:A$474,0))</f>
        <v>0.186866538204395</v>
      </c>
    </row>
    <row r="175" spans="1:13">
      <c r="A175" t="str">
        <f>_darko_1_!A175</f>
        <v>Marcus Morris Sr.</v>
      </c>
      <c r="B175">
        <f>_darko_1_!F175 * 82/25</f>
        <v>16.071999999999999</v>
      </c>
      <c r="C175">
        <f>(_darko_1_!H175+_darko_1_!I175) * 82/25</f>
        <v>6.2319999999999993</v>
      </c>
      <c r="D175">
        <f>_darko_1_!G175 * 82/25</f>
        <v>2.2959999999999998</v>
      </c>
      <c r="E175">
        <f>_darko_1_!K175 * 82/25</f>
        <v>0.98399999999999987</v>
      </c>
      <c r="F175">
        <f>_darko_1_!J175 * 82/25</f>
        <v>0.65600000000000014</v>
      </c>
      <c r="G175">
        <f>_darko_1_!O175*_darko_2_!O175 * 82/25</f>
        <v>1.8958399999999997</v>
      </c>
      <c r="H175">
        <f>_darko_1_!L175 * 82/25</f>
        <v>1.3120000000000003</v>
      </c>
      <c r="I175">
        <f>_darko_1_!N175 * 82/25</f>
        <v>2.6240000000000006</v>
      </c>
      <c r="J175">
        <f>_darko_2_!T175</f>
        <v>0.63500000000000001</v>
      </c>
      <c r="K175">
        <f>_darko_1_!M175 * 82/25</f>
        <v>14.432</v>
      </c>
      <c r="L175">
        <f>(_darko_2_!M175*(_darko_2_!L175-_darko_2_!N175) + _darko_2_!O175*_darko_2_!N175)/(_darko_2_!L175)</f>
        <v>0.40323109048723899</v>
      </c>
      <c r="M175">
        <f>INDEX(_raw_predictions_!M$2:M$474,MATCH(A175,_raw_predictions_!A$2:A$474,0))</f>
        <v>0.189641809328087</v>
      </c>
    </row>
    <row r="176" spans="1:13">
      <c r="A176" t="str">
        <f>_darko_1_!A176</f>
        <v>Devonte' Graham</v>
      </c>
      <c r="B176">
        <f>_darko_1_!F176 * 82/25</f>
        <v>15.416000000000002</v>
      </c>
      <c r="C176">
        <f>(_darko_1_!H176+_darko_1_!I176) * 82/25</f>
        <v>3.6080000000000001</v>
      </c>
      <c r="D176">
        <f>_darko_1_!G176 * 82/25</f>
        <v>4.92</v>
      </c>
      <c r="E176">
        <f>_darko_1_!K176 * 82/25</f>
        <v>1.3120000000000003</v>
      </c>
      <c r="F176">
        <f>_darko_1_!J176 * 82/25</f>
        <v>0.32800000000000007</v>
      </c>
      <c r="G176">
        <f>_darko_1_!O176*_darko_2_!O176 * 82/25</f>
        <v>3.0343279999999999</v>
      </c>
      <c r="H176">
        <f>_darko_1_!L176 * 82/25</f>
        <v>1.64</v>
      </c>
      <c r="I176">
        <f>_darko_1_!N176 * 82/25</f>
        <v>3.9359999999999995</v>
      </c>
      <c r="J176">
        <f>_darko_2_!T176</f>
        <v>0.63600000000000001</v>
      </c>
      <c r="K176">
        <f>_darko_1_!M176 * 82/25</f>
        <v>12.463999999999999</v>
      </c>
      <c r="L176">
        <f>(_darko_2_!M176*(_darko_2_!L176-_darko_2_!N176) + _darko_2_!O176*_darko_2_!N176)/(_darko_2_!L176)</f>
        <v>0.42349213636807664</v>
      </c>
      <c r="M176">
        <f>INDEX(_raw_predictions_!M$2:M$474,MATCH(A176,_raw_predictions_!A$2:A$474,0))</f>
        <v>0.19001295333419599</v>
      </c>
    </row>
    <row r="177" spans="1:13">
      <c r="A177" t="str">
        <f>_darko_1_!A177</f>
        <v>Grayson Allen</v>
      </c>
      <c r="B177">
        <f>_darko_1_!F177 * 82/25</f>
        <v>14.76</v>
      </c>
      <c r="C177">
        <f>(_darko_1_!H177+_darko_1_!I177) * 82/25</f>
        <v>4.5920000000000005</v>
      </c>
      <c r="D177">
        <f>_darko_1_!G177 * 82/25</f>
        <v>2.6240000000000006</v>
      </c>
      <c r="E177">
        <f>_darko_1_!K177 * 82/25</f>
        <v>1.3120000000000003</v>
      </c>
      <c r="F177">
        <f>_darko_1_!J177 * 82/25</f>
        <v>0.32800000000000007</v>
      </c>
      <c r="G177">
        <f>_darko_1_!O177*_darko_2_!O177 * 82/25</f>
        <v>2.9356</v>
      </c>
      <c r="H177">
        <f>_darko_1_!L177 * 82/25</f>
        <v>1.3120000000000003</v>
      </c>
      <c r="I177">
        <f>_darko_1_!N177 * 82/25</f>
        <v>2.2959999999999998</v>
      </c>
      <c r="J177">
        <f>_darko_2_!T177</f>
        <v>0.81499999999999995</v>
      </c>
      <c r="K177">
        <f>_darko_1_!M177 * 82/25</f>
        <v>11.48</v>
      </c>
      <c r="L177">
        <f>(_darko_2_!M177*(_darko_2_!L177-_darko_2_!N177) + _darko_2_!O177*_darko_2_!N177)/(_darko_2_!L177)</f>
        <v>0.41632678307191479</v>
      </c>
      <c r="M177">
        <f>INDEX(_raw_predictions_!M$2:M$474,MATCH(A177,_raw_predictions_!A$2:A$474,0))</f>
        <v>0.114791885645855</v>
      </c>
    </row>
    <row r="178" spans="1:13">
      <c r="A178" t="str">
        <f>_darko_1_!A178</f>
        <v>Saddiq Bey</v>
      </c>
      <c r="B178">
        <f>_darko_1_!F178 * 82/25</f>
        <v>14.76</v>
      </c>
      <c r="C178">
        <f>(_darko_1_!H178+_darko_1_!I178) * 82/25</f>
        <v>6.2319999999999993</v>
      </c>
      <c r="D178">
        <f>_darko_1_!G178 * 82/25</f>
        <v>1.9679999999999997</v>
      </c>
      <c r="E178">
        <f>_darko_1_!K178 * 82/25</f>
        <v>0.98399999999999987</v>
      </c>
      <c r="F178">
        <f>_darko_1_!J178 * 82/25</f>
        <v>0.32800000000000007</v>
      </c>
      <c r="G178">
        <f>_darko_1_!O178*_darko_2_!O178 * 82/25</f>
        <v>2.3550399999999998</v>
      </c>
      <c r="H178">
        <f>_darko_1_!L178 * 82/25</f>
        <v>0.98399999999999987</v>
      </c>
      <c r="I178">
        <f>_darko_1_!N178 * 82/25</f>
        <v>2.952</v>
      </c>
      <c r="J178">
        <f>_darko_2_!T178</f>
        <v>0.70799999999999996</v>
      </c>
      <c r="K178">
        <f>_darko_1_!M178 * 82/25</f>
        <v>12.136000000000001</v>
      </c>
      <c r="L178">
        <f>(_darko_2_!M178*(_darko_2_!L178-_darko_2_!N178) + _darko_2_!O178*_darko_2_!N178)/(_darko_2_!L178)</f>
        <v>0.37901410512308714</v>
      </c>
      <c r="M178">
        <f>INDEX(_raw_predictions_!M$2:M$474,MATCH(A178,_raw_predictions_!A$2:A$474,0))</f>
        <v>8.3515614836614405E-2</v>
      </c>
    </row>
    <row r="179" spans="1:13">
      <c r="A179" t="str">
        <f>_darko_1_!A179</f>
        <v>Keegan Murray</v>
      </c>
      <c r="B179">
        <f>_darko_1_!F179 * 82/25</f>
        <v>14.76</v>
      </c>
      <c r="C179">
        <f>(_darko_1_!H179+_darko_1_!I179) * 82/25</f>
        <v>6.56</v>
      </c>
      <c r="D179">
        <f>_darko_1_!G179 * 82/25</f>
        <v>1.64</v>
      </c>
      <c r="E179">
        <f>_darko_1_!K179 * 82/25</f>
        <v>0.98399999999999987</v>
      </c>
      <c r="F179">
        <f>_darko_1_!J179 * 82/25</f>
        <v>0.65600000000000014</v>
      </c>
      <c r="G179">
        <f>_darko_1_!O179*_darko_2_!O179 * 82/25</f>
        <v>2.7237119999999999</v>
      </c>
      <c r="H179">
        <f>_darko_1_!L179 * 82/25</f>
        <v>0.98399999999999987</v>
      </c>
      <c r="I179">
        <f>_darko_1_!N179 * 82/25</f>
        <v>1.64</v>
      </c>
      <c r="J179">
        <f>_darko_2_!T179</f>
        <v>0.80900000000000005</v>
      </c>
      <c r="K179">
        <f>_darko_1_!M179 * 82/25</f>
        <v>11.808</v>
      </c>
      <c r="L179">
        <f>(_darko_2_!M179*(_darko_2_!L179-_darko_2_!N179) + _darko_2_!O179*_darko_2_!N179)/(_darko_2_!L179)</f>
        <v>0.41655853764688811</v>
      </c>
      <c r="M179">
        <f>INDEX(_raw_predictions_!M$2:M$474,MATCH(A179,_raw_predictions_!A$2:A$474,0))</f>
        <v>8.7848691398890899E-2</v>
      </c>
    </row>
    <row r="180" spans="1:13">
      <c r="A180" t="str">
        <f>_darko_1_!A180</f>
        <v>Jeff Green</v>
      </c>
      <c r="B180">
        <f>_darko_1_!F180 * 82/25</f>
        <v>14.76</v>
      </c>
      <c r="C180">
        <f>(_darko_1_!H180+_darko_1_!I180) * 82/25</f>
        <v>6.56</v>
      </c>
      <c r="D180">
        <f>_darko_1_!G180 * 82/25</f>
        <v>2.6240000000000006</v>
      </c>
      <c r="E180">
        <f>_darko_1_!K180 * 82/25</f>
        <v>0.65600000000000014</v>
      </c>
      <c r="F180">
        <f>_darko_1_!J180 * 82/25</f>
        <v>0.98399999999999987</v>
      </c>
      <c r="G180">
        <f>_darko_1_!O180*_darko_2_!O180 * 82/25</f>
        <v>1.355952</v>
      </c>
      <c r="H180">
        <f>_darko_1_!L180 * 82/25</f>
        <v>1.3120000000000003</v>
      </c>
      <c r="I180">
        <f>_darko_1_!N180 * 82/25</f>
        <v>3.9359999999999995</v>
      </c>
      <c r="J180">
        <f>_darko_2_!T180</f>
        <v>0.63500000000000001</v>
      </c>
      <c r="K180">
        <f>_darko_1_!M180 * 82/25</f>
        <v>10.823999999999998</v>
      </c>
      <c r="L180">
        <f>(_darko_2_!M180*(_darko_2_!L180-_darko_2_!N180) + _darko_2_!O180*_darko_2_!N180)/(_darko_2_!L180)</f>
        <v>0.48863615450972869</v>
      </c>
      <c r="M180">
        <f>INDEX(_raw_predictions_!M$2:M$474,MATCH(A180,_raw_predictions_!A$2:A$474,0))</f>
        <v>0.181461870516053</v>
      </c>
    </row>
    <row r="181" spans="1:13">
      <c r="A181" t="str">
        <f>_darko_1_!A181</f>
        <v>Gary Harris</v>
      </c>
      <c r="B181">
        <f>_darko_1_!F181 * 82/25</f>
        <v>14.432</v>
      </c>
      <c r="C181">
        <f>(_darko_1_!H181+_darko_1_!I181) * 82/25</f>
        <v>3.9359999999999995</v>
      </c>
      <c r="D181">
        <f>_darko_1_!G181 * 82/25</f>
        <v>2.2959999999999998</v>
      </c>
      <c r="E181">
        <f>_darko_1_!K181 * 82/25</f>
        <v>1.64</v>
      </c>
      <c r="F181">
        <f>_darko_1_!J181 * 82/25</f>
        <v>0.32800000000000007</v>
      </c>
      <c r="G181">
        <f>_darko_1_!O181*_darko_2_!O181 * 82/25</f>
        <v>2.8440879999999997</v>
      </c>
      <c r="H181">
        <f>_darko_1_!L181 * 82/25</f>
        <v>0.98399999999999987</v>
      </c>
      <c r="I181">
        <f>_darko_1_!N181 * 82/25</f>
        <v>1.64</v>
      </c>
      <c r="J181">
        <f>_darko_2_!T181</f>
        <v>0.57499999999999996</v>
      </c>
      <c r="K181">
        <f>_darko_1_!M181 * 82/25</f>
        <v>12.136000000000001</v>
      </c>
      <c r="L181">
        <f>(_darko_2_!M181*(_darko_2_!L181-_darko_2_!N181) + _darko_2_!O181*_darko_2_!N181)/(_darko_2_!L181)</f>
        <v>0.5745390365448505</v>
      </c>
      <c r="M181">
        <f>INDEX(_raw_predictions_!M$2:M$474,MATCH(A181,_raw_predictions_!A$2:A$474,0))</f>
        <v>0.23287806103022499</v>
      </c>
    </row>
    <row r="182" spans="1:13">
      <c r="A182" t="str">
        <f>_darko_1_!A182</f>
        <v>Deni Avdija</v>
      </c>
      <c r="B182">
        <f>_darko_1_!F182 * 82/25</f>
        <v>14.432</v>
      </c>
      <c r="C182">
        <f>(_darko_1_!H182+_darko_1_!I182) * 82/25</f>
        <v>9.5119999999999987</v>
      </c>
      <c r="D182">
        <f>_darko_1_!G182 * 82/25</f>
        <v>3.9359999999999995</v>
      </c>
      <c r="E182">
        <f>_darko_1_!K182 * 82/25</f>
        <v>1.3120000000000003</v>
      </c>
      <c r="F182">
        <f>_darko_1_!J182 * 82/25</f>
        <v>0.65600000000000014</v>
      </c>
      <c r="G182">
        <f>_darko_1_!O182*_darko_2_!O182 * 82/25</f>
        <v>1.4274560000000003</v>
      </c>
      <c r="H182">
        <f>_darko_1_!L182 * 82/25</f>
        <v>2.6240000000000006</v>
      </c>
      <c r="I182">
        <f>_darko_1_!N182 * 82/25</f>
        <v>3.6080000000000001</v>
      </c>
      <c r="J182">
        <f>_darko_2_!T182</f>
        <v>0.70899999999999996</v>
      </c>
      <c r="K182">
        <f>_darko_1_!M182 * 82/25</f>
        <v>12.792</v>
      </c>
      <c r="L182">
        <f>(_darko_2_!M182*(_darko_2_!L182-_darko_2_!N182) + _darko_2_!O182*_darko_2_!N182)/(_darko_2_!L182)</f>
        <v>0.48003515051933576</v>
      </c>
      <c r="M182">
        <f>INDEX(_raw_predictions_!M$2:M$474,MATCH(A182,_raw_predictions_!A$2:A$474,0))</f>
        <v>9.85219700440155E-2</v>
      </c>
    </row>
    <row r="183" spans="1:13">
      <c r="A183" t="str">
        <f>_darko_1_!A183</f>
        <v>Robert Williams III</v>
      </c>
      <c r="B183">
        <f>_darko_1_!F183 * 82/25</f>
        <v>14.103999999999999</v>
      </c>
      <c r="C183">
        <f>(_darko_1_!H183+_darko_1_!I183) * 82/25</f>
        <v>13.448</v>
      </c>
      <c r="D183">
        <f>_darko_1_!G183 * 82/25</f>
        <v>1.9679999999999997</v>
      </c>
      <c r="E183">
        <f>_darko_1_!K183 * 82/25</f>
        <v>1.3120000000000003</v>
      </c>
      <c r="F183">
        <f>_darko_1_!J183 * 82/25</f>
        <v>2.6240000000000006</v>
      </c>
      <c r="G183">
        <f>_darko_1_!O183*_darko_2_!O183 * 82/25</f>
        <v>0.18368000000000001</v>
      </c>
      <c r="H183">
        <f>_darko_1_!L183 * 82/25</f>
        <v>1.64</v>
      </c>
      <c r="I183">
        <f>_darko_1_!N183 * 82/25</f>
        <v>2.6240000000000006</v>
      </c>
      <c r="J183">
        <f>_darko_2_!T183</f>
        <v>0.56999999999999995</v>
      </c>
      <c r="K183">
        <f>_darko_1_!M183 * 82/25</f>
        <v>8.8559999999999999</v>
      </c>
      <c r="L183">
        <f>(_darko_2_!M183*(_darko_2_!L183-_darko_2_!N183) + _darko_2_!O183*_darko_2_!N183)/(_darko_2_!L183)</f>
        <v>0.52659348449309362</v>
      </c>
      <c r="M183" t="e">
        <f>INDEX(_raw_predictions_!M$2:M$474,MATCH(A183,_raw_predictions_!A$2:A$474,0))</f>
        <v>#N/A</v>
      </c>
    </row>
    <row r="184" spans="1:13">
      <c r="A184" t="str">
        <f>_darko_1_!A184</f>
        <v>Josh Hart</v>
      </c>
      <c r="B184">
        <f>_darko_1_!F184 * 82/25</f>
        <v>14.103999999999999</v>
      </c>
      <c r="C184">
        <f>(_darko_1_!H184+_darko_1_!I184) * 82/25</f>
        <v>10.496000000000002</v>
      </c>
      <c r="D184">
        <f>_darko_1_!G184 * 82/25</f>
        <v>3.9359999999999995</v>
      </c>
      <c r="E184">
        <f>_darko_1_!K184 * 82/25</f>
        <v>1.3120000000000003</v>
      </c>
      <c r="F184">
        <f>_darko_1_!J184 * 82/25</f>
        <v>0.65600000000000014</v>
      </c>
      <c r="G184">
        <f>_darko_1_!O184*_darko_2_!O184 * 82/25</f>
        <v>1.2195039999999999</v>
      </c>
      <c r="H184">
        <f>_darko_1_!L184 * 82/25</f>
        <v>2.2959999999999998</v>
      </c>
      <c r="I184">
        <f>_darko_1_!N184 * 82/25</f>
        <v>3.6080000000000001</v>
      </c>
      <c r="J184">
        <f>_darko_2_!T184</f>
        <v>0.626</v>
      </c>
      <c r="K184">
        <f>_darko_1_!M184 * 82/25</f>
        <v>11.152000000000001</v>
      </c>
      <c r="L184">
        <f>(_darko_2_!M184*(_darko_2_!L184-_darko_2_!N184) + _darko_2_!O184*_darko_2_!N184)/(_darko_2_!L184)</f>
        <v>0.51359966474746743</v>
      </c>
      <c r="M184">
        <f>INDEX(_raw_predictions_!M$2:M$474,MATCH(A184,_raw_predictions_!A$2:A$474,0))</f>
        <v>0.13484532823307799</v>
      </c>
    </row>
    <row r="185" spans="1:13">
      <c r="A185" t="str">
        <f>_darko_1_!A185</f>
        <v>Alex Caruso</v>
      </c>
      <c r="B185">
        <f>_darko_1_!F185 * 82/25</f>
        <v>13.776000000000002</v>
      </c>
      <c r="C185">
        <f>(_darko_1_!H185+_darko_1_!I185) * 82/25</f>
        <v>5.9039999999999999</v>
      </c>
      <c r="D185">
        <f>_darko_1_!G185 * 82/25</f>
        <v>4.92</v>
      </c>
      <c r="E185">
        <f>_darko_1_!K185 * 82/25</f>
        <v>2.6240000000000006</v>
      </c>
      <c r="F185">
        <f>_darko_1_!J185 * 82/25</f>
        <v>1.3120000000000003</v>
      </c>
      <c r="G185">
        <f>_darko_1_!O185*_darko_2_!O185 * 82/25</f>
        <v>2.1008399999999998</v>
      </c>
      <c r="H185">
        <f>_darko_1_!L185 * 82/25</f>
        <v>1.9679999999999997</v>
      </c>
      <c r="I185">
        <f>_darko_1_!N185 * 82/25</f>
        <v>2.2959999999999998</v>
      </c>
      <c r="J185">
        <f>_darko_2_!T185</f>
        <v>0.74099999999999999</v>
      </c>
      <c r="K185">
        <f>_darko_1_!M185 * 82/25</f>
        <v>11.152000000000001</v>
      </c>
      <c r="L185">
        <f>(_darko_2_!M185*(_darko_2_!L185-_darko_2_!N185) + _darko_2_!O185*_darko_2_!N185)/(_darko_2_!L185)</f>
        <v>0.47700051039938757</v>
      </c>
      <c r="M185">
        <f>INDEX(_raw_predictions_!M$2:M$474,MATCH(A185,_raw_predictions_!A$2:A$474,0))</f>
        <v>0.146822713057709</v>
      </c>
    </row>
    <row r="186" spans="1:13">
      <c r="A186" t="str">
        <f>_darko_1_!A186</f>
        <v>Delon Wright</v>
      </c>
      <c r="B186">
        <f>_darko_1_!F186 * 82/25</f>
        <v>13.776000000000002</v>
      </c>
      <c r="C186">
        <f>(_darko_1_!H186+_darko_1_!I186) * 82/25</f>
        <v>6.56</v>
      </c>
      <c r="D186">
        <f>_darko_1_!G186 * 82/25</f>
        <v>5.9039999999999999</v>
      </c>
      <c r="E186">
        <f>_darko_1_!K186 * 82/25</f>
        <v>2.6240000000000006</v>
      </c>
      <c r="F186">
        <f>_darko_1_!J186 * 82/25</f>
        <v>0.65600000000000014</v>
      </c>
      <c r="G186">
        <f>_darko_1_!O186*_darko_2_!O186 * 82/25</f>
        <v>1.63836</v>
      </c>
      <c r="H186">
        <f>_darko_1_!L186 * 82/25</f>
        <v>1.9679999999999997</v>
      </c>
      <c r="I186">
        <f>_darko_1_!N186 * 82/25</f>
        <v>2.6240000000000006</v>
      </c>
      <c r="J186">
        <f>_darko_2_!T186</f>
        <v>0.66900000000000004</v>
      </c>
      <c r="K186">
        <f>_darko_1_!M186 * 82/25</f>
        <v>11.152000000000001</v>
      </c>
      <c r="L186">
        <f>(_darko_2_!M186*(_darko_2_!L186-_darko_2_!N186) + _darko_2_!O186*_darko_2_!N186)/(_darko_2_!L186)</f>
        <v>0.43182618510158011</v>
      </c>
      <c r="M186">
        <f>INDEX(_raw_predictions_!M$2:M$474,MATCH(A186,_raw_predictions_!A$2:A$474,0))</f>
        <v>0.176660243989815</v>
      </c>
    </row>
    <row r="187" spans="1:13">
      <c r="A187" t="str">
        <f>_darko_1_!A187</f>
        <v>Mark Williams</v>
      </c>
      <c r="B187">
        <f>_darko_1_!F187 * 82/25</f>
        <v>13.776000000000002</v>
      </c>
      <c r="C187">
        <f>(_darko_1_!H187+_darko_1_!I187) * 82/25</f>
        <v>10.823999999999998</v>
      </c>
      <c r="D187">
        <f>_darko_1_!G187 * 82/25</f>
        <v>0.98399999999999987</v>
      </c>
      <c r="E187">
        <f>_darko_1_!K187 * 82/25</f>
        <v>0.98399999999999987</v>
      </c>
      <c r="F187">
        <f>_darko_1_!J187 * 82/25</f>
        <v>1.64</v>
      </c>
      <c r="G187">
        <f>_darko_1_!O187*_darko_2_!O187 * 82/25</f>
        <v>0.20204800000000003</v>
      </c>
      <c r="H187">
        <f>_darko_1_!L187 * 82/25</f>
        <v>1.64</v>
      </c>
      <c r="I187">
        <f>_darko_1_!N187 * 82/25</f>
        <v>3.28</v>
      </c>
      <c r="J187">
        <f>_darko_2_!T187</f>
        <v>0.70599999999999996</v>
      </c>
      <c r="K187">
        <f>_darko_1_!M187 * 82/25</f>
        <v>9.84</v>
      </c>
      <c r="L187">
        <f>(_darko_2_!M187*(_darko_2_!L187-_darko_2_!N187) + _darko_2_!O187*_darko_2_!N187)/(_darko_2_!L187)</f>
        <v>0.51564641440533898</v>
      </c>
      <c r="M187">
        <f>INDEX(_raw_predictions_!M$2:M$474,MATCH(A187,_raw_predictions_!A$2:A$474,0))</f>
        <v>0.150587432427263</v>
      </c>
    </row>
    <row r="188" spans="1:13">
      <c r="A188" t="str">
        <f>_darko_1_!A188</f>
        <v>Christian Braun</v>
      </c>
      <c r="B188">
        <f>_darko_1_!F188 * 82/25</f>
        <v>13.776000000000002</v>
      </c>
      <c r="C188">
        <f>(_darko_1_!H188+_darko_1_!I188) * 82/25</f>
        <v>6.8880000000000008</v>
      </c>
      <c r="D188">
        <f>_darko_1_!G188 * 82/25</f>
        <v>2.2959999999999998</v>
      </c>
      <c r="E188">
        <f>_darko_1_!K188 * 82/25</f>
        <v>1.64</v>
      </c>
      <c r="F188">
        <f>_darko_1_!J188 * 82/25</f>
        <v>0.65600000000000014</v>
      </c>
      <c r="G188">
        <f>_darko_1_!O188*_darko_2_!O188 * 82/25</f>
        <v>0.97711200000000009</v>
      </c>
      <c r="H188">
        <f>_darko_1_!L188 * 82/25</f>
        <v>1.64</v>
      </c>
      <c r="I188">
        <f>_darko_1_!N188 * 82/25</f>
        <v>2.952</v>
      </c>
      <c r="J188">
        <f>_darko_2_!T188</f>
        <v>0.65500000000000003</v>
      </c>
      <c r="K188">
        <f>_darko_1_!M188 * 82/25</f>
        <v>10.823999999999998</v>
      </c>
      <c r="L188">
        <f>(_darko_2_!M188*(_darko_2_!L188-_darko_2_!N188) + _darko_2_!O188*_darko_2_!N188)/(_darko_2_!L188)</f>
        <v>0.42926203208556152</v>
      </c>
      <c r="M188">
        <f>INDEX(_raw_predictions_!M$2:M$474,MATCH(A188,_raw_predictions_!A$2:A$474,0))</f>
        <v>0.112022565179498</v>
      </c>
    </row>
    <row r="189" spans="1:13">
      <c r="A189" t="str">
        <f>_darko_1_!A189</f>
        <v>Dwight Powell</v>
      </c>
      <c r="B189">
        <f>_darko_1_!F189 * 82/25</f>
        <v>13.448</v>
      </c>
      <c r="C189">
        <f>(_darko_1_!H189+_darko_1_!I189) * 82/25</f>
        <v>8.8559999999999999</v>
      </c>
      <c r="D189">
        <f>_darko_1_!G189 * 82/25</f>
        <v>2.2959999999999998</v>
      </c>
      <c r="E189">
        <f>_darko_1_!K189 * 82/25</f>
        <v>0.98399999999999987</v>
      </c>
      <c r="F189">
        <f>_darko_1_!J189 * 82/25</f>
        <v>0.98399999999999987</v>
      </c>
      <c r="G189">
        <f>_darko_1_!O189*_darko_2_!O189 * 82/25</f>
        <v>0.32373599999999997</v>
      </c>
      <c r="H189">
        <f>_darko_1_!L189 * 82/25</f>
        <v>1.9679999999999997</v>
      </c>
      <c r="I189">
        <f>_darko_1_!N189 * 82/25</f>
        <v>4.92</v>
      </c>
      <c r="J189">
        <f>_darko_2_!T189</f>
        <v>0.75900000000000001</v>
      </c>
      <c r="K189">
        <f>_darko_1_!M189 * 82/25</f>
        <v>8.1999999999999993</v>
      </c>
      <c r="L189">
        <f>(_darko_2_!M189*(_darko_2_!L189-_darko_2_!N189) + _darko_2_!O189*_darko_2_!N189)/(_darko_2_!L189)</f>
        <v>0.42178396703004523</v>
      </c>
      <c r="M189">
        <f>INDEX(_raw_predictions_!M$2:M$474,MATCH(A189,_raw_predictions_!A$2:A$474,0))</f>
        <v>0.165378941593852</v>
      </c>
    </row>
    <row r="190" spans="1:13">
      <c r="A190" t="str">
        <f>_darko_1_!A190</f>
        <v>Terance Mann</v>
      </c>
      <c r="B190">
        <f>_darko_1_!F190 * 82/25</f>
        <v>13.448</v>
      </c>
      <c r="C190">
        <f>(_darko_1_!H190+_darko_1_!I190) * 82/25</f>
        <v>5.2480000000000011</v>
      </c>
      <c r="D190">
        <f>_darko_1_!G190 * 82/25</f>
        <v>3.28</v>
      </c>
      <c r="E190">
        <f>_darko_1_!K190 * 82/25</f>
        <v>0.98399999999999987</v>
      </c>
      <c r="F190">
        <f>_darko_1_!J190 * 82/25</f>
        <v>0.32800000000000007</v>
      </c>
      <c r="G190">
        <f>_darko_1_!O190*_darko_2_!O190 * 82/25</f>
        <v>1.9050240000000001</v>
      </c>
      <c r="H190">
        <f>_darko_1_!L190 * 82/25</f>
        <v>1.64</v>
      </c>
      <c r="I190">
        <f>_darko_1_!N190 * 82/25</f>
        <v>2.2959999999999998</v>
      </c>
      <c r="J190">
        <f>_darko_2_!T190</f>
        <v>0.82</v>
      </c>
      <c r="K190">
        <f>_darko_1_!M190 * 82/25</f>
        <v>10.496000000000002</v>
      </c>
      <c r="L190">
        <f>(_darko_2_!M190*(_darko_2_!L190-_darko_2_!N190) + _darko_2_!O190*_darko_2_!N190)/(_darko_2_!L190)</f>
        <v>0.41490645050017244</v>
      </c>
      <c r="M190">
        <f>INDEX(_raw_predictions_!M$2:M$474,MATCH(A190,_raw_predictions_!A$2:A$474,0))</f>
        <v>0.10916204889181701</v>
      </c>
    </row>
    <row r="191" spans="1:13">
      <c r="A191" t="str">
        <f>_darko_1_!A191</f>
        <v>Dorian Finney-Smith</v>
      </c>
      <c r="B191">
        <f>_darko_1_!F191 * 82/25</f>
        <v>13.448</v>
      </c>
      <c r="C191">
        <f>(_darko_1_!H191+_darko_1_!I191) * 82/25</f>
        <v>7.8720000000000017</v>
      </c>
      <c r="D191">
        <f>_darko_1_!G191 * 82/25</f>
        <v>2.6240000000000006</v>
      </c>
      <c r="E191">
        <f>_darko_1_!K191 * 82/25</f>
        <v>1.3120000000000003</v>
      </c>
      <c r="F191">
        <f>_darko_1_!J191 * 82/25</f>
        <v>0.98399999999999987</v>
      </c>
      <c r="G191">
        <f>_darko_1_!O191*_darko_2_!O191 * 82/25</f>
        <v>3.0615519999999998</v>
      </c>
      <c r="H191">
        <f>_darko_1_!L191 * 82/25</f>
        <v>1.64</v>
      </c>
      <c r="I191">
        <f>_darko_1_!N191 * 82/25</f>
        <v>1.64</v>
      </c>
      <c r="J191">
        <f>_darko_2_!T191</f>
        <v>0.78200000000000003</v>
      </c>
      <c r="K191">
        <f>_darko_1_!M191 * 82/25</f>
        <v>12.792</v>
      </c>
      <c r="L191">
        <f>(_darko_2_!M191*(_darko_2_!L191-_darko_2_!N191) + _darko_2_!O191*_darko_2_!N191)/(_darko_2_!L191)</f>
        <v>0.40954284164859001</v>
      </c>
      <c r="M191">
        <f>INDEX(_raw_predictions_!M$2:M$474,MATCH(A191,_raw_predictions_!A$2:A$474,0))</f>
        <v>0.128785554555362</v>
      </c>
    </row>
    <row r="192" spans="1:13">
      <c r="A192" t="str">
        <f>_darko_1_!A192</f>
        <v>Josh Richardson</v>
      </c>
      <c r="B192">
        <f>_darko_1_!F192 * 82/25</f>
        <v>13.448</v>
      </c>
      <c r="C192">
        <f>(_darko_1_!H192+_darko_1_!I192) * 82/25</f>
        <v>4.5920000000000005</v>
      </c>
      <c r="D192">
        <f>_darko_1_!G192 * 82/25</f>
        <v>3.28</v>
      </c>
      <c r="E192">
        <f>_darko_1_!K192 * 82/25</f>
        <v>1.64</v>
      </c>
      <c r="F192">
        <f>_darko_1_!J192 * 82/25</f>
        <v>0.65600000000000014</v>
      </c>
      <c r="G192">
        <f>_darko_1_!O192*_darko_2_!O192 * 82/25</f>
        <v>2.4678720000000003</v>
      </c>
      <c r="H192">
        <f>_darko_1_!L192 * 82/25</f>
        <v>1.64</v>
      </c>
      <c r="I192">
        <f>_darko_1_!N192 * 82/25</f>
        <v>1.64</v>
      </c>
      <c r="J192">
        <f>_darko_2_!T192</f>
        <v>0.75900000000000001</v>
      </c>
      <c r="K192">
        <f>_darko_1_!M192 * 82/25</f>
        <v>11.808</v>
      </c>
      <c r="L192">
        <f>(_darko_2_!M192*(_darko_2_!L192-_darko_2_!N192) + _darko_2_!O192*_darko_2_!N192)/(_darko_2_!L192)</f>
        <v>0.4858601554957061</v>
      </c>
      <c r="M192">
        <f>INDEX(_raw_predictions_!M$2:M$474,MATCH(A192,_raw_predictions_!A$2:A$474,0))</f>
        <v>0.19976473142529799</v>
      </c>
    </row>
    <row r="193" spans="1:13">
      <c r="A193" t="str">
        <f>_darko_1_!A193</f>
        <v>Kyle Anderson</v>
      </c>
      <c r="B193">
        <f>_darko_1_!F193 * 82/25</f>
        <v>13.12</v>
      </c>
      <c r="C193">
        <f>(_darko_1_!H193+_darko_1_!I193) * 82/25</f>
        <v>8.1999999999999993</v>
      </c>
      <c r="D193">
        <f>_darko_1_!G193 * 82/25</f>
        <v>6.56</v>
      </c>
      <c r="E193">
        <f>_darko_1_!K193 * 82/25</f>
        <v>1.64</v>
      </c>
      <c r="F193">
        <f>_darko_1_!J193 * 82/25</f>
        <v>1.3120000000000003</v>
      </c>
      <c r="G193">
        <f>_darko_1_!O193*_darko_2_!O193 * 82/25</f>
        <v>0.80031999999999992</v>
      </c>
      <c r="H193">
        <f>_darko_1_!L193 * 82/25</f>
        <v>2.2959999999999998</v>
      </c>
      <c r="I193">
        <f>_darko_1_!N193 * 82/25</f>
        <v>2.2959999999999998</v>
      </c>
      <c r="J193">
        <f>_darko_2_!T193</f>
        <v>0.69199999999999995</v>
      </c>
      <c r="K193">
        <f>_darko_1_!M193 * 82/25</f>
        <v>11.152000000000001</v>
      </c>
      <c r="L193">
        <f>(_darko_2_!M193*(_darko_2_!L193-_darko_2_!N193) + _darko_2_!O193*_darko_2_!N193)/(_darko_2_!L193)</f>
        <v>0.44806451029996386</v>
      </c>
      <c r="M193">
        <f>INDEX(_raw_predictions_!M$2:M$474,MATCH(A193,_raw_predictions_!A$2:A$474,0))</f>
        <v>0.100993042565013</v>
      </c>
    </row>
    <row r="194" spans="1:13">
      <c r="A194" t="str">
        <f>_darko_1_!A194</f>
        <v>Kenrich Williams</v>
      </c>
      <c r="B194">
        <f>_darko_1_!F194 * 82/25</f>
        <v>13.12</v>
      </c>
      <c r="C194">
        <f>(_darko_1_!H194+_darko_1_!I194) * 82/25</f>
        <v>7.8720000000000017</v>
      </c>
      <c r="D194">
        <f>_darko_1_!G194 * 82/25</f>
        <v>2.952</v>
      </c>
      <c r="E194">
        <f>_darko_1_!K194 * 82/25</f>
        <v>1.3120000000000003</v>
      </c>
      <c r="F194">
        <f>_darko_1_!J194 * 82/25</f>
        <v>0.32800000000000007</v>
      </c>
      <c r="G194">
        <f>_darko_1_!O194*_darko_2_!O194 * 82/25</f>
        <v>1.7712000000000001</v>
      </c>
      <c r="H194">
        <f>_darko_1_!L194 * 82/25</f>
        <v>1.3120000000000003</v>
      </c>
      <c r="I194">
        <f>_darko_1_!N194 * 82/25</f>
        <v>1.64</v>
      </c>
      <c r="J194">
        <f>_darko_2_!T194</f>
        <v>0.84399999999999997</v>
      </c>
      <c r="K194">
        <f>_darko_1_!M194 * 82/25</f>
        <v>11.152000000000001</v>
      </c>
      <c r="L194">
        <f>(_darko_2_!M194*(_darko_2_!L194-_darko_2_!N194) + _darko_2_!O194*_darko_2_!N194)/(_darko_2_!L194)</f>
        <v>0.43660844040229058</v>
      </c>
      <c r="M194">
        <f>INDEX(_raw_predictions_!M$2:M$474,MATCH(A194,_raw_predictions_!A$2:A$474,0))</f>
        <v>0.21008326636388</v>
      </c>
    </row>
    <row r="195" spans="1:13">
      <c r="A195" t="str">
        <f>_darko_1_!A195</f>
        <v>Dennis Smith Jr.</v>
      </c>
      <c r="B195">
        <f>_darko_1_!F195 * 82/25</f>
        <v>13.12</v>
      </c>
      <c r="C195">
        <f>(_darko_1_!H195+_darko_1_!I195) * 82/25</f>
        <v>4.2640000000000002</v>
      </c>
      <c r="D195">
        <f>_darko_1_!G195 * 82/25</f>
        <v>6.2319999999999993</v>
      </c>
      <c r="E195">
        <f>_darko_1_!K195 * 82/25</f>
        <v>1.9679999999999997</v>
      </c>
      <c r="F195">
        <f>_darko_1_!J195 * 82/25</f>
        <v>0.65600000000000014</v>
      </c>
      <c r="G195">
        <f>_darko_1_!O195*_darko_2_!O195 * 82/25</f>
        <v>1.2483679999999999</v>
      </c>
      <c r="H195">
        <f>_darko_1_!L195 * 82/25</f>
        <v>2.2959999999999998</v>
      </c>
      <c r="I195">
        <f>_darko_1_!N195 * 82/25</f>
        <v>2.952</v>
      </c>
      <c r="J195">
        <f>_darko_2_!T195</f>
        <v>0.69299999999999995</v>
      </c>
      <c r="K195">
        <f>_darko_1_!M195 * 82/25</f>
        <v>12.136000000000001</v>
      </c>
      <c r="L195">
        <f>(_darko_2_!M195*(_darko_2_!L195-_darko_2_!N195) + _darko_2_!O195*_darko_2_!N195)/(_darko_2_!L195)</f>
        <v>0.39286287425149702</v>
      </c>
      <c r="M195">
        <f>INDEX(_raw_predictions_!M$2:M$474,MATCH(A195,_raw_predictions_!A$2:A$474,0))</f>
        <v>0.28903940371726999</v>
      </c>
    </row>
    <row r="196" spans="1:13">
      <c r="A196" t="str">
        <f>_darko_1_!A196</f>
        <v>Moritz Wagner</v>
      </c>
      <c r="B196">
        <f>_darko_1_!F196 * 82/25</f>
        <v>12.792</v>
      </c>
      <c r="C196">
        <f>(_darko_1_!H196+_darko_1_!I196) * 82/25</f>
        <v>6.2319999999999993</v>
      </c>
      <c r="D196">
        <f>_darko_1_!G196 * 82/25</f>
        <v>1.64</v>
      </c>
      <c r="E196">
        <f>_darko_1_!K196 * 82/25</f>
        <v>0.98399999999999987</v>
      </c>
      <c r="F196">
        <f>_darko_1_!J196 * 82/25</f>
        <v>0.32800000000000007</v>
      </c>
      <c r="G196">
        <f>_darko_1_!O196*_darko_2_!O196 * 82/25</f>
        <v>1.2201600000000001</v>
      </c>
      <c r="H196">
        <f>_darko_1_!L196 * 82/25</f>
        <v>1.3120000000000003</v>
      </c>
      <c r="I196">
        <f>_darko_1_!N196 * 82/25</f>
        <v>3.9359999999999995</v>
      </c>
      <c r="J196">
        <f>_darko_2_!T196</f>
        <v>0.72599999999999998</v>
      </c>
      <c r="K196">
        <f>_darko_1_!M196 * 82/25</f>
        <v>9.1839999999999993</v>
      </c>
      <c r="L196">
        <f>(_darko_2_!M196*(_darko_2_!L196-_darko_2_!N196) + _darko_2_!O196*_darko_2_!N196)/(_darko_2_!L196)</f>
        <v>0.44702097902097898</v>
      </c>
      <c r="M196">
        <f>INDEX(_raw_predictions_!M$2:M$474,MATCH(A196,_raw_predictions_!A$2:A$474,0))</f>
        <v>0.199693169704659</v>
      </c>
    </row>
    <row r="197" spans="1:13">
      <c r="A197" t="str">
        <f>_darko_1_!A197</f>
        <v>Jose Alvarado</v>
      </c>
      <c r="B197">
        <f>_darko_1_!F197 * 82/25</f>
        <v>12.792</v>
      </c>
      <c r="C197">
        <f>(_darko_1_!H197+_darko_1_!I197) * 82/25</f>
        <v>3.28</v>
      </c>
      <c r="D197">
        <f>_darko_1_!G197 * 82/25</f>
        <v>4.2640000000000002</v>
      </c>
      <c r="E197">
        <f>_darko_1_!K197 * 82/25</f>
        <v>1.64</v>
      </c>
      <c r="F197">
        <f>_darko_1_!J197 * 82/25</f>
        <v>0.32800000000000007</v>
      </c>
      <c r="G197">
        <f>_darko_1_!O197*_darko_2_!O197 * 82/25</f>
        <v>1.7341359999999997</v>
      </c>
      <c r="H197">
        <f>_darko_1_!L197 * 82/25</f>
        <v>1.64</v>
      </c>
      <c r="I197">
        <f>_darko_1_!N197 * 82/25</f>
        <v>1.9679999999999997</v>
      </c>
      <c r="J197">
        <f>_darko_2_!T197</f>
        <v>0.77</v>
      </c>
      <c r="K197">
        <f>_darko_1_!M197 * 82/25</f>
        <v>11.152000000000001</v>
      </c>
      <c r="L197">
        <f>(_darko_2_!M197*(_darko_2_!L197-_darko_2_!N197) + _darko_2_!O197*_darko_2_!N197)/(_darko_2_!L197)</f>
        <v>0.52649275286757047</v>
      </c>
      <c r="M197">
        <f>INDEX(_raw_predictions_!M$2:M$474,MATCH(A197,_raw_predictions_!A$2:A$474,0))</f>
        <v>0.14916307645471399</v>
      </c>
    </row>
    <row r="198" spans="1:13">
      <c r="A198" t="str">
        <f>_darko_1_!A198</f>
        <v>Cameron Payne</v>
      </c>
      <c r="B198">
        <f>_darko_1_!F198 * 82/25</f>
        <v>12.792</v>
      </c>
      <c r="C198">
        <f>(_darko_1_!H198+_darko_1_!I198) * 82/25</f>
        <v>3.28</v>
      </c>
      <c r="D198">
        <f>_darko_1_!G198 * 82/25</f>
        <v>4.5919999999999996</v>
      </c>
      <c r="E198">
        <f>_darko_1_!K198 * 82/25</f>
        <v>0.98399999999999987</v>
      </c>
      <c r="F198">
        <f>_darko_1_!J198 * 82/25</f>
        <v>0.32800000000000007</v>
      </c>
      <c r="G198">
        <f>_darko_1_!O198*_darko_2_!O198 * 82/25</f>
        <v>1.5891599999999997</v>
      </c>
      <c r="H198">
        <f>_darko_1_!L198 * 82/25</f>
        <v>1.9679999999999997</v>
      </c>
      <c r="I198">
        <f>_darko_1_!N198 * 82/25</f>
        <v>1.3120000000000003</v>
      </c>
      <c r="J198">
        <f>_darko_2_!T198</f>
        <v>0.66700000000000004</v>
      </c>
      <c r="K198">
        <f>_darko_1_!M198 * 82/25</f>
        <v>11.152000000000001</v>
      </c>
      <c r="L198">
        <f>(_darko_2_!M198*(_darko_2_!L198-_darko_2_!N198) + _darko_2_!O198*_darko_2_!N198)/(_darko_2_!L198)</f>
        <v>0.54348020395920815</v>
      </c>
      <c r="M198">
        <f>INDEX(_raw_predictions_!M$2:M$474,MATCH(A198,_raw_predictions_!A$2:A$474,0))</f>
        <v>0.22913286519201101</v>
      </c>
    </row>
    <row r="199" spans="1:13">
      <c r="A199" t="str">
        <f>_darko_1_!A199</f>
        <v>Santi Aldama</v>
      </c>
      <c r="B199">
        <f>_darko_1_!F199 * 82/25</f>
        <v>12.792</v>
      </c>
      <c r="C199">
        <f>(_darko_1_!H199+_darko_1_!I199) * 82/25</f>
        <v>7.5439999999999996</v>
      </c>
      <c r="D199">
        <f>_darko_1_!G199 * 82/25</f>
        <v>1.9679999999999997</v>
      </c>
      <c r="E199">
        <f>_darko_1_!K199 * 82/25</f>
        <v>0.65600000000000014</v>
      </c>
      <c r="F199">
        <f>_darko_1_!J199 * 82/25</f>
        <v>0.65600000000000014</v>
      </c>
      <c r="G199">
        <f>_darko_1_!O199*_darko_2_!O199 * 82/25</f>
        <v>1.2076959999999999</v>
      </c>
      <c r="H199">
        <f>_darko_1_!L199 * 82/25</f>
        <v>1.3120000000000003</v>
      </c>
      <c r="I199">
        <f>_darko_1_!N199 * 82/25</f>
        <v>2.6240000000000006</v>
      </c>
      <c r="J199">
        <f>_darko_2_!T199</f>
        <v>0.752</v>
      </c>
      <c r="K199">
        <f>_darko_1_!M199 * 82/25</f>
        <v>9.5119999999999987</v>
      </c>
      <c r="L199">
        <f>(_darko_2_!M199*(_darko_2_!L199-_darko_2_!N199) + _darko_2_!O199*_darko_2_!N199)/(_darko_2_!L199)</f>
        <v>0.51867713514281655</v>
      </c>
      <c r="M199">
        <f>INDEX(_raw_predictions_!M$2:M$474,MATCH(A199,_raw_predictions_!A$2:A$474,0))</f>
        <v>0.102804544159579</v>
      </c>
    </row>
    <row r="200" spans="1:13">
      <c r="A200" t="str">
        <f>_darko_1_!A200</f>
        <v>Onyeka Okongwu</v>
      </c>
      <c r="B200">
        <f>_darko_1_!F200 * 82/25</f>
        <v>12.463999999999999</v>
      </c>
      <c r="C200">
        <f>(_darko_1_!H200+_darko_1_!I200) * 82/25</f>
        <v>9.5120000000000022</v>
      </c>
      <c r="D200">
        <f>_darko_1_!G200 * 82/25</f>
        <v>1.3120000000000003</v>
      </c>
      <c r="E200">
        <f>_darko_1_!K200 * 82/25</f>
        <v>0.98399999999999987</v>
      </c>
      <c r="F200">
        <f>_darko_1_!J200 * 82/25</f>
        <v>1.9679999999999997</v>
      </c>
      <c r="G200">
        <f>_darko_1_!O200*_darko_2_!O200 * 82/25</f>
        <v>0.20598400000000003</v>
      </c>
      <c r="H200">
        <f>_darko_1_!L200 * 82/25</f>
        <v>1.64</v>
      </c>
      <c r="I200">
        <f>_darko_1_!N200 * 82/25</f>
        <v>3.28</v>
      </c>
      <c r="J200">
        <f>_darko_2_!T200</f>
        <v>0.624</v>
      </c>
      <c r="K200">
        <f>_darko_1_!M200 * 82/25</f>
        <v>7.871999999999999</v>
      </c>
      <c r="L200">
        <f>(_darko_2_!M200*(_darko_2_!L200-_darko_2_!N200) + _darko_2_!O200*_darko_2_!N200)/(_darko_2_!L200)</f>
        <v>0.48227314292165269</v>
      </c>
      <c r="M200">
        <f>INDEX(_raw_predictions_!M$2:M$474,MATCH(A200,_raw_predictions_!A$2:A$474,0))</f>
        <v>0.114778162609476</v>
      </c>
    </row>
    <row r="201" spans="1:13">
      <c r="A201" t="str">
        <f>_darko_1_!A201</f>
        <v>Quentin Grimes</v>
      </c>
      <c r="B201">
        <f>_darko_1_!F201 * 82/25</f>
        <v>12.463999999999999</v>
      </c>
      <c r="C201">
        <f>(_darko_1_!H201+_darko_1_!I201) * 82/25</f>
        <v>3.9359999999999995</v>
      </c>
      <c r="D201">
        <f>_darko_1_!G201 * 82/25</f>
        <v>2.2959999999999998</v>
      </c>
      <c r="E201">
        <f>_darko_1_!K201 * 82/25</f>
        <v>0.98399999999999987</v>
      </c>
      <c r="F201">
        <f>_darko_1_!J201 * 82/25</f>
        <v>0.32800000000000007</v>
      </c>
      <c r="G201">
        <f>_darko_1_!O201*_darko_2_!O201 * 82/25</f>
        <v>2.6554879999999996</v>
      </c>
      <c r="H201">
        <f>_darko_1_!L201 * 82/25</f>
        <v>1.3120000000000003</v>
      </c>
      <c r="I201">
        <f>_darko_1_!N201 * 82/25</f>
        <v>1.9679999999999997</v>
      </c>
      <c r="J201">
        <f>_darko_2_!T201</f>
        <v>0.80100000000000005</v>
      </c>
      <c r="K201">
        <f>_darko_1_!M201 * 82/25</f>
        <v>9.84</v>
      </c>
      <c r="L201">
        <f>(_darko_2_!M201*(_darko_2_!L201-_darko_2_!N201) + _darko_2_!O201*_darko_2_!N201)/(_darko_2_!L201)</f>
        <v>0.37590564915758173</v>
      </c>
      <c r="M201">
        <f>INDEX(_raw_predictions_!M$2:M$474,MATCH(A201,_raw_predictions_!A$2:A$474,0))</f>
        <v>0.133315891537272</v>
      </c>
    </row>
    <row r="202" spans="1:13">
      <c r="A202" t="str">
        <f>_darko_1_!A202</f>
        <v>Jalen Smith</v>
      </c>
      <c r="B202">
        <f>_darko_1_!F202 * 82/25</f>
        <v>12.463999999999999</v>
      </c>
      <c r="C202">
        <f>(_darko_1_!H202+_darko_1_!I202) * 82/25</f>
        <v>7.8720000000000017</v>
      </c>
      <c r="D202">
        <f>_darko_1_!G202 * 82/25</f>
        <v>1.3120000000000003</v>
      </c>
      <c r="E202">
        <f>_darko_1_!K202 * 82/25</f>
        <v>0.32800000000000007</v>
      </c>
      <c r="F202">
        <f>_darko_1_!J202 * 82/25</f>
        <v>1.3120000000000003</v>
      </c>
      <c r="G202">
        <f>_darko_1_!O202*_darko_2_!O202 * 82/25</f>
        <v>1.1479999999999999</v>
      </c>
      <c r="H202">
        <f>_darko_1_!L202 * 82/25</f>
        <v>1.3120000000000003</v>
      </c>
      <c r="I202">
        <f>_darko_1_!N202 * 82/25</f>
        <v>2.952</v>
      </c>
      <c r="J202">
        <f>_darko_2_!T202</f>
        <v>0.69299999999999995</v>
      </c>
      <c r="K202">
        <f>_darko_1_!M202 * 82/25</f>
        <v>9.84</v>
      </c>
      <c r="L202">
        <f>(_darko_2_!M202*(_darko_2_!L202-_darko_2_!N202) + _darko_2_!O202*_darko_2_!N202)/(_darko_2_!L202)</f>
        <v>0.42987489235479853</v>
      </c>
      <c r="M202">
        <f>INDEX(_raw_predictions_!M$2:M$474,MATCH(A202,_raw_predictions_!A$2:A$474,0))</f>
        <v>9.2479911288146296E-2</v>
      </c>
    </row>
    <row r="203" spans="1:13">
      <c r="A203" t="str">
        <f>_darko_1_!A203</f>
        <v>Cory Joseph</v>
      </c>
      <c r="B203">
        <f>_darko_1_!F203 * 82/25</f>
        <v>12.136000000000001</v>
      </c>
      <c r="C203">
        <f>(_darko_1_!H203+_darko_1_!I203) * 82/25</f>
        <v>3.6080000000000001</v>
      </c>
      <c r="D203">
        <f>_darko_1_!G203 * 82/25</f>
        <v>5.5760000000000005</v>
      </c>
      <c r="E203">
        <f>_darko_1_!K203 * 82/25</f>
        <v>0.98399999999999987</v>
      </c>
      <c r="F203">
        <f>_darko_1_!J203 * 82/25</f>
        <v>0.32800000000000007</v>
      </c>
      <c r="G203">
        <f>_darko_1_!O203*_darko_2_!O203 * 82/25</f>
        <v>1.3448</v>
      </c>
      <c r="H203">
        <f>_darko_1_!L203 * 82/25</f>
        <v>1.64</v>
      </c>
      <c r="I203">
        <f>_darko_1_!N203 * 82/25</f>
        <v>1.9679999999999997</v>
      </c>
      <c r="J203">
        <f>_darko_2_!T203</f>
        <v>0.71299999999999997</v>
      </c>
      <c r="K203">
        <f>_darko_1_!M203 * 82/25</f>
        <v>10.823999999999998</v>
      </c>
      <c r="L203">
        <f>(_darko_2_!M203*(_darko_2_!L203-_darko_2_!N203) + _darko_2_!O203*_darko_2_!N203)/(_darko_2_!L203)</f>
        <v>0.54879705780145938</v>
      </c>
      <c r="M203">
        <f>INDEX(_raw_predictions_!M$2:M$474,MATCH(A203,_raw_predictions_!A$2:A$474,0))</f>
        <v>0.26110690340725501</v>
      </c>
    </row>
    <row r="204" spans="1:13">
      <c r="A204" t="str">
        <f>_darko_1_!A204</f>
        <v>Theo Maledon</v>
      </c>
      <c r="B204">
        <f>_darko_1_!F204 * 82/25</f>
        <v>12.136000000000001</v>
      </c>
      <c r="C204">
        <f>(_darko_1_!H204+_darko_1_!I204) * 82/25</f>
        <v>4.5919999999999996</v>
      </c>
      <c r="D204">
        <f>_darko_1_!G204 * 82/25</f>
        <v>5.2480000000000011</v>
      </c>
      <c r="E204">
        <f>_darko_1_!K204 * 82/25</f>
        <v>1.3120000000000003</v>
      </c>
      <c r="F204">
        <f>_darko_1_!J204 * 82/25</f>
        <v>0.32800000000000007</v>
      </c>
      <c r="G204">
        <f>_darko_1_!O204*_darko_2_!O204 * 82/25</f>
        <v>1.157184</v>
      </c>
      <c r="H204">
        <f>_darko_1_!L204 * 82/25</f>
        <v>2.6240000000000006</v>
      </c>
      <c r="I204">
        <f>_darko_1_!N204 * 82/25</f>
        <v>2.952</v>
      </c>
      <c r="J204">
        <f>_darko_2_!T204</f>
        <v>0.71799999999999997</v>
      </c>
      <c r="K204">
        <f>_darko_1_!M204 * 82/25</f>
        <v>10.496000000000002</v>
      </c>
      <c r="L204">
        <f>(_darko_2_!M204*(_darko_2_!L204-_darko_2_!N204) + _darko_2_!O204*_darko_2_!N204)/(_darko_2_!L204)</f>
        <v>0.54253872573070716</v>
      </c>
      <c r="M204">
        <f>INDEX(_raw_predictions_!M$2:M$474,MATCH(A204,_raw_predictions_!A$2:A$474,0))</f>
        <v>0.26694206911217799</v>
      </c>
    </row>
    <row r="205" spans="1:13">
      <c r="A205" t="str">
        <f>_darko_1_!A205</f>
        <v>Nassir Little</v>
      </c>
      <c r="B205">
        <f>_darko_1_!F205 * 82/25</f>
        <v>12.136000000000001</v>
      </c>
      <c r="C205">
        <f>(_darko_1_!H205+_darko_1_!I205) * 82/25</f>
        <v>4.92</v>
      </c>
      <c r="D205">
        <f>_darko_1_!G205 * 82/25</f>
        <v>1.64</v>
      </c>
      <c r="E205">
        <f>_darko_1_!K205 * 82/25</f>
        <v>0.65600000000000014</v>
      </c>
      <c r="F205">
        <f>_darko_1_!J205 * 82/25</f>
        <v>0.65600000000000014</v>
      </c>
      <c r="G205">
        <f>_darko_1_!O205*_darko_2_!O205 * 82/25</f>
        <v>1.6783759999999999</v>
      </c>
      <c r="H205">
        <f>_darko_1_!L205 * 82/25</f>
        <v>1.3120000000000003</v>
      </c>
      <c r="I205">
        <f>_darko_1_!N205 * 82/25</f>
        <v>1.9679999999999997</v>
      </c>
      <c r="J205">
        <f>_darko_2_!T205</f>
        <v>0.73099999999999998</v>
      </c>
      <c r="K205">
        <f>_darko_1_!M205 * 82/25</f>
        <v>10.823999999999998</v>
      </c>
      <c r="L205">
        <f>(_darko_2_!M205*(_darko_2_!L205-_darko_2_!N205) + _darko_2_!O205*_darko_2_!N205)/(_darko_2_!L205)</f>
        <v>0.42763431333064839</v>
      </c>
      <c r="M205">
        <f>INDEX(_raw_predictions_!M$2:M$474,MATCH(A205,_raw_predictions_!A$2:A$474,0))</f>
        <v>0.29688349289502602</v>
      </c>
    </row>
    <row r="206" spans="1:13">
      <c r="A206" t="str">
        <f>_darko_1_!A206</f>
        <v>Reggie Bullock</v>
      </c>
      <c r="B206">
        <f>_darko_1_!F206 * 82/25</f>
        <v>11.808</v>
      </c>
      <c r="C206">
        <f>(_darko_1_!H206+_darko_1_!I206) * 82/25</f>
        <v>5.9039999999999999</v>
      </c>
      <c r="D206">
        <f>_darko_1_!G206 * 82/25</f>
        <v>2.2959999999999998</v>
      </c>
      <c r="E206">
        <f>_darko_1_!K206 * 82/25</f>
        <v>0.98399999999999987</v>
      </c>
      <c r="F206">
        <f>_darko_1_!J206 * 82/25</f>
        <v>0.32800000000000007</v>
      </c>
      <c r="G206">
        <f>_darko_1_!O206*_darko_2_!O206 * 82/25</f>
        <v>3.1133760000000001</v>
      </c>
      <c r="H206">
        <f>_darko_1_!L206 * 82/25</f>
        <v>0.98399999999999987</v>
      </c>
      <c r="I206">
        <f>_darko_1_!N206 * 82/25</f>
        <v>1.3120000000000003</v>
      </c>
      <c r="J206">
        <f>_darko_2_!T206</f>
        <v>0.76600000000000001</v>
      </c>
      <c r="K206">
        <f>_darko_1_!M206 * 82/25</f>
        <v>10.496000000000002</v>
      </c>
      <c r="L206">
        <f>(_darko_2_!M206*(_darko_2_!L206-_darko_2_!N206) + _darko_2_!O206*_darko_2_!N206)/(_darko_2_!L206)</f>
        <v>0.40603668856145336</v>
      </c>
      <c r="M206">
        <f>INDEX(_raw_predictions_!M$2:M$474,MATCH(A206,_raw_predictions_!A$2:A$474,0))</f>
        <v>0.18458257084921101</v>
      </c>
    </row>
    <row r="207" spans="1:13">
      <c r="A207" t="str">
        <f>_darko_1_!A207</f>
        <v>Naji Marshall</v>
      </c>
      <c r="B207">
        <f>_darko_1_!F207 * 82/25</f>
        <v>11.808</v>
      </c>
      <c r="C207">
        <f>(_darko_1_!H207+_darko_1_!I207) * 82/25</f>
        <v>5.2480000000000011</v>
      </c>
      <c r="D207">
        <f>_darko_1_!G207 * 82/25</f>
        <v>2.952</v>
      </c>
      <c r="E207">
        <f>_darko_1_!K207 * 82/25</f>
        <v>0.98399999999999987</v>
      </c>
      <c r="F207">
        <f>_darko_1_!J207 * 82/25</f>
        <v>0.32800000000000007</v>
      </c>
      <c r="G207">
        <f>_darko_1_!O207*_darko_2_!O207 * 82/25</f>
        <v>1.1329120000000001</v>
      </c>
      <c r="H207">
        <f>_darko_1_!L207 * 82/25</f>
        <v>1.64</v>
      </c>
      <c r="I207">
        <f>_darko_1_!N207 * 82/25</f>
        <v>2.952</v>
      </c>
      <c r="J207">
        <f>_darko_2_!T207</f>
        <v>0.61499999999999999</v>
      </c>
      <c r="K207">
        <f>_darko_1_!M207 * 82/25</f>
        <v>9.5119999999999987</v>
      </c>
      <c r="L207">
        <f>(_darko_2_!M207*(_darko_2_!L207-_darko_2_!N207) + _darko_2_!O207*_darko_2_!N207)/(_darko_2_!L207)</f>
        <v>0.44585446169595627</v>
      </c>
      <c r="M207">
        <f>INDEX(_raw_predictions_!M$2:M$474,MATCH(A207,_raw_predictions_!A$2:A$474,0))</f>
        <v>0.11129215260722999</v>
      </c>
    </row>
    <row r="208" spans="1:13">
      <c r="A208" t="str">
        <f>_darko_1_!A208</f>
        <v>Josh Green</v>
      </c>
      <c r="B208">
        <f>_darko_1_!F208 * 82/25</f>
        <v>11.808</v>
      </c>
      <c r="C208">
        <f>(_darko_1_!H208+_darko_1_!I208) * 82/25</f>
        <v>4.92</v>
      </c>
      <c r="D208">
        <f>_darko_1_!G208 * 82/25</f>
        <v>2.6240000000000006</v>
      </c>
      <c r="E208">
        <f>_darko_1_!K208 * 82/25</f>
        <v>0.98399999999999987</v>
      </c>
      <c r="F208">
        <f>_darko_1_!J208 * 82/25</f>
        <v>0.32800000000000007</v>
      </c>
      <c r="G208">
        <f>_darko_1_!O208*_darko_2_!O208 * 82/25</f>
        <v>1.560624</v>
      </c>
      <c r="H208">
        <f>_darko_1_!L208 * 82/25</f>
        <v>1.64</v>
      </c>
      <c r="I208">
        <f>_darko_1_!N208 * 82/25</f>
        <v>2.2959999999999998</v>
      </c>
      <c r="J208">
        <f>_darko_2_!T208</f>
        <v>0.82299999999999995</v>
      </c>
      <c r="K208">
        <f>_darko_1_!M208 * 82/25</f>
        <v>9.1839999999999993</v>
      </c>
      <c r="L208">
        <f>(_darko_2_!M208*(_darko_2_!L208-_darko_2_!N208) + _darko_2_!O208*_darko_2_!N208)/(_darko_2_!L208)</f>
        <v>0.40956133828996283</v>
      </c>
      <c r="M208">
        <f>INDEX(_raw_predictions_!M$2:M$474,MATCH(A208,_raw_predictions_!A$2:A$474,0))</f>
        <v>0.202874624846035</v>
      </c>
    </row>
    <row r="209" spans="1:13">
      <c r="A209" t="str">
        <f>_darko_1_!A209</f>
        <v>Kevon Looney</v>
      </c>
      <c r="B209">
        <f>_darko_1_!F209 * 82/25</f>
        <v>11.48</v>
      </c>
      <c r="C209">
        <f>(_darko_1_!H209+_darko_1_!I209) * 82/25</f>
        <v>16.727999999999998</v>
      </c>
      <c r="D209">
        <f>_darko_1_!G209 * 82/25</f>
        <v>3.6080000000000001</v>
      </c>
      <c r="E209">
        <f>_darko_1_!K209 * 82/25</f>
        <v>0.98399999999999987</v>
      </c>
      <c r="F209">
        <f>_darko_1_!J209 * 82/25</f>
        <v>0.98399999999999987</v>
      </c>
      <c r="G209">
        <f>_darko_1_!O209*_darko_2_!O209 * 82/25</f>
        <v>0.24468800000000002</v>
      </c>
      <c r="H209">
        <f>_darko_1_!L209 * 82/25</f>
        <v>1.64</v>
      </c>
      <c r="I209">
        <f>_darko_1_!N209 * 82/25</f>
        <v>2.952</v>
      </c>
      <c r="J209">
        <f>_darko_2_!T209</f>
        <v>0.83499999999999996</v>
      </c>
      <c r="K209">
        <f>_darko_1_!M209 * 82/25</f>
        <v>8.1999999999999993</v>
      </c>
      <c r="L209">
        <f>(_darko_2_!M209*(_darko_2_!L209-_darko_2_!N209) + _darko_2_!O209*_darko_2_!N209)/(_darko_2_!L209)</f>
        <v>0.43709171812568109</v>
      </c>
      <c r="M209">
        <f>INDEX(_raw_predictions_!M$2:M$474,MATCH(A209,_raw_predictions_!A$2:A$474,0))</f>
        <v>0.105809805520692</v>
      </c>
    </row>
    <row r="210" spans="1:13">
      <c r="A210" t="str">
        <f>_darko_1_!A210</f>
        <v>Mitchell Robinson</v>
      </c>
      <c r="B210">
        <f>_darko_1_!F210 * 82/25</f>
        <v>11.48</v>
      </c>
      <c r="C210">
        <f>(_darko_1_!H210+_darko_1_!I210) * 82/25</f>
        <v>12.792</v>
      </c>
      <c r="D210">
        <f>_darko_1_!G210 * 82/25</f>
        <v>1.3120000000000003</v>
      </c>
      <c r="E210">
        <f>_darko_1_!K210 * 82/25</f>
        <v>1.3120000000000003</v>
      </c>
      <c r="F210">
        <f>_darko_1_!J210 * 82/25</f>
        <v>2.6240000000000006</v>
      </c>
      <c r="G210">
        <f>_darko_1_!O210*_darko_2_!O210 * 82/25</f>
        <v>0.23091200000000001</v>
      </c>
      <c r="H210">
        <f>_darko_1_!L210 * 82/25</f>
        <v>1.64</v>
      </c>
      <c r="I210">
        <f>_darko_1_!N210 * 82/25</f>
        <v>3.9359999999999995</v>
      </c>
      <c r="J210">
        <f>_darko_2_!T210</f>
        <v>0.72199999999999998</v>
      </c>
      <c r="K210">
        <f>_darko_1_!M210 * 82/25</f>
        <v>7.5439999999999996</v>
      </c>
      <c r="L210">
        <f>(_darko_2_!M210*(_darko_2_!L210-_darko_2_!N210) + _darko_2_!O210*_darko_2_!N210)/(_darko_2_!L210)</f>
        <v>0.45279100174605108</v>
      </c>
      <c r="M210">
        <f>INDEX(_raw_predictions_!M$2:M$474,MATCH(A210,_raw_predictions_!A$2:A$474,0))</f>
        <v>0.12991132827802401</v>
      </c>
    </row>
    <row r="211" spans="1:13">
      <c r="A211" t="str">
        <f>_darko_1_!A211</f>
        <v>Brandon Clarke</v>
      </c>
      <c r="B211">
        <f>_darko_1_!F211 * 82/25</f>
        <v>11.48</v>
      </c>
      <c r="C211">
        <f>(_darko_1_!H211+_darko_1_!I211) * 82/25</f>
        <v>7.5439999999999996</v>
      </c>
      <c r="D211">
        <f>_darko_1_!G211 * 82/25</f>
        <v>1.64</v>
      </c>
      <c r="E211">
        <f>_darko_1_!K211 * 82/25</f>
        <v>0.65600000000000014</v>
      </c>
      <c r="F211">
        <f>_darko_1_!J211 * 82/25</f>
        <v>0.98399999999999987</v>
      </c>
      <c r="G211">
        <f>_darko_1_!O211*_darko_2_!O211 * 82/25</f>
        <v>0.30996000000000001</v>
      </c>
      <c r="H211">
        <f>_darko_1_!L211 * 82/25</f>
        <v>0.98399999999999987</v>
      </c>
      <c r="I211">
        <f>_darko_1_!N211 * 82/25</f>
        <v>2.952</v>
      </c>
      <c r="J211">
        <f>_darko_2_!T211</f>
        <v>0.68799999999999994</v>
      </c>
      <c r="K211">
        <f>_darko_1_!M211 * 82/25</f>
        <v>8.1999999999999993</v>
      </c>
      <c r="L211">
        <f>(_darko_2_!M211*(_darko_2_!L211-_darko_2_!N211) + _darko_2_!O211*_darko_2_!N211)/(_darko_2_!L211)</f>
        <v>0.39724681625227404</v>
      </c>
      <c r="M211">
        <f>INDEX(_raw_predictions_!M$2:M$474,MATCH(A211,_raw_predictions_!A$2:A$474,0))</f>
        <v>0.17159091555995001</v>
      </c>
    </row>
    <row r="212" spans="1:13">
      <c r="A212" t="str">
        <f>_darko_1_!A212</f>
        <v>Luke Kennard</v>
      </c>
      <c r="B212">
        <f>_darko_1_!F212 * 82/25</f>
        <v>11.48</v>
      </c>
      <c r="C212">
        <f>(_darko_1_!H212+_darko_1_!I212) * 82/25</f>
        <v>3.6080000000000001</v>
      </c>
      <c r="D212">
        <f>_darko_1_!G212 * 82/25</f>
        <v>1.9679999999999997</v>
      </c>
      <c r="E212">
        <f>_darko_1_!K212 * 82/25</f>
        <v>0.65600000000000014</v>
      </c>
      <c r="F212">
        <f>_darko_1_!J212 * 82/25</f>
        <v>0</v>
      </c>
      <c r="G212">
        <f>_darko_1_!O212*_darko_2_!O212 * 82/25</f>
        <v>2.31568</v>
      </c>
      <c r="H212">
        <f>_darko_1_!L212 * 82/25</f>
        <v>0.98399999999999987</v>
      </c>
      <c r="I212">
        <f>_darko_1_!N212 * 82/25</f>
        <v>0.98399999999999987</v>
      </c>
      <c r="J212">
        <f>_darko_2_!T212</f>
        <v>0.80200000000000005</v>
      </c>
      <c r="K212">
        <f>_darko_1_!M212 * 82/25</f>
        <v>8.1999999999999993</v>
      </c>
      <c r="L212">
        <f>(_darko_2_!M212*(_darko_2_!L212-_darko_2_!N212) + _darko_2_!O212*_darko_2_!N212)/(_darko_2_!L212)</f>
        <v>0.40617139131031638</v>
      </c>
      <c r="M212">
        <f>INDEX(_raw_predictions_!M$2:M$474,MATCH(A212,_raw_predictions_!A$2:A$474,0))</f>
        <v>0.22009775185436301</v>
      </c>
    </row>
    <row r="213" spans="1:13">
      <c r="A213" t="str">
        <f>_darko_1_!A213</f>
        <v>Taurean Prince</v>
      </c>
      <c r="B213">
        <f>_darko_1_!F213 * 82/25</f>
        <v>11.48</v>
      </c>
      <c r="C213">
        <f>(_darko_1_!H213+_darko_1_!I213) * 82/25</f>
        <v>2.952</v>
      </c>
      <c r="D213">
        <f>_darko_1_!G213 * 82/25</f>
        <v>1.64</v>
      </c>
      <c r="E213">
        <f>_darko_1_!K213 * 82/25</f>
        <v>0.65600000000000014</v>
      </c>
      <c r="F213">
        <f>_darko_1_!J213 * 82/25</f>
        <v>0.32800000000000007</v>
      </c>
      <c r="G213">
        <f>_darko_1_!O213*_darko_2_!O213 * 82/25</f>
        <v>1.7397119999999999</v>
      </c>
      <c r="H213">
        <f>_darko_1_!L213 * 82/25</f>
        <v>1.3120000000000003</v>
      </c>
      <c r="I213">
        <f>_darko_1_!N213 * 82/25</f>
        <v>1.9679999999999997</v>
      </c>
      <c r="J213">
        <f>_darko_2_!T213</f>
        <v>0.71799999999999997</v>
      </c>
      <c r="K213">
        <f>_darko_1_!M213 * 82/25</f>
        <v>9.5119999999999987</v>
      </c>
      <c r="L213">
        <f>(_darko_2_!M213*(_darko_2_!L213-_darko_2_!N213) + _darko_2_!O213*_darko_2_!N213)/(_darko_2_!L213)</f>
        <v>0.39144818024263428</v>
      </c>
      <c r="M213">
        <f>INDEX(_raw_predictions_!M$2:M$474,MATCH(A213,_raw_predictions_!A$2:A$474,0))</f>
        <v>0.215982465029808</v>
      </c>
    </row>
    <row r="214" spans="1:13">
      <c r="A214" t="str">
        <f>_darko_1_!A214</f>
        <v>Sandro Mamukelashvili</v>
      </c>
      <c r="B214">
        <f>_darko_1_!F214 * 82/25</f>
        <v>11.48</v>
      </c>
      <c r="C214">
        <f>(_darko_1_!H214+_darko_1_!I214) * 82/25</f>
        <v>7.2160000000000002</v>
      </c>
      <c r="D214">
        <f>_darko_1_!G214 * 82/25</f>
        <v>2.2959999999999998</v>
      </c>
      <c r="E214">
        <f>_darko_1_!K214 * 82/25</f>
        <v>0.65600000000000014</v>
      </c>
      <c r="F214">
        <f>_darko_1_!J214 * 82/25</f>
        <v>0.65600000000000014</v>
      </c>
      <c r="G214">
        <f>_darko_1_!O214*_darko_2_!O214 * 82/25</f>
        <v>0.70848</v>
      </c>
      <c r="H214">
        <f>_darko_1_!L214 * 82/25</f>
        <v>1.64</v>
      </c>
      <c r="I214">
        <f>_darko_1_!N214 * 82/25</f>
        <v>2.2959999999999998</v>
      </c>
      <c r="J214">
        <f>_darko_2_!T214</f>
        <v>0.64100000000000001</v>
      </c>
      <c r="K214">
        <f>_darko_1_!M214 * 82/25</f>
        <v>9.5119999999999987</v>
      </c>
      <c r="L214">
        <f>(_darko_2_!M214*(_darko_2_!L214-_darko_2_!N214) + _darko_2_!O214*_darko_2_!N214)/(_darko_2_!L214)</f>
        <v>0.63111290444798063</v>
      </c>
      <c r="M214">
        <f>INDEX(_raw_predictions_!M$2:M$474,MATCH(A214,_raw_predictions_!A$2:A$474,0))</f>
        <v>0.177015895299309</v>
      </c>
    </row>
    <row r="215" spans="1:13">
      <c r="A215" t="str">
        <f>_darko_1_!A215</f>
        <v>Donte DiVincenzo</v>
      </c>
      <c r="B215">
        <f>_darko_1_!F215 * 82/25</f>
        <v>11.152000000000001</v>
      </c>
      <c r="C215">
        <f>(_darko_1_!H215+_darko_1_!I215) * 82/25</f>
        <v>5.2480000000000011</v>
      </c>
      <c r="D215">
        <f>_darko_1_!G215 * 82/25</f>
        <v>3.9359999999999995</v>
      </c>
      <c r="E215">
        <f>_darko_1_!K215 * 82/25</f>
        <v>1.64</v>
      </c>
      <c r="F215">
        <f>_darko_1_!J215 * 82/25</f>
        <v>0.32800000000000007</v>
      </c>
      <c r="G215">
        <f>_darko_1_!O215*_darko_2_!O215 * 82/25</f>
        <v>2.02704</v>
      </c>
      <c r="H215">
        <f>_darko_1_!L215 * 82/25</f>
        <v>1.64</v>
      </c>
      <c r="I215">
        <f>_darko_1_!N215 * 82/25</f>
        <v>1.64</v>
      </c>
      <c r="J215">
        <f>_darko_2_!T215</f>
        <v>0.754</v>
      </c>
      <c r="K215">
        <f>_darko_1_!M215 * 82/25</f>
        <v>8.8559999999999999</v>
      </c>
      <c r="L215">
        <f>(_darko_2_!M215*(_darko_2_!L215-_darko_2_!N215) + _darko_2_!O215*_darko_2_!N215)/(_darko_2_!L215)</f>
        <v>0.42104612133267033</v>
      </c>
      <c r="M215">
        <f>INDEX(_raw_predictions_!M$2:M$474,MATCH(A215,_raw_predictions_!A$2:A$474,0))</f>
        <v>0.15921048196805601</v>
      </c>
    </row>
    <row r="216" spans="1:13">
      <c r="A216" t="str">
        <f>_darko_1_!A216</f>
        <v>Mason Plumlee</v>
      </c>
      <c r="B216">
        <f>_darko_1_!F216 * 82/25</f>
        <v>11.152000000000001</v>
      </c>
      <c r="C216">
        <f>(_darko_1_!H216+_darko_1_!I216) * 82/25</f>
        <v>9.84</v>
      </c>
      <c r="D216">
        <f>_darko_1_!G216 * 82/25</f>
        <v>2.952</v>
      </c>
      <c r="E216">
        <f>_darko_1_!K216 * 82/25</f>
        <v>0.65600000000000014</v>
      </c>
      <c r="F216">
        <f>_darko_1_!J216 * 82/25</f>
        <v>0.65600000000000014</v>
      </c>
      <c r="G216">
        <f>_darko_1_!O216*_darko_2_!O216 * 82/25</f>
        <v>0.112832</v>
      </c>
      <c r="H216">
        <f>_darko_1_!L216 * 82/25</f>
        <v>1.64</v>
      </c>
      <c r="I216">
        <f>_darko_1_!N216 * 82/25</f>
        <v>3.9359999999999995</v>
      </c>
      <c r="J216">
        <f>_darko_2_!T216</f>
        <v>0.754</v>
      </c>
      <c r="K216">
        <f>_darko_1_!M216 * 82/25</f>
        <v>6.56</v>
      </c>
      <c r="L216">
        <f>(_darko_2_!M216*(_darko_2_!L216-_darko_2_!N216) + _darko_2_!O216*_darko_2_!N216)/(_darko_2_!L216)</f>
        <v>0.46569197125898154</v>
      </c>
      <c r="M216">
        <f>INDEX(_raw_predictions_!M$2:M$474,MATCH(A216,_raw_predictions_!A$2:A$474,0))</f>
        <v>0.13488407744283001</v>
      </c>
    </row>
    <row r="217" spans="1:13">
      <c r="A217" t="str">
        <f>_darko_1_!A217</f>
        <v>Drew Eubanks</v>
      </c>
      <c r="B217">
        <f>_darko_1_!F217 * 82/25</f>
        <v>11.152000000000001</v>
      </c>
      <c r="C217">
        <f>(_darko_1_!H217+_darko_1_!I217) * 82/25</f>
        <v>8.5280000000000005</v>
      </c>
      <c r="D217">
        <f>_darko_1_!G217 * 82/25</f>
        <v>1.9679999999999997</v>
      </c>
      <c r="E217">
        <f>_darko_1_!K217 * 82/25</f>
        <v>0.65600000000000014</v>
      </c>
      <c r="F217">
        <f>_darko_1_!J217 * 82/25</f>
        <v>1.9679999999999997</v>
      </c>
      <c r="G217">
        <f>_darko_1_!O217*_darko_2_!O217 * 82/25</f>
        <v>0.41065600000000002</v>
      </c>
      <c r="H217">
        <f>_darko_1_!L217 * 82/25</f>
        <v>1.64</v>
      </c>
      <c r="I217">
        <f>_darko_1_!N217 * 82/25</f>
        <v>2.952</v>
      </c>
      <c r="J217">
        <f>_darko_2_!T217</f>
        <v>0.71899999999999997</v>
      </c>
      <c r="K217">
        <f>_darko_1_!M217 * 82/25</f>
        <v>8.1999999999999993</v>
      </c>
      <c r="L217">
        <f>(_darko_2_!M217*(_darko_2_!L217-_darko_2_!N217) + _darko_2_!O217*_darko_2_!N217)/(_darko_2_!L217)</f>
        <v>0.37163192799621031</v>
      </c>
      <c r="M217">
        <f>INDEX(_raw_predictions_!M$2:M$474,MATCH(A217,_raw_predictions_!A$2:A$474,0))</f>
        <v>0.125866887183541</v>
      </c>
    </row>
    <row r="218" spans="1:13">
      <c r="A218" t="str">
        <f>_darko_1_!A218</f>
        <v>Patrick Beverley</v>
      </c>
      <c r="B218">
        <f>_darko_1_!F218 * 82/25</f>
        <v>11.152000000000001</v>
      </c>
      <c r="C218">
        <f>(_darko_1_!H218+_darko_1_!I218) * 82/25</f>
        <v>6.56</v>
      </c>
      <c r="D218">
        <f>_darko_1_!G218 * 82/25</f>
        <v>4.92</v>
      </c>
      <c r="E218">
        <f>_darko_1_!K218 * 82/25</f>
        <v>1.64</v>
      </c>
      <c r="F218">
        <f>_darko_1_!J218 * 82/25</f>
        <v>0.98399999999999987</v>
      </c>
      <c r="G218">
        <f>_darko_1_!O218*_darko_2_!O218 * 82/25</f>
        <v>2.4452399999999996</v>
      </c>
      <c r="H218">
        <f>_darko_1_!L218 * 82/25</f>
        <v>1.64</v>
      </c>
      <c r="I218">
        <f>_darko_1_!N218 * 82/25</f>
        <v>1.9679999999999997</v>
      </c>
      <c r="J218">
        <f>_darko_2_!T218</f>
        <v>0.78500000000000003</v>
      </c>
      <c r="K218">
        <f>_darko_1_!M218 * 82/25</f>
        <v>9.84</v>
      </c>
      <c r="L218">
        <f>(_darko_2_!M218*(_darko_2_!L218-_darko_2_!N218) + _darko_2_!O218*_darko_2_!N218)/(_darko_2_!L218)</f>
        <v>0.37082951056528807</v>
      </c>
      <c r="M218">
        <f>INDEX(_raw_predictions_!M$2:M$474,MATCH(A218,_raw_predictions_!A$2:A$474,0))</f>
        <v>0.22789466430274599</v>
      </c>
    </row>
    <row r="219" spans="1:13">
      <c r="A219" t="str">
        <f>_darko_1_!A219</f>
        <v>Isaiah Livers</v>
      </c>
      <c r="B219">
        <f>_darko_1_!F219 * 82/25</f>
        <v>11.152000000000001</v>
      </c>
      <c r="C219">
        <f>(_darko_1_!H219+_darko_1_!I219) * 82/25</f>
        <v>4.2640000000000002</v>
      </c>
      <c r="D219">
        <f>_darko_1_!G219 * 82/25</f>
        <v>1.64</v>
      </c>
      <c r="E219">
        <f>_darko_1_!K219 * 82/25</f>
        <v>0.98399999999999987</v>
      </c>
      <c r="F219">
        <f>_darko_1_!J219 * 82/25</f>
        <v>0.65600000000000014</v>
      </c>
      <c r="G219">
        <f>_darko_1_!O219*_darko_2_!O219 * 82/25</f>
        <v>2.062792</v>
      </c>
      <c r="H219">
        <f>_darko_1_!L219 * 82/25</f>
        <v>1.3120000000000003</v>
      </c>
      <c r="I219">
        <f>_darko_1_!N219 * 82/25</f>
        <v>1.64</v>
      </c>
      <c r="J219">
        <f>_darko_2_!T219</f>
        <v>0.77100000000000002</v>
      </c>
      <c r="K219">
        <f>_darko_1_!M219 * 82/25</f>
        <v>9.5119999999999987</v>
      </c>
      <c r="L219">
        <f>(_darko_2_!M219*(_darko_2_!L219-_darko_2_!N219) + _darko_2_!O219*_darko_2_!N219)/(_darko_2_!L219)</f>
        <v>0.41535209053756683</v>
      </c>
      <c r="M219">
        <f>INDEX(_raw_predictions_!M$2:M$474,MATCH(A219,_raw_predictions_!A$2:A$474,0))</f>
        <v>0.158871820831574</v>
      </c>
    </row>
    <row r="220" spans="1:13">
      <c r="A220" t="str">
        <f>_darko_1_!A220</f>
        <v>Chris Boucher</v>
      </c>
      <c r="B220">
        <f>_darko_1_!F220 * 82/25</f>
        <v>10.823999999999998</v>
      </c>
      <c r="C220">
        <f>(_darko_1_!H220+_darko_1_!I220) * 82/25</f>
        <v>6.56</v>
      </c>
      <c r="D220">
        <f>_darko_1_!G220 * 82/25</f>
        <v>0.65600000000000014</v>
      </c>
      <c r="E220">
        <f>_darko_1_!K220 * 82/25</f>
        <v>0.65600000000000014</v>
      </c>
      <c r="F220">
        <f>_darko_1_!J220 * 82/25</f>
        <v>0.98399999999999987</v>
      </c>
      <c r="G220">
        <f>_darko_1_!O220*_darko_2_!O220 * 82/25</f>
        <v>0.55497600000000002</v>
      </c>
      <c r="H220">
        <f>_darko_1_!L220 * 82/25</f>
        <v>0.65600000000000014</v>
      </c>
      <c r="I220">
        <f>_darko_1_!N220 * 82/25</f>
        <v>2.2959999999999998</v>
      </c>
      <c r="J220">
        <f>_darko_2_!T220</f>
        <v>0.72</v>
      </c>
      <c r="K220">
        <f>_darko_1_!M220 * 82/25</f>
        <v>7.871999999999999</v>
      </c>
      <c r="L220">
        <f>(_darko_2_!M220*(_darko_2_!L220-_darko_2_!N220) + _darko_2_!O220*_darko_2_!N220)/(_darko_2_!L220)</f>
        <v>0.57666410346032859</v>
      </c>
      <c r="M220">
        <f>INDEX(_raw_predictions_!M$2:M$474,MATCH(A220,_raw_predictions_!A$2:A$474,0))</f>
        <v>0.12167372392940901</v>
      </c>
    </row>
    <row r="221" spans="1:13">
      <c r="A221" t="str">
        <f>_darko_1_!A221</f>
        <v>Isaac Okoro</v>
      </c>
      <c r="B221">
        <f>_darko_1_!F221 * 82/25</f>
        <v>10.823999999999998</v>
      </c>
      <c r="C221">
        <f>(_darko_1_!H221+_darko_1_!I221) * 82/25</f>
        <v>3.9359999999999995</v>
      </c>
      <c r="D221">
        <f>_darko_1_!G221 * 82/25</f>
        <v>1.64</v>
      </c>
      <c r="E221">
        <f>_darko_1_!K221 * 82/25</f>
        <v>0.98399999999999987</v>
      </c>
      <c r="F221">
        <f>_darko_1_!J221 * 82/25</f>
        <v>0.65600000000000014</v>
      </c>
      <c r="G221">
        <f>_darko_1_!O221*_darko_2_!O221 * 82/25</f>
        <v>1.4113840000000002</v>
      </c>
      <c r="H221">
        <f>_darko_1_!L221 * 82/25</f>
        <v>1.3120000000000003</v>
      </c>
      <c r="I221">
        <f>_darko_1_!N221 * 82/25</f>
        <v>2.6240000000000006</v>
      </c>
      <c r="J221">
        <f>_darko_2_!T221</f>
        <v>0.77500000000000002</v>
      </c>
      <c r="K221">
        <f>_darko_1_!M221 * 82/25</f>
        <v>7.871999999999999</v>
      </c>
      <c r="L221">
        <f>(_darko_2_!M221*(_darko_2_!L221-_darko_2_!N221) + _darko_2_!O221*_darko_2_!N221)/(_darko_2_!L221)</f>
        <v>0.44535860288316714</v>
      </c>
      <c r="M221">
        <f>INDEX(_raw_predictions_!M$2:M$474,MATCH(A221,_raw_predictions_!A$2:A$474,0))</f>
        <v>0.118264339305913</v>
      </c>
    </row>
    <row r="222" spans="1:13">
      <c r="A222" t="str">
        <f>_darko_1_!A222</f>
        <v>Royce O'Neale</v>
      </c>
      <c r="B222">
        <f>_darko_1_!F222 * 82/25</f>
        <v>10.823999999999998</v>
      </c>
      <c r="C222">
        <f>(_darko_1_!H222+_darko_1_!I222) * 82/25</f>
        <v>6.2320000000000002</v>
      </c>
      <c r="D222">
        <f>_darko_1_!G222 * 82/25</f>
        <v>3.9359999999999995</v>
      </c>
      <c r="E222">
        <f>_darko_1_!K222 * 82/25</f>
        <v>0.98399999999999987</v>
      </c>
      <c r="F222">
        <f>_darko_1_!J222 * 82/25</f>
        <v>0.65600000000000014</v>
      </c>
      <c r="G222">
        <f>_darko_1_!O222*_darko_2_!O222 * 82/25</f>
        <v>2.700752</v>
      </c>
      <c r="H222">
        <f>_darko_1_!L222 * 82/25</f>
        <v>1.9679999999999997</v>
      </c>
      <c r="I222">
        <f>_darko_1_!N222 * 82/25</f>
        <v>1.3120000000000003</v>
      </c>
      <c r="J222">
        <f>_darko_2_!T222</f>
        <v>0.78600000000000003</v>
      </c>
      <c r="K222">
        <f>_darko_1_!M222 * 82/25</f>
        <v>9.5119999999999987</v>
      </c>
      <c r="L222">
        <f>(_darko_2_!M222*(_darko_2_!L222-_darko_2_!N222) + _darko_2_!O222*_darko_2_!N222)/(_darko_2_!L222)</f>
        <v>0.41458082975679539</v>
      </c>
      <c r="M222">
        <f>INDEX(_raw_predictions_!M$2:M$474,MATCH(A222,_raw_predictions_!A$2:A$474,0))</f>
        <v>0.113688524845053</v>
      </c>
    </row>
    <row r="223" spans="1:13">
      <c r="A223" t="str">
        <f>_darko_1_!A223</f>
        <v>Eugene Omoruyi</v>
      </c>
      <c r="B223">
        <f>_darko_1_!F223 * 82/25</f>
        <v>10.823999999999998</v>
      </c>
      <c r="C223">
        <f>(_darko_1_!H223+_darko_1_!I223) * 82/25</f>
        <v>4.2640000000000002</v>
      </c>
      <c r="D223">
        <f>_darko_1_!G223 * 82/25</f>
        <v>1.3120000000000003</v>
      </c>
      <c r="E223">
        <f>_darko_1_!K223 * 82/25</f>
        <v>0.98399999999999987</v>
      </c>
      <c r="F223">
        <f>_darko_1_!J223 * 82/25</f>
        <v>0.32800000000000007</v>
      </c>
      <c r="G223">
        <f>_darko_1_!O223*_darko_2_!O223 * 82/25</f>
        <v>1.454024</v>
      </c>
      <c r="H223">
        <f>_darko_1_!L223 * 82/25</f>
        <v>1.3120000000000003</v>
      </c>
      <c r="I223">
        <f>_darko_1_!N223 * 82/25</f>
        <v>2.6240000000000006</v>
      </c>
      <c r="J223">
        <f>_darko_2_!T223</f>
        <v>0.83499999999999996</v>
      </c>
      <c r="K223">
        <f>_darko_1_!M223 * 82/25</f>
        <v>8.8559999999999999</v>
      </c>
      <c r="L223">
        <f>(_darko_2_!M223*(_darko_2_!L223-_darko_2_!N223) + _darko_2_!O223*_darko_2_!N223)/(_darko_2_!L223)</f>
        <v>0.4199903119722691</v>
      </c>
      <c r="M223">
        <f>INDEX(_raw_predictions_!M$2:M$474,MATCH(A223,_raw_predictions_!A$2:A$474,0))</f>
        <v>0.27609519137604999</v>
      </c>
    </row>
    <row r="224" spans="1:13">
      <c r="A224" t="str">
        <f>_darko_1_!A224</f>
        <v>Precious Achiuwa</v>
      </c>
      <c r="B224">
        <f>_darko_1_!F224 * 82/25</f>
        <v>10.823999999999998</v>
      </c>
      <c r="C224">
        <f>(_darko_1_!H224+_darko_1_!I224) * 82/25</f>
        <v>6.56</v>
      </c>
      <c r="D224">
        <f>_darko_1_!G224 * 82/25</f>
        <v>0.98399999999999987</v>
      </c>
      <c r="E224">
        <f>_darko_1_!K224 * 82/25</f>
        <v>0.65600000000000014</v>
      </c>
      <c r="F224">
        <f>_darko_1_!J224 * 82/25</f>
        <v>0.65600000000000014</v>
      </c>
      <c r="G224">
        <f>_darko_1_!O224*_darko_2_!O224 * 82/25</f>
        <v>0.89740800000000009</v>
      </c>
      <c r="H224">
        <f>_darko_1_!L224 * 82/25</f>
        <v>1.3120000000000003</v>
      </c>
      <c r="I224">
        <f>_darko_1_!N224 * 82/25</f>
        <v>2.6240000000000006</v>
      </c>
      <c r="J224">
        <f>_darko_2_!T224</f>
        <v>0.73399999999999999</v>
      </c>
      <c r="K224">
        <f>_darko_1_!M224 * 82/25</f>
        <v>8.5280000000000005</v>
      </c>
      <c r="L224">
        <f>(_darko_2_!M224*(_darko_2_!L224-_darko_2_!N224) + _darko_2_!O224*_darko_2_!N224)/(_darko_2_!L224)</f>
        <v>0.36799126082466038</v>
      </c>
      <c r="M224">
        <f>INDEX(_raw_predictions_!M$2:M$474,MATCH(A224,_raw_predictions_!A$2:A$474,0))</f>
        <v>0.216943541451774</v>
      </c>
    </row>
    <row r="225" spans="1:13">
      <c r="A225" t="str">
        <f>_darko_1_!A225</f>
        <v>Xavier Tillman</v>
      </c>
      <c r="B225">
        <f>_darko_1_!F225 * 82/25</f>
        <v>10.496000000000002</v>
      </c>
      <c r="C225">
        <f>(_darko_1_!H225+_darko_1_!I225) * 82/25</f>
        <v>8.5280000000000005</v>
      </c>
      <c r="D225">
        <f>_darko_1_!G225 * 82/25</f>
        <v>2.6240000000000006</v>
      </c>
      <c r="E225">
        <f>_darko_1_!K225 * 82/25</f>
        <v>1.3120000000000003</v>
      </c>
      <c r="F225">
        <f>_darko_1_!J225 * 82/25</f>
        <v>0.65600000000000014</v>
      </c>
      <c r="G225">
        <f>_darko_1_!O225*_darko_2_!O225 * 82/25</f>
        <v>0.19417600000000002</v>
      </c>
      <c r="H225">
        <f>_darko_1_!L225 * 82/25</f>
        <v>1.3120000000000003</v>
      </c>
      <c r="I225">
        <f>_darko_1_!N225 * 82/25</f>
        <v>2.2959999999999998</v>
      </c>
      <c r="J225">
        <f>_darko_2_!T225</f>
        <v>0.75700000000000001</v>
      </c>
      <c r="K225">
        <f>_darko_1_!M225 * 82/25</f>
        <v>7.871999999999999</v>
      </c>
      <c r="L225">
        <f>(_darko_2_!M225*(_darko_2_!L225-_darko_2_!N225) + _darko_2_!O225*_darko_2_!N225)/(_darko_2_!L225)</f>
        <v>0.56431712601837414</v>
      </c>
      <c r="M225">
        <f>INDEX(_raw_predictions_!M$2:M$474,MATCH(A225,_raw_predictions_!A$2:A$474,0))</f>
        <v>0.117693305873992</v>
      </c>
    </row>
    <row r="226" spans="1:13">
      <c r="A226" t="str">
        <f>_darko_1_!A226</f>
        <v>Nick Richards</v>
      </c>
      <c r="B226">
        <f>_darko_1_!F226 * 82/25</f>
        <v>10.496000000000002</v>
      </c>
      <c r="C226">
        <f>(_darko_1_!H226+_darko_1_!I226) * 82/25</f>
        <v>9.1839999999999993</v>
      </c>
      <c r="D226">
        <f>_darko_1_!G226 * 82/25</f>
        <v>0.98399999999999987</v>
      </c>
      <c r="E226">
        <f>_darko_1_!K226 * 82/25</f>
        <v>0.32800000000000007</v>
      </c>
      <c r="F226">
        <f>_darko_1_!J226 * 82/25</f>
        <v>1.64</v>
      </c>
      <c r="G226">
        <f>_darko_1_!O226*_darko_2_!O226 * 82/25</f>
        <v>0.22172800000000004</v>
      </c>
      <c r="H226">
        <f>_darko_1_!L226 * 82/25</f>
        <v>1.3120000000000003</v>
      </c>
      <c r="I226">
        <f>_darko_1_!N226 * 82/25</f>
        <v>3.6080000000000001</v>
      </c>
      <c r="J226">
        <f>_darko_2_!T226</f>
        <v>0.78500000000000003</v>
      </c>
      <c r="K226">
        <f>_darko_1_!M226 * 82/25</f>
        <v>6.2319999999999993</v>
      </c>
      <c r="L226">
        <f>(_darko_2_!M226*(_darko_2_!L226-_darko_2_!N226) + _darko_2_!O226*_darko_2_!N226)/(_darko_2_!L226)</f>
        <v>0.37633407958402543</v>
      </c>
      <c r="M226">
        <f>INDEX(_raw_predictions_!M$2:M$474,MATCH(A226,_raw_predictions_!A$2:A$474,0))</f>
        <v>0.13597619002983699</v>
      </c>
    </row>
    <row r="227" spans="1:13">
      <c r="A227" t="str">
        <f>_darko_1_!A227</f>
        <v>P.J. Tucker</v>
      </c>
      <c r="B227">
        <f>_darko_1_!F227 * 82/25</f>
        <v>10.496000000000002</v>
      </c>
      <c r="C227">
        <f>(_darko_1_!H227+_darko_1_!I227) * 82/25</f>
        <v>7.5439999999999996</v>
      </c>
      <c r="D227">
        <f>_darko_1_!G227 * 82/25</f>
        <v>1.9679999999999997</v>
      </c>
      <c r="E227">
        <f>_darko_1_!K227 * 82/25</f>
        <v>1.3120000000000003</v>
      </c>
      <c r="F227">
        <f>_darko_1_!J227 * 82/25</f>
        <v>0.65600000000000014</v>
      </c>
      <c r="G227">
        <f>_darko_1_!O227*_darko_2_!O227 * 82/25</f>
        <v>1.6337679999999997</v>
      </c>
      <c r="H227">
        <f>_darko_1_!L227 * 82/25</f>
        <v>1.3120000000000003</v>
      </c>
      <c r="I227">
        <f>_darko_1_!N227 * 82/25</f>
        <v>0.98399999999999987</v>
      </c>
      <c r="J227">
        <f>_darko_2_!T227</f>
        <v>0.63800000000000001</v>
      </c>
      <c r="K227">
        <f>_darko_1_!M227 * 82/25</f>
        <v>7.871999999999999</v>
      </c>
      <c r="L227">
        <f>(_darko_2_!M227*(_darko_2_!L227-_darko_2_!N227) + _darko_2_!O227*_darko_2_!N227)/(_darko_2_!L227)</f>
        <v>0.42071133239528091</v>
      </c>
      <c r="M227">
        <f>INDEX(_raw_predictions_!M$2:M$474,MATCH(A227,_raw_predictions_!A$2:A$474,0))</f>
        <v>0.17202678860491999</v>
      </c>
    </row>
    <row r="228" spans="1:13">
      <c r="A228" t="str">
        <f>_darko_1_!A228</f>
        <v>Doug McDermott</v>
      </c>
      <c r="B228">
        <f>_darko_1_!F228 * 82/25</f>
        <v>10.496000000000002</v>
      </c>
      <c r="C228">
        <f>(_darko_1_!H228+_darko_1_!I228) * 82/25</f>
        <v>2.2959999999999998</v>
      </c>
      <c r="D228">
        <f>_darko_1_!G228 * 82/25</f>
        <v>1.3120000000000003</v>
      </c>
      <c r="E228">
        <f>_darko_1_!K228 * 82/25</f>
        <v>0.32800000000000007</v>
      </c>
      <c r="F228">
        <f>_darko_1_!J228 * 82/25</f>
        <v>0</v>
      </c>
      <c r="G228">
        <f>_darko_1_!O228*_darko_2_!O228 * 82/25</f>
        <v>1.667224</v>
      </c>
      <c r="H228">
        <f>_darko_1_!L228 * 82/25</f>
        <v>0.98399999999999987</v>
      </c>
      <c r="I228">
        <f>_darko_1_!N228 * 82/25</f>
        <v>1.3120000000000003</v>
      </c>
      <c r="J228">
        <f>_darko_2_!T228</f>
        <v>0.67100000000000004</v>
      </c>
      <c r="K228">
        <f>_darko_1_!M228 * 82/25</f>
        <v>8.8559999999999999</v>
      </c>
      <c r="L228">
        <f>(_darko_2_!M228*(_darko_2_!L228-_darko_2_!N228) + _darko_2_!O228*_darko_2_!N228)/(_darko_2_!L228)</f>
        <v>0.46818446862104079</v>
      </c>
      <c r="M228">
        <f>INDEX(_raw_predictions_!M$2:M$474,MATCH(A228,_raw_predictions_!A$2:A$474,0))</f>
        <v>0.171300866778546</v>
      </c>
    </row>
    <row r="229" spans="1:13">
      <c r="A229" t="str">
        <f>_darko_1_!A229</f>
        <v>Malik Beasley</v>
      </c>
      <c r="B229">
        <f>_darko_1_!F229 * 82/25</f>
        <v>10.496000000000002</v>
      </c>
      <c r="C229">
        <f>(_darko_1_!H229+_darko_1_!I229) * 82/25</f>
        <v>2.6239999999999997</v>
      </c>
      <c r="D229">
        <f>_darko_1_!G229 * 82/25</f>
        <v>0.98399999999999987</v>
      </c>
      <c r="E229">
        <f>_darko_1_!K229 * 82/25</f>
        <v>0.65600000000000014</v>
      </c>
      <c r="F229">
        <f>_darko_1_!J229 * 82/25</f>
        <v>0</v>
      </c>
      <c r="G229">
        <f>_darko_1_!O229*_darko_2_!O229 * 82/25</f>
        <v>2.006704</v>
      </c>
      <c r="H229">
        <f>_darko_1_!L229 * 82/25</f>
        <v>0.65600000000000014</v>
      </c>
      <c r="I229">
        <f>_darko_1_!N229 * 82/25</f>
        <v>0.98399999999999987</v>
      </c>
      <c r="J229">
        <f>_darko_2_!T229</f>
        <v>0.68100000000000005</v>
      </c>
      <c r="K229">
        <f>_darko_1_!M229 * 82/25</f>
        <v>8.5280000000000005</v>
      </c>
      <c r="L229">
        <f>(_darko_2_!M229*(_darko_2_!L229-_darko_2_!N229) + _darko_2_!O229*_darko_2_!N229)/(_darko_2_!L229)</f>
        <v>0.38033947258267059</v>
      </c>
      <c r="M229">
        <f>INDEX(_raw_predictions_!M$2:M$474,MATCH(A229,_raw_predictions_!A$2:A$474,0))</f>
        <v>0.17445686641234701</v>
      </c>
    </row>
    <row r="230" spans="1:13">
      <c r="A230" t="str">
        <f>_darko_1_!A230</f>
        <v>Cedi Osman</v>
      </c>
      <c r="B230">
        <f>_darko_1_!F230 * 82/25</f>
        <v>10.168000000000001</v>
      </c>
      <c r="C230">
        <f>(_darko_1_!H230+_darko_1_!I230) * 82/25</f>
        <v>2.952</v>
      </c>
      <c r="D230">
        <f>_darko_1_!G230 * 82/25</f>
        <v>1.64</v>
      </c>
      <c r="E230">
        <f>_darko_1_!K230 * 82/25</f>
        <v>0.65600000000000014</v>
      </c>
      <c r="F230">
        <f>_darko_1_!J230 * 82/25</f>
        <v>0.32800000000000007</v>
      </c>
      <c r="G230">
        <f>_darko_1_!O230*_darko_2_!O230 * 82/25</f>
        <v>2.113632</v>
      </c>
      <c r="H230">
        <f>_darko_1_!L230 * 82/25</f>
        <v>0.98399999999999987</v>
      </c>
      <c r="I230">
        <f>_darko_1_!N230 * 82/25</f>
        <v>1.64</v>
      </c>
      <c r="J230">
        <f>_darko_2_!T230</f>
        <v>0.75900000000000001</v>
      </c>
      <c r="K230">
        <f>_darko_1_!M230 * 82/25</f>
        <v>8.1999999999999993</v>
      </c>
      <c r="L230">
        <f>(_darko_2_!M230*(_darko_2_!L230-_darko_2_!N230) + _darko_2_!O230*_darko_2_!N230)/(_darko_2_!L230)</f>
        <v>0.39231068777139655</v>
      </c>
      <c r="M230">
        <f>INDEX(_raw_predictions_!M$2:M$474,MATCH(A230,_raw_predictions_!A$2:A$474,0))</f>
        <v>0.17944242993915899</v>
      </c>
    </row>
    <row r="231" spans="1:13">
      <c r="A231" t="str">
        <f>_darko_1_!A231</f>
        <v>Svi Mykhailiuk</v>
      </c>
      <c r="B231">
        <f>_darko_1_!F231 * 82/25</f>
        <v>10.168000000000001</v>
      </c>
      <c r="C231">
        <f>(_darko_1_!H231+_darko_1_!I231) * 82/25</f>
        <v>2.6240000000000006</v>
      </c>
      <c r="D231">
        <f>_darko_1_!G231 * 82/25</f>
        <v>2.2959999999999998</v>
      </c>
      <c r="E231">
        <f>_darko_1_!K231 * 82/25</f>
        <v>0.65600000000000014</v>
      </c>
      <c r="F231">
        <f>_darko_1_!J231 * 82/25</f>
        <v>0.32800000000000007</v>
      </c>
      <c r="G231">
        <f>_darko_1_!O231*_darko_2_!O231 * 82/25</f>
        <v>1.4071199999999999</v>
      </c>
      <c r="H231">
        <f>_darko_1_!L231 * 82/25</f>
        <v>1.3120000000000003</v>
      </c>
      <c r="I231">
        <f>_darko_1_!N231 * 82/25</f>
        <v>1.64</v>
      </c>
      <c r="J231">
        <f>_darko_2_!T231</f>
        <v>0.67500000000000004</v>
      </c>
      <c r="K231">
        <f>_darko_1_!M231 * 82/25</f>
        <v>8.8559999999999999</v>
      </c>
      <c r="L231">
        <f>(_darko_2_!M231*(_darko_2_!L231-_darko_2_!N231) + _darko_2_!O231*_darko_2_!N231)/(_darko_2_!L231)</f>
        <v>0.51036774804641249</v>
      </c>
      <c r="M231">
        <f>INDEX(_raw_predictions_!M$2:M$474,MATCH(A231,_raw_predictions_!A$2:A$474,0))</f>
        <v>0.31592814911151001</v>
      </c>
    </row>
    <row r="232" spans="1:13">
      <c r="A232" t="str">
        <f>_darko_1_!A232</f>
        <v>Cam Thomas</v>
      </c>
      <c r="B232">
        <f>_darko_1_!F232 * 82/25</f>
        <v>10.168000000000001</v>
      </c>
      <c r="C232">
        <f>(_darko_1_!H232+_darko_1_!I232) * 82/25</f>
        <v>1.9679999999999997</v>
      </c>
      <c r="D232">
        <f>_darko_1_!G232 * 82/25</f>
        <v>1.3120000000000003</v>
      </c>
      <c r="E232">
        <f>_darko_1_!K232 * 82/25</f>
        <v>0.32800000000000007</v>
      </c>
      <c r="F232">
        <f>_darko_1_!J232 * 82/25</f>
        <v>0.32800000000000007</v>
      </c>
      <c r="G232">
        <f>_darko_1_!O232*_darko_2_!O232 * 82/25</f>
        <v>1.115856</v>
      </c>
      <c r="H232">
        <f>_darko_1_!L232 * 82/25</f>
        <v>0.98399999999999987</v>
      </c>
      <c r="I232">
        <f>_darko_1_!N232 * 82/25</f>
        <v>2.6240000000000006</v>
      </c>
      <c r="J232">
        <f>_darko_2_!T232</f>
        <v>0.754</v>
      </c>
      <c r="K232">
        <f>_darko_1_!M232 * 82/25</f>
        <v>8.8559999999999999</v>
      </c>
      <c r="L232">
        <f>(_darko_2_!M232*(_darko_2_!L232-_darko_2_!N232) + _darko_2_!O232*_darko_2_!N232)/(_darko_2_!L232)</f>
        <v>0.42481410552730636</v>
      </c>
      <c r="M232">
        <f>INDEX(_raw_predictions_!M$2:M$474,MATCH(A232,_raw_predictions_!A$2:A$474,0))</f>
        <v>0.15534651936018501</v>
      </c>
    </row>
    <row r="233" spans="1:13">
      <c r="A233" t="str">
        <f>_darko_1_!A233</f>
        <v>Patrick Williams</v>
      </c>
      <c r="B233">
        <f>_darko_1_!F233 * 82/25</f>
        <v>10.168000000000001</v>
      </c>
      <c r="C233">
        <f>(_darko_1_!H233+_darko_1_!I233) * 82/25</f>
        <v>3.9359999999999995</v>
      </c>
      <c r="D233">
        <f>_darko_1_!G233 * 82/25</f>
        <v>1.3120000000000003</v>
      </c>
      <c r="E233">
        <f>_darko_1_!K233 * 82/25</f>
        <v>0.98399999999999987</v>
      </c>
      <c r="F233">
        <f>_darko_1_!J233 * 82/25</f>
        <v>0.98399999999999987</v>
      </c>
      <c r="G233">
        <f>_darko_1_!O233*_darko_2_!O233 * 82/25</f>
        <v>1.1811280000000002</v>
      </c>
      <c r="H233">
        <f>_darko_1_!L233 * 82/25</f>
        <v>1.3120000000000003</v>
      </c>
      <c r="I233">
        <f>_darko_1_!N233 * 82/25</f>
        <v>1.64</v>
      </c>
      <c r="J233">
        <f>_darko_2_!T233</f>
        <v>0.71599999999999997</v>
      </c>
      <c r="K233">
        <f>_darko_1_!M233 * 82/25</f>
        <v>9.1839999999999993</v>
      </c>
      <c r="L233">
        <f>(_darko_2_!M233*(_darko_2_!L233-_darko_2_!N233) + _darko_2_!O233*_darko_2_!N233)/(_darko_2_!L233)</f>
        <v>0.42758410958904108</v>
      </c>
      <c r="M233">
        <f>INDEX(_raw_predictions_!M$2:M$474,MATCH(A233,_raw_predictions_!A$2:A$474,0))</f>
        <v>0.14109565754134901</v>
      </c>
    </row>
    <row r="234" spans="1:13">
      <c r="A234" t="str">
        <f>_darko_1_!A234</f>
        <v>Seth Curry</v>
      </c>
      <c r="B234">
        <f>_darko_1_!F234 * 82/25</f>
        <v>10.168000000000001</v>
      </c>
      <c r="C234">
        <f>(_darko_1_!H234+_darko_1_!I234) * 82/25</f>
        <v>1.9679999999999997</v>
      </c>
      <c r="D234">
        <f>_darko_1_!G234 * 82/25</f>
        <v>1.64</v>
      </c>
      <c r="E234">
        <f>_darko_1_!K234 * 82/25</f>
        <v>0.65600000000000014</v>
      </c>
      <c r="F234">
        <f>_darko_1_!J234 * 82/25</f>
        <v>0</v>
      </c>
      <c r="G234">
        <f>_darko_1_!O234*_darko_2_!O234 * 82/25</f>
        <v>1.487808</v>
      </c>
      <c r="H234">
        <f>_darko_1_!L234 * 82/25</f>
        <v>0.98399999999999987</v>
      </c>
      <c r="I234">
        <f>_darko_1_!N234 * 82/25</f>
        <v>1.3120000000000003</v>
      </c>
      <c r="J234">
        <f>_darko_2_!T234</f>
        <v>0.70399999999999996</v>
      </c>
      <c r="K234">
        <f>_darko_1_!M234 * 82/25</f>
        <v>8.1999999999999993</v>
      </c>
      <c r="L234">
        <f>(_darko_2_!M234*(_darko_2_!L234-_darko_2_!N234) + _darko_2_!O234*_darko_2_!N234)/(_darko_2_!L234)</f>
        <v>0.4193077882423773</v>
      </c>
      <c r="M234">
        <f>INDEX(_raw_predictions_!M$2:M$474,MATCH(A234,_raw_predictions_!A$2:A$474,0))</f>
        <v>0.18135768271647901</v>
      </c>
    </row>
    <row r="235" spans="1:13">
      <c r="A235" t="str">
        <f>_darko_1_!A235</f>
        <v>Matisse Thybulle</v>
      </c>
      <c r="B235">
        <f>_darko_1_!F235 * 82/25</f>
        <v>9.84</v>
      </c>
      <c r="C235">
        <f>(_darko_1_!H235+_darko_1_!I235) * 82/25</f>
        <v>4.5919999999999996</v>
      </c>
      <c r="D235">
        <f>_darko_1_!G235 * 82/25</f>
        <v>1.9679999999999997</v>
      </c>
      <c r="E235">
        <f>_darko_1_!K235 * 82/25</f>
        <v>2.6240000000000006</v>
      </c>
      <c r="F235">
        <f>_darko_1_!J235 * 82/25</f>
        <v>0.98399999999999987</v>
      </c>
      <c r="G235">
        <f>_darko_1_!O235*_darko_2_!O235 * 82/25</f>
        <v>1.7285599999999999</v>
      </c>
      <c r="H235">
        <f>_darko_1_!L235 * 82/25</f>
        <v>0.98399999999999987</v>
      </c>
      <c r="I235">
        <f>_darko_1_!N235 * 82/25</f>
        <v>1.64</v>
      </c>
      <c r="J235">
        <f>_darko_2_!T235</f>
        <v>0.67400000000000004</v>
      </c>
      <c r="K235">
        <f>_darko_1_!M235 * 82/25</f>
        <v>8.5280000000000005</v>
      </c>
      <c r="L235">
        <f>(_darko_2_!M235*(_darko_2_!L235-_darko_2_!N235) + _darko_2_!O235*_darko_2_!N235)/(_darko_2_!L235)</f>
        <v>0.42806487557261363</v>
      </c>
      <c r="M235">
        <f>INDEX(_raw_predictions_!M$2:M$474,MATCH(A235,_raw_predictions_!A$2:A$474,0))</f>
        <v>0.22090862259866201</v>
      </c>
    </row>
    <row r="236" spans="1:13">
      <c r="A236" t="str">
        <f>_darko_1_!A236</f>
        <v>Nah'Shon Hyland</v>
      </c>
      <c r="B236">
        <f>_darko_1_!F236 * 82/25</f>
        <v>9.84</v>
      </c>
      <c r="C236">
        <f>(_darko_1_!H236+_darko_1_!I236) * 82/25</f>
        <v>2.2959999999999998</v>
      </c>
      <c r="D236">
        <f>_darko_1_!G236 * 82/25</f>
        <v>2.6240000000000006</v>
      </c>
      <c r="E236">
        <f>_darko_1_!K236 * 82/25</f>
        <v>0.65600000000000014</v>
      </c>
      <c r="F236">
        <f>_darko_1_!J236 * 82/25</f>
        <v>0.32800000000000007</v>
      </c>
      <c r="G236">
        <f>_darko_1_!O236*_darko_2_!O236 * 82/25</f>
        <v>1.6482000000000001</v>
      </c>
      <c r="H236">
        <f>_darko_1_!L236 * 82/25</f>
        <v>1.3120000000000003</v>
      </c>
      <c r="I236">
        <f>_darko_1_!N236 * 82/25</f>
        <v>1.9679999999999997</v>
      </c>
      <c r="J236">
        <f>_darko_2_!T236</f>
        <v>0.67900000000000005</v>
      </c>
      <c r="K236">
        <f>_darko_1_!M236 * 82/25</f>
        <v>9.1839999999999993</v>
      </c>
      <c r="L236">
        <f>(_darko_2_!M236*(_darko_2_!L236-_darko_2_!N236) + _darko_2_!O236*_darko_2_!N236)/(_darko_2_!L236)</f>
        <v>0.41857708910508346</v>
      </c>
      <c r="M236" t="e">
        <f>INDEX(_raw_predictions_!M$2:M$474,MATCH(A236,_raw_predictions_!A$2:A$474,0))</f>
        <v>#N/A</v>
      </c>
    </row>
    <row r="237" spans="1:13">
      <c r="A237" t="str">
        <f>_darko_1_!A237</f>
        <v>Duane Washington Jr.</v>
      </c>
      <c r="B237">
        <f>_darko_1_!F237 * 82/25</f>
        <v>9.84</v>
      </c>
      <c r="C237">
        <f>(_darko_1_!H237+_darko_1_!I237) * 82/25</f>
        <v>1.9679999999999997</v>
      </c>
      <c r="D237">
        <f>_darko_1_!G237 * 82/25</f>
        <v>2.2959999999999998</v>
      </c>
      <c r="E237">
        <f>_darko_1_!K237 * 82/25</f>
        <v>0.65600000000000014</v>
      </c>
      <c r="F237">
        <f>_darko_1_!J237 * 82/25</f>
        <v>0.32800000000000007</v>
      </c>
      <c r="G237">
        <f>_darko_1_!O237*_darko_2_!O237 * 82/25</f>
        <v>1.4881360000000001</v>
      </c>
      <c r="H237">
        <f>_darko_1_!L237 * 82/25</f>
        <v>1.3120000000000003</v>
      </c>
      <c r="I237">
        <f>_darko_1_!N237 * 82/25</f>
        <v>1.3120000000000003</v>
      </c>
      <c r="J237">
        <f>_darko_2_!T237</f>
        <v>0.72299999999999998</v>
      </c>
      <c r="K237">
        <f>_darko_1_!M237 * 82/25</f>
        <v>9.1839999999999993</v>
      </c>
      <c r="L237">
        <f>(_darko_2_!M237*(_darko_2_!L237-_darko_2_!N237) + _darko_2_!O237*_darko_2_!N237)/(_darko_2_!L237)</f>
        <v>0.38890644171779137</v>
      </c>
      <c r="M237">
        <f>INDEX(_raw_predictions_!M$2:M$474,MATCH(A237,_raw_predictions_!A$2:A$474,0))</f>
        <v>0.31332007900196002</v>
      </c>
    </row>
    <row r="238" spans="1:13">
      <c r="A238" t="str">
        <f>_darko_1_!A238</f>
        <v>De'Anthony Melton</v>
      </c>
      <c r="B238">
        <f>_darko_1_!F238 * 82/25</f>
        <v>9.5119999999999987</v>
      </c>
      <c r="C238">
        <f>(_darko_1_!H238+_darko_1_!I238) * 82/25</f>
        <v>3.9359999999999995</v>
      </c>
      <c r="D238">
        <f>_darko_1_!G238 * 82/25</f>
        <v>2.2959999999999998</v>
      </c>
      <c r="E238">
        <f>_darko_1_!K238 * 82/25</f>
        <v>1.64</v>
      </c>
      <c r="F238">
        <f>_darko_1_!J238 * 82/25</f>
        <v>0.65600000000000014</v>
      </c>
      <c r="G238">
        <f>_darko_1_!O238*_darko_2_!O238 * 82/25</f>
        <v>2.0017839999999998</v>
      </c>
      <c r="H238">
        <f>_darko_1_!L238 * 82/25</f>
        <v>1.3120000000000003</v>
      </c>
      <c r="I238">
        <f>_darko_1_!N238 * 82/25</f>
        <v>1.3120000000000003</v>
      </c>
      <c r="J238">
        <f>_darko_2_!T238</f>
        <v>0.79900000000000004</v>
      </c>
      <c r="K238">
        <f>_darko_1_!M238 * 82/25</f>
        <v>8.1999999999999993</v>
      </c>
      <c r="L238">
        <f>(_darko_2_!M238*(_darko_2_!L238-_darko_2_!N238) + _darko_2_!O238*_darko_2_!N238)/(_darko_2_!L238)</f>
        <v>0.40321499313590903</v>
      </c>
      <c r="M238">
        <f>INDEX(_raw_predictions_!M$2:M$474,MATCH(A238,_raw_predictions_!A$2:A$474,0))</f>
        <v>0.123247094798865</v>
      </c>
    </row>
    <row r="239" spans="1:13">
      <c r="A239" t="str">
        <f>_darko_1_!A239</f>
        <v>Nicolas Batum</v>
      </c>
      <c r="B239">
        <f>_darko_1_!F239 * 82/25</f>
        <v>9.5119999999999987</v>
      </c>
      <c r="C239">
        <f>(_darko_1_!H239+_darko_1_!I239) * 82/25</f>
        <v>5.5760000000000005</v>
      </c>
      <c r="D239">
        <f>_darko_1_!G239 * 82/25</f>
        <v>2.6240000000000006</v>
      </c>
      <c r="E239">
        <f>_darko_1_!K239 * 82/25</f>
        <v>1.3120000000000003</v>
      </c>
      <c r="F239">
        <f>_darko_1_!J239 * 82/25</f>
        <v>0.65600000000000014</v>
      </c>
      <c r="G239">
        <f>_darko_1_!O239*_darko_2_!O239 * 82/25</f>
        <v>2.4314640000000001</v>
      </c>
      <c r="H239">
        <f>_darko_1_!L239 * 82/25</f>
        <v>0.98399999999999987</v>
      </c>
      <c r="I239">
        <f>_darko_1_!N239 * 82/25</f>
        <v>0.98399999999999987</v>
      </c>
      <c r="J239">
        <f>_darko_2_!T239</f>
        <v>0.81499999999999995</v>
      </c>
      <c r="K239">
        <f>_darko_1_!M239 * 82/25</f>
        <v>8.1999999999999993</v>
      </c>
      <c r="L239">
        <f>(_darko_2_!M239*(_darko_2_!L239-_darko_2_!N239) + _darko_2_!O239*_darko_2_!N239)/(_darko_2_!L239)</f>
        <v>0.40758552210121712</v>
      </c>
      <c r="M239">
        <f>INDEX(_raw_predictions_!M$2:M$474,MATCH(A239,_raw_predictions_!A$2:A$474,0))</f>
        <v>0.17717292135492199</v>
      </c>
    </row>
    <row r="240" spans="1:13">
      <c r="A240" t="str">
        <f>_darko_1_!A240</f>
        <v>Willy Hernangomez</v>
      </c>
      <c r="B240">
        <f>_darko_1_!F240 * 82/25</f>
        <v>9.5119999999999987</v>
      </c>
      <c r="C240">
        <f>(_darko_1_!H240+_darko_1_!I240) * 82/25</f>
        <v>6.8879999999999981</v>
      </c>
      <c r="D240">
        <f>_darko_1_!G240 * 82/25</f>
        <v>1.3120000000000003</v>
      </c>
      <c r="E240">
        <f>_darko_1_!K240 * 82/25</f>
        <v>0.65600000000000014</v>
      </c>
      <c r="F240">
        <f>_darko_1_!J240 * 82/25</f>
        <v>0.65600000000000014</v>
      </c>
      <c r="G240">
        <f>_darko_1_!O240*_darko_2_!O240 * 82/25</f>
        <v>0.34735199999999999</v>
      </c>
      <c r="H240">
        <f>_darko_1_!L240 * 82/25</f>
        <v>1.3120000000000003</v>
      </c>
      <c r="I240">
        <f>_darko_1_!N240 * 82/25</f>
        <v>4.92</v>
      </c>
      <c r="J240">
        <f>_darko_2_!T240</f>
        <v>0.80500000000000005</v>
      </c>
      <c r="K240">
        <f>_darko_1_!M240 * 82/25</f>
        <v>6.8880000000000008</v>
      </c>
      <c r="L240">
        <f>(_darko_2_!M240*(_darko_2_!L240-_darko_2_!N240) + _darko_2_!O240*_darko_2_!N240)/(_darko_2_!L240)</f>
        <v>0.4426491771317162</v>
      </c>
      <c r="M240">
        <f>INDEX(_raw_predictions_!M$2:M$474,MATCH(A240,_raw_predictions_!A$2:A$474,0))</f>
        <v>0.24251957915088099</v>
      </c>
    </row>
    <row r="241" spans="1:13">
      <c r="A241" t="str">
        <f>_darko_1_!A241</f>
        <v>Chet Holmgren</v>
      </c>
      <c r="B241">
        <f>_darko_1_!F241 * 82/25</f>
        <v>9.5119999999999987</v>
      </c>
      <c r="C241">
        <f>(_darko_1_!H241+_darko_1_!I241) * 82/25</f>
        <v>5.5760000000000005</v>
      </c>
      <c r="D241">
        <f>_darko_1_!G241 * 82/25</f>
        <v>1.3120000000000003</v>
      </c>
      <c r="E241">
        <f>_darko_1_!K241 * 82/25</f>
        <v>0.65600000000000014</v>
      </c>
      <c r="F241">
        <f>_darko_1_!J241 * 82/25</f>
        <v>0.98399999999999987</v>
      </c>
      <c r="G241">
        <f>_darko_1_!O241*_darko_2_!O241 * 82/25</f>
        <v>0.82196799999999992</v>
      </c>
      <c r="H241">
        <f>_darko_1_!L241 * 82/25</f>
        <v>1.3120000000000003</v>
      </c>
      <c r="I241">
        <f>_darko_1_!N241 * 82/25</f>
        <v>2.2959999999999998</v>
      </c>
      <c r="J241">
        <f>_darko_2_!T241</f>
        <v>0.73599999999999999</v>
      </c>
      <c r="K241">
        <f>_darko_1_!M241 * 82/25</f>
        <v>7.871999999999999</v>
      </c>
      <c r="L241">
        <f>(_darko_2_!M241*(_darko_2_!L241-_darko_2_!N241) + _darko_2_!O241*_darko_2_!N241)/(_darko_2_!L241)</f>
        <v>0.44641046469081597</v>
      </c>
      <c r="M241" t="e">
        <f>INDEX(_raw_predictions_!M$2:M$474,MATCH(A241,_raw_predictions_!A$2:A$474,0))</f>
        <v>#N/A</v>
      </c>
    </row>
    <row r="242" spans="1:13">
      <c r="A242" t="str">
        <f>_darko_1_!A242</f>
        <v>Jaylin Williams</v>
      </c>
      <c r="B242">
        <f>_darko_1_!F242 * 82/25</f>
        <v>9.5119999999999987</v>
      </c>
      <c r="C242">
        <f>(_darko_1_!H242+_darko_1_!I242) * 82/25</f>
        <v>7.871999999999999</v>
      </c>
      <c r="D242">
        <f>_darko_1_!G242 * 82/25</f>
        <v>2.2959999999999998</v>
      </c>
      <c r="E242">
        <f>_darko_1_!K242 * 82/25</f>
        <v>0.98399999999999987</v>
      </c>
      <c r="F242">
        <f>_darko_1_!J242 * 82/25</f>
        <v>0.65600000000000014</v>
      </c>
      <c r="G242">
        <f>_darko_1_!O242*_darko_2_!O242 * 82/25</f>
        <v>1.50552</v>
      </c>
      <c r="H242">
        <f>_darko_1_!L242 * 82/25</f>
        <v>0.98399999999999987</v>
      </c>
      <c r="I242">
        <f>_darko_1_!N242 * 82/25</f>
        <v>1.9679999999999997</v>
      </c>
      <c r="J242">
        <f>_darko_2_!T242</f>
        <v>0.76700000000000002</v>
      </c>
      <c r="K242">
        <f>_darko_1_!M242 * 82/25</f>
        <v>7.5439999999999996</v>
      </c>
      <c r="L242">
        <f>(_darko_2_!M242*(_darko_2_!L242-_darko_2_!N242) + _darko_2_!O242*_darko_2_!N242)/(_darko_2_!L242)</f>
        <v>0.41512131092717997</v>
      </c>
      <c r="M242">
        <f>INDEX(_raw_predictions_!M$2:M$474,MATCH(A242,_raw_predictions_!A$2:A$474,0))</f>
        <v>0.15391195169410299</v>
      </c>
    </row>
    <row r="243" spans="1:13">
      <c r="A243" t="str">
        <f>_darko_1_!A243</f>
        <v>Chris Duarte</v>
      </c>
      <c r="B243">
        <f>_darko_1_!F243 * 82/25</f>
        <v>9.5119999999999987</v>
      </c>
      <c r="C243">
        <f>(_darko_1_!H243+_darko_1_!I243) * 82/25</f>
        <v>3.28</v>
      </c>
      <c r="D243">
        <f>_darko_1_!G243 * 82/25</f>
        <v>1.64</v>
      </c>
      <c r="E243">
        <f>_darko_1_!K243 * 82/25</f>
        <v>0.65600000000000014</v>
      </c>
      <c r="F243">
        <f>_darko_1_!J243 * 82/25</f>
        <v>0.32800000000000007</v>
      </c>
      <c r="G243">
        <f>_darko_1_!O243*_darko_2_!O243 * 82/25</f>
        <v>1.475344</v>
      </c>
      <c r="H243">
        <f>_darko_1_!L243 * 82/25</f>
        <v>0.98399999999999987</v>
      </c>
      <c r="I243">
        <f>_darko_1_!N243 * 82/25</f>
        <v>1.64</v>
      </c>
      <c r="J243">
        <f>_darko_2_!T243</f>
        <v>0.76900000000000002</v>
      </c>
      <c r="K243">
        <f>_darko_1_!M243 * 82/25</f>
        <v>7.871999999999999</v>
      </c>
      <c r="L243">
        <f>(_darko_2_!M243*(_darko_2_!L243-_darko_2_!N243) + _darko_2_!O243*_darko_2_!N243)/(_darko_2_!L243)</f>
        <v>0.39998359122598198</v>
      </c>
      <c r="M243">
        <f>INDEX(_raw_predictions_!M$2:M$474,MATCH(A243,_raw_predictions_!A$2:A$474,0))</f>
        <v>0.26026770000670202</v>
      </c>
    </row>
    <row r="244" spans="1:13">
      <c r="A244" t="str">
        <f>_darko_1_!A244</f>
        <v>Tyus Jones</v>
      </c>
      <c r="B244">
        <f>_darko_1_!F244 * 82/25</f>
        <v>9.1839999999999993</v>
      </c>
      <c r="C244">
        <f>(_darko_1_!H244+_darko_1_!I244) * 82/25</f>
        <v>2.952</v>
      </c>
      <c r="D244">
        <f>_darko_1_!G244 * 82/25</f>
        <v>5.2480000000000011</v>
      </c>
      <c r="E244">
        <f>_darko_1_!K244 * 82/25</f>
        <v>1.3120000000000003</v>
      </c>
      <c r="F244">
        <f>_darko_1_!J244 * 82/25</f>
        <v>0</v>
      </c>
      <c r="G244">
        <f>_darko_1_!O244*_darko_2_!O244 * 82/25</f>
        <v>1.5691519999999999</v>
      </c>
      <c r="H244">
        <f>_darko_1_!L244 * 82/25</f>
        <v>1.3120000000000003</v>
      </c>
      <c r="I244">
        <f>_darko_1_!N244 * 82/25</f>
        <v>1.3120000000000003</v>
      </c>
      <c r="J244">
        <f>_darko_2_!T244</f>
        <v>0.73199999999999998</v>
      </c>
      <c r="K244">
        <f>_darko_1_!M244 * 82/25</f>
        <v>8.1999999999999993</v>
      </c>
      <c r="L244">
        <f>(_darko_2_!M244*(_darko_2_!L244-_darko_2_!N244) + _darko_2_!O244*_darko_2_!N244)/(_darko_2_!L244)</f>
        <v>0.38500380128457201</v>
      </c>
      <c r="M244">
        <f>INDEX(_raw_predictions_!M$2:M$474,MATCH(A244,_raw_predictions_!A$2:A$474,0))</f>
        <v>0.132985228431348</v>
      </c>
    </row>
    <row r="245" spans="1:13">
      <c r="A245" t="str">
        <f>_darko_1_!A245</f>
        <v>Trey Lyles</v>
      </c>
      <c r="B245">
        <f>_darko_1_!F245 * 82/25</f>
        <v>9.1839999999999993</v>
      </c>
      <c r="C245">
        <f>(_darko_1_!H245+_darko_1_!I245) * 82/25</f>
        <v>5.9039999999999999</v>
      </c>
      <c r="D245">
        <f>_darko_1_!G245 * 82/25</f>
        <v>0.98399999999999987</v>
      </c>
      <c r="E245">
        <f>_darko_1_!K245 * 82/25</f>
        <v>0.32800000000000007</v>
      </c>
      <c r="F245">
        <f>_darko_1_!J245 * 82/25</f>
        <v>0.32800000000000007</v>
      </c>
      <c r="G245">
        <f>_darko_1_!O245*_darko_2_!O245 * 82/25</f>
        <v>1.5704640000000001</v>
      </c>
      <c r="H245">
        <f>_darko_1_!L245 * 82/25</f>
        <v>0.98399999999999987</v>
      </c>
      <c r="I245">
        <f>_darko_1_!N245 * 82/25</f>
        <v>1.9679999999999997</v>
      </c>
      <c r="J245">
        <f>_darko_2_!T245</f>
        <v>0.755</v>
      </c>
      <c r="K245">
        <f>_darko_1_!M245 * 82/25</f>
        <v>7.2160000000000002</v>
      </c>
      <c r="L245">
        <f>(_darko_2_!M245*(_darko_2_!L245-_darko_2_!N245) + _darko_2_!O245*_darko_2_!N245)/(_darko_2_!L245)</f>
        <v>0.3991688151156631</v>
      </c>
      <c r="M245">
        <f>INDEX(_raw_predictions_!M$2:M$474,MATCH(A245,_raw_predictions_!A$2:A$474,0))</f>
        <v>0.14115535661588699</v>
      </c>
    </row>
    <row r="246" spans="1:13">
      <c r="A246" t="str">
        <f>_darko_1_!A246</f>
        <v>Jonathan Kuminga</v>
      </c>
      <c r="B246">
        <f>_darko_1_!F246 * 82/25</f>
        <v>9.1839999999999993</v>
      </c>
      <c r="C246">
        <f>(_darko_1_!H246+_darko_1_!I246) * 82/25</f>
        <v>3.28</v>
      </c>
      <c r="D246">
        <f>_darko_1_!G246 * 82/25</f>
        <v>1.64</v>
      </c>
      <c r="E246">
        <f>_darko_1_!K246 * 82/25</f>
        <v>0.65600000000000014</v>
      </c>
      <c r="F246">
        <f>_darko_1_!J246 * 82/25</f>
        <v>0.32800000000000007</v>
      </c>
      <c r="G246">
        <f>_darko_1_!O246*_darko_2_!O246 * 82/25</f>
        <v>0.68879999999999997</v>
      </c>
      <c r="H246">
        <f>_darko_1_!L246 * 82/25</f>
        <v>1.3120000000000003</v>
      </c>
      <c r="I246">
        <f>_darko_1_!N246 * 82/25</f>
        <v>1.9679999999999997</v>
      </c>
      <c r="J246">
        <f>_darko_2_!T246</f>
        <v>0.70399999999999996</v>
      </c>
      <c r="K246">
        <f>_darko_1_!M246 * 82/25</f>
        <v>6.8880000000000008</v>
      </c>
      <c r="L246">
        <f>(_darko_2_!M246*(_darko_2_!L246-_darko_2_!N246) + _darko_2_!O246*_darko_2_!N246)/(_darko_2_!L246)</f>
        <v>0.4323099759877756</v>
      </c>
      <c r="M246">
        <f>INDEX(_raw_predictions_!M$2:M$474,MATCH(A246,_raw_predictions_!A$2:A$474,0))</f>
        <v>0.122760284665669</v>
      </c>
    </row>
    <row r="247" spans="1:13">
      <c r="A247" t="str">
        <f>_darko_1_!A247</f>
        <v>Grant Williams</v>
      </c>
      <c r="B247">
        <f>_darko_1_!F247 * 82/25</f>
        <v>9.1839999999999993</v>
      </c>
      <c r="C247">
        <f>(_darko_1_!H247+_darko_1_!I247) * 82/25</f>
        <v>5.2480000000000011</v>
      </c>
      <c r="D247">
        <f>_darko_1_!G247 * 82/25</f>
        <v>1.9679999999999997</v>
      </c>
      <c r="E247">
        <f>_darko_1_!K247 * 82/25</f>
        <v>0.65600000000000014</v>
      </c>
      <c r="F247">
        <f>_darko_1_!J247 * 82/25</f>
        <v>0.65600000000000014</v>
      </c>
      <c r="G247">
        <f>_darko_1_!O247*_darko_2_!O247 * 82/25</f>
        <v>1.3172480000000002</v>
      </c>
      <c r="H247">
        <f>_darko_1_!L247 * 82/25</f>
        <v>0.98399999999999987</v>
      </c>
      <c r="I247">
        <f>_darko_1_!N247 * 82/25</f>
        <v>1.64</v>
      </c>
      <c r="J247">
        <f>_darko_2_!T247</f>
        <v>0.67200000000000004</v>
      </c>
      <c r="K247">
        <f>_darko_1_!M247 * 82/25</f>
        <v>7.871999999999999</v>
      </c>
      <c r="L247">
        <f>(_darko_2_!M247*(_darko_2_!L247-_darko_2_!N247) + _darko_2_!O247*_darko_2_!N247)/(_darko_2_!L247)</f>
        <v>0.47288547126041752</v>
      </c>
      <c r="M247">
        <f>INDEX(_raw_predictions_!M$2:M$474,MATCH(A247,_raw_predictions_!A$2:A$474,0))</f>
        <v>0.13624718446099501</v>
      </c>
    </row>
    <row r="248" spans="1:13">
      <c r="A248" t="str">
        <f>_darko_1_!A248</f>
        <v>Danilo Gallinari</v>
      </c>
      <c r="B248">
        <f>_darko_1_!F248 * 82/25</f>
        <v>9.1839999999999993</v>
      </c>
      <c r="C248">
        <f>(_darko_1_!H248+_darko_1_!I248) * 82/25</f>
        <v>3.9359999999999995</v>
      </c>
      <c r="D248">
        <f>_darko_1_!G248 * 82/25</f>
        <v>1.3120000000000003</v>
      </c>
      <c r="E248">
        <f>_darko_1_!K248 * 82/25</f>
        <v>0.32800000000000007</v>
      </c>
      <c r="F248">
        <f>_darko_1_!J248 * 82/25</f>
        <v>0.32800000000000007</v>
      </c>
      <c r="G248">
        <f>_darko_1_!O248*_darko_2_!O248 * 82/25</f>
        <v>1.1689920000000003</v>
      </c>
      <c r="H248">
        <f>_darko_1_!L248 * 82/25</f>
        <v>0.65600000000000014</v>
      </c>
      <c r="I248">
        <f>_darko_1_!N248 * 82/25</f>
        <v>1.3120000000000003</v>
      </c>
      <c r="J248">
        <f>_darko_2_!T248</f>
        <v>0.77300000000000002</v>
      </c>
      <c r="K248">
        <f>_darko_1_!M248 * 82/25</f>
        <v>7.5439999999999996</v>
      </c>
      <c r="L248">
        <f>(_darko_2_!M248*(_darko_2_!L248-_darko_2_!N248) + _darko_2_!O248*_darko_2_!N248)/(_darko_2_!L248)</f>
        <v>0.42772260293694209</v>
      </c>
      <c r="M248" t="e">
        <f>INDEX(_raw_predictions_!M$2:M$474,MATCH(A248,_raw_predictions_!A$2:A$474,0))</f>
        <v>#N/A</v>
      </c>
    </row>
    <row r="249" spans="1:13">
      <c r="A249" t="str">
        <f>_darko_1_!A249</f>
        <v>Andre Drummond</v>
      </c>
      <c r="B249">
        <f>_darko_1_!F249 * 82/25</f>
        <v>8.8559999999999999</v>
      </c>
      <c r="C249">
        <f>(_darko_1_!H249+_darko_1_!I249) * 82/25</f>
        <v>8.5280000000000005</v>
      </c>
      <c r="D249">
        <f>_darko_1_!G249 * 82/25</f>
        <v>0.65600000000000014</v>
      </c>
      <c r="E249">
        <f>_darko_1_!K249 * 82/25</f>
        <v>0.98399999999999987</v>
      </c>
      <c r="F249">
        <f>_darko_1_!J249 * 82/25</f>
        <v>0.98399999999999987</v>
      </c>
      <c r="G249">
        <f>_darko_1_!O249*_darko_2_!O249 * 82/25</f>
        <v>0.11250400000000001</v>
      </c>
      <c r="H249">
        <f>_darko_1_!L249 * 82/25</f>
        <v>1.64</v>
      </c>
      <c r="I249">
        <f>_darko_1_!N249 * 82/25</f>
        <v>2.6240000000000006</v>
      </c>
      <c r="J249">
        <f>_darko_2_!T249</f>
        <v>0.78800000000000003</v>
      </c>
      <c r="K249">
        <f>_darko_1_!M249 * 82/25</f>
        <v>6.2319999999999993</v>
      </c>
      <c r="L249">
        <f>(_darko_2_!M249*(_darko_2_!L249-_darko_2_!N249) + _darko_2_!O249*_darko_2_!N249)/(_darko_2_!L249)</f>
        <v>0.4023723113804355</v>
      </c>
      <c r="M249">
        <f>INDEX(_raw_predictions_!M$2:M$474,MATCH(A249,_raw_predictions_!A$2:A$474,0))</f>
        <v>0.16961694827777099</v>
      </c>
    </row>
    <row r="250" spans="1:13">
      <c r="A250" t="str">
        <f>_darko_1_!A250</f>
        <v>Pat Connaughton</v>
      </c>
      <c r="B250">
        <f>_darko_1_!F250 * 82/25</f>
        <v>8.8559999999999999</v>
      </c>
      <c r="C250">
        <f>(_darko_1_!H250+_darko_1_!I250) * 82/25</f>
        <v>5.2480000000000011</v>
      </c>
      <c r="D250">
        <f>_darko_1_!G250 * 82/25</f>
        <v>1.64</v>
      </c>
      <c r="E250">
        <f>_darko_1_!K250 * 82/25</f>
        <v>0.65600000000000014</v>
      </c>
      <c r="F250">
        <f>_darko_1_!J250 * 82/25</f>
        <v>0.32800000000000007</v>
      </c>
      <c r="G250">
        <f>_darko_1_!O250*_darko_2_!O250 * 82/25</f>
        <v>1.8892800000000003</v>
      </c>
      <c r="H250">
        <f>_darko_1_!L250 * 82/25</f>
        <v>0.65600000000000014</v>
      </c>
      <c r="I250">
        <f>_darko_1_!N250 * 82/25</f>
        <v>0.98399999999999987</v>
      </c>
      <c r="J250">
        <f>_darko_2_!T250</f>
        <v>0.70499999999999996</v>
      </c>
      <c r="K250">
        <f>_darko_1_!M250 * 82/25</f>
        <v>7.5439999999999996</v>
      </c>
      <c r="L250">
        <f>(_darko_2_!M250*(_darko_2_!L250-_darko_2_!N250) + _darko_2_!O250*_darko_2_!N250)/(_darko_2_!L250)</f>
        <v>0.55029281469475966</v>
      </c>
      <c r="M250">
        <f>INDEX(_raw_predictions_!M$2:M$474,MATCH(A250,_raw_predictions_!A$2:A$474,0))</f>
        <v>0.14617531220388599</v>
      </c>
    </row>
    <row r="251" spans="1:13">
      <c r="A251" t="str">
        <f>_darko_1_!A251</f>
        <v>Ayo Dosunmu</v>
      </c>
      <c r="B251">
        <f>_darko_1_!F251 * 82/25</f>
        <v>8.5280000000000005</v>
      </c>
      <c r="C251">
        <f>(_darko_1_!H251+_darko_1_!I251) * 82/25</f>
        <v>2.952</v>
      </c>
      <c r="D251">
        <f>_darko_1_!G251 * 82/25</f>
        <v>2.6240000000000006</v>
      </c>
      <c r="E251">
        <f>_darko_1_!K251 * 82/25</f>
        <v>0.65600000000000014</v>
      </c>
      <c r="F251">
        <f>_darko_1_!J251 * 82/25</f>
        <v>0.32800000000000007</v>
      </c>
      <c r="G251">
        <f>_darko_1_!O251*_darko_2_!O251 * 82/25</f>
        <v>1.109952</v>
      </c>
      <c r="H251">
        <f>_darko_1_!L251 * 82/25</f>
        <v>1.3120000000000003</v>
      </c>
      <c r="I251">
        <f>_darko_1_!N251 * 82/25</f>
        <v>1.3120000000000003</v>
      </c>
      <c r="J251">
        <f>_darko_2_!T251</f>
        <v>0.74</v>
      </c>
      <c r="K251">
        <f>_darko_1_!M251 * 82/25</f>
        <v>7.5439999999999996</v>
      </c>
      <c r="L251">
        <f>(_darko_2_!M251*(_darko_2_!L251-_darko_2_!N251) + _darko_2_!O251*_darko_2_!N251)/(_darko_2_!L251)</f>
        <v>0.38842955135335555</v>
      </c>
      <c r="M251">
        <f>INDEX(_raw_predictions_!M$2:M$474,MATCH(A251,_raw_predictions_!A$2:A$474,0))</f>
        <v>0.10812518892484201</v>
      </c>
    </row>
    <row r="252" spans="1:13">
      <c r="A252" t="str">
        <f>_darko_1_!A252</f>
        <v>Ben Simmons</v>
      </c>
      <c r="B252">
        <f>_darko_1_!F252 * 82/25</f>
        <v>8.1999999999999993</v>
      </c>
      <c r="C252">
        <f>(_darko_1_!H252+_darko_1_!I252) * 82/25</f>
        <v>6.8880000000000008</v>
      </c>
      <c r="D252">
        <f>_darko_1_!G252 * 82/25</f>
        <v>5.9039999999999999</v>
      </c>
      <c r="E252">
        <f>_darko_1_!K252 * 82/25</f>
        <v>1.3120000000000003</v>
      </c>
      <c r="F252">
        <f>_darko_1_!J252 * 82/25</f>
        <v>0.65600000000000014</v>
      </c>
      <c r="G252">
        <f>_darko_1_!O252*_darko_2_!O252 * 82/25</f>
        <v>0.33160800000000001</v>
      </c>
      <c r="H252">
        <f>_darko_1_!L252 * 82/25</f>
        <v>2.2959999999999998</v>
      </c>
      <c r="I252">
        <f>_darko_1_!N252 * 82/25</f>
        <v>1.9679999999999997</v>
      </c>
      <c r="J252">
        <f>_darko_2_!T252</f>
        <v>0.71699999999999997</v>
      </c>
      <c r="K252">
        <f>_darko_1_!M252 * 82/25</f>
        <v>6.8880000000000008</v>
      </c>
      <c r="L252">
        <f>(_darko_2_!M252*(_darko_2_!L252-_darko_2_!N252) + _darko_2_!O252*_darko_2_!N252)/(_darko_2_!L252)</f>
        <v>0.43075049504950491</v>
      </c>
      <c r="M252">
        <f>INDEX(_raw_predictions_!M$2:M$474,MATCH(A252,_raw_predictions_!A$2:A$474,0))</f>
        <v>0.224757998297373</v>
      </c>
    </row>
    <row r="253" spans="1:13">
      <c r="A253" t="str">
        <f>_darko_1_!A253</f>
        <v>Dario Saric</v>
      </c>
      <c r="B253">
        <f>_darko_1_!F253 * 82/25</f>
        <v>8.1999999999999993</v>
      </c>
      <c r="C253">
        <f>(_darko_1_!H253+_darko_1_!I253) * 82/25</f>
        <v>4.92</v>
      </c>
      <c r="D253">
        <f>_darko_1_!G253 * 82/25</f>
        <v>1.3120000000000003</v>
      </c>
      <c r="E253">
        <f>_darko_1_!K253 * 82/25</f>
        <v>0.65600000000000014</v>
      </c>
      <c r="F253">
        <f>_darko_1_!J253 * 82/25</f>
        <v>0.32800000000000007</v>
      </c>
      <c r="G253">
        <f>_darko_1_!O253*_darko_2_!O253 * 82/25</f>
        <v>1.07256</v>
      </c>
      <c r="H253">
        <f>_darko_1_!L253 * 82/25</f>
        <v>0.98399999999999987</v>
      </c>
      <c r="I253">
        <f>_darko_1_!N253 * 82/25</f>
        <v>1.64</v>
      </c>
      <c r="J253">
        <f>_darko_2_!T253</f>
        <v>0.76300000000000001</v>
      </c>
      <c r="K253">
        <f>_darko_1_!M253 * 82/25</f>
        <v>6.2319999999999993</v>
      </c>
      <c r="L253">
        <f>(_darko_2_!M253*(_darko_2_!L253-_darko_2_!N253) + _darko_2_!O253*_darko_2_!N253)/(_darko_2_!L253)</f>
        <v>0.41777079752492269</v>
      </c>
      <c r="M253">
        <f>INDEX(_raw_predictions_!M$2:M$474,MATCH(A253,_raw_predictions_!A$2:A$474,0))</f>
        <v>0.26686492521190203</v>
      </c>
    </row>
    <row r="254" spans="1:13">
      <c r="A254" t="str">
        <f>_darko_1_!A254</f>
        <v>Maxi Kleber</v>
      </c>
      <c r="B254">
        <f>_darko_1_!F254 * 82/25</f>
        <v>8.1999999999999993</v>
      </c>
      <c r="C254">
        <f>(_darko_1_!H254+_darko_1_!I254) * 82/25</f>
        <v>5.9039999999999999</v>
      </c>
      <c r="D254">
        <f>_darko_1_!G254 * 82/25</f>
        <v>1.9679999999999997</v>
      </c>
      <c r="E254">
        <f>_darko_1_!K254 * 82/25</f>
        <v>0.65600000000000014</v>
      </c>
      <c r="F254">
        <f>_darko_1_!J254 * 82/25</f>
        <v>0.98399999999999987</v>
      </c>
      <c r="G254">
        <f>_darko_1_!O254*_darko_2_!O254 * 82/25</f>
        <v>1.5940799999999999</v>
      </c>
      <c r="H254">
        <f>_darko_1_!L254 * 82/25</f>
        <v>1.3120000000000003</v>
      </c>
      <c r="I254">
        <f>_darko_1_!N254 * 82/25</f>
        <v>1.64</v>
      </c>
      <c r="J254">
        <f>_darko_2_!T254</f>
        <v>0.73299999999999998</v>
      </c>
      <c r="K254">
        <f>_darko_1_!M254 * 82/25</f>
        <v>6.8880000000000008</v>
      </c>
      <c r="L254">
        <f>(_darko_2_!M254*(_darko_2_!L254-_darko_2_!N254) + _darko_2_!O254*_darko_2_!N254)/(_darko_2_!L254)</f>
        <v>0.42305144376429854</v>
      </c>
      <c r="M254">
        <f>INDEX(_raw_predictions_!M$2:M$474,MATCH(A254,_raw_predictions_!A$2:A$474,0))</f>
        <v>0.297808624573417</v>
      </c>
    </row>
    <row r="255" spans="1:13">
      <c r="A255" t="str">
        <f>_darko_1_!A255</f>
        <v>Larry Nance Jr.</v>
      </c>
      <c r="B255">
        <f>_darko_1_!F255 * 82/25</f>
        <v>7.871999999999999</v>
      </c>
      <c r="C255">
        <f>(_darko_1_!H255+_darko_1_!I255) * 82/25</f>
        <v>7.8720000000000017</v>
      </c>
      <c r="D255">
        <f>_darko_1_!G255 * 82/25</f>
        <v>1.9679999999999997</v>
      </c>
      <c r="E255">
        <f>_darko_1_!K255 * 82/25</f>
        <v>0.98399999999999987</v>
      </c>
      <c r="F255">
        <f>_darko_1_!J255 * 82/25</f>
        <v>0.65600000000000014</v>
      </c>
      <c r="G255">
        <f>_darko_1_!O255*_darko_2_!O255 * 82/25</f>
        <v>0.48937600000000003</v>
      </c>
      <c r="H255">
        <f>_darko_1_!L255 * 82/25</f>
        <v>0.98399999999999987</v>
      </c>
      <c r="I255">
        <f>_darko_1_!N255 * 82/25</f>
        <v>1.64</v>
      </c>
      <c r="J255">
        <f>_darko_2_!T255</f>
        <v>0.75600000000000001</v>
      </c>
      <c r="K255">
        <f>_darko_1_!M255 * 82/25</f>
        <v>5.9039999999999999</v>
      </c>
      <c r="L255">
        <f>(_darko_2_!M255*(_darko_2_!L255-_darko_2_!N255) + _darko_2_!O255*_darko_2_!N255)/(_darko_2_!L255)</f>
        <v>0.4287216325187197</v>
      </c>
      <c r="M255">
        <f>INDEX(_raw_predictions_!M$2:M$474,MATCH(A255,_raw_predictions_!A$2:A$474,0))</f>
        <v>0.178136080510373</v>
      </c>
    </row>
    <row r="256" spans="1:13">
      <c r="A256" t="str">
        <f>_darko_1_!A256</f>
        <v>Jarred Vanderbilt</v>
      </c>
      <c r="B256">
        <f>_darko_1_!F256 * 82/25</f>
        <v>7.871999999999999</v>
      </c>
      <c r="C256">
        <f>(_darko_1_!H256+_darko_1_!I256) * 82/25</f>
        <v>7.5439999999999996</v>
      </c>
      <c r="D256">
        <f>_darko_1_!G256 * 82/25</f>
        <v>1.64</v>
      </c>
      <c r="E256">
        <f>_darko_1_!K256 * 82/25</f>
        <v>1.3120000000000003</v>
      </c>
      <c r="F256">
        <f>_darko_1_!J256 * 82/25</f>
        <v>0.65600000000000014</v>
      </c>
      <c r="G256">
        <f>_darko_1_!O256*_darko_2_!O256 * 82/25</f>
        <v>0.34439999999999998</v>
      </c>
      <c r="H256">
        <f>_darko_1_!L256 * 82/25</f>
        <v>1.3120000000000003</v>
      </c>
      <c r="I256">
        <f>_darko_1_!N256 * 82/25</f>
        <v>1.9679999999999997</v>
      </c>
      <c r="J256">
        <f>_darko_2_!T256</f>
        <v>0.41399999999999998</v>
      </c>
      <c r="K256">
        <f>_darko_1_!M256 * 82/25</f>
        <v>5.9039999999999999</v>
      </c>
      <c r="L256">
        <f>(_darko_2_!M256*(_darko_2_!L256-_darko_2_!N256) + _darko_2_!O256*_darko_2_!N256)/(_darko_2_!L256)</f>
        <v>0.52866215993404786</v>
      </c>
      <c r="M256">
        <f>INDEX(_raw_predictions_!M$2:M$474,MATCH(A256,_raw_predictions_!A$2:A$474,0))</f>
        <v>0.111312618260581</v>
      </c>
    </row>
    <row r="257" spans="1:13">
      <c r="A257" t="str">
        <f>_darko_1_!A257</f>
        <v>Isaiah Jackson</v>
      </c>
      <c r="B257">
        <f>_darko_1_!F257 * 82/25</f>
        <v>7.871999999999999</v>
      </c>
      <c r="C257">
        <f>(_darko_1_!H257+_darko_1_!I257) * 82/25</f>
        <v>5.5760000000000005</v>
      </c>
      <c r="D257">
        <f>_darko_1_!G257 * 82/25</f>
        <v>0.98399999999999987</v>
      </c>
      <c r="E257">
        <f>_darko_1_!K257 * 82/25</f>
        <v>0.65600000000000014</v>
      </c>
      <c r="F257">
        <f>_darko_1_!J257 * 82/25</f>
        <v>1.64</v>
      </c>
      <c r="G257">
        <f>_darko_1_!O257*_darko_2_!O257 * 82/25</f>
        <v>0.234848</v>
      </c>
      <c r="H257">
        <f>_darko_1_!L257 * 82/25</f>
        <v>0.98399999999999987</v>
      </c>
      <c r="I257">
        <f>_darko_1_!N257 * 82/25</f>
        <v>2.2959999999999998</v>
      </c>
      <c r="J257">
        <f>_darko_2_!T257</f>
        <v>0.78800000000000003</v>
      </c>
      <c r="K257">
        <f>_darko_1_!M257 * 82/25</f>
        <v>5.9039999999999999</v>
      </c>
      <c r="L257">
        <f>(_darko_2_!M257*(_darko_2_!L257-_darko_2_!N257) + _darko_2_!O257*_darko_2_!N257)/(_darko_2_!L257)</f>
        <v>0.41807372053419378</v>
      </c>
      <c r="M257">
        <f>INDEX(_raw_predictions_!M$2:M$474,MATCH(A257,_raw_predictions_!A$2:A$474,0))</f>
        <v>0.16515058429825999</v>
      </c>
    </row>
    <row r="258" spans="1:13">
      <c r="A258" t="str">
        <f>_darko_1_!A258</f>
        <v>Charles Bassey</v>
      </c>
      <c r="B258">
        <f>_darko_1_!F258 * 82/25</f>
        <v>7.871999999999999</v>
      </c>
      <c r="C258">
        <f>(_darko_1_!H258+_darko_1_!I258) * 82/25</f>
        <v>6.8880000000000008</v>
      </c>
      <c r="D258">
        <f>_darko_1_!G258 * 82/25</f>
        <v>1.64</v>
      </c>
      <c r="E258">
        <f>_darko_1_!K258 * 82/25</f>
        <v>0.65600000000000014</v>
      </c>
      <c r="F258">
        <f>_darko_1_!J258 * 82/25</f>
        <v>1.3120000000000003</v>
      </c>
      <c r="G258">
        <f>_darko_1_!O258*_darko_2_!O258 * 82/25</f>
        <v>0.18302400000000002</v>
      </c>
      <c r="H258">
        <f>_darko_1_!L258 * 82/25</f>
        <v>1.3120000000000003</v>
      </c>
      <c r="I258">
        <f>_darko_1_!N258 * 82/25</f>
        <v>1.64</v>
      </c>
      <c r="J258">
        <f>_darko_2_!T258</f>
        <v>0.63700000000000001</v>
      </c>
      <c r="K258">
        <f>_darko_1_!M258 * 82/25</f>
        <v>6.2319999999999993</v>
      </c>
      <c r="L258">
        <f>(_darko_2_!M258*(_darko_2_!L258-_darko_2_!N258) + _darko_2_!O258*_darko_2_!N258)/(_darko_2_!L258)</f>
        <v>0.54594817796305606</v>
      </c>
      <c r="M258">
        <f>INDEX(_raw_predictions_!M$2:M$474,MATCH(A258,_raw_predictions_!A$2:A$474,0))</f>
        <v>0.273124889562675</v>
      </c>
    </row>
    <row r="259" spans="1:13">
      <c r="A259" t="str">
        <f>_darko_1_!A259</f>
        <v>Nickeil Alexander-Walker</v>
      </c>
      <c r="B259">
        <f>_darko_1_!F259 * 82/25</f>
        <v>7.871999999999999</v>
      </c>
      <c r="C259">
        <f>(_darko_1_!H259+_darko_1_!I259) * 82/25</f>
        <v>2.6239999999999997</v>
      </c>
      <c r="D259">
        <f>_darko_1_!G259 * 82/25</f>
        <v>1.9679999999999997</v>
      </c>
      <c r="E259">
        <f>_darko_1_!K259 * 82/25</f>
        <v>0.65600000000000014</v>
      </c>
      <c r="F259">
        <f>_darko_1_!J259 * 82/25</f>
        <v>0.32800000000000007</v>
      </c>
      <c r="G259">
        <f>_darko_1_!O259*_darko_2_!O259 * 82/25</f>
        <v>1.432704</v>
      </c>
      <c r="H259">
        <f>_darko_1_!L259 * 82/25</f>
        <v>0.98399999999999987</v>
      </c>
      <c r="I259">
        <f>_darko_1_!N259 * 82/25</f>
        <v>0.98399999999999987</v>
      </c>
      <c r="J259">
        <f>_darko_2_!T259</f>
        <v>0.82299999999999995</v>
      </c>
      <c r="K259">
        <f>_darko_1_!M259 * 82/25</f>
        <v>6.56</v>
      </c>
      <c r="L259">
        <f>(_darko_2_!M259*(_darko_2_!L259-_darko_2_!N259) + _darko_2_!O259*_darko_2_!N259)/(_darko_2_!L259)</f>
        <v>0.41397731627738366</v>
      </c>
      <c r="M259">
        <f>INDEX(_raw_predictions_!M$2:M$474,MATCH(A259,_raw_predictions_!A$2:A$474,0))</f>
        <v>0.183079653809016</v>
      </c>
    </row>
    <row r="260" spans="1:13">
      <c r="A260" t="str">
        <f>_darko_1_!A260</f>
        <v>Kendrick Nunn</v>
      </c>
      <c r="B260">
        <f>_darko_1_!F260 * 82/25</f>
        <v>7.5439999999999996</v>
      </c>
      <c r="C260">
        <f>(_darko_1_!H260+_darko_1_!I260) * 82/25</f>
        <v>1.9679999999999997</v>
      </c>
      <c r="D260">
        <f>_darko_1_!G260 * 82/25</f>
        <v>1.3120000000000003</v>
      </c>
      <c r="E260">
        <f>_darko_1_!K260 * 82/25</f>
        <v>0.32800000000000007</v>
      </c>
      <c r="F260">
        <f>_darko_1_!J260 * 82/25</f>
        <v>0.32800000000000007</v>
      </c>
      <c r="G260">
        <f>_darko_1_!O260*_darko_2_!O260 * 82/25</f>
        <v>1.14472</v>
      </c>
      <c r="H260">
        <f>_darko_1_!L260 * 82/25</f>
        <v>0.98399999999999987</v>
      </c>
      <c r="I260">
        <f>_darko_1_!N260 * 82/25</f>
        <v>0.65600000000000014</v>
      </c>
      <c r="J260">
        <f>_darko_2_!T260</f>
        <v>0.67</v>
      </c>
      <c r="K260">
        <f>_darko_1_!M260 * 82/25</f>
        <v>6.2319999999999993</v>
      </c>
      <c r="L260">
        <f>(_darko_2_!M260*(_darko_2_!L260-_darko_2_!N260) + _darko_2_!O260*_darko_2_!N260)/(_darko_2_!L260)</f>
        <v>0.39970294784580496</v>
      </c>
      <c r="M260">
        <f>INDEX(_raw_predictions_!M$2:M$474,MATCH(A260,_raw_predictions_!A$2:A$474,0))</f>
        <v>0.23251416872762001</v>
      </c>
    </row>
    <row r="261" spans="1:13">
      <c r="A261" t="str">
        <f>_darko_1_!A261</f>
        <v>Jaylen Nowell</v>
      </c>
      <c r="B261">
        <f>_darko_1_!F261 * 82/25</f>
        <v>7.5439999999999996</v>
      </c>
      <c r="C261">
        <f>(_darko_1_!H261+_darko_1_!I261) * 82/25</f>
        <v>1.9679999999999997</v>
      </c>
      <c r="D261">
        <f>_darko_1_!G261 * 82/25</f>
        <v>1.3120000000000003</v>
      </c>
      <c r="E261">
        <f>_darko_1_!K261 * 82/25</f>
        <v>0.65600000000000014</v>
      </c>
      <c r="F261">
        <f>_darko_1_!J261 * 82/25</f>
        <v>0</v>
      </c>
      <c r="G261">
        <f>_darko_1_!O261*_darko_2_!O261 * 82/25</f>
        <v>0.82656000000000007</v>
      </c>
      <c r="H261">
        <f>_darko_1_!L261 * 82/25</f>
        <v>0.65600000000000014</v>
      </c>
      <c r="I261">
        <f>_darko_1_!N261 * 82/25</f>
        <v>1.3120000000000003</v>
      </c>
      <c r="J261">
        <f>_darko_2_!T261</f>
        <v>0.67900000000000005</v>
      </c>
      <c r="K261">
        <f>_darko_1_!M261 * 82/25</f>
        <v>6.56</v>
      </c>
      <c r="L261">
        <f>(_darko_2_!M261*(_darko_2_!L261-_darko_2_!N261) + _darko_2_!O261*_darko_2_!N261)/(_darko_2_!L261)</f>
        <v>0.46746051070737343</v>
      </c>
      <c r="M261">
        <f>INDEX(_raw_predictions_!M$2:M$474,MATCH(A261,_raw_predictions_!A$2:A$474,0))</f>
        <v>0.135590578491915</v>
      </c>
    </row>
    <row r="262" spans="1:13">
      <c r="A262" t="str">
        <f>_darko_1_!A262</f>
        <v>R.J. Hampton</v>
      </c>
      <c r="B262">
        <f>_darko_1_!F262 * 82/25</f>
        <v>7.5439999999999996</v>
      </c>
      <c r="C262">
        <f>(_darko_1_!H262+_darko_1_!I262) * 82/25</f>
        <v>2.2959999999999998</v>
      </c>
      <c r="D262">
        <f>_darko_1_!G262 * 82/25</f>
        <v>1.3120000000000003</v>
      </c>
      <c r="E262">
        <f>_darko_1_!K262 * 82/25</f>
        <v>0.65600000000000014</v>
      </c>
      <c r="F262">
        <f>_darko_1_!J262 * 82/25</f>
        <v>0.32800000000000007</v>
      </c>
      <c r="G262">
        <f>_darko_1_!O262*_darko_2_!O262 * 82/25</f>
        <v>1.14472</v>
      </c>
      <c r="H262">
        <f>_darko_1_!L262 * 82/25</f>
        <v>0.98399999999999987</v>
      </c>
      <c r="I262">
        <f>_darko_1_!N262 * 82/25</f>
        <v>1.64</v>
      </c>
      <c r="J262">
        <f>_darko_2_!T262</f>
        <v>0.70599999999999996</v>
      </c>
      <c r="K262">
        <f>_darko_1_!M262 * 82/25</f>
        <v>6.2319999999999993</v>
      </c>
      <c r="L262">
        <f>(_darko_2_!M262*(_darko_2_!L262-_darko_2_!N262) + _darko_2_!O262*_darko_2_!N262)/(_darko_2_!L262)</f>
        <v>0.36898862393349374</v>
      </c>
      <c r="M262">
        <f>INDEX(_raw_predictions_!M$2:M$474,MATCH(A262,_raw_predictions_!A$2:A$474,0))</f>
        <v>0.213822507364611</v>
      </c>
    </row>
    <row r="263" spans="1:13">
      <c r="A263" t="str">
        <f>_darko_1_!A263</f>
        <v>Aaron Wiggins</v>
      </c>
      <c r="B263">
        <f>_darko_1_!F263 * 82/25</f>
        <v>7.2160000000000002</v>
      </c>
      <c r="C263">
        <f>(_darko_1_!H263+_darko_1_!I263) * 82/25</f>
        <v>2.952</v>
      </c>
      <c r="D263">
        <f>_darko_1_!G263 * 82/25</f>
        <v>0.98399999999999987</v>
      </c>
      <c r="E263">
        <f>_darko_1_!K263 * 82/25</f>
        <v>0.65600000000000014</v>
      </c>
      <c r="F263">
        <f>_darko_1_!J263 * 82/25</f>
        <v>0.32800000000000007</v>
      </c>
      <c r="G263">
        <f>_darko_1_!O263*_darko_2_!O263 * 82/25</f>
        <v>0.49593600000000004</v>
      </c>
      <c r="H263">
        <f>_darko_1_!L263 * 82/25</f>
        <v>0.65600000000000014</v>
      </c>
      <c r="I263">
        <f>_darko_1_!N263 * 82/25</f>
        <v>1.3120000000000003</v>
      </c>
      <c r="J263">
        <f>_darko_2_!T263</f>
        <v>0.621</v>
      </c>
      <c r="K263">
        <f>_darko_1_!M263 * 82/25</f>
        <v>5.5760000000000005</v>
      </c>
      <c r="L263">
        <f>(_darko_2_!M263*(_darko_2_!L263-_darko_2_!N263) + _darko_2_!O263*_darko_2_!N263)/(_darko_2_!L263)</f>
        <v>0.55278615267912545</v>
      </c>
      <c r="M263">
        <f>INDEX(_raw_predictions_!M$2:M$474,MATCH(A263,_raw_predictions_!A$2:A$474,0))</f>
        <v>0.11100755066514</v>
      </c>
    </row>
    <row r="264" spans="1:13">
      <c r="A264" t="str">
        <f>_darko_1_!A264</f>
        <v>Cam Reddish</v>
      </c>
      <c r="B264">
        <f>_darko_1_!F264 * 82/25</f>
        <v>7.2160000000000002</v>
      </c>
      <c r="C264">
        <f>(_darko_1_!H264+_darko_1_!I264) * 82/25</f>
        <v>1.9679999999999997</v>
      </c>
      <c r="D264">
        <f>_darko_1_!G264 * 82/25</f>
        <v>0.98399999999999987</v>
      </c>
      <c r="E264">
        <f>_darko_1_!K264 * 82/25</f>
        <v>0.65600000000000014</v>
      </c>
      <c r="F264">
        <f>_darko_1_!J264 * 82/25</f>
        <v>0.32800000000000007</v>
      </c>
      <c r="G264">
        <f>_darko_1_!O264*_darko_2_!O264 * 82/25</f>
        <v>0.43033600000000005</v>
      </c>
      <c r="H264">
        <f>_darko_1_!L264 * 82/25</f>
        <v>0.98399999999999987</v>
      </c>
      <c r="I264">
        <f>_darko_1_!N264 * 82/25</f>
        <v>1.64</v>
      </c>
      <c r="J264">
        <f>_darko_2_!T264</f>
        <v>0.48599999999999999</v>
      </c>
      <c r="K264">
        <f>_darko_1_!M264 * 82/25</f>
        <v>5.5760000000000005</v>
      </c>
      <c r="L264">
        <f>(_darko_2_!M264*(_darko_2_!L264-_darko_2_!N264) + _darko_2_!O264*_darko_2_!N264)/(_darko_2_!L264)</f>
        <v>0.50945005265005272</v>
      </c>
      <c r="M264">
        <f>INDEX(_raw_predictions_!M$2:M$474,MATCH(A264,_raw_predictions_!A$2:A$474,0))</f>
        <v>0.243600751967889</v>
      </c>
    </row>
    <row r="265" spans="1:13">
      <c r="A265" t="str">
        <f>_darko_1_!A265</f>
        <v>Kevin Knox II</v>
      </c>
      <c r="B265">
        <f>_darko_1_!F265 * 82/25</f>
        <v>7.2160000000000002</v>
      </c>
      <c r="C265">
        <f>(_darko_1_!H265+_darko_1_!I265) * 82/25</f>
        <v>3.28</v>
      </c>
      <c r="D265">
        <f>_darko_1_!G265 * 82/25</f>
        <v>0.65600000000000014</v>
      </c>
      <c r="E265">
        <f>_darko_1_!K265 * 82/25</f>
        <v>0.32800000000000007</v>
      </c>
      <c r="F265">
        <f>_darko_1_!J265 * 82/25</f>
        <v>0.32800000000000007</v>
      </c>
      <c r="G265">
        <f>_darko_1_!O265*_darko_2_!O265 * 82/25</f>
        <v>0.95775999999999994</v>
      </c>
      <c r="H265">
        <f>_darko_1_!L265 * 82/25</f>
        <v>0.98399999999999987</v>
      </c>
      <c r="I265">
        <f>_darko_1_!N265 * 82/25</f>
        <v>1.3120000000000003</v>
      </c>
      <c r="J265">
        <f>_darko_2_!T265</f>
        <v>0.69399999999999995</v>
      </c>
      <c r="K265">
        <f>_darko_1_!M265 * 82/25</f>
        <v>6.2319999999999993</v>
      </c>
      <c r="L265">
        <f>(_darko_2_!M265*(_darko_2_!L265-_darko_2_!N265) + _darko_2_!O265*_darko_2_!N265)/(_darko_2_!L265)</f>
        <v>0.49432721107657529</v>
      </c>
      <c r="M265" t="e">
        <f>INDEX(_raw_predictions_!M$2:M$474,MATCH(A265,_raw_predictions_!A$2:A$474,0))</f>
        <v>#N/A</v>
      </c>
    </row>
    <row r="266" spans="1:13">
      <c r="A266" t="str">
        <f>_darko_1_!A266</f>
        <v>Josh Okogie</v>
      </c>
      <c r="B266">
        <f>_darko_1_!F266 * 82/25</f>
        <v>6.8880000000000008</v>
      </c>
      <c r="C266">
        <f>(_darko_1_!H266+_darko_1_!I266) * 82/25</f>
        <v>3.28</v>
      </c>
      <c r="D266">
        <f>_darko_1_!G266 * 82/25</f>
        <v>1.3120000000000003</v>
      </c>
      <c r="E266">
        <f>_darko_1_!K266 * 82/25</f>
        <v>0.98399999999999987</v>
      </c>
      <c r="F266">
        <f>_darko_1_!J266 * 82/25</f>
        <v>0.32800000000000007</v>
      </c>
      <c r="G266">
        <f>_darko_1_!O266*_darko_2_!O266 * 82/25</f>
        <v>0.90003200000000005</v>
      </c>
      <c r="H266">
        <f>_darko_1_!L266 * 82/25</f>
        <v>0.65600000000000014</v>
      </c>
      <c r="I266">
        <f>_darko_1_!N266 * 82/25</f>
        <v>2.6240000000000006</v>
      </c>
      <c r="J266">
        <f>_darko_2_!T266</f>
        <v>0.77500000000000002</v>
      </c>
      <c r="K266">
        <f>_darko_1_!M266 * 82/25</f>
        <v>5.2480000000000011</v>
      </c>
      <c r="L266">
        <f>(_darko_2_!M266*(_darko_2_!L266-_darko_2_!N266) + _darko_2_!O266*_darko_2_!N266)/(_darko_2_!L266)</f>
        <v>0.40336150359904033</v>
      </c>
      <c r="M266">
        <f>INDEX(_raw_predictions_!M$2:M$474,MATCH(A266,_raw_predictions_!A$2:A$474,0))</f>
        <v>0.193345929533012</v>
      </c>
    </row>
    <row r="267" spans="1:13">
      <c r="A267" t="str">
        <f>_darko_1_!A267</f>
        <v>AJ Griffin</v>
      </c>
      <c r="B267">
        <f>_darko_1_!F267 * 82/25</f>
        <v>6.8880000000000008</v>
      </c>
      <c r="C267">
        <f>(_darko_1_!H267+_darko_1_!I267) * 82/25</f>
        <v>1.9679999999999997</v>
      </c>
      <c r="D267">
        <f>_darko_1_!G267 * 82/25</f>
        <v>0.98399999999999987</v>
      </c>
      <c r="E267">
        <f>_darko_1_!K267 * 82/25</f>
        <v>0.32800000000000007</v>
      </c>
      <c r="F267">
        <f>_darko_1_!J267 * 82/25</f>
        <v>0.32800000000000007</v>
      </c>
      <c r="G267">
        <f>_darko_1_!O267*_darko_2_!O267 * 82/25</f>
        <v>1.089288</v>
      </c>
      <c r="H267">
        <f>_darko_1_!L267 * 82/25</f>
        <v>0.65600000000000014</v>
      </c>
      <c r="I267">
        <f>_darko_1_!N267 * 82/25</f>
        <v>0.98399999999999987</v>
      </c>
      <c r="J267">
        <f>_darko_2_!T267</f>
        <v>0.81599999999999995</v>
      </c>
      <c r="K267">
        <f>_darko_1_!M267 * 82/25</f>
        <v>5.9039999999999999</v>
      </c>
      <c r="L267">
        <f>(_darko_2_!M267*(_darko_2_!L267-_darko_2_!N267) + _darko_2_!O267*_darko_2_!N267)/(_darko_2_!L267)</f>
        <v>0.39725795584862383</v>
      </c>
      <c r="M267">
        <f>INDEX(_raw_predictions_!M$2:M$474,MATCH(A267,_raw_predictions_!A$2:A$474,0))</f>
        <v>8.6166800211937497E-2</v>
      </c>
    </row>
    <row r="268" spans="1:13">
      <c r="A268" t="str">
        <f>_darko_1_!A268</f>
        <v>Montrezl Harrell</v>
      </c>
      <c r="B268">
        <f>_darko_1_!F268 * 82/25</f>
        <v>6.8880000000000008</v>
      </c>
      <c r="C268">
        <f>(_darko_1_!H268+_darko_1_!I268) * 82/25</f>
        <v>3.6080000000000001</v>
      </c>
      <c r="D268">
        <f>_darko_1_!G268 * 82/25</f>
        <v>0.65600000000000014</v>
      </c>
      <c r="E268">
        <f>_darko_1_!K268 * 82/25</f>
        <v>0.32800000000000007</v>
      </c>
      <c r="F268">
        <f>_darko_1_!J268 * 82/25</f>
        <v>0.32800000000000007</v>
      </c>
      <c r="G268">
        <f>_darko_1_!O268*_darko_2_!O268 * 82/25</f>
        <v>0.31980000000000003</v>
      </c>
      <c r="H268">
        <f>_darko_1_!L268 * 82/25</f>
        <v>0.98399999999999987</v>
      </c>
      <c r="I268">
        <f>_darko_1_!N268 * 82/25</f>
        <v>2.2959999999999998</v>
      </c>
      <c r="J268">
        <f>_darko_2_!T268</f>
        <v>0.72899999999999998</v>
      </c>
      <c r="K268">
        <f>_darko_1_!M268 * 82/25</f>
        <v>4.92</v>
      </c>
      <c r="L268">
        <f>(_darko_2_!M268*(_darko_2_!L268-_darko_2_!N268) + _darko_2_!O268*_darko_2_!N268)/(_darko_2_!L268)</f>
        <v>0.42800051816827511</v>
      </c>
      <c r="M268">
        <f>INDEX(_raw_predictions_!M$2:M$474,MATCH(A268,_raw_predictions_!A$2:A$474,0))</f>
        <v>0.26777606857862002</v>
      </c>
    </row>
    <row r="269" spans="1:13">
      <c r="A269" t="str">
        <f>_darko_1_!A269</f>
        <v>Jevon Carter</v>
      </c>
      <c r="B269">
        <f>_darko_1_!F269 * 82/25</f>
        <v>6.56</v>
      </c>
      <c r="C269">
        <f>(_darko_1_!H269+_darko_1_!I269) * 82/25</f>
        <v>1.9679999999999997</v>
      </c>
      <c r="D269">
        <f>_darko_1_!G269 * 82/25</f>
        <v>1.9679999999999997</v>
      </c>
      <c r="E269">
        <f>_darko_1_!K269 * 82/25</f>
        <v>0.65600000000000014</v>
      </c>
      <c r="F269">
        <f>_darko_1_!J269 * 82/25</f>
        <v>0.32800000000000007</v>
      </c>
      <c r="G269">
        <f>_darko_1_!O269*_darko_2_!O269 * 82/25</f>
        <v>1.3264320000000001</v>
      </c>
      <c r="H269">
        <f>_darko_1_!L269 * 82/25</f>
        <v>0.65600000000000014</v>
      </c>
      <c r="I269">
        <f>_darko_1_!N269 * 82/25</f>
        <v>0.65600000000000014</v>
      </c>
      <c r="J269">
        <f>_darko_2_!T269</f>
        <v>0.65900000000000003</v>
      </c>
      <c r="K269">
        <f>_darko_1_!M269 * 82/25</f>
        <v>5.9039999999999999</v>
      </c>
      <c r="L269">
        <f>(_darko_2_!M269*(_darko_2_!L269-_darko_2_!N269) + _darko_2_!O269*_darko_2_!N269)/(_darko_2_!L269)</f>
        <v>0.38006870532168385</v>
      </c>
      <c r="M269">
        <f>INDEX(_raw_predictions_!M$2:M$474,MATCH(A269,_raw_predictions_!A$2:A$474,0))</f>
        <v>0.129953546501691</v>
      </c>
    </row>
    <row r="270" spans="1:13">
      <c r="A270" t="str">
        <f>_darko_1_!A270</f>
        <v>Landry Shamet</v>
      </c>
      <c r="B270">
        <f>_darko_1_!F270 * 82/25</f>
        <v>6.56</v>
      </c>
      <c r="C270">
        <f>(_darko_1_!H270+_darko_1_!I270) * 82/25</f>
        <v>1.9679999999999997</v>
      </c>
      <c r="D270">
        <f>_darko_1_!G270 * 82/25</f>
        <v>1.64</v>
      </c>
      <c r="E270">
        <f>_darko_1_!K270 * 82/25</f>
        <v>0.32800000000000007</v>
      </c>
      <c r="F270">
        <f>_darko_1_!J270 * 82/25</f>
        <v>0</v>
      </c>
      <c r="G270">
        <f>_darko_1_!O270*_darko_2_!O270 * 82/25</f>
        <v>1.3224959999999999</v>
      </c>
      <c r="H270">
        <f>_darko_1_!L270 * 82/25</f>
        <v>0.65600000000000014</v>
      </c>
      <c r="I270">
        <f>_darko_1_!N270 * 82/25</f>
        <v>0.98399999999999987</v>
      </c>
      <c r="J270">
        <f>_darko_2_!T270</f>
        <v>0.77500000000000002</v>
      </c>
      <c r="K270">
        <f>_darko_1_!M270 * 82/25</f>
        <v>5.5760000000000005</v>
      </c>
      <c r="L270">
        <f>(_darko_2_!M270*(_darko_2_!L270-_darko_2_!N270) + _darko_2_!O270*_darko_2_!N270)/(_darko_2_!L270)</f>
        <v>0.41581673306772909</v>
      </c>
      <c r="M270">
        <f>INDEX(_raw_predictions_!M$2:M$474,MATCH(A270,_raw_predictions_!A$2:A$474,0))</f>
        <v>0.21879529605360001</v>
      </c>
    </row>
    <row r="271" spans="1:13">
      <c r="A271" t="str">
        <f>_darko_1_!A271</f>
        <v>Cody Zeller</v>
      </c>
      <c r="B271">
        <f>_darko_1_!F271 * 82/25</f>
        <v>6.56</v>
      </c>
      <c r="C271">
        <f>(_darko_1_!H271+_darko_1_!I271) * 82/25</f>
        <v>5.5760000000000005</v>
      </c>
      <c r="D271">
        <f>_darko_1_!G271 * 82/25</f>
        <v>0.98399999999999987</v>
      </c>
      <c r="E271">
        <f>_darko_1_!K271 * 82/25</f>
        <v>0.32800000000000007</v>
      </c>
      <c r="F271">
        <f>_darko_1_!J271 * 82/25</f>
        <v>0.32800000000000007</v>
      </c>
      <c r="G271">
        <f>_darko_1_!O271*_darko_2_!O271 * 82/25</f>
        <v>0.10200800000000002</v>
      </c>
      <c r="H271">
        <f>_darko_1_!L271 * 82/25</f>
        <v>0.98399999999999987</v>
      </c>
      <c r="I271">
        <f>_darko_1_!N271 * 82/25</f>
        <v>2.2959999999999998</v>
      </c>
      <c r="J271">
        <f>_darko_2_!T271</f>
        <v>0.75800000000000001</v>
      </c>
      <c r="K271">
        <f>_darko_1_!M271 * 82/25</f>
        <v>4.5919999999999996</v>
      </c>
      <c r="L271">
        <f>(_darko_2_!M271*(_darko_2_!L271-_darko_2_!N271) + _darko_2_!O271*_darko_2_!N271)/(_darko_2_!L271)</f>
        <v>0.4937292782855342</v>
      </c>
      <c r="M271" t="e">
        <f>INDEX(_raw_predictions_!M$2:M$474,MATCH(A271,_raw_predictions_!A$2:A$474,0))</f>
        <v>#N/A</v>
      </c>
    </row>
    <row r="272" spans="1:13">
      <c r="A272" t="str">
        <f>_darko_1_!A272</f>
        <v>Romeo Langford</v>
      </c>
      <c r="B272">
        <f>_darko_1_!F272 * 82/25</f>
        <v>6.56</v>
      </c>
      <c r="C272">
        <f>(_darko_1_!H272+_darko_1_!I272) * 82/25</f>
        <v>2.6240000000000006</v>
      </c>
      <c r="D272">
        <f>_darko_1_!G272 * 82/25</f>
        <v>0.98399999999999987</v>
      </c>
      <c r="E272">
        <f>_darko_1_!K272 * 82/25</f>
        <v>0.65600000000000014</v>
      </c>
      <c r="F272">
        <f>_darko_1_!J272 * 82/25</f>
        <v>0.32800000000000007</v>
      </c>
      <c r="G272">
        <f>_darko_1_!O272*_darko_2_!O272 * 82/25</f>
        <v>0.58875999999999995</v>
      </c>
      <c r="H272">
        <f>_darko_1_!L272 * 82/25</f>
        <v>0.65600000000000014</v>
      </c>
      <c r="I272">
        <f>_darko_1_!N272 * 82/25</f>
        <v>1.64</v>
      </c>
      <c r="J272">
        <f>_darko_2_!T272</f>
        <v>0.74099999999999999</v>
      </c>
      <c r="K272">
        <f>_darko_1_!M272 * 82/25</f>
        <v>5.5760000000000005</v>
      </c>
      <c r="L272">
        <f>(_darko_2_!M272*(_darko_2_!L272-_darko_2_!N272) + _darko_2_!O272*_darko_2_!N272)/(_darko_2_!L272)</f>
        <v>0.41380380183720061</v>
      </c>
      <c r="M272">
        <f>INDEX(_raw_predictions_!M$2:M$474,MATCH(A272,_raw_predictions_!A$2:A$474,0))</f>
        <v>0.267527010202813</v>
      </c>
    </row>
    <row r="273" spans="1:13">
      <c r="A273" t="str">
        <f>_darko_1_!A273</f>
        <v>Terrence Ross</v>
      </c>
      <c r="B273">
        <f>_darko_1_!F273 * 82/25</f>
        <v>6.56</v>
      </c>
      <c r="C273">
        <f>(_darko_1_!H273+_darko_1_!I273) * 82/25</f>
        <v>2.2959999999999998</v>
      </c>
      <c r="D273">
        <f>_darko_1_!G273 * 82/25</f>
        <v>0.98399999999999987</v>
      </c>
      <c r="E273">
        <f>_darko_1_!K273 * 82/25</f>
        <v>0.32800000000000007</v>
      </c>
      <c r="F273">
        <f>_darko_1_!J273 * 82/25</f>
        <v>0</v>
      </c>
      <c r="G273">
        <f>_darko_1_!O273*_darko_2_!O273 * 82/25</f>
        <v>1.3697279999999998</v>
      </c>
      <c r="H273">
        <f>_darko_1_!L273 * 82/25</f>
        <v>0.32800000000000007</v>
      </c>
      <c r="I273">
        <f>_darko_1_!N273 * 82/25</f>
        <v>0.65600000000000014</v>
      </c>
      <c r="J273">
        <f>_darko_2_!T273</f>
        <v>0.80200000000000005</v>
      </c>
      <c r="K273">
        <f>_darko_1_!M273 * 82/25</f>
        <v>5.9039999999999999</v>
      </c>
      <c r="L273">
        <f>(_darko_2_!M273*(_darko_2_!L273-_darko_2_!N273) + _darko_2_!O273*_darko_2_!N273)/(_darko_2_!L273)</f>
        <v>0.42309400826446281</v>
      </c>
      <c r="M273">
        <f>INDEX(_raw_predictions_!M$2:M$474,MATCH(A273,_raw_predictions_!A$2:A$474,0))</f>
        <v>0.22450848973356999</v>
      </c>
    </row>
    <row r="274" spans="1:13">
      <c r="A274" t="str">
        <f>_darko_1_!A274</f>
        <v>Jock Landale</v>
      </c>
      <c r="B274">
        <f>_darko_1_!F274 * 82/25</f>
        <v>6.2319999999999993</v>
      </c>
      <c r="C274">
        <f>(_darko_1_!H274+_darko_1_!I274) * 82/25</f>
        <v>4.2640000000000002</v>
      </c>
      <c r="D274">
        <f>_darko_1_!G274 * 82/25</f>
        <v>0.98399999999999987</v>
      </c>
      <c r="E274">
        <f>_darko_1_!K274 * 82/25</f>
        <v>0.32800000000000007</v>
      </c>
      <c r="F274">
        <f>_darko_1_!J274 * 82/25</f>
        <v>0.32800000000000007</v>
      </c>
      <c r="G274">
        <f>_darko_1_!O274*_darko_2_!O274 * 82/25</f>
        <v>0.22369600000000001</v>
      </c>
      <c r="H274">
        <f>_darko_1_!L274 * 82/25</f>
        <v>0.65600000000000014</v>
      </c>
      <c r="I274">
        <f>_darko_1_!N274 * 82/25</f>
        <v>1.64</v>
      </c>
      <c r="J274">
        <f>_darko_2_!T274</f>
        <v>0.78</v>
      </c>
      <c r="K274">
        <f>_darko_1_!M274 * 82/25</f>
        <v>4.5919999999999996</v>
      </c>
      <c r="L274">
        <f>(_darko_2_!M274*(_darko_2_!L274-_darko_2_!N274) + _darko_2_!O274*_darko_2_!N274)/(_darko_2_!L274)</f>
        <v>0.45504233308378145</v>
      </c>
      <c r="M274">
        <f>INDEX(_raw_predictions_!M$2:M$474,MATCH(A274,_raw_predictions_!A$2:A$474,0))</f>
        <v>0.18115784510649899</v>
      </c>
    </row>
    <row r="275" spans="1:13">
      <c r="A275" t="str">
        <f>_darko_1_!A275</f>
        <v>Jalen McDaniels</v>
      </c>
      <c r="B275">
        <f>_darko_1_!F275 * 82/25</f>
        <v>6.2319999999999993</v>
      </c>
      <c r="C275">
        <f>(_darko_1_!H275+_darko_1_!I275) * 82/25</f>
        <v>3.28</v>
      </c>
      <c r="D275">
        <f>_darko_1_!G275 * 82/25</f>
        <v>0.98399999999999987</v>
      </c>
      <c r="E275">
        <f>_darko_1_!K275 * 82/25</f>
        <v>0.65600000000000014</v>
      </c>
      <c r="F275">
        <f>_darko_1_!J275 * 82/25</f>
        <v>0.32800000000000007</v>
      </c>
      <c r="G275">
        <f>_darko_1_!O275*_darko_2_!O275 * 82/25</f>
        <v>0.66715199999999997</v>
      </c>
      <c r="H275">
        <f>_darko_1_!L275 * 82/25</f>
        <v>0.65600000000000014</v>
      </c>
      <c r="I275">
        <f>_darko_1_!N275 * 82/25</f>
        <v>1.3120000000000003</v>
      </c>
      <c r="J275">
        <f>_darko_2_!T275</f>
        <v>0.68700000000000006</v>
      </c>
      <c r="K275">
        <f>_darko_1_!M275 * 82/25</f>
        <v>4.92</v>
      </c>
      <c r="L275">
        <f>(_darko_2_!M275*(_darko_2_!L275-_darko_2_!N275) + _darko_2_!O275*_darko_2_!N275)/(_darko_2_!L275)</f>
        <v>0.42034258118882478</v>
      </c>
      <c r="M275">
        <f>INDEX(_raw_predictions_!M$2:M$474,MATCH(A275,_raw_predictions_!A$2:A$474,0))</f>
        <v>0.13234357270076999</v>
      </c>
    </row>
    <row r="276" spans="1:13">
      <c r="A276" t="str">
        <f>_darko_1_!A276</f>
        <v>Rodney McGruder</v>
      </c>
      <c r="B276">
        <f>_darko_1_!F276 * 82/25</f>
        <v>6.2319999999999993</v>
      </c>
      <c r="C276">
        <f>(_darko_1_!H276+_darko_1_!I276) * 82/25</f>
        <v>2.6240000000000006</v>
      </c>
      <c r="D276">
        <f>_darko_1_!G276 * 82/25</f>
        <v>0.98399999999999987</v>
      </c>
      <c r="E276">
        <f>_darko_1_!K276 * 82/25</f>
        <v>0.65600000000000014</v>
      </c>
      <c r="F276">
        <f>_darko_1_!J276 * 82/25</f>
        <v>0</v>
      </c>
      <c r="G276">
        <f>_darko_1_!O276*_darko_2_!O276 * 82/25</f>
        <v>1.287072</v>
      </c>
      <c r="H276">
        <f>_darko_1_!L276 * 82/25</f>
        <v>0.65600000000000014</v>
      </c>
      <c r="I276">
        <f>_darko_1_!N276 * 82/25</f>
        <v>0.98399999999999987</v>
      </c>
      <c r="J276">
        <f>_darko_2_!T276</f>
        <v>0.61399999999999999</v>
      </c>
      <c r="K276">
        <f>_darko_1_!M276 * 82/25</f>
        <v>5.5760000000000005</v>
      </c>
      <c r="L276">
        <f>(_darko_2_!M276*(_darko_2_!L276-_darko_2_!N276) + _darko_2_!O276*_darko_2_!N276)/(_darko_2_!L276)</f>
        <v>0.47146009814049583</v>
      </c>
      <c r="M276">
        <f>INDEX(_raw_predictions_!M$2:M$474,MATCH(A276,_raw_predictions_!A$2:A$474,0))</f>
        <v>0.35160378100977002</v>
      </c>
    </row>
    <row r="277" spans="1:13">
      <c r="A277" t="str">
        <f>_darko_1_!A277</f>
        <v>Ty Jerome</v>
      </c>
      <c r="B277">
        <f>_darko_1_!F277 * 82/25</f>
        <v>6.2319999999999993</v>
      </c>
      <c r="C277">
        <f>(_darko_1_!H277+_darko_1_!I277) * 82/25</f>
        <v>1.9679999999999997</v>
      </c>
      <c r="D277">
        <f>_darko_1_!G277 * 82/25</f>
        <v>2.6240000000000006</v>
      </c>
      <c r="E277">
        <f>_darko_1_!K277 * 82/25</f>
        <v>0.65600000000000014</v>
      </c>
      <c r="F277">
        <f>_darko_1_!J277 * 82/25</f>
        <v>0</v>
      </c>
      <c r="G277">
        <f>_darko_1_!O277*_darko_2_!O277 * 82/25</f>
        <v>0.58646399999999987</v>
      </c>
      <c r="H277">
        <f>_darko_1_!L277 * 82/25</f>
        <v>0.65600000000000014</v>
      </c>
      <c r="I277">
        <f>_darko_1_!N277 * 82/25</f>
        <v>0.98399999999999987</v>
      </c>
      <c r="J277">
        <f>_darko_2_!T277</f>
        <v>0.66100000000000003</v>
      </c>
      <c r="K277">
        <f>_darko_1_!M277 * 82/25</f>
        <v>4.92</v>
      </c>
      <c r="L277">
        <f>(_darko_2_!M277*(_darko_2_!L277-_darko_2_!N277) + _darko_2_!O277*_darko_2_!N277)/(_darko_2_!L277)</f>
        <v>0.39768464233038348</v>
      </c>
      <c r="M277">
        <f>INDEX(_raw_predictions_!M$2:M$474,MATCH(A277,_raw_predictions_!A$2:A$474,0))</f>
        <v>0.259391302061176</v>
      </c>
    </row>
    <row r="278" spans="1:13">
      <c r="A278" t="str">
        <f>_darko_1_!A278</f>
        <v>Julian Champagnie</v>
      </c>
      <c r="B278">
        <f>_darko_1_!F278 * 82/25</f>
        <v>6.2319999999999993</v>
      </c>
      <c r="C278">
        <f>(_darko_1_!H278+_darko_1_!I278) * 82/25</f>
        <v>2.2959999999999998</v>
      </c>
      <c r="D278">
        <f>_darko_1_!G278 * 82/25</f>
        <v>0.65600000000000014</v>
      </c>
      <c r="E278">
        <f>_darko_1_!K278 * 82/25</f>
        <v>0.32800000000000007</v>
      </c>
      <c r="F278">
        <f>_darko_1_!J278 * 82/25</f>
        <v>0.32800000000000007</v>
      </c>
      <c r="G278">
        <f>_darko_1_!O278*_darko_2_!O278 * 82/25</f>
        <v>1.1148720000000001</v>
      </c>
      <c r="H278">
        <f>_darko_1_!L278 * 82/25</f>
        <v>0.65600000000000014</v>
      </c>
      <c r="I278">
        <f>_darko_1_!N278 * 82/25</f>
        <v>0.98399999999999987</v>
      </c>
      <c r="J278">
        <f>_darko_2_!T278</f>
        <v>0.59799999999999998</v>
      </c>
      <c r="K278">
        <f>_darko_1_!M278 * 82/25</f>
        <v>5.2480000000000011</v>
      </c>
      <c r="L278">
        <f>(_darko_2_!M278*(_darko_2_!L278-_darko_2_!N278) + _darko_2_!O278*_darko_2_!N278)/(_darko_2_!L278)</f>
        <v>0.38291391246092005</v>
      </c>
      <c r="M278">
        <f>INDEX(_raw_predictions_!M$2:M$474,MATCH(A278,_raw_predictions_!A$2:A$474,0))</f>
        <v>0.37872767475643299</v>
      </c>
    </row>
    <row r="279" spans="1:13">
      <c r="A279" t="str">
        <f>_darko_1_!A279</f>
        <v>JT Thor</v>
      </c>
      <c r="B279">
        <f>_darko_1_!F279 * 82/25</f>
        <v>6.2319999999999993</v>
      </c>
      <c r="C279">
        <f>(_darko_1_!H279+_darko_1_!I279) * 82/25</f>
        <v>3.28</v>
      </c>
      <c r="D279">
        <f>_darko_1_!G279 * 82/25</f>
        <v>0.98399999999999987</v>
      </c>
      <c r="E279">
        <f>_darko_1_!K279 * 82/25</f>
        <v>0.65600000000000014</v>
      </c>
      <c r="F279">
        <f>_darko_1_!J279 * 82/25</f>
        <v>0.32800000000000007</v>
      </c>
      <c r="G279">
        <f>_darko_1_!O279*_darko_2_!O279 * 82/25</f>
        <v>1.05616</v>
      </c>
      <c r="H279">
        <f>_darko_1_!L279 * 82/25</f>
        <v>0.98399999999999987</v>
      </c>
      <c r="I279">
        <f>_darko_1_!N279 * 82/25</f>
        <v>0.98399999999999987</v>
      </c>
      <c r="J279">
        <f>_darko_2_!T279</f>
        <v>0.82299999999999995</v>
      </c>
      <c r="K279">
        <f>_darko_1_!M279 * 82/25</f>
        <v>5.5760000000000005</v>
      </c>
      <c r="L279">
        <f>(_darko_2_!M279*(_darko_2_!L279-_darko_2_!N279) + _darko_2_!O279*_darko_2_!N279)/(_darko_2_!L279)</f>
        <v>0.41640831338665424</v>
      </c>
      <c r="M279">
        <f>INDEX(_raw_predictions_!M$2:M$474,MATCH(A279,_raw_predictions_!A$2:A$474,0))</f>
        <v>0.20368889219290501</v>
      </c>
    </row>
    <row r="280" spans="1:13">
      <c r="A280" t="str">
        <f>_darko_1_!A280</f>
        <v>Goga Bitadze</v>
      </c>
      <c r="B280">
        <f>_darko_1_!F280 * 82/25</f>
        <v>5.9039999999999999</v>
      </c>
      <c r="C280">
        <f>(_darko_1_!H280+_darko_1_!I280) * 82/25</f>
        <v>4.5919999999999996</v>
      </c>
      <c r="D280">
        <f>_darko_1_!G280 * 82/25</f>
        <v>0.98399999999999987</v>
      </c>
      <c r="E280">
        <f>_darko_1_!K280 * 82/25</f>
        <v>0.32800000000000007</v>
      </c>
      <c r="F280">
        <f>_darko_1_!J280 * 82/25</f>
        <v>0.98399999999999987</v>
      </c>
      <c r="G280">
        <f>_darko_1_!O280*_darko_2_!O280 * 82/25</f>
        <v>0.34932000000000002</v>
      </c>
      <c r="H280">
        <f>_darko_1_!L280 * 82/25</f>
        <v>0.65600000000000014</v>
      </c>
      <c r="I280">
        <f>_darko_1_!N280 * 82/25</f>
        <v>1.64</v>
      </c>
      <c r="J280">
        <f>_darko_2_!T280</f>
        <v>0.69699999999999995</v>
      </c>
      <c r="K280">
        <f>_darko_1_!M280 * 82/25</f>
        <v>4.2640000000000002</v>
      </c>
      <c r="L280">
        <f>(_darko_2_!M280*(_darko_2_!L280-_darko_2_!N280) + _darko_2_!O280*_darko_2_!N280)/(_darko_2_!L280)</f>
        <v>0.40967642526964559</v>
      </c>
      <c r="M280">
        <f>INDEX(_raw_predictions_!M$2:M$474,MATCH(A280,_raw_predictions_!A$2:A$474,0))</f>
        <v>0.31561395628663402</v>
      </c>
    </row>
    <row r="281" spans="1:13">
      <c r="A281" t="str">
        <f>_darko_1_!A281</f>
        <v>Will Barton</v>
      </c>
      <c r="B281">
        <f>_darko_1_!F281 * 82/25</f>
        <v>5.9039999999999999</v>
      </c>
      <c r="C281">
        <f>(_darko_1_!H281+_darko_1_!I281) * 82/25</f>
        <v>1.9679999999999997</v>
      </c>
      <c r="D281">
        <f>_darko_1_!G281 * 82/25</f>
        <v>1.3120000000000003</v>
      </c>
      <c r="E281">
        <f>_darko_1_!K281 * 82/25</f>
        <v>0.32800000000000007</v>
      </c>
      <c r="F281">
        <f>_darko_1_!J281 * 82/25</f>
        <v>0.32800000000000007</v>
      </c>
      <c r="G281">
        <f>_darko_1_!O281*_darko_2_!O281 * 82/25</f>
        <v>0.66256000000000004</v>
      </c>
      <c r="H281">
        <f>_darko_1_!L281 * 82/25</f>
        <v>0.65600000000000014</v>
      </c>
      <c r="I281">
        <f>_darko_1_!N281 * 82/25</f>
        <v>0.65600000000000014</v>
      </c>
      <c r="J281">
        <f>_darko_2_!T281</f>
        <v>0.60299999999999998</v>
      </c>
      <c r="K281">
        <f>_darko_1_!M281 * 82/25</f>
        <v>5.2480000000000011</v>
      </c>
      <c r="L281">
        <f>(_darko_2_!M281*(_darko_2_!L281-_darko_2_!N281) + _darko_2_!O281*_darko_2_!N281)/(_darko_2_!L281)</f>
        <v>0.53811424341496517</v>
      </c>
      <c r="M281">
        <f>INDEX(_raw_predictions_!M$2:M$474,MATCH(A281,_raw_predictions_!A$2:A$474,0))</f>
        <v>0.19955057712042501</v>
      </c>
    </row>
    <row r="282" spans="1:13">
      <c r="A282" t="str">
        <f>_darko_1_!A282</f>
        <v>Torrey Craig</v>
      </c>
      <c r="B282">
        <f>_darko_1_!F282 * 82/25</f>
        <v>5.9039999999999999</v>
      </c>
      <c r="C282">
        <f>(_darko_1_!H282+_darko_1_!I282) * 82/25</f>
        <v>3.6080000000000001</v>
      </c>
      <c r="D282">
        <f>_darko_1_!G282 * 82/25</f>
        <v>0.98399999999999987</v>
      </c>
      <c r="E282">
        <f>_darko_1_!K282 * 82/25</f>
        <v>0.32800000000000007</v>
      </c>
      <c r="F282">
        <f>_darko_1_!J282 * 82/25</f>
        <v>0.65600000000000014</v>
      </c>
      <c r="G282">
        <f>_darko_1_!O282*_darko_2_!O282 * 82/25</f>
        <v>0.86854400000000009</v>
      </c>
      <c r="H282">
        <f>_darko_1_!L282 * 82/25</f>
        <v>0.65600000000000014</v>
      </c>
      <c r="I282">
        <f>_darko_1_!N282 * 82/25</f>
        <v>0.65600000000000014</v>
      </c>
      <c r="J282">
        <f>_darko_2_!T282</f>
        <v>0.71399999999999997</v>
      </c>
      <c r="K282">
        <f>_darko_1_!M282 * 82/25</f>
        <v>4.5919999999999996</v>
      </c>
      <c r="L282">
        <f>(_darko_2_!M282*(_darko_2_!L282-_darko_2_!N282) + _darko_2_!O282*_darko_2_!N282)/(_darko_2_!L282)</f>
        <v>0.44320119793084672</v>
      </c>
      <c r="M282">
        <f>INDEX(_raw_predictions_!M$2:M$474,MATCH(A282,_raw_predictions_!A$2:A$474,0))</f>
        <v>0.132777272647466</v>
      </c>
    </row>
    <row r="283" spans="1:13">
      <c r="A283" t="str">
        <f>_darko_1_!A283</f>
        <v>David Roddy</v>
      </c>
      <c r="B283">
        <f>_darko_1_!F283 * 82/25</f>
        <v>5.9039999999999999</v>
      </c>
      <c r="C283">
        <f>(_darko_1_!H283+_darko_1_!I283) * 82/25</f>
        <v>2.952</v>
      </c>
      <c r="D283">
        <f>_darko_1_!G283 * 82/25</f>
        <v>0.98399999999999987</v>
      </c>
      <c r="E283">
        <f>_darko_1_!K283 * 82/25</f>
        <v>0.32800000000000007</v>
      </c>
      <c r="F283">
        <f>_darko_1_!J283 * 82/25</f>
        <v>0.32800000000000007</v>
      </c>
      <c r="G283">
        <f>_darko_1_!O283*_darko_2_!O283 * 82/25</f>
        <v>1.1381599999999998</v>
      </c>
      <c r="H283">
        <f>_darko_1_!L283 * 82/25</f>
        <v>0.65600000000000014</v>
      </c>
      <c r="I283">
        <f>_darko_1_!N283 * 82/25</f>
        <v>0.98399999999999987</v>
      </c>
      <c r="J283">
        <f>_darko_2_!T283</f>
        <v>0.71099999999999997</v>
      </c>
      <c r="K283">
        <f>_darko_1_!M283 * 82/25</f>
        <v>5.2480000000000011</v>
      </c>
      <c r="L283">
        <f>(_darko_2_!M283*(_darko_2_!L283-_darko_2_!N283) + _darko_2_!O283*_darko_2_!N283)/(_darko_2_!L283)</f>
        <v>0.40507181295231026</v>
      </c>
      <c r="M283">
        <f>INDEX(_raw_predictions_!M$2:M$474,MATCH(A283,_raw_predictions_!A$2:A$474,0))</f>
        <v>0.114714974096792</v>
      </c>
    </row>
    <row r="284" spans="1:13">
      <c r="A284" t="str">
        <f>_darko_1_!A284</f>
        <v>Bryce McGowens</v>
      </c>
      <c r="B284">
        <f>_darko_1_!F284 * 82/25</f>
        <v>5.9039999999999999</v>
      </c>
      <c r="C284">
        <f>(_darko_1_!H284+_darko_1_!I284) * 82/25</f>
        <v>1.9679999999999997</v>
      </c>
      <c r="D284">
        <f>_darko_1_!G284 * 82/25</f>
        <v>1.3120000000000003</v>
      </c>
      <c r="E284">
        <f>_darko_1_!K284 * 82/25</f>
        <v>0.32800000000000007</v>
      </c>
      <c r="F284">
        <f>_darko_1_!J284 * 82/25</f>
        <v>0</v>
      </c>
      <c r="G284">
        <f>_darko_1_!O284*_darko_2_!O284 * 82/25</f>
        <v>0.63960000000000006</v>
      </c>
      <c r="H284">
        <f>_darko_1_!L284 * 82/25</f>
        <v>0.98399999999999987</v>
      </c>
      <c r="I284">
        <f>_darko_1_!N284 * 82/25</f>
        <v>1.64</v>
      </c>
      <c r="J284">
        <f>_darko_2_!T284</f>
        <v>0.82299999999999995</v>
      </c>
      <c r="K284">
        <f>_darko_1_!M284 * 82/25</f>
        <v>4.5919999999999996</v>
      </c>
      <c r="L284">
        <f>(_darko_2_!M284*(_darko_2_!L284-_darko_2_!N284) + _darko_2_!O284*_darko_2_!N284)/(_darko_2_!L284)</f>
        <v>0.4477356907818511</v>
      </c>
      <c r="M284">
        <f>INDEX(_raw_predictions_!M$2:M$474,MATCH(A284,_raw_predictions_!A$2:A$474,0))</f>
        <v>0.27704983735859601</v>
      </c>
    </row>
    <row r="285" spans="1:13">
      <c r="A285" t="str">
        <f>_darko_1_!A285</f>
        <v>Lindy Waters III</v>
      </c>
      <c r="B285">
        <f>_darko_1_!F285 * 82/25</f>
        <v>5.5760000000000005</v>
      </c>
      <c r="C285">
        <f>(_darko_1_!H285+_darko_1_!I285) * 82/25</f>
        <v>1.9679999999999997</v>
      </c>
      <c r="D285">
        <f>_darko_1_!G285 * 82/25</f>
        <v>0.65600000000000014</v>
      </c>
      <c r="E285">
        <f>_darko_1_!K285 * 82/25</f>
        <v>0.32800000000000007</v>
      </c>
      <c r="F285">
        <f>_darko_1_!J285 * 82/25</f>
        <v>0.32800000000000007</v>
      </c>
      <c r="G285">
        <f>_darko_1_!O285*_darko_2_!O285 * 82/25</f>
        <v>1.3815360000000001</v>
      </c>
      <c r="H285">
        <f>_darko_1_!L285 * 82/25</f>
        <v>0.32800000000000007</v>
      </c>
      <c r="I285">
        <f>_darko_1_!N285 * 82/25</f>
        <v>0.65600000000000014</v>
      </c>
      <c r="J285">
        <f>_darko_2_!T285</f>
        <v>0.81</v>
      </c>
      <c r="K285">
        <f>_darko_1_!M285 * 82/25</f>
        <v>4.5919999999999996</v>
      </c>
      <c r="L285">
        <f>(_darko_2_!M285*(_darko_2_!L285-_darko_2_!N285) + _darko_2_!O285*_darko_2_!N285)/(_darko_2_!L285)</f>
        <v>0.44585394655065258</v>
      </c>
      <c r="M285">
        <f>INDEX(_raw_predictions_!M$2:M$474,MATCH(A285,_raw_predictions_!A$2:A$474,0))</f>
        <v>0.278219370922483</v>
      </c>
    </row>
    <row r="286" spans="1:13">
      <c r="A286" t="str">
        <f>_darko_1_!A286</f>
        <v>Joe Ingles</v>
      </c>
      <c r="B286">
        <f>_darko_1_!F286 * 82/25</f>
        <v>5.5760000000000005</v>
      </c>
      <c r="C286">
        <f>(_darko_1_!H286+_darko_1_!I286) * 82/25</f>
        <v>2.2959999999999998</v>
      </c>
      <c r="D286">
        <f>_darko_1_!G286 * 82/25</f>
        <v>2.2959999999999998</v>
      </c>
      <c r="E286">
        <f>_darko_1_!K286 * 82/25</f>
        <v>0.65600000000000014</v>
      </c>
      <c r="F286">
        <f>_darko_1_!J286 * 82/25</f>
        <v>0</v>
      </c>
      <c r="G286">
        <f>_darko_1_!O286*_darko_2_!O286 * 82/25</f>
        <v>1.3264320000000001</v>
      </c>
      <c r="H286">
        <f>_darko_1_!L286 * 82/25</f>
        <v>0.98399999999999987</v>
      </c>
      <c r="I286">
        <f>_darko_1_!N286 * 82/25</f>
        <v>0.32800000000000007</v>
      </c>
      <c r="J286">
        <f>_darko_2_!T286</f>
        <v>0.7</v>
      </c>
      <c r="K286">
        <f>_darko_1_!M286 * 82/25</f>
        <v>4.2640000000000002</v>
      </c>
      <c r="L286">
        <f>(_darko_2_!M286*(_darko_2_!L286-_darko_2_!N286) + _darko_2_!O286*_darko_2_!N286)/(_darko_2_!L286)</f>
        <v>0.43775304817768407</v>
      </c>
      <c r="M286" t="e">
        <f>INDEX(_raw_predictions_!M$2:M$474,MATCH(A286,_raw_predictions_!A$2:A$474,0))</f>
        <v>#N/A</v>
      </c>
    </row>
    <row r="287" spans="1:13">
      <c r="A287" t="str">
        <f>_darko_1_!A287</f>
        <v>Luka Samanic</v>
      </c>
      <c r="B287">
        <f>_darko_1_!F287 * 82/25</f>
        <v>5.5760000000000005</v>
      </c>
      <c r="C287">
        <f>(_darko_1_!H287+_darko_1_!I287) * 82/25</f>
        <v>2.6239999999999997</v>
      </c>
      <c r="D287">
        <f>_darko_1_!G287 * 82/25</f>
        <v>0.98399999999999987</v>
      </c>
      <c r="E287">
        <f>_darko_1_!K287 * 82/25</f>
        <v>0.32800000000000007</v>
      </c>
      <c r="F287">
        <f>_darko_1_!J287 * 82/25</f>
        <v>0.32800000000000007</v>
      </c>
      <c r="G287">
        <f>_darko_1_!O287*_darko_2_!O287 * 82/25</f>
        <v>0.9551360000000001</v>
      </c>
      <c r="H287">
        <f>_darko_1_!L287 * 82/25</f>
        <v>0.65600000000000014</v>
      </c>
      <c r="I287">
        <f>_darko_1_!N287 * 82/25</f>
        <v>0.98399999999999987</v>
      </c>
      <c r="J287">
        <f>_darko_2_!T287</f>
        <v>0.85899999999999999</v>
      </c>
      <c r="K287">
        <f>_darko_1_!M287 * 82/25</f>
        <v>4.92</v>
      </c>
      <c r="L287">
        <f>(_darko_2_!M287*(_darko_2_!L287-_darko_2_!N287) + _darko_2_!O287*_darko_2_!N287)/(_darko_2_!L287)</f>
        <v>0.41630057397212139</v>
      </c>
      <c r="M287" t="e">
        <f>INDEX(_raw_predictions_!M$2:M$474,MATCH(A287,_raw_predictions_!A$2:A$474,0))</f>
        <v>#N/A</v>
      </c>
    </row>
    <row r="288" spans="1:13">
      <c r="A288" t="str">
        <f>_darko_1_!A288</f>
        <v>Jeenathan Williams</v>
      </c>
      <c r="B288">
        <f>_darko_1_!F288 * 82/25</f>
        <v>5.5760000000000005</v>
      </c>
      <c r="C288">
        <f>(_darko_1_!H288+_darko_1_!I288) * 82/25</f>
        <v>1.9680000000000004</v>
      </c>
      <c r="D288">
        <f>_darko_1_!G288 * 82/25</f>
        <v>0.98399999999999987</v>
      </c>
      <c r="E288">
        <f>_darko_1_!K288 * 82/25</f>
        <v>0.32800000000000007</v>
      </c>
      <c r="F288">
        <f>_darko_1_!J288 * 82/25</f>
        <v>0.32800000000000007</v>
      </c>
      <c r="G288">
        <f>_darko_1_!O288*_darko_2_!O288 * 82/25</f>
        <v>0.33718400000000004</v>
      </c>
      <c r="H288">
        <f>_darko_1_!L288 * 82/25</f>
        <v>0.65600000000000014</v>
      </c>
      <c r="I288">
        <f>_darko_1_!N288 * 82/25</f>
        <v>0.98399999999999987</v>
      </c>
      <c r="J288">
        <f>_darko_2_!T288</f>
        <v>0.73399999999999999</v>
      </c>
      <c r="K288">
        <f>_darko_1_!M288 * 82/25</f>
        <v>4.2640000000000002</v>
      </c>
      <c r="L288">
        <f>(_darko_2_!M288*(_darko_2_!L288-_darko_2_!N288) + _darko_2_!O288*_darko_2_!N288)/(_darko_2_!L288)</f>
        <v>0.48249996947310586</v>
      </c>
      <c r="M288" t="e">
        <f>INDEX(_raw_predictions_!M$2:M$474,MATCH(A288,_raw_predictions_!A$2:A$474,0))</f>
        <v>#N/A</v>
      </c>
    </row>
    <row r="289" spans="1:13">
      <c r="A289" t="str">
        <f>_darko_1_!A289</f>
        <v>Johnny Davis</v>
      </c>
      <c r="B289">
        <f>_darko_1_!F289 * 82/25</f>
        <v>5.5760000000000005</v>
      </c>
      <c r="C289">
        <f>(_darko_1_!H289+_darko_1_!I289) * 82/25</f>
        <v>1.9679999999999997</v>
      </c>
      <c r="D289">
        <f>_darko_1_!G289 * 82/25</f>
        <v>0.98399999999999987</v>
      </c>
      <c r="E289">
        <f>_darko_1_!K289 * 82/25</f>
        <v>0.32800000000000007</v>
      </c>
      <c r="F289">
        <f>_darko_1_!J289 * 82/25</f>
        <v>0.32800000000000007</v>
      </c>
      <c r="G289">
        <f>_darko_1_!O289*_darko_2_!O289 * 82/25</f>
        <v>0.89216000000000006</v>
      </c>
      <c r="H289">
        <f>_darko_1_!L289 * 82/25</f>
        <v>0.65600000000000014</v>
      </c>
      <c r="I289">
        <f>_darko_1_!N289 * 82/25</f>
        <v>0.98399999999999987</v>
      </c>
      <c r="J289">
        <f>_darko_2_!T289</f>
        <v>0.67600000000000005</v>
      </c>
      <c r="K289">
        <f>_darko_1_!M289 * 82/25</f>
        <v>5.2480000000000011</v>
      </c>
      <c r="L289">
        <f>(_darko_2_!M289*(_darko_2_!L289-_darko_2_!N289) + _darko_2_!O289*_darko_2_!N289)/(_darko_2_!L289)</f>
        <v>0.48021195824106289</v>
      </c>
      <c r="M289">
        <f>INDEX(_raw_predictions_!M$2:M$474,MATCH(A289,_raw_predictions_!A$2:A$474,0))</f>
        <v>0.24436592641764901</v>
      </c>
    </row>
    <row r="290" spans="1:13">
      <c r="A290" t="str">
        <f>_darko_1_!A290</f>
        <v>Lonzo Ball</v>
      </c>
      <c r="B290">
        <f>_darko_1_!F290 * 82/25</f>
        <v>5.2480000000000011</v>
      </c>
      <c r="C290">
        <f>(_darko_1_!H290+_darko_1_!I290) * 82/25</f>
        <v>1.9679999999999997</v>
      </c>
      <c r="D290">
        <f>_darko_1_!G290 * 82/25</f>
        <v>1.64</v>
      </c>
      <c r="E290">
        <f>_darko_1_!K290 * 82/25</f>
        <v>0.65600000000000014</v>
      </c>
      <c r="F290">
        <f>_darko_1_!J290 * 82/25</f>
        <v>0.32800000000000007</v>
      </c>
      <c r="G290">
        <f>_darko_1_!O290*_darko_2_!O290 * 82/25</f>
        <v>0.96825600000000012</v>
      </c>
      <c r="H290">
        <f>_darko_1_!L290 * 82/25</f>
        <v>0.65600000000000014</v>
      </c>
      <c r="I290">
        <f>_darko_1_!N290 * 82/25</f>
        <v>0.65600000000000014</v>
      </c>
      <c r="J290">
        <f>_darko_2_!T290</f>
        <v>0.78300000000000003</v>
      </c>
      <c r="K290">
        <f>_darko_1_!M290 * 82/25</f>
        <v>4.5919999999999996</v>
      </c>
      <c r="L290">
        <f>(_darko_2_!M290*(_darko_2_!L290-_darko_2_!N290) + _darko_2_!O290*_darko_2_!N290)/(_darko_2_!L290)</f>
        <v>0.4695448128596002</v>
      </c>
      <c r="M290" t="e">
        <f>INDEX(_raw_predictions_!M$2:M$474,MATCH(A290,_raw_predictions_!A$2:A$474,0))</f>
        <v>#N/A</v>
      </c>
    </row>
    <row r="291" spans="1:13">
      <c r="A291" t="str">
        <f>_darko_1_!A291</f>
        <v>Saben Lee</v>
      </c>
      <c r="B291">
        <f>_darko_1_!F291 * 82/25</f>
        <v>5.2480000000000011</v>
      </c>
      <c r="C291">
        <f>(_darko_1_!H291+_darko_1_!I291) * 82/25</f>
        <v>1.64</v>
      </c>
      <c r="D291">
        <f>_darko_1_!G291 * 82/25</f>
        <v>1.9679999999999997</v>
      </c>
      <c r="E291">
        <f>_darko_1_!K291 * 82/25</f>
        <v>0.65600000000000014</v>
      </c>
      <c r="F291">
        <f>_darko_1_!J291 * 82/25</f>
        <v>0</v>
      </c>
      <c r="G291">
        <f>_darko_1_!O291*_darko_2_!O291 * 82/25</f>
        <v>0.58384000000000003</v>
      </c>
      <c r="H291">
        <f>_darko_1_!L291 * 82/25</f>
        <v>0.98399999999999987</v>
      </c>
      <c r="I291">
        <f>_darko_1_!N291 * 82/25</f>
        <v>1.64</v>
      </c>
      <c r="J291">
        <f>_darko_2_!T291</f>
        <v>0.78300000000000003</v>
      </c>
      <c r="K291">
        <f>_darko_1_!M291 * 82/25</f>
        <v>4.2640000000000002</v>
      </c>
      <c r="L291">
        <f>(_darko_2_!M291*(_darko_2_!L291-_darko_2_!N291) + _darko_2_!O291*_darko_2_!N291)/(_darko_2_!L291)</f>
        <v>0.4583047594677585</v>
      </c>
      <c r="M291">
        <f>INDEX(_raw_predictions_!M$2:M$474,MATCH(A291,_raw_predictions_!A$2:A$474,0))</f>
        <v>0.28641965048816498</v>
      </c>
    </row>
    <row r="292" spans="1:13">
      <c r="A292" t="str">
        <f>_darko_1_!A292</f>
        <v>Jaden Hardy</v>
      </c>
      <c r="B292">
        <f>_darko_1_!F292 * 82/25</f>
        <v>5.2480000000000011</v>
      </c>
      <c r="C292">
        <f>(_darko_1_!H292+_darko_1_!I292) * 82/25</f>
        <v>1.3120000000000003</v>
      </c>
      <c r="D292">
        <f>_darko_1_!G292 * 82/25</f>
        <v>0.98399999999999987</v>
      </c>
      <c r="E292">
        <f>_darko_1_!K292 * 82/25</f>
        <v>0.32800000000000007</v>
      </c>
      <c r="F292">
        <f>_darko_1_!J292 * 82/25</f>
        <v>0</v>
      </c>
      <c r="G292">
        <f>_darko_1_!O292*_darko_2_!O292 * 82/25</f>
        <v>0.77375200000000011</v>
      </c>
      <c r="H292">
        <f>_darko_1_!L292 * 82/25</f>
        <v>0.65600000000000014</v>
      </c>
      <c r="I292">
        <f>_darko_1_!N292 * 82/25</f>
        <v>0.98399999999999987</v>
      </c>
      <c r="J292">
        <f>_darko_2_!T292</f>
        <v>0.68799999999999994</v>
      </c>
      <c r="K292">
        <f>_darko_1_!M292 * 82/25</f>
        <v>4.5919999999999996</v>
      </c>
      <c r="L292">
        <f>(_darko_2_!M292*(_darko_2_!L292-_darko_2_!N292) + _darko_2_!O292*_darko_2_!N292)/(_darko_2_!L292)</f>
        <v>0.40675049504950495</v>
      </c>
      <c r="M292">
        <f>INDEX(_raw_predictions_!M$2:M$474,MATCH(A292,_raw_predictions_!A$2:A$474,0))</f>
        <v>0.156341313441618</v>
      </c>
    </row>
    <row r="293" spans="1:13">
      <c r="A293" t="str">
        <f>_darko_1_!A293</f>
        <v>Shake Milton</v>
      </c>
      <c r="B293">
        <f>_darko_1_!F293 * 82/25</f>
        <v>5.2480000000000011</v>
      </c>
      <c r="C293">
        <f>(_darko_1_!H293+_darko_1_!I293) * 82/25</f>
        <v>1.64</v>
      </c>
      <c r="D293">
        <f>_darko_1_!G293 * 82/25</f>
        <v>1.9679999999999997</v>
      </c>
      <c r="E293">
        <f>_darko_1_!K293 * 82/25</f>
        <v>0.32800000000000007</v>
      </c>
      <c r="F293">
        <f>_darko_1_!J293 * 82/25</f>
        <v>0</v>
      </c>
      <c r="G293">
        <f>_darko_1_!O293*_darko_2_!O293 * 82/25</f>
        <v>0.43164800000000009</v>
      </c>
      <c r="H293">
        <f>_darko_1_!L293 * 82/25</f>
        <v>0.65600000000000014</v>
      </c>
      <c r="I293">
        <f>_darko_1_!N293 * 82/25</f>
        <v>0.98399999999999987</v>
      </c>
      <c r="J293">
        <f>_darko_2_!T293</f>
        <v>0.66100000000000003</v>
      </c>
      <c r="K293">
        <f>_darko_1_!M293 * 82/25</f>
        <v>4.2640000000000002</v>
      </c>
      <c r="L293">
        <f>(_darko_2_!M293*(_darko_2_!L293-_darko_2_!N293) + _darko_2_!O293*_darko_2_!N293)/(_darko_2_!L293)</f>
        <v>0.37989660307119594</v>
      </c>
      <c r="M293">
        <f>INDEX(_raw_predictions_!M$2:M$474,MATCH(A293,_raw_predictions_!A$2:A$474,0))</f>
        <v>0.161853023417737</v>
      </c>
    </row>
    <row r="294" spans="1:13">
      <c r="A294" t="str">
        <f>_darko_1_!A294</f>
        <v>Xavier Cooks</v>
      </c>
      <c r="B294">
        <f>_darko_1_!F294 * 82/25</f>
        <v>5.2480000000000011</v>
      </c>
      <c r="C294">
        <f>(_darko_1_!H294+_darko_1_!I294) * 82/25</f>
        <v>3.6080000000000001</v>
      </c>
      <c r="D294">
        <f>_darko_1_!G294 * 82/25</f>
        <v>0.65600000000000014</v>
      </c>
      <c r="E294">
        <f>_darko_1_!K294 * 82/25</f>
        <v>0.65600000000000014</v>
      </c>
      <c r="F294">
        <f>_darko_1_!J294 * 82/25</f>
        <v>0.32800000000000007</v>
      </c>
      <c r="G294">
        <f>_darko_1_!O294*_darko_2_!O294 * 82/25</f>
        <v>0.23747200000000002</v>
      </c>
      <c r="H294">
        <f>_darko_1_!L294 * 82/25</f>
        <v>0.65600000000000014</v>
      </c>
      <c r="I294">
        <f>_darko_1_!N294 * 82/25</f>
        <v>1.3120000000000003</v>
      </c>
      <c r="J294">
        <f>_darko_2_!T294</f>
        <v>0.84399999999999997</v>
      </c>
      <c r="K294">
        <f>_darko_1_!M294 * 82/25</f>
        <v>3.9359999999999995</v>
      </c>
      <c r="L294">
        <f>(_darko_2_!M294*(_darko_2_!L294-_darko_2_!N294) + _darko_2_!O294*_darko_2_!N294)/(_darko_2_!L294)</f>
        <v>0.40911373827965752</v>
      </c>
      <c r="M294" t="e">
        <f>INDEX(_raw_predictions_!M$2:M$474,MATCH(A294,_raw_predictions_!A$2:A$474,0))</f>
        <v>#N/A</v>
      </c>
    </row>
    <row r="295" spans="1:13">
      <c r="A295" t="str">
        <f>_darko_1_!A295</f>
        <v>Simone Fontecchio</v>
      </c>
      <c r="B295">
        <f>_darko_1_!F295 * 82/25</f>
        <v>5.2480000000000011</v>
      </c>
      <c r="C295">
        <f>(_darko_1_!H295+_darko_1_!I295) * 82/25</f>
        <v>1.64</v>
      </c>
      <c r="D295">
        <f>_darko_1_!G295 * 82/25</f>
        <v>0.65600000000000014</v>
      </c>
      <c r="E295">
        <f>_darko_1_!K295 * 82/25</f>
        <v>0.32800000000000007</v>
      </c>
      <c r="F295">
        <f>_darko_1_!J295 * 82/25</f>
        <v>0</v>
      </c>
      <c r="G295">
        <f>_darko_1_!O295*_darko_2_!O295 * 82/25</f>
        <v>1.1129039999999999</v>
      </c>
      <c r="H295">
        <f>_darko_1_!L295 * 82/25</f>
        <v>0.65600000000000014</v>
      </c>
      <c r="I295">
        <f>_darko_1_!N295 * 82/25</f>
        <v>0.98399999999999987</v>
      </c>
      <c r="J295">
        <f>_darko_2_!T295</f>
        <v>0.82</v>
      </c>
      <c r="K295">
        <f>_darko_1_!M295 * 82/25</f>
        <v>4.92</v>
      </c>
      <c r="L295">
        <f>(_darko_2_!M295*(_darko_2_!L295-_darko_2_!N295) + _darko_2_!O295*_darko_2_!N295)/(_darko_2_!L295)</f>
        <v>0.40741165008003344</v>
      </c>
      <c r="M295">
        <f>INDEX(_raw_predictions_!M$2:M$474,MATCH(A295,_raw_predictions_!A$2:A$474,0))</f>
        <v>0.23215426669018299</v>
      </c>
    </row>
    <row r="296" spans="1:13">
      <c r="A296" t="str">
        <f>_darko_1_!A296</f>
        <v>Boban Marjanovic</v>
      </c>
      <c r="B296">
        <f>_darko_1_!F296 * 82/25</f>
        <v>4.92</v>
      </c>
      <c r="C296">
        <f>(_darko_1_!H296+_darko_1_!I296) * 82/25</f>
        <v>3.28</v>
      </c>
      <c r="D296">
        <f>_darko_1_!G296 * 82/25</f>
        <v>0.65600000000000014</v>
      </c>
      <c r="E296">
        <f>_darko_1_!K296 * 82/25</f>
        <v>0.32800000000000007</v>
      </c>
      <c r="F296">
        <f>_darko_1_!J296 * 82/25</f>
        <v>0.32800000000000007</v>
      </c>
      <c r="G296">
        <f>_darko_1_!O296*_darko_2_!O296 * 82/25</f>
        <v>0.110536</v>
      </c>
      <c r="H296">
        <f>_darko_1_!L296 * 82/25</f>
        <v>0.65600000000000014</v>
      </c>
      <c r="I296">
        <f>_darko_1_!N296 * 82/25</f>
        <v>0.98399999999999987</v>
      </c>
      <c r="J296">
        <f>_darko_2_!T296</f>
        <v>0.80600000000000005</v>
      </c>
      <c r="K296">
        <f>_darko_1_!M296 * 82/25</f>
        <v>3.28</v>
      </c>
      <c r="L296">
        <f>(_darko_2_!M296*(_darko_2_!L296-_darko_2_!N296) + _darko_2_!O296*_darko_2_!N296)/(_darko_2_!L296)</f>
        <v>0.45902688271036646</v>
      </c>
      <c r="M296">
        <f>INDEX(_raw_predictions_!M$2:M$474,MATCH(A296,_raw_predictions_!A$2:A$474,0))</f>
        <v>0.36774501319081698</v>
      </c>
    </row>
    <row r="297" spans="1:13">
      <c r="A297" t="str">
        <f>_darko_1_!A297</f>
        <v>Tre Mann</v>
      </c>
      <c r="B297">
        <f>_darko_1_!F297 * 82/25</f>
        <v>4.92</v>
      </c>
      <c r="C297">
        <f>(_darko_1_!H297+_darko_1_!I297) * 82/25</f>
        <v>1.64</v>
      </c>
      <c r="D297">
        <f>_darko_1_!G297 * 82/25</f>
        <v>1.3120000000000003</v>
      </c>
      <c r="E297">
        <f>_darko_1_!K297 * 82/25</f>
        <v>0.32800000000000007</v>
      </c>
      <c r="F297">
        <f>_darko_1_!J297 * 82/25</f>
        <v>0</v>
      </c>
      <c r="G297">
        <f>_darko_1_!O297*_darko_2_!O297 * 82/25</f>
        <v>0.63369600000000004</v>
      </c>
      <c r="H297">
        <f>_darko_1_!L297 * 82/25</f>
        <v>0.65600000000000014</v>
      </c>
      <c r="I297">
        <f>_darko_1_!N297 * 82/25</f>
        <v>0.65600000000000014</v>
      </c>
      <c r="J297">
        <f>_darko_2_!T297</f>
        <v>0.61199999999999999</v>
      </c>
      <c r="K297">
        <f>_darko_1_!M297 * 82/25</f>
        <v>4.5919999999999996</v>
      </c>
      <c r="L297">
        <f>(_darko_2_!M297*(_darko_2_!L297-_darko_2_!N297) + _darko_2_!O297*_darko_2_!N297)/(_darko_2_!L297)</f>
        <v>0.53601875991447678</v>
      </c>
      <c r="M297">
        <f>INDEX(_raw_predictions_!M$2:M$474,MATCH(A297,_raw_predictions_!A$2:A$474,0))</f>
        <v>0.12687605270042501</v>
      </c>
    </row>
    <row r="298" spans="1:13">
      <c r="A298" t="str">
        <f>_darko_1_!A298</f>
        <v>Quenton Jackson</v>
      </c>
      <c r="B298">
        <f>_darko_1_!F298 * 82/25</f>
        <v>4.92</v>
      </c>
      <c r="C298">
        <f>(_darko_1_!H298+_darko_1_!I298) * 82/25</f>
        <v>1.3120000000000003</v>
      </c>
      <c r="D298">
        <f>_darko_1_!G298 * 82/25</f>
        <v>1.3120000000000003</v>
      </c>
      <c r="E298">
        <f>_darko_1_!K298 * 82/25</f>
        <v>0.32800000000000007</v>
      </c>
      <c r="F298">
        <f>_darko_1_!J298 * 82/25</f>
        <v>0</v>
      </c>
      <c r="G298">
        <f>_darko_1_!O298*_darko_2_!O298 * 82/25</f>
        <v>0.32472000000000001</v>
      </c>
      <c r="H298">
        <f>_darko_1_!L298 * 82/25</f>
        <v>0.65600000000000014</v>
      </c>
      <c r="I298">
        <f>_darko_1_!N298 * 82/25</f>
        <v>1.3120000000000003</v>
      </c>
      <c r="J298">
        <f>_darko_2_!T298</f>
        <v>0.71299999999999997</v>
      </c>
      <c r="K298">
        <f>_darko_1_!M298 * 82/25</f>
        <v>3.9359999999999995</v>
      </c>
      <c r="L298">
        <f>(_darko_2_!M298*(_darko_2_!L298-_darko_2_!N298) + _darko_2_!O298*_darko_2_!N298)/(_darko_2_!L298)</f>
        <v>0.39252475006096077</v>
      </c>
      <c r="M298" t="e">
        <f>INDEX(_raw_predictions_!M$2:M$474,MATCH(A298,_raw_predictions_!A$2:A$474,0))</f>
        <v>#N/A</v>
      </c>
    </row>
    <row r="299" spans="1:13">
      <c r="A299" t="str">
        <f>_darko_1_!A299</f>
        <v>Jacob Gilyard</v>
      </c>
      <c r="B299">
        <f>_darko_1_!F299 * 82/25</f>
        <v>4.92</v>
      </c>
      <c r="C299">
        <f>(_darko_1_!H299+_darko_1_!I299) * 82/25</f>
        <v>0.98399999999999987</v>
      </c>
      <c r="D299">
        <f>_darko_1_!G299 * 82/25</f>
        <v>2.2959999999999998</v>
      </c>
      <c r="E299">
        <f>_darko_1_!K299 * 82/25</f>
        <v>0.65600000000000014</v>
      </c>
      <c r="F299">
        <f>_darko_1_!J299 * 82/25</f>
        <v>0</v>
      </c>
      <c r="G299">
        <f>_darko_1_!O299*_darko_2_!O299 * 82/25</f>
        <v>0.98400000000000021</v>
      </c>
      <c r="H299">
        <f>_darko_1_!L299 * 82/25</f>
        <v>0.98399999999999987</v>
      </c>
      <c r="I299">
        <f>_darko_1_!N299 * 82/25</f>
        <v>0.65600000000000014</v>
      </c>
      <c r="J299">
        <f>_darko_2_!T299</f>
        <v>0.79700000000000004</v>
      </c>
      <c r="K299">
        <f>_darko_1_!M299 * 82/25</f>
        <v>3.9359999999999995</v>
      </c>
      <c r="L299">
        <f>(_darko_2_!M299*(_darko_2_!L299-_darko_2_!N299) + _darko_2_!O299*_darko_2_!N299)/(_darko_2_!L299)</f>
        <v>0.45141619648191167</v>
      </c>
      <c r="M299" t="e">
        <f>INDEX(_raw_predictions_!M$2:M$474,MATCH(A299,_raw_predictions_!A$2:A$474,0))</f>
        <v>#N/A</v>
      </c>
    </row>
    <row r="300" spans="1:13">
      <c r="A300" t="str">
        <f>_darko_1_!A300</f>
        <v>Dyson Daniels</v>
      </c>
      <c r="B300">
        <f>_darko_1_!F300 * 82/25</f>
        <v>4.5919999999999996</v>
      </c>
      <c r="C300">
        <f>(_darko_1_!H300+_darko_1_!I300) * 82/25</f>
        <v>3.28</v>
      </c>
      <c r="D300">
        <f>_darko_1_!G300 * 82/25</f>
        <v>2.2959999999999998</v>
      </c>
      <c r="E300">
        <f>_darko_1_!K300 * 82/25</f>
        <v>0.65600000000000014</v>
      </c>
      <c r="F300">
        <f>_darko_1_!J300 * 82/25</f>
        <v>0.32800000000000007</v>
      </c>
      <c r="G300">
        <f>_darko_1_!O300*_darko_2_!O300 * 82/25</f>
        <v>0.70257599999999998</v>
      </c>
      <c r="H300">
        <f>_darko_1_!L300 * 82/25</f>
        <v>0.98399999999999987</v>
      </c>
      <c r="I300">
        <f>_darko_1_!N300 * 82/25</f>
        <v>0.98399999999999987</v>
      </c>
      <c r="J300">
        <f>_darko_2_!T300</f>
        <v>0.65400000000000003</v>
      </c>
      <c r="K300">
        <f>_darko_1_!M300 * 82/25</f>
        <v>3.9359999999999995</v>
      </c>
      <c r="L300">
        <f>(_darko_2_!M300*(_darko_2_!L300-_darko_2_!N300) + _darko_2_!O300*_darko_2_!N300)/(_darko_2_!L300)</f>
        <v>0.39788308576904641</v>
      </c>
      <c r="M300">
        <f>INDEX(_raw_predictions_!M$2:M$474,MATCH(A300,_raw_predictions_!A$2:A$474,0))</f>
        <v>0.15770601976510801</v>
      </c>
    </row>
    <row r="301" spans="1:13">
      <c r="A301" t="str">
        <f>_darko_1_!A301</f>
        <v>Isaiah Roby</v>
      </c>
      <c r="B301">
        <f>_darko_1_!F301 * 82/25</f>
        <v>4.5919999999999996</v>
      </c>
      <c r="C301">
        <f>(_darko_1_!H301+_darko_1_!I301) * 82/25</f>
        <v>2.6240000000000006</v>
      </c>
      <c r="D301">
        <f>_darko_1_!G301 * 82/25</f>
        <v>0.98399999999999987</v>
      </c>
      <c r="E301">
        <f>_darko_1_!K301 * 82/25</f>
        <v>0.32800000000000007</v>
      </c>
      <c r="F301">
        <f>_darko_1_!J301 * 82/25</f>
        <v>0.32800000000000007</v>
      </c>
      <c r="G301">
        <f>_darko_1_!O301*_darko_2_!O301 * 82/25</f>
        <v>0.53464</v>
      </c>
      <c r="H301">
        <f>_darko_1_!L301 * 82/25</f>
        <v>0.65600000000000014</v>
      </c>
      <c r="I301">
        <f>_darko_1_!N301 * 82/25</f>
        <v>0.98399999999999987</v>
      </c>
      <c r="J301">
        <f>_darko_2_!T301</f>
        <v>0.74399999999999999</v>
      </c>
      <c r="K301">
        <f>_darko_1_!M301 * 82/25</f>
        <v>3.6080000000000001</v>
      </c>
      <c r="L301">
        <f>(_darko_2_!M301*(_darko_2_!L301-_darko_2_!N301) + _darko_2_!O301*_darko_2_!N301)/(_darko_2_!L301)</f>
        <v>0.49136953807740319</v>
      </c>
      <c r="M301">
        <f>INDEX(_raw_predictions_!M$2:M$474,MATCH(A301,_raw_predictions_!A$2:A$474,0))</f>
        <v>0.257376290688132</v>
      </c>
    </row>
    <row r="302" spans="1:13">
      <c r="A302" t="str">
        <f>_darko_1_!A302</f>
        <v>Brandon Boston Jr.</v>
      </c>
      <c r="B302">
        <f>_darko_1_!F302 * 82/25</f>
        <v>4.5919999999999996</v>
      </c>
      <c r="C302">
        <f>(_darko_1_!H302+_darko_1_!I302) * 82/25</f>
        <v>1.3120000000000003</v>
      </c>
      <c r="D302">
        <f>_darko_1_!G302 * 82/25</f>
        <v>0.65600000000000014</v>
      </c>
      <c r="E302">
        <f>_darko_1_!K302 * 82/25</f>
        <v>0.32800000000000007</v>
      </c>
      <c r="F302">
        <f>_darko_1_!J302 * 82/25</f>
        <v>0</v>
      </c>
      <c r="G302">
        <f>_darko_1_!O302*_darko_2_!O302 * 82/25</f>
        <v>0.29323199999999994</v>
      </c>
      <c r="H302">
        <f>_darko_1_!L302 * 82/25</f>
        <v>0.32800000000000007</v>
      </c>
      <c r="I302">
        <f>_darko_1_!N302 * 82/25</f>
        <v>1.3120000000000003</v>
      </c>
      <c r="J302">
        <f>_darko_2_!T302</f>
        <v>0.755</v>
      </c>
      <c r="K302">
        <f>_darko_1_!M302 * 82/25</f>
        <v>4.2640000000000002</v>
      </c>
      <c r="L302">
        <f>(_darko_2_!M302*(_darko_2_!L302-_darko_2_!N302) + _darko_2_!O302*_darko_2_!N302)/(_darko_2_!L302)</f>
        <v>0.4597086345939933</v>
      </c>
      <c r="M302" t="e">
        <f>INDEX(_raw_predictions_!M$2:M$474,MATCH(A302,_raw_predictions_!A$2:A$474,0))</f>
        <v>#N/A</v>
      </c>
    </row>
    <row r="303" spans="1:13">
      <c r="A303" t="str">
        <f>_darko_1_!A303</f>
        <v>Isaiah Hartenstein</v>
      </c>
      <c r="B303">
        <f>_darko_1_!F303 * 82/25</f>
        <v>4.2640000000000002</v>
      </c>
      <c r="C303">
        <f>(_darko_1_!H303+_darko_1_!I303) * 82/25</f>
        <v>5.9039999999999999</v>
      </c>
      <c r="D303">
        <f>_darko_1_!G303 * 82/25</f>
        <v>1.3120000000000003</v>
      </c>
      <c r="E303">
        <f>_darko_1_!K303 * 82/25</f>
        <v>0.65600000000000014</v>
      </c>
      <c r="F303">
        <f>_darko_1_!J303 * 82/25</f>
        <v>0.98399999999999987</v>
      </c>
      <c r="G303">
        <f>_darko_1_!O303*_darko_2_!O303 * 82/25</f>
        <v>6.7568000000000003E-2</v>
      </c>
      <c r="H303">
        <f>_darko_1_!L303 * 82/25</f>
        <v>0.98399999999999987</v>
      </c>
      <c r="I303">
        <f>_darko_1_!N303 * 82/25</f>
        <v>0.98399999999999987</v>
      </c>
      <c r="J303">
        <f>_darko_2_!T303</f>
        <v>0.61</v>
      </c>
      <c r="K303">
        <f>_darko_1_!M303 * 82/25</f>
        <v>3.28</v>
      </c>
      <c r="L303">
        <f>(_darko_2_!M303*(_darko_2_!L303-_darko_2_!N303) + _darko_2_!O303*_darko_2_!N303)/(_darko_2_!L303)</f>
        <v>0.58552281813381613</v>
      </c>
      <c r="M303">
        <f>INDEX(_raw_predictions_!M$2:M$474,MATCH(A303,_raw_predictions_!A$2:A$474,0))</f>
        <v>0.16255094704713899</v>
      </c>
    </row>
    <row r="304" spans="1:13">
      <c r="A304" t="str">
        <f>_darko_1_!A304</f>
        <v>Jae Crowder</v>
      </c>
      <c r="B304">
        <f>_darko_1_!F304 * 82/25</f>
        <v>4.2640000000000002</v>
      </c>
      <c r="C304">
        <f>(_darko_1_!H304+_darko_1_!I304) * 82/25</f>
        <v>2.2959999999999998</v>
      </c>
      <c r="D304">
        <f>_darko_1_!G304 * 82/25</f>
        <v>0.98399999999999987</v>
      </c>
      <c r="E304">
        <f>_darko_1_!K304 * 82/25</f>
        <v>0.32800000000000007</v>
      </c>
      <c r="F304">
        <f>_darko_1_!J304 * 82/25</f>
        <v>0.32800000000000007</v>
      </c>
      <c r="G304">
        <f>_darko_1_!O304*_darko_2_!O304 * 82/25</f>
        <v>0.43689600000000001</v>
      </c>
      <c r="H304">
        <f>_darko_1_!L304 * 82/25</f>
        <v>0.32800000000000007</v>
      </c>
      <c r="I304">
        <f>_darko_1_!N304 * 82/25</f>
        <v>0.65600000000000014</v>
      </c>
      <c r="J304">
        <f>_darko_2_!T304</f>
        <v>0.67800000000000005</v>
      </c>
      <c r="K304">
        <f>_darko_1_!M304 * 82/25</f>
        <v>3.6080000000000001</v>
      </c>
      <c r="L304">
        <f>(_darko_2_!M304*(_darko_2_!L304-_darko_2_!N304) + _darko_2_!O304*_darko_2_!N304)/(_darko_2_!L304)</f>
        <v>0.58008124325782096</v>
      </c>
      <c r="M304" t="e">
        <f>INDEX(_raw_predictions_!M$2:M$474,MATCH(A304,_raw_predictions_!A$2:A$474,0))</f>
        <v>#N/A</v>
      </c>
    </row>
    <row r="305" spans="1:13">
      <c r="A305" t="str">
        <f>_darko_1_!A305</f>
        <v>Edmond Sumner</v>
      </c>
      <c r="B305">
        <f>_darko_1_!F305 * 82/25</f>
        <v>4.2640000000000002</v>
      </c>
      <c r="C305">
        <f>(_darko_1_!H305+_darko_1_!I305) * 82/25</f>
        <v>1.3120000000000003</v>
      </c>
      <c r="D305">
        <f>_darko_1_!G305 * 82/25</f>
        <v>0.65600000000000014</v>
      </c>
      <c r="E305">
        <f>_darko_1_!K305 * 82/25</f>
        <v>0.32800000000000007</v>
      </c>
      <c r="F305">
        <f>_darko_1_!J305 * 82/25</f>
        <v>0</v>
      </c>
      <c r="G305">
        <f>_darko_1_!O305*_darko_2_!O305 * 82/25</f>
        <v>0.350304</v>
      </c>
      <c r="H305">
        <f>_darko_1_!L305 * 82/25</f>
        <v>0.65600000000000014</v>
      </c>
      <c r="I305">
        <f>_darko_1_!N305 * 82/25</f>
        <v>1.3120000000000003</v>
      </c>
      <c r="J305">
        <f>_darko_2_!T305</f>
        <v>0.81200000000000006</v>
      </c>
      <c r="K305">
        <f>_darko_1_!M305 * 82/25</f>
        <v>3.28</v>
      </c>
      <c r="L305">
        <f>(_darko_2_!M305*(_darko_2_!L305-_darko_2_!N305) + _darko_2_!O305*_darko_2_!N305)/(_darko_2_!L305)</f>
        <v>0.41926838795100957</v>
      </c>
      <c r="M305">
        <f>INDEX(_raw_predictions_!M$2:M$474,MATCH(A305,_raw_predictions_!A$2:A$474,0))</f>
        <v>0.22511404655344799</v>
      </c>
    </row>
    <row r="306" spans="1:13">
      <c r="A306" t="str">
        <f>_darko_1_!A306</f>
        <v>Mike Muscala</v>
      </c>
      <c r="B306">
        <f>_darko_1_!F306 * 82/25</f>
        <v>3.9359999999999995</v>
      </c>
      <c r="C306">
        <f>(_darko_1_!H306+_darko_1_!I306) * 82/25</f>
        <v>1.9679999999999997</v>
      </c>
      <c r="D306">
        <f>_darko_1_!G306 * 82/25</f>
        <v>0.32800000000000007</v>
      </c>
      <c r="E306">
        <f>_darko_1_!K306 * 82/25</f>
        <v>0.32800000000000007</v>
      </c>
      <c r="F306">
        <f>_darko_1_!J306 * 82/25</f>
        <v>0.32800000000000007</v>
      </c>
      <c r="G306">
        <f>_darko_1_!O306*_darko_2_!O306 * 82/25</f>
        <v>0.371952</v>
      </c>
      <c r="H306">
        <f>_darko_1_!L306 * 82/25</f>
        <v>0.32800000000000007</v>
      </c>
      <c r="I306">
        <f>_darko_1_!N306 * 82/25</f>
        <v>0.65600000000000014</v>
      </c>
      <c r="J306">
        <f>_darko_2_!T306</f>
        <v>0.629</v>
      </c>
      <c r="K306">
        <f>_darko_1_!M306 * 82/25</f>
        <v>2.952</v>
      </c>
      <c r="L306">
        <f>(_darko_2_!M306*(_darko_2_!L306-_darko_2_!N306) + _darko_2_!O306*_darko_2_!N306)/(_darko_2_!L306)</f>
        <v>0.50949811916029597</v>
      </c>
      <c r="M306">
        <f>INDEX(_raw_predictions_!M$2:M$474,MATCH(A306,_raw_predictions_!A$2:A$474,0))</f>
        <v>0.23212045714160201</v>
      </c>
    </row>
    <row r="307" spans="1:13">
      <c r="A307" t="str">
        <f>_darko_1_!A307</f>
        <v>Obi Toppin</v>
      </c>
      <c r="B307">
        <f>_darko_1_!F307 * 82/25</f>
        <v>3.9359999999999995</v>
      </c>
      <c r="C307">
        <f>(_darko_1_!H307+_darko_1_!I307) * 82/25</f>
        <v>1.64</v>
      </c>
      <c r="D307">
        <f>_darko_1_!G307 * 82/25</f>
        <v>0.65600000000000014</v>
      </c>
      <c r="E307">
        <f>_darko_1_!K307 * 82/25</f>
        <v>0.32800000000000007</v>
      </c>
      <c r="F307">
        <f>_darko_1_!J307 * 82/25</f>
        <v>0</v>
      </c>
      <c r="G307">
        <f>_darko_1_!O307*_darko_2_!O307 * 82/25</f>
        <v>0.67043199999999981</v>
      </c>
      <c r="H307">
        <f>_darko_1_!L307 * 82/25</f>
        <v>0.32800000000000007</v>
      </c>
      <c r="I307">
        <f>_darko_1_!N307 * 82/25</f>
        <v>0.65600000000000014</v>
      </c>
      <c r="J307">
        <f>_darko_2_!T307</f>
        <v>0.628</v>
      </c>
      <c r="K307">
        <f>_darko_1_!M307 * 82/25</f>
        <v>3.28</v>
      </c>
      <c r="L307">
        <f>(_darko_2_!M307*(_darko_2_!L307-_darko_2_!N307) + _darko_2_!O307*_darko_2_!N307)/(_darko_2_!L307)</f>
        <v>0.4900298914809279</v>
      </c>
      <c r="M307">
        <f>INDEX(_raw_predictions_!M$2:M$474,MATCH(A307,_raw_predictions_!A$2:A$474,0))</f>
        <v>0.13479566135899201</v>
      </c>
    </row>
    <row r="308" spans="1:13">
      <c r="A308" t="str">
        <f>_darko_1_!A308</f>
        <v>Cody Martin</v>
      </c>
      <c r="B308">
        <f>_darko_1_!F308 * 82/25</f>
        <v>3.9359999999999995</v>
      </c>
      <c r="C308">
        <f>(_darko_1_!H308+_darko_1_!I308) * 82/25</f>
        <v>2.2959999999999998</v>
      </c>
      <c r="D308">
        <f>_darko_1_!G308 * 82/25</f>
        <v>0.98399999999999987</v>
      </c>
      <c r="E308">
        <f>_darko_1_!K308 * 82/25</f>
        <v>0.65600000000000014</v>
      </c>
      <c r="F308">
        <f>_darko_1_!J308 * 82/25</f>
        <v>0.32800000000000007</v>
      </c>
      <c r="G308">
        <f>_darko_1_!O308*_darko_2_!O308 * 82/25</f>
        <v>0.37523200000000001</v>
      </c>
      <c r="H308">
        <f>_darko_1_!L308 * 82/25</f>
        <v>0.32800000000000007</v>
      </c>
      <c r="I308">
        <f>_darko_1_!N308 * 82/25</f>
        <v>0.65600000000000014</v>
      </c>
      <c r="J308">
        <f>_darko_2_!T308</f>
        <v>0.65600000000000003</v>
      </c>
      <c r="K308">
        <f>_darko_1_!M308 * 82/25</f>
        <v>3.28</v>
      </c>
      <c r="L308">
        <f>(_darko_2_!M308*(_darko_2_!L308-_darko_2_!N308) + _darko_2_!O308*_darko_2_!N308)/(_darko_2_!L308)</f>
        <v>0.54590557462202016</v>
      </c>
      <c r="M308">
        <f>INDEX(_raw_predictions_!M$2:M$474,MATCH(A308,_raw_predictions_!A$2:A$474,0))</f>
        <v>0.31236244471230301</v>
      </c>
    </row>
    <row r="309" spans="1:13">
      <c r="A309" t="str">
        <f>_darko_1_!A309</f>
        <v>Justise Winslow</v>
      </c>
      <c r="B309">
        <f>_darko_1_!F309 * 82/25</f>
        <v>3.9359999999999995</v>
      </c>
      <c r="C309">
        <f>(_darko_1_!H309+_darko_1_!I309) * 82/25</f>
        <v>2.6240000000000006</v>
      </c>
      <c r="D309">
        <f>_darko_1_!G309 * 82/25</f>
        <v>1.3120000000000003</v>
      </c>
      <c r="E309">
        <f>_darko_1_!K309 * 82/25</f>
        <v>0.32800000000000007</v>
      </c>
      <c r="F309">
        <f>_darko_1_!J309 * 82/25</f>
        <v>0.32800000000000007</v>
      </c>
      <c r="G309">
        <f>_darko_1_!O309*_darko_2_!O309 * 82/25</f>
        <v>0.39884799999999998</v>
      </c>
      <c r="H309">
        <f>_darko_1_!L309 * 82/25</f>
        <v>0.65600000000000014</v>
      </c>
      <c r="I309">
        <f>_darko_1_!N309 * 82/25</f>
        <v>0.65600000000000014</v>
      </c>
      <c r="J309">
        <f>_darko_2_!T309</f>
        <v>0.73299999999999998</v>
      </c>
      <c r="K309">
        <f>_darko_1_!M309 * 82/25</f>
        <v>3.6080000000000001</v>
      </c>
      <c r="L309">
        <f>(_darko_2_!M309*(_darko_2_!L309-_darko_2_!N309) + _darko_2_!O309*_darko_2_!N309)/(_darko_2_!L309)</f>
        <v>0.4438538951421801</v>
      </c>
      <c r="M309">
        <f>INDEX(_raw_predictions_!M$2:M$474,MATCH(A309,_raw_predictions_!A$2:A$474,0))</f>
        <v>0.43663282871776099</v>
      </c>
    </row>
    <row r="310" spans="1:13">
      <c r="A310" t="str">
        <f>_darko_1_!A310</f>
        <v>Haywood Highsmith</v>
      </c>
      <c r="B310">
        <f>_darko_1_!F310 * 82/25</f>
        <v>3.9359999999999995</v>
      </c>
      <c r="C310">
        <f>(_darko_1_!H310+_darko_1_!I310) * 82/25</f>
        <v>2.6240000000000006</v>
      </c>
      <c r="D310">
        <f>_darko_1_!G310 * 82/25</f>
        <v>0.65600000000000014</v>
      </c>
      <c r="E310">
        <f>_darko_1_!K310 * 82/25</f>
        <v>0.32800000000000007</v>
      </c>
      <c r="F310">
        <f>_darko_1_!J310 * 82/25</f>
        <v>0.32800000000000007</v>
      </c>
      <c r="G310">
        <f>_darko_1_!O310*_darko_2_!O310 * 82/25</f>
        <v>0.52644000000000002</v>
      </c>
      <c r="H310">
        <f>_darko_1_!L310 * 82/25</f>
        <v>0.65600000000000014</v>
      </c>
      <c r="I310">
        <f>_darko_1_!N310 * 82/25</f>
        <v>0.65600000000000014</v>
      </c>
      <c r="J310">
        <f>_darko_2_!T310</f>
        <v>0.73099999999999998</v>
      </c>
      <c r="K310">
        <f>_darko_1_!M310 * 82/25</f>
        <v>2.952</v>
      </c>
      <c r="L310">
        <f>(_darko_2_!M310*(_darko_2_!L310-_darko_2_!N310) + _darko_2_!O310*_darko_2_!N310)/(_darko_2_!L310)</f>
        <v>0.39993178616445463</v>
      </c>
      <c r="M310">
        <f>INDEX(_raw_predictions_!M$2:M$474,MATCH(A310,_raw_predictions_!A$2:A$474,0))</f>
        <v>0.29011453929252801</v>
      </c>
    </row>
    <row r="311" spans="1:13">
      <c r="A311" t="str">
        <f>_darko_1_!A311</f>
        <v>Troy Brown Jr.</v>
      </c>
      <c r="B311">
        <f>_darko_1_!F311 * 82/25</f>
        <v>3.9359999999999995</v>
      </c>
      <c r="C311">
        <f>(_darko_1_!H311+_darko_1_!I311) * 82/25</f>
        <v>2.2959999999999998</v>
      </c>
      <c r="D311">
        <f>_darko_1_!G311 * 82/25</f>
        <v>0.98399999999999987</v>
      </c>
      <c r="E311">
        <f>_darko_1_!K311 * 82/25</f>
        <v>0.32800000000000007</v>
      </c>
      <c r="F311">
        <f>_darko_1_!J311 * 82/25</f>
        <v>0</v>
      </c>
      <c r="G311">
        <f>_darko_1_!O311*_darko_2_!O311 * 82/25</f>
        <v>0.81967199999999996</v>
      </c>
      <c r="H311">
        <f>_darko_1_!L311 * 82/25</f>
        <v>0.32800000000000007</v>
      </c>
      <c r="I311">
        <f>_darko_1_!N311 * 82/25</f>
        <v>0.32800000000000007</v>
      </c>
      <c r="J311">
        <f>_darko_2_!T311</f>
        <v>0.76</v>
      </c>
      <c r="K311">
        <f>_darko_1_!M311 * 82/25</f>
        <v>3.6080000000000001</v>
      </c>
      <c r="L311">
        <f>(_darko_2_!M311*(_darko_2_!L311-_darko_2_!N311) + _darko_2_!O311*_darko_2_!N311)/(_darko_2_!L311)</f>
        <v>0.37990134421507438</v>
      </c>
      <c r="M311">
        <f>INDEX(_raw_predictions_!M$2:M$474,MATCH(A311,_raw_predictions_!A$2:A$474,0))</f>
        <v>0.160604455057243</v>
      </c>
    </row>
    <row r="312" spans="1:13">
      <c r="A312" t="str">
        <f>_darko_1_!A312</f>
        <v>Jordan Goodwin</v>
      </c>
      <c r="B312">
        <f>_darko_1_!F312 * 82/25</f>
        <v>3.9359999999999995</v>
      </c>
      <c r="C312">
        <f>(_darko_1_!H312+_darko_1_!I312) * 82/25</f>
        <v>1.64</v>
      </c>
      <c r="D312">
        <f>_darko_1_!G312 * 82/25</f>
        <v>1.3120000000000003</v>
      </c>
      <c r="E312">
        <f>_darko_1_!K312 * 82/25</f>
        <v>0.32800000000000007</v>
      </c>
      <c r="F312">
        <f>_darko_1_!J312 * 82/25</f>
        <v>0.32800000000000007</v>
      </c>
      <c r="G312">
        <f>_darko_1_!O312*_darko_2_!O312 * 82/25</f>
        <v>0.45657599999999993</v>
      </c>
      <c r="H312">
        <f>_darko_1_!L312 * 82/25</f>
        <v>0.65600000000000014</v>
      </c>
      <c r="I312">
        <f>_darko_1_!N312 * 82/25</f>
        <v>0.65600000000000014</v>
      </c>
      <c r="J312">
        <f>_darko_2_!T312</f>
        <v>0.76400000000000001</v>
      </c>
      <c r="K312">
        <f>_darko_1_!M312 * 82/25</f>
        <v>3.28</v>
      </c>
      <c r="L312">
        <f>(_darko_2_!M312*(_darko_2_!L312-_darko_2_!N312) + _darko_2_!O312*_darko_2_!N312)/(_darko_2_!L312)</f>
        <v>0.37566349984676678</v>
      </c>
      <c r="M312">
        <f>INDEX(_raw_predictions_!M$2:M$474,MATCH(A312,_raw_predictions_!A$2:A$474,0))</f>
        <v>0.15257686773075901</v>
      </c>
    </row>
    <row r="313" spans="1:13">
      <c r="A313" t="str">
        <f>_darko_1_!A313</f>
        <v>Georges Niang</v>
      </c>
      <c r="B313">
        <f>_darko_1_!F313 * 82/25</f>
        <v>3.9359999999999995</v>
      </c>
      <c r="C313">
        <f>(_darko_1_!H313+_darko_1_!I313) * 82/25</f>
        <v>0.98399999999999987</v>
      </c>
      <c r="D313">
        <f>_darko_1_!G313 * 82/25</f>
        <v>0.32800000000000007</v>
      </c>
      <c r="E313">
        <f>_darko_1_!K313 * 82/25</f>
        <v>0.32800000000000007</v>
      </c>
      <c r="F313">
        <f>_darko_1_!J313 * 82/25</f>
        <v>0</v>
      </c>
      <c r="G313">
        <f>_darko_1_!O313*_darko_2_!O313 * 82/25</f>
        <v>0.77604799999999996</v>
      </c>
      <c r="H313">
        <f>_darko_1_!L313 * 82/25</f>
        <v>0.32800000000000007</v>
      </c>
      <c r="I313">
        <f>_darko_1_!N313 * 82/25</f>
        <v>0.32800000000000007</v>
      </c>
      <c r="J313">
        <f>_darko_2_!T313</f>
        <v>0.748</v>
      </c>
      <c r="K313">
        <f>_darko_1_!M313 * 82/25</f>
        <v>2.952</v>
      </c>
      <c r="L313">
        <f>(_darko_2_!M313*(_darko_2_!L313-_darko_2_!N313) + _darko_2_!O313*_darko_2_!N313)/(_darko_2_!L313)</f>
        <v>0.40708484123072597</v>
      </c>
      <c r="M313">
        <f>INDEX(_raw_predictions_!M$2:M$474,MATCH(A313,_raw_predictions_!A$2:A$474,0))</f>
        <v>0.10064715566096399</v>
      </c>
    </row>
    <row r="314" spans="1:13">
      <c r="A314" t="str">
        <f>_darko_1_!A314</f>
        <v>Jeremiah Robinson-Earl</v>
      </c>
      <c r="B314">
        <f>_darko_1_!F314 * 82/25</f>
        <v>3.9359999999999995</v>
      </c>
      <c r="C314">
        <f>(_darko_1_!H314+_darko_1_!I314) * 82/25</f>
        <v>2.6240000000000006</v>
      </c>
      <c r="D314">
        <f>_darko_1_!G314 * 82/25</f>
        <v>0.65600000000000014</v>
      </c>
      <c r="E314">
        <f>_darko_1_!K314 * 82/25</f>
        <v>0.32800000000000007</v>
      </c>
      <c r="F314">
        <f>_darko_1_!J314 * 82/25</f>
        <v>0</v>
      </c>
      <c r="G314">
        <f>_darko_1_!O314*_darko_2_!O314 * 82/25</f>
        <v>0.51168000000000002</v>
      </c>
      <c r="H314">
        <f>_darko_1_!L314 * 82/25</f>
        <v>0.32800000000000007</v>
      </c>
      <c r="I314">
        <f>_darko_1_!N314 * 82/25</f>
        <v>0.65600000000000014</v>
      </c>
      <c r="J314">
        <f>_darko_2_!T314</f>
        <v>0.73799999999999999</v>
      </c>
      <c r="K314">
        <f>_darko_1_!M314 * 82/25</f>
        <v>3.28</v>
      </c>
      <c r="L314">
        <f>(_darko_2_!M314*(_darko_2_!L314-_darko_2_!N314) + _darko_2_!O314*_darko_2_!N314)/(_darko_2_!L314)</f>
        <v>0.43341804788213628</v>
      </c>
      <c r="M314">
        <f>INDEX(_raw_predictions_!M$2:M$474,MATCH(A314,_raw_predictions_!A$2:A$474,0))</f>
        <v>0.174117759584242</v>
      </c>
    </row>
    <row r="315" spans="1:13">
      <c r="A315" t="str">
        <f>_darko_1_!A315</f>
        <v>Damion Lee</v>
      </c>
      <c r="B315">
        <f>_darko_1_!F315 * 82/25</f>
        <v>3.9359999999999995</v>
      </c>
      <c r="C315">
        <f>(_darko_1_!H315+_darko_1_!I315) * 82/25</f>
        <v>1.64</v>
      </c>
      <c r="D315">
        <f>_darko_1_!G315 * 82/25</f>
        <v>0.65600000000000014</v>
      </c>
      <c r="E315">
        <f>_darko_1_!K315 * 82/25</f>
        <v>0.32800000000000007</v>
      </c>
      <c r="F315">
        <f>_darko_1_!J315 * 82/25</f>
        <v>0</v>
      </c>
      <c r="G315">
        <f>_darko_1_!O315*_darko_2_!O315 * 82/25</f>
        <v>0.70848</v>
      </c>
      <c r="H315">
        <f>_darko_1_!L315 * 82/25</f>
        <v>0.32800000000000007</v>
      </c>
      <c r="I315">
        <f>_darko_1_!N315 * 82/25</f>
        <v>0.65600000000000014</v>
      </c>
      <c r="J315">
        <f>_darko_2_!T315</f>
        <v>0.82899999999999996</v>
      </c>
      <c r="K315">
        <f>_darko_1_!M315 * 82/25</f>
        <v>3.6080000000000001</v>
      </c>
      <c r="L315">
        <f>(_darko_2_!M315*(_darko_2_!L315-_darko_2_!N315) + _darko_2_!O315*_darko_2_!N315)/(_darko_2_!L315)</f>
        <v>0.41702622087922803</v>
      </c>
      <c r="M315">
        <f>INDEX(_raw_predictions_!M$2:M$474,MATCH(A315,_raw_predictions_!A$2:A$474,0))</f>
        <v>0.226735877044864</v>
      </c>
    </row>
    <row r="316" spans="1:13">
      <c r="A316" t="str">
        <f>_darko_1_!A316</f>
        <v>Davion Mitchell</v>
      </c>
      <c r="B316">
        <f>_darko_1_!F316 * 82/25</f>
        <v>3.9359999999999995</v>
      </c>
      <c r="C316">
        <f>(_darko_1_!H316+_darko_1_!I316) * 82/25</f>
        <v>0.65600000000000014</v>
      </c>
      <c r="D316">
        <f>_darko_1_!G316 * 82/25</f>
        <v>1.3120000000000003</v>
      </c>
      <c r="E316">
        <f>_darko_1_!K316 * 82/25</f>
        <v>0.32800000000000007</v>
      </c>
      <c r="F316">
        <f>_darko_1_!J316 * 82/25</f>
        <v>0</v>
      </c>
      <c r="G316">
        <f>_darko_1_!O316*_darko_2_!O316 * 82/25</f>
        <v>0.64550399999999997</v>
      </c>
      <c r="H316">
        <f>_darko_1_!L316 * 82/25</f>
        <v>0.65600000000000014</v>
      </c>
      <c r="I316">
        <f>_darko_1_!N316 * 82/25</f>
        <v>0.32800000000000007</v>
      </c>
      <c r="J316">
        <f>_darko_2_!T316</f>
        <v>0.66800000000000004</v>
      </c>
      <c r="K316">
        <f>_darko_1_!M316 * 82/25</f>
        <v>3.6080000000000001</v>
      </c>
      <c r="L316">
        <f>(_darko_2_!M316*(_darko_2_!L316-_darko_2_!N316) + _darko_2_!O316*_darko_2_!N316)/(_darko_2_!L316)</f>
        <v>0.42131961987248889</v>
      </c>
      <c r="M316">
        <f>INDEX(_raw_predictions_!M$2:M$474,MATCH(A316,_raw_predictions_!A$2:A$474,0))</f>
        <v>0.143505087490686</v>
      </c>
    </row>
    <row r="317" spans="1:13">
      <c r="A317" t="str">
        <f>_darko_1_!A317</f>
        <v>Xavier Moon</v>
      </c>
      <c r="B317">
        <f>_darko_1_!F317 * 82/25</f>
        <v>3.9359999999999995</v>
      </c>
      <c r="C317">
        <f>(_darko_1_!H317+_darko_1_!I317) * 82/25</f>
        <v>1.3120000000000003</v>
      </c>
      <c r="D317">
        <f>_darko_1_!G317 * 82/25</f>
        <v>1.64</v>
      </c>
      <c r="E317">
        <f>_darko_1_!K317 * 82/25</f>
        <v>0.32800000000000007</v>
      </c>
      <c r="F317">
        <f>_darko_1_!J317 * 82/25</f>
        <v>0</v>
      </c>
      <c r="G317">
        <f>_darko_1_!O317*_darko_2_!O317 * 82/25</f>
        <v>0.61828000000000005</v>
      </c>
      <c r="H317">
        <f>_darko_1_!L317 * 82/25</f>
        <v>0.65600000000000014</v>
      </c>
      <c r="I317">
        <f>_darko_1_!N317 * 82/25</f>
        <v>0.65600000000000014</v>
      </c>
      <c r="J317">
        <f>_darko_2_!T317</f>
        <v>0.79300000000000004</v>
      </c>
      <c r="K317">
        <f>_darko_1_!M317 * 82/25</f>
        <v>3.6080000000000001</v>
      </c>
      <c r="L317">
        <f>(_darko_2_!M317*(_darko_2_!L317-_darko_2_!N317) + _darko_2_!O317*_darko_2_!N317)/(_darko_2_!L317)</f>
        <v>0.44114996767937936</v>
      </c>
      <c r="M317" t="e">
        <f>INDEX(_raw_predictions_!M$2:M$474,MATCH(A317,_raw_predictions_!A$2:A$474,0))</f>
        <v>#N/A</v>
      </c>
    </row>
    <row r="318" spans="1:13">
      <c r="A318" t="str">
        <f>_darko_1_!A318</f>
        <v>Ousmane Dieng</v>
      </c>
      <c r="B318">
        <f>_darko_1_!F318 * 82/25</f>
        <v>3.9359999999999995</v>
      </c>
      <c r="C318">
        <f>(_darko_1_!H318+_darko_1_!I318) * 82/25</f>
        <v>1.9679999999999997</v>
      </c>
      <c r="D318">
        <f>_darko_1_!G318 * 82/25</f>
        <v>0.65600000000000014</v>
      </c>
      <c r="E318">
        <f>_darko_1_!K318 * 82/25</f>
        <v>0.32800000000000007</v>
      </c>
      <c r="F318">
        <f>_darko_1_!J318 * 82/25</f>
        <v>0</v>
      </c>
      <c r="G318">
        <f>_darko_1_!O318*_darko_2_!O318 * 82/25</f>
        <v>0.43952000000000008</v>
      </c>
      <c r="H318">
        <f>_darko_1_!L318 * 82/25</f>
        <v>0.65600000000000014</v>
      </c>
      <c r="I318">
        <f>_darko_1_!N318 * 82/25</f>
        <v>0.65600000000000014</v>
      </c>
      <c r="J318">
        <f>_darko_2_!T318</f>
        <v>0.68400000000000005</v>
      </c>
      <c r="K318">
        <f>_darko_1_!M318 * 82/25</f>
        <v>3.6080000000000001</v>
      </c>
      <c r="L318">
        <f>(_darko_2_!M318*(_darko_2_!L318-_darko_2_!N318) + _darko_2_!O318*_darko_2_!N318)/(_darko_2_!L318)</f>
        <v>0.43712778649921508</v>
      </c>
      <c r="M318">
        <f>INDEX(_raw_predictions_!M$2:M$474,MATCH(A318,_raw_predictions_!A$2:A$474,0))</f>
        <v>0.231192773434653</v>
      </c>
    </row>
    <row r="319" spans="1:13">
      <c r="A319" t="str">
        <f>_darko_1_!A319</f>
        <v>Lindell Wigginton</v>
      </c>
      <c r="B319">
        <f>_darko_1_!F319 * 82/25</f>
        <v>3.9359999999999995</v>
      </c>
      <c r="C319">
        <f>(_darko_1_!H319+_darko_1_!I319) * 82/25</f>
        <v>0.98399999999999987</v>
      </c>
      <c r="D319">
        <f>_darko_1_!G319 * 82/25</f>
        <v>1.3120000000000003</v>
      </c>
      <c r="E319">
        <f>_darko_1_!K319 * 82/25</f>
        <v>0.32800000000000007</v>
      </c>
      <c r="F319">
        <f>_darko_1_!J319 * 82/25</f>
        <v>0</v>
      </c>
      <c r="G319">
        <f>_darko_1_!O319*_darko_2_!O319 * 82/25</f>
        <v>0.59695999999999994</v>
      </c>
      <c r="H319">
        <f>_darko_1_!L319 * 82/25</f>
        <v>0.65600000000000014</v>
      </c>
      <c r="I319">
        <f>_darko_1_!N319 * 82/25</f>
        <v>0.98399999999999987</v>
      </c>
      <c r="J319">
        <f>_darko_2_!T319</f>
        <v>0.87</v>
      </c>
      <c r="K319">
        <f>_darko_1_!M319 * 82/25</f>
        <v>3.28</v>
      </c>
      <c r="L319">
        <f>(_darko_2_!M319*(_darko_2_!L319-_darko_2_!N319) + _darko_2_!O319*_darko_2_!N319)/(_darko_2_!L319)</f>
        <v>0.41947374659239067</v>
      </c>
      <c r="M319" t="e">
        <f>INDEX(_raw_predictions_!M$2:M$474,MATCH(A319,_raw_predictions_!A$2:A$474,0))</f>
        <v>#N/A</v>
      </c>
    </row>
    <row r="320" spans="1:13">
      <c r="A320" t="str">
        <f>_darko_1_!A320</f>
        <v>Blake Wesley</v>
      </c>
      <c r="B320">
        <f>_darko_1_!F320 * 82/25</f>
        <v>3.9359999999999995</v>
      </c>
      <c r="C320">
        <f>(_darko_1_!H320+_darko_1_!I320) * 82/25</f>
        <v>1.64</v>
      </c>
      <c r="D320">
        <f>_darko_1_!G320 * 82/25</f>
        <v>1.9679999999999997</v>
      </c>
      <c r="E320">
        <f>_darko_1_!K320 * 82/25</f>
        <v>0.32800000000000007</v>
      </c>
      <c r="F320">
        <f>_darko_1_!J320 * 82/25</f>
        <v>0</v>
      </c>
      <c r="G320">
        <f>_darko_1_!O320*_darko_2_!O320 * 82/25</f>
        <v>0.35227199999999997</v>
      </c>
      <c r="H320">
        <f>_darko_1_!L320 * 82/25</f>
        <v>0.98399999999999987</v>
      </c>
      <c r="I320">
        <f>_darko_1_!N320 * 82/25</f>
        <v>0.98399999999999987</v>
      </c>
      <c r="J320">
        <f>_darko_2_!T320</f>
        <v>0.80200000000000005</v>
      </c>
      <c r="K320">
        <f>_darko_1_!M320 * 82/25</f>
        <v>3.9359999999999995</v>
      </c>
      <c r="L320">
        <f>(_darko_2_!M320*(_darko_2_!L320-_darko_2_!N320) + _darko_2_!O320*_darko_2_!N320)/(_darko_2_!L320)</f>
        <v>0.41512301390268119</v>
      </c>
      <c r="M320">
        <f>INDEX(_raw_predictions_!M$2:M$474,MATCH(A320,_raw_predictions_!A$2:A$474,0))</f>
        <v>0.23729169932106001</v>
      </c>
    </row>
    <row r="321" spans="1:13">
      <c r="A321" t="str">
        <f>_darko_1_!A321</f>
        <v>Gary Payton II</v>
      </c>
      <c r="B321">
        <f>_darko_1_!F321 * 82/25</f>
        <v>3.6080000000000001</v>
      </c>
      <c r="C321">
        <f>(_darko_1_!H321+_darko_1_!I321) * 82/25</f>
        <v>1.9680000000000004</v>
      </c>
      <c r="D321">
        <f>_darko_1_!G321 * 82/25</f>
        <v>0.65600000000000014</v>
      </c>
      <c r="E321">
        <f>_darko_1_!K321 * 82/25</f>
        <v>0.65600000000000014</v>
      </c>
      <c r="F321">
        <f>_darko_1_!J321 * 82/25</f>
        <v>0.32800000000000007</v>
      </c>
      <c r="G321">
        <f>_darko_1_!O321*_darko_2_!O321 * 82/25</f>
        <v>0.31487999999999999</v>
      </c>
      <c r="H321">
        <f>_darko_1_!L321 * 82/25</f>
        <v>0.32800000000000007</v>
      </c>
      <c r="I321">
        <f>_darko_1_!N321 * 82/25</f>
        <v>0.65600000000000014</v>
      </c>
      <c r="J321">
        <f>_darko_2_!T321</f>
        <v>0.69399999999999995</v>
      </c>
      <c r="K321">
        <f>_darko_1_!M321 * 82/25</f>
        <v>2.6240000000000006</v>
      </c>
      <c r="L321">
        <f>(_darko_2_!M321*(_darko_2_!L321-_darko_2_!N321) + _darko_2_!O321*_darko_2_!N321)/(_darko_2_!L321)</f>
        <v>0.41472683818360756</v>
      </c>
      <c r="M321" t="e">
        <f>INDEX(_raw_predictions_!M$2:M$474,MATCH(A321,_raw_predictions_!A$2:A$474,0))</f>
        <v>#N/A</v>
      </c>
    </row>
    <row r="322" spans="1:13">
      <c r="A322" t="str">
        <f>_darko_1_!A322</f>
        <v>Joe Harris</v>
      </c>
      <c r="B322">
        <f>_darko_1_!F322 * 82/25</f>
        <v>3.6080000000000001</v>
      </c>
      <c r="C322">
        <f>(_darko_1_!H322+_darko_1_!I322) * 82/25</f>
        <v>0.98399999999999987</v>
      </c>
      <c r="D322">
        <f>_darko_1_!G322 * 82/25</f>
        <v>0.65600000000000014</v>
      </c>
      <c r="E322">
        <f>_darko_1_!K322 * 82/25</f>
        <v>0.32800000000000007</v>
      </c>
      <c r="F322">
        <f>_darko_1_!J322 * 82/25</f>
        <v>0</v>
      </c>
      <c r="G322">
        <f>_darko_1_!O322*_darko_2_!O322 * 82/25</f>
        <v>0.81081599999999998</v>
      </c>
      <c r="H322">
        <f>_darko_1_!L322 * 82/25</f>
        <v>0.32800000000000007</v>
      </c>
      <c r="I322">
        <f>_darko_1_!N322 * 82/25</f>
        <v>0.32800000000000007</v>
      </c>
      <c r="J322">
        <f>_darko_2_!T322</f>
        <v>0.65900000000000003</v>
      </c>
      <c r="K322">
        <f>_darko_1_!M322 * 82/25</f>
        <v>2.952</v>
      </c>
      <c r="L322">
        <f>(_darko_2_!M322*(_darko_2_!L322-_darko_2_!N322) + _darko_2_!O322*_darko_2_!N322)/(_darko_2_!L322)</f>
        <v>0.49518740546134848</v>
      </c>
      <c r="M322">
        <f>INDEX(_raw_predictions_!M$2:M$474,MATCH(A322,_raw_predictions_!A$2:A$474,0))</f>
        <v>0.18636605356825001</v>
      </c>
    </row>
    <row r="323" spans="1:13">
      <c r="A323" t="str">
        <f>_darko_1_!A323</f>
        <v>John Konchar</v>
      </c>
      <c r="B323">
        <f>_darko_1_!F323 * 82/25</f>
        <v>3.6080000000000001</v>
      </c>
      <c r="C323">
        <f>(_darko_1_!H323+_darko_1_!I323) * 82/25</f>
        <v>2.952</v>
      </c>
      <c r="D323">
        <f>_darko_1_!G323 * 82/25</f>
        <v>0.98399999999999987</v>
      </c>
      <c r="E323">
        <f>_darko_1_!K323 * 82/25</f>
        <v>0.65600000000000014</v>
      </c>
      <c r="F323">
        <f>_darko_1_!J323 * 82/25</f>
        <v>0.32800000000000007</v>
      </c>
      <c r="G323">
        <f>_darko_1_!O323*_darko_2_!O323 * 82/25</f>
        <v>0.52316000000000007</v>
      </c>
      <c r="H323">
        <f>_darko_1_!L323 * 82/25</f>
        <v>0.32800000000000007</v>
      </c>
      <c r="I323">
        <f>_darko_1_!N323 * 82/25</f>
        <v>0.65600000000000014</v>
      </c>
      <c r="J323">
        <f>_darko_2_!T323</f>
        <v>0.73699999999999999</v>
      </c>
      <c r="K323">
        <f>_darko_1_!M323 * 82/25</f>
        <v>2.952</v>
      </c>
      <c r="L323">
        <f>(_darko_2_!M323*(_darko_2_!L323-_darko_2_!N323) + _darko_2_!O323*_darko_2_!N323)/(_darko_2_!L323)</f>
        <v>0.41352900974262036</v>
      </c>
      <c r="M323">
        <f>INDEX(_raw_predictions_!M$2:M$474,MATCH(A323,_raw_predictions_!A$2:A$474,0))</f>
        <v>0.19860132682459</v>
      </c>
    </row>
    <row r="324" spans="1:13">
      <c r="A324" t="str">
        <f>_darko_1_!A324</f>
        <v>Rudy Gay</v>
      </c>
      <c r="B324">
        <f>_darko_1_!F324 * 82/25</f>
        <v>3.6080000000000001</v>
      </c>
      <c r="C324">
        <f>(_darko_1_!H324+_darko_1_!I324) * 82/25</f>
        <v>1.64</v>
      </c>
      <c r="D324">
        <f>_darko_1_!G324 * 82/25</f>
        <v>0.65600000000000014</v>
      </c>
      <c r="E324">
        <f>_darko_1_!K324 * 82/25</f>
        <v>0.32800000000000007</v>
      </c>
      <c r="F324">
        <f>_darko_1_!J324 * 82/25</f>
        <v>0.32800000000000007</v>
      </c>
      <c r="G324">
        <f>_darko_1_!O324*_darko_2_!O324 * 82/25</f>
        <v>0.54447999999999996</v>
      </c>
      <c r="H324">
        <f>_darko_1_!L324 * 82/25</f>
        <v>0.32800000000000007</v>
      </c>
      <c r="I324">
        <f>_darko_1_!N324 * 82/25</f>
        <v>0.65600000000000014</v>
      </c>
      <c r="J324">
        <f>_darko_2_!T324</f>
        <v>0.78100000000000003</v>
      </c>
      <c r="K324">
        <f>_darko_1_!M324 * 82/25</f>
        <v>3.28</v>
      </c>
      <c r="L324">
        <f>(_darko_2_!M324*(_darko_2_!L324-_darko_2_!N324) + _darko_2_!O324*_darko_2_!N324)/(_darko_2_!L324)</f>
        <v>0.46925671510347872</v>
      </c>
      <c r="M324">
        <f>INDEX(_raw_predictions_!M$2:M$474,MATCH(A324,_raw_predictions_!A$2:A$474,0))</f>
        <v>0.36115151339155799</v>
      </c>
    </row>
    <row r="325" spans="1:13">
      <c r="A325" t="str">
        <f>_darko_1_!A325</f>
        <v>Willie Cauley-Stein</v>
      </c>
      <c r="B325">
        <f>_darko_1_!F325 * 82/25</f>
        <v>3.28</v>
      </c>
      <c r="C325">
        <f>(_darko_1_!H325+_darko_1_!I325) * 82/25</f>
        <v>3.28</v>
      </c>
      <c r="D325">
        <f>_darko_1_!G325 * 82/25</f>
        <v>0.65600000000000014</v>
      </c>
      <c r="E325">
        <f>_darko_1_!K325 * 82/25</f>
        <v>0.32800000000000007</v>
      </c>
      <c r="F325">
        <f>_darko_1_!J325 * 82/25</f>
        <v>0.65600000000000014</v>
      </c>
      <c r="G325">
        <f>_darko_1_!O325*_darko_2_!O325 * 82/25</f>
        <v>0.328656</v>
      </c>
      <c r="H325">
        <f>_darko_1_!L325 * 82/25</f>
        <v>0.65600000000000014</v>
      </c>
      <c r="I325">
        <f>_darko_1_!N325 * 82/25</f>
        <v>0.98399999999999987</v>
      </c>
      <c r="J325">
        <f>_darko_2_!T325</f>
        <v>0.69799999999999995</v>
      </c>
      <c r="K325">
        <f>_darko_1_!M325 * 82/25</f>
        <v>2.952</v>
      </c>
      <c r="L325">
        <f>(_darko_2_!M325*(_darko_2_!L325-_darko_2_!N325) + _darko_2_!O325*_darko_2_!N325)/(_darko_2_!L325)</f>
        <v>0.43450971306362507</v>
      </c>
      <c r="M325" t="e">
        <f>INDEX(_raw_predictions_!M$2:M$474,MATCH(A325,_raw_predictions_!A$2:A$474,0))</f>
        <v>#N/A</v>
      </c>
    </row>
    <row r="326" spans="1:13">
      <c r="A326" t="str">
        <f>_darko_1_!A326</f>
        <v>Bol Bol</v>
      </c>
      <c r="B326">
        <f>_darko_1_!F326 * 82/25</f>
        <v>3.28</v>
      </c>
      <c r="C326">
        <f>(_darko_1_!H326+_darko_1_!I326) * 82/25</f>
        <v>1.9679999999999997</v>
      </c>
      <c r="D326">
        <f>_darko_1_!G326 * 82/25</f>
        <v>0.65600000000000014</v>
      </c>
      <c r="E326">
        <f>_darko_1_!K326 * 82/25</f>
        <v>0.32800000000000007</v>
      </c>
      <c r="F326">
        <f>_darko_1_!J326 * 82/25</f>
        <v>0.32800000000000007</v>
      </c>
      <c r="G326">
        <f>_darko_1_!O326*_darko_2_!O326 * 82/25</f>
        <v>0.35424</v>
      </c>
      <c r="H326">
        <f>_darko_1_!L326 * 82/25</f>
        <v>0.65600000000000014</v>
      </c>
      <c r="I326">
        <f>_darko_1_!N326 * 82/25</f>
        <v>0.65600000000000014</v>
      </c>
      <c r="J326">
        <f>_darko_2_!T326</f>
        <v>0.79300000000000004</v>
      </c>
      <c r="K326">
        <f>_darko_1_!M326 * 82/25</f>
        <v>2.6240000000000006</v>
      </c>
      <c r="L326">
        <f>(_darko_2_!M326*(_darko_2_!L326-_darko_2_!N326) + _darko_2_!O326*_darko_2_!N326)/(_darko_2_!L326)</f>
        <v>0.41292054131700312</v>
      </c>
      <c r="M326">
        <f>INDEX(_raw_predictions_!M$2:M$474,MATCH(A326,_raw_predictions_!A$2:A$474,0))</f>
        <v>0.15879173902409</v>
      </c>
    </row>
    <row r="327" spans="1:13">
      <c r="A327" t="str">
        <f>_darko_1_!A327</f>
        <v>Damian Jones</v>
      </c>
      <c r="B327">
        <f>_darko_1_!F327 * 82/25</f>
        <v>3.28</v>
      </c>
      <c r="C327">
        <f>(_darko_1_!H327+_darko_1_!I327) * 82/25</f>
        <v>2.6240000000000006</v>
      </c>
      <c r="D327">
        <f>_darko_1_!G327 * 82/25</f>
        <v>0.32800000000000007</v>
      </c>
      <c r="E327">
        <f>_darko_1_!K327 * 82/25</f>
        <v>0.32800000000000007</v>
      </c>
      <c r="F327">
        <f>_darko_1_!J327 * 82/25</f>
        <v>0.32800000000000007</v>
      </c>
      <c r="G327">
        <f>_darko_1_!O327*_darko_2_!O327 * 82/25</f>
        <v>0.247312</v>
      </c>
      <c r="H327">
        <f>_darko_1_!L327 * 82/25</f>
        <v>0.32800000000000007</v>
      </c>
      <c r="I327">
        <f>_darko_1_!N327 * 82/25</f>
        <v>0.65600000000000014</v>
      </c>
      <c r="J327">
        <f>_darko_2_!T327</f>
        <v>0.84299999999999997</v>
      </c>
      <c r="K327">
        <f>_darko_1_!M327 * 82/25</f>
        <v>1.9679999999999997</v>
      </c>
      <c r="L327">
        <f>(_darko_2_!M327*(_darko_2_!L327-_darko_2_!N327) + _darko_2_!O327*_darko_2_!N327)/(_darko_2_!L327)</f>
        <v>0.43828429819930786</v>
      </c>
      <c r="M327">
        <f>INDEX(_raw_predictions_!M$2:M$474,MATCH(A327,_raw_predictions_!A$2:A$474,0))</f>
        <v>0.36860693527407901</v>
      </c>
    </row>
    <row r="328" spans="1:13">
      <c r="A328" t="str">
        <f>_darko_1_!A328</f>
        <v>Thomas Bryant</v>
      </c>
      <c r="B328">
        <f>_darko_1_!F328 * 82/25</f>
        <v>3.28</v>
      </c>
      <c r="C328">
        <f>(_darko_1_!H328+_darko_1_!I328) * 82/25</f>
        <v>2.2959999999999998</v>
      </c>
      <c r="D328">
        <f>_darko_1_!G328 * 82/25</f>
        <v>0.32800000000000007</v>
      </c>
      <c r="E328">
        <f>_darko_1_!K328 * 82/25</f>
        <v>0</v>
      </c>
      <c r="F328">
        <f>_darko_1_!J328 * 82/25</f>
        <v>0.32800000000000007</v>
      </c>
      <c r="G328">
        <f>_darko_1_!O328*_darko_2_!O328 * 82/25</f>
        <v>0.18433600000000003</v>
      </c>
      <c r="H328">
        <f>_darko_1_!L328 * 82/25</f>
        <v>0.32800000000000007</v>
      </c>
      <c r="I328">
        <f>_darko_1_!N328 * 82/25</f>
        <v>0.98399999999999987</v>
      </c>
      <c r="J328">
        <f>_darko_2_!T328</f>
        <v>0.70399999999999996</v>
      </c>
      <c r="K328">
        <f>_darko_1_!M328 * 82/25</f>
        <v>2.6240000000000006</v>
      </c>
      <c r="L328">
        <f>(_darko_2_!M328*(_darko_2_!L328-_darko_2_!N328) + _darko_2_!O328*_darko_2_!N328)/(_darko_2_!L328)</f>
        <v>0.39766887768638898</v>
      </c>
      <c r="M328">
        <f>INDEX(_raw_predictions_!M$2:M$474,MATCH(A328,_raw_predictions_!A$2:A$474,0))</f>
        <v>0.20695997023816201</v>
      </c>
    </row>
    <row r="329" spans="1:13">
      <c r="A329" t="str">
        <f>_darko_1_!A329</f>
        <v>Taj Gibson</v>
      </c>
      <c r="B329">
        <f>_darko_1_!F329 * 82/25</f>
        <v>3.28</v>
      </c>
      <c r="C329">
        <f>(_darko_1_!H329+_darko_1_!I329) * 82/25</f>
        <v>2.6240000000000006</v>
      </c>
      <c r="D329">
        <f>_darko_1_!G329 * 82/25</f>
        <v>0.65600000000000014</v>
      </c>
      <c r="E329">
        <f>_darko_1_!K329 * 82/25</f>
        <v>0.32800000000000007</v>
      </c>
      <c r="F329">
        <f>_darko_1_!J329 * 82/25</f>
        <v>0.32800000000000007</v>
      </c>
      <c r="G329">
        <f>_darko_1_!O329*_darko_2_!O329 * 82/25</f>
        <v>0.19089600000000001</v>
      </c>
      <c r="H329">
        <f>_darko_1_!L329 * 82/25</f>
        <v>0.32800000000000007</v>
      </c>
      <c r="I329">
        <f>_darko_1_!N329 * 82/25</f>
        <v>0.65600000000000014</v>
      </c>
      <c r="J329">
        <f>_darko_2_!T329</f>
        <v>0.63800000000000001</v>
      </c>
      <c r="K329">
        <f>_darko_1_!M329 * 82/25</f>
        <v>2.952</v>
      </c>
      <c r="L329">
        <f>(_darko_2_!M329*(_darko_2_!L329-_darko_2_!N329) + _darko_2_!O329*_darko_2_!N329)/(_darko_2_!L329)</f>
        <v>0.45513760603204523</v>
      </c>
      <c r="M329">
        <f>INDEX(_raw_predictions_!M$2:M$474,MATCH(A329,_raw_predictions_!A$2:A$474,0))</f>
        <v>0.28185488318648799</v>
      </c>
    </row>
    <row r="330" spans="1:13">
      <c r="A330" t="str">
        <f>_darko_1_!A330</f>
        <v>Aleksej Pokusevski</v>
      </c>
      <c r="B330">
        <f>_darko_1_!F330 * 82/25</f>
        <v>3.28</v>
      </c>
      <c r="C330">
        <f>(_darko_1_!H330+_darko_1_!I330) * 82/25</f>
        <v>1.9680000000000004</v>
      </c>
      <c r="D330">
        <f>_darko_1_!G330 * 82/25</f>
        <v>0.65600000000000014</v>
      </c>
      <c r="E330">
        <f>_darko_1_!K330 * 82/25</f>
        <v>0.32800000000000007</v>
      </c>
      <c r="F330">
        <f>_darko_1_!J330 * 82/25</f>
        <v>0.32800000000000007</v>
      </c>
      <c r="G330">
        <f>_darko_1_!O330*_darko_2_!O330 * 82/25</f>
        <v>0.40278400000000003</v>
      </c>
      <c r="H330">
        <f>_darko_1_!L330 * 82/25</f>
        <v>0.65600000000000014</v>
      </c>
      <c r="I330">
        <f>_darko_1_!N330 * 82/25</f>
        <v>0.32800000000000007</v>
      </c>
      <c r="J330">
        <f>_darko_2_!T330</f>
        <v>0.56999999999999995</v>
      </c>
      <c r="K330">
        <f>_darko_1_!M330 * 82/25</f>
        <v>2.6240000000000006</v>
      </c>
      <c r="L330">
        <f>(_darko_2_!M330*(_darko_2_!L330-_darko_2_!N330) + _darko_2_!O330*_darko_2_!N330)/(_darko_2_!L330)</f>
        <v>0.53196091995328354</v>
      </c>
      <c r="M330">
        <f>INDEX(_raw_predictions_!M$2:M$474,MATCH(A330,_raw_predictions_!A$2:A$474,0))</f>
        <v>0.214489828199562</v>
      </c>
    </row>
    <row r="331" spans="1:13">
      <c r="A331" t="str">
        <f>_darko_1_!A331</f>
        <v>Juan Toscano-Anderson</v>
      </c>
      <c r="B331">
        <f>_darko_1_!F331 * 82/25</f>
        <v>3.28</v>
      </c>
      <c r="C331">
        <f>(_darko_1_!H331+_darko_1_!I331) * 82/25</f>
        <v>1.9679999999999997</v>
      </c>
      <c r="D331">
        <f>_darko_1_!G331 * 82/25</f>
        <v>1.3120000000000003</v>
      </c>
      <c r="E331">
        <f>_darko_1_!K331 * 82/25</f>
        <v>0.32800000000000007</v>
      </c>
      <c r="F331">
        <f>_darko_1_!J331 * 82/25</f>
        <v>0.32800000000000007</v>
      </c>
      <c r="G331">
        <f>_darko_1_!O331*_darko_2_!O331 * 82/25</f>
        <v>0.28536</v>
      </c>
      <c r="H331">
        <f>_darko_1_!L331 * 82/25</f>
        <v>0.65600000000000014</v>
      </c>
      <c r="I331">
        <f>_darko_1_!N331 * 82/25</f>
        <v>0.65600000000000014</v>
      </c>
      <c r="J331">
        <f>_darko_2_!T331</f>
        <v>0.71499999999999997</v>
      </c>
      <c r="K331">
        <f>_darko_1_!M331 * 82/25</f>
        <v>2.952</v>
      </c>
      <c r="L331">
        <f>(_darko_2_!M331*(_darko_2_!L331-_darko_2_!N331) + _darko_2_!O331*_darko_2_!N331)/(_darko_2_!L331)</f>
        <v>0.38796851750332839</v>
      </c>
      <c r="M331">
        <f>INDEX(_raw_predictions_!M$2:M$474,MATCH(A331,_raw_predictions_!A$2:A$474,0))</f>
        <v>0.27842755513495498</v>
      </c>
    </row>
    <row r="332" spans="1:13">
      <c r="A332" t="str">
        <f>_darko_1_!A332</f>
        <v>Derrick Jones Jr.</v>
      </c>
      <c r="B332">
        <f>_darko_1_!F332 * 82/25</f>
        <v>2.952</v>
      </c>
      <c r="C332">
        <f>(_darko_1_!H332+_darko_1_!I332) * 82/25</f>
        <v>1.64</v>
      </c>
      <c r="D332">
        <f>_darko_1_!G332 * 82/25</f>
        <v>0.32800000000000007</v>
      </c>
      <c r="E332">
        <f>_darko_1_!K332 * 82/25</f>
        <v>0.32800000000000007</v>
      </c>
      <c r="F332">
        <f>_darko_1_!J332 * 82/25</f>
        <v>0.32800000000000007</v>
      </c>
      <c r="G332">
        <f>_darko_1_!O332*_darko_2_!O332 * 82/25</f>
        <v>0.25584000000000001</v>
      </c>
      <c r="H332">
        <f>_darko_1_!L332 * 82/25</f>
        <v>0.32800000000000007</v>
      </c>
      <c r="I332">
        <f>_darko_1_!N332 * 82/25</f>
        <v>0.65600000000000014</v>
      </c>
      <c r="J332">
        <f>_darko_2_!T332</f>
        <v>0.64400000000000002</v>
      </c>
      <c r="K332">
        <f>_darko_1_!M332 * 82/25</f>
        <v>2.2959999999999998</v>
      </c>
      <c r="L332">
        <f>(_darko_2_!M332*(_darko_2_!L332-_darko_2_!N332) + _darko_2_!O332*_darko_2_!N332)/(_darko_2_!L332)</f>
        <v>0.59545923891088304</v>
      </c>
      <c r="M332">
        <f>INDEX(_raw_predictions_!M$2:M$474,MATCH(A332,_raw_predictions_!A$2:A$474,0))</f>
        <v>0.183258936250938</v>
      </c>
    </row>
    <row r="333" spans="1:13">
      <c r="A333" t="str">
        <f>_darko_1_!A333</f>
        <v>Jalen Johnson</v>
      </c>
      <c r="B333">
        <f>_darko_1_!F333 * 82/25</f>
        <v>2.952</v>
      </c>
      <c r="C333">
        <f>(_darko_1_!H333+_darko_1_!I333) * 82/25</f>
        <v>1.9679999999999997</v>
      </c>
      <c r="D333">
        <f>_darko_1_!G333 * 82/25</f>
        <v>0.65600000000000014</v>
      </c>
      <c r="E333">
        <f>_darko_1_!K333 * 82/25</f>
        <v>0.32800000000000007</v>
      </c>
      <c r="F333">
        <f>_darko_1_!J333 * 82/25</f>
        <v>0.32800000000000007</v>
      </c>
      <c r="G333">
        <f>_darko_1_!O333*_darko_2_!O333 * 82/25</f>
        <v>0.34636799999999995</v>
      </c>
      <c r="H333">
        <f>_darko_1_!L333 * 82/25</f>
        <v>0.32800000000000007</v>
      </c>
      <c r="I333">
        <f>_darko_1_!N333 * 82/25</f>
        <v>0.65600000000000014</v>
      </c>
      <c r="J333">
        <f>_darko_2_!T333</f>
        <v>0.69099999999999995</v>
      </c>
      <c r="K333">
        <f>_darko_1_!M333 * 82/25</f>
        <v>2.6240000000000006</v>
      </c>
      <c r="L333">
        <f>(_darko_2_!M333*(_darko_2_!L333-_darko_2_!N333) + _darko_2_!O333*_darko_2_!N333)/(_darko_2_!L333)</f>
        <v>0.46845112301174963</v>
      </c>
      <c r="M333">
        <f>INDEX(_raw_predictions_!M$2:M$474,MATCH(A333,_raw_predictions_!A$2:A$474,0))</f>
        <v>0.124940200255554</v>
      </c>
    </row>
    <row r="334" spans="1:13">
      <c r="A334" t="str">
        <f>_darko_1_!A334</f>
        <v>Tristan Thompson</v>
      </c>
      <c r="B334">
        <f>_darko_1_!F334 * 82/25</f>
        <v>2.952</v>
      </c>
      <c r="C334">
        <f>(_darko_1_!H334+_darko_1_!I334) * 82/25</f>
        <v>2.6240000000000006</v>
      </c>
      <c r="D334">
        <f>_darko_1_!G334 * 82/25</f>
        <v>0.32800000000000007</v>
      </c>
      <c r="E334">
        <f>_darko_1_!K334 * 82/25</f>
        <v>0.32800000000000007</v>
      </c>
      <c r="F334">
        <f>_darko_1_!J334 * 82/25</f>
        <v>0.32800000000000007</v>
      </c>
      <c r="G334">
        <f>_darko_1_!O334*_darko_2_!O334 * 82/25</f>
        <v>0.10299200000000001</v>
      </c>
      <c r="H334">
        <f>_darko_1_!L334 * 82/25</f>
        <v>0.32800000000000007</v>
      </c>
      <c r="I334">
        <f>_darko_1_!N334 * 82/25</f>
        <v>0.98399999999999987</v>
      </c>
      <c r="J334">
        <f>_darko_2_!T334</f>
        <v>0.68300000000000005</v>
      </c>
      <c r="K334">
        <f>_darko_1_!M334 * 82/25</f>
        <v>2.6240000000000006</v>
      </c>
      <c r="L334">
        <f>(_darko_2_!M334*(_darko_2_!L334-_darko_2_!N334) + _darko_2_!O334*_darko_2_!N334)/(_darko_2_!L334)</f>
        <v>0.45323894043297025</v>
      </c>
      <c r="M334" t="e">
        <f>INDEX(_raw_predictions_!M$2:M$474,MATCH(A334,_raw_predictions_!A$2:A$474,0))</f>
        <v>#N/A</v>
      </c>
    </row>
    <row r="335" spans="1:13">
      <c r="A335" t="str">
        <f>_darko_1_!A335</f>
        <v>Reggie Jackson</v>
      </c>
      <c r="B335">
        <f>_darko_1_!F335 * 82/25</f>
        <v>2.952</v>
      </c>
      <c r="C335">
        <f>(_darko_1_!H335+_darko_1_!I335) * 82/25</f>
        <v>0.65600000000000014</v>
      </c>
      <c r="D335">
        <f>_darko_1_!G335 * 82/25</f>
        <v>0.98399999999999987</v>
      </c>
      <c r="E335">
        <f>_darko_1_!K335 * 82/25</f>
        <v>0.32800000000000007</v>
      </c>
      <c r="F335">
        <f>_darko_1_!J335 * 82/25</f>
        <v>0</v>
      </c>
      <c r="G335">
        <f>_darko_1_!O335*_darko_2_!O335 * 82/25</f>
        <v>0.47887999999999997</v>
      </c>
      <c r="H335">
        <f>_darko_1_!L335 * 82/25</f>
        <v>0.32800000000000007</v>
      </c>
      <c r="I335">
        <f>_darko_1_!N335 * 82/25</f>
        <v>0.32800000000000007</v>
      </c>
      <c r="J335">
        <f>_darko_2_!T335</f>
        <v>0.78300000000000003</v>
      </c>
      <c r="K335">
        <f>_darko_1_!M335 * 82/25</f>
        <v>2.6240000000000006</v>
      </c>
      <c r="L335">
        <f>(_darko_2_!M335*(_darko_2_!L335-_darko_2_!N335) + _darko_2_!O335*_darko_2_!N335)/(_darko_2_!L335)</f>
        <v>0.44499852297903769</v>
      </c>
      <c r="M335">
        <f>INDEX(_raw_predictions_!M$2:M$474,MATCH(A335,_raw_predictions_!A$2:A$474,0))</f>
        <v>0.14629949556307001</v>
      </c>
    </row>
    <row r="336" spans="1:13">
      <c r="A336" t="str">
        <f>_darko_1_!A336</f>
        <v>D.J. Augustin</v>
      </c>
      <c r="B336">
        <f>_darko_1_!F336 * 82/25</f>
        <v>2.952</v>
      </c>
      <c r="C336">
        <f>(_darko_1_!H336+_darko_1_!I336) * 82/25</f>
        <v>0.65600000000000014</v>
      </c>
      <c r="D336">
        <f>_darko_1_!G336 * 82/25</f>
        <v>1.3120000000000003</v>
      </c>
      <c r="E336">
        <f>_darko_1_!K336 * 82/25</f>
        <v>0.32800000000000007</v>
      </c>
      <c r="F336">
        <f>_darko_1_!J336 * 82/25</f>
        <v>0</v>
      </c>
      <c r="G336">
        <f>_darko_1_!O336*_darko_2_!O336 * 82/25</f>
        <v>0.72553599999999985</v>
      </c>
      <c r="H336">
        <f>_darko_1_!L336 * 82/25</f>
        <v>0.32800000000000007</v>
      </c>
      <c r="I336">
        <f>_darko_1_!N336 * 82/25</f>
        <v>0.65600000000000014</v>
      </c>
      <c r="J336">
        <f>_darko_2_!T336</f>
        <v>0.69599999999999995</v>
      </c>
      <c r="K336">
        <f>_darko_1_!M336 * 82/25</f>
        <v>2.2959999999999998</v>
      </c>
      <c r="L336">
        <f>(_darko_2_!M336*(_darko_2_!L336-_darko_2_!N336) + _darko_2_!O336*_darko_2_!N336)/(_darko_2_!L336)</f>
        <v>0.42732540316893125</v>
      </c>
      <c r="M336" t="e">
        <f>INDEX(_raw_predictions_!M$2:M$474,MATCH(A336,_raw_predictions_!A$2:A$474,0))</f>
        <v>#N/A</v>
      </c>
    </row>
    <row r="337" spans="1:13">
      <c r="A337" t="str">
        <f>_darko_1_!A337</f>
        <v>Jared Rhoden</v>
      </c>
      <c r="B337">
        <f>_darko_1_!F337 * 82/25</f>
        <v>2.952</v>
      </c>
      <c r="C337">
        <f>(_darko_1_!H337+_darko_1_!I337) * 82/25</f>
        <v>1.64</v>
      </c>
      <c r="D337">
        <f>_darko_1_!G337 * 82/25</f>
        <v>0.32800000000000007</v>
      </c>
      <c r="E337">
        <f>_darko_1_!K337 * 82/25</f>
        <v>0.32800000000000007</v>
      </c>
      <c r="F337">
        <f>_darko_1_!J337 * 82/25</f>
        <v>0</v>
      </c>
      <c r="G337">
        <f>_darko_1_!O337*_darko_2_!O337 * 82/25</f>
        <v>0.317832</v>
      </c>
      <c r="H337">
        <f>_darko_1_!L337 * 82/25</f>
        <v>0.32800000000000007</v>
      </c>
      <c r="I337">
        <f>_darko_1_!N337 * 82/25</f>
        <v>0.65600000000000014</v>
      </c>
      <c r="J337">
        <f>_darko_2_!T337</f>
        <v>0.60099999999999998</v>
      </c>
      <c r="K337">
        <f>_darko_1_!M337 * 82/25</f>
        <v>2.2959999999999998</v>
      </c>
      <c r="L337">
        <f>(_darko_2_!M337*(_darko_2_!L337-_darko_2_!N337) + _darko_2_!O337*_darko_2_!N337)/(_darko_2_!L337)</f>
        <v>0.42587356321839082</v>
      </c>
      <c r="M337" t="e">
        <f>INDEX(_raw_predictions_!M$2:M$474,MATCH(A337,_raw_predictions_!A$2:A$474,0))</f>
        <v>#N/A</v>
      </c>
    </row>
    <row r="338" spans="1:13">
      <c r="A338" t="str">
        <f>_darko_1_!A338</f>
        <v>Jabari Walker</v>
      </c>
      <c r="B338">
        <f>_darko_1_!F338 * 82/25</f>
        <v>2.952</v>
      </c>
      <c r="C338">
        <f>(_darko_1_!H338+_darko_1_!I338) * 82/25</f>
        <v>1.3120000000000003</v>
      </c>
      <c r="D338">
        <f>_darko_1_!G338 * 82/25</f>
        <v>0.32800000000000007</v>
      </c>
      <c r="E338">
        <f>_darko_1_!K338 * 82/25</f>
        <v>0.32800000000000007</v>
      </c>
      <c r="F338">
        <f>_darko_1_!J338 * 82/25</f>
        <v>0</v>
      </c>
      <c r="G338">
        <f>_darko_1_!O338*_darko_2_!O338 * 82/25</f>
        <v>0.33849599999999996</v>
      </c>
      <c r="H338">
        <f>_darko_1_!L338 * 82/25</f>
        <v>0.32800000000000007</v>
      </c>
      <c r="I338">
        <f>_darko_1_!N338 * 82/25</f>
        <v>0.65600000000000014</v>
      </c>
      <c r="J338">
        <f>_darko_2_!T338</f>
        <v>0.73799999999999999</v>
      </c>
      <c r="K338">
        <f>_darko_1_!M338 * 82/25</f>
        <v>2.6240000000000006</v>
      </c>
      <c r="L338">
        <f>(_darko_2_!M338*(_darko_2_!L338-_darko_2_!N338) + _darko_2_!O338*_darko_2_!N338)/(_darko_2_!L338)</f>
        <v>0.43674276859504135</v>
      </c>
      <c r="M338">
        <f>INDEX(_raw_predictions_!M$2:M$474,MATCH(A338,_raw_predictions_!A$2:A$474,0))</f>
        <v>0.237395869609974</v>
      </c>
    </row>
    <row r="339" spans="1:13">
      <c r="A339" t="str">
        <f>_darko_1_!A339</f>
        <v>Otto Porter Jr.</v>
      </c>
      <c r="B339">
        <f>_darko_1_!F339 * 82/25</f>
        <v>2.6240000000000006</v>
      </c>
      <c r="C339">
        <f>(_darko_1_!H339+_darko_1_!I339) * 82/25</f>
        <v>1.64</v>
      </c>
      <c r="D339">
        <f>_darko_1_!G339 * 82/25</f>
        <v>0.65600000000000014</v>
      </c>
      <c r="E339">
        <f>_darko_1_!K339 * 82/25</f>
        <v>0.32800000000000007</v>
      </c>
      <c r="F339">
        <f>_darko_1_!J339 * 82/25</f>
        <v>0</v>
      </c>
      <c r="G339">
        <f>_darko_1_!O339*_darko_2_!O339 * 82/25</f>
        <v>0.42246400000000001</v>
      </c>
      <c r="H339">
        <f>_darko_1_!L339 * 82/25</f>
        <v>0.32800000000000007</v>
      </c>
      <c r="I339">
        <f>_darko_1_!N339 * 82/25</f>
        <v>0.65600000000000014</v>
      </c>
      <c r="J339">
        <f>_darko_2_!T339</f>
        <v>0.65900000000000003</v>
      </c>
      <c r="K339">
        <f>_darko_1_!M339 * 82/25</f>
        <v>2.2959999999999998</v>
      </c>
      <c r="L339">
        <f>(_darko_2_!M339*(_darko_2_!L339-_darko_2_!N339) + _darko_2_!O339*_darko_2_!N339)/(_darko_2_!L339)</f>
        <v>0.53295214208242958</v>
      </c>
      <c r="M339">
        <f>INDEX(_raw_predictions_!M$2:M$474,MATCH(A339,_raw_predictions_!A$2:A$474,0))</f>
        <v>0.33624950765010198</v>
      </c>
    </row>
    <row r="340" spans="1:13">
      <c r="A340" t="str">
        <f>_darko_1_!A340</f>
        <v>Terence Davis</v>
      </c>
      <c r="B340">
        <f>_darko_1_!F340 * 82/25</f>
        <v>2.6240000000000006</v>
      </c>
      <c r="C340">
        <f>(_darko_1_!H340+_darko_1_!I340) * 82/25</f>
        <v>0.65600000000000014</v>
      </c>
      <c r="D340">
        <f>_darko_1_!G340 * 82/25</f>
        <v>0.32800000000000007</v>
      </c>
      <c r="E340">
        <f>_darko_1_!K340 * 82/25</f>
        <v>0.32800000000000007</v>
      </c>
      <c r="F340">
        <f>_darko_1_!J340 * 82/25</f>
        <v>0</v>
      </c>
      <c r="G340">
        <f>_darko_1_!O340*_darko_2_!O340 * 82/25</f>
        <v>0.60516000000000003</v>
      </c>
      <c r="H340">
        <f>_darko_1_!L340 * 82/25</f>
        <v>0.32800000000000007</v>
      </c>
      <c r="I340">
        <f>_darko_1_!N340 * 82/25</f>
        <v>0.32800000000000007</v>
      </c>
      <c r="J340">
        <f>_darko_2_!T340</f>
        <v>0.84</v>
      </c>
      <c r="K340">
        <f>_darko_1_!M340 * 82/25</f>
        <v>1.9679999999999997</v>
      </c>
      <c r="L340">
        <f>(_darko_2_!M340*(_darko_2_!L340-_darko_2_!N340) + _darko_2_!O340*_darko_2_!N340)/(_darko_2_!L340)</f>
        <v>0.43454148390107328</v>
      </c>
      <c r="M340">
        <f>INDEX(_raw_predictions_!M$2:M$474,MATCH(A340,_raw_predictions_!A$2:A$474,0))</f>
        <v>0.21716644655254699</v>
      </c>
    </row>
    <row r="341" spans="1:13">
      <c r="A341" t="str">
        <f>_darko_1_!A341</f>
        <v>Usman Garuba</v>
      </c>
      <c r="B341">
        <f>_darko_1_!F341 * 82/25</f>
        <v>2.6240000000000006</v>
      </c>
      <c r="C341">
        <f>(_darko_1_!H341+_darko_1_!I341) * 82/25</f>
        <v>2.952</v>
      </c>
      <c r="D341">
        <f>_darko_1_!G341 * 82/25</f>
        <v>0.65600000000000014</v>
      </c>
      <c r="E341">
        <f>_darko_1_!K341 * 82/25</f>
        <v>0.32800000000000007</v>
      </c>
      <c r="F341">
        <f>_darko_1_!J341 * 82/25</f>
        <v>0.32800000000000007</v>
      </c>
      <c r="G341">
        <f>_darko_1_!O341*_darko_2_!O341 * 82/25</f>
        <v>0.33554400000000001</v>
      </c>
      <c r="H341">
        <f>_darko_1_!L341 * 82/25</f>
        <v>0.32800000000000007</v>
      </c>
      <c r="I341">
        <f>_darko_1_!N341 * 82/25</f>
        <v>0.65600000000000014</v>
      </c>
      <c r="J341">
        <f>_darko_2_!T341</f>
        <v>0.79900000000000004</v>
      </c>
      <c r="K341">
        <f>_darko_1_!M341 * 82/25</f>
        <v>1.9679999999999997</v>
      </c>
      <c r="L341">
        <f>(_darko_2_!M341*(_darko_2_!L341-_darko_2_!N341) + _darko_2_!O341*_darko_2_!N341)/(_darko_2_!L341)</f>
        <v>0.39725196577243294</v>
      </c>
      <c r="M341">
        <f>INDEX(_raw_predictions_!M$2:M$474,MATCH(A341,_raw_predictions_!A$2:A$474,0))</f>
        <v>0.107674585398727</v>
      </c>
    </row>
    <row r="342" spans="1:13">
      <c r="A342" t="str">
        <f>_darko_1_!A342</f>
        <v>Moses Moody</v>
      </c>
      <c r="B342">
        <f>_darko_1_!F342 * 82/25</f>
        <v>2.6240000000000006</v>
      </c>
      <c r="C342">
        <f>(_darko_1_!H342+_darko_1_!I342) * 82/25</f>
        <v>0.98400000000000021</v>
      </c>
      <c r="D342">
        <f>_darko_1_!G342 * 82/25</f>
        <v>0.32800000000000007</v>
      </c>
      <c r="E342">
        <f>_darko_1_!K342 * 82/25</f>
        <v>0</v>
      </c>
      <c r="F342">
        <f>_darko_1_!J342 * 82/25</f>
        <v>0</v>
      </c>
      <c r="G342">
        <f>_darko_1_!O342*_darko_2_!O342 * 82/25</f>
        <v>0.36604799999999998</v>
      </c>
      <c r="H342">
        <f>_darko_1_!L342 * 82/25</f>
        <v>0.32800000000000007</v>
      </c>
      <c r="I342">
        <f>_darko_1_!N342 * 82/25</f>
        <v>0.65600000000000014</v>
      </c>
      <c r="J342">
        <f>_darko_2_!T342</f>
        <v>0.85</v>
      </c>
      <c r="K342">
        <f>_darko_1_!M342 * 82/25</f>
        <v>1.9679999999999997</v>
      </c>
      <c r="L342">
        <f>(_darko_2_!M342*(_darko_2_!L342-_darko_2_!N342) + _darko_2_!O342*_darko_2_!N342)/(_darko_2_!L342)</f>
        <v>0.42958769562871019</v>
      </c>
      <c r="M342">
        <f>INDEX(_raw_predictions_!M$2:M$474,MATCH(A342,_raw_predictions_!A$2:A$474,0))</f>
        <v>0.124238516625614</v>
      </c>
    </row>
    <row r="343" spans="1:13">
      <c r="A343" t="str">
        <f>_darko_1_!A343</f>
        <v>Oshae Brissett</v>
      </c>
      <c r="B343">
        <f>_darko_1_!F343 * 82/25</f>
        <v>2.6240000000000006</v>
      </c>
      <c r="C343">
        <f>(_darko_1_!H343+_darko_1_!I343) * 82/25</f>
        <v>1.3120000000000003</v>
      </c>
      <c r="D343">
        <f>_darko_1_!G343 * 82/25</f>
        <v>0.32800000000000007</v>
      </c>
      <c r="E343">
        <f>_darko_1_!K343 * 82/25</f>
        <v>0.32800000000000007</v>
      </c>
      <c r="F343">
        <f>_darko_1_!J343 * 82/25</f>
        <v>0</v>
      </c>
      <c r="G343">
        <f>_darko_1_!O343*_darko_2_!O343 * 82/25</f>
        <v>0.19614399999999999</v>
      </c>
      <c r="H343">
        <f>_darko_1_!L343 * 82/25</f>
        <v>0.32800000000000007</v>
      </c>
      <c r="I343">
        <f>_darko_1_!N343 * 82/25</f>
        <v>0.98399999999999987</v>
      </c>
      <c r="J343">
        <f>_darko_2_!T343</f>
        <v>0.61299999999999999</v>
      </c>
      <c r="K343">
        <f>_darko_1_!M343 * 82/25</f>
        <v>1.9679999999999997</v>
      </c>
      <c r="L343">
        <f>(_darko_2_!M343*(_darko_2_!L343-_darko_2_!N343) + _darko_2_!O343*_darko_2_!N343)/(_darko_2_!L343)</f>
        <v>0.45003234485582266</v>
      </c>
      <c r="M343">
        <f>INDEX(_raw_predictions_!M$2:M$474,MATCH(A343,_raw_predictions_!A$2:A$474,0))</f>
        <v>0.20722430638822001</v>
      </c>
    </row>
    <row r="344" spans="1:13">
      <c r="A344" t="str">
        <f>_darko_1_!A344</f>
        <v>George Hill</v>
      </c>
      <c r="B344">
        <f>_darko_1_!F344 * 82/25</f>
        <v>2.6240000000000006</v>
      </c>
      <c r="C344">
        <f>(_darko_1_!H344+_darko_1_!I344) * 82/25</f>
        <v>0.98400000000000021</v>
      </c>
      <c r="D344">
        <f>_darko_1_!G344 * 82/25</f>
        <v>0.98399999999999987</v>
      </c>
      <c r="E344">
        <f>_darko_1_!K344 * 82/25</f>
        <v>0.32800000000000007</v>
      </c>
      <c r="F344">
        <f>_darko_1_!J344 * 82/25</f>
        <v>0</v>
      </c>
      <c r="G344">
        <f>_darko_1_!O344*_darko_2_!O344 * 82/25</f>
        <v>0.42246400000000001</v>
      </c>
      <c r="H344">
        <f>_darko_1_!L344 * 82/25</f>
        <v>0.32800000000000007</v>
      </c>
      <c r="I344">
        <f>_darko_1_!N344 * 82/25</f>
        <v>0.32800000000000007</v>
      </c>
      <c r="J344">
        <f>_darko_2_!T344</f>
        <v>0.69499999999999995</v>
      </c>
      <c r="K344">
        <f>_darko_1_!M344 * 82/25</f>
        <v>1.9679999999999997</v>
      </c>
      <c r="L344">
        <f>(_darko_2_!M344*(_darko_2_!L344-_darko_2_!N344) + _darko_2_!O344*_darko_2_!N344)/(_darko_2_!L344)</f>
        <v>0.43243075266092246</v>
      </c>
      <c r="M344">
        <f>INDEX(_raw_predictions_!M$2:M$474,MATCH(A344,_raw_predictions_!A$2:A$474,0))</f>
        <v>0.38620434158996703</v>
      </c>
    </row>
    <row r="345" spans="1:13">
      <c r="A345" t="str">
        <f>_darko_1_!A345</f>
        <v>Darius Days</v>
      </c>
      <c r="B345">
        <f>_darko_1_!F345 * 82/25</f>
        <v>2.6240000000000006</v>
      </c>
      <c r="C345">
        <f>(_darko_1_!H345+_darko_1_!I345) * 82/25</f>
        <v>1.3120000000000003</v>
      </c>
      <c r="D345">
        <f>_darko_1_!G345 * 82/25</f>
        <v>0.32800000000000007</v>
      </c>
      <c r="E345">
        <f>_darko_1_!K345 * 82/25</f>
        <v>0.32800000000000007</v>
      </c>
      <c r="F345">
        <f>_darko_1_!J345 * 82/25</f>
        <v>0.32800000000000007</v>
      </c>
      <c r="G345">
        <f>_darko_1_!O345*_darko_2_!O345 * 82/25</f>
        <v>0.45132800000000001</v>
      </c>
      <c r="H345">
        <f>_darko_1_!L345 * 82/25</f>
        <v>0.32800000000000007</v>
      </c>
      <c r="I345">
        <f>_darko_1_!N345 * 82/25</f>
        <v>0.65600000000000014</v>
      </c>
      <c r="J345">
        <f>_darko_2_!T345</f>
        <v>0.748</v>
      </c>
      <c r="K345">
        <f>_darko_1_!M345 * 82/25</f>
        <v>2.2959999999999998</v>
      </c>
      <c r="L345">
        <f>(_darko_2_!M345*(_darko_2_!L345-_darko_2_!N345) + _darko_2_!O345*_darko_2_!N345)/(_darko_2_!L345)</f>
        <v>0.38730363995813466</v>
      </c>
      <c r="M345" t="e">
        <f>INDEX(_raw_predictions_!M$2:M$474,MATCH(A345,_raw_predictions_!A$2:A$474,0))</f>
        <v>#N/A</v>
      </c>
    </row>
    <row r="346" spans="1:13">
      <c r="A346" t="str">
        <f>_darko_1_!A346</f>
        <v>Josh Christopher</v>
      </c>
      <c r="B346">
        <f>_darko_1_!F346 * 82/25</f>
        <v>2.6240000000000006</v>
      </c>
      <c r="C346">
        <f>(_darko_1_!H346+_darko_1_!I346) * 82/25</f>
        <v>0.32800000000000007</v>
      </c>
      <c r="D346">
        <f>_darko_1_!G346 * 82/25</f>
        <v>0.65600000000000014</v>
      </c>
      <c r="E346">
        <f>_darko_1_!K346 * 82/25</f>
        <v>0.32800000000000007</v>
      </c>
      <c r="F346">
        <f>_darko_1_!J346 * 82/25</f>
        <v>0</v>
      </c>
      <c r="G346">
        <f>_darko_1_!O346*_darko_2_!O346 * 82/25</f>
        <v>0.21451200000000001</v>
      </c>
      <c r="H346">
        <f>_darko_1_!L346 * 82/25</f>
        <v>0.32800000000000007</v>
      </c>
      <c r="I346">
        <f>_darko_1_!N346 * 82/25</f>
        <v>0.32800000000000007</v>
      </c>
      <c r="J346">
        <f>_darko_2_!T346</f>
        <v>0.77600000000000002</v>
      </c>
      <c r="K346">
        <f>_darko_1_!M346 * 82/25</f>
        <v>2.2959999999999998</v>
      </c>
      <c r="L346">
        <f>(_darko_2_!M346*(_darko_2_!L346-_darko_2_!N346) + _darko_2_!O346*_darko_2_!N346)/(_darko_2_!L346)</f>
        <v>0.38868802379021355</v>
      </c>
      <c r="M346">
        <f>INDEX(_raw_predictions_!M$2:M$474,MATCH(A346,_raw_predictions_!A$2:A$474,0))</f>
        <v>0.13207190206670699</v>
      </c>
    </row>
    <row r="347" spans="1:13">
      <c r="A347" t="str">
        <f>_darko_1_!A347</f>
        <v>Johnny Juzang</v>
      </c>
      <c r="B347">
        <f>_darko_1_!F347 * 82/25</f>
        <v>2.6240000000000006</v>
      </c>
      <c r="C347">
        <f>(_darko_1_!H347+_darko_1_!I347) * 82/25</f>
        <v>1.3120000000000003</v>
      </c>
      <c r="D347">
        <f>_darko_1_!G347 * 82/25</f>
        <v>0.32800000000000007</v>
      </c>
      <c r="E347">
        <f>_darko_1_!K347 * 82/25</f>
        <v>0.32800000000000007</v>
      </c>
      <c r="F347">
        <f>_darko_1_!J347 * 82/25</f>
        <v>0</v>
      </c>
      <c r="G347">
        <f>_darko_1_!O347*_darko_2_!O347 * 82/25</f>
        <v>0.53464</v>
      </c>
      <c r="H347">
        <f>_darko_1_!L347 * 82/25</f>
        <v>0.32800000000000007</v>
      </c>
      <c r="I347">
        <f>_darko_1_!N347 * 82/25</f>
        <v>0.32800000000000007</v>
      </c>
      <c r="J347">
        <f>_darko_2_!T347</f>
        <v>0.74199999999999999</v>
      </c>
      <c r="K347">
        <f>_darko_1_!M347 * 82/25</f>
        <v>2.6240000000000006</v>
      </c>
      <c r="L347">
        <f>(_darko_2_!M347*(_darko_2_!L347-_darko_2_!N347) + _darko_2_!O347*_darko_2_!N347)/(_darko_2_!L347)</f>
        <v>0.39222610387413293</v>
      </c>
      <c r="M347" t="e">
        <f>INDEX(_raw_predictions_!M$2:M$474,MATCH(A347,_raw_predictions_!A$2:A$474,0))</f>
        <v>#N/A</v>
      </c>
    </row>
    <row r="348" spans="1:13">
      <c r="A348" t="str">
        <f>_darko_1_!A348</f>
        <v>Paul Reed</v>
      </c>
      <c r="B348">
        <f>_darko_1_!F348 * 82/25</f>
        <v>2.2959999999999998</v>
      </c>
      <c r="C348">
        <f>(_darko_1_!H348+_darko_1_!I348) * 82/25</f>
        <v>2.2959999999999998</v>
      </c>
      <c r="D348">
        <f>_darko_1_!G348 * 82/25</f>
        <v>0.32800000000000007</v>
      </c>
      <c r="E348">
        <f>_darko_1_!K348 * 82/25</f>
        <v>0.32800000000000007</v>
      </c>
      <c r="F348">
        <f>_darko_1_!J348 * 82/25</f>
        <v>0.32800000000000007</v>
      </c>
      <c r="G348">
        <f>_darko_1_!O348*_darko_2_!O348 * 82/25</f>
        <v>0</v>
      </c>
      <c r="H348">
        <f>_darko_1_!L348 * 82/25</f>
        <v>0.32800000000000007</v>
      </c>
      <c r="I348">
        <f>_darko_1_!N348 * 82/25</f>
        <v>0.32800000000000007</v>
      </c>
      <c r="J348">
        <f>_darko_2_!T348</f>
        <v>0.75</v>
      </c>
      <c r="K348">
        <f>_darko_1_!M348 * 82/25</f>
        <v>1.64</v>
      </c>
      <c r="L348">
        <f>(_darko_2_!M348*(_darko_2_!L348-_darko_2_!N348) + _darko_2_!O348*_darko_2_!N348)/(_darko_2_!L348)</f>
        <v>0.36323911155230176</v>
      </c>
      <c r="M348">
        <f>INDEX(_raw_predictions_!M$2:M$474,MATCH(A348,_raw_predictions_!A$2:A$474,0))</f>
        <v>0.1427482748328</v>
      </c>
    </row>
    <row r="349" spans="1:13">
      <c r="A349" t="str">
        <f>_darko_1_!A349</f>
        <v>T.J. Warren</v>
      </c>
      <c r="B349">
        <f>_darko_1_!F349 * 82/25</f>
        <v>2.2959999999999998</v>
      </c>
      <c r="C349">
        <f>(_darko_1_!H349+_darko_1_!I349) * 82/25</f>
        <v>0.98400000000000021</v>
      </c>
      <c r="D349">
        <f>_darko_1_!G349 * 82/25</f>
        <v>0.32800000000000007</v>
      </c>
      <c r="E349">
        <f>_darko_1_!K349 * 82/25</f>
        <v>0.32800000000000007</v>
      </c>
      <c r="F349">
        <f>_darko_1_!J349 * 82/25</f>
        <v>0</v>
      </c>
      <c r="G349">
        <f>_darko_1_!O349*_darko_2_!O349 * 82/25</f>
        <v>0.21188799999999999</v>
      </c>
      <c r="H349">
        <f>_darko_1_!L349 * 82/25</f>
        <v>0.32800000000000007</v>
      </c>
      <c r="I349">
        <f>_darko_1_!N349 * 82/25</f>
        <v>0.32800000000000007</v>
      </c>
      <c r="J349">
        <f>_darko_2_!T349</f>
        <v>0.78600000000000003</v>
      </c>
      <c r="K349">
        <f>_darko_1_!M349 * 82/25</f>
        <v>1.9679999999999997</v>
      </c>
      <c r="L349">
        <f>(_darko_2_!M349*(_darko_2_!L349-_darko_2_!N349) + _darko_2_!O349*_darko_2_!N349)/(_darko_2_!L349)</f>
        <v>0.41499373865130545</v>
      </c>
      <c r="M349" t="e">
        <f>INDEX(_raw_predictions_!M$2:M$474,MATCH(A349,_raw_predictions_!A$2:A$474,0))</f>
        <v>#N/A</v>
      </c>
    </row>
    <row r="350" spans="1:13">
      <c r="A350" t="str">
        <f>_darko_1_!A350</f>
        <v>Day'Ron Sharpe</v>
      </c>
      <c r="B350">
        <f>_darko_1_!F350 * 82/25</f>
        <v>2.2959999999999998</v>
      </c>
      <c r="C350">
        <f>(_darko_1_!H350+_darko_1_!I350) * 82/25</f>
        <v>1.64</v>
      </c>
      <c r="D350">
        <f>_darko_1_!G350 * 82/25</f>
        <v>0.32800000000000007</v>
      </c>
      <c r="E350">
        <f>_darko_1_!K350 * 82/25</f>
        <v>0.32800000000000007</v>
      </c>
      <c r="F350">
        <f>_darko_1_!J350 * 82/25</f>
        <v>0.32800000000000007</v>
      </c>
      <c r="G350">
        <f>_darko_1_!O350*_darko_2_!O350 * 82/25</f>
        <v>0.11119200000000003</v>
      </c>
      <c r="H350">
        <f>_darko_1_!L350 * 82/25</f>
        <v>0.32800000000000007</v>
      </c>
      <c r="I350">
        <f>_darko_1_!N350 * 82/25</f>
        <v>0.65600000000000014</v>
      </c>
      <c r="J350">
        <f>_darko_2_!T350</f>
        <v>0.79700000000000004</v>
      </c>
      <c r="K350">
        <f>_darko_1_!M350 * 82/25</f>
        <v>1.64</v>
      </c>
      <c r="L350">
        <f>(_darko_2_!M350*(_darko_2_!L350-_darko_2_!N350) + _darko_2_!O350*_darko_2_!N350)/(_darko_2_!L350)</f>
        <v>0.40420955191843305</v>
      </c>
      <c r="M350">
        <f>INDEX(_raw_predictions_!M$2:M$474,MATCH(A350,_raw_predictions_!A$2:A$474,0))</f>
        <v>0.123402989179797</v>
      </c>
    </row>
    <row r="351" spans="1:13">
      <c r="A351" t="str">
        <f>_darko_1_!A351</f>
        <v>Ricky Rubio</v>
      </c>
      <c r="B351">
        <f>_darko_1_!F351 * 82/25</f>
        <v>2.2959999999999998</v>
      </c>
      <c r="C351">
        <f>(_darko_1_!H351+_darko_1_!I351) * 82/25</f>
        <v>1.3120000000000003</v>
      </c>
      <c r="D351">
        <f>_darko_1_!G351 * 82/25</f>
        <v>1.3120000000000003</v>
      </c>
      <c r="E351">
        <f>_darko_1_!K351 * 82/25</f>
        <v>0.32800000000000007</v>
      </c>
      <c r="F351">
        <f>_darko_1_!J351 * 82/25</f>
        <v>0</v>
      </c>
      <c r="G351">
        <f>_darko_1_!O351*_darko_2_!O351 * 82/25</f>
        <v>0.307008</v>
      </c>
      <c r="H351">
        <f>_darko_1_!L351 * 82/25</f>
        <v>0.65600000000000014</v>
      </c>
      <c r="I351">
        <f>_darko_1_!N351 * 82/25</f>
        <v>0.65600000000000014</v>
      </c>
      <c r="J351">
        <f>_darko_2_!T351</f>
        <v>0.69199999999999995</v>
      </c>
      <c r="K351">
        <f>_darko_1_!M351 * 82/25</f>
        <v>2.2959999999999998</v>
      </c>
      <c r="L351">
        <f>(_darko_2_!M351*(_darko_2_!L351-_darko_2_!N351) + _darko_2_!O351*_darko_2_!N351)/(_darko_2_!L351)</f>
        <v>0.38281907556859868</v>
      </c>
      <c r="M351" t="e">
        <f>INDEX(_raw_predictions_!M$2:M$474,MATCH(A351,_raw_predictions_!A$2:A$474,0))</f>
        <v>#N/A</v>
      </c>
    </row>
    <row r="352" spans="1:13">
      <c r="A352" t="str">
        <f>_darko_1_!A352</f>
        <v>Lamar Stevens</v>
      </c>
      <c r="B352">
        <f>_darko_1_!F352 * 82/25</f>
        <v>2.2959999999999998</v>
      </c>
      <c r="C352">
        <f>(_darko_1_!H352+_darko_1_!I352) * 82/25</f>
        <v>1.3120000000000003</v>
      </c>
      <c r="D352">
        <f>_darko_1_!G352 * 82/25</f>
        <v>0.32800000000000007</v>
      </c>
      <c r="E352">
        <f>_darko_1_!K352 * 82/25</f>
        <v>0.32800000000000007</v>
      </c>
      <c r="F352">
        <f>_darko_1_!J352 * 82/25</f>
        <v>0</v>
      </c>
      <c r="G352">
        <f>_darko_1_!O352*_darko_2_!O352 * 82/25</f>
        <v>0.20335999999999999</v>
      </c>
      <c r="H352">
        <f>_darko_1_!L352 * 82/25</f>
        <v>0.32800000000000007</v>
      </c>
      <c r="I352">
        <f>_darko_1_!N352 * 82/25</f>
        <v>0.32800000000000007</v>
      </c>
      <c r="J352">
        <f>_darko_2_!T352</f>
        <v>0.74199999999999999</v>
      </c>
      <c r="K352">
        <f>_darko_1_!M352 * 82/25</f>
        <v>1.9679999999999997</v>
      </c>
      <c r="L352">
        <f>(_darko_2_!M352*(_darko_2_!L352-_darko_2_!N352) + _darko_2_!O352*_darko_2_!N352)/(_darko_2_!L352)</f>
        <v>0.43572510760401723</v>
      </c>
      <c r="M352">
        <f>INDEX(_raw_predictions_!M$2:M$474,MATCH(A352,_raw_predictions_!A$2:A$474,0))</f>
        <v>0.18237238758697</v>
      </c>
    </row>
    <row r="353" spans="1:13">
      <c r="A353" t="str">
        <f>_darko_1_!A353</f>
        <v>Kobi Simmons</v>
      </c>
      <c r="B353">
        <f>_darko_1_!F353 * 82/25</f>
        <v>2.2959999999999998</v>
      </c>
      <c r="C353">
        <f>(_darko_1_!H353+_darko_1_!I353) * 82/25</f>
        <v>0.98400000000000021</v>
      </c>
      <c r="D353">
        <f>_darko_1_!G353 * 82/25</f>
        <v>0.98399999999999987</v>
      </c>
      <c r="E353">
        <f>_darko_1_!K353 * 82/25</f>
        <v>0.32800000000000007</v>
      </c>
      <c r="F353">
        <f>_darko_1_!J353 * 82/25</f>
        <v>0</v>
      </c>
      <c r="G353">
        <f>_darko_1_!O353*_darko_2_!O353 * 82/25</f>
        <v>0.34538399999999997</v>
      </c>
      <c r="H353">
        <f>_darko_1_!L353 * 82/25</f>
        <v>0.32800000000000007</v>
      </c>
      <c r="I353">
        <f>_darko_1_!N353 * 82/25</f>
        <v>0.32800000000000007</v>
      </c>
      <c r="J353">
        <f>_darko_2_!T353</f>
        <v>0.75900000000000001</v>
      </c>
      <c r="K353">
        <f>_darko_1_!M353 * 82/25</f>
        <v>1.9679999999999997</v>
      </c>
      <c r="L353">
        <f>(_darko_2_!M353*(_darko_2_!L353-_darko_2_!N353) + _darko_2_!O353*_darko_2_!N353)/(_darko_2_!L353)</f>
        <v>0.49267882111861139</v>
      </c>
      <c r="M353" t="e">
        <f>INDEX(_raw_predictions_!M$2:M$474,MATCH(A353,_raw_predictions_!A$2:A$474,0))</f>
        <v>#N/A</v>
      </c>
    </row>
    <row r="354" spans="1:13">
      <c r="A354" t="str">
        <f>_darko_1_!A354</f>
        <v>Micah Potter</v>
      </c>
      <c r="B354">
        <f>_darko_1_!F354 * 82/25</f>
        <v>2.2959999999999998</v>
      </c>
      <c r="C354">
        <f>(_darko_1_!H354+_darko_1_!I354) * 82/25</f>
        <v>1.64</v>
      </c>
      <c r="D354">
        <f>_darko_1_!G354 * 82/25</f>
        <v>0.32800000000000007</v>
      </c>
      <c r="E354">
        <f>_darko_1_!K354 * 82/25</f>
        <v>0.32800000000000007</v>
      </c>
      <c r="F354">
        <f>_darko_1_!J354 * 82/25</f>
        <v>0.32800000000000007</v>
      </c>
      <c r="G354">
        <f>_darko_1_!O354*_darko_2_!O354 * 82/25</f>
        <v>0.30110399999999998</v>
      </c>
      <c r="H354">
        <f>_darko_1_!L354 * 82/25</f>
        <v>0.32800000000000007</v>
      </c>
      <c r="I354">
        <f>_darko_1_!N354 * 82/25</f>
        <v>0.32800000000000007</v>
      </c>
      <c r="J354">
        <f>_darko_2_!T354</f>
        <v>0.67500000000000004</v>
      </c>
      <c r="K354">
        <f>_darko_1_!M354 * 82/25</f>
        <v>1.9679999999999997</v>
      </c>
      <c r="L354">
        <f>(_darko_2_!M354*(_darko_2_!L354-_darko_2_!N354) + _darko_2_!O354*_darko_2_!N354)/(_darko_2_!L354)</f>
        <v>0.49523176168248806</v>
      </c>
      <c r="M354">
        <f>INDEX(_raw_predictions_!M$2:M$474,MATCH(A354,_raw_predictions_!A$2:A$474,0))</f>
        <v>0.46202039226241598</v>
      </c>
    </row>
    <row r="355" spans="1:13">
      <c r="A355" t="str">
        <f>_darko_1_!A355</f>
        <v>JaVale McGee</v>
      </c>
      <c r="B355">
        <f>_darko_1_!F355 * 82/25</f>
        <v>2.2959999999999998</v>
      </c>
      <c r="C355">
        <f>(_darko_1_!H355+_darko_1_!I355) * 82/25</f>
        <v>1.9680000000000004</v>
      </c>
      <c r="D355">
        <f>_darko_1_!G355 * 82/25</f>
        <v>0.32800000000000007</v>
      </c>
      <c r="E355">
        <f>_darko_1_!K355 * 82/25</f>
        <v>0</v>
      </c>
      <c r="F355">
        <f>_darko_1_!J355 * 82/25</f>
        <v>0.32800000000000007</v>
      </c>
      <c r="G355">
        <f>_darko_1_!O355*_darko_2_!O355 * 82/25</f>
        <v>0.11808</v>
      </c>
      <c r="H355">
        <f>_darko_1_!L355 * 82/25</f>
        <v>0.32800000000000007</v>
      </c>
      <c r="I355">
        <f>_darko_1_!N355 * 82/25</f>
        <v>0.65600000000000014</v>
      </c>
      <c r="J355">
        <f>_darko_2_!T355</f>
        <v>0.78800000000000003</v>
      </c>
      <c r="K355">
        <f>_darko_1_!M355 * 82/25</f>
        <v>1.64</v>
      </c>
      <c r="L355">
        <f>(_darko_2_!M355*(_darko_2_!L355-_darko_2_!N355) + _darko_2_!O355*_darko_2_!N355)/(_darko_2_!L355)</f>
        <v>0.39246448350589935</v>
      </c>
      <c r="M355">
        <f>INDEX(_raw_predictions_!M$2:M$474,MATCH(A355,_raw_predictions_!A$2:A$474,0))</f>
        <v>0.216554014516183</v>
      </c>
    </row>
    <row r="356" spans="1:13">
      <c r="A356" t="str">
        <f>_darko_1_!A356</f>
        <v>Udonis Haslem</v>
      </c>
      <c r="B356">
        <f>_darko_1_!F356 * 82/25</f>
        <v>2.2959999999999998</v>
      </c>
      <c r="C356">
        <f>(_darko_1_!H356+_darko_1_!I356) * 82/25</f>
        <v>1.64</v>
      </c>
      <c r="D356">
        <f>_darko_1_!G356 * 82/25</f>
        <v>0.32800000000000007</v>
      </c>
      <c r="E356">
        <f>_darko_1_!K356 * 82/25</f>
        <v>0.32800000000000007</v>
      </c>
      <c r="F356">
        <f>_darko_1_!J356 * 82/25</f>
        <v>0</v>
      </c>
      <c r="G356">
        <f>_darko_1_!O356*_darko_2_!O356 * 82/25</f>
        <v>0.43033600000000005</v>
      </c>
      <c r="H356">
        <f>_darko_1_!L356 * 82/25</f>
        <v>0.32800000000000007</v>
      </c>
      <c r="I356">
        <f>_darko_1_!N356 * 82/25</f>
        <v>0.98399999999999987</v>
      </c>
      <c r="J356">
        <f>_darko_2_!T356</f>
        <v>0.83399999999999996</v>
      </c>
      <c r="K356">
        <f>_darko_1_!M356 * 82/25</f>
        <v>3.28</v>
      </c>
      <c r="L356">
        <f>(_darko_2_!M356*(_darko_2_!L356-_darko_2_!N356) + _darko_2_!O356*_darko_2_!N356)/(_darko_2_!L356)</f>
        <v>0.39431577910241883</v>
      </c>
      <c r="M356">
        <f>INDEX(_raw_predictions_!M$2:M$474,MATCH(A356,_raw_predictions_!A$2:A$474,0))</f>
        <v>0.56848116839992702</v>
      </c>
    </row>
    <row r="357" spans="1:13">
      <c r="A357" t="str">
        <f>_darko_1_!A357</f>
        <v>Chimezie Metu</v>
      </c>
      <c r="B357">
        <f>_darko_1_!F357 * 82/25</f>
        <v>1.9679999999999997</v>
      </c>
      <c r="C357">
        <f>(_darko_1_!H357+_darko_1_!I357) * 82/25</f>
        <v>1.3120000000000003</v>
      </c>
      <c r="D357">
        <f>_darko_1_!G357 * 82/25</f>
        <v>0.32800000000000007</v>
      </c>
      <c r="E357">
        <f>_darko_1_!K357 * 82/25</f>
        <v>0</v>
      </c>
      <c r="F357">
        <f>_darko_1_!J357 * 82/25</f>
        <v>0</v>
      </c>
      <c r="G357">
        <f>_darko_1_!O357*_darko_2_!O357 * 82/25</f>
        <v>0.11086400000000002</v>
      </c>
      <c r="H357">
        <f>_darko_1_!L357 * 82/25</f>
        <v>0.32800000000000007</v>
      </c>
      <c r="I357">
        <f>_darko_1_!N357 * 82/25</f>
        <v>0.32800000000000007</v>
      </c>
      <c r="J357">
        <f>_darko_2_!T357</f>
        <v>0.79100000000000004</v>
      </c>
      <c r="K357">
        <f>_darko_1_!M357 * 82/25</f>
        <v>1.3120000000000003</v>
      </c>
      <c r="L357">
        <f>(_darko_2_!M357*(_darko_2_!L357-_darko_2_!N357) + _darko_2_!O357*_darko_2_!N357)/(_darko_2_!L357)</f>
        <v>0.43761266956407213</v>
      </c>
      <c r="M357">
        <f>INDEX(_raw_predictions_!M$2:M$474,MATCH(A357,_raw_predictions_!A$2:A$474,0))</f>
        <v>0.20216471822916601</v>
      </c>
    </row>
    <row r="358" spans="1:13">
      <c r="A358" t="str">
        <f>_darko_1_!A358</f>
        <v>Payton Pritchard</v>
      </c>
      <c r="B358">
        <f>_darko_1_!F358 * 82/25</f>
        <v>1.9679999999999997</v>
      </c>
      <c r="C358">
        <f>(_darko_1_!H358+_darko_1_!I358) * 82/25</f>
        <v>0.32800000000000007</v>
      </c>
      <c r="D358">
        <f>_darko_1_!G358 * 82/25</f>
        <v>0.65600000000000014</v>
      </c>
      <c r="E358">
        <f>_darko_1_!K358 * 82/25</f>
        <v>0</v>
      </c>
      <c r="F358">
        <f>_darko_1_!J358 * 82/25</f>
        <v>0</v>
      </c>
      <c r="G358">
        <f>_darko_1_!O358*_darko_2_!O358 * 82/25</f>
        <v>0.310944</v>
      </c>
      <c r="H358">
        <f>_darko_1_!L358 * 82/25</f>
        <v>0.32800000000000007</v>
      </c>
      <c r="I358">
        <f>_darko_1_!N358 * 82/25</f>
        <v>0.32800000000000007</v>
      </c>
      <c r="J358">
        <f>_darko_2_!T358</f>
        <v>0.74299999999999999</v>
      </c>
      <c r="K358">
        <f>_darko_1_!M358 * 82/25</f>
        <v>1.64</v>
      </c>
      <c r="L358">
        <f>(_darko_2_!M358*(_darko_2_!L358-_darko_2_!N358) + _darko_2_!O358*_darko_2_!N358)/(_darko_2_!L358)</f>
        <v>0.42301812044768167</v>
      </c>
      <c r="M358">
        <f>INDEX(_raw_predictions_!M$2:M$474,MATCH(A358,_raw_predictions_!A$2:A$474,0))</f>
        <v>0.17692262300974099</v>
      </c>
    </row>
    <row r="359" spans="1:13">
      <c r="A359" t="str">
        <f>_darko_1_!A359</f>
        <v>Shaquille Harrison</v>
      </c>
      <c r="B359">
        <f>_darko_1_!F359 * 82/25</f>
        <v>1.9679999999999997</v>
      </c>
      <c r="C359">
        <f>(_darko_1_!H359+_darko_1_!I359) * 82/25</f>
        <v>0.65600000000000014</v>
      </c>
      <c r="D359">
        <f>_darko_1_!G359 * 82/25</f>
        <v>0.98399999999999987</v>
      </c>
      <c r="E359">
        <f>_darko_1_!K359 * 82/25</f>
        <v>0.32800000000000007</v>
      </c>
      <c r="F359">
        <f>_darko_1_!J359 * 82/25</f>
        <v>0</v>
      </c>
      <c r="G359">
        <f>_darko_1_!O359*_darko_2_!O359 * 82/25</f>
        <v>9.6432000000000004E-2</v>
      </c>
      <c r="H359">
        <f>_darko_1_!L359 * 82/25</f>
        <v>0.32800000000000007</v>
      </c>
      <c r="I359">
        <f>_darko_1_!N359 * 82/25</f>
        <v>0.65600000000000014</v>
      </c>
      <c r="J359">
        <f>_darko_2_!T359</f>
        <v>0.72499999999999998</v>
      </c>
      <c r="K359">
        <f>_darko_1_!M359 * 82/25</f>
        <v>1.64</v>
      </c>
      <c r="L359">
        <f>(_darko_2_!M359*(_darko_2_!L359-_darko_2_!N359) + _darko_2_!O359*_darko_2_!N359)/(_darko_2_!L359)</f>
        <v>0.38854597156398102</v>
      </c>
      <c r="M359" t="e">
        <f>INDEX(_raw_predictions_!M$2:M$474,MATCH(A359,_raw_predictions_!A$2:A$474,0))</f>
        <v>#N/A</v>
      </c>
    </row>
    <row r="360" spans="1:13">
      <c r="A360" t="str">
        <f>_darko_1_!A360</f>
        <v>Kai Jones</v>
      </c>
      <c r="B360">
        <f>_darko_1_!F360 * 82/25</f>
        <v>1.9679999999999997</v>
      </c>
      <c r="C360">
        <f>(_darko_1_!H360+_darko_1_!I360) * 82/25</f>
        <v>1.3120000000000003</v>
      </c>
      <c r="D360">
        <f>_darko_1_!G360 * 82/25</f>
        <v>0.32800000000000007</v>
      </c>
      <c r="E360">
        <f>_darko_1_!K360 * 82/25</f>
        <v>0.32800000000000007</v>
      </c>
      <c r="F360">
        <f>_darko_1_!J360 * 82/25</f>
        <v>0.32800000000000007</v>
      </c>
      <c r="G360">
        <f>_darko_1_!O360*_darko_2_!O360 * 82/25</f>
        <v>0.10036800000000001</v>
      </c>
      <c r="H360">
        <f>_darko_1_!L360 * 82/25</f>
        <v>0.32800000000000007</v>
      </c>
      <c r="I360">
        <f>_darko_1_!N360 * 82/25</f>
        <v>0.32800000000000007</v>
      </c>
      <c r="J360">
        <f>_darko_2_!T360</f>
        <v>0.67300000000000004</v>
      </c>
      <c r="K360">
        <f>_darko_1_!M360 * 82/25</f>
        <v>1.3120000000000003</v>
      </c>
      <c r="L360">
        <f>(_darko_2_!M360*(_darko_2_!L360-_darko_2_!N360) + _darko_2_!O360*_darko_2_!N360)/(_darko_2_!L360)</f>
        <v>0.5053761586548825</v>
      </c>
      <c r="M360">
        <f>INDEX(_raw_predictions_!M$2:M$474,MATCH(A360,_raw_predictions_!A$2:A$474,0))</f>
        <v>0.27082256175018199</v>
      </c>
    </row>
    <row r="361" spans="1:13">
      <c r="A361" t="str">
        <f>_darko_1_!A361</f>
        <v>Daniel Theis</v>
      </c>
      <c r="B361">
        <f>_darko_1_!F361 * 82/25</f>
        <v>1.9679999999999997</v>
      </c>
      <c r="C361">
        <f>(_darko_1_!H361+_darko_1_!I361) * 82/25</f>
        <v>1.3120000000000003</v>
      </c>
      <c r="D361">
        <f>_darko_1_!G361 * 82/25</f>
        <v>0.32800000000000007</v>
      </c>
      <c r="E361">
        <f>_darko_1_!K361 * 82/25</f>
        <v>0.32800000000000007</v>
      </c>
      <c r="F361">
        <f>_darko_1_!J361 * 82/25</f>
        <v>0.32800000000000007</v>
      </c>
      <c r="G361">
        <f>_darko_1_!O361*_darko_2_!O361 * 82/25</f>
        <v>0.21057600000000001</v>
      </c>
      <c r="H361">
        <f>_darko_1_!L361 * 82/25</f>
        <v>0.32800000000000007</v>
      </c>
      <c r="I361">
        <f>_darko_1_!N361 * 82/25</f>
        <v>0.65600000000000014</v>
      </c>
      <c r="J361">
        <f>_darko_2_!T361</f>
        <v>0.78100000000000003</v>
      </c>
      <c r="K361">
        <f>_darko_1_!M361 * 82/25</f>
        <v>1.9679999999999997</v>
      </c>
      <c r="L361">
        <f>(_darko_2_!M361*(_darko_2_!L361-_darko_2_!N361) + _darko_2_!O361*_darko_2_!N361)/(_darko_2_!L361)</f>
        <v>0.43753660511823778</v>
      </c>
      <c r="M361" t="e">
        <f>INDEX(_raw_predictions_!M$2:M$474,MATCH(A361,_raw_predictions_!A$2:A$474,0))</f>
        <v>#N/A</v>
      </c>
    </row>
    <row r="362" spans="1:13">
      <c r="A362" t="str">
        <f>_darko_1_!A362</f>
        <v>Wenyen Gabriel</v>
      </c>
      <c r="B362">
        <f>_darko_1_!F362 * 82/25</f>
        <v>1.9679999999999997</v>
      </c>
      <c r="C362">
        <f>(_darko_1_!H362+_darko_1_!I362) * 82/25</f>
        <v>1.64</v>
      </c>
      <c r="D362">
        <f>_darko_1_!G362 * 82/25</f>
        <v>0.32800000000000007</v>
      </c>
      <c r="E362">
        <f>_darko_1_!K362 * 82/25</f>
        <v>0</v>
      </c>
      <c r="F362">
        <f>_darko_1_!J362 * 82/25</f>
        <v>0.32800000000000007</v>
      </c>
      <c r="G362">
        <f>_darko_1_!O362*_darko_2_!O362 * 82/25</f>
        <v>8.9216000000000018E-2</v>
      </c>
      <c r="H362">
        <f>_darko_1_!L362 * 82/25</f>
        <v>0.32800000000000007</v>
      </c>
      <c r="I362">
        <f>_darko_1_!N362 * 82/25</f>
        <v>0.65600000000000014</v>
      </c>
      <c r="J362">
        <f>_darko_2_!T362</f>
        <v>0.72099999999999997</v>
      </c>
      <c r="K362">
        <f>_darko_1_!M362 * 82/25</f>
        <v>1.3120000000000003</v>
      </c>
      <c r="L362">
        <f>(_darko_2_!M362*(_darko_2_!L362-_darko_2_!N362) + _darko_2_!O362*_darko_2_!N362)/(_darko_2_!L362)</f>
        <v>0.41320332778702162</v>
      </c>
      <c r="M362">
        <f>INDEX(_raw_predictions_!M$2:M$474,MATCH(A362,_raw_predictions_!A$2:A$474,0))</f>
        <v>0.25609605054613799</v>
      </c>
    </row>
    <row r="363" spans="1:13">
      <c r="A363" t="str">
        <f>_darko_1_!A363</f>
        <v>Meyers Leonard</v>
      </c>
      <c r="B363">
        <f>_darko_1_!F363 * 82/25</f>
        <v>1.9679999999999997</v>
      </c>
      <c r="C363">
        <f>(_darko_1_!H363+_darko_1_!I363) * 82/25</f>
        <v>1.64</v>
      </c>
      <c r="D363">
        <f>_darko_1_!G363 * 82/25</f>
        <v>0.32800000000000007</v>
      </c>
      <c r="E363">
        <f>_darko_1_!K363 * 82/25</f>
        <v>0</v>
      </c>
      <c r="F363">
        <f>_darko_1_!J363 * 82/25</f>
        <v>0</v>
      </c>
      <c r="G363">
        <f>_darko_1_!O363*_darko_2_!O363 * 82/25</f>
        <v>0.310944</v>
      </c>
      <c r="H363">
        <f>_darko_1_!L363 * 82/25</f>
        <v>0.32800000000000007</v>
      </c>
      <c r="I363">
        <f>_darko_1_!N363 * 82/25</f>
        <v>0.32800000000000007</v>
      </c>
      <c r="J363">
        <f>_darko_2_!T363</f>
        <v>0.70799999999999996</v>
      </c>
      <c r="K363">
        <f>_darko_1_!M363 * 82/25</f>
        <v>1.64</v>
      </c>
      <c r="L363">
        <f>(_darko_2_!M363*(_darko_2_!L363-_darko_2_!N363) + _darko_2_!O363*_darko_2_!N363)/(_darko_2_!L363)</f>
        <v>0.38447302850433757</v>
      </c>
      <c r="M363" t="e">
        <f>INDEX(_raw_predictions_!M$2:M$474,MATCH(A363,_raw_predictions_!A$2:A$474,0))</f>
        <v>#N/A</v>
      </c>
    </row>
    <row r="364" spans="1:13">
      <c r="A364" t="str">
        <f>_darko_1_!A364</f>
        <v>RaiQuan Gray</v>
      </c>
      <c r="B364">
        <f>_darko_1_!F364 * 82/25</f>
        <v>1.9679999999999997</v>
      </c>
      <c r="C364">
        <f>(_darko_1_!H364+_darko_1_!I364) * 82/25</f>
        <v>0.98400000000000021</v>
      </c>
      <c r="D364">
        <f>_darko_1_!G364 * 82/25</f>
        <v>0.65600000000000014</v>
      </c>
      <c r="E364">
        <f>_darko_1_!K364 * 82/25</f>
        <v>0</v>
      </c>
      <c r="F364">
        <f>_darko_1_!J364 * 82/25</f>
        <v>0</v>
      </c>
      <c r="G364">
        <f>_darko_1_!O364*_darko_2_!O364 * 82/25</f>
        <v>0.23747200000000002</v>
      </c>
      <c r="H364">
        <f>_darko_1_!L364 * 82/25</f>
        <v>0.32800000000000007</v>
      </c>
      <c r="I364">
        <f>_darko_1_!N364 * 82/25</f>
        <v>0.32800000000000007</v>
      </c>
      <c r="J364">
        <f>_darko_2_!T364</f>
        <v>0.79700000000000004</v>
      </c>
      <c r="K364">
        <f>_darko_1_!M364 * 82/25</f>
        <v>1.64</v>
      </c>
      <c r="L364">
        <f>(_darko_2_!M364*(_darko_2_!L364-_darko_2_!N364) + _darko_2_!O364*_darko_2_!N364)/(_darko_2_!L364)</f>
        <v>0.41305636421930109</v>
      </c>
      <c r="M364" t="e">
        <f>INDEX(_raw_predictions_!M$2:M$474,MATCH(A364,_raw_predictions_!A$2:A$474,0))</f>
        <v>#N/A</v>
      </c>
    </row>
    <row r="365" spans="1:13">
      <c r="A365" t="str">
        <f>_darko_1_!A365</f>
        <v>Trevor Hudgins</v>
      </c>
      <c r="B365">
        <f>_darko_1_!F365 * 82/25</f>
        <v>1.9679999999999997</v>
      </c>
      <c r="C365">
        <f>(_darko_1_!H365+_darko_1_!I365) * 82/25</f>
        <v>0.32800000000000007</v>
      </c>
      <c r="D365">
        <f>_darko_1_!G365 * 82/25</f>
        <v>0.65600000000000014</v>
      </c>
      <c r="E365">
        <f>_darko_1_!K365 * 82/25</f>
        <v>0.32800000000000007</v>
      </c>
      <c r="F365">
        <f>_darko_1_!J365 * 82/25</f>
        <v>0</v>
      </c>
      <c r="G365">
        <f>_darko_1_!O365*_darko_2_!O365 * 82/25</f>
        <v>0.48281599999999997</v>
      </c>
      <c r="H365">
        <f>_darko_1_!L365 * 82/25</f>
        <v>0.32800000000000007</v>
      </c>
      <c r="I365">
        <f>_darko_1_!N365 * 82/25</f>
        <v>0.32800000000000007</v>
      </c>
      <c r="J365">
        <f>_darko_2_!T365</f>
        <v>0.77400000000000002</v>
      </c>
      <c r="K365">
        <f>_darko_1_!M365 * 82/25</f>
        <v>1.9679999999999997</v>
      </c>
      <c r="L365">
        <f>(_darko_2_!M365*(_darko_2_!L365-_darko_2_!N365) + _darko_2_!O365*_darko_2_!N365)/(_darko_2_!L365)</f>
        <v>0.41392186245651591</v>
      </c>
      <c r="M365">
        <f>INDEX(_raw_predictions_!M$2:M$474,MATCH(A365,_raw_predictions_!A$2:A$474,0))</f>
        <v>0.58126583831812095</v>
      </c>
    </row>
    <row r="366" spans="1:13">
      <c r="A366" t="str">
        <f>_darko_1_!A366</f>
        <v>Justin Holiday</v>
      </c>
      <c r="B366">
        <f>_darko_1_!F366 * 82/25</f>
        <v>1.9679999999999997</v>
      </c>
      <c r="C366">
        <f>(_darko_1_!H366+_darko_1_!I366) * 82/25</f>
        <v>0.65600000000000014</v>
      </c>
      <c r="D366">
        <f>_darko_1_!G366 * 82/25</f>
        <v>0.32800000000000007</v>
      </c>
      <c r="E366">
        <f>_darko_1_!K366 * 82/25</f>
        <v>0.32800000000000007</v>
      </c>
      <c r="F366">
        <f>_darko_1_!J366 * 82/25</f>
        <v>0</v>
      </c>
      <c r="G366">
        <f>_darko_1_!O366*_darko_2_!O366 * 82/25</f>
        <v>0.41721600000000003</v>
      </c>
      <c r="H366">
        <f>_darko_1_!L366 * 82/25</f>
        <v>0.32800000000000007</v>
      </c>
      <c r="I366">
        <f>_darko_1_!N366 * 82/25</f>
        <v>0.32800000000000007</v>
      </c>
      <c r="J366">
        <f>_darko_2_!T366</f>
        <v>0.68899999999999995</v>
      </c>
      <c r="K366">
        <f>_darko_1_!M366 * 82/25</f>
        <v>1.9679999999999997</v>
      </c>
      <c r="L366">
        <f>(_darko_2_!M366*(_darko_2_!L366-_darko_2_!N366) + _darko_2_!O366*_darko_2_!N366)/(_darko_2_!L366)</f>
        <v>0.39416149148183866</v>
      </c>
      <c r="M366">
        <f>INDEX(_raw_predictions_!M$2:M$474,MATCH(A366,_raw_predictions_!A$2:A$474,0))</f>
        <v>0.28075855048644399</v>
      </c>
    </row>
    <row r="367" spans="1:13">
      <c r="A367" t="str">
        <f>_darko_1_!A367</f>
        <v>Robert Covington</v>
      </c>
      <c r="B367">
        <f>_darko_1_!F367 * 82/25</f>
        <v>1.64</v>
      </c>
      <c r="C367">
        <f>(_darko_1_!H367+_darko_1_!I367) * 82/25</f>
        <v>1.3120000000000003</v>
      </c>
      <c r="D367">
        <f>_darko_1_!G367 * 82/25</f>
        <v>0.32800000000000007</v>
      </c>
      <c r="E367">
        <f>_darko_1_!K367 * 82/25</f>
        <v>0.32800000000000007</v>
      </c>
      <c r="F367">
        <f>_darko_1_!J367 * 82/25</f>
        <v>0.32800000000000007</v>
      </c>
      <c r="G367">
        <f>_darko_1_!O367*_darko_2_!O367 * 82/25</f>
        <v>0.23911199999999996</v>
      </c>
      <c r="H367">
        <f>_darko_1_!L367 * 82/25</f>
        <v>0.32800000000000007</v>
      </c>
      <c r="I367">
        <f>_darko_1_!N367 * 82/25</f>
        <v>0.32800000000000007</v>
      </c>
      <c r="J367">
        <f>_darko_2_!T367</f>
        <v>0.59499999999999997</v>
      </c>
      <c r="K367">
        <f>_darko_1_!M367 * 82/25</f>
        <v>1.3120000000000003</v>
      </c>
      <c r="L367">
        <f>(_darko_2_!M367*(_darko_2_!L367-_darko_2_!N367) + _darko_2_!O367*_darko_2_!N367)/(_darko_2_!L367)</f>
        <v>0.45136966640806825</v>
      </c>
      <c r="M367">
        <f>INDEX(_raw_predictions_!M$2:M$474,MATCH(A367,_raw_predictions_!A$2:A$474,0))</f>
        <v>0.206790073558827</v>
      </c>
    </row>
    <row r="368" spans="1:13">
      <c r="A368" t="str">
        <f>_darko_1_!A368</f>
        <v>Javonte Green</v>
      </c>
      <c r="B368">
        <f>_darko_1_!F368 * 82/25</f>
        <v>1.64</v>
      </c>
      <c r="C368">
        <f>(_darko_1_!H368+_darko_1_!I368) * 82/25</f>
        <v>0.98400000000000021</v>
      </c>
      <c r="D368">
        <f>_darko_1_!G368 * 82/25</f>
        <v>0.32800000000000007</v>
      </c>
      <c r="E368">
        <f>_darko_1_!K368 * 82/25</f>
        <v>0.32800000000000007</v>
      </c>
      <c r="F368">
        <f>_darko_1_!J368 * 82/25</f>
        <v>0</v>
      </c>
      <c r="G368">
        <f>_darko_1_!O368*_darko_2_!O368 * 82/25</f>
        <v>0.112832</v>
      </c>
      <c r="H368">
        <f>_darko_1_!L368 * 82/25</f>
        <v>0.32800000000000007</v>
      </c>
      <c r="I368">
        <f>_darko_1_!N368 * 82/25</f>
        <v>0.32800000000000007</v>
      </c>
      <c r="J368">
        <f>_darko_2_!T368</f>
        <v>0.81</v>
      </c>
      <c r="K368">
        <f>_darko_1_!M368 * 82/25</f>
        <v>1.3120000000000003</v>
      </c>
      <c r="L368">
        <f>(_darko_2_!M368*(_darko_2_!L368-_darko_2_!N368) + _darko_2_!O368*_darko_2_!N368)/(_darko_2_!L368)</f>
        <v>0.41054267082506374</v>
      </c>
      <c r="M368">
        <f>INDEX(_raw_predictions_!M$2:M$474,MATCH(A368,_raw_predictions_!A$2:A$474,0))</f>
        <v>0.370916182053738</v>
      </c>
    </row>
    <row r="369" spans="1:13">
      <c r="A369" t="str">
        <f>_darko_1_!A369</f>
        <v>Garrison Mathews</v>
      </c>
      <c r="B369">
        <f>_darko_1_!F369 * 82/25</f>
        <v>1.64</v>
      </c>
      <c r="C369">
        <f>(_darko_1_!H369+_darko_1_!I369) * 82/25</f>
        <v>0.32800000000000007</v>
      </c>
      <c r="D369">
        <f>_darko_1_!G369 * 82/25</f>
        <v>0.32800000000000007</v>
      </c>
      <c r="E369">
        <f>_darko_1_!K369 * 82/25</f>
        <v>0</v>
      </c>
      <c r="F369">
        <f>_darko_1_!J369 * 82/25</f>
        <v>0</v>
      </c>
      <c r="G369">
        <f>_darko_1_!O369*_darko_2_!O369 * 82/25</f>
        <v>0.4264</v>
      </c>
      <c r="H369">
        <f>_darko_1_!L369 * 82/25</f>
        <v>0.32800000000000007</v>
      </c>
      <c r="I369">
        <f>_darko_1_!N369 * 82/25</f>
        <v>0.32800000000000007</v>
      </c>
      <c r="J369">
        <f>_darko_2_!T369</f>
        <v>0.71899999999999997</v>
      </c>
      <c r="K369">
        <f>_darko_1_!M369 * 82/25</f>
        <v>1.3120000000000003</v>
      </c>
      <c r="L369">
        <f>(_darko_2_!M369*(_darko_2_!L369-_darko_2_!N369) + _darko_2_!O369*_darko_2_!N369)/(_darko_2_!L369)</f>
        <v>0.54731210972346123</v>
      </c>
      <c r="M369">
        <f>INDEX(_raw_predictions_!M$2:M$474,MATCH(A369,_raw_predictions_!A$2:A$474,0))</f>
        <v>0.28961856250391199</v>
      </c>
    </row>
    <row r="370" spans="1:13">
      <c r="A370" t="str">
        <f>_darko_1_!A370</f>
        <v>Omer Yurtseven</v>
      </c>
      <c r="B370">
        <f>_darko_1_!F370 * 82/25</f>
        <v>1.64</v>
      </c>
      <c r="C370">
        <f>(_darko_1_!H370+_darko_1_!I370) * 82/25</f>
        <v>0.98400000000000021</v>
      </c>
      <c r="D370">
        <f>_darko_1_!G370 * 82/25</f>
        <v>0</v>
      </c>
      <c r="E370">
        <f>_darko_1_!K370 * 82/25</f>
        <v>0</v>
      </c>
      <c r="F370">
        <f>_darko_1_!J370 * 82/25</f>
        <v>0</v>
      </c>
      <c r="G370">
        <f>_darko_1_!O370*_darko_2_!O370 * 82/25</f>
        <v>0.10889599999999999</v>
      </c>
      <c r="H370">
        <f>_darko_1_!L370 * 82/25</f>
        <v>0.32800000000000007</v>
      </c>
      <c r="I370">
        <f>_darko_1_!N370 * 82/25</f>
        <v>0.32800000000000007</v>
      </c>
      <c r="J370">
        <f>_darko_2_!T370</f>
        <v>0.79300000000000004</v>
      </c>
      <c r="K370">
        <f>_darko_1_!M370 * 82/25</f>
        <v>1.3120000000000003</v>
      </c>
      <c r="L370">
        <f>(_darko_2_!M370*(_darko_2_!L370-_darko_2_!N370) + _darko_2_!O370*_darko_2_!N370)/(_darko_2_!L370)</f>
        <v>0.40790673011556766</v>
      </c>
      <c r="M370" t="e">
        <f>INDEX(_raw_predictions_!M$2:M$474,MATCH(A370,_raw_predictions_!A$2:A$474,0))</f>
        <v>#N/A</v>
      </c>
    </row>
    <row r="371" spans="1:13">
      <c r="A371" t="str">
        <f>_darko_1_!A371</f>
        <v>Bismack Biyombo</v>
      </c>
      <c r="B371">
        <f>_darko_1_!F371 * 82/25</f>
        <v>1.64</v>
      </c>
      <c r="C371">
        <f>(_darko_1_!H371+_darko_1_!I371) * 82/25</f>
        <v>1.64</v>
      </c>
      <c r="D371">
        <f>_darko_1_!G371 * 82/25</f>
        <v>0.32800000000000007</v>
      </c>
      <c r="E371">
        <f>_darko_1_!K371 * 82/25</f>
        <v>0</v>
      </c>
      <c r="F371">
        <f>_darko_1_!J371 * 82/25</f>
        <v>0.65600000000000014</v>
      </c>
      <c r="G371">
        <f>_darko_1_!O371*_darko_2_!O371 * 82/25</f>
        <v>0</v>
      </c>
      <c r="H371">
        <f>_darko_1_!L371 * 82/25</f>
        <v>0.32800000000000007</v>
      </c>
      <c r="I371">
        <f>_darko_1_!N371 * 82/25</f>
        <v>0.65600000000000014</v>
      </c>
      <c r="J371">
        <f>_darko_2_!T371</f>
        <v>0.751</v>
      </c>
      <c r="K371">
        <f>_darko_1_!M371 * 82/25</f>
        <v>1.3120000000000003</v>
      </c>
      <c r="L371">
        <f>(_darko_2_!M371*(_darko_2_!L371-_darko_2_!N371) + _darko_2_!O371*_darko_2_!N371)/(_darko_2_!L371)</f>
        <v>0.39941855722661229</v>
      </c>
      <c r="M371">
        <f>INDEX(_raw_predictions_!M$2:M$474,MATCH(A371,_raw_predictions_!A$2:A$474,0))</f>
        <v>0.25823371805855</v>
      </c>
    </row>
    <row r="372" spans="1:13">
      <c r="A372" t="str">
        <f>_darko_1_!A372</f>
        <v>Sam Merrill</v>
      </c>
      <c r="B372">
        <f>_darko_1_!F372 * 82/25</f>
        <v>1.64</v>
      </c>
      <c r="C372">
        <f>(_darko_1_!H372+_darko_1_!I372) * 82/25</f>
        <v>0.65600000000000014</v>
      </c>
      <c r="D372">
        <f>_darko_1_!G372 * 82/25</f>
        <v>0.32800000000000007</v>
      </c>
      <c r="E372">
        <f>_darko_1_!K372 * 82/25</f>
        <v>0</v>
      </c>
      <c r="F372">
        <f>_darko_1_!J372 * 82/25</f>
        <v>0</v>
      </c>
      <c r="G372">
        <f>_darko_1_!O372*_darko_2_!O372 * 82/25</f>
        <v>0.32472000000000001</v>
      </c>
      <c r="H372">
        <f>_darko_1_!L372 * 82/25</f>
        <v>0.32800000000000007</v>
      </c>
      <c r="I372">
        <f>_darko_1_!N372 * 82/25</f>
        <v>0.32800000000000007</v>
      </c>
      <c r="J372">
        <f>_darko_2_!T372</f>
        <v>0.75800000000000001</v>
      </c>
      <c r="K372">
        <f>_darko_1_!M372 * 82/25</f>
        <v>1.3120000000000003</v>
      </c>
      <c r="L372">
        <f>(_darko_2_!M372*(_darko_2_!L372-_darko_2_!N372) + _darko_2_!O372*_darko_2_!N372)/(_darko_2_!L372)</f>
        <v>0.46688525950512977</v>
      </c>
      <c r="M372" t="e">
        <f>INDEX(_raw_predictions_!M$2:M$474,MATCH(A372,_raw_predictions_!A$2:A$474,0))</f>
        <v>#N/A</v>
      </c>
    </row>
    <row r="373" spans="1:13">
      <c r="A373" t="str">
        <f>_darko_1_!A373</f>
        <v>Thaddeus Young</v>
      </c>
      <c r="B373">
        <f>_darko_1_!F373 * 82/25</f>
        <v>1.64</v>
      </c>
      <c r="C373">
        <f>(_darko_1_!H373+_darko_1_!I373) * 82/25</f>
        <v>0.98400000000000021</v>
      </c>
      <c r="D373">
        <f>_darko_1_!G373 * 82/25</f>
        <v>0.32800000000000007</v>
      </c>
      <c r="E373">
        <f>_darko_1_!K373 * 82/25</f>
        <v>0.32800000000000007</v>
      </c>
      <c r="F373">
        <f>_darko_1_!J373 * 82/25</f>
        <v>0</v>
      </c>
      <c r="G373">
        <f>_darko_1_!O373*_darko_2_!O373 * 82/25</f>
        <v>0.10627200000000002</v>
      </c>
      <c r="H373">
        <f>_darko_1_!L373 * 82/25</f>
        <v>0.32800000000000007</v>
      </c>
      <c r="I373">
        <f>_darko_1_!N373 * 82/25</f>
        <v>0.32800000000000007</v>
      </c>
      <c r="J373">
        <f>_darko_2_!T373</f>
        <v>0.753</v>
      </c>
      <c r="K373">
        <f>_darko_1_!M373 * 82/25</f>
        <v>1.3120000000000003</v>
      </c>
      <c r="L373">
        <f>(_darko_2_!M373*(_darko_2_!L373-_darko_2_!N373) + _darko_2_!O373*_darko_2_!N373)/(_darko_2_!L373)</f>
        <v>0.38190618292598488</v>
      </c>
      <c r="M373">
        <f>INDEX(_raw_predictions_!M$2:M$474,MATCH(A373,_raw_predictions_!A$2:A$474,0))</f>
        <v>0.35907263752495899</v>
      </c>
    </row>
    <row r="374" spans="1:13">
      <c r="A374" t="str">
        <f>_darko_1_!A374</f>
        <v>John Butler Jr.</v>
      </c>
      <c r="B374">
        <f>_darko_1_!F374 * 82/25</f>
        <v>1.64</v>
      </c>
      <c r="C374">
        <f>(_darko_1_!H374+_darko_1_!I374) * 82/25</f>
        <v>0.98400000000000021</v>
      </c>
      <c r="D374">
        <f>_darko_1_!G374 * 82/25</f>
        <v>0.32800000000000007</v>
      </c>
      <c r="E374">
        <f>_darko_1_!K374 * 82/25</f>
        <v>0</v>
      </c>
      <c r="F374">
        <f>_darko_1_!J374 * 82/25</f>
        <v>0.32800000000000007</v>
      </c>
      <c r="G374">
        <f>_darko_1_!O374*_darko_2_!O374 * 82/25</f>
        <v>0.31291200000000002</v>
      </c>
      <c r="H374">
        <f>_darko_1_!L374 * 82/25</f>
        <v>0</v>
      </c>
      <c r="I374">
        <f>_darko_1_!N374 * 82/25</f>
        <v>0.32800000000000007</v>
      </c>
      <c r="J374">
        <f>_darko_2_!T374</f>
        <v>0.71899999999999997</v>
      </c>
      <c r="K374">
        <f>_darko_1_!M374 * 82/25</f>
        <v>1.3120000000000003</v>
      </c>
      <c r="L374">
        <f>(_darko_2_!M374*(_darko_2_!L374-_darko_2_!N374) + _darko_2_!O374*_darko_2_!N374)/(_darko_2_!L374)</f>
        <v>0.41615616574428832</v>
      </c>
      <c r="M374" t="e">
        <f>INDEX(_raw_predictions_!M$2:M$474,MATCH(A374,_raw_predictions_!A$2:A$474,0))</f>
        <v>#N/A</v>
      </c>
    </row>
    <row r="375" spans="1:13">
      <c r="A375" t="str">
        <f>_darko_1_!A375</f>
        <v>Jay Huff</v>
      </c>
      <c r="B375">
        <f>_darko_1_!F375 * 82/25</f>
        <v>1.3120000000000003</v>
      </c>
      <c r="C375">
        <f>(_darko_1_!H375+_darko_1_!I375) * 82/25</f>
        <v>0.98400000000000021</v>
      </c>
      <c r="D375">
        <f>_darko_1_!G375 * 82/25</f>
        <v>0.32800000000000007</v>
      </c>
      <c r="E375">
        <f>_darko_1_!K375 * 82/25</f>
        <v>0</v>
      </c>
      <c r="F375">
        <f>_darko_1_!J375 * 82/25</f>
        <v>0</v>
      </c>
      <c r="G375">
        <f>_darko_1_!O375*_darko_2_!O375 * 82/25</f>
        <v>0.11217600000000001</v>
      </c>
      <c r="H375">
        <f>_darko_1_!L375 * 82/25</f>
        <v>0</v>
      </c>
      <c r="I375">
        <f>_darko_1_!N375 * 82/25</f>
        <v>0.32800000000000007</v>
      </c>
      <c r="J375">
        <f>_darko_2_!T375</f>
        <v>0.68700000000000006</v>
      </c>
      <c r="K375">
        <f>_darko_1_!M375 * 82/25</f>
        <v>0.65600000000000014</v>
      </c>
      <c r="L375">
        <f>(_darko_2_!M375*(_darko_2_!L375-_darko_2_!N375) + _darko_2_!O375*_darko_2_!N375)/(_darko_2_!L375)</f>
        <v>0.39606096542508773</v>
      </c>
      <c r="M375" t="e">
        <f>INDEX(_raw_predictions_!M$2:M$474,MATCH(A375,_raw_predictions_!A$2:A$474,0))</f>
        <v>#N/A</v>
      </c>
    </row>
    <row r="376" spans="1:13">
      <c r="A376" t="str">
        <f>_darko_1_!A376</f>
        <v>Christian Koloko</v>
      </c>
      <c r="B376">
        <f>_darko_1_!F376 * 82/25</f>
        <v>1.3120000000000003</v>
      </c>
      <c r="C376">
        <f>(_darko_1_!H376+_darko_1_!I376) * 82/25</f>
        <v>1.3120000000000003</v>
      </c>
      <c r="D376">
        <f>_darko_1_!G376 * 82/25</f>
        <v>0.32800000000000007</v>
      </c>
      <c r="E376">
        <f>_darko_1_!K376 * 82/25</f>
        <v>0</v>
      </c>
      <c r="F376">
        <f>_darko_1_!J376 * 82/25</f>
        <v>0.32800000000000007</v>
      </c>
      <c r="G376">
        <f>_darko_1_!O376*_darko_2_!O376 * 82/25</f>
        <v>9.3808000000000002E-2</v>
      </c>
      <c r="H376">
        <f>_darko_1_!L376 * 82/25</f>
        <v>0.32800000000000007</v>
      </c>
      <c r="I376">
        <f>_darko_1_!N376 * 82/25</f>
        <v>0.32800000000000007</v>
      </c>
      <c r="J376">
        <f>_darko_2_!T376</f>
        <v>0.70099999999999996</v>
      </c>
      <c r="K376">
        <f>_darko_1_!M376 * 82/25</f>
        <v>0.98399999999999987</v>
      </c>
      <c r="L376">
        <f>(_darko_2_!M376*(_darko_2_!L376-_darko_2_!N376) + _darko_2_!O376*_darko_2_!N376)/(_darko_2_!L376)</f>
        <v>0.45051626524867067</v>
      </c>
      <c r="M376">
        <f>INDEX(_raw_predictions_!M$2:M$474,MATCH(A376,_raw_predictions_!A$2:A$474,0))</f>
        <v>0.12346560288748</v>
      </c>
    </row>
    <row r="377" spans="1:13">
      <c r="A377" t="str">
        <f>_darko_1_!A377</f>
        <v>Wesley Matthews</v>
      </c>
      <c r="B377">
        <f>_darko_1_!F377 * 82/25</f>
        <v>1.3120000000000003</v>
      </c>
      <c r="C377">
        <f>(_darko_1_!H377+_darko_1_!I377) * 82/25</f>
        <v>0.98400000000000021</v>
      </c>
      <c r="D377">
        <f>_darko_1_!G377 * 82/25</f>
        <v>0.32800000000000007</v>
      </c>
      <c r="E377">
        <f>_darko_1_!K377 * 82/25</f>
        <v>0</v>
      </c>
      <c r="F377">
        <f>_darko_1_!J377 * 82/25</f>
        <v>0</v>
      </c>
      <c r="G377">
        <f>_darko_1_!O377*_darko_2_!O377 * 82/25</f>
        <v>0.32767200000000002</v>
      </c>
      <c r="H377">
        <f>_darko_1_!L377 * 82/25</f>
        <v>0</v>
      </c>
      <c r="I377">
        <f>_darko_1_!N377 * 82/25</f>
        <v>0.32800000000000007</v>
      </c>
      <c r="J377">
        <f>_darko_2_!T377</f>
        <v>0.80400000000000005</v>
      </c>
      <c r="K377">
        <f>_darko_1_!M377 * 82/25</f>
        <v>1.3120000000000003</v>
      </c>
      <c r="L377">
        <f>(_darko_2_!M377*(_darko_2_!L377-_darko_2_!N377) + _darko_2_!O377*_darko_2_!N377)/(_darko_2_!L377)</f>
        <v>0.43673117117117116</v>
      </c>
      <c r="M377">
        <f>INDEX(_raw_predictions_!M$2:M$474,MATCH(A377,_raw_predictions_!A$2:A$474,0))</f>
        <v>0.37986168770966999</v>
      </c>
    </row>
    <row r="378" spans="1:13">
      <c r="A378" t="str">
        <f>_darko_1_!A378</f>
        <v>Lonnie Walker IV</v>
      </c>
      <c r="B378">
        <f>_darko_1_!F378 * 82/25</f>
        <v>1.3120000000000003</v>
      </c>
      <c r="C378">
        <f>(_darko_1_!H378+_darko_1_!I378) * 82/25</f>
        <v>0.32800000000000007</v>
      </c>
      <c r="D378">
        <f>_darko_1_!G378 * 82/25</f>
        <v>0</v>
      </c>
      <c r="E378">
        <f>_darko_1_!K378 * 82/25</f>
        <v>0</v>
      </c>
      <c r="F378">
        <f>_darko_1_!J378 * 82/25</f>
        <v>0</v>
      </c>
      <c r="G378">
        <f>_darko_1_!O378*_darko_2_!O378 * 82/25</f>
        <v>0.21976000000000004</v>
      </c>
      <c r="H378">
        <f>_darko_1_!L378 * 82/25</f>
        <v>0</v>
      </c>
      <c r="I378">
        <f>_darko_1_!N378 * 82/25</f>
        <v>0.32800000000000007</v>
      </c>
      <c r="J378">
        <f>_darko_2_!T378</f>
        <v>0.82199999999999995</v>
      </c>
      <c r="K378">
        <f>_darko_1_!M378 * 82/25</f>
        <v>0.98399999999999987</v>
      </c>
      <c r="L378">
        <f>(_darko_2_!M378*(_darko_2_!L378-_darko_2_!N378) + _darko_2_!O378*_darko_2_!N378)/(_darko_2_!L378)</f>
        <v>0.42833714519093324</v>
      </c>
      <c r="M378">
        <f>INDEX(_raw_predictions_!M$2:M$474,MATCH(A378,_raw_predictions_!A$2:A$474,0))</f>
        <v>0.14296273171407101</v>
      </c>
    </row>
    <row r="379" spans="1:13">
      <c r="A379" t="str">
        <f>_darko_1_!A379</f>
        <v>Anthony Gill</v>
      </c>
      <c r="B379">
        <f>_darko_1_!F379 * 82/25</f>
        <v>1.3120000000000003</v>
      </c>
      <c r="C379">
        <f>(_darko_1_!H379+_darko_1_!I379) * 82/25</f>
        <v>0.65600000000000014</v>
      </c>
      <c r="D379">
        <f>_darko_1_!G379 * 82/25</f>
        <v>0.32800000000000007</v>
      </c>
      <c r="E379">
        <f>_darko_1_!K379 * 82/25</f>
        <v>0</v>
      </c>
      <c r="F379">
        <f>_darko_1_!J379 * 82/25</f>
        <v>0</v>
      </c>
      <c r="G379">
        <f>_darko_1_!O379*_darko_2_!O379 * 82/25</f>
        <v>8.4952E-2</v>
      </c>
      <c r="H379">
        <f>_darko_1_!L379 * 82/25</f>
        <v>0.32800000000000007</v>
      </c>
      <c r="I379">
        <f>_darko_1_!N379 * 82/25</f>
        <v>0.32800000000000007</v>
      </c>
      <c r="J379">
        <f>_darko_2_!T379</f>
        <v>0.66800000000000004</v>
      </c>
      <c r="K379">
        <f>_darko_1_!M379 * 82/25</f>
        <v>0.98399999999999987</v>
      </c>
      <c r="L379">
        <f>(_darko_2_!M379*(_darko_2_!L379-_darko_2_!N379) + _darko_2_!O379*_darko_2_!N379)/(_darko_2_!L379)</f>
        <v>0.48904541075213565</v>
      </c>
      <c r="M379">
        <f>INDEX(_raw_predictions_!M$2:M$474,MATCH(A379,_raw_predictions_!A$2:A$474,0))</f>
        <v>0.26102332838959902</v>
      </c>
    </row>
    <row r="380" spans="1:13">
      <c r="A380" t="str">
        <f>_darko_1_!A380</f>
        <v>AJ Lawson</v>
      </c>
      <c r="B380">
        <f>_darko_1_!F380 * 82/25</f>
        <v>1.3120000000000003</v>
      </c>
      <c r="C380">
        <f>(_darko_1_!H380+_darko_1_!I380) * 82/25</f>
        <v>0.65600000000000014</v>
      </c>
      <c r="D380">
        <f>_darko_1_!G380 * 82/25</f>
        <v>0.32800000000000007</v>
      </c>
      <c r="E380">
        <f>_darko_1_!K380 * 82/25</f>
        <v>0</v>
      </c>
      <c r="F380">
        <f>_darko_1_!J380 * 82/25</f>
        <v>0</v>
      </c>
      <c r="G380">
        <f>_darko_1_!O380*_darko_2_!O380 * 82/25</f>
        <v>0.22631999999999997</v>
      </c>
      <c r="H380">
        <f>_darko_1_!L380 * 82/25</f>
        <v>0</v>
      </c>
      <c r="I380">
        <f>_darko_1_!N380 * 82/25</f>
        <v>0.32800000000000007</v>
      </c>
      <c r="J380">
        <f>_darko_2_!T380</f>
        <v>0.79800000000000004</v>
      </c>
      <c r="K380">
        <f>_darko_1_!M380 * 82/25</f>
        <v>0.98399999999999987</v>
      </c>
      <c r="L380">
        <f>(_darko_2_!M380*(_darko_2_!L380-_darko_2_!N380) + _darko_2_!O380*_darko_2_!N380)/(_darko_2_!L380)</f>
        <v>0.40057756781469062</v>
      </c>
      <c r="M380" t="e">
        <f>INDEX(_raw_predictions_!M$2:M$474,MATCH(A380,_raw_predictions_!A$2:A$474,0))</f>
        <v>#N/A</v>
      </c>
    </row>
    <row r="381" spans="1:13">
      <c r="A381" t="str">
        <f>_darko_1_!A381</f>
        <v>Luke Kornet</v>
      </c>
      <c r="B381">
        <f>_darko_1_!F381 * 82/25</f>
        <v>0.98399999999999987</v>
      </c>
      <c r="C381">
        <f>(_darko_1_!H381+_darko_1_!I381) * 82/25</f>
        <v>0.65600000000000014</v>
      </c>
      <c r="D381">
        <f>_darko_1_!G381 * 82/25</f>
        <v>0.32800000000000007</v>
      </c>
      <c r="E381">
        <f>_darko_1_!K381 * 82/25</f>
        <v>0</v>
      </c>
      <c r="F381">
        <f>_darko_1_!J381 * 82/25</f>
        <v>0</v>
      </c>
      <c r="G381">
        <f>_darko_1_!O381*_darko_2_!O381 * 82/25</f>
        <v>0</v>
      </c>
      <c r="H381">
        <f>_darko_1_!L381 * 82/25</f>
        <v>0</v>
      </c>
      <c r="I381">
        <f>_darko_1_!N381 * 82/25</f>
        <v>0.32800000000000007</v>
      </c>
      <c r="J381">
        <f>_darko_2_!T381</f>
        <v>0.77200000000000002</v>
      </c>
      <c r="K381">
        <f>_darko_1_!M381 * 82/25</f>
        <v>0.65600000000000014</v>
      </c>
      <c r="L381">
        <f>(_darko_2_!M381*(_darko_2_!L381-_darko_2_!N381) + _darko_2_!O381*_darko_2_!N381)/(_darko_2_!L381)</f>
        <v>0.39985506353915912</v>
      </c>
      <c r="M381">
        <f>INDEX(_raw_predictions_!M$2:M$474,MATCH(A381,_raw_predictions_!A$2:A$474,0))</f>
        <v>0.224489686828031</v>
      </c>
    </row>
    <row r="382" spans="1:13">
      <c r="A382" t="str">
        <f>_darko_1_!A382</f>
        <v>Mo Bamba</v>
      </c>
      <c r="B382">
        <f>_darko_1_!F382 * 82/25</f>
        <v>0.98399999999999987</v>
      </c>
      <c r="C382">
        <f>(_darko_1_!H382+_darko_1_!I382) * 82/25</f>
        <v>0.98400000000000021</v>
      </c>
      <c r="D382">
        <f>_darko_1_!G382 * 82/25</f>
        <v>0</v>
      </c>
      <c r="E382">
        <f>_darko_1_!K382 * 82/25</f>
        <v>0</v>
      </c>
      <c r="F382">
        <f>_darko_1_!J382 * 82/25</f>
        <v>0</v>
      </c>
      <c r="G382">
        <f>_darko_1_!O382*_darko_2_!O382 * 82/25</f>
        <v>0.10102400000000002</v>
      </c>
      <c r="H382">
        <f>_darko_1_!L382 * 82/25</f>
        <v>0</v>
      </c>
      <c r="I382">
        <f>_darko_1_!N382 * 82/25</f>
        <v>0.32800000000000007</v>
      </c>
      <c r="J382">
        <f>_darko_2_!T382</f>
        <v>0.628</v>
      </c>
      <c r="K382">
        <f>_darko_1_!M382 * 82/25</f>
        <v>0.65600000000000014</v>
      </c>
      <c r="L382">
        <f>(_darko_2_!M382*(_darko_2_!L382-_darko_2_!N382) + _darko_2_!O382*_darko_2_!N382)/(_darko_2_!L382)</f>
        <v>0.48882464275574905</v>
      </c>
      <c r="M382">
        <f>INDEX(_raw_predictions_!M$2:M$474,MATCH(A382,_raw_predictions_!A$2:A$474,0))</f>
        <v>0.214183874506297</v>
      </c>
    </row>
    <row r="383" spans="1:13">
      <c r="A383" t="str">
        <f>_darko_1_!A383</f>
        <v>Sam Hauser</v>
      </c>
      <c r="B383">
        <f>_darko_1_!F383 * 82/25</f>
        <v>0.98399999999999987</v>
      </c>
      <c r="C383">
        <f>(_darko_1_!H383+_darko_1_!I383) * 82/25</f>
        <v>0.32800000000000007</v>
      </c>
      <c r="D383">
        <f>_darko_1_!G383 * 82/25</f>
        <v>0</v>
      </c>
      <c r="E383">
        <f>_darko_1_!K383 * 82/25</f>
        <v>0</v>
      </c>
      <c r="F383">
        <f>_darko_1_!J383 * 82/25</f>
        <v>0</v>
      </c>
      <c r="G383">
        <f>_darko_1_!O383*_darko_2_!O383 * 82/25</f>
        <v>0.211232</v>
      </c>
      <c r="H383">
        <f>_darko_1_!L383 * 82/25</f>
        <v>0</v>
      </c>
      <c r="I383">
        <f>_darko_1_!N383 * 82/25</f>
        <v>0</v>
      </c>
      <c r="J383">
        <f>_darko_2_!T383</f>
        <v>0.74</v>
      </c>
      <c r="K383">
        <f>_darko_1_!M383 * 82/25</f>
        <v>0.98399999999999987</v>
      </c>
      <c r="L383">
        <f>(_darko_2_!M383*(_darko_2_!L383-_darko_2_!N383) + _darko_2_!O383*_darko_2_!N383)/(_darko_2_!L383)</f>
        <v>0.40213755230125525</v>
      </c>
      <c r="M383">
        <f>INDEX(_raw_predictions_!M$2:M$474,MATCH(A383,_raw_predictions_!A$2:A$474,0))</f>
        <v>0.18569920701353601</v>
      </c>
    </row>
    <row r="384" spans="1:13">
      <c r="A384" t="str">
        <f>_darko_1_!A384</f>
        <v>Zeke Nnaji</v>
      </c>
      <c r="B384">
        <f>_darko_1_!F384 * 82/25</f>
        <v>0.98399999999999987</v>
      </c>
      <c r="C384">
        <f>(_darko_1_!H384+_darko_1_!I384) * 82/25</f>
        <v>0.65600000000000014</v>
      </c>
      <c r="D384">
        <f>_darko_1_!G384 * 82/25</f>
        <v>0</v>
      </c>
      <c r="E384">
        <f>_darko_1_!K384 * 82/25</f>
        <v>0</v>
      </c>
      <c r="F384">
        <f>_darko_1_!J384 * 82/25</f>
        <v>0</v>
      </c>
      <c r="G384">
        <f>_darko_1_!O384*_darko_2_!O384 * 82/25</f>
        <v>0.10627200000000002</v>
      </c>
      <c r="H384">
        <f>_darko_1_!L384 * 82/25</f>
        <v>0</v>
      </c>
      <c r="I384">
        <f>_darko_1_!N384 * 82/25</f>
        <v>0.32800000000000007</v>
      </c>
      <c r="J384">
        <f>_darko_2_!T384</f>
        <v>0.72099999999999997</v>
      </c>
      <c r="K384">
        <f>_darko_1_!M384 * 82/25</f>
        <v>0.98399999999999987</v>
      </c>
      <c r="L384">
        <f>(_darko_2_!M384*(_darko_2_!L384-_darko_2_!N384) + _darko_2_!O384*_darko_2_!N384)/(_darko_2_!L384)</f>
        <v>0.42571749904689288</v>
      </c>
      <c r="M384">
        <f>INDEX(_raw_predictions_!M$2:M$474,MATCH(A384,_raw_predictions_!A$2:A$474,0))</f>
        <v>0.143461602864591</v>
      </c>
    </row>
    <row r="385" spans="1:13">
      <c r="A385" t="str">
        <f>_darko_1_!A385</f>
        <v>Yuta Watanabe</v>
      </c>
      <c r="B385">
        <f>_darko_1_!F385 * 82/25</f>
        <v>0.98399999999999987</v>
      </c>
      <c r="C385">
        <f>(_darko_1_!H385+_darko_1_!I385) * 82/25</f>
        <v>0.32800000000000007</v>
      </c>
      <c r="D385">
        <f>_darko_1_!G385 * 82/25</f>
        <v>0</v>
      </c>
      <c r="E385">
        <f>_darko_1_!K385 * 82/25</f>
        <v>0</v>
      </c>
      <c r="F385">
        <f>_darko_1_!J385 * 82/25</f>
        <v>0</v>
      </c>
      <c r="G385">
        <f>_darko_1_!O385*_darko_2_!O385 * 82/25</f>
        <v>9.0528000000000011E-2</v>
      </c>
      <c r="H385">
        <f>_darko_1_!L385 * 82/25</f>
        <v>0</v>
      </c>
      <c r="I385">
        <f>_darko_1_!N385 * 82/25</f>
        <v>0</v>
      </c>
      <c r="J385">
        <f>_darko_2_!T385</f>
        <v>0.70099999999999996</v>
      </c>
      <c r="K385">
        <f>_darko_1_!M385 * 82/25</f>
        <v>0.65600000000000014</v>
      </c>
      <c r="L385">
        <f>(_darko_2_!M385*(_darko_2_!L385-_darko_2_!N385) + _darko_2_!O385*_darko_2_!N385)/(_darko_2_!L385)</f>
        <v>0.42185743243243251</v>
      </c>
      <c r="M385">
        <f>INDEX(_raw_predictions_!M$2:M$474,MATCH(A385,_raw_predictions_!A$2:A$474,0))</f>
        <v>0.29685561941373401</v>
      </c>
    </row>
    <row r="386" spans="1:13">
      <c r="A386" t="str">
        <f>_darko_1_!A386</f>
        <v>Gabe York</v>
      </c>
      <c r="B386">
        <f>_darko_1_!F386 * 82/25</f>
        <v>0.98399999999999987</v>
      </c>
      <c r="C386">
        <f>(_darko_1_!H386+_darko_1_!I386) * 82/25</f>
        <v>0.32800000000000007</v>
      </c>
      <c r="D386">
        <f>_darko_1_!G386 * 82/25</f>
        <v>0.32800000000000007</v>
      </c>
      <c r="E386">
        <f>_darko_1_!K386 * 82/25</f>
        <v>0</v>
      </c>
      <c r="F386">
        <f>_darko_1_!J386 * 82/25</f>
        <v>0</v>
      </c>
      <c r="G386">
        <f>_darko_1_!O386*_darko_2_!O386 * 82/25</f>
        <v>0.17712000000000003</v>
      </c>
      <c r="H386">
        <f>_darko_1_!L386 * 82/25</f>
        <v>0</v>
      </c>
      <c r="I386">
        <f>_darko_1_!N386 * 82/25</f>
        <v>0.32800000000000007</v>
      </c>
      <c r="J386">
        <f>_darko_2_!T386</f>
        <v>0.72799999999999998</v>
      </c>
      <c r="K386">
        <f>_darko_1_!M386 * 82/25</f>
        <v>0.98399999999999987</v>
      </c>
      <c r="L386">
        <f>(_darko_2_!M386*(_darko_2_!L386-_darko_2_!N386) + _darko_2_!O386*_darko_2_!N386)/(_darko_2_!L386)</f>
        <v>0.41147201557394153</v>
      </c>
      <c r="M386" t="e">
        <f>INDEX(_raw_predictions_!M$2:M$474,MATCH(A386,_raw_predictions_!A$2:A$474,0))</f>
        <v>#N/A</v>
      </c>
    </row>
    <row r="387" spans="1:13">
      <c r="A387" t="str">
        <f>_darko_1_!A387</f>
        <v>JaMychal Green</v>
      </c>
      <c r="B387">
        <f>_darko_1_!F387 * 82/25</f>
        <v>0.98399999999999987</v>
      </c>
      <c r="C387">
        <f>(_darko_1_!H387+_darko_1_!I387) * 82/25</f>
        <v>0.32800000000000007</v>
      </c>
      <c r="D387">
        <f>_darko_1_!G387 * 82/25</f>
        <v>0</v>
      </c>
      <c r="E387">
        <f>_darko_1_!K387 * 82/25</f>
        <v>0</v>
      </c>
      <c r="F387">
        <f>_darko_1_!J387 * 82/25</f>
        <v>0</v>
      </c>
      <c r="G387">
        <f>_darko_1_!O387*_darko_2_!O387 * 82/25</f>
        <v>0.11020800000000001</v>
      </c>
      <c r="H387">
        <f>_darko_1_!L387 * 82/25</f>
        <v>0</v>
      </c>
      <c r="I387">
        <f>_darko_1_!N387 * 82/25</f>
        <v>0</v>
      </c>
      <c r="J387">
        <f>_darko_2_!T387</f>
        <v>0.75800000000000001</v>
      </c>
      <c r="K387">
        <f>_darko_1_!M387 * 82/25</f>
        <v>0.65600000000000014</v>
      </c>
      <c r="L387">
        <f>(_darko_2_!M387*(_darko_2_!L387-_darko_2_!N387) + _darko_2_!O387*_darko_2_!N387)/(_darko_2_!L387)</f>
        <v>0.41481308793456034</v>
      </c>
      <c r="M387">
        <f>INDEX(_raw_predictions_!M$2:M$474,MATCH(A387,_raw_predictions_!A$2:A$474,0))</f>
        <v>0.22128419445117101</v>
      </c>
    </row>
    <row r="388" spans="1:13">
      <c r="A388" t="str">
        <f>_darko_1_!A388</f>
        <v>Moussa Diabate</v>
      </c>
      <c r="B388">
        <f>_darko_1_!F388 * 82/25</f>
        <v>0.98399999999999987</v>
      </c>
      <c r="C388">
        <f>(_darko_1_!H388+_darko_1_!I388) * 82/25</f>
        <v>0.65600000000000014</v>
      </c>
      <c r="D388">
        <f>_darko_1_!G388 * 82/25</f>
        <v>0</v>
      </c>
      <c r="E388">
        <f>_darko_1_!K388 * 82/25</f>
        <v>0</v>
      </c>
      <c r="F388">
        <f>_darko_1_!J388 * 82/25</f>
        <v>0</v>
      </c>
      <c r="G388">
        <f>_darko_1_!O388*_darko_2_!O388 * 82/25</f>
        <v>0</v>
      </c>
      <c r="H388">
        <f>_darko_1_!L388 * 82/25</f>
        <v>0.32800000000000007</v>
      </c>
      <c r="I388">
        <f>_darko_1_!N388 * 82/25</f>
        <v>0.32800000000000007</v>
      </c>
      <c r="J388">
        <f>_darko_2_!T388</f>
        <v>0.57499999999999996</v>
      </c>
      <c r="K388">
        <f>_darko_1_!M388 * 82/25</f>
        <v>0.98399999999999987</v>
      </c>
      <c r="L388">
        <f>(_darko_2_!M388*(_darko_2_!L388-_darko_2_!N388) + _darko_2_!O388*_darko_2_!N388)/(_darko_2_!L388)</f>
        <v>0.48861964103769895</v>
      </c>
      <c r="M388">
        <f>INDEX(_raw_predictions_!M$2:M$474,MATCH(A388,_raw_predictions_!A$2:A$474,0))</f>
        <v>0.37113497370649801</v>
      </c>
    </row>
    <row r="389" spans="1:13">
      <c r="A389" t="str">
        <f>_darko_1_!A389</f>
        <v>Goran Dragic</v>
      </c>
      <c r="B389">
        <f>_darko_1_!F389 * 82/25</f>
        <v>0.98399999999999987</v>
      </c>
      <c r="C389">
        <f>(_darko_1_!H389+_darko_1_!I389) * 82/25</f>
        <v>0.32800000000000007</v>
      </c>
      <c r="D389">
        <f>_darko_1_!G389 * 82/25</f>
        <v>0.32800000000000007</v>
      </c>
      <c r="E389">
        <f>_darko_1_!K389 * 82/25</f>
        <v>0</v>
      </c>
      <c r="F389">
        <f>_darko_1_!J389 * 82/25</f>
        <v>0</v>
      </c>
      <c r="G389">
        <f>_darko_1_!O389*_darko_2_!O389 * 82/25</f>
        <v>0.20926400000000003</v>
      </c>
      <c r="H389">
        <f>_darko_1_!L389 * 82/25</f>
        <v>0.32800000000000007</v>
      </c>
      <c r="I389">
        <f>_darko_1_!N389 * 82/25</f>
        <v>0.32800000000000007</v>
      </c>
      <c r="J389">
        <f>_darko_2_!T389</f>
        <v>0.75700000000000001</v>
      </c>
      <c r="K389">
        <f>_darko_1_!M389 * 82/25</f>
        <v>0.98399999999999987</v>
      </c>
      <c r="L389">
        <f>(_darko_2_!M389*(_darko_2_!L389-_darko_2_!N389) + _darko_2_!O389*_darko_2_!N389)/(_darko_2_!L389)</f>
        <v>0.44116924312387074</v>
      </c>
      <c r="M389">
        <f>INDEX(_raw_predictions_!M$2:M$474,MATCH(A389,_raw_predictions_!A$2:A$474,0))</f>
        <v>0.35993976810248901</v>
      </c>
    </row>
    <row r="390" spans="1:13">
      <c r="A390" t="str">
        <f>_darko_1_!A390</f>
        <v>Ish Smith</v>
      </c>
      <c r="B390">
        <f>_darko_1_!F390 * 82/25</f>
        <v>0.98399999999999987</v>
      </c>
      <c r="C390">
        <f>(_darko_1_!H390+_darko_1_!I390) * 82/25</f>
        <v>0.32800000000000007</v>
      </c>
      <c r="D390">
        <f>_darko_1_!G390 * 82/25</f>
        <v>0.65600000000000014</v>
      </c>
      <c r="E390">
        <f>_darko_1_!K390 * 82/25</f>
        <v>0</v>
      </c>
      <c r="F390">
        <f>_darko_1_!J390 * 82/25</f>
        <v>0</v>
      </c>
      <c r="G390">
        <f>_darko_1_!O390*_darko_2_!O390 * 82/25</f>
        <v>0</v>
      </c>
      <c r="H390">
        <f>_darko_1_!L390 * 82/25</f>
        <v>0.32800000000000007</v>
      </c>
      <c r="I390">
        <f>_darko_1_!N390 * 82/25</f>
        <v>0</v>
      </c>
      <c r="J390">
        <f>_darko_2_!T390</f>
        <v>0.69</v>
      </c>
      <c r="K390">
        <f>_darko_1_!M390 * 82/25</f>
        <v>0.98399999999999987</v>
      </c>
      <c r="L390">
        <f>(_darko_2_!M390*(_darko_2_!L390-_darko_2_!N390) + _darko_2_!O390*_darko_2_!N390)/(_darko_2_!L390)</f>
        <v>0.5165285727516904</v>
      </c>
      <c r="M390">
        <f>INDEX(_raw_predictions_!M$2:M$474,MATCH(A390,_raw_predictions_!A$2:A$474,0))</f>
        <v>0.35814563655686799</v>
      </c>
    </row>
    <row r="391" spans="1:13">
      <c r="A391" t="str">
        <f>_darko_1_!A391</f>
        <v>Jaxson Hayes</v>
      </c>
      <c r="B391">
        <f>_darko_1_!F391 * 82/25</f>
        <v>0.65600000000000014</v>
      </c>
      <c r="C391">
        <f>(_darko_1_!H391+_darko_1_!I391) * 82/25</f>
        <v>0.32800000000000007</v>
      </c>
      <c r="D391">
        <f>_darko_1_!G391 * 82/25</f>
        <v>0</v>
      </c>
      <c r="E391">
        <f>_darko_1_!K391 * 82/25</f>
        <v>0</v>
      </c>
      <c r="F391">
        <f>_darko_1_!J391 * 82/25</f>
        <v>0</v>
      </c>
      <c r="G391">
        <f>_darko_1_!O391*_darko_2_!O391 * 82/25</f>
        <v>0</v>
      </c>
      <c r="H391">
        <f>_darko_1_!L391 * 82/25</f>
        <v>0</v>
      </c>
      <c r="I391">
        <f>_darko_1_!N391 * 82/25</f>
        <v>0.32800000000000007</v>
      </c>
      <c r="J391">
        <f>_darko_2_!T391</f>
        <v>0.755</v>
      </c>
      <c r="K391">
        <f>_darko_1_!M391 * 82/25</f>
        <v>0.32800000000000007</v>
      </c>
      <c r="L391">
        <f>(_darko_2_!M391*(_darko_2_!L391-_darko_2_!N391) + _darko_2_!O391*_darko_2_!N391)/(_darko_2_!L391)</f>
        <v>0.40061805249575116</v>
      </c>
      <c r="M391">
        <f>INDEX(_raw_predictions_!M$2:M$474,MATCH(A391,_raw_predictions_!A$2:A$474,0))</f>
        <v>0.20266823950141299</v>
      </c>
    </row>
    <row r="392" spans="1:13">
      <c r="A392" t="str">
        <f>_darko_1_!A392</f>
        <v>Blake Griffin</v>
      </c>
      <c r="B392">
        <f>_darko_1_!F392 * 82/25</f>
        <v>0.65600000000000014</v>
      </c>
      <c r="C392">
        <f>(_darko_1_!H392+_darko_1_!I392) * 82/25</f>
        <v>0.65600000000000014</v>
      </c>
      <c r="D392">
        <f>_darko_1_!G392 * 82/25</f>
        <v>0.32800000000000007</v>
      </c>
      <c r="E392">
        <f>_darko_1_!K392 * 82/25</f>
        <v>0</v>
      </c>
      <c r="F392">
        <f>_darko_1_!J392 * 82/25</f>
        <v>0</v>
      </c>
      <c r="G392">
        <f>_darko_1_!O392*_darko_2_!O392 * 82/25</f>
        <v>0.11348799999999999</v>
      </c>
      <c r="H392">
        <f>_darko_1_!L392 * 82/25</f>
        <v>0</v>
      </c>
      <c r="I392">
        <f>_darko_1_!N392 * 82/25</f>
        <v>0.32800000000000007</v>
      </c>
      <c r="J392">
        <f>_darko_2_!T392</f>
        <v>0.76800000000000002</v>
      </c>
      <c r="K392">
        <f>_darko_1_!M392 * 82/25</f>
        <v>0.65600000000000014</v>
      </c>
      <c r="L392">
        <f>(_darko_2_!M392*(_darko_2_!L392-_darko_2_!N392) + _darko_2_!O392*_darko_2_!N392)/(_darko_2_!L392)</f>
        <v>0.37546005332806637</v>
      </c>
      <c r="M392">
        <f>INDEX(_raw_predictions_!M$2:M$474,MATCH(A392,_raw_predictions_!A$2:A$474,0))</f>
        <v>0.39152743214465302</v>
      </c>
    </row>
    <row r="393" spans="1:13">
      <c r="A393" t="str">
        <f>_darko_1_!A393</f>
        <v>Dalano Banton</v>
      </c>
      <c r="B393">
        <f>_darko_1_!F393 * 82/25</f>
        <v>0.65600000000000014</v>
      </c>
      <c r="C393">
        <f>(_darko_1_!H393+_darko_1_!I393) * 82/25</f>
        <v>0.32800000000000007</v>
      </c>
      <c r="D393">
        <f>_darko_1_!G393 * 82/25</f>
        <v>0.32800000000000007</v>
      </c>
      <c r="E393">
        <f>_darko_1_!K393 * 82/25</f>
        <v>0</v>
      </c>
      <c r="F393">
        <f>_darko_1_!J393 * 82/25</f>
        <v>0</v>
      </c>
      <c r="G393">
        <f>_darko_1_!O393*_darko_2_!O393 * 82/25</f>
        <v>0.107256</v>
      </c>
      <c r="H393">
        <f>_darko_1_!L393 * 82/25</f>
        <v>0</v>
      </c>
      <c r="I393">
        <f>_darko_1_!N393 * 82/25</f>
        <v>0</v>
      </c>
      <c r="J393">
        <f>_darko_2_!T393</f>
        <v>0.66800000000000004</v>
      </c>
      <c r="K393">
        <f>_darko_1_!M393 * 82/25</f>
        <v>0.65600000000000014</v>
      </c>
      <c r="L393">
        <f>(_darko_2_!M393*(_darko_2_!L393-_darko_2_!N393) + _darko_2_!O393*_darko_2_!N393)/(_darko_2_!L393)</f>
        <v>0.44988718180448867</v>
      </c>
      <c r="M393">
        <f>INDEX(_raw_predictions_!M$2:M$474,MATCH(A393,_raw_predictions_!A$2:A$474,0))</f>
        <v>0.376957054237616</v>
      </c>
    </row>
    <row r="394" spans="1:13">
      <c r="A394" t="str">
        <f>_darko_1_!A394</f>
        <v>Nikola Jovic</v>
      </c>
      <c r="B394">
        <f>_darko_1_!F394 * 82/25</f>
        <v>0.65600000000000014</v>
      </c>
      <c r="C394">
        <f>(_darko_1_!H394+_darko_1_!I394) * 82/25</f>
        <v>0.32800000000000007</v>
      </c>
      <c r="D394">
        <f>_darko_1_!G394 * 82/25</f>
        <v>0</v>
      </c>
      <c r="E394">
        <f>_darko_1_!K394 * 82/25</f>
        <v>0</v>
      </c>
      <c r="F394">
        <f>_darko_1_!J394 * 82/25</f>
        <v>0</v>
      </c>
      <c r="G394">
        <f>_darko_1_!O394*_darko_2_!O394 * 82/25</f>
        <v>0.10758400000000001</v>
      </c>
      <c r="H394">
        <f>_darko_1_!L394 * 82/25</f>
        <v>0</v>
      </c>
      <c r="I394">
        <f>_darko_1_!N394 * 82/25</f>
        <v>0</v>
      </c>
      <c r="J394">
        <f>_darko_2_!T394</f>
        <v>0.752</v>
      </c>
      <c r="K394">
        <f>_darko_1_!M394 * 82/25</f>
        <v>0.32800000000000007</v>
      </c>
      <c r="L394">
        <f>(_darko_2_!M394*(_darko_2_!L394-_darko_2_!N394) + _darko_2_!O394*_darko_2_!N394)/(_darko_2_!L394)</f>
        <v>0.4216062992125984</v>
      </c>
      <c r="M394">
        <f>INDEX(_raw_predictions_!M$2:M$474,MATCH(A394,_raw_predictions_!A$2:A$474,0))</f>
        <v>0.35146076730276898</v>
      </c>
    </row>
    <row r="395" spans="1:13">
      <c r="A395" t="str">
        <f>_darko_1_!A395</f>
        <v>Vlatko Cancar</v>
      </c>
      <c r="B395">
        <f>_darko_1_!F395 * 82/25</f>
        <v>0.65600000000000014</v>
      </c>
      <c r="C395">
        <f>(_darko_1_!H395+_darko_1_!I395) * 82/25</f>
        <v>0.32800000000000007</v>
      </c>
      <c r="D395">
        <f>_darko_1_!G395 * 82/25</f>
        <v>0</v>
      </c>
      <c r="E395">
        <f>_darko_1_!K395 * 82/25</f>
        <v>0</v>
      </c>
      <c r="F395">
        <f>_darko_1_!J395 * 82/25</f>
        <v>0</v>
      </c>
      <c r="G395">
        <f>_darko_1_!O395*_darko_2_!O395 * 82/25</f>
        <v>0.10692800000000002</v>
      </c>
      <c r="H395">
        <f>_darko_1_!L395 * 82/25</f>
        <v>0</v>
      </c>
      <c r="I395">
        <f>_darko_1_!N395 * 82/25</f>
        <v>0</v>
      </c>
      <c r="J395">
        <f>_darko_2_!T395</f>
        <v>0.70899999999999996</v>
      </c>
      <c r="K395">
        <f>_darko_1_!M395 * 82/25</f>
        <v>0.65600000000000014</v>
      </c>
      <c r="L395">
        <f>(_darko_2_!M395*(_darko_2_!L395-_darko_2_!N395) + _darko_2_!O395*_darko_2_!N395)/(_darko_2_!L395)</f>
        <v>0.42157718879537753</v>
      </c>
      <c r="M395">
        <f>INDEX(_raw_predictions_!M$2:M$474,MATCH(A395,_raw_predictions_!A$2:A$474,0))</f>
        <v>0.13568223912228999</v>
      </c>
    </row>
    <row r="396" spans="1:13">
      <c r="A396" t="str">
        <f>_darko_1_!A396</f>
        <v>Justin Lewis</v>
      </c>
      <c r="B396">
        <f>_darko_1_!F396 * 82/25</f>
        <v>0.65600000000000014</v>
      </c>
      <c r="C396">
        <f>(_darko_1_!H396+_darko_1_!I396) * 82/25</f>
        <v>0.32800000000000007</v>
      </c>
      <c r="D396">
        <f>_darko_1_!G396 * 82/25</f>
        <v>0</v>
      </c>
      <c r="E396">
        <f>_darko_1_!K396 * 82/25</f>
        <v>0</v>
      </c>
      <c r="F396">
        <f>_darko_1_!J396 * 82/25</f>
        <v>0</v>
      </c>
      <c r="G396">
        <f>_darko_1_!O396*_darko_2_!O396 * 82/25</f>
        <v>0.10463200000000002</v>
      </c>
      <c r="H396">
        <f>_darko_1_!L396 * 82/25</f>
        <v>0</v>
      </c>
      <c r="I396">
        <f>_darko_1_!N396 * 82/25</f>
        <v>0</v>
      </c>
      <c r="J396">
        <f>_darko_2_!T396</f>
        <v>0.71099999999999997</v>
      </c>
      <c r="K396">
        <f>_darko_1_!M396 * 82/25</f>
        <v>0.65600000000000014</v>
      </c>
      <c r="L396">
        <f>(_darko_2_!M396*(_darko_2_!L396-_darko_2_!N396) + _darko_2_!O396*_darko_2_!N396)/(_darko_2_!L396)</f>
        <v>0.49962502307834328</v>
      </c>
      <c r="M396" t="e">
        <f>INDEX(_raw_predictions_!M$2:M$474,MATCH(A396,_raw_predictions_!A$2:A$474,0))</f>
        <v>#N/A</v>
      </c>
    </row>
    <row r="397" spans="1:13">
      <c r="A397" t="str">
        <f>_darko_1_!A397</f>
        <v>Keon Johnson</v>
      </c>
      <c r="B397">
        <f>_darko_1_!F397 * 82/25</f>
        <v>0.65600000000000014</v>
      </c>
      <c r="C397">
        <f>(_darko_1_!H397+_darko_1_!I397) * 82/25</f>
        <v>0</v>
      </c>
      <c r="D397">
        <f>_darko_1_!G397 * 82/25</f>
        <v>0.32800000000000007</v>
      </c>
      <c r="E397">
        <f>_darko_1_!K397 * 82/25</f>
        <v>0</v>
      </c>
      <c r="F397">
        <f>_darko_1_!J397 * 82/25</f>
        <v>0</v>
      </c>
      <c r="G397">
        <f>_darko_1_!O397*_darko_2_!O397 * 82/25</f>
        <v>0.112832</v>
      </c>
      <c r="H397">
        <f>_darko_1_!L397 * 82/25</f>
        <v>0</v>
      </c>
      <c r="I397">
        <f>_darko_1_!N397 * 82/25</f>
        <v>0</v>
      </c>
      <c r="J397">
        <f>_darko_2_!T397</f>
        <v>0.74099999999999999</v>
      </c>
      <c r="K397">
        <f>_darko_1_!M397 * 82/25</f>
        <v>0.32800000000000007</v>
      </c>
      <c r="L397">
        <f>(_darko_2_!M397*(_darko_2_!L397-_darko_2_!N397) + _darko_2_!O397*_darko_2_!N397)/(_darko_2_!L397)</f>
        <v>0.42205157593123205</v>
      </c>
      <c r="M397">
        <f>INDEX(_raw_predictions_!M$2:M$474,MATCH(A397,_raw_predictions_!A$2:A$474,0))</f>
        <v>0.30564831465700099</v>
      </c>
    </row>
    <row r="398" spans="1:13">
      <c r="A398" t="str">
        <f>_darko_1_!A398</f>
        <v>Amir Coffey</v>
      </c>
      <c r="B398">
        <f>_darko_1_!F398 * 82/25</f>
        <v>0.65600000000000014</v>
      </c>
      <c r="C398">
        <f>(_darko_1_!H398+_darko_1_!I398) * 82/25</f>
        <v>0</v>
      </c>
      <c r="D398">
        <f>_darko_1_!G398 * 82/25</f>
        <v>0</v>
      </c>
      <c r="E398">
        <f>_darko_1_!K398 * 82/25</f>
        <v>0</v>
      </c>
      <c r="F398">
        <f>_darko_1_!J398 * 82/25</f>
        <v>0</v>
      </c>
      <c r="G398">
        <f>_darko_1_!O398*_darko_2_!O398 * 82/25</f>
        <v>0</v>
      </c>
      <c r="H398">
        <f>_darko_1_!L398 * 82/25</f>
        <v>0</v>
      </c>
      <c r="I398">
        <f>_darko_1_!N398 * 82/25</f>
        <v>0</v>
      </c>
      <c r="J398">
        <f>_darko_2_!T398</f>
        <v>0.69099999999999995</v>
      </c>
      <c r="K398">
        <f>_darko_1_!M398 * 82/25</f>
        <v>0.32800000000000007</v>
      </c>
      <c r="L398">
        <f>(_darko_2_!M398*(_darko_2_!L398-_darko_2_!N398) + _darko_2_!O398*_darko_2_!N398)/(_darko_2_!L398)</f>
        <v>0.38128197674418601</v>
      </c>
      <c r="M398">
        <f>INDEX(_raw_predictions_!M$2:M$474,MATCH(A398,_raw_predictions_!A$2:A$474,0))</f>
        <v>0.29620029780818002</v>
      </c>
    </row>
    <row r="399" spans="1:13">
      <c r="A399" t="str">
        <f>_darko_1_!A399</f>
        <v>DeAndre Jordan</v>
      </c>
      <c r="B399">
        <f>_darko_1_!F399 * 82/25</f>
        <v>0.65600000000000014</v>
      </c>
      <c r="C399">
        <f>(_darko_1_!H399+_darko_1_!I399) * 82/25</f>
        <v>0.65600000000000014</v>
      </c>
      <c r="D399">
        <f>_darko_1_!G399 * 82/25</f>
        <v>0</v>
      </c>
      <c r="E399">
        <f>_darko_1_!K399 * 82/25</f>
        <v>0</v>
      </c>
      <c r="F399">
        <f>_darko_1_!J399 * 82/25</f>
        <v>0</v>
      </c>
      <c r="G399">
        <f>_darko_1_!O399*_darko_2_!O399 * 82/25</f>
        <v>0</v>
      </c>
      <c r="H399">
        <f>_darko_1_!L399 * 82/25</f>
        <v>0</v>
      </c>
      <c r="I399">
        <f>_darko_1_!N399 * 82/25</f>
        <v>0.32800000000000007</v>
      </c>
      <c r="J399">
        <f>_darko_2_!T399</f>
        <v>0.70299999999999996</v>
      </c>
      <c r="K399">
        <f>_darko_1_!M399 * 82/25</f>
        <v>0.32800000000000007</v>
      </c>
      <c r="L399">
        <f>(_darko_2_!M399*(_darko_2_!L399-_darko_2_!N399) + _darko_2_!O399*_darko_2_!N399)/(_darko_2_!L399)</f>
        <v>0.39946487424111027</v>
      </c>
      <c r="M399">
        <f>INDEX(_raw_predictions_!M$2:M$474,MATCH(A399,_raw_predictions_!A$2:A$474,0))</f>
        <v>0.41147435036839197</v>
      </c>
    </row>
    <row r="400" spans="1:13">
      <c r="A400" t="str">
        <f>_darko_1_!A400</f>
        <v>Aaron Holiday</v>
      </c>
      <c r="B400">
        <f>_darko_1_!F400 * 82/25</f>
        <v>0.32800000000000007</v>
      </c>
      <c r="C400">
        <f>(_darko_1_!H400+_darko_1_!I400) * 82/25</f>
        <v>0</v>
      </c>
      <c r="D400">
        <f>_darko_1_!G400 * 82/25</f>
        <v>0</v>
      </c>
      <c r="E400">
        <f>_darko_1_!K400 * 82/25</f>
        <v>0</v>
      </c>
      <c r="F400">
        <f>_darko_1_!J400 * 82/25</f>
        <v>0</v>
      </c>
      <c r="G400">
        <f>_darko_1_!O400*_darko_2_!O400 * 82/25</f>
        <v>0.10922400000000002</v>
      </c>
      <c r="H400">
        <f>_darko_1_!L400 * 82/25</f>
        <v>0</v>
      </c>
      <c r="I400">
        <f>_darko_1_!N400 * 82/25</f>
        <v>0</v>
      </c>
      <c r="J400">
        <f>_darko_2_!T400</f>
        <v>0.81299999999999994</v>
      </c>
      <c r="K400">
        <f>_darko_1_!M400 * 82/25</f>
        <v>0.32800000000000007</v>
      </c>
      <c r="L400">
        <f>(_darko_2_!M400*(_darko_2_!L400-_darko_2_!N400) + _darko_2_!O400*_darko_2_!N400)/(_darko_2_!L400)</f>
        <v>0.42679730197163607</v>
      </c>
      <c r="M400">
        <f>INDEX(_raw_predictions_!M$2:M$474,MATCH(A400,_raw_predictions_!A$2:A$474,0))</f>
        <v>0.213782289947193</v>
      </c>
    </row>
    <row r="401" spans="1:13">
      <c r="A401" t="str">
        <f>_darko_1_!A401</f>
        <v>Jordan McLaughlin</v>
      </c>
      <c r="B401">
        <f>_darko_1_!F401 * 82/25</f>
        <v>0.32800000000000007</v>
      </c>
      <c r="C401">
        <f>(_darko_1_!H401+_darko_1_!I401) * 82/25</f>
        <v>0</v>
      </c>
      <c r="D401">
        <f>_darko_1_!G401 * 82/25</f>
        <v>0.32800000000000007</v>
      </c>
      <c r="E401">
        <f>_darko_1_!K401 * 82/25</f>
        <v>0</v>
      </c>
      <c r="F401">
        <f>_darko_1_!J401 * 82/25</f>
        <v>0</v>
      </c>
      <c r="G401">
        <f>_darko_1_!O401*_darko_2_!O401 * 82/25</f>
        <v>0</v>
      </c>
      <c r="H401">
        <f>_darko_1_!L401 * 82/25</f>
        <v>0</v>
      </c>
      <c r="I401">
        <f>_darko_1_!N401 * 82/25</f>
        <v>0</v>
      </c>
      <c r="J401">
        <f>_darko_2_!T401</f>
        <v>0.622</v>
      </c>
      <c r="K401">
        <f>_darko_1_!M401 * 82/25</f>
        <v>0.32800000000000007</v>
      </c>
      <c r="L401">
        <f>(_darko_2_!M401*(_darko_2_!L401-_darko_2_!N401) + _darko_2_!O401*_darko_2_!N401)/(_darko_2_!L401)</f>
        <v>0.46840029325513199</v>
      </c>
      <c r="M401">
        <f>INDEX(_raw_predictions_!M$2:M$474,MATCH(A401,_raw_predictions_!A$2:A$474,0))</f>
        <v>0.25137186816990598</v>
      </c>
    </row>
    <row r="402" spans="1:13">
      <c r="A402" t="str">
        <f>_darko_1_!A402</f>
        <v>Luka Garza</v>
      </c>
      <c r="B402">
        <f>_darko_1_!F402 * 82/25</f>
        <v>0.32800000000000007</v>
      </c>
      <c r="C402">
        <f>(_darko_1_!H402+_darko_1_!I402) * 82/25</f>
        <v>0</v>
      </c>
      <c r="D402">
        <f>_darko_1_!G402 * 82/25</f>
        <v>0</v>
      </c>
      <c r="E402">
        <f>_darko_1_!K402 * 82/25</f>
        <v>0</v>
      </c>
      <c r="F402">
        <f>_darko_1_!J402 * 82/25</f>
        <v>0</v>
      </c>
      <c r="G402">
        <f>_darko_1_!O402*_darko_2_!O402 * 82/25</f>
        <v>0</v>
      </c>
      <c r="H402">
        <f>_darko_1_!L402 * 82/25</f>
        <v>0</v>
      </c>
      <c r="I402">
        <f>_darko_1_!N402 * 82/25</f>
        <v>0</v>
      </c>
      <c r="J402">
        <f>_darko_2_!T402</f>
        <v>0.76200000000000001</v>
      </c>
      <c r="K402">
        <f>_darko_1_!M402 * 82/25</f>
        <v>0.32800000000000007</v>
      </c>
      <c r="L402">
        <f>(_darko_2_!M402*(_darko_2_!L402-_darko_2_!N402) + _darko_2_!O402*_darko_2_!N402)/(_darko_2_!L402)</f>
        <v>0.38129084758743936</v>
      </c>
      <c r="M402">
        <f>INDEX(_raw_predictions_!M$2:M$474,MATCH(A402,_raw_predictions_!A$2:A$474,0))</f>
        <v>0.26605262619748199</v>
      </c>
    </row>
    <row r="403" spans="1:13">
      <c r="A403" t="str">
        <f>_darko_1_!A403</f>
        <v>Evan Fournier</v>
      </c>
      <c r="B403">
        <f>_darko_1_!F403 * 82/25</f>
        <v>0.32800000000000007</v>
      </c>
      <c r="C403">
        <f>(_darko_1_!H403+_darko_1_!I403) * 82/25</f>
        <v>0</v>
      </c>
      <c r="D403">
        <f>_darko_1_!G403 * 82/25</f>
        <v>0</v>
      </c>
      <c r="E403">
        <f>_darko_1_!K403 * 82/25</f>
        <v>0</v>
      </c>
      <c r="F403">
        <f>_darko_1_!J403 * 82/25</f>
        <v>0</v>
      </c>
      <c r="G403">
        <f>_darko_1_!O403*_darko_2_!O403 * 82/25</f>
        <v>0.11315999999999998</v>
      </c>
      <c r="H403">
        <f>_darko_1_!L403 * 82/25</f>
        <v>0</v>
      </c>
      <c r="I403">
        <f>_darko_1_!N403 * 82/25</f>
        <v>0</v>
      </c>
      <c r="J403">
        <f>_darko_2_!T403</f>
        <v>0.76900000000000002</v>
      </c>
      <c r="K403">
        <f>_darko_1_!M403 * 82/25</f>
        <v>0.32800000000000007</v>
      </c>
      <c r="L403">
        <f>(_darko_2_!M403*(_darko_2_!L403-_darko_2_!N403) + _darko_2_!O403*_darko_2_!N403)/(_darko_2_!L403)</f>
        <v>0.36861786523799711</v>
      </c>
      <c r="M403">
        <f>INDEX(_raw_predictions_!M$2:M$474,MATCH(A403,_raw_predictions_!A$2:A$474,0))</f>
        <v>0.312166006884459</v>
      </c>
    </row>
    <row r="404" spans="1:13">
      <c r="A404" t="str">
        <f>_darko_1_!A404</f>
        <v>Peyton Watson</v>
      </c>
      <c r="B404">
        <f>_darko_1_!F404 * 82/25</f>
        <v>0.32800000000000007</v>
      </c>
      <c r="C404">
        <f>(_darko_1_!H404+_darko_1_!I404) * 82/25</f>
        <v>0</v>
      </c>
      <c r="D404">
        <f>_darko_1_!G404 * 82/25</f>
        <v>0</v>
      </c>
      <c r="E404">
        <f>_darko_1_!K404 * 82/25</f>
        <v>0</v>
      </c>
      <c r="F404">
        <f>_darko_1_!J404 * 82/25</f>
        <v>0</v>
      </c>
      <c r="G404">
        <f>_darko_1_!O404*_darko_2_!O404 * 82/25</f>
        <v>0</v>
      </c>
      <c r="H404">
        <f>_darko_1_!L404 * 82/25</f>
        <v>0</v>
      </c>
      <c r="I404">
        <f>_darko_1_!N404 * 82/25</f>
        <v>0</v>
      </c>
      <c r="J404">
        <f>_darko_2_!T404</f>
        <v>0.69599999999999995</v>
      </c>
      <c r="K404">
        <f>_darko_1_!M404 * 82/25</f>
        <v>0.32800000000000007</v>
      </c>
      <c r="L404">
        <f>(_darko_2_!M404*(_darko_2_!L404-_darko_2_!N404) + _darko_2_!O404*_darko_2_!N404)/(_darko_2_!L404)</f>
        <v>0.39670824554010398</v>
      </c>
      <c r="M404">
        <f>INDEX(_raw_predictions_!M$2:M$474,MATCH(A404,_raw_predictions_!A$2:A$474,0))</f>
        <v>0.314886745723085</v>
      </c>
    </row>
    <row r="405" spans="1:13">
      <c r="A405" t="str">
        <f>_darko_1_!A405</f>
        <v>Derrick Rose</v>
      </c>
      <c r="B405">
        <f>_darko_1_!F405 * 82/25</f>
        <v>0.32800000000000007</v>
      </c>
      <c r="C405">
        <f>(_darko_1_!H405+_darko_1_!I405) * 82/25</f>
        <v>0</v>
      </c>
      <c r="D405">
        <f>_darko_1_!G405 * 82/25</f>
        <v>0</v>
      </c>
      <c r="E405">
        <f>_darko_1_!K405 * 82/25</f>
        <v>0</v>
      </c>
      <c r="F405">
        <f>_darko_1_!J405 * 82/25</f>
        <v>0</v>
      </c>
      <c r="G405">
        <f>_darko_1_!O405*_darko_2_!O405 * 82/25</f>
        <v>0</v>
      </c>
      <c r="H405">
        <f>_darko_1_!L405 * 82/25</f>
        <v>0</v>
      </c>
      <c r="I405">
        <f>_darko_1_!N405 * 82/25</f>
        <v>0</v>
      </c>
      <c r="J405">
        <f>_darko_2_!T405</f>
        <v>0.69299999999999995</v>
      </c>
      <c r="K405">
        <f>_darko_1_!M405 * 82/25</f>
        <v>0.32800000000000007</v>
      </c>
      <c r="L405">
        <f>(_darko_2_!M405*(_darko_2_!L405-_darko_2_!N405) + _darko_2_!O405*_darko_2_!N405)/(_darko_2_!L405)</f>
        <v>0.44274416703819292</v>
      </c>
      <c r="M405">
        <f>INDEX(_raw_predictions_!M$2:M$474,MATCH(A405,_raw_predictions_!A$2:A$474,0))</f>
        <v>0.34644345246130298</v>
      </c>
    </row>
    <row r="406" spans="1:13">
      <c r="A406" t="str">
        <f>_darko_1_!A406</f>
        <v>Louis King</v>
      </c>
      <c r="B406">
        <f>_darko_1_!F406 * 82/25</f>
        <v>0.32800000000000007</v>
      </c>
      <c r="C406">
        <f>(_darko_1_!H406+_darko_1_!I406) * 82/25</f>
        <v>0</v>
      </c>
      <c r="D406">
        <f>_darko_1_!G406 * 82/25</f>
        <v>0</v>
      </c>
      <c r="E406">
        <f>_darko_1_!K406 * 82/25</f>
        <v>0</v>
      </c>
      <c r="F406">
        <f>_darko_1_!J406 * 82/25</f>
        <v>0</v>
      </c>
      <c r="G406">
        <f>_darko_1_!O406*_darko_2_!O406 * 82/25</f>
        <v>9.4136000000000011E-2</v>
      </c>
      <c r="H406">
        <f>_darko_1_!L406 * 82/25</f>
        <v>0</v>
      </c>
      <c r="I406">
        <f>_darko_1_!N406 * 82/25</f>
        <v>0</v>
      </c>
      <c r="J406">
        <f>_darko_2_!T406</f>
        <v>0.82599999999999996</v>
      </c>
      <c r="K406">
        <f>_darko_1_!M406 * 82/25</f>
        <v>0.32800000000000007</v>
      </c>
      <c r="L406">
        <f>(_darko_2_!M406*(_darko_2_!L406-_darko_2_!N406) + _darko_2_!O406*_darko_2_!N406)/(_darko_2_!L406)</f>
        <v>0.38221315192743766</v>
      </c>
      <c r="M406" t="e">
        <f>INDEX(_raw_predictions_!M$2:M$474,MATCH(A406,_raw_predictions_!A$2:A$474,0))</f>
        <v>#N/A</v>
      </c>
    </row>
    <row r="407" spans="1:13">
      <c r="A407" t="str">
        <f>_darko_1_!A407</f>
        <v>Anthony Lamb</v>
      </c>
      <c r="B407">
        <f>_darko_1_!F407 * 82/25</f>
        <v>0.32800000000000007</v>
      </c>
      <c r="C407">
        <f>(_darko_1_!H407+_darko_1_!I407) * 82/25</f>
        <v>0</v>
      </c>
      <c r="D407">
        <f>_darko_1_!G407 * 82/25</f>
        <v>0</v>
      </c>
      <c r="E407">
        <f>_darko_1_!K407 * 82/25</f>
        <v>0</v>
      </c>
      <c r="F407">
        <f>_darko_1_!J407 * 82/25</f>
        <v>0</v>
      </c>
      <c r="G407">
        <f>_darko_1_!O407*_darko_2_!O407 * 82/25</f>
        <v>0</v>
      </c>
      <c r="H407">
        <f>_darko_1_!L407 * 82/25</f>
        <v>0</v>
      </c>
      <c r="I407">
        <f>_darko_1_!N407 * 82/25</f>
        <v>0</v>
      </c>
      <c r="J407">
        <f>_darko_2_!T407</f>
        <v>0.72199999999999998</v>
      </c>
      <c r="K407">
        <f>_darko_1_!M407 * 82/25</f>
        <v>0.32800000000000007</v>
      </c>
      <c r="L407">
        <f>(_darko_2_!M407*(_darko_2_!L407-_darko_2_!N407) + _darko_2_!O407*_darko_2_!N407)/(_darko_2_!L407)</f>
        <v>0.43420276655091933</v>
      </c>
      <c r="M407">
        <f>INDEX(_raw_predictions_!M$2:M$474,MATCH(A407,_raw_predictions_!A$2:A$474,0))</f>
        <v>0.16838348906547501</v>
      </c>
    </row>
    <row r="408" spans="1:13">
      <c r="A408" t="str">
        <f>_darko_1_!A408</f>
        <v>Danuel House Jr.</v>
      </c>
      <c r="B408">
        <f>_darko_1_!F408 * 82/25</f>
        <v>0.32800000000000007</v>
      </c>
      <c r="C408">
        <f>(_darko_1_!H408+_darko_1_!I408) * 82/25</f>
        <v>0</v>
      </c>
      <c r="D408">
        <f>_darko_1_!G408 * 82/25</f>
        <v>0</v>
      </c>
      <c r="E408">
        <f>_darko_1_!K408 * 82/25</f>
        <v>0</v>
      </c>
      <c r="F408">
        <f>_darko_1_!J408 * 82/25</f>
        <v>0</v>
      </c>
      <c r="G408">
        <f>_darko_1_!O408*_darko_2_!O408 * 82/25</f>
        <v>0</v>
      </c>
      <c r="H408">
        <f>_darko_1_!L408 * 82/25</f>
        <v>0</v>
      </c>
      <c r="I408">
        <f>_darko_1_!N408 * 82/25</f>
        <v>0</v>
      </c>
      <c r="J408">
        <f>_darko_2_!T408</f>
        <v>0.76800000000000002</v>
      </c>
      <c r="K408">
        <f>_darko_1_!M408 * 82/25</f>
        <v>0.32800000000000007</v>
      </c>
      <c r="L408">
        <f>(_darko_2_!M408*(_darko_2_!L408-_darko_2_!N408) + _darko_2_!O408*_darko_2_!N408)/(_darko_2_!L408)</f>
        <v>0.43477166862296907</v>
      </c>
      <c r="M408">
        <f>INDEX(_raw_predictions_!M$2:M$474,MATCH(A408,_raw_predictions_!A$2:A$474,0))</f>
        <v>0.40250121685749202</v>
      </c>
    </row>
    <row r="409" spans="1:13">
      <c r="A409" t="str">
        <f>_darko_1_!A409</f>
        <v>Carlik Jones</v>
      </c>
      <c r="B409">
        <f>_darko_1_!F409 * 82/25</f>
        <v>0.32800000000000007</v>
      </c>
      <c r="C409">
        <f>(_darko_1_!H409+_darko_1_!I409) * 82/25</f>
        <v>0</v>
      </c>
      <c r="D409">
        <f>_darko_1_!G409 * 82/25</f>
        <v>0</v>
      </c>
      <c r="E409">
        <f>_darko_1_!K409 * 82/25</f>
        <v>0</v>
      </c>
      <c r="F409">
        <f>_darko_1_!J409 * 82/25</f>
        <v>0</v>
      </c>
      <c r="G409">
        <f>_darko_1_!O409*_darko_2_!O409 * 82/25</f>
        <v>0</v>
      </c>
      <c r="H409">
        <f>_darko_1_!L409 * 82/25</f>
        <v>0</v>
      </c>
      <c r="I409">
        <f>_darko_1_!N409 * 82/25</f>
        <v>0</v>
      </c>
      <c r="J409">
        <f>_darko_2_!T409</f>
        <v>0.72399999999999998</v>
      </c>
      <c r="K409">
        <f>_darko_1_!M409 * 82/25</f>
        <v>0.32800000000000007</v>
      </c>
      <c r="L409">
        <f>(_darko_2_!M409*(_darko_2_!L409-_darko_2_!N409) + _darko_2_!O409*_darko_2_!N409)/(_darko_2_!L409)</f>
        <v>0.40983248582617332</v>
      </c>
      <c r="M409" t="e">
        <f>INDEX(_raw_predictions_!M$2:M$474,MATCH(A409,_raw_predictions_!A$2:A$474,0))</f>
        <v>#N/A</v>
      </c>
    </row>
    <row r="410" spans="1:13">
      <c r="A410" t="str">
        <f>_darko_1_!A410</f>
        <v>Daishen Nix</v>
      </c>
      <c r="B410">
        <f>_darko_1_!F410 * 82/25</f>
        <v>0.32800000000000007</v>
      </c>
      <c r="C410">
        <f>(_darko_1_!H410+_darko_1_!I410) * 82/25</f>
        <v>0</v>
      </c>
      <c r="D410">
        <f>_darko_1_!G410 * 82/25</f>
        <v>0</v>
      </c>
      <c r="E410">
        <f>_darko_1_!K410 * 82/25</f>
        <v>0</v>
      </c>
      <c r="F410">
        <f>_darko_1_!J410 * 82/25</f>
        <v>0</v>
      </c>
      <c r="G410">
        <f>_darko_1_!O410*_darko_2_!O410 * 82/25</f>
        <v>0</v>
      </c>
      <c r="H410">
        <f>_darko_1_!L410 * 82/25</f>
        <v>0</v>
      </c>
      <c r="I410">
        <f>_darko_1_!N410 * 82/25</f>
        <v>0</v>
      </c>
      <c r="J410">
        <f>_darko_2_!T410</f>
        <v>0.73299999999999998</v>
      </c>
      <c r="K410">
        <f>_darko_1_!M410 * 82/25</f>
        <v>0.32800000000000007</v>
      </c>
      <c r="L410">
        <f>(_darko_2_!M410*(_darko_2_!L410-_darko_2_!N410) + _darko_2_!O410*_darko_2_!N410)/(_darko_2_!L410)</f>
        <v>0.36942042186001917</v>
      </c>
      <c r="M410">
        <f>INDEX(_raw_predictions_!M$2:M$474,MATCH(A410,_raw_predictions_!A$2:A$474,0))</f>
        <v>0.236481649454301</v>
      </c>
    </row>
    <row r="411" spans="1:13">
      <c r="A411" t="str">
        <f>_darko_1_!A411</f>
        <v>Vernon Carey Jr.</v>
      </c>
      <c r="B411">
        <f>_darko_1_!F411 * 82/25</f>
        <v>0.32800000000000007</v>
      </c>
      <c r="C411">
        <f>(_darko_1_!H411+_darko_1_!I411) * 82/25</f>
        <v>0.32800000000000007</v>
      </c>
      <c r="D411">
        <f>_darko_1_!G411 * 82/25</f>
        <v>0</v>
      </c>
      <c r="E411">
        <f>_darko_1_!K411 * 82/25</f>
        <v>0</v>
      </c>
      <c r="F411">
        <f>_darko_1_!J411 * 82/25</f>
        <v>0</v>
      </c>
      <c r="G411">
        <f>_darko_1_!O411*_darko_2_!O411 * 82/25</f>
        <v>0</v>
      </c>
      <c r="H411">
        <f>_darko_1_!L411 * 82/25</f>
        <v>0</v>
      </c>
      <c r="I411">
        <f>_darko_1_!N411 * 82/25</f>
        <v>0</v>
      </c>
      <c r="J411">
        <f>_darko_2_!T411</f>
        <v>0.63400000000000001</v>
      </c>
      <c r="K411">
        <f>_darko_1_!M411 * 82/25</f>
        <v>0.32800000000000007</v>
      </c>
      <c r="L411">
        <f>(_darko_2_!M411*(_darko_2_!L411-_darko_2_!N411) + _darko_2_!O411*_darko_2_!N411)/(_darko_2_!L411)</f>
        <v>0.45894229314778401</v>
      </c>
      <c r="M411">
        <f>INDEX(_raw_predictions_!M$2:M$474,MATCH(A411,_raw_predictions_!A$2:A$474,0))</f>
        <v>0.468977575656152</v>
      </c>
    </row>
    <row r="412" spans="1:13">
      <c r="A412" t="str">
        <f>_darko_1_!A412</f>
        <v>Buddy Boeheim</v>
      </c>
      <c r="B412">
        <f>_darko_1_!F412 * 82/25</f>
        <v>0.32800000000000007</v>
      </c>
      <c r="C412">
        <f>(_darko_1_!H412+_darko_1_!I412) * 82/25</f>
        <v>0</v>
      </c>
      <c r="D412">
        <f>_darko_1_!G412 * 82/25</f>
        <v>0</v>
      </c>
      <c r="E412">
        <f>_darko_1_!K412 * 82/25</f>
        <v>0</v>
      </c>
      <c r="F412">
        <f>_darko_1_!J412 * 82/25</f>
        <v>0</v>
      </c>
      <c r="G412">
        <f>_darko_1_!O412*_darko_2_!O412 * 82/25</f>
        <v>0</v>
      </c>
      <c r="H412">
        <f>_darko_1_!L412 * 82/25</f>
        <v>0</v>
      </c>
      <c r="I412">
        <f>_darko_1_!N412 * 82/25</f>
        <v>0</v>
      </c>
      <c r="J412">
        <f>_darko_2_!T412</f>
        <v>0.76800000000000002</v>
      </c>
      <c r="K412">
        <f>_darko_1_!M412 * 82/25</f>
        <v>0.32800000000000007</v>
      </c>
      <c r="L412">
        <f>(_darko_2_!M412*(_darko_2_!L412-_darko_2_!N412) + _darko_2_!O412*_darko_2_!N412)/(_darko_2_!L412)</f>
        <v>0.40205315822388993</v>
      </c>
      <c r="M412">
        <f>INDEX(_raw_predictions_!M$2:M$474,MATCH(A412,_raw_predictions_!A$2:A$474,0))</f>
        <v>0.61028003948019804</v>
      </c>
    </row>
    <row r="413" spans="1:13">
      <c r="A413" t="str">
        <f>_darko_1_!A413</f>
        <v>Tyler Herro</v>
      </c>
      <c r="B413">
        <f>_darko_1_!F413 * 82/25</f>
        <v>0</v>
      </c>
      <c r="C413">
        <f>(_darko_1_!H413+_darko_1_!I413) * 82/25</f>
        <v>0</v>
      </c>
      <c r="D413">
        <f>_darko_1_!G413 * 82/25</f>
        <v>0</v>
      </c>
      <c r="E413">
        <f>_darko_1_!K413 * 82/25</f>
        <v>0</v>
      </c>
      <c r="F413">
        <f>_darko_1_!J413 * 82/25</f>
        <v>0</v>
      </c>
      <c r="G413">
        <f>_darko_1_!O413*_darko_2_!O413 * 82/25</f>
        <v>0</v>
      </c>
      <c r="H413">
        <f>_darko_1_!L413 * 82/25</f>
        <v>0</v>
      </c>
      <c r="I413">
        <f>_darko_1_!N413 * 82/25</f>
        <v>0</v>
      </c>
      <c r="J413">
        <f>_darko_2_!T413</f>
        <v>0.68</v>
      </c>
      <c r="K413">
        <f>_darko_1_!M413 * 82/25</f>
        <v>0</v>
      </c>
      <c r="L413">
        <f>(_darko_2_!M413*(_darko_2_!L413-_darko_2_!N413) + _darko_2_!O413*_darko_2_!N413)/(_darko_2_!L413)</f>
        <v>0.4026054206960068</v>
      </c>
      <c r="M413">
        <f>INDEX(_raw_predictions_!M$2:M$474,MATCH(A413,_raw_predictions_!A$2:A$474,0))</f>
        <v>0.150243107014955</v>
      </c>
    </row>
    <row r="414" spans="1:13">
      <c r="A414" t="str">
        <f>_darko_1_!A414</f>
        <v>Jonathan Isaac</v>
      </c>
      <c r="B414">
        <f>_darko_1_!F414 * 82/25</f>
        <v>0</v>
      </c>
      <c r="C414">
        <f>(_darko_1_!H414+_darko_1_!I414) * 82/25</f>
        <v>0</v>
      </c>
      <c r="D414">
        <f>_darko_1_!G414 * 82/25</f>
        <v>0</v>
      </c>
      <c r="E414">
        <f>_darko_1_!K414 * 82/25</f>
        <v>0</v>
      </c>
      <c r="F414">
        <f>_darko_1_!J414 * 82/25</f>
        <v>0</v>
      </c>
      <c r="G414">
        <f>_darko_1_!O414*_darko_2_!O414 * 82/25</f>
        <v>0</v>
      </c>
      <c r="H414">
        <f>_darko_1_!L414 * 82/25</f>
        <v>0</v>
      </c>
      <c r="I414">
        <f>_darko_1_!N414 * 82/25</f>
        <v>0</v>
      </c>
      <c r="J414">
        <f>_darko_2_!T414</f>
        <v>0.73799999999999999</v>
      </c>
      <c r="K414">
        <f>_darko_1_!M414 * 82/25</f>
        <v>0</v>
      </c>
      <c r="L414">
        <f>(_darko_2_!M414*(_darko_2_!L414-_darko_2_!N414) + _darko_2_!O414*_darko_2_!N414)/(_darko_2_!L414)</f>
        <v>0.46764524299509264</v>
      </c>
      <c r="M414" t="e">
        <f>INDEX(_raw_predictions_!M$2:M$474,MATCH(A414,_raw_predictions_!A$2:A$474,0))</f>
        <v>#N/A</v>
      </c>
    </row>
    <row r="415" spans="1:13">
      <c r="A415" t="str">
        <f>_darko_1_!A415</f>
        <v>Ish Wainright</v>
      </c>
      <c r="B415">
        <f>_darko_1_!F415 * 82/25</f>
        <v>0</v>
      </c>
      <c r="C415">
        <f>(_darko_1_!H415+_darko_1_!I415) * 82/25</f>
        <v>0</v>
      </c>
      <c r="D415">
        <f>_darko_1_!G415 * 82/25</f>
        <v>0</v>
      </c>
      <c r="E415">
        <f>_darko_1_!K415 * 82/25</f>
        <v>0</v>
      </c>
      <c r="F415">
        <f>_darko_1_!J415 * 82/25</f>
        <v>0</v>
      </c>
      <c r="G415">
        <f>_darko_1_!O415*_darko_2_!O415 * 82/25</f>
        <v>0</v>
      </c>
      <c r="H415">
        <f>_darko_1_!L415 * 82/25</f>
        <v>0</v>
      </c>
      <c r="I415">
        <f>_darko_1_!N415 * 82/25</f>
        <v>0</v>
      </c>
      <c r="J415">
        <f>_darko_2_!T415</f>
        <v>0.69499999999999995</v>
      </c>
      <c r="K415">
        <f>_darko_1_!M415 * 82/25</f>
        <v>0</v>
      </c>
      <c r="L415">
        <f>(_darko_2_!M415*(_darko_2_!L415-_darko_2_!N415) + _darko_2_!O415*_darko_2_!N415)/(_darko_2_!L415)</f>
        <v>0.3993422371676924</v>
      </c>
      <c r="M415">
        <f>INDEX(_raw_predictions_!M$2:M$474,MATCH(A415,_raw_predictions_!A$2:A$474,0))</f>
        <v>0.262200304410381</v>
      </c>
    </row>
    <row r="416" spans="1:13">
      <c r="A416" t="str">
        <f>_darko_1_!A416</f>
        <v>Davis Bertans</v>
      </c>
      <c r="B416">
        <f>_darko_1_!F416 * 82/25</f>
        <v>0</v>
      </c>
      <c r="C416">
        <f>(_darko_1_!H416+_darko_1_!I416) * 82/25</f>
        <v>0</v>
      </c>
      <c r="D416">
        <f>_darko_1_!G416 * 82/25</f>
        <v>0</v>
      </c>
      <c r="E416">
        <f>_darko_1_!K416 * 82/25</f>
        <v>0</v>
      </c>
      <c r="F416">
        <f>_darko_1_!J416 * 82/25</f>
        <v>0</v>
      </c>
      <c r="G416">
        <f>_darko_1_!O416*_darko_2_!O416 * 82/25</f>
        <v>0</v>
      </c>
      <c r="H416">
        <f>_darko_1_!L416 * 82/25</f>
        <v>0</v>
      </c>
      <c r="I416">
        <f>_darko_1_!N416 * 82/25</f>
        <v>0</v>
      </c>
      <c r="J416">
        <f>_darko_2_!T416</f>
        <v>0.76400000000000001</v>
      </c>
      <c r="K416">
        <f>_darko_1_!M416 * 82/25</f>
        <v>0</v>
      </c>
      <c r="L416">
        <f>(_darko_2_!M416*(_darko_2_!L416-_darko_2_!N416) + _darko_2_!O416*_darko_2_!N416)/(_darko_2_!L416)</f>
        <v>0.37926141212462766</v>
      </c>
      <c r="M416">
        <f>INDEX(_raw_predictions_!M$2:M$474,MATCH(A416,_raw_predictions_!A$2:A$474,0))</f>
        <v>0.29984310134002401</v>
      </c>
    </row>
    <row r="417" spans="1:13">
      <c r="A417" t="str">
        <f>_darko_1_!A417</f>
        <v>Michael Carter-Williams</v>
      </c>
      <c r="B417">
        <f>_darko_1_!F417 * 82/25</f>
        <v>0</v>
      </c>
      <c r="C417">
        <f>(_darko_1_!H417+_darko_1_!I417) * 82/25</f>
        <v>0</v>
      </c>
      <c r="D417">
        <f>_darko_1_!G417 * 82/25</f>
        <v>0</v>
      </c>
      <c r="E417">
        <f>_darko_1_!K417 * 82/25</f>
        <v>0</v>
      </c>
      <c r="F417">
        <f>_darko_1_!J417 * 82/25</f>
        <v>0</v>
      </c>
      <c r="G417">
        <f>_darko_1_!O417*_darko_2_!O417 * 82/25</f>
        <v>0</v>
      </c>
      <c r="H417">
        <f>_darko_1_!L417 * 82/25</f>
        <v>0</v>
      </c>
      <c r="I417">
        <f>_darko_1_!N417 * 82/25</f>
        <v>0</v>
      </c>
      <c r="J417">
        <f>_darko_2_!T417</f>
        <v>0.749</v>
      </c>
      <c r="K417">
        <f>_darko_1_!M417 * 82/25</f>
        <v>0</v>
      </c>
      <c r="L417">
        <f>(_darko_2_!M417*(_darko_2_!L417-_darko_2_!N417) + _darko_2_!O417*_darko_2_!N417)/(_darko_2_!L417)</f>
        <v>0.36374177927048346</v>
      </c>
      <c r="M417" t="e">
        <f>INDEX(_raw_predictions_!M$2:M$474,MATCH(A417,_raw_predictions_!A$2:A$474,0))</f>
        <v>#N/A</v>
      </c>
    </row>
    <row r="418" spans="1:13">
      <c r="A418" t="str">
        <f>_darko_1_!A418</f>
        <v>Frank Kaminsky</v>
      </c>
      <c r="B418">
        <f>_darko_1_!F418 * 82/25</f>
        <v>0</v>
      </c>
      <c r="C418">
        <f>(_darko_1_!H418+_darko_1_!I418) * 82/25</f>
        <v>0</v>
      </c>
      <c r="D418">
        <f>_darko_1_!G418 * 82/25</f>
        <v>0</v>
      </c>
      <c r="E418">
        <f>_darko_1_!K418 * 82/25</f>
        <v>0</v>
      </c>
      <c r="F418">
        <f>_darko_1_!J418 * 82/25</f>
        <v>0</v>
      </c>
      <c r="G418">
        <f>_darko_1_!O418*_darko_2_!O418 * 82/25</f>
        <v>0</v>
      </c>
      <c r="H418">
        <f>_darko_1_!L418 * 82/25</f>
        <v>0</v>
      </c>
      <c r="I418">
        <f>_darko_1_!N418 * 82/25</f>
        <v>0</v>
      </c>
      <c r="J418">
        <f>_darko_2_!T418</f>
        <v>0.79400000000000004</v>
      </c>
      <c r="K418">
        <f>_darko_1_!M418 * 82/25</f>
        <v>0</v>
      </c>
      <c r="L418">
        <f>(_darko_2_!M418*(_darko_2_!L418-_darko_2_!N418) + _darko_2_!O418*_darko_2_!N418)/(_darko_2_!L418)</f>
        <v>0.41978323192136674</v>
      </c>
      <c r="M418">
        <f>INDEX(_raw_predictions_!M$2:M$474,MATCH(A418,_raw_predictions_!A$2:A$474,0))</f>
        <v>0.41920464678295799</v>
      </c>
    </row>
    <row r="419" spans="1:13">
      <c r="A419" t="str">
        <f>_darko_1_!A419</f>
        <v>Richaun Holmes</v>
      </c>
      <c r="B419">
        <f>_darko_1_!F419 * 82/25</f>
        <v>0</v>
      </c>
      <c r="C419">
        <f>(_darko_1_!H419+_darko_1_!I419) * 82/25</f>
        <v>0</v>
      </c>
      <c r="D419">
        <f>_darko_1_!G419 * 82/25</f>
        <v>0</v>
      </c>
      <c r="E419">
        <f>_darko_1_!K419 * 82/25</f>
        <v>0</v>
      </c>
      <c r="F419">
        <f>_darko_1_!J419 * 82/25</f>
        <v>0</v>
      </c>
      <c r="G419">
        <f>_darko_1_!O419*_darko_2_!O419 * 82/25</f>
        <v>0</v>
      </c>
      <c r="H419">
        <f>_darko_1_!L419 * 82/25</f>
        <v>0</v>
      </c>
      <c r="I419">
        <f>_darko_1_!N419 * 82/25</f>
        <v>0</v>
      </c>
      <c r="J419">
        <f>_darko_2_!T419</f>
        <v>0.73399999999999999</v>
      </c>
      <c r="K419">
        <f>_darko_1_!M419 * 82/25</f>
        <v>0</v>
      </c>
      <c r="L419">
        <f>(_darko_2_!M419*(_darko_2_!L419-_darko_2_!N419) + _darko_2_!O419*_darko_2_!N419)/(_darko_2_!L419)</f>
        <v>0.40644849529364974</v>
      </c>
      <c r="M419">
        <f>INDEX(_raw_predictions_!M$2:M$474,MATCH(A419,_raw_predictions_!A$2:A$474,0))</f>
        <v>0.334216366536774</v>
      </c>
    </row>
    <row r="420" spans="1:13">
      <c r="A420" t="str">
        <f>_darko_1_!A420</f>
        <v>Jamal Cain</v>
      </c>
      <c r="B420">
        <f>_darko_1_!F420 * 82/25</f>
        <v>0</v>
      </c>
      <c r="C420">
        <f>(_darko_1_!H420+_darko_1_!I420) * 82/25</f>
        <v>0</v>
      </c>
      <c r="D420">
        <f>_darko_1_!G420 * 82/25</f>
        <v>0</v>
      </c>
      <c r="E420">
        <f>_darko_1_!K420 * 82/25</f>
        <v>0</v>
      </c>
      <c r="F420">
        <f>_darko_1_!J420 * 82/25</f>
        <v>0</v>
      </c>
      <c r="G420">
        <f>_darko_1_!O420*_darko_2_!O420 * 82/25</f>
        <v>0</v>
      </c>
      <c r="H420">
        <f>_darko_1_!L420 * 82/25</f>
        <v>0</v>
      </c>
      <c r="I420">
        <f>_darko_1_!N420 * 82/25</f>
        <v>0</v>
      </c>
      <c r="J420">
        <f>_darko_2_!T420</f>
        <v>0.70099999999999996</v>
      </c>
      <c r="K420">
        <f>_darko_1_!M420 * 82/25</f>
        <v>0</v>
      </c>
      <c r="L420">
        <f>(_darko_2_!M420*(_darko_2_!L420-_darko_2_!N420) + _darko_2_!O420*_darko_2_!N420)/(_darko_2_!L420)</f>
        <v>0.48048153680192518</v>
      </c>
      <c r="M420">
        <f>INDEX(_raw_predictions_!M$2:M$474,MATCH(A420,_raw_predictions_!A$2:A$474,0))</f>
        <v>0.45825158533486499</v>
      </c>
    </row>
    <row r="421" spans="1:13">
      <c r="A421" t="str">
        <f>_darko_1_!A421</f>
        <v>Victor Oladipo</v>
      </c>
      <c r="B421">
        <f>_darko_1_!F421 * 82/25</f>
        <v>0</v>
      </c>
      <c r="C421">
        <f>(_darko_1_!H421+_darko_1_!I421) * 82/25</f>
        <v>0</v>
      </c>
      <c r="D421">
        <f>_darko_1_!G421 * 82/25</f>
        <v>0</v>
      </c>
      <c r="E421">
        <f>_darko_1_!K421 * 82/25</f>
        <v>0</v>
      </c>
      <c r="F421">
        <f>_darko_1_!J421 * 82/25</f>
        <v>0</v>
      </c>
      <c r="G421">
        <f>_darko_1_!O421*_darko_2_!O421 * 82/25</f>
        <v>0</v>
      </c>
      <c r="H421">
        <f>_darko_1_!L421 * 82/25</f>
        <v>0</v>
      </c>
      <c r="I421">
        <f>_darko_1_!N421 * 82/25</f>
        <v>0</v>
      </c>
      <c r="J421">
        <f>_darko_2_!T421</f>
        <v>0.752</v>
      </c>
      <c r="K421">
        <f>_darko_1_!M421 * 82/25</f>
        <v>0</v>
      </c>
      <c r="L421">
        <f>(_darko_2_!M421*(_darko_2_!L421-_darko_2_!N421) + _darko_2_!O421*_darko_2_!N421)/(_darko_2_!L421)</f>
        <v>0.48087525562372196</v>
      </c>
      <c r="M421" t="e">
        <f>INDEX(_raw_predictions_!M$2:M$474,MATCH(A421,_raw_predictions_!A$2:A$474,0))</f>
        <v>#N/A</v>
      </c>
    </row>
    <row r="422" spans="1:13">
      <c r="A422" t="str">
        <f>_darko_1_!A422</f>
        <v>Dylan Windler</v>
      </c>
      <c r="B422">
        <f>_darko_1_!F422 * 82/25</f>
        <v>0</v>
      </c>
      <c r="C422">
        <f>(_darko_1_!H422+_darko_1_!I422) * 82/25</f>
        <v>0</v>
      </c>
      <c r="D422">
        <f>_darko_1_!G422 * 82/25</f>
        <v>0</v>
      </c>
      <c r="E422">
        <f>_darko_1_!K422 * 82/25</f>
        <v>0</v>
      </c>
      <c r="F422">
        <f>_darko_1_!J422 * 82/25</f>
        <v>0</v>
      </c>
      <c r="G422">
        <f>_darko_1_!O422*_darko_2_!O422 * 82/25</f>
        <v>0</v>
      </c>
      <c r="H422">
        <f>_darko_1_!L422 * 82/25</f>
        <v>0</v>
      </c>
      <c r="I422">
        <f>_darko_1_!N422 * 82/25</f>
        <v>0</v>
      </c>
      <c r="J422">
        <f>_darko_2_!T422</f>
        <v>0.76400000000000001</v>
      </c>
      <c r="K422">
        <f>_darko_1_!M422 * 82/25</f>
        <v>0</v>
      </c>
      <c r="L422">
        <f>(_darko_2_!M422*(_darko_2_!L422-_darko_2_!N422) + _darko_2_!O422*_darko_2_!N422)/(_darko_2_!L422)</f>
        <v>0.43316316255394494</v>
      </c>
      <c r="M422" t="e">
        <f>INDEX(_raw_predictions_!M$2:M$474,MATCH(A422,_raw_predictions_!A$2:A$474,0))</f>
        <v>#N/A</v>
      </c>
    </row>
    <row r="423" spans="1:13">
      <c r="A423" t="str">
        <f>_darko_1_!A423</f>
        <v>Chuma Okeke</v>
      </c>
      <c r="B423">
        <f>_darko_1_!F423 * 82/25</f>
        <v>0</v>
      </c>
      <c r="C423">
        <f>(_darko_1_!H423+_darko_1_!I423) * 82/25</f>
        <v>0</v>
      </c>
      <c r="D423">
        <f>_darko_1_!G423 * 82/25</f>
        <v>0</v>
      </c>
      <c r="E423">
        <f>_darko_1_!K423 * 82/25</f>
        <v>0</v>
      </c>
      <c r="F423">
        <f>_darko_1_!J423 * 82/25</f>
        <v>0</v>
      </c>
      <c r="G423">
        <f>_darko_1_!O423*_darko_2_!O423 * 82/25</f>
        <v>0</v>
      </c>
      <c r="H423">
        <f>_darko_1_!L423 * 82/25</f>
        <v>0</v>
      </c>
      <c r="I423">
        <f>_darko_1_!N423 * 82/25</f>
        <v>0</v>
      </c>
      <c r="J423">
        <f>_darko_2_!T423</f>
        <v>0.66200000000000003</v>
      </c>
      <c r="K423">
        <f>_darko_1_!M423 * 82/25</f>
        <v>0</v>
      </c>
      <c r="L423">
        <f>(_darko_2_!M423*(_darko_2_!L423-_darko_2_!N423) + _darko_2_!O423*_darko_2_!N423)/(_darko_2_!L423)</f>
        <v>0.39186351574266665</v>
      </c>
      <c r="M423">
        <f>INDEX(_raw_predictions_!M$2:M$474,MATCH(A423,_raw_predictions_!A$2:A$474,0))</f>
        <v>0.25355570286750001</v>
      </c>
    </row>
    <row r="424" spans="1:13">
      <c r="A424" t="str">
        <f>_darko_1_!A424</f>
        <v>Miles McBride</v>
      </c>
      <c r="B424">
        <f>_darko_1_!F424 * 82/25</f>
        <v>0</v>
      </c>
      <c r="C424">
        <f>(_darko_1_!H424+_darko_1_!I424) * 82/25</f>
        <v>0</v>
      </c>
      <c r="D424">
        <f>_darko_1_!G424 * 82/25</f>
        <v>0</v>
      </c>
      <c r="E424">
        <f>_darko_1_!K424 * 82/25</f>
        <v>0</v>
      </c>
      <c r="F424">
        <f>_darko_1_!J424 * 82/25</f>
        <v>0</v>
      </c>
      <c r="G424">
        <f>_darko_1_!O424*_darko_2_!O424 * 82/25</f>
        <v>0</v>
      </c>
      <c r="H424">
        <f>_darko_1_!L424 * 82/25</f>
        <v>0</v>
      </c>
      <c r="I424">
        <f>_darko_1_!N424 * 82/25</f>
        <v>0</v>
      </c>
      <c r="J424">
        <f>_darko_2_!T424</f>
        <v>0.68799999999999994</v>
      </c>
      <c r="K424">
        <f>_darko_1_!M424 * 82/25</f>
        <v>0</v>
      </c>
      <c r="L424">
        <f>(_darko_2_!M424*(_darko_2_!L424-_darko_2_!N424) + _darko_2_!O424*_darko_2_!N424)/(_darko_2_!L424)</f>
        <v>0.34919691810469211</v>
      </c>
      <c r="M424">
        <f>INDEX(_raw_predictions_!M$2:M$474,MATCH(A424,_raw_predictions_!A$2:A$474,0))</f>
        <v>0.21690737563319001</v>
      </c>
    </row>
    <row r="425" spans="1:13">
      <c r="A425" t="str">
        <f>_darko_1_!A425</f>
        <v>Khem Birch</v>
      </c>
      <c r="B425">
        <f>_darko_1_!F425 * 82/25</f>
        <v>0</v>
      </c>
      <c r="C425">
        <f>(_darko_1_!H425+_darko_1_!I425) * 82/25</f>
        <v>0</v>
      </c>
      <c r="D425">
        <f>_darko_1_!G425 * 82/25</f>
        <v>0</v>
      </c>
      <c r="E425">
        <f>_darko_1_!K425 * 82/25</f>
        <v>0</v>
      </c>
      <c r="F425">
        <f>_darko_1_!J425 * 82/25</f>
        <v>0</v>
      </c>
      <c r="G425">
        <f>_darko_1_!O425*_darko_2_!O425 * 82/25</f>
        <v>0</v>
      </c>
      <c r="H425">
        <f>_darko_1_!L425 * 82/25</f>
        <v>0</v>
      </c>
      <c r="I425">
        <f>_darko_1_!N425 * 82/25</f>
        <v>0</v>
      </c>
      <c r="J425">
        <f>_darko_2_!T425</f>
        <v>0.77100000000000002</v>
      </c>
      <c r="K425">
        <f>_darko_1_!M425 * 82/25</f>
        <v>0</v>
      </c>
      <c r="L425">
        <f>(_darko_2_!M425*(_darko_2_!L425-_darko_2_!N425) + _darko_2_!O425*_darko_2_!N425)/(_darko_2_!L425)</f>
        <v>0.37077819963257808</v>
      </c>
      <c r="M425">
        <f>INDEX(_raw_predictions_!M$2:M$474,MATCH(A425,_raw_predictions_!A$2:A$474,0))</f>
        <v>0.44889764536162802</v>
      </c>
    </row>
    <row r="426" spans="1:13">
      <c r="A426" t="str">
        <f>_darko_1_!A426</f>
        <v>Dalen Terry</v>
      </c>
      <c r="B426">
        <f>_darko_1_!F426 * 82/25</f>
        <v>0</v>
      </c>
      <c r="C426">
        <f>(_darko_1_!H426+_darko_1_!I426) * 82/25</f>
        <v>0</v>
      </c>
      <c r="D426">
        <f>_darko_1_!G426 * 82/25</f>
        <v>0</v>
      </c>
      <c r="E426">
        <f>_darko_1_!K426 * 82/25</f>
        <v>0</v>
      </c>
      <c r="F426">
        <f>_darko_1_!J426 * 82/25</f>
        <v>0</v>
      </c>
      <c r="G426">
        <f>_darko_1_!O426*_darko_2_!O426 * 82/25</f>
        <v>0</v>
      </c>
      <c r="H426">
        <f>_darko_1_!L426 * 82/25</f>
        <v>0</v>
      </c>
      <c r="I426">
        <f>_darko_1_!N426 * 82/25</f>
        <v>0</v>
      </c>
      <c r="J426">
        <f>_darko_2_!T426</f>
        <v>0.82699999999999996</v>
      </c>
      <c r="K426">
        <f>_darko_1_!M426 * 82/25</f>
        <v>0</v>
      </c>
      <c r="L426">
        <f>(_darko_2_!M426*(_darko_2_!L426-_darko_2_!N426) + _darko_2_!O426*_darko_2_!N426)/(_darko_2_!L426)</f>
        <v>0.36495749817117779</v>
      </c>
      <c r="M426">
        <f>INDEX(_raw_predictions_!M$2:M$474,MATCH(A426,_raw_predictions_!A$2:A$474,0))</f>
        <v>0.24558854907179101</v>
      </c>
    </row>
    <row r="427" spans="1:13">
      <c r="A427" t="str">
        <f>_darko_1_!A427</f>
        <v>Orlando Robinson</v>
      </c>
      <c r="B427">
        <f>_darko_1_!F427 * 82/25</f>
        <v>0</v>
      </c>
      <c r="C427">
        <f>(_darko_1_!H427+_darko_1_!I427) * 82/25</f>
        <v>0</v>
      </c>
      <c r="D427">
        <f>_darko_1_!G427 * 82/25</f>
        <v>0</v>
      </c>
      <c r="E427">
        <f>_darko_1_!K427 * 82/25</f>
        <v>0</v>
      </c>
      <c r="F427">
        <f>_darko_1_!J427 * 82/25</f>
        <v>0</v>
      </c>
      <c r="G427">
        <f>_darko_1_!O427*_darko_2_!O427 * 82/25</f>
        <v>0</v>
      </c>
      <c r="H427">
        <f>_darko_1_!L427 * 82/25</f>
        <v>0</v>
      </c>
      <c r="I427">
        <f>_darko_1_!N427 * 82/25</f>
        <v>0</v>
      </c>
      <c r="J427">
        <f>_darko_2_!T427</f>
        <v>0.755</v>
      </c>
      <c r="K427">
        <f>_darko_1_!M427 * 82/25</f>
        <v>0</v>
      </c>
      <c r="L427">
        <f>(_darko_2_!M427*(_darko_2_!L427-_darko_2_!N427) + _darko_2_!O427*_darko_2_!N427)/(_darko_2_!L427)</f>
        <v>0.37459260685406237</v>
      </c>
      <c r="M427">
        <f>INDEX(_raw_predictions_!M$2:M$474,MATCH(A427,_raw_predictions_!A$2:A$474,0))</f>
        <v>0.304349495497936</v>
      </c>
    </row>
    <row r="428" spans="1:13">
      <c r="A428" t="str">
        <f>_darko_1_!A428</f>
        <v>Danny Green</v>
      </c>
      <c r="B428">
        <f>_darko_1_!F428 * 82/25</f>
        <v>0</v>
      </c>
      <c r="C428">
        <f>(_darko_1_!H428+_darko_1_!I428) * 82/25</f>
        <v>0</v>
      </c>
      <c r="D428">
        <f>_darko_1_!G428 * 82/25</f>
        <v>0</v>
      </c>
      <c r="E428">
        <f>_darko_1_!K428 * 82/25</f>
        <v>0</v>
      </c>
      <c r="F428">
        <f>_darko_1_!J428 * 82/25</f>
        <v>0</v>
      </c>
      <c r="G428">
        <f>_darko_1_!O428*_darko_2_!O428 * 82/25</f>
        <v>0</v>
      </c>
      <c r="H428">
        <f>_darko_1_!L428 * 82/25</f>
        <v>0</v>
      </c>
      <c r="I428">
        <f>_darko_1_!N428 * 82/25</f>
        <v>0</v>
      </c>
      <c r="J428">
        <f>_darko_2_!T428</f>
        <v>0.73499999999999999</v>
      </c>
      <c r="K428">
        <f>_darko_1_!M428 * 82/25</f>
        <v>0</v>
      </c>
      <c r="L428">
        <f>(_darko_2_!M428*(_darko_2_!L428-_darko_2_!N428) + _darko_2_!O428*_darko_2_!N428)/(_darko_2_!L428)</f>
        <v>0.3898179162609543</v>
      </c>
      <c r="M428" t="e">
        <f>INDEX(_raw_predictions_!M$2:M$474,MATCH(A428,_raw_predictions_!A$2:A$474,0))</f>
        <v>#N/A</v>
      </c>
    </row>
    <row r="429" spans="1:13">
      <c r="A429" t="str">
        <f>_darko_1_!A429</f>
        <v>Andre Iguodala</v>
      </c>
      <c r="B429">
        <f>_darko_1_!F429 * 82/25</f>
        <v>0</v>
      </c>
      <c r="C429">
        <f>(_darko_1_!H429+_darko_1_!I429) * 82/25</f>
        <v>0</v>
      </c>
      <c r="D429">
        <f>_darko_1_!G429 * 82/25</f>
        <v>0</v>
      </c>
      <c r="E429">
        <f>_darko_1_!K429 * 82/25</f>
        <v>0</v>
      </c>
      <c r="F429">
        <f>_darko_1_!J429 * 82/25</f>
        <v>0</v>
      </c>
      <c r="G429">
        <f>_darko_1_!O429*_darko_2_!O429 * 82/25</f>
        <v>0</v>
      </c>
      <c r="H429">
        <f>_darko_1_!L429 * 82/25</f>
        <v>0</v>
      </c>
      <c r="I429">
        <f>_darko_1_!N429 * 82/25</f>
        <v>0</v>
      </c>
      <c r="J429">
        <f>_darko_2_!T429</f>
        <v>0.67900000000000005</v>
      </c>
      <c r="K429">
        <f>_darko_1_!M429 * 82/25</f>
        <v>0</v>
      </c>
      <c r="L429">
        <f>(_darko_2_!M429*(_darko_2_!L429-_darko_2_!N429) + _darko_2_!O429*_darko_2_!N429)/(_darko_2_!L429)</f>
        <v>0.41240747234145458</v>
      </c>
      <c r="M429" t="e">
        <f>INDEX(_raw_predictions_!M$2:M$474,MATCH(A429,_raw_predictions_!A$2:A$474,0))</f>
        <v>#N/A</v>
      </c>
    </row>
    <row r="430" spans="1:13">
      <c r="A430" t="str">
        <f>_darko_1_!A430</f>
        <v>Kira Lewis Jr.</v>
      </c>
      <c r="B430">
        <f>_darko_1_!F430 * 82/25</f>
        <v>0</v>
      </c>
      <c r="C430">
        <f>(_darko_1_!H430+_darko_1_!I430) * 82/25</f>
        <v>0</v>
      </c>
      <c r="D430">
        <f>_darko_1_!G430 * 82/25</f>
        <v>0</v>
      </c>
      <c r="E430">
        <f>_darko_1_!K430 * 82/25</f>
        <v>0</v>
      </c>
      <c r="F430">
        <f>_darko_1_!J430 * 82/25</f>
        <v>0</v>
      </c>
      <c r="G430">
        <f>_darko_1_!O430*_darko_2_!O430 * 82/25</f>
        <v>0</v>
      </c>
      <c r="H430">
        <f>_darko_1_!L430 * 82/25</f>
        <v>0</v>
      </c>
      <c r="I430">
        <f>_darko_1_!N430 * 82/25</f>
        <v>0</v>
      </c>
      <c r="J430">
        <f>_darko_2_!T430</f>
        <v>0.65700000000000003</v>
      </c>
      <c r="K430">
        <f>_darko_1_!M430 * 82/25</f>
        <v>0</v>
      </c>
      <c r="L430">
        <f>(_darko_2_!M430*(_darko_2_!L430-_darko_2_!N430) + _darko_2_!O430*_darko_2_!N430)/(_darko_2_!L430)</f>
        <v>0.46477395425509993</v>
      </c>
      <c r="M430" t="e">
        <f>INDEX(_raw_predictions_!M$2:M$474,MATCH(A430,_raw_predictions_!A$2:A$474,0))</f>
        <v>#N/A</v>
      </c>
    </row>
    <row r="431" spans="1:13">
      <c r="A431" t="str">
        <f>_darko_1_!A431</f>
        <v>Jaden Springer</v>
      </c>
      <c r="B431">
        <f>_darko_1_!F431 * 82/25</f>
        <v>0</v>
      </c>
      <c r="C431">
        <f>(_darko_1_!H431+_darko_1_!I431) * 82/25</f>
        <v>0</v>
      </c>
      <c r="D431">
        <f>_darko_1_!G431 * 82/25</f>
        <v>0</v>
      </c>
      <c r="E431">
        <f>_darko_1_!K431 * 82/25</f>
        <v>0</v>
      </c>
      <c r="F431">
        <f>_darko_1_!J431 * 82/25</f>
        <v>0</v>
      </c>
      <c r="G431">
        <f>_darko_1_!O431*_darko_2_!O431 * 82/25</f>
        <v>0</v>
      </c>
      <c r="H431">
        <f>_darko_1_!L431 * 82/25</f>
        <v>0</v>
      </c>
      <c r="I431">
        <f>_darko_1_!N431 * 82/25</f>
        <v>0</v>
      </c>
      <c r="J431">
        <f>_darko_2_!T431</f>
        <v>0.78400000000000003</v>
      </c>
      <c r="K431">
        <f>_darko_1_!M431 * 82/25</f>
        <v>0</v>
      </c>
      <c r="L431">
        <f>(_darko_2_!M431*(_darko_2_!L431-_darko_2_!N431) + _darko_2_!O431*_darko_2_!N431)/(_darko_2_!L431)</f>
        <v>0.36711249293386089</v>
      </c>
      <c r="M431">
        <f>INDEX(_raw_predictions_!M$2:M$474,MATCH(A431,_raw_predictions_!A$2:A$474,0))</f>
        <v>0.27132651520211698</v>
      </c>
    </row>
    <row r="432" spans="1:13">
      <c r="A432" t="str">
        <f>_darko_1_!A432</f>
        <v>Frank Ntilikina</v>
      </c>
      <c r="B432">
        <f>_darko_1_!F432 * 82/25</f>
        <v>0</v>
      </c>
      <c r="C432">
        <f>(_darko_1_!H432+_darko_1_!I432) * 82/25</f>
        <v>0</v>
      </c>
      <c r="D432">
        <f>_darko_1_!G432 * 82/25</f>
        <v>0</v>
      </c>
      <c r="E432">
        <f>_darko_1_!K432 * 82/25</f>
        <v>0</v>
      </c>
      <c r="F432">
        <f>_darko_1_!J432 * 82/25</f>
        <v>0</v>
      </c>
      <c r="G432">
        <f>_darko_1_!O432*_darko_2_!O432 * 82/25</f>
        <v>0</v>
      </c>
      <c r="H432">
        <f>_darko_1_!L432 * 82/25</f>
        <v>0</v>
      </c>
      <c r="I432">
        <f>_darko_1_!N432 * 82/25</f>
        <v>0</v>
      </c>
      <c r="J432">
        <f>_darko_2_!T432</f>
        <v>0.79200000000000004</v>
      </c>
      <c r="K432">
        <f>_darko_1_!M432 * 82/25</f>
        <v>0</v>
      </c>
      <c r="L432">
        <f>(_darko_2_!M432*(_darko_2_!L432-_darko_2_!N432) + _darko_2_!O432*_darko_2_!N432)/(_darko_2_!L432)</f>
        <v>0.41097388684298625</v>
      </c>
      <c r="M432">
        <f>INDEX(_raw_predictions_!M$2:M$474,MATCH(A432,_raw_predictions_!A$2:A$474,0))</f>
        <v>0.39986625334700399</v>
      </c>
    </row>
    <row r="433" spans="1:13">
      <c r="A433" t="str">
        <f>_darko_1_!A433</f>
        <v>Dean Wade</v>
      </c>
      <c r="B433">
        <f>_darko_1_!F433 * 82/25</f>
        <v>0</v>
      </c>
      <c r="C433">
        <f>(_darko_1_!H433+_darko_1_!I433) * 82/25</f>
        <v>0</v>
      </c>
      <c r="D433">
        <f>_darko_1_!G433 * 82/25</f>
        <v>0</v>
      </c>
      <c r="E433">
        <f>_darko_1_!K433 * 82/25</f>
        <v>0</v>
      </c>
      <c r="F433">
        <f>_darko_1_!J433 * 82/25</f>
        <v>0</v>
      </c>
      <c r="G433">
        <f>_darko_1_!O433*_darko_2_!O433 * 82/25</f>
        <v>0</v>
      </c>
      <c r="H433">
        <f>_darko_1_!L433 * 82/25</f>
        <v>0</v>
      </c>
      <c r="I433">
        <f>_darko_1_!N433 * 82/25</f>
        <v>0</v>
      </c>
      <c r="J433">
        <f>_darko_2_!T433</f>
        <v>0.57799999999999996</v>
      </c>
      <c r="K433">
        <f>_darko_1_!M433 * 82/25</f>
        <v>0</v>
      </c>
      <c r="L433">
        <f>(_darko_2_!M433*(_darko_2_!L433-_darko_2_!N433) + _darko_2_!O433*_darko_2_!N433)/(_darko_2_!L433)</f>
        <v>0.4400117972074965</v>
      </c>
      <c r="M433">
        <f>INDEX(_raw_predictions_!M$2:M$474,MATCH(A433,_raw_predictions_!A$2:A$474,0))</f>
        <v>0.26217292216321803</v>
      </c>
    </row>
    <row r="434" spans="1:13">
      <c r="A434" t="str">
        <f>_darko_1_!A434</f>
        <v>Mac McClung</v>
      </c>
      <c r="B434">
        <f>_darko_1_!F434 * 82/25</f>
        <v>0</v>
      </c>
      <c r="C434">
        <f>(_darko_1_!H434+_darko_1_!I434) * 82/25</f>
        <v>0</v>
      </c>
      <c r="D434">
        <f>_darko_1_!G434 * 82/25</f>
        <v>0</v>
      </c>
      <c r="E434">
        <f>_darko_1_!K434 * 82/25</f>
        <v>0</v>
      </c>
      <c r="F434">
        <f>_darko_1_!J434 * 82/25</f>
        <v>0</v>
      </c>
      <c r="G434">
        <f>_darko_1_!O434*_darko_2_!O434 * 82/25</f>
        <v>0</v>
      </c>
      <c r="H434">
        <f>_darko_1_!L434 * 82/25</f>
        <v>0</v>
      </c>
      <c r="I434">
        <f>_darko_1_!N434 * 82/25</f>
        <v>0</v>
      </c>
      <c r="J434">
        <f>_darko_2_!T434</f>
        <v>0.74299999999999999</v>
      </c>
      <c r="K434">
        <f>_darko_1_!M434 * 82/25</f>
        <v>0</v>
      </c>
      <c r="L434">
        <f>(_darko_2_!M434*(_darko_2_!L434-_darko_2_!N434) + _darko_2_!O434*_darko_2_!N434)/(_darko_2_!L434)</f>
        <v>0.44893327396040278</v>
      </c>
      <c r="M434" t="e">
        <f>INDEX(_raw_predictions_!M$2:M$474,MATCH(A434,_raw_predictions_!A$2:A$474,0))</f>
        <v>#N/A</v>
      </c>
    </row>
    <row r="435" spans="1:13">
      <c r="A435" t="str">
        <f>_darko_1_!A435</f>
        <v>Josh Minott</v>
      </c>
      <c r="B435">
        <f>_darko_1_!F435 * 82/25</f>
        <v>0</v>
      </c>
      <c r="C435">
        <f>(_darko_1_!H435+_darko_1_!I435) * 82/25</f>
        <v>0</v>
      </c>
      <c r="D435">
        <f>_darko_1_!G435 * 82/25</f>
        <v>0</v>
      </c>
      <c r="E435">
        <f>_darko_1_!K435 * 82/25</f>
        <v>0</v>
      </c>
      <c r="F435">
        <f>_darko_1_!J435 * 82/25</f>
        <v>0</v>
      </c>
      <c r="G435">
        <f>_darko_1_!O435*_darko_2_!O435 * 82/25</f>
        <v>0</v>
      </c>
      <c r="H435">
        <f>_darko_1_!L435 * 82/25</f>
        <v>0</v>
      </c>
      <c r="I435">
        <f>_darko_1_!N435 * 82/25</f>
        <v>0</v>
      </c>
      <c r="J435">
        <f>_darko_2_!T435</f>
        <v>0.81699999999999995</v>
      </c>
      <c r="K435">
        <f>_darko_1_!M435 * 82/25</f>
        <v>0</v>
      </c>
      <c r="L435">
        <f>(_darko_2_!M435*(_darko_2_!L435-_darko_2_!N435) + _darko_2_!O435*_darko_2_!N435)/(_darko_2_!L435)</f>
        <v>0.43462418530031083</v>
      </c>
      <c r="M435">
        <f>INDEX(_raw_predictions_!M$2:M$474,MATCH(A435,_raw_predictions_!A$2:A$474,0))</f>
        <v>0.32907883862568599</v>
      </c>
    </row>
    <row r="436" spans="1:13">
      <c r="A436" t="str">
        <f>_darko_1_!A436</f>
        <v>Jericho Sims</v>
      </c>
      <c r="B436">
        <f>_darko_1_!F436 * 82/25</f>
        <v>0</v>
      </c>
      <c r="C436">
        <f>(_darko_1_!H436+_darko_1_!I436) * 82/25</f>
        <v>0</v>
      </c>
      <c r="D436">
        <f>_darko_1_!G436 * 82/25</f>
        <v>0</v>
      </c>
      <c r="E436">
        <f>_darko_1_!K436 * 82/25</f>
        <v>0</v>
      </c>
      <c r="F436">
        <f>_darko_1_!J436 * 82/25</f>
        <v>0</v>
      </c>
      <c r="G436">
        <f>_darko_1_!O436*_darko_2_!O436 * 82/25</f>
        <v>0</v>
      </c>
      <c r="H436">
        <f>_darko_1_!L436 * 82/25</f>
        <v>0</v>
      </c>
      <c r="I436">
        <f>_darko_1_!N436 * 82/25</f>
        <v>0</v>
      </c>
      <c r="J436">
        <f>_darko_2_!T436</f>
        <v>0.66700000000000004</v>
      </c>
      <c r="K436">
        <f>_darko_1_!M436 * 82/25</f>
        <v>0</v>
      </c>
      <c r="L436">
        <f>(_darko_2_!M436*(_darko_2_!L436-_darko_2_!N436) + _darko_2_!O436*_darko_2_!N436)/(_darko_2_!L436)</f>
        <v>0.38915930581822228</v>
      </c>
      <c r="M436">
        <f>INDEX(_raw_predictions_!M$2:M$474,MATCH(A436,_raw_predictions_!A$2:A$474,0))</f>
        <v>0.30707818982872198</v>
      </c>
    </row>
    <row r="437" spans="1:13">
      <c r="A437" t="str">
        <f>_darko_1_!A437</f>
        <v>Alex Len</v>
      </c>
      <c r="B437">
        <f>_darko_1_!F437 * 82/25</f>
        <v>0</v>
      </c>
      <c r="C437">
        <f>(_darko_1_!H437+_darko_1_!I437) * 82/25</f>
        <v>0</v>
      </c>
      <c r="D437">
        <f>_darko_1_!G437 * 82/25</f>
        <v>0</v>
      </c>
      <c r="E437">
        <f>_darko_1_!K437 * 82/25</f>
        <v>0</v>
      </c>
      <c r="F437">
        <f>_darko_1_!J437 * 82/25</f>
        <v>0</v>
      </c>
      <c r="G437">
        <f>_darko_1_!O437*_darko_2_!O437 * 82/25</f>
        <v>0</v>
      </c>
      <c r="H437">
        <f>_darko_1_!L437 * 82/25</f>
        <v>0</v>
      </c>
      <c r="I437">
        <f>_darko_1_!N437 * 82/25</f>
        <v>0</v>
      </c>
      <c r="J437">
        <f>_darko_2_!T437</f>
        <v>0.73199999999999998</v>
      </c>
      <c r="K437">
        <f>_darko_1_!M437 * 82/25</f>
        <v>0</v>
      </c>
      <c r="L437">
        <f>(_darko_2_!M437*(_darko_2_!L437-_darko_2_!N437) + _darko_2_!O437*_darko_2_!N437)/(_darko_2_!L437)</f>
        <v>0.41181140270386007</v>
      </c>
      <c r="M437">
        <f>INDEX(_raw_predictions_!M$2:M$474,MATCH(A437,_raw_predictions_!A$2:A$474,0))</f>
        <v>0.50025256277583396</v>
      </c>
    </row>
    <row r="438" spans="1:13">
      <c r="A438" t="str">
        <f>_darko_1_!A438</f>
        <v>Wendell Moore Jr.</v>
      </c>
      <c r="B438">
        <f>_darko_1_!F438 * 82/25</f>
        <v>0</v>
      </c>
      <c r="C438">
        <f>(_darko_1_!H438+_darko_1_!I438) * 82/25</f>
        <v>0</v>
      </c>
      <c r="D438">
        <f>_darko_1_!G438 * 82/25</f>
        <v>0</v>
      </c>
      <c r="E438">
        <f>_darko_1_!K438 * 82/25</f>
        <v>0</v>
      </c>
      <c r="F438">
        <f>_darko_1_!J438 * 82/25</f>
        <v>0</v>
      </c>
      <c r="G438">
        <f>_darko_1_!O438*_darko_2_!O438 * 82/25</f>
        <v>0</v>
      </c>
      <c r="H438">
        <f>_darko_1_!L438 * 82/25</f>
        <v>0</v>
      </c>
      <c r="I438">
        <f>_darko_1_!N438 * 82/25</f>
        <v>0</v>
      </c>
      <c r="J438">
        <f>_darko_2_!T438</f>
        <v>0.76</v>
      </c>
      <c r="K438">
        <f>_darko_1_!M438 * 82/25</f>
        <v>0</v>
      </c>
      <c r="L438">
        <f>(_darko_2_!M438*(_darko_2_!L438-_darko_2_!N438) + _darko_2_!O438*_darko_2_!N438)/(_darko_2_!L438)</f>
        <v>0.40563926478037488</v>
      </c>
      <c r="M438">
        <f>INDEX(_raw_predictions_!M$2:M$474,MATCH(A438,_raw_predictions_!A$2:A$474,0))</f>
        <v>0.34199968374135797</v>
      </c>
    </row>
    <row r="439" spans="1:13">
      <c r="A439" t="str">
        <f>_darko_1_!A439</f>
        <v>Kevon Harris</v>
      </c>
      <c r="B439">
        <f>_darko_1_!F439 * 82/25</f>
        <v>0</v>
      </c>
      <c r="C439">
        <f>(_darko_1_!H439+_darko_1_!I439) * 82/25</f>
        <v>0</v>
      </c>
      <c r="D439">
        <f>_darko_1_!G439 * 82/25</f>
        <v>0</v>
      </c>
      <c r="E439">
        <f>_darko_1_!K439 * 82/25</f>
        <v>0</v>
      </c>
      <c r="F439">
        <f>_darko_1_!J439 * 82/25</f>
        <v>0</v>
      </c>
      <c r="G439">
        <f>_darko_1_!O439*_darko_2_!O439 * 82/25</f>
        <v>0</v>
      </c>
      <c r="H439">
        <f>_darko_1_!L439 * 82/25</f>
        <v>0</v>
      </c>
      <c r="I439">
        <f>_darko_1_!N439 * 82/25</f>
        <v>0</v>
      </c>
      <c r="J439">
        <f>_darko_2_!T439</f>
        <v>0.74299999999999999</v>
      </c>
      <c r="K439">
        <f>_darko_1_!M439 * 82/25</f>
        <v>0</v>
      </c>
      <c r="L439">
        <f>(_darko_2_!M439*(_darko_2_!L439-_darko_2_!N439) + _darko_2_!O439*_darko_2_!N439)/(_darko_2_!L439)</f>
        <v>0.37587117831212946</v>
      </c>
      <c r="M439">
        <f>INDEX(_raw_predictions_!M$2:M$474,MATCH(A439,_raw_predictions_!A$2:A$474,0))</f>
        <v>0.37105023998352998</v>
      </c>
    </row>
    <row r="440" spans="1:13">
      <c r="A440" t="str">
        <f>_darko_1_!A440</f>
        <v>Kendall Brown</v>
      </c>
      <c r="B440">
        <f>_darko_1_!F440 * 82/25</f>
        <v>0</v>
      </c>
      <c r="C440">
        <f>(_darko_1_!H440+_darko_1_!I440) * 82/25</f>
        <v>0</v>
      </c>
      <c r="D440">
        <f>_darko_1_!G440 * 82/25</f>
        <v>0</v>
      </c>
      <c r="E440">
        <f>_darko_1_!K440 * 82/25</f>
        <v>0</v>
      </c>
      <c r="F440">
        <f>_darko_1_!J440 * 82/25</f>
        <v>0</v>
      </c>
      <c r="G440">
        <f>_darko_1_!O440*_darko_2_!O440 * 82/25</f>
        <v>0</v>
      </c>
      <c r="H440">
        <f>_darko_1_!L440 * 82/25</f>
        <v>0</v>
      </c>
      <c r="I440">
        <f>_darko_1_!N440 * 82/25</f>
        <v>0</v>
      </c>
      <c r="J440">
        <f>_darko_2_!T440</f>
        <v>0.72499999999999998</v>
      </c>
      <c r="K440">
        <f>_darko_1_!M440 * 82/25</f>
        <v>0</v>
      </c>
      <c r="L440">
        <f>(_darko_2_!M440*(_darko_2_!L440-_darko_2_!N440) + _darko_2_!O440*_darko_2_!N440)/(_darko_2_!L440)</f>
        <v>0.43198942790230849</v>
      </c>
      <c r="M440">
        <f>INDEX(_raw_predictions_!M$2:M$474,MATCH(A440,_raw_predictions_!A$2:A$474,0))</f>
        <v>0.46676639660246</v>
      </c>
    </row>
    <row r="441" spans="1:13">
      <c r="A441" t="str">
        <f>_darko_1_!A441</f>
        <v>Jack White</v>
      </c>
      <c r="B441">
        <f>_darko_1_!F441 * 82/25</f>
        <v>0</v>
      </c>
      <c r="C441">
        <f>(_darko_1_!H441+_darko_1_!I441) * 82/25</f>
        <v>0</v>
      </c>
      <c r="D441">
        <f>_darko_1_!G441 * 82/25</f>
        <v>0</v>
      </c>
      <c r="E441">
        <f>_darko_1_!K441 * 82/25</f>
        <v>0</v>
      </c>
      <c r="F441">
        <f>_darko_1_!J441 * 82/25</f>
        <v>0</v>
      </c>
      <c r="G441">
        <f>_darko_1_!O441*_darko_2_!O441 * 82/25</f>
        <v>0</v>
      </c>
      <c r="H441">
        <f>_darko_1_!L441 * 82/25</f>
        <v>0</v>
      </c>
      <c r="I441">
        <f>_darko_1_!N441 * 82/25</f>
        <v>0</v>
      </c>
      <c r="J441">
        <f>_darko_2_!T441</f>
        <v>0.76700000000000002</v>
      </c>
      <c r="K441">
        <f>_darko_1_!M441 * 82/25</f>
        <v>0</v>
      </c>
      <c r="L441">
        <f>(_darko_2_!M441*(_darko_2_!L441-_darko_2_!N441) + _darko_2_!O441*_darko_2_!N441)/(_darko_2_!L441)</f>
        <v>0.43380749713537403</v>
      </c>
      <c r="M441">
        <f>INDEX(_raw_predictions_!M$2:M$474,MATCH(A441,_raw_predictions_!A$2:A$474,0))</f>
        <v>0.51895171362150905</v>
      </c>
    </row>
    <row r="442" spans="1:13">
      <c r="A442" t="str">
        <f>_darko_1_!A442</f>
        <v>Ron Harper Jr.</v>
      </c>
      <c r="B442">
        <f>_darko_1_!F442 * 82/25</f>
        <v>0</v>
      </c>
      <c r="C442">
        <f>(_darko_1_!H442+_darko_1_!I442) * 82/25</f>
        <v>0</v>
      </c>
      <c r="D442">
        <f>_darko_1_!G442 * 82/25</f>
        <v>0</v>
      </c>
      <c r="E442">
        <f>_darko_1_!K442 * 82/25</f>
        <v>0</v>
      </c>
      <c r="F442">
        <f>_darko_1_!J442 * 82/25</f>
        <v>0</v>
      </c>
      <c r="G442">
        <f>_darko_1_!O442*_darko_2_!O442 * 82/25</f>
        <v>0</v>
      </c>
      <c r="H442">
        <f>_darko_1_!L442 * 82/25</f>
        <v>0</v>
      </c>
      <c r="I442">
        <f>_darko_1_!N442 * 82/25</f>
        <v>0</v>
      </c>
      <c r="J442">
        <f>_darko_2_!T442</f>
        <v>0.71299999999999997</v>
      </c>
      <c r="K442">
        <f>_darko_1_!M442 * 82/25</f>
        <v>0</v>
      </c>
      <c r="L442">
        <f>(_darko_2_!M442*(_darko_2_!L442-_darko_2_!N442) + _darko_2_!O442*_darko_2_!N442)/(_darko_2_!L442)</f>
        <v>0.40448902292987976</v>
      </c>
      <c r="M442">
        <f>INDEX(_raw_predictions_!M$2:M$474,MATCH(A442,_raw_predictions_!A$2:A$474,0))</f>
        <v>0.51392845893946204</v>
      </c>
    </row>
    <row r="443" spans="1:13">
      <c r="A443" t="str">
        <f>_darko_1_!A443</f>
        <v>Scotty Pippen Jr.</v>
      </c>
      <c r="B443">
        <f>_darko_1_!F443 * 82/25</f>
        <v>0</v>
      </c>
      <c r="C443">
        <f>(_darko_1_!H443+_darko_1_!I443) * 82/25</f>
        <v>0</v>
      </c>
      <c r="D443">
        <f>_darko_1_!G443 * 82/25</f>
        <v>0</v>
      </c>
      <c r="E443">
        <f>_darko_1_!K443 * 82/25</f>
        <v>0</v>
      </c>
      <c r="F443">
        <f>_darko_1_!J443 * 82/25</f>
        <v>0</v>
      </c>
      <c r="G443">
        <f>_darko_1_!O443*_darko_2_!O443 * 82/25</f>
        <v>0</v>
      </c>
      <c r="H443">
        <f>_darko_1_!L443 * 82/25</f>
        <v>0</v>
      </c>
      <c r="I443">
        <f>_darko_1_!N443 * 82/25</f>
        <v>0</v>
      </c>
      <c r="J443">
        <f>_darko_2_!T443</f>
        <v>0.60699999999999998</v>
      </c>
      <c r="K443">
        <f>_darko_1_!M443 * 82/25</f>
        <v>0</v>
      </c>
      <c r="L443">
        <f>(_darko_2_!M443*(_darko_2_!L443-_darko_2_!N443) + _darko_2_!O443*_darko_2_!N443)/(_darko_2_!L443)</f>
        <v>0.44536795252225525</v>
      </c>
      <c r="M443">
        <f>INDEX(_raw_predictions_!M$2:M$474,MATCH(A443,_raw_predictions_!A$2:A$474,0))</f>
        <v>0.60111683107287694</v>
      </c>
    </row>
    <row r="444" spans="1:13">
      <c r="A444" t="str">
        <f>_darko_1_!A444</f>
        <v>Nathan Knight</v>
      </c>
      <c r="B444">
        <f>_darko_1_!F444 * 82/25</f>
        <v>0</v>
      </c>
      <c r="C444">
        <f>(_darko_1_!H444+_darko_1_!I444) * 82/25</f>
        <v>0</v>
      </c>
      <c r="D444">
        <f>_darko_1_!G444 * 82/25</f>
        <v>0</v>
      </c>
      <c r="E444">
        <f>_darko_1_!K444 * 82/25</f>
        <v>0</v>
      </c>
      <c r="F444">
        <f>_darko_1_!J444 * 82/25</f>
        <v>0</v>
      </c>
      <c r="G444">
        <f>_darko_1_!O444*_darko_2_!O444 * 82/25</f>
        <v>0</v>
      </c>
      <c r="H444">
        <f>_darko_1_!L444 * 82/25</f>
        <v>0</v>
      </c>
      <c r="I444">
        <f>_darko_1_!N444 * 82/25</f>
        <v>0</v>
      </c>
      <c r="J444">
        <f>_darko_2_!T444</f>
        <v>0.82</v>
      </c>
      <c r="K444">
        <f>_darko_1_!M444 * 82/25</f>
        <v>0</v>
      </c>
      <c r="L444">
        <f>(_darko_2_!M444*(_darko_2_!L444-_darko_2_!N444) + _darko_2_!O444*_darko_2_!N444)/(_darko_2_!L444)</f>
        <v>0.39088612380791149</v>
      </c>
      <c r="M444">
        <f>INDEX(_raw_predictions_!M$2:M$474,MATCH(A444,_raw_predictions_!A$2:A$474,0))</f>
        <v>0.39811263515751399</v>
      </c>
    </row>
    <row r="445" spans="1:13">
      <c r="A445" t="str">
        <f>_darko_1_!A445</f>
        <v>JD Davison</v>
      </c>
      <c r="B445">
        <f>_darko_1_!F445 * 82/25</f>
        <v>0</v>
      </c>
      <c r="C445">
        <f>(_darko_1_!H445+_darko_1_!I445) * 82/25</f>
        <v>0</v>
      </c>
      <c r="D445">
        <f>_darko_1_!G445 * 82/25</f>
        <v>0</v>
      </c>
      <c r="E445">
        <f>_darko_1_!K445 * 82/25</f>
        <v>0</v>
      </c>
      <c r="F445">
        <f>_darko_1_!J445 * 82/25</f>
        <v>0</v>
      </c>
      <c r="G445">
        <f>_darko_1_!O445*_darko_2_!O445 * 82/25</f>
        <v>0</v>
      </c>
      <c r="H445">
        <f>_darko_1_!L445 * 82/25</f>
        <v>0</v>
      </c>
      <c r="I445">
        <f>_darko_1_!N445 * 82/25</f>
        <v>0</v>
      </c>
      <c r="J445">
        <f>_darko_2_!T445</f>
        <v>0.76300000000000001</v>
      </c>
      <c r="K445">
        <f>_darko_1_!M445 * 82/25</f>
        <v>0</v>
      </c>
      <c r="L445">
        <f>(_darko_2_!M445*(_darko_2_!L445-_darko_2_!N445) + _darko_2_!O445*_darko_2_!N445)/(_darko_2_!L445)</f>
        <v>0.43557025702570257</v>
      </c>
      <c r="M445">
        <f>INDEX(_raw_predictions_!M$2:M$474,MATCH(A445,_raw_predictions_!A$2:A$474,0))</f>
        <v>0.50452030004486803</v>
      </c>
    </row>
    <row r="446" spans="1:13">
      <c r="A446" t="str">
        <f>_darko_1_!A446</f>
        <v>Gorgui Dieng</v>
      </c>
      <c r="B446">
        <f>_darko_1_!F446 * 82/25</f>
        <v>0</v>
      </c>
      <c r="C446">
        <f>(_darko_1_!H446+_darko_1_!I446) * 82/25</f>
        <v>0</v>
      </c>
      <c r="D446">
        <f>_darko_1_!G446 * 82/25</f>
        <v>0</v>
      </c>
      <c r="E446">
        <f>_darko_1_!K446 * 82/25</f>
        <v>0</v>
      </c>
      <c r="F446">
        <f>_darko_1_!J446 * 82/25</f>
        <v>0</v>
      </c>
      <c r="G446">
        <f>_darko_1_!O446*_darko_2_!O446 * 82/25</f>
        <v>0</v>
      </c>
      <c r="H446">
        <f>_darko_1_!L446 * 82/25</f>
        <v>0</v>
      </c>
      <c r="I446">
        <f>_darko_1_!N446 * 82/25</f>
        <v>0</v>
      </c>
      <c r="J446">
        <f>_darko_2_!T446</f>
        <v>0.63600000000000001</v>
      </c>
      <c r="K446">
        <f>_darko_1_!M446 * 82/25</f>
        <v>0</v>
      </c>
      <c r="L446">
        <f>(_darko_2_!M446*(_darko_2_!L446-_darko_2_!N446) + _darko_2_!O446*_darko_2_!N446)/(_darko_2_!L446)</f>
        <v>0.37909329446064144</v>
      </c>
      <c r="M446">
        <f>INDEX(_raw_predictions_!M$2:M$474,MATCH(A446,_raw_predictions_!A$2:A$474,0))</f>
        <v>0.45397183385252998</v>
      </c>
    </row>
    <row r="447" spans="1:13">
      <c r="A447" t="str">
        <f>_darko_1_!A447</f>
        <v>Keon Ellis</v>
      </c>
      <c r="B447">
        <f>_darko_1_!F447 * 82/25</f>
        <v>0</v>
      </c>
      <c r="C447">
        <f>(_darko_1_!H447+_darko_1_!I447) * 82/25</f>
        <v>0</v>
      </c>
      <c r="D447">
        <f>_darko_1_!G447 * 82/25</f>
        <v>0</v>
      </c>
      <c r="E447">
        <f>_darko_1_!K447 * 82/25</f>
        <v>0</v>
      </c>
      <c r="F447">
        <f>_darko_1_!J447 * 82/25</f>
        <v>0</v>
      </c>
      <c r="G447">
        <f>_darko_1_!O447*_darko_2_!O447 * 82/25</f>
        <v>0</v>
      </c>
      <c r="H447">
        <f>_darko_1_!L447 * 82/25</f>
        <v>0</v>
      </c>
      <c r="I447">
        <f>_darko_1_!N447 * 82/25</f>
        <v>0</v>
      </c>
      <c r="J447">
        <f>_darko_2_!T447</f>
        <v>0.76800000000000002</v>
      </c>
      <c r="K447">
        <f>_darko_1_!M447 * 82/25</f>
        <v>0</v>
      </c>
      <c r="L447">
        <f>(_darko_2_!M447*(_darko_2_!L447-_darko_2_!N447) + _darko_2_!O447*_darko_2_!N447)/(_darko_2_!L447)</f>
        <v>0.38726704352741659</v>
      </c>
      <c r="M447">
        <f>INDEX(_raw_predictions_!M$2:M$474,MATCH(A447,_raw_predictions_!A$2:A$474,0))</f>
        <v>0.54789331761048299</v>
      </c>
    </row>
    <row r="448" spans="1:13">
      <c r="A448" t="str">
        <f>_darko_1_!A448</f>
        <v>Patty Mills</v>
      </c>
      <c r="B448">
        <f>_darko_1_!F448 * 82/25</f>
        <v>0</v>
      </c>
      <c r="C448">
        <f>(_darko_1_!H448+_darko_1_!I448) * 82/25</f>
        <v>0</v>
      </c>
      <c r="D448">
        <f>_darko_1_!G448 * 82/25</f>
        <v>0</v>
      </c>
      <c r="E448">
        <f>_darko_1_!K448 * 82/25</f>
        <v>0</v>
      </c>
      <c r="F448">
        <f>_darko_1_!J448 * 82/25</f>
        <v>0</v>
      </c>
      <c r="G448">
        <f>_darko_1_!O448*_darko_2_!O448 * 82/25</f>
        <v>0</v>
      </c>
      <c r="H448">
        <f>_darko_1_!L448 * 82/25</f>
        <v>0</v>
      </c>
      <c r="I448">
        <f>_darko_1_!N448 * 82/25</f>
        <v>0</v>
      </c>
      <c r="J448">
        <f>_darko_2_!T448</f>
        <v>0.71399999999999997</v>
      </c>
      <c r="K448">
        <f>_darko_1_!M448 * 82/25</f>
        <v>0</v>
      </c>
      <c r="L448">
        <f>(_darko_2_!M448*(_darko_2_!L448-_darko_2_!N448) + _darko_2_!O448*_darko_2_!N448)/(_darko_2_!L448)</f>
        <v>0.39590275992901292</v>
      </c>
      <c r="M448">
        <f>INDEX(_raw_predictions_!M$2:M$474,MATCH(A448,_raw_predictions_!A$2:A$474,0))</f>
        <v>0.229271133407289</v>
      </c>
    </row>
    <row r="449" spans="1:13">
      <c r="A449" t="str">
        <f>_darko_1_!A449</f>
        <v>Vit Krejci</v>
      </c>
      <c r="B449">
        <f>_darko_1_!F449 * 82/25</f>
        <v>0</v>
      </c>
      <c r="C449">
        <f>(_darko_1_!H449+_darko_1_!I449) * 82/25</f>
        <v>0</v>
      </c>
      <c r="D449">
        <f>_darko_1_!G449 * 82/25</f>
        <v>0</v>
      </c>
      <c r="E449">
        <f>_darko_1_!K449 * 82/25</f>
        <v>0</v>
      </c>
      <c r="F449">
        <f>_darko_1_!J449 * 82/25</f>
        <v>0</v>
      </c>
      <c r="G449">
        <f>_darko_1_!O449*_darko_2_!O449 * 82/25</f>
        <v>0</v>
      </c>
      <c r="H449">
        <f>_darko_1_!L449 * 82/25</f>
        <v>0</v>
      </c>
      <c r="I449">
        <f>_darko_1_!N449 * 82/25</f>
        <v>0</v>
      </c>
      <c r="J449">
        <f>_darko_2_!T449</f>
        <v>0.73599999999999999</v>
      </c>
      <c r="K449">
        <f>_darko_1_!M449 * 82/25</f>
        <v>0</v>
      </c>
      <c r="L449">
        <f>(_darko_2_!M449*(_darko_2_!L449-_darko_2_!N449) + _darko_2_!O449*_darko_2_!N449)/(_darko_2_!L449)</f>
        <v>0.44555684301132226</v>
      </c>
      <c r="M449">
        <f>INDEX(_raw_predictions_!M$2:M$474,MATCH(A449,_raw_predictions_!A$2:A$474,0))</f>
        <v>0.39210943108249302</v>
      </c>
    </row>
    <row r="450" spans="1:13">
      <c r="A450" t="str">
        <f>_darko_1_!A450</f>
        <v>Trevor Keels</v>
      </c>
      <c r="B450">
        <f>_darko_1_!F450 * 82/25</f>
        <v>0</v>
      </c>
      <c r="C450">
        <f>(_darko_1_!H450+_darko_1_!I450) * 82/25</f>
        <v>0</v>
      </c>
      <c r="D450">
        <f>_darko_1_!G450 * 82/25</f>
        <v>0</v>
      </c>
      <c r="E450">
        <f>_darko_1_!K450 * 82/25</f>
        <v>0</v>
      </c>
      <c r="F450">
        <f>_darko_1_!J450 * 82/25</f>
        <v>0</v>
      </c>
      <c r="G450">
        <f>_darko_1_!O450*_darko_2_!O450 * 82/25</f>
        <v>0</v>
      </c>
      <c r="H450">
        <f>_darko_1_!L450 * 82/25</f>
        <v>0</v>
      </c>
      <c r="I450">
        <f>_darko_1_!N450 * 82/25</f>
        <v>0</v>
      </c>
      <c r="J450">
        <f>_darko_2_!T450</f>
        <v>0.76500000000000001</v>
      </c>
      <c r="K450">
        <f>_darko_1_!M450 * 82/25</f>
        <v>0</v>
      </c>
      <c r="L450">
        <f>(_darko_2_!M450*(_darko_2_!L450-_darko_2_!N450) + _darko_2_!O450*_darko_2_!N450)/(_darko_2_!L450)</f>
        <v>0.42403945298317802</v>
      </c>
      <c r="M450">
        <f>INDEX(_raw_predictions_!M$2:M$474,MATCH(A450,_raw_predictions_!A$2:A$474,0))</f>
        <v>0.47674656650942399</v>
      </c>
    </row>
    <row r="451" spans="1:13">
      <c r="A451" t="str">
        <f>_darko_1_!A451</f>
        <v>Terry Taylor</v>
      </c>
      <c r="B451">
        <f>_darko_1_!F451 * 82/25</f>
        <v>0</v>
      </c>
      <c r="C451">
        <f>(_darko_1_!H451+_darko_1_!I451) * 82/25</f>
        <v>0</v>
      </c>
      <c r="D451">
        <f>_darko_1_!G451 * 82/25</f>
        <v>0</v>
      </c>
      <c r="E451">
        <f>_darko_1_!K451 * 82/25</f>
        <v>0</v>
      </c>
      <c r="F451">
        <f>_darko_1_!J451 * 82/25</f>
        <v>0</v>
      </c>
      <c r="G451">
        <f>_darko_1_!O451*_darko_2_!O451 * 82/25</f>
        <v>0</v>
      </c>
      <c r="H451">
        <f>_darko_1_!L451 * 82/25</f>
        <v>0</v>
      </c>
      <c r="I451">
        <f>_darko_1_!N451 * 82/25</f>
        <v>0</v>
      </c>
      <c r="J451">
        <f>_darko_2_!T451</f>
        <v>0.68899999999999995</v>
      </c>
      <c r="K451">
        <f>_darko_1_!M451 * 82/25</f>
        <v>0</v>
      </c>
      <c r="L451">
        <f>(_darko_2_!M451*(_darko_2_!L451-_darko_2_!N451) + _darko_2_!O451*_darko_2_!N451)/(_darko_2_!L451)</f>
        <v>0.39759327846364884</v>
      </c>
      <c r="M451">
        <f>INDEX(_raw_predictions_!M$2:M$474,MATCH(A451,_raw_predictions_!A$2:A$474,0))</f>
        <v>0.437429204354087</v>
      </c>
    </row>
    <row r="452" spans="1:13">
      <c r="A452" t="str">
        <f>_darko_1_!A452</f>
        <v>Raul Neto</v>
      </c>
      <c r="B452">
        <f>_darko_1_!F452 * 82/25</f>
        <v>0</v>
      </c>
      <c r="C452">
        <f>(_darko_1_!H452+_darko_1_!I452) * 82/25</f>
        <v>0</v>
      </c>
      <c r="D452">
        <f>_darko_1_!G452 * 82/25</f>
        <v>0</v>
      </c>
      <c r="E452">
        <f>_darko_1_!K452 * 82/25</f>
        <v>0</v>
      </c>
      <c r="F452">
        <f>_darko_1_!J452 * 82/25</f>
        <v>0</v>
      </c>
      <c r="G452">
        <f>_darko_1_!O452*_darko_2_!O452 * 82/25</f>
        <v>0</v>
      </c>
      <c r="H452">
        <f>_darko_1_!L452 * 82/25</f>
        <v>0</v>
      </c>
      <c r="I452">
        <f>_darko_1_!N452 * 82/25</f>
        <v>0</v>
      </c>
      <c r="J452">
        <f>_darko_2_!T452</f>
        <v>0.55200000000000005</v>
      </c>
      <c r="K452">
        <f>_darko_1_!M452 * 82/25</f>
        <v>0</v>
      </c>
      <c r="L452">
        <f>(_darko_2_!M452*(_darko_2_!L452-_darko_2_!N452) + _darko_2_!O452*_darko_2_!N452)/(_darko_2_!L452)</f>
        <v>0.44989589442815248</v>
      </c>
      <c r="M452">
        <f>INDEX(_raw_predictions_!M$2:M$474,MATCH(A452,_raw_predictions_!A$2:A$474,0))</f>
        <v>0.24062966756232301</v>
      </c>
    </row>
    <row r="453" spans="1:13">
      <c r="A453" t="str">
        <f>_darko_1_!A453</f>
        <v>E.J. Liddell</v>
      </c>
      <c r="B453">
        <f>_darko_1_!F453 * 82/25</f>
        <v>0</v>
      </c>
      <c r="C453">
        <f>(_darko_1_!H453+_darko_1_!I453) * 82/25</f>
        <v>0</v>
      </c>
      <c r="D453">
        <f>_darko_1_!G453 * 82/25</f>
        <v>0</v>
      </c>
      <c r="E453">
        <f>_darko_1_!K453 * 82/25</f>
        <v>0</v>
      </c>
      <c r="F453">
        <f>_darko_1_!J453 * 82/25</f>
        <v>0</v>
      </c>
      <c r="G453">
        <f>_darko_1_!O453*_darko_2_!O453 * 82/25</f>
        <v>0</v>
      </c>
      <c r="H453">
        <f>_darko_1_!L453 * 82/25</f>
        <v>0</v>
      </c>
      <c r="I453">
        <f>_darko_1_!N453 * 82/25</f>
        <v>0</v>
      </c>
      <c r="J453">
        <f>_darko_2_!T453</f>
        <v>0.79</v>
      </c>
      <c r="K453">
        <f>_darko_1_!M453 * 82/25</f>
        <v>0</v>
      </c>
      <c r="L453">
        <f>(_darko_2_!M453*(_darko_2_!L453-_darko_2_!N453) + _darko_2_!O453*_darko_2_!N453)/(_darko_2_!L453)</f>
        <v>0.40919912035185929</v>
      </c>
      <c r="M453" t="e">
        <f>INDEX(_raw_predictions_!M$2:M$474,MATCH(A453,_raw_predictions_!A$2:A$474,0))</f>
        <v>#N/A</v>
      </c>
    </row>
    <row r="454" spans="1:13">
      <c r="A454" t="str">
        <f>_darko_1_!A454</f>
        <v>Admiral Schofield</v>
      </c>
      <c r="B454">
        <f>_darko_1_!F454 * 82/25</f>
        <v>0</v>
      </c>
      <c r="C454">
        <f>(_darko_1_!H454+_darko_1_!I454) * 82/25</f>
        <v>0</v>
      </c>
      <c r="D454">
        <f>_darko_1_!G454 * 82/25</f>
        <v>0</v>
      </c>
      <c r="E454">
        <f>_darko_1_!K454 * 82/25</f>
        <v>0</v>
      </c>
      <c r="F454">
        <f>_darko_1_!J454 * 82/25</f>
        <v>0</v>
      </c>
      <c r="G454">
        <f>_darko_1_!O454*_darko_2_!O454 * 82/25</f>
        <v>0</v>
      </c>
      <c r="H454">
        <f>_darko_1_!L454 * 82/25</f>
        <v>0</v>
      </c>
      <c r="I454">
        <f>_darko_1_!N454 * 82/25</f>
        <v>0</v>
      </c>
      <c r="J454">
        <f>_darko_2_!T454</f>
        <v>0.68200000000000005</v>
      </c>
      <c r="K454">
        <f>_darko_1_!M454 * 82/25</f>
        <v>0</v>
      </c>
      <c r="L454">
        <f>(_darko_2_!M454*(_darko_2_!L454-_darko_2_!N454) + _darko_2_!O454*_darko_2_!N454)/(_darko_2_!L454)</f>
        <v>0.379954513148543</v>
      </c>
      <c r="M454">
        <f>INDEX(_raw_predictions_!M$2:M$474,MATCH(A454,_raw_predictions_!A$2:A$474,0))</f>
        <v>0.33908220269301098</v>
      </c>
    </row>
    <row r="455" spans="1:13">
      <c r="A455" t="str">
        <f>_darko_1_!A455</f>
        <v>Kessler Edwards</v>
      </c>
      <c r="B455">
        <f>_darko_1_!F455 * 82/25</f>
        <v>0</v>
      </c>
      <c r="C455">
        <f>(_darko_1_!H455+_darko_1_!I455) * 82/25</f>
        <v>0</v>
      </c>
      <c r="D455">
        <f>_darko_1_!G455 * 82/25</f>
        <v>0</v>
      </c>
      <c r="E455">
        <f>_darko_1_!K455 * 82/25</f>
        <v>0</v>
      </c>
      <c r="F455">
        <f>_darko_1_!J455 * 82/25</f>
        <v>0</v>
      </c>
      <c r="G455">
        <f>_darko_1_!O455*_darko_2_!O455 * 82/25</f>
        <v>0</v>
      </c>
      <c r="H455">
        <f>_darko_1_!L455 * 82/25</f>
        <v>0</v>
      </c>
      <c r="I455">
        <f>_darko_1_!N455 * 82/25</f>
        <v>0</v>
      </c>
      <c r="J455">
        <f>_darko_2_!T455</f>
        <v>0.628</v>
      </c>
      <c r="K455">
        <f>_darko_1_!M455 * 82/25</f>
        <v>0</v>
      </c>
      <c r="L455">
        <f>(_darko_2_!M455*(_darko_2_!L455-_darko_2_!N455) + _darko_2_!O455*_darko_2_!N455)/(_darko_2_!L455)</f>
        <v>0.39931744791666668</v>
      </c>
      <c r="M455">
        <f>INDEX(_raw_predictions_!M$2:M$474,MATCH(A455,_raw_predictions_!A$2:A$474,0))</f>
        <v>0.32514641258992899</v>
      </c>
    </row>
    <row r="456" spans="1:13">
      <c r="A456" t="str">
        <f>_darko_1_!A456</f>
        <v>Justin Champagnie</v>
      </c>
      <c r="B456">
        <f>_darko_1_!F456 * 82/25</f>
        <v>0</v>
      </c>
      <c r="C456">
        <f>(_darko_1_!H456+_darko_1_!I456) * 82/25</f>
        <v>0</v>
      </c>
      <c r="D456">
        <f>_darko_1_!G456 * 82/25</f>
        <v>0</v>
      </c>
      <c r="E456">
        <f>_darko_1_!K456 * 82/25</f>
        <v>0</v>
      </c>
      <c r="F456">
        <f>_darko_1_!J456 * 82/25</f>
        <v>0</v>
      </c>
      <c r="G456">
        <f>_darko_1_!O456*_darko_2_!O456 * 82/25</f>
        <v>0</v>
      </c>
      <c r="H456">
        <f>_darko_1_!L456 * 82/25</f>
        <v>0</v>
      </c>
      <c r="I456">
        <f>_darko_1_!N456 * 82/25</f>
        <v>0</v>
      </c>
      <c r="J456">
        <f>_darko_2_!T456</f>
        <v>0.77500000000000002</v>
      </c>
      <c r="K456">
        <f>_darko_1_!M456 * 82/25</f>
        <v>0</v>
      </c>
      <c r="L456">
        <f>(_darko_2_!M456*(_darko_2_!L456-_darko_2_!N456) + _darko_2_!O456*_darko_2_!N456)/(_darko_2_!L456)</f>
        <v>0.44230734939759031</v>
      </c>
      <c r="M456">
        <f>INDEX(_raw_predictions_!M$2:M$474,MATCH(A456,_raw_predictions_!A$2:A$474,0))</f>
        <v>0.53232395037788904</v>
      </c>
    </row>
    <row r="457" spans="1:13">
      <c r="A457" t="str">
        <f>_darko_1_!A457</f>
        <v>Bruno Fernando</v>
      </c>
      <c r="B457">
        <f>_darko_1_!F457 * 82/25</f>
        <v>0</v>
      </c>
      <c r="C457">
        <f>(_darko_1_!H457+_darko_1_!I457) * 82/25</f>
        <v>0</v>
      </c>
      <c r="D457">
        <f>_darko_1_!G457 * 82/25</f>
        <v>0</v>
      </c>
      <c r="E457">
        <f>_darko_1_!K457 * 82/25</f>
        <v>0</v>
      </c>
      <c r="F457">
        <f>_darko_1_!J457 * 82/25</f>
        <v>0</v>
      </c>
      <c r="G457">
        <f>_darko_1_!O457*_darko_2_!O457 * 82/25</f>
        <v>0</v>
      </c>
      <c r="H457">
        <f>_darko_1_!L457 * 82/25</f>
        <v>0</v>
      </c>
      <c r="I457">
        <f>_darko_1_!N457 * 82/25</f>
        <v>0</v>
      </c>
      <c r="J457">
        <f>_darko_2_!T457</f>
        <v>0.74299999999999999</v>
      </c>
      <c r="K457">
        <f>_darko_1_!M457 * 82/25</f>
        <v>0</v>
      </c>
      <c r="L457">
        <f>(_darko_2_!M457*(_darko_2_!L457-_darko_2_!N457) + _darko_2_!O457*_darko_2_!N457)/(_darko_2_!L457)</f>
        <v>0.42411396986247285</v>
      </c>
      <c r="M457">
        <f>INDEX(_raw_predictions_!M$2:M$474,MATCH(A457,_raw_predictions_!A$2:A$474,0))</f>
        <v>0.37321412810124899</v>
      </c>
    </row>
    <row r="458" spans="1:13">
      <c r="A458" t="str">
        <f>_darko_1_!A458</f>
        <v>Kenneth Lofton Jr.</v>
      </c>
      <c r="B458">
        <f>_darko_1_!F458 * 82/25</f>
        <v>0</v>
      </c>
      <c r="C458">
        <f>(_darko_1_!H458+_darko_1_!I458) * 82/25</f>
        <v>0</v>
      </c>
      <c r="D458">
        <f>_darko_1_!G458 * 82/25</f>
        <v>0</v>
      </c>
      <c r="E458">
        <f>_darko_1_!K458 * 82/25</f>
        <v>0</v>
      </c>
      <c r="F458">
        <f>_darko_1_!J458 * 82/25</f>
        <v>0</v>
      </c>
      <c r="G458">
        <f>_darko_1_!O458*_darko_2_!O458 * 82/25</f>
        <v>0</v>
      </c>
      <c r="H458">
        <f>_darko_1_!L458 * 82/25</f>
        <v>0</v>
      </c>
      <c r="I458">
        <f>_darko_1_!N458 * 82/25</f>
        <v>0</v>
      </c>
      <c r="J458">
        <f>_darko_2_!T458</f>
        <v>0.746</v>
      </c>
      <c r="K458">
        <f>_darko_1_!M458 * 82/25</f>
        <v>0</v>
      </c>
      <c r="L458">
        <f>(_darko_2_!M458*(_darko_2_!L458-_darko_2_!N458) + _darko_2_!O458*_darko_2_!N458)/(_darko_2_!L458)</f>
        <v>0.41616640986132514</v>
      </c>
      <c r="M458">
        <f>INDEX(_raw_predictions_!M$2:M$474,MATCH(A458,_raw_predictions_!A$2:A$474,0))</f>
        <v>0.40784561804375502</v>
      </c>
    </row>
    <row r="459" spans="1:13">
      <c r="A459" t="str">
        <f>_darko_1_!A459</f>
        <v>Jared Butler</v>
      </c>
      <c r="B459">
        <f>_darko_1_!F459 * 82/25</f>
        <v>0</v>
      </c>
      <c r="C459">
        <f>(_darko_1_!H459+_darko_1_!I459) * 82/25</f>
        <v>0</v>
      </c>
      <c r="D459">
        <f>_darko_1_!G459 * 82/25</f>
        <v>0</v>
      </c>
      <c r="E459">
        <f>_darko_1_!K459 * 82/25</f>
        <v>0</v>
      </c>
      <c r="F459">
        <f>_darko_1_!J459 * 82/25</f>
        <v>0</v>
      </c>
      <c r="G459">
        <f>_darko_1_!O459*_darko_2_!O459 * 82/25</f>
        <v>0</v>
      </c>
      <c r="H459">
        <f>_darko_1_!L459 * 82/25</f>
        <v>0</v>
      </c>
      <c r="I459">
        <f>_darko_1_!N459 * 82/25</f>
        <v>0</v>
      </c>
      <c r="J459">
        <f>_darko_2_!T459</f>
        <v>0.7</v>
      </c>
      <c r="K459">
        <f>_darko_1_!M459 * 82/25</f>
        <v>0</v>
      </c>
      <c r="L459">
        <f>(_darko_2_!M459*(_darko_2_!L459-_darko_2_!N459) + _darko_2_!O459*_darko_2_!N459)/(_darko_2_!L459)</f>
        <v>0.41986168847831667</v>
      </c>
      <c r="M459" t="e">
        <f>INDEX(_raw_predictions_!M$2:M$474,MATCH(A459,_raw_predictions_!A$2:A$474,0))</f>
        <v>#N/A</v>
      </c>
    </row>
    <row r="460" spans="1:13">
      <c r="A460" t="str">
        <f>_darko_1_!A460</f>
        <v>Max Christie</v>
      </c>
      <c r="B460">
        <f>_darko_1_!F460 * 82/25</f>
        <v>0</v>
      </c>
      <c r="C460">
        <f>(_darko_1_!H460+_darko_1_!I460) * 82/25</f>
        <v>0</v>
      </c>
      <c r="D460">
        <f>_darko_1_!G460 * 82/25</f>
        <v>0</v>
      </c>
      <c r="E460">
        <f>_darko_1_!K460 * 82/25</f>
        <v>0</v>
      </c>
      <c r="F460">
        <f>_darko_1_!J460 * 82/25</f>
        <v>0</v>
      </c>
      <c r="G460">
        <f>_darko_1_!O460*_darko_2_!O460 * 82/25</f>
        <v>0</v>
      </c>
      <c r="H460">
        <f>_darko_1_!L460 * 82/25</f>
        <v>0</v>
      </c>
      <c r="I460">
        <f>_darko_1_!N460 * 82/25</f>
        <v>0</v>
      </c>
      <c r="J460">
        <f>_darko_2_!T460</f>
        <v>0.76400000000000001</v>
      </c>
      <c r="K460">
        <f>_darko_1_!M460 * 82/25</f>
        <v>0</v>
      </c>
      <c r="L460">
        <f>(_darko_2_!M460*(_darko_2_!L460-_darko_2_!N460) + _darko_2_!O460*_darko_2_!N460)/(_darko_2_!L460)</f>
        <v>0.40167330201449164</v>
      </c>
      <c r="M460">
        <f>INDEX(_raw_predictions_!M$2:M$474,MATCH(A460,_raw_predictions_!A$2:A$474,0))</f>
        <v>0.38314579652605002</v>
      </c>
    </row>
    <row r="461" spans="1:13">
      <c r="A461" t="str">
        <f>_darko_1_!A461</f>
        <v>Jason Preston</v>
      </c>
      <c r="B461">
        <f>_darko_1_!F461 * 82/25</f>
        <v>0</v>
      </c>
      <c r="C461">
        <f>(_darko_1_!H461+_darko_1_!I461) * 82/25</f>
        <v>0</v>
      </c>
      <c r="D461">
        <f>_darko_1_!G461 * 82/25</f>
        <v>0</v>
      </c>
      <c r="E461">
        <f>_darko_1_!K461 * 82/25</f>
        <v>0</v>
      </c>
      <c r="F461">
        <f>_darko_1_!J461 * 82/25</f>
        <v>0</v>
      </c>
      <c r="G461">
        <f>_darko_1_!O461*_darko_2_!O461 * 82/25</f>
        <v>0</v>
      </c>
      <c r="H461">
        <f>_darko_1_!L461 * 82/25</f>
        <v>0</v>
      </c>
      <c r="I461">
        <f>_darko_1_!N461 * 82/25</f>
        <v>0</v>
      </c>
      <c r="J461">
        <f>_darko_2_!T461</f>
        <v>0.67200000000000004</v>
      </c>
      <c r="K461">
        <f>_darko_1_!M461 * 82/25</f>
        <v>0</v>
      </c>
      <c r="L461">
        <f>(_darko_2_!M461*(_darko_2_!L461-_darko_2_!N461) + _darko_2_!O461*_darko_2_!N461)/(_darko_2_!L461)</f>
        <v>0.39487807342539577</v>
      </c>
      <c r="M461">
        <f>INDEX(_raw_predictions_!M$2:M$474,MATCH(A461,_raw_predictions_!A$2:A$474,0))</f>
        <v>0.45256442240108402</v>
      </c>
    </row>
    <row r="462" spans="1:13">
      <c r="A462" t="str">
        <f>_darko_1_!A462</f>
        <v>Dereon Seabron</v>
      </c>
      <c r="B462">
        <f>_darko_1_!F462 * 82/25</f>
        <v>0</v>
      </c>
      <c r="C462">
        <f>(_darko_1_!H462+_darko_1_!I462) * 82/25</f>
        <v>0</v>
      </c>
      <c r="D462">
        <f>_darko_1_!G462 * 82/25</f>
        <v>0</v>
      </c>
      <c r="E462">
        <f>_darko_1_!K462 * 82/25</f>
        <v>0</v>
      </c>
      <c r="F462">
        <f>_darko_1_!J462 * 82/25</f>
        <v>0</v>
      </c>
      <c r="G462">
        <f>_darko_1_!O462*_darko_2_!O462 * 82/25</f>
        <v>0</v>
      </c>
      <c r="H462">
        <f>_darko_1_!L462 * 82/25</f>
        <v>0</v>
      </c>
      <c r="I462">
        <f>_darko_1_!N462 * 82/25</f>
        <v>0</v>
      </c>
      <c r="J462">
        <f>_darko_2_!T462</f>
        <v>0.54</v>
      </c>
      <c r="K462">
        <f>_darko_1_!M462 * 82/25</f>
        <v>0</v>
      </c>
      <c r="L462">
        <f>(_darko_2_!M462*(_darko_2_!L462-_darko_2_!N462) + _darko_2_!O462*_darko_2_!N462)/(_darko_2_!L462)</f>
        <v>0.45169566672243605</v>
      </c>
      <c r="M462">
        <f>INDEX(_raw_predictions_!M$2:M$474,MATCH(A462,_raw_predictions_!A$2:A$474,0))</f>
        <v>0.53603473230810295</v>
      </c>
    </row>
    <row r="463" spans="1:13">
      <c r="A463" t="str">
        <f>_darko_1_!A463</f>
        <v>Dominick Barlow</v>
      </c>
      <c r="B463">
        <f>_darko_1_!F463 * 82/25</f>
        <v>0</v>
      </c>
      <c r="C463">
        <f>(_darko_1_!H463+_darko_1_!I463) * 82/25</f>
        <v>0</v>
      </c>
      <c r="D463">
        <f>_darko_1_!G463 * 82/25</f>
        <v>0</v>
      </c>
      <c r="E463">
        <f>_darko_1_!K463 * 82/25</f>
        <v>0</v>
      </c>
      <c r="F463">
        <f>_darko_1_!J463 * 82/25</f>
        <v>0</v>
      </c>
      <c r="G463">
        <f>_darko_1_!O463*_darko_2_!O463 * 82/25</f>
        <v>0</v>
      </c>
      <c r="H463">
        <f>_darko_1_!L463 * 82/25</f>
        <v>0</v>
      </c>
      <c r="I463">
        <f>_darko_1_!N463 * 82/25</f>
        <v>0</v>
      </c>
      <c r="J463">
        <f>_darko_2_!T463</f>
        <v>0.78</v>
      </c>
      <c r="K463">
        <f>_darko_1_!M463 * 82/25</f>
        <v>0</v>
      </c>
      <c r="L463">
        <f>(_darko_2_!M463*(_darko_2_!L463-_darko_2_!N463) + _darko_2_!O463*_darko_2_!N463)/(_darko_2_!L463)</f>
        <v>0.39556029798913345</v>
      </c>
      <c r="M463">
        <f>INDEX(_raw_predictions_!M$2:M$474,MATCH(A463,_raw_predictions_!A$2:A$474,0))</f>
        <v>0.39162792329117002</v>
      </c>
    </row>
    <row r="464" spans="1:13">
      <c r="A464" t="str">
        <f>_darko_1_!A464</f>
        <v>Collin Gillespie</v>
      </c>
      <c r="B464">
        <f>_darko_1_!F464 * 82/25</f>
        <v>0</v>
      </c>
      <c r="C464">
        <f>(_darko_1_!H464+_darko_1_!I464) * 82/25</f>
        <v>0</v>
      </c>
      <c r="D464">
        <f>_darko_1_!G464 * 82/25</f>
        <v>0</v>
      </c>
      <c r="E464">
        <f>_darko_1_!K464 * 82/25</f>
        <v>0</v>
      </c>
      <c r="F464">
        <f>_darko_1_!J464 * 82/25</f>
        <v>0</v>
      </c>
      <c r="G464">
        <f>_darko_1_!O464*_darko_2_!O464 * 82/25</f>
        <v>0</v>
      </c>
      <c r="H464">
        <f>_darko_1_!L464 * 82/25</f>
        <v>0</v>
      </c>
      <c r="I464">
        <f>_darko_1_!N464 * 82/25</f>
        <v>0</v>
      </c>
      <c r="J464">
        <f>_darko_2_!T464</f>
        <v>0.79600000000000004</v>
      </c>
      <c r="K464">
        <f>_darko_1_!M464 * 82/25</f>
        <v>0</v>
      </c>
      <c r="L464">
        <f>(_darko_2_!M464*(_darko_2_!L464-_darko_2_!N464) + _darko_2_!O464*_darko_2_!N464)/(_darko_2_!L464)</f>
        <v>0.3856147426981919</v>
      </c>
      <c r="M464" t="e">
        <f>INDEX(_raw_predictions_!M$2:M$474,MATCH(A464,_raw_predictions_!A$2:A$474,0))</f>
        <v>#N/A</v>
      </c>
    </row>
    <row r="465" spans="1:13">
      <c r="A465" t="str">
        <f>_darko_1_!A465</f>
        <v>DaQuan Jeffries</v>
      </c>
      <c r="B465">
        <f>_darko_1_!F465 * 82/25</f>
        <v>0</v>
      </c>
      <c r="C465">
        <f>(_darko_1_!H465+_darko_1_!I465) * 82/25</f>
        <v>0</v>
      </c>
      <c r="D465">
        <f>_darko_1_!G465 * 82/25</f>
        <v>0</v>
      </c>
      <c r="E465">
        <f>_darko_1_!K465 * 82/25</f>
        <v>0</v>
      </c>
      <c r="F465">
        <f>_darko_1_!J465 * 82/25</f>
        <v>0</v>
      </c>
      <c r="G465">
        <f>_darko_1_!O465*_darko_2_!O465 * 82/25</f>
        <v>0</v>
      </c>
      <c r="H465">
        <f>_darko_1_!L465 * 82/25</f>
        <v>0</v>
      </c>
      <c r="I465">
        <f>_darko_1_!N465 * 82/25</f>
        <v>0</v>
      </c>
      <c r="J465">
        <f>_darko_2_!T465</f>
        <v>0.65700000000000003</v>
      </c>
      <c r="K465">
        <f>_darko_1_!M465 * 82/25</f>
        <v>0</v>
      </c>
      <c r="L465">
        <f>(_darko_2_!M465*(_darko_2_!L465-_darko_2_!N465) + _darko_2_!O465*_darko_2_!N465)/(_darko_2_!L465)</f>
        <v>0.37392163331134082</v>
      </c>
      <c r="M465" t="e">
        <f>INDEX(_raw_predictions_!M$2:M$474,MATCH(A465,_raw_predictions_!A$2:A$474,0))</f>
        <v>#N/A</v>
      </c>
    </row>
    <row r="466" spans="1:13">
      <c r="A466" t="str">
        <f>_darko_1_!A466</f>
        <v>Furkan Korkmaz</v>
      </c>
      <c r="B466">
        <f>_darko_1_!F466 * 82/25</f>
        <v>0</v>
      </c>
      <c r="C466">
        <f>(_darko_1_!H466+_darko_1_!I466) * 82/25</f>
        <v>0</v>
      </c>
      <c r="D466">
        <f>_darko_1_!G466 * 82/25</f>
        <v>0</v>
      </c>
      <c r="E466">
        <f>_darko_1_!K466 * 82/25</f>
        <v>0</v>
      </c>
      <c r="F466">
        <f>_darko_1_!J466 * 82/25</f>
        <v>0</v>
      </c>
      <c r="G466">
        <f>_darko_1_!O466*_darko_2_!O466 * 82/25</f>
        <v>0</v>
      </c>
      <c r="H466">
        <f>_darko_1_!L466 * 82/25</f>
        <v>0</v>
      </c>
      <c r="I466">
        <f>_darko_1_!N466 * 82/25</f>
        <v>0</v>
      </c>
      <c r="J466">
        <f>_darko_2_!T466</f>
        <v>0.71499999999999997</v>
      </c>
      <c r="K466">
        <f>_darko_1_!M466 * 82/25</f>
        <v>0</v>
      </c>
      <c r="L466">
        <f>(_darko_2_!M466*(_darko_2_!L466-_darko_2_!N466) + _darko_2_!O466*_darko_2_!N466)/(_darko_2_!L466)</f>
        <v>0.3909038676781495</v>
      </c>
      <c r="M466">
        <f>INDEX(_raw_predictions_!M$2:M$474,MATCH(A466,_raw_predictions_!A$2:A$474,0))</f>
        <v>0.26275637566414001</v>
      </c>
    </row>
    <row r="467" spans="1:13">
      <c r="A467" t="str">
        <f>_darko_1_!A467</f>
        <v>Lester Quinones</v>
      </c>
      <c r="B467">
        <f>_darko_1_!F467 * 82/25</f>
        <v>0</v>
      </c>
      <c r="C467">
        <f>(_darko_1_!H467+_darko_1_!I467) * 82/25</f>
        <v>0</v>
      </c>
      <c r="D467">
        <f>_darko_1_!G467 * 82/25</f>
        <v>0</v>
      </c>
      <c r="E467">
        <f>_darko_1_!K467 * 82/25</f>
        <v>0</v>
      </c>
      <c r="F467">
        <f>_darko_1_!J467 * 82/25</f>
        <v>0</v>
      </c>
      <c r="G467">
        <f>_darko_1_!O467*_darko_2_!O467 * 82/25</f>
        <v>0</v>
      </c>
      <c r="H467">
        <f>_darko_1_!L467 * 82/25</f>
        <v>0</v>
      </c>
      <c r="I467">
        <f>_darko_1_!N467 * 82/25</f>
        <v>0</v>
      </c>
      <c r="J467">
        <f>_darko_2_!T467</f>
        <v>0.73699999999999999</v>
      </c>
      <c r="K467">
        <f>_darko_1_!M467 * 82/25</f>
        <v>0</v>
      </c>
      <c r="L467">
        <f>(_darko_2_!M467*(_darko_2_!L467-_darko_2_!N467) + _darko_2_!O467*_darko_2_!N467)/(_darko_2_!L467)</f>
        <v>0.37002156583032642</v>
      </c>
      <c r="M467" t="e">
        <f>INDEX(_raw_predictions_!M$2:M$474,MATCH(A467,_raw_predictions_!A$2:A$474,0))</f>
        <v>#N/A</v>
      </c>
    </row>
    <row r="468" spans="1:13">
      <c r="A468" t="str">
        <f>_darko_1_!A468</f>
        <v>Austin Rivers</v>
      </c>
      <c r="B468">
        <f>_darko_1_!F468 * 82/25</f>
        <v>0</v>
      </c>
      <c r="C468">
        <f>(_darko_1_!H468+_darko_1_!I468) * 82/25</f>
        <v>0</v>
      </c>
      <c r="D468">
        <f>_darko_1_!G468 * 82/25</f>
        <v>0</v>
      </c>
      <c r="E468">
        <f>_darko_1_!K468 * 82/25</f>
        <v>0</v>
      </c>
      <c r="F468">
        <f>_darko_1_!J468 * 82/25</f>
        <v>0</v>
      </c>
      <c r="G468">
        <f>_darko_1_!O468*_darko_2_!O468 * 82/25</f>
        <v>0</v>
      </c>
      <c r="H468">
        <f>_darko_1_!L468 * 82/25</f>
        <v>0</v>
      </c>
      <c r="I468">
        <f>_darko_1_!N468 * 82/25</f>
        <v>0</v>
      </c>
      <c r="J468">
        <f>_darko_2_!T468</f>
        <v>0.72599999999999998</v>
      </c>
      <c r="K468">
        <f>_darko_1_!M468 * 82/25</f>
        <v>0</v>
      </c>
      <c r="L468">
        <f>(_darko_2_!M468*(_darko_2_!L468-_darko_2_!N468) + _darko_2_!O468*_darko_2_!N468)/(_darko_2_!L468)</f>
        <v>0.39043363606521503</v>
      </c>
      <c r="M468">
        <f>INDEX(_raw_predictions_!M$2:M$474,MATCH(A468,_raw_predictions_!A$2:A$474,0))</f>
        <v>0.336655497270408</v>
      </c>
    </row>
    <row r="469" spans="1:13">
      <c r="A469" t="str">
        <f>_darko_1_!A469</f>
        <v>Jake LaRavia</v>
      </c>
      <c r="B469">
        <f>_darko_1_!F469 * 82/25</f>
        <v>0</v>
      </c>
      <c r="C469">
        <f>(_darko_1_!H469+_darko_1_!I469) * 82/25</f>
        <v>0</v>
      </c>
      <c r="D469">
        <f>_darko_1_!G469 * 82/25</f>
        <v>0</v>
      </c>
      <c r="E469">
        <f>_darko_1_!K469 * 82/25</f>
        <v>0</v>
      </c>
      <c r="F469">
        <f>_darko_1_!J469 * 82/25</f>
        <v>0</v>
      </c>
      <c r="G469">
        <f>_darko_1_!O469*_darko_2_!O469 * 82/25</f>
        <v>0</v>
      </c>
      <c r="H469">
        <f>_darko_1_!L469 * 82/25</f>
        <v>0</v>
      </c>
      <c r="I469">
        <f>_darko_1_!N469 * 82/25</f>
        <v>0</v>
      </c>
      <c r="J469">
        <f>_darko_2_!T469</f>
        <v>0.65700000000000003</v>
      </c>
      <c r="K469">
        <f>_darko_1_!M469 * 82/25</f>
        <v>0</v>
      </c>
      <c r="L469">
        <f>(_darko_2_!M469*(_darko_2_!L469-_darko_2_!N469) + _darko_2_!O469*_darko_2_!N469)/(_darko_2_!L469)</f>
        <v>0.4869609241994326</v>
      </c>
      <c r="M469">
        <f>INDEX(_raw_predictions_!M$2:M$474,MATCH(A469,_raw_predictions_!A$2:A$474,0))</f>
        <v>0.236449497057034</v>
      </c>
    </row>
    <row r="470" spans="1:13">
      <c r="A470" t="str">
        <f>_darko_1_!A470</f>
        <v>Ryan Rollins</v>
      </c>
      <c r="B470">
        <f>_darko_1_!F470 * 82/25</f>
        <v>0</v>
      </c>
      <c r="C470">
        <f>(_darko_1_!H470+_darko_1_!I470) * 82/25</f>
        <v>0</v>
      </c>
      <c r="D470">
        <f>_darko_1_!G470 * 82/25</f>
        <v>0</v>
      </c>
      <c r="E470">
        <f>_darko_1_!K470 * 82/25</f>
        <v>0</v>
      </c>
      <c r="F470">
        <f>_darko_1_!J470 * 82/25</f>
        <v>0</v>
      </c>
      <c r="G470">
        <f>_darko_1_!O470*_darko_2_!O470 * 82/25</f>
        <v>0</v>
      </c>
      <c r="H470">
        <f>_darko_1_!L470 * 82/25</f>
        <v>0</v>
      </c>
      <c r="I470">
        <f>_darko_1_!N470 * 82/25</f>
        <v>0</v>
      </c>
      <c r="J470">
        <f>_darko_2_!T470</f>
        <v>0.75900000000000001</v>
      </c>
      <c r="K470">
        <f>_darko_1_!M470 * 82/25</f>
        <v>0</v>
      </c>
      <c r="L470">
        <f>(_darko_2_!M470*(_darko_2_!L470-_darko_2_!N470) + _darko_2_!O470*_darko_2_!N470)/(_darko_2_!L470)</f>
        <v>0.43946485772041671</v>
      </c>
      <c r="M470">
        <f>INDEX(_raw_predictions_!M$2:M$474,MATCH(A470,_raw_predictions_!A$2:A$474,0))</f>
        <v>0.41922771104608098</v>
      </c>
    </row>
    <row r="471" spans="1:13">
      <c r="A471" t="str">
        <f>_darko_1_!A471</f>
        <v>Donovan Williams</v>
      </c>
      <c r="B471">
        <f>_darko_1_!F471 * 82/25</f>
        <v>0</v>
      </c>
      <c r="C471">
        <f>(_darko_1_!H471+_darko_1_!I471) * 82/25</f>
        <v>0</v>
      </c>
      <c r="D471">
        <f>_darko_1_!G471 * 82/25</f>
        <v>0</v>
      </c>
      <c r="E471">
        <f>_darko_1_!K471 * 82/25</f>
        <v>0</v>
      </c>
      <c r="F471">
        <f>_darko_1_!J471 * 82/25</f>
        <v>0</v>
      </c>
      <c r="G471">
        <f>_darko_1_!O471*_darko_2_!O471 * 82/25</f>
        <v>0</v>
      </c>
      <c r="H471">
        <f>_darko_1_!L471 * 82/25</f>
        <v>0</v>
      </c>
      <c r="I471">
        <f>_darko_1_!N471 * 82/25</f>
        <v>0</v>
      </c>
      <c r="J471">
        <f>_darko_2_!T471</f>
        <v>0.63800000000000001</v>
      </c>
      <c r="K471">
        <f>_darko_1_!M471 * 82/25</f>
        <v>0</v>
      </c>
      <c r="L471">
        <f>(_darko_2_!M471*(_darko_2_!L471-_darko_2_!N471) + _darko_2_!O471*_darko_2_!N471)/(_darko_2_!L471)</f>
        <v>0.39999284323527862</v>
      </c>
      <c r="M471" t="e">
        <f>INDEX(_raw_predictions_!M$2:M$474,MATCH(A471,_raw_predictions_!A$2:A$474,0))</f>
        <v>#N/A</v>
      </c>
    </row>
    <row r="472" spans="1:13">
      <c r="A472" t="str">
        <f>_darko_1_!A472</f>
        <v>Xavier Sneed</v>
      </c>
      <c r="B472">
        <f>_darko_1_!F472 * 82/25</f>
        <v>0</v>
      </c>
      <c r="C472">
        <f>(_darko_1_!H472+_darko_1_!I472) * 82/25</f>
        <v>0</v>
      </c>
      <c r="D472">
        <f>_darko_1_!G472 * 82/25</f>
        <v>0</v>
      </c>
      <c r="E472">
        <f>_darko_1_!K472 * 82/25</f>
        <v>0</v>
      </c>
      <c r="F472">
        <f>_darko_1_!J472 * 82/25</f>
        <v>0</v>
      </c>
      <c r="G472">
        <f>_darko_1_!O472*_darko_2_!O472 * 82/25</f>
        <v>0</v>
      </c>
      <c r="H472">
        <f>_darko_1_!L472 * 82/25</f>
        <v>0</v>
      </c>
      <c r="I472">
        <f>_darko_1_!N472 * 82/25</f>
        <v>0</v>
      </c>
      <c r="J472">
        <f>_darko_2_!T472</f>
        <v>0.624</v>
      </c>
      <c r="K472">
        <f>_darko_1_!M472 * 82/25</f>
        <v>0</v>
      </c>
      <c r="L472">
        <f>(_darko_2_!M472*(_darko_2_!L472-_darko_2_!N472) + _darko_2_!O472*_darko_2_!N472)/(_darko_2_!L472)</f>
        <v>0.56059298928919177</v>
      </c>
      <c r="M472" t="e">
        <f>INDEX(_raw_predictions_!M$2:M$474,MATCH(A472,_raw_predictions_!A$2:A$474,0))</f>
        <v>#N/A</v>
      </c>
    </row>
    <row r="473" spans="1:13">
      <c r="A473" t="str">
        <f>_darko_1_!A473</f>
        <v>Caleb Houstan</v>
      </c>
      <c r="B473">
        <f>_darko_1_!F473 * 82/25</f>
        <v>0</v>
      </c>
      <c r="C473">
        <f>(_darko_1_!H473+_darko_1_!I473) * 82/25</f>
        <v>0</v>
      </c>
      <c r="D473">
        <f>_darko_1_!G473 * 82/25</f>
        <v>0</v>
      </c>
      <c r="E473">
        <f>_darko_1_!K473 * 82/25</f>
        <v>0</v>
      </c>
      <c r="F473">
        <f>_darko_1_!J473 * 82/25</f>
        <v>0</v>
      </c>
      <c r="G473">
        <f>_darko_1_!O473*_darko_2_!O473 * 82/25</f>
        <v>0</v>
      </c>
      <c r="H473">
        <f>_darko_1_!L473 * 82/25</f>
        <v>0</v>
      </c>
      <c r="I473">
        <f>_darko_1_!N473 * 82/25</f>
        <v>0</v>
      </c>
      <c r="J473">
        <f>_darko_2_!T473</f>
        <v>0.72899999999999998</v>
      </c>
      <c r="K473">
        <f>_darko_1_!M473 * 82/25</f>
        <v>0</v>
      </c>
      <c r="L473">
        <f>(_darko_2_!M473*(_darko_2_!L473-_darko_2_!N473) + _darko_2_!O473*_darko_2_!N473)/(_darko_2_!L473)</f>
        <v>0.38795705521472396</v>
      </c>
      <c r="M473">
        <f>INDEX(_raw_predictions_!M$2:M$474,MATCH(A473,_raw_predictions_!A$2:A$474,0))</f>
        <v>0.250587871945461</v>
      </c>
    </row>
    <row r="474" spans="1:13">
      <c r="A474" t="str">
        <f>_darko_1_!A474</f>
        <v>Patrick Baldwin Jr.</v>
      </c>
      <c r="B474">
        <f>_darko_1_!F474 * 82/25</f>
        <v>0</v>
      </c>
      <c r="C474">
        <f>(_darko_1_!H474+_darko_1_!I474) * 82/25</f>
        <v>0</v>
      </c>
      <c r="D474">
        <f>_darko_1_!G474 * 82/25</f>
        <v>0</v>
      </c>
      <c r="E474">
        <f>_darko_1_!K474 * 82/25</f>
        <v>0</v>
      </c>
      <c r="F474">
        <f>_darko_1_!J474 * 82/25</f>
        <v>0</v>
      </c>
      <c r="G474">
        <f>_darko_1_!O474*_darko_2_!O474 * 82/25</f>
        <v>0</v>
      </c>
      <c r="H474">
        <f>_darko_1_!L474 * 82/25</f>
        <v>0</v>
      </c>
      <c r="I474">
        <f>_darko_1_!N474 * 82/25</f>
        <v>0</v>
      </c>
      <c r="J474">
        <f>_darko_2_!T474</f>
        <v>0.69</v>
      </c>
      <c r="K474">
        <f>_darko_1_!M474 * 82/25</f>
        <v>0</v>
      </c>
      <c r="L474">
        <f>(_darko_2_!M474*(_darko_2_!L474-_darko_2_!N474) + _darko_2_!O474*_darko_2_!N474)/(_darko_2_!L474)</f>
        <v>0.43675953695110631</v>
      </c>
      <c r="M474">
        <f>INDEX(_raw_predictions_!M$2:M$474,MATCH(A474,_raw_predictions_!A$2:A$474,0))</f>
        <v>0.37327266452441998</v>
      </c>
    </row>
    <row r="475" spans="1:13">
      <c r="A475" t="str">
        <f>_darko_1_!A475</f>
        <v>Vince Williams Jr.</v>
      </c>
      <c r="B475">
        <f>_darko_1_!F475 * 82/25</f>
        <v>0</v>
      </c>
      <c r="C475">
        <f>(_darko_1_!H475+_darko_1_!I475) * 82/25</f>
        <v>0</v>
      </c>
      <c r="D475">
        <f>_darko_1_!G475 * 82/25</f>
        <v>0</v>
      </c>
      <c r="E475">
        <f>_darko_1_!K475 * 82/25</f>
        <v>0</v>
      </c>
      <c r="F475">
        <f>_darko_1_!J475 * 82/25</f>
        <v>0</v>
      </c>
      <c r="G475">
        <f>_darko_1_!O475*_darko_2_!O475 * 82/25</f>
        <v>0</v>
      </c>
      <c r="H475">
        <f>_darko_1_!L475 * 82/25</f>
        <v>0</v>
      </c>
      <c r="I475">
        <f>_darko_1_!N475 * 82/25</f>
        <v>0</v>
      </c>
      <c r="J475">
        <f>_darko_2_!T475</f>
        <v>0.70799999999999996</v>
      </c>
      <c r="K475">
        <f>_darko_1_!M475 * 82/25</f>
        <v>0</v>
      </c>
      <c r="L475">
        <f>(_darko_2_!M475*(_darko_2_!L475-_darko_2_!N475) + _darko_2_!O475*_darko_2_!N475)/(_darko_2_!L475)</f>
        <v>0.41388788659793818</v>
      </c>
      <c r="M475">
        <f>INDEX(_raw_predictions_!M$2:M$474,MATCH(A475,_raw_predictions_!A$2:A$474,0))</f>
        <v>0.48051622253493098</v>
      </c>
    </row>
    <row r="476" spans="1:13">
      <c r="A476" t="str">
        <f>_darko_1_!A476</f>
        <v>Theo Pinson</v>
      </c>
      <c r="B476">
        <f>_darko_1_!F476 * 82/25</f>
        <v>0</v>
      </c>
      <c r="C476">
        <f>(_darko_1_!H476+_darko_1_!I476) * 82/25</f>
        <v>0</v>
      </c>
      <c r="D476">
        <f>_darko_1_!G476 * 82/25</f>
        <v>0</v>
      </c>
      <c r="E476">
        <f>_darko_1_!K476 * 82/25</f>
        <v>0</v>
      </c>
      <c r="F476">
        <f>_darko_1_!J476 * 82/25</f>
        <v>0</v>
      </c>
      <c r="G476">
        <f>_darko_1_!O476*_darko_2_!O476 * 82/25</f>
        <v>0</v>
      </c>
      <c r="H476">
        <f>_darko_1_!L476 * 82/25</f>
        <v>0</v>
      </c>
      <c r="I476">
        <f>_darko_1_!N476 * 82/25</f>
        <v>0</v>
      </c>
      <c r="J476">
        <f>_darko_2_!T476</f>
        <v>0.80400000000000005</v>
      </c>
      <c r="K476">
        <f>_darko_1_!M476 * 82/25</f>
        <v>0</v>
      </c>
      <c r="L476">
        <f>(_darko_2_!M476*(_darko_2_!L476-_darko_2_!N476) + _darko_2_!O476*_darko_2_!N476)/(_darko_2_!L476)</f>
        <v>0.45340519337016577</v>
      </c>
      <c r="M476">
        <f>INDEX(_raw_predictions_!M$2:M$474,MATCH(A476,_raw_predictions_!A$2:A$474,0))</f>
        <v>0.52395862785993297</v>
      </c>
    </row>
    <row r="477" spans="1:13">
      <c r="A477" t="str">
        <f>_darko_1_!A477</f>
        <v>A.J. Green</v>
      </c>
      <c r="B477">
        <f>_darko_1_!F477 * 82/25</f>
        <v>0</v>
      </c>
      <c r="C477">
        <f>(_darko_1_!H477+_darko_1_!I477) * 82/25</f>
        <v>0</v>
      </c>
      <c r="D477">
        <f>_darko_1_!G477 * 82/25</f>
        <v>0</v>
      </c>
      <c r="E477">
        <f>_darko_1_!K477 * 82/25</f>
        <v>0</v>
      </c>
      <c r="F477">
        <f>_darko_1_!J477 * 82/25</f>
        <v>0</v>
      </c>
      <c r="G477">
        <f>_darko_1_!O477*_darko_2_!O477 * 82/25</f>
        <v>0</v>
      </c>
      <c r="H477">
        <f>_darko_1_!L477 * 82/25</f>
        <v>0</v>
      </c>
      <c r="I477">
        <f>_darko_1_!N477 * 82/25</f>
        <v>0</v>
      </c>
      <c r="J477">
        <f>_darko_2_!T477</f>
        <v>0.78500000000000003</v>
      </c>
      <c r="K477">
        <f>_darko_1_!M477 * 82/25</f>
        <v>0</v>
      </c>
      <c r="L477">
        <f>(_darko_2_!M477*(_darko_2_!L477-_darko_2_!N477) + _darko_2_!O477*_darko_2_!N477)/(_darko_2_!L477)</f>
        <v>0.39019593142138098</v>
      </c>
      <c r="M477">
        <f>INDEX(_raw_predictions_!M$2:M$474,MATCH(A477,_raw_predictions_!A$2:A$474,0))</f>
        <v>0.436948873570082</v>
      </c>
    </row>
    <row r="478" spans="1:13">
      <c r="A478" t="str">
        <f>_darko_1_!A478</f>
        <v>Dewayne Dedmon</v>
      </c>
      <c r="B478">
        <f>_darko_1_!F478 * 82/25</f>
        <v>0</v>
      </c>
      <c r="C478">
        <f>(_darko_1_!H478+_darko_1_!I478) * 82/25</f>
        <v>0</v>
      </c>
      <c r="D478">
        <f>_darko_1_!G478 * 82/25</f>
        <v>0</v>
      </c>
      <c r="E478">
        <f>_darko_1_!K478 * 82/25</f>
        <v>0</v>
      </c>
      <c r="F478">
        <f>_darko_1_!J478 * 82/25</f>
        <v>0</v>
      </c>
      <c r="G478">
        <f>_darko_1_!O478*_darko_2_!O478 * 82/25</f>
        <v>0</v>
      </c>
      <c r="H478">
        <f>_darko_1_!L478 * 82/25</f>
        <v>0</v>
      </c>
      <c r="I478">
        <f>_darko_1_!N478 * 82/25</f>
        <v>0</v>
      </c>
      <c r="J478">
        <f>_darko_2_!T478</f>
        <v>0.748</v>
      </c>
      <c r="K478">
        <f>_darko_1_!M478 * 82/25</f>
        <v>0</v>
      </c>
      <c r="L478">
        <f>(_darko_2_!M478*(_darko_2_!L478-_darko_2_!N478) + _darko_2_!O478*_darko_2_!N478)/(_darko_2_!L478)</f>
        <v>0.38554761904761903</v>
      </c>
      <c r="M478">
        <f>INDEX(_raw_predictions_!M$2:M$474,MATCH(A478,_raw_predictions_!A$2:A$474,0))</f>
        <v>0.31927893508470401</v>
      </c>
    </row>
    <row r="479" spans="1:13">
      <c r="A479" t="str">
        <f>_darko_1_!A479</f>
        <v>Ibou Badji</v>
      </c>
      <c r="B479">
        <f>_darko_1_!F479 * 82/25</f>
        <v>0</v>
      </c>
      <c r="C479">
        <f>(_darko_1_!H479+_darko_1_!I479) * 82/25</f>
        <v>0</v>
      </c>
      <c r="D479">
        <f>_darko_1_!G479 * 82/25</f>
        <v>0</v>
      </c>
      <c r="E479">
        <f>_darko_1_!K479 * 82/25</f>
        <v>0</v>
      </c>
      <c r="F479">
        <f>_darko_1_!J479 * 82/25</f>
        <v>0</v>
      </c>
      <c r="G479">
        <f>_darko_1_!O479*_darko_2_!O479 * 82/25</f>
        <v>0</v>
      </c>
      <c r="H479">
        <f>_darko_1_!L479 * 82/25</f>
        <v>0</v>
      </c>
      <c r="I479">
        <f>_darko_1_!N479 * 82/25</f>
        <v>0</v>
      </c>
      <c r="J479">
        <f>_darko_2_!T479</f>
        <v>0.68400000000000005</v>
      </c>
      <c r="K479">
        <f>_darko_1_!M479 * 82/25</f>
        <v>0</v>
      </c>
      <c r="L479">
        <f>(_darko_2_!M479*(_darko_2_!L479-_darko_2_!N479) + _darko_2_!O479*_darko_2_!N479)/(_darko_2_!L479)</f>
        <v>0.44764581168156309</v>
      </c>
      <c r="M479" t="e">
        <f>INDEX(_raw_predictions_!M$2:M$474,MATCH(A479,_raw_predictions_!A$2:A$474,0))</f>
        <v>#N/A</v>
      </c>
    </row>
    <row r="480" spans="1:13">
      <c r="A480" t="str">
        <f>_darko_1_!A480</f>
        <v>PJ Dozier</v>
      </c>
      <c r="B480">
        <f>_darko_1_!F480 * 82/25</f>
        <v>0</v>
      </c>
      <c r="C480">
        <f>(_darko_1_!H480+_darko_1_!I480) * 82/25</f>
        <v>0</v>
      </c>
      <c r="D480">
        <f>_darko_1_!G480 * 82/25</f>
        <v>0</v>
      </c>
      <c r="E480">
        <f>_darko_1_!K480 * 82/25</f>
        <v>0</v>
      </c>
      <c r="F480">
        <f>_darko_1_!J480 * 82/25</f>
        <v>0</v>
      </c>
      <c r="G480">
        <f>_darko_1_!O480*_darko_2_!O480 * 82/25</f>
        <v>0</v>
      </c>
      <c r="H480">
        <f>_darko_1_!L480 * 82/25</f>
        <v>0</v>
      </c>
      <c r="I480">
        <f>_darko_1_!N480 * 82/25</f>
        <v>0</v>
      </c>
      <c r="J480">
        <f>_darko_2_!T480</f>
        <v>0.73199999999999998</v>
      </c>
      <c r="K480">
        <f>_darko_1_!M480 * 82/25</f>
        <v>0</v>
      </c>
      <c r="L480">
        <f>(_darko_2_!M480*(_darko_2_!L480-_darko_2_!N480) + _darko_2_!O480*_darko_2_!N480)/(_darko_2_!L480)</f>
        <v>0.35468212351029255</v>
      </c>
      <c r="M480" t="e">
        <f>INDEX(_raw_predictions_!M$2:M$474,MATCH(A480,_raw_predictions_!A$2:A$474,0))</f>
        <v>#N/A</v>
      </c>
    </row>
    <row r="481" spans="1:13">
      <c r="A481" t="str">
        <f>_darko_1_!A481</f>
        <v>Dru Smith</v>
      </c>
      <c r="B481">
        <f>_darko_1_!F481 * 82/25</f>
        <v>0</v>
      </c>
      <c r="C481">
        <f>(_darko_1_!H481+_darko_1_!I481) * 82/25</f>
        <v>0</v>
      </c>
      <c r="D481">
        <f>_darko_1_!G481 * 82/25</f>
        <v>0</v>
      </c>
      <c r="E481">
        <f>_darko_1_!K481 * 82/25</f>
        <v>0</v>
      </c>
      <c r="F481">
        <f>_darko_1_!J481 * 82/25</f>
        <v>0</v>
      </c>
      <c r="G481">
        <f>_darko_1_!O481*_darko_2_!O481 * 82/25</f>
        <v>0</v>
      </c>
      <c r="H481">
        <f>_darko_1_!L481 * 82/25</f>
        <v>0</v>
      </c>
      <c r="I481">
        <f>_darko_1_!N481 * 82/25</f>
        <v>0</v>
      </c>
      <c r="J481">
        <f>_darko_2_!T481</f>
        <v>0.64400000000000002</v>
      </c>
      <c r="K481">
        <f>_darko_1_!M481 * 82/25</f>
        <v>0</v>
      </c>
      <c r="L481">
        <f>(_darko_2_!M481*(_darko_2_!L481-_darko_2_!N481) + _darko_2_!O481*_darko_2_!N481)/(_darko_2_!L481)</f>
        <v>0.3588372334893396</v>
      </c>
      <c r="M481">
        <f>INDEX(_raw_predictions_!M$2:M$474,MATCH(A481,_raw_predictions_!A$2:A$474,0))</f>
        <v>0.50967993123156996</v>
      </c>
    </row>
    <row r="482" spans="1:13">
      <c r="A482" t="str">
        <f>_darko_1_!A482</f>
        <v>Matt Ryan</v>
      </c>
      <c r="B482">
        <f>_darko_1_!F482 * 82/25</f>
        <v>0</v>
      </c>
      <c r="C482">
        <f>(_darko_1_!H482+_darko_1_!I482) * 82/25</f>
        <v>0</v>
      </c>
      <c r="D482">
        <f>_darko_1_!G482 * 82/25</f>
        <v>0</v>
      </c>
      <c r="E482">
        <f>_darko_1_!K482 * 82/25</f>
        <v>0</v>
      </c>
      <c r="F482">
        <f>_darko_1_!J482 * 82/25</f>
        <v>0</v>
      </c>
      <c r="G482">
        <f>_darko_1_!O482*_darko_2_!O482 * 82/25</f>
        <v>0</v>
      </c>
      <c r="H482">
        <f>_darko_1_!L482 * 82/25</f>
        <v>0</v>
      </c>
      <c r="I482">
        <f>_darko_1_!N482 * 82/25</f>
        <v>0</v>
      </c>
      <c r="J482">
        <f>_darko_2_!T482</f>
        <v>0.625</v>
      </c>
      <c r="K482">
        <f>_darko_1_!M482 * 82/25</f>
        <v>0</v>
      </c>
      <c r="L482">
        <f>(_darko_2_!M482*(_darko_2_!L482-_darko_2_!N482) + _darko_2_!O482*_darko_2_!N482)/(_darko_2_!L482)</f>
        <v>0.41355540166204985</v>
      </c>
      <c r="M482">
        <f>INDEX(_raw_predictions_!M$2:M$474,MATCH(A482,_raw_predictions_!A$2:A$474,0))</f>
        <v>0.44092563883858199</v>
      </c>
    </row>
    <row r="483" spans="1:13">
      <c r="A483" t="str">
        <f>_darko_1_!A483</f>
        <v>Tyrese Martin</v>
      </c>
      <c r="B483">
        <f>_darko_1_!F483 * 82/25</f>
        <v>0</v>
      </c>
      <c r="C483">
        <f>(_darko_1_!H483+_darko_1_!I483) * 82/25</f>
        <v>0</v>
      </c>
      <c r="D483">
        <f>_darko_1_!G483 * 82/25</f>
        <v>0</v>
      </c>
      <c r="E483">
        <f>_darko_1_!K483 * 82/25</f>
        <v>0</v>
      </c>
      <c r="F483">
        <f>_darko_1_!J483 * 82/25</f>
        <v>0</v>
      </c>
      <c r="G483">
        <f>_darko_1_!O483*_darko_2_!O483 * 82/25</f>
        <v>0</v>
      </c>
      <c r="H483">
        <f>_darko_1_!L483 * 82/25</f>
        <v>0</v>
      </c>
      <c r="I483">
        <f>_darko_1_!N483 * 82/25</f>
        <v>0</v>
      </c>
      <c r="J483">
        <f>_darko_2_!T483</f>
        <v>0.68</v>
      </c>
      <c r="K483">
        <f>_darko_1_!M483 * 82/25</f>
        <v>0</v>
      </c>
      <c r="L483">
        <f>(_darko_2_!M483*(_darko_2_!L483-_darko_2_!N483) + _darko_2_!O483*_darko_2_!N483)/(_darko_2_!L483)</f>
        <v>0.39931116193380345</v>
      </c>
      <c r="M483">
        <f>INDEX(_raw_predictions_!M$2:M$474,MATCH(A483,_raw_predictions_!A$2:A$474,0))</f>
        <v>0.48665625278027702</v>
      </c>
    </row>
    <row r="484" spans="1:13">
      <c r="A484" t="str">
        <f>_darko_1_!A484</f>
        <v>Ziaire Williams</v>
      </c>
      <c r="B484">
        <f>_darko_1_!F484 * 82/25</f>
        <v>0</v>
      </c>
      <c r="C484">
        <f>(_darko_1_!H484+_darko_1_!I484) * 82/25</f>
        <v>0</v>
      </c>
      <c r="D484">
        <f>_darko_1_!G484 * 82/25</f>
        <v>0</v>
      </c>
      <c r="E484">
        <f>_darko_1_!K484 * 82/25</f>
        <v>0</v>
      </c>
      <c r="F484">
        <f>_darko_1_!J484 * 82/25</f>
        <v>0</v>
      </c>
      <c r="G484">
        <f>_darko_1_!O484*_darko_2_!O484 * 82/25</f>
        <v>0</v>
      </c>
      <c r="H484">
        <f>_darko_1_!L484 * 82/25</f>
        <v>0</v>
      </c>
      <c r="I484">
        <f>_darko_1_!N484 * 82/25</f>
        <v>0</v>
      </c>
      <c r="J484">
        <f>_darko_2_!T484</f>
        <v>0.72599999999999998</v>
      </c>
      <c r="K484">
        <f>_darko_1_!M484 * 82/25</f>
        <v>0</v>
      </c>
      <c r="L484">
        <f>(_darko_2_!M484*(_darko_2_!L484-_darko_2_!N484) + _darko_2_!O484*_darko_2_!N484)/(_darko_2_!L484)</f>
        <v>0.38281805779486544</v>
      </c>
      <c r="M484" t="e">
        <f>INDEX(_raw_predictions_!M$2:M$474,MATCH(A484,_raw_predictions_!A$2:A$474,0))</f>
        <v>#N/A</v>
      </c>
    </row>
    <row r="485" spans="1:13">
      <c r="A485" t="str">
        <f>_darko_1_!A485</f>
        <v>Neemias Queta</v>
      </c>
      <c r="B485">
        <f>_darko_1_!F485 * 82/25</f>
        <v>0</v>
      </c>
      <c r="C485">
        <f>(_darko_1_!H485+_darko_1_!I485) * 82/25</f>
        <v>0</v>
      </c>
      <c r="D485">
        <f>_darko_1_!G485 * 82/25</f>
        <v>0</v>
      </c>
      <c r="E485">
        <f>_darko_1_!K485 * 82/25</f>
        <v>0</v>
      </c>
      <c r="F485">
        <f>_darko_1_!J485 * 82/25</f>
        <v>0</v>
      </c>
      <c r="G485">
        <f>_darko_1_!O485*_darko_2_!O485 * 82/25</f>
        <v>0</v>
      </c>
      <c r="H485">
        <f>_darko_1_!L485 * 82/25</f>
        <v>0</v>
      </c>
      <c r="I485">
        <f>_darko_1_!N485 * 82/25</f>
        <v>0</v>
      </c>
      <c r="J485">
        <f>_darko_2_!T485</f>
        <v>0.67100000000000004</v>
      </c>
      <c r="K485">
        <f>_darko_1_!M485 * 82/25</f>
        <v>0</v>
      </c>
      <c r="L485">
        <f>(_darko_2_!M485*(_darko_2_!L485-_darko_2_!N485) + _darko_2_!O485*_darko_2_!N485)/(_darko_2_!L485)</f>
        <v>0.44278571428571434</v>
      </c>
      <c r="M485" t="e">
        <f>INDEX(_raw_predictions_!M$2:M$474,MATCH(A485,_raw_predictions_!A$2:A$474,0))</f>
        <v>#N/A</v>
      </c>
    </row>
    <row r="486" spans="1:13">
      <c r="A486" t="str">
        <f>_darko_1_!A486</f>
        <v>David Duke Jr.</v>
      </c>
      <c r="B486">
        <f>_darko_1_!F486 * 82/25</f>
        <v>0</v>
      </c>
      <c r="C486">
        <f>(_darko_1_!H486+_darko_1_!I486) * 82/25</f>
        <v>0</v>
      </c>
      <c r="D486">
        <f>_darko_1_!G486 * 82/25</f>
        <v>0</v>
      </c>
      <c r="E486">
        <f>_darko_1_!K486 * 82/25</f>
        <v>0</v>
      </c>
      <c r="F486">
        <f>_darko_1_!J486 * 82/25</f>
        <v>0</v>
      </c>
      <c r="G486">
        <f>_darko_1_!O486*_darko_2_!O486 * 82/25</f>
        <v>0</v>
      </c>
      <c r="H486">
        <f>_darko_1_!L486 * 82/25</f>
        <v>0</v>
      </c>
      <c r="I486">
        <f>_darko_1_!N486 * 82/25</f>
        <v>0</v>
      </c>
      <c r="J486">
        <f>_darko_2_!T486</f>
        <v>0.69599999999999995</v>
      </c>
      <c r="K486">
        <f>_darko_1_!M486 * 82/25</f>
        <v>0</v>
      </c>
      <c r="L486">
        <f>(_darko_2_!M486*(_darko_2_!L486-_darko_2_!N486) + _darko_2_!O486*_darko_2_!N486)/(_darko_2_!L486)</f>
        <v>0.40171100015130878</v>
      </c>
      <c r="M486">
        <f>INDEX(_raw_predictions_!M$2:M$474,MATCH(A486,_raw_predictions_!A$2:A$474,0))</f>
        <v>0.45534273962229199</v>
      </c>
    </row>
    <row r="487" spans="1:13">
      <c r="A487" t="str">
        <f>_darko_1_!A487</f>
        <v>Cole Swider</v>
      </c>
      <c r="B487">
        <f>_darko_1_!F487 * 82/25</f>
        <v>0</v>
      </c>
      <c r="C487">
        <f>(_darko_1_!H487+_darko_1_!I487) * 82/25</f>
        <v>0</v>
      </c>
      <c r="D487">
        <f>_darko_1_!G487 * 82/25</f>
        <v>0</v>
      </c>
      <c r="E487">
        <f>_darko_1_!K487 * 82/25</f>
        <v>0</v>
      </c>
      <c r="F487">
        <f>_darko_1_!J487 * 82/25</f>
        <v>0</v>
      </c>
      <c r="G487">
        <f>_darko_1_!O487*_darko_2_!O487 * 82/25</f>
        <v>0</v>
      </c>
      <c r="H487">
        <f>_darko_1_!L487 * 82/25</f>
        <v>0</v>
      </c>
      <c r="I487">
        <f>_darko_1_!N487 * 82/25</f>
        <v>0</v>
      </c>
      <c r="J487">
        <f>_darko_2_!T487</f>
        <v>0.70799999999999996</v>
      </c>
      <c r="K487">
        <f>_darko_1_!M487 * 82/25</f>
        <v>0</v>
      </c>
      <c r="L487">
        <f>(_darko_2_!M487*(_darko_2_!L487-_darko_2_!N487) + _darko_2_!O487*_darko_2_!N487)/(_darko_2_!L487)</f>
        <v>0.48599939242044499</v>
      </c>
      <c r="M487">
        <f>INDEX(_raw_predictions_!M$2:M$474,MATCH(A487,_raw_predictions_!A$2:A$474,0))</f>
        <v>0.57048114018996599</v>
      </c>
    </row>
    <row r="488" spans="1:13">
      <c r="A488" t="str">
        <f>_darko_1_!A488</f>
        <v>James Johnson</v>
      </c>
      <c r="B488">
        <f>_darko_1_!F488 * 82/25</f>
        <v>0</v>
      </c>
      <c r="C488">
        <f>(_darko_1_!H488+_darko_1_!I488) * 82/25</f>
        <v>0</v>
      </c>
      <c r="D488">
        <f>_darko_1_!G488 * 82/25</f>
        <v>0</v>
      </c>
      <c r="E488">
        <f>_darko_1_!K488 * 82/25</f>
        <v>0</v>
      </c>
      <c r="F488">
        <f>_darko_1_!J488 * 82/25</f>
        <v>0</v>
      </c>
      <c r="G488">
        <f>_darko_1_!O488*_darko_2_!O488 * 82/25</f>
        <v>0</v>
      </c>
      <c r="H488">
        <f>_darko_1_!L488 * 82/25</f>
        <v>0</v>
      </c>
      <c r="I488">
        <f>_darko_1_!N488 * 82/25</f>
        <v>0</v>
      </c>
      <c r="J488">
        <f>_darko_2_!T488</f>
        <v>0.75</v>
      </c>
      <c r="K488">
        <f>_darko_1_!M488 * 82/25</f>
        <v>0</v>
      </c>
      <c r="L488">
        <f>(_darko_2_!M488*(_darko_2_!L488-_darko_2_!N488) + _darko_2_!O488*_darko_2_!N488)/(_darko_2_!L488)</f>
        <v>0.36700112183082789</v>
      </c>
      <c r="M488">
        <f>INDEX(_raw_predictions_!M$2:M$474,MATCH(A488,_raw_predictions_!A$2:A$474,0))</f>
        <v>0.48863408593254398</v>
      </c>
    </row>
    <row r="489" spans="1:13">
      <c r="A489" t="str">
        <f>_darko_1_!A489</f>
        <v>TyTy Washington Jr.</v>
      </c>
      <c r="B489">
        <f>_darko_1_!F489 * 82/25</f>
        <v>0</v>
      </c>
      <c r="C489">
        <f>(_darko_1_!H489+_darko_1_!I489) * 82/25</f>
        <v>0</v>
      </c>
      <c r="D489">
        <f>_darko_1_!G489 * 82/25</f>
        <v>0</v>
      </c>
      <c r="E489">
        <f>_darko_1_!K489 * 82/25</f>
        <v>0</v>
      </c>
      <c r="F489">
        <f>_darko_1_!J489 * 82/25</f>
        <v>0</v>
      </c>
      <c r="G489">
        <f>_darko_1_!O489*_darko_2_!O489 * 82/25</f>
        <v>0</v>
      </c>
      <c r="H489">
        <f>_darko_1_!L489 * 82/25</f>
        <v>0</v>
      </c>
      <c r="I489">
        <f>_darko_1_!N489 * 82/25</f>
        <v>0</v>
      </c>
      <c r="J489">
        <f>_darko_2_!T489</f>
        <v>0.82199999999999995</v>
      </c>
      <c r="K489">
        <f>_darko_1_!M489 * 82/25</f>
        <v>0</v>
      </c>
      <c r="L489">
        <f>(_darko_2_!M489*(_darko_2_!L489-_darko_2_!N489) + _darko_2_!O489*_darko_2_!N489)/(_darko_2_!L489)</f>
        <v>0.37521402343066967</v>
      </c>
      <c r="M489">
        <f>INDEX(_raw_predictions_!M$2:M$474,MATCH(A489,_raw_predictions_!A$2:A$474,0))</f>
        <v>0.27197101073003599</v>
      </c>
    </row>
    <row r="490" spans="1:13">
      <c r="A490" t="str">
        <f>_darko_1_!A490</f>
        <v>McKinley Wright IV</v>
      </c>
      <c r="B490">
        <f>_darko_1_!F490 * 82/25</f>
        <v>0</v>
      </c>
      <c r="C490">
        <f>(_darko_1_!H490+_darko_1_!I490) * 82/25</f>
        <v>0</v>
      </c>
      <c r="D490">
        <f>_darko_1_!G490 * 82/25</f>
        <v>0</v>
      </c>
      <c r="E490">
        <f>_darko_1_!K490 * 82/25</f>
        <v>0</v>
      </c>
      <c r="F490">
        <f>_darko_1_!J490 * 82/25</f>
        <v>0</v>
      </c>
      <c r="G490">
        <f>_darko_1_!O490*_darko_2_!O490 * 82/25</f>
        <v>0</v>
      </c>
      <c r="H490">
        <f>_darko_1_!L490 * 82/25</f>
        <v>0</v>
      </c>
      <c r="I490">
        <f>_darko_1_!N490 * 82/25</f>
        <v>0</v>
      </c>
      <c r="J490">
        <f>_darko_2_!T490</f>
        <v>0.77800000000000002</v>
      </c>
      <c r="K490">
        <f>_darko_1_!M490 * 82/25</f>
        <v>0</v>
      </c>
      <c r="L490">
        <f>(_darko_2_!M490*(_darko_2_!L490-_darko_2_!N490) + _darko_2_!O490*_darko_2_!N490)/(_darko_2_!L490)</f>
        <v>0.42440662273296659</v>
      </c>
      <c r="M490">
        <f>INDEX(_raw_predictions_!M$2:M$474,MATCH(A490,_raw_predictions_!A$2:A$474,0))</f>
        <v>0.51395709409632895</v>
      </c>
    </row>
    <row r="491" spans="1:13">
      <c r="A491" t="str">
        <f>_darko_1_!A491</f>
        <v>Isaiah Mobley</v>
      </c>
      <c r="B491">
        <f>_darko_1_!F491 * 82/25</f>
        <v>0</v>
      </c>
      <c r="C491">
        <f>(_darko_1_!H491+_darko_1_!I491) * 82/25</f>
        <v>0</v>
      </c>
      <c r="D491">
        <f>_darko_1_!G491 * 82/25</f>
        <v>0</v>
      </c>
      <c r="E491">
        <f>_darko_1_!K491 * 82/25</f>
        <v>0</v>
      </c>
      <c r="F491">
        <f>_darko_1_!J491 * 82/25</f>
        <v>0</v>
      </c>
      <c r="G491">
        <f>_darko_1_!O491*_darko_2_!O491 * 82/25</f>
        <v>0</v>
      </c>
      <c r="H491">
        <f>_darko_1_!L491 * 82/25</f>
        <v>0</v>
      </c>
      <c r="I491">
        <f>_darko_1_!N491 * 82/25</f>
        <v>0</v>
      </c>
      <c r="J491">
        <f>_darko_2_!T491</f>
        <v>0.60499999999999998</v>
      </c>
      <c r="K491">
        <f>_darko_1_!M491 * 82/25</f>
        <v>0</v>
      </c>
      <c r="L491">
        <f>(_darko_2_!M491*(_darko_2_!L491-_darko_2_!N491) + _darko_2_!O491*_darko_2_!N491)/(_darko_2_!L491)</f>
        <v>0.43364545160246032</v>
      </c>
      <c r="M491">
        <f>INDEX(_raw_predictions_!M$2:M$474,MATCH(A491,_raw_predictions_!A$2:A$474,0))</f>
        <v>0.41599732528378702</v>
      </c>
    </row>
    <row r="492" spans="1:13">
      <c r="A492" t="str">
        <f>_darko_1_!A492</f>
        <v>Jeff Dowtin</v>
      </c>
      <c r="B492">
        <f>_darko_1_!F492 * 82/25</f>
        <v>0</v>
      </c>
      <c r="C492">
        <f>(_darko_1_!H492+_darko_1_!I492) * 82/25</f>
        <v>0</v>
      </c>
      <c r="D492">
        <f>_darko_1_!G492 * 82/25</f>
        <v>0</v>
      </c>
      <c r="E492">
        <f>_darko_1_!K492 * 82/25</f>
        <v>0</v>
      </c>
      <c r="F492">
        <f>_darko_1_!J492 * 82/25</f>
        <v>0</v>
      </c>
      <c r="G492">
        <f>_darko_1_!O492*_darko_2_!O492 * 82/25</f>
        <v>0</v>
      </c>
      <c r="H492">
        <f>_darko_1_!L492 * 82/25</f>
        <v>0</v>
      </c>
      <c r="I492">
        <f>_darko_1_!N492 * 82/25</f>
        <v>0</v>
      </c>
      <c r="J492">
        <f>_darko_2_!T492</f>
        <v>0.76200000000000001</v>
      </c>
      <c r="K492">
        <f>_darko_1_!M492 * 82/25</f>
        <v>0</v>
      </c>
      <c r="L492">
        <f>(_darko_2_!M492*(_darko_2_!L492-_darko_2_!N492) + _darko_2_!O492*_darko_2_!N492)/(_darko_2_!L492)</f>
        <v>0.40710361485923707</v>
      </c>
      <c r="M492">
        <f>INDEX(_raw_predictions_!M$2:M$474,MATCH(A492,_raw_predictions_!A$2:A$474,0))</f>
        <v>0.48865517522297203</v>
      </c>
    </row>
    <row r="493" spans="1:13">
      <c r="A493" t="str">
        <f>_darko_1_!A493</f>
        <v>Mfiondu Kabengele</v>
      </c>
      <c r="B493">
        <f>_darko_1_!F493 * 82/25</f>
        <v>0</v>
      </c>
      <c r="C493">
        <f>(_darko_1_!H493+_darko_1_!I493) * 82/25</f>
        <v>0</v>
      </c>
      <c r="D493">
        <f>_darko_1_!G493 * 82/25</f>
        <v>0</v>
      </c>
      <c r="E493">
        <f>_darko_1_!K493 * 82/25</f>
        <v>0</v>
      </c>
      <c r="F493">
        <f>_darko_1_!J493 * 82/25</f>
        <v>0</v>
      </c>
      <c r="G493">
        <f>_darko_1_!O493*_darko_2_!O493 * 82/25</f>
        <v>0</v>
      </c>
      <c r="H493">
        <f>_darko_1_!L493 * 82/25</f>
        <v>0</v>
      </c>
      <c r="I493">
        <f>_darko_1_!N493 * 82/25</f>
        <v>0</v>
      </c>
      <c r="J493">
        <f>_darko_2_!T493</f>
        <v>0.754</v>
      </c>
      <c r="K493">
        <f>_darko_1_!M493 * 82/25</f>
        <v>0</v>
      </c>
      <c r="L493">
        <f>(_darko_2_!M493*(_darko_2_!L493-_darko_2_!N493) + _darko_2_!O493*_darko_2_!N493)/(_darko_2_!L493)</f>
        <v>0.45047786131996653</v>
      </c>
      <c r="M493">
        <f>INDEX(_raw_predictions_!M$2:M$474,MATCH(A493,_raw_predictions_!A$2:A$474,0))</f>
        <v>0.65574864360408402</v>
      </c>
    </row>
    <row r="494" spans="1:13">
      <c r="A494" t="str">
        <f>_darko_1_!A494</f>
        <v>Marko Simonovic</v>
      </c>
      <c r="B494">
        <f>_darko_1_!F494 * 82/25</f>
        <v>0</v>
      </c>
      <c r="C494">
        <f>(_darko_1_!H494+_darko_1_!I494) * 82/25</f>
        <v>0</v>
      </c>
      <c r="D494">
        <f>_darko_1_!G494 * 82/25</f>
        <v>0</v>
      </c>
      <c r="E494">
        <f>_darko_1_!K494 * 82/25</f>
        <v>0</v>
      </c>
      <c r="F494">
        <f>_darko_1_!J494 * 82/25</f>
        <v>0</v>
      </c>
      <c r="G494">
        <f>_darko_1_!O494*_darko_2_!O494 * 82/25</f>
        <v>0</v>
      </c>
      <c r="H494">
        <f>_darko_1_!L494 * 82/25</f>
        <v>0</v>
      </c>
      <c r="I494">
        <f>_darko_1_!N494 * 82/25</f>
        <v>0</v>
      </c>
      <c r="J494">
        <f>_darko_2_!T494</f>
        <v>0.66900000000000004</v>
      </c>
      <c r="K494">
        <f>_darko_1_!M494 * 82/25</f>
        <v>0</v>
      </c>
      <c r="L494">
        <f>(_darko_2_!M494*(_darko_2_!L494-_darko_2_!N494) + _darko_2_!O494*_darko_2_!N494)/(_darko_2_!L494)</f>
        <v>0.4031273660769516</v>
      </c>
      <c r="M494">
        <f>INDEX(_raw_predictions_!M$2:M$474,MATCH(A494,_raw_predictions_!A$2:A$474,0))</f>
        <v>0.504838399799309</v>
      </c>
    </row>
    <row r="495" spans="1:13">
      <c r="A495" t="str">
        <f>_darko_1_!A495</f>
        <v>Thanasis Antetokounmpo</v>
      </c>
      <c r="B495">
        <f>_darko_1_!F495 * 82/25</f>
        <v>0</v>
      </c>
      <c r="C495">
        <f>(_darko_1_!H495+_darko_1_!I495) * 82/25</f>
        <v>0</v>
      </c>
      <c r="D495">
        <f>_darko_1_!G495 * 82/25</f>
        <v>0</v>
      </c>
      <c r="E495">
        <f>_darko_1_!K495 * 82/25</f>
        <v>0</v>
      </c>
      <c r="F495">
        <f>_darko_1_!J495 * 82/25</f>
        <v>0</v>
      </c>
      <c r="G495">
        <f>_darko_1_!O495*_darko_2_!O495 * 82/25</f>
        <v>0</v>
      </c>
      <c r="H495">
        <f>_darko_1_!L495 * 82/25</f>
        <v>0</v>
      </c>
      <c r="I495">
        <f>_darko_1_!N495 * 82/25</f>
        <v>0</v>
      </c>
      <c r="J495">
        <f>_darko_2_!T495</f>
        <v>0.77500000000000002</v>
      </c>
      <c r="K495">
        <f>_darko_1_!M495 * 82/25</f>
        <v>0</v>
      </c>
      <c r="L495">
        <f>(_darko_2_!M495*(_darko_2_!L495-_darko_2_!N495) + _darko_2_!O495*_darko_2_!N495)/(_darko_2_!L495)</f>
        <v>0.38692071130934919</v>
      </c>
      <c r="M495">
        <f>INDEX(_raw_predictions_!M$2:M$474,MATCH(A495,_raw_predictions_!A$2:A$474,0))</f>
        <v>0.56237377150494405</v>
      </c>
    </row>
    <row r="496" spans="1:13">
      <c r="A496" t="str">
        <f>_darko_1_!A496</f>
        <v>Joe Wieskamp</v>
      </c>
      <c r="B496">
        <f>_darko_1_!F496 * 82/25</f>
        <v>0</v>
      </c>
      <c r="C496">
        <f>(_darko_1_!H496+_darko_1_!I496) * 82/25</f>
        <v>0</v>
      </c>
      <c r="D496">
        <f>_darko_1_!G496 * 82/25</f>
        <v>0</v>
      </c>
      <c r="E496">
        <f>_darko_1_!K496 * 82/25</f>
        <v>0</v>
      </c>
      <c r="F496">
        <f>_darko_1_!J496 * 82/25</f>
        <v>0</v>
      </c>
      <c r="G496">
        <f>_darko_1_!O496*_darko_2_!O496 * 82/25</f>
        <v>0</v>
      </c>
      <c r="H496">
        <f>_darko_1_!L496 * 82/25</f>
        <v>0</v>
      </c>
      <c r="I496">
        <f>_darko_1_!N496 * 82/25</f>
        <v>0</v>
      </c>
      <c r="J496">
        <f>_darko_2_!T496</f>
        <v>0.74</v>
      </c>
      <c r="K496">
        <f>_darko_1_!M496 * 82/25</f>
        <v>0</v>
      </c>
      <c r="L496">
        <f>(_darko_2_!M496*(_darko_2_!L496-_darko_2_!N496) + _darko_2_!O496*_darko_2_!N496)/(_darko_2_!L496)</f>
        <v>0.41114371002132194</v>
      </c>
      <c r="M496" t="e">
        <f>INDEX(_raw_predictions_!M$2:M$474,MATCH(A496,_raw_predictions_!A$2:A$474,0))</f>
        <v>#N/A</v>
      </c>
    </row>
    <row r="497" spans="1:13">
      <c r="A497" t="str">
        <f>_darko_1_!A497</f>
        <v>MarJon Beauchamp</v>
      </c>
      <c r="B497">
        <f>_darko_1_!F497 * 82/25</f>
        <v>0</v>
      </c>
      <c r="C497">
        <f>(_darko_1_!H497+_darko_1_!I497) * 82/25</f>
        <v>0</v>
      </c>
      <c r="D497">
        <f>_darko_1_!G497 * 82/25</f>
        <v>0</v>
      </c>
      <c r="E497">
        <f>_darko_1_!K497 * 82/25</f>
        <v>0</v>
      </c>
      <c r="F497">
        <f>_darko_1_!J497 * 82/25</f>
        <v>0</v>
      </c>
      <c r="G497">
        <f>_darko_1_!O497*_darko_2_!O497 * 82/25</f>
        <v>0</v>
      </c>
      <c r="H497">
        <f>_darko_1_!L497 * 82/25</f>
        <v>0</v>
      </c>
      <c r="I497">
        <f>_darko_1_!N497 * 82/25</f>
        <v>0</v>
      </c>
      <c r="J497">
        <f>_darko_2_!T497</f>
        <v>0.78400000000000003</v>
      </c>
      <c r="K497">
        <f>_darko_1_!M497 * 82/25</f>
        <v>0</v>
      </c>
      <c r="L497">
        <f>(_darko_2_!M497*(_darko_2_!L497-_darko_2_!N497) + _darko_2_!O497*_darko_2_!N497)/(_darko_2_!L497)</f>
        <v>0.38535838855022531</v>
      </c>
      <c r="M497">
        <f>INDEX(_raw_predictions_!M$2:M$474,MATCH(A497,_raw_predictions_!A$2:A$474,0))</f>
        <v>0.17910076302288</v>
      </c>
    </row>
    <row r="498" spans="1:13">
      <c r="A498" t="str">
        <f>_darko_1_!A498</f>
        <v>Matthew Dellavedova</v>
      </c>
      <c r="B498">
        <f>_darko_1_!F498 * 82/25</f>
        <v>0</v>
      </c>
      <c r="C498">
        <f>(_darko_1_!H498+_darko_1_!I498) * 82/25</f>
        <v>0</v>
      </c>
      <c r="D498">
        <f>_darko_1_!G498 * 82/25</f>
        <v>0</v>
      </c>
      <c r="E498">
        <f>_darko_1_!K498 * 82/25</f>
        <v>0</v>
      </c>
      <c r="F498">
        <f>_darko_1_!J498 * 82/25</f>
        <v>0</v>
      </c>
      <c r="G498">
        <f>_darko_1_!O498*_darko_2_!O498 * 82/25</f>
        <v>0</v>
      </c>
      <c r="H498">
        <f>_darko_1_!L498 * 82/25</f>
        <v>0</v>
      </c>
      <c r="I498">
        <f>_darko_1_!N498 * 82/25</f>
        <v>0</v>
      </c>
      <c r="J498">
        <f>_darko_2_!T498</f>
        <v>0.54100000000000004</v>
      </c>
      <c r="K498">
        <f>_darko_1_!M498 * 82/25</f>
        <v>0</v>
      </c>
      <c r="L498">
        <f>(_darko_2_!M498*(_darko_2_!L498-_darko_2_!N498) + _darko_2_!O498*_darko_2_!N498)/(_darko_2_!L498)</f>
        <v>0.62357320962597862</v>
      </c>
      <c r="M498">
        <f>INDEX(_raw_predictions_!M$2:M$474,MATCH(A498,_raw_predictions_!A$2:A$474,0))</f>
        <v>0.47250185908688003</v>
      </c>
    </row>
    <row r="499" spans="1:13">
      <c r="A499" t="str">
        <f>_darko_1_!A499</f>
        <v>Malachi Flynn</v>
      </c>
      <c r="B499">
        <f>_darko_1_!F499 * 82/25</f>
        <v>0</v>
      </c>
      <c r="C499">
        <f>(_darko_1_!H499+_darko_1_!I499) * 82/25</f>
        <v>0</v>
      </c>
      <c r="D499">
        <f>_darko_1_!G499 * 82/25</f>
        <v>0</v>
      </c>
      <c r="E499">
        <f>_darko_1_!K499 * 82/25</f>
        <v>0</v>
      </c>
      <c r="F499">
        <f>_darko_1_!J499 * 82/25</f>
        <v>0</v>
      </c>
      <c r="G499">
        <f>_darko_1_!O499*_darko_2_!O499 * 82/25</f>
        <v>0</v>
      </c>
      <c r="H499">
        <f>_darko_1_!L499 * 82/25</f>
        <v>0</v>
      </c>
      <c r="I499">
        <f>_darko_1_!N499 * 82/25</f>
        <v>0</v>
      </c>
      <c r="J499">
        <f>_darko_2_!T499</f>
        <v>0.46200000000000002</v>
      </c>
      <c r="K499">
        <f>_darko_1_!M499 * 82/25</f>
        <v>0</v>
      </c>
      <c r="L499">
        <f>(_darko_2_!M499*(_darko_2_!L499-_darko_2_!N499) + _darko_2_!O499*_darko_2_!N499)/(_darko_2_!L499)</f>
        <v>0.65251884304551255</v>
      </c>
      <c r="M499">
        <f>INDEX(_raw_predictions_!M$2:M$474,MATCH(A499,_raw_predictions_!A$2:A$474,0))</f>
        <v>0.28591327867149002</v>
      </c>
    </row>
    <row r="500" spans="1:13">
      <c r="A500" t="str">
        <f>_darko_1_!A500</f>
        <v>Olivier Sarr</v>
      </c>
      <c r="B500">
        <f>_darko_1_!F500 * 82/25</f>
        <v>0</v>
      </c>
      <c r="C500">
        <f>(_darko_1_!H500+_darko_1_!I500) * 82/25</f>
        <v>0</v>
      </c>
      <c r="D500">
        <f>_darko_1_!G500 * 82/25</f>
        <v>0</v>
      </c>
      <c r="E500">
        <f>_darko_1_!K500 * 82/25</f>
        <v>0</v>
      </c>
      <c r="F500">
        <f>_darko_1_!J500 * 82/25</f>
        <v>0</v>
      </c>
      <c r="G500">
        <f>_darko_1_!O500*_darko_2_!O500 * 82/25</f>
        <v>0</v>
      </c>
      <c r="H500">
        <f>_darko_1_!L500 * 82/25</f>
        <v>0</v>
      </c>
      <c r="I500">
        <f>_darko_1_!N500 * 82/25</f>
        <v>0</v>
      </c>
      <c r="J500">
        <f>_darko_2_!T500</f>
        <v>0.72699999999999998</v>
      </c>
      <c r="K500">
        <f>_darko_1_!M500 * 82/25</f>
        <v>0</v>
      </c>
      <c r="L500">
        <f>(_darko_2_!M500*(_darko_2_!L500-_darko_2_!N500) + _darko_2_!O500*_darko_2_!N500)/(_darko_2_!L500)</f>
        <v>0.44719813782887774</v>
      </c>
      <c r="M500" t="e">
        <f>INDEX(_raw_predictions_!M$2:M$474,MATCH(A500,_raw_predictions_!A$2:A$474,0))</f>
        <v>#N/A</v>
      </c>
    </row>
    <row r="501" spans="1:13">
      <c r="A501" t="str">
        <f>_darko_1_!A501</f>
        <v>James Bouknight</v>
      </c>
      <c r="B501">
        <f>_darko_1_!F501 * 82/25</f>
        <v>0</v>
      </c>
      <c r="C501">
        <f>(_darko_1_!H501+_darko_1_!I501) * 82/25</f>
        <v>0</v>
      </c>
      <c r="D501">
        <f>_darko_1_!G501 * 82/25</f>
        <v>0</v>
      </c>
      <c r="E501">
        <f>_darko_1_!K501 * 82/25</f>
        <v>0</v>
      </c>
      <c r="F501">
        <f>_darko_1_!J501 * 82/25</f>
        <v>0</v>
      </c>
      <c r="G501">
        <f>_darko_1_!O501*_darko_2_!O501 * 82/25</f>
        <v>0</v>
      </c>
      <c r="H501">
        <f>_darko_1_!L501 * 82/25</f>
        <v>0</v>
      </c>
      <c r="I501">
        <f>_darko_1_!N501 * 82/25</f>
        <v>0</v>
      </c>
      <c r="J501">
        <f>_darko_2_!T501</f>
        <v>0.71899999999999997</v>
      </c>
      <c r="K501">
        <f>_darko_1_!M501 * 82/25</f>
        <v>0</v>
      </c>
      <c r="L501">
        <f>(_darko_2_!M501*(_darko_2_!L501-_darko_2_!N501) + _darko_2_!O501*_darko_2_!N501)/(_darko_2_!L501)</f>
        <v>0.37971368355319651</v>
      </c>
      <c r="M501">
        <f>INDEX(_raw_predictions_!M$2:M$474,MATCH(A501,_raw_predictions_!A$2:A$474,0))</f>
        <v>0.27070688725473402</v>
      </c>
    </row>
    <row r="502" spans="1:13">
      <c r="A502" t="str">
        <f>_darko_1_!A502</f>
        <v>Darius Bazley</v>
      </c>
      <c r="B502">
        <f>_darko_1_!F502 * 82/25</f>
        <v>0</v>
      </c>
      <c r="C502">
        <f>(_darko_1_!H502+_darko_1_!I502) * 82/25</f>
        <v>0</v>
      </c>
      <c r="D502">
        <f>_darko_1_!G502 * 82/25</f>
        <v>0</v>
      </c>
      <c r="E502">
        <f>_darko_1_!K502 * 82/25</f>
        <v>0</v>
      </c>
      <c r="F502">
        <f>_darko_1_!J502 * 82/25</f>
        <v>0</v>
      </c>
      <c r="G502">
        <f>_darko_1_!O502*_darko_2_!O502 * 82/25</f>
        <v>0</v>
      </c>
      <c r="H502">
        <f>_darko_1_!L502 * 82/25</f>
        <v>0</v>
      </c>
      <c r="I502">
        <f>_darko_1_!N502 * 82/25</f>
        <v>0</v>
      </c>
      <c r="J502">
        <f>_darko_2_!T502</f>
        <v>0.65600000000000003</v>
      </c>
      <c r="K502">
        <f>_darko_1_!M502 * 82/25</f>
        <v>0</v>
      </c>
      <c r="L502">
        <f>(_darko_2_!M502*(_darko_2_!L502-_darko_2_!N502) + _darko_2_!O502*_darko_2_!N502)/(_darko_2_!L502)</f>
        <v>0.5027510644142289</v>
      </c>
      <c r="M502">
        <f>INDEX(_raw_predictions_!M$2:M$474,MATCH(A502,_raw_predictions_!A$2:A$474,0))</f>
        <v>0.25408951350690701</v>
      </c>
    </row>
    <row r="503" spans="1:13">
      <c r="A503" t="str">
        <f>_darko_1_!A503</f>
        <v>Trent Forrest</v>
      </c>
      <c r="B503">
        <f>_darko_1_!F503 * 82/25</f>
        <v>0</v>
      </c>
      <c r="C503">
        <f>(_darko_1_!H503+_darko_1_!I503) * 82/25</f>
        <v>0</v>
      </c>
      <c r="D503">
        <f>_darko_1_!G503 * 82/25</f>
        <v>0</v>
      </c>
      <c r="E503">
        <f>_darko_1_!K503 * 82/25</f>
        <v>0</v>
      </c>
      <c r="F503">
        <f>_darko_1_!J503 * 82/25</f>
        <v>0</v>
      </c>
      <c r="G503">
        <f>_darko_1_!O503*_darko_2_!O503 * 82/25</f>
        <v>0</v>
      </c>
      <c r="H503">
        <f>_darko_1_!L503 * 82/25</f>
        <v>0</v>
      </c>
      <c r="I503">
        <f>_darko_1_!N503 * 82/25</f>
        <v>0</v>
      </c>
      <c r="J503">
        <f>_darko_2_!T503</f>
        <v>0.54600000000000004</v>
      </c>
      <c r="K503">
        <f>_darko_1_!M503 * 82/25</f>
        <v>0</v>
      </c>
      <c r="L503">
        <f>(_darko_2_!M503*(_darko_2_!L503-_darko_2_!N503) + _darko_2_!O503*_darko_2_!N503)/(_darko_2_!L503)</f>
        <v>0.39615998637447486</v>
      </c>
      <c r="M503">
        <f>INDEX(_raw_predictions_!M$2:M$474,MATCH(A503,_raw_predictions_!A$2:A$474,0))</f>
        <v>0.43205413588835001</v>
      </c>
    </row>
    <row r="504" spans="1:13">
      <c r="A504" t="str">
        <f>_darko_1_!A504</f>
        <v>Markieff Morris</v>
      </c>
      <c r="B504">
        <f>_darko_1_!F504 * 82/25</f>
        <v>0</v>
      </c>
      <c r="C504">
        <f>(_darko_1_!H504+_darko_1_!I504) * 82/25</f>
        <v>0</v>
      </c>
      <c r="D504">
        <f>_darko_1_!G504 * 82/25</f>
        <v>0</v>
      </c>
      <c r="E504">
        <f>_darko_1_!K504 * 82/25</f>
        <v>0</v>
      </c>
      <c r="F504">
        <f>_darko_1_!J504 * 82/25</f>
        <v>0</v>
      </c>
      <c r="G504">
        <f>_darko_1_!O504*_darko_2_!O504 * 82/25</f>
        <v>0</v>
      </c>
      <c r="H504">
        <f>_darko_1_!L504 * 82/25</f>
        <v>0</v>
      </c>
      <c r="I504">
        <f>_darko_1_!N504 * 82/25</f>
        <v>0</v>
      </c>
      <c r="J504">
        <f>_darko_2_!T504</f>
        <v>0.69099999999999995</v>
      </c>
      <c r="K504">
        <f>_darko_1_!M504 * 82/25</f>
        <v>0</v>
      </c>
      <c r="L504">
        <f>(_darko_2_!M504*(_darko_2_!L504-_darko_2_!N504) + _darko_2_!O504*_darko_2_!N504)/(_darko_2_!L504)</f>
        <v>0.37052383142643591</v>
      </c>
      <c r="M504">
        <f>INDEX(_raw_predictions_!M$2:M$474,MATCH(A504,_raw_predictions_!A$2:A$474,0))</f>
        <v>0.38987739040825597</v>
      </c>
    </row>
    <row r="505" spans="1:13">
      <c r="A505" t="str">
        <f>_darko_1_!A505</f>
        <v>Udoka Azubuike</v>
      </c>
      <c r="B505">
        <f>_darko_1_!F505 * 82/25</f>
        <v>0</v>
      </c>
      <c r="C505">
        <f>(_darko_1_!H505+_darko_1_!I505) * 82/25</f>
        <v>0</v>
      </c>
      <c r="D505">
        <f>_darko_1_!G505 * 82/25</f>
        <v>0</v>
      </c>
      <c r="E505">
        <f>_darko_1_!K505 * 82/25</f>
        <v>0</v>
      </c>
      <c r="F505">
        <f>_darko_1_!J505 * 82/25</f>
        <v>0</v>
      </c>
      <c r="G505">
        <f>_darko_1_!O505*_darko_2_!O505 * 82/25</f>
        <v>0</v>
      </c>
      <c r="H505">
        <f>_darko_1_!L505 * 82/25</f>
        <v>0</v>
      </c>
      <c r="I505">
        <f>_darko_1_!N505 * 82/25</f>
        <v>0</v>
      </c>
      <c r="J505">
        <f>_darko_2_!T505</f>
        <v>0.73499999999999999</v>
      </c>
      <c r="K505">
        <f>_darko_1_!M505 * 82/25</f>
        <v>0</v>
      </c>
      <c r="L505">
        <f>(_darko_2_!M505*(_darko_2_!L505-_darko_2_!N505) + _darko_2_!O505*_darko_2_!N505)/(_darko_2_!L505)</f>
        <v>0.42412476848993702</v>
      </c>
      <c r="M505">
        <f>INDEX(_raw_predictions_!M$2:M$474,MATCH(A505,_raw_predictions_!A$2:A$474,0))</f>
        <v>0.30195933738286901</v>
      </c>
    </row>
    <row r="506" spans="1:13">
      <c r="A506" t="str">
        <f>_darko_1_!A506</f>
        <v>Mamadi Diakite</v>
      </c>
      <c r="B506">
        <f>_darko_1_!F506 * 82/25</f>
        <v>0</v>
      </c>
      <c r="C506">
        <f>(_darko_1_!H506+_darko_1_!I506) * 82/25</f>
        <v>0</v>
      </c>
      <c r="D506">
        <f>_darko_1_!G506 * 82/25</f>
        <v>0</v>
      </c>
      <c r="E506">
        <f>_darko_1_!K506 * 82/25</f>
        <v>0</v>
      </c>
      <c r="F506">
        <f>_darko_1_!J506 * 82/25</f>
        <v>0</v>
      </c>
      <c r="G506">
        <f>_darko_1_!O506*_darko_2_!O506 * 82/25</f>
        <v>0</v>
      </c>
      <c r="H506">
        <f>_darko_1_!L506 * 82/25</f>
        <v>0</v>
      </c>
      <c r="I506">
        <f>_darko_1_!N506 * 82/25</f>
        <v>0</v>
      </c>
      <c r="J506">
        <f>_darko_2_!T506</f>
        <v>0.69199999999999995</v>
      </c>
      <c r="K506">
        <f>_darko_1_!M506 * 82/25</f>
        <v>0</v>
      </c>
      <c r="L506">
        <f>(_darko_2_!M506*(_darko_2_!L506-_darko_2_!N506) + _darko_2_!O506*_darko_2_!N506)/(_darko_2_!L506)</f>
        <v>0.35115740740740736</v>
      </c>
      <c r="M506">
        <f>INDEX(_raw_predictions_!M$2:M$474,MATCH(A506,_raw_predictions_!A$2:A$474,0))</f>
        <v>0.472293771643025</v>
      </c>
    </row>
    <row r="507" spans="1:13">
      <c r="A507" t="str">
        <f>_darko_1_!A507</f>
        <v>Isaiah Todd</v>
      </c>
      <c r="B507">
        <f>_darko_1_!F507 * 82/25</f>
        <v>0</v>
      </c>
      <c r="C507">
        <f>(_darko_1_!H507+_darko_1_!I507) * 82/25</f>
        <v>0</v>
      </c>
      <c r="D507">
        <f>_darko_1_!G507 * 82/25</f>
        <v>0</v>
      </c>
      <c r="E507">
        <f>_darko_1_!K507 * 82/25</f>
        <v>0</v>
      </c>
      <c r="F507">
        <f>_darko_1_!J507 * 82/25</f>
        <v>0</v>
      </c>
      <c r="G507">
        <f>_darko_1_!O507*_darko_2_!O507 * 82/25</f>
        <v>0</v>
      </c>
      <c r="H507">
        <f>_darko_1_!L507 * 82/25</f>
        <v>0</v>
      </c>
      <c r="I507">
        <f>_darko_1_!N507 * 82/25</f>
        <v>0</v>
      </c>
      <c r="J507">
        <f>_darko_2_!T507</f>
        <v>0.69799999999999995</v>
      </c>
      <c r="K507">
        <f>_darko_1_!M507 * 82/25</f>
        <v>0</v>
      </c>
      <c r="L507">
        <f>(_darko_2_!M507*(_darko_2_!L507-_darko_2_!N507) + _darko_2_!O507*_darko_2_!N507)/(_darko_2_!L507)</f>
        <v>0.52164091289782255</v>
      </c>
      <c r="M507">
        <f>INDEX(_raw_predictions_!M$2:M$474,MATCH(A507,_raw_predictions_!A$2:A$474,0))</f>
        <v>0.55250274743890604</v>
      </c>
    </row>
    <row r="508" spans="1:13">
      <c r="A508" t="str">
        <f>_darko_1_!A508</f>
        <v>Robin Lopez</v>
      </c>
      <c r="B508">
        <f>_darko_1_!F508 * 82/25</f>
        <v>0</v>
      </c>
      <c r="C508">
        <f>(_darko_1_!H508+_darko_1_!I508) * 82/25</f>
        <v>0</v>
      </c>
      <c r="D508">
        <f>_darko_1_!G508 * 82/25</f>
        <v>0</v>
      </c>
      <c r="E508">
        <f>_darko_1_!K508 * 82/25</f>
        <v>0</v>
      </c>
      <c r="F508">
        <f>_darko_1_!J508 * 82/25</f>
        <v>0</v>
      </c>
      <c r="G508">
        <f>_darko_1_!O508*_darko_2_!O508 * 82/25</f>
        <v>0</v>
      </c>
      <c r="H508">
        <f>_darko_1_!L508 * 82/25</f>
        <v>0</v>
      </c>
      <c r="I508">
        <f>_darko_1_!N508 * 82/25</f>
        <v>0</v>
      </c>
      <c r="J508">
        <f>_darko_2_!T508</f>
        <v>0.76300000000000001</v>
      </c>
      <c r="K508">
        <f>_darko_1_!M508 * 82/25</f>
        <v>0</v>
      </c>
      <c r="L508">
        <f>(_darko_2_!M508*(_darko_2_!L508-_darko_2_!N508) + _darko_2_!O508*_darko_2_!N508)/(_darko_2_!L508)</f>
        <v>0.47213808664259921</v>
      </c>
      <c r="M508">
        <f>INDEX(_raw_predictions_!M$2:M$474,MATCH(A508,_raw_predictions_!A$2:A$474,0))</f>
        <v>0.455195019608157</v>
      </c>
    </row>
    <row r="509" spans="1:13">
      <c r="A509" t="str">
        <f>_darko_1_!A509</f>
        <v>Garrett Temple</v>
      </c>
      <c r="B509">
        <f>_darko_1_!F509 * 82/25</f>
        <v>0</v>
      </c>
      <c r="C509">
        <f>(_darko_1_!H509+_darko_1_!I509) * 82/25</f>
        <v>0</v>
      </c>
      <c r="D509">
        <f>_darko_1_!G509 * 82/25</f>
        <v>0</v>
      </c>
      <c r="E509">
        <f>_darko_1_!K509 * 82/25</f>
        <v>0</v>
      </c>
      <c r="F509">
        <f>_darko_1_!J509 * 82/25</f>
        <v>0</v>
      </c>
      <c r="G509">
        <f>_darko_1_!O509*_darko_2_!O509 * 82/25</f>
        <v>0</v>
      </c>
      <c r="H509">
        <f>_darko_1_!L509 * 82/25</f>
        <v>0</v>
      </c>
      <c r="I509">
        <f>_darko_1_!N509 * 82/25</f>
        <v>0</v>
      </c>
      <c r="J509">
        <f>_darko_2_!T509</f>
        <v>0.59599999999999997</v>
      </c>
      <c r="K509">
        <f>_darko_1_!M509 * 82/25</f>
        <v>0</v>
      </c>
      <c r="L509">
        <f>(_darko_2_!M509*(_darko_2_!L509-_darko_2_!N509) + _darko_2_!O509*_darko_2_!N509)/(_darko_2_!L509)</f>
        <v>0.3494276571303539</v>
      </c>
      <c r="M509">
        <f>INDEX(_raw_predictions_!M$2:M$474,MATCH(A509,_raw_predictions_!A$2:A$474,0))</f>
        <v>0.27217922198474498</v>
      </c>
    </row>
  </sheetData>
  <phoneticPr fontId="1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74"/>
  <sheetViews>
    <sheetView topLeftCell="A125" workbookViewId="0">
      <selection activeCell="J178" sqref="J178"/>
    </sheetView>
  </sheetViews>
  <sheetFormatPr defaultRowHeight="14.5"/>
  <cols>
    <col min="1" max="1" width="23.54296875" bestFit="1" customWidth="1"/>
  </cols>
  <sheetData>
    <row r="1" spans="1:11">
      <c r="A1" t="str">
        <f>_raw_predictions_!A1</f>
        <v>player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11</v>
      </c>
      <c r="K1" t="s">
        <v>489</v>
      </c>
    </row>
    <row r="2" spans="1:11">
      <c r="A2" t="str">
        <f>_raw_predictions_!A2</f>
        <v>Marko Simonovic</v>
      </c>
      <c r="B2">
        <f>(_raw_predictions_!B2*(1-_raw_predictions_!$M2*'Score Dashboard'!$B$2) + 'Score Dashboard'!$B$2*_raw_predictions_!$M2*_coefficients_!B$12- _coefficients_!B$2)/INDEX(_coefficients_!B$7:B$9,MATCH('Score Dashboard'!$B$1,_coefficients_!$A$7:$A$9,0))</f>
        <v>-0.94691013652109224</v>
      </c>
      <c r="C2">
        <f>(_raw_predictions_!C2*(1-_raw_predictions_!$M2*'Score Dashboard'!$B$2) + 'Score Dashboard'!$B$2*_raw_predictions_!$M2*_coefficients_!C$12- _coefficients_!C$2)/INDEX(_coefficients_!C$7:C$9,MATCH('Score Dashboard'!$B$1,_coefficients_!$A$7:$A$9,0))</f>
        <v>-0.74408776401331378</v>
      </c>
      <c r="D2">
        <f>(_raw_predictions_!D2*(1-_raw_predictions_!$M2*'Score Dashboard'!$B$2) + 'Score Dashboard'!$B$2*_raw_predictions_!$M2*_coefficients_!D$12- _coefficients_!D$2)/INDEX(_coefficients_!D$7:D$9,MATCH('Score Dashboard'!$B$1,_coefficients_!$A$7:$A$9,0))</f>
        <v>-0.80831093793987296</v>
      </c>
      <c r="E2">
        <f>(_raw_predictions_!E2*(1-_raw_predictions_!$M2*'Score Dashboard'!$B$2) + 'Score Dashboard'!$B$2*_raw_predictions_!$M2*_coefficients_!E$12- _coefficients_!E$2)/INDEX(_coefficients_!E$7:E$9,MATCH('Score Dashboard'!$B$1,_coefficients_!$A$7:$A$9,0))</f>
        <v>-0.65059665290881308</v>
      </c>
      <c r="F2">
        <f>(_raw_predictions_!F2*(1-_raw_predictions_!$M2*'Score Dashboard'!$B$2) + 'Score Dashboard'!$B$2*_raw_predictions_!$M2*_coefficients_!F$12- _coefficients_!F$2)/INDEX(_coefficients_!F$7:F$9,MATCH('Score Dashboard'!$B$1,_coefficients_!$A$7:$A$9,0))</f>
        <v>-0.27372623584566608</v>
      </c>
      <c r="G2">
        <f>(_raw_predictions_!G2*(1-_raw_predictions_!$M2*'Score Dashboard'!$B$2) + 'Score Dashboard'!$B$2*_raw_predictions_!$M2*_coefficients_!G$12- _coefficients_!G$2)/INDEX(_coefficients_!G$7:G$9,MATCH('Score Dashboard'!$B$1,_coefficients_!$A$7:$A$9,0))</f>
        <v>-0.62776807580813765</v>
      </c>
      <c r="H2">
        <f>(_coefficients_!H$2 - _raw_predictions_!H2*(1-_raw_predictions_!$M2*'Score Dashboard'!$B$2) - _raw_predictions_!$M2*'Score Dashboard'!$B$2*_coefficients_!H$12)/INDEX(_coefficients_!H$7:H$9,MATCH('Score Dashboard'!$B$1,_coefficients_!$A$7:$A$9,0))</f>
        <v>0.77696676083805183</v>
      </c>
      <c r="I2">
        <f>(1-_raw_predictions_!$M2*'Score Dashboard'!$B$2) * _raw_predictions_!I2/_coefficients_!L$2 * (_raw_predictions_!J2-_coefficients_!I$2)/INDEX(_coefficients_!I$7:I$9,MATCH('Score Dashboard'!$B$1,_coefficients_!$A$7:$A$9,0))</f>
        <v>-2.9596316214402039E-2</v>
      </c>
      <c r="J2">
        <f>(1-_raw_predictions_!$M2*'Score Dashboard'!$B$2) * _raw_predictions_!K2/_coefficients_!M$2 * (_raw_predictions_!L2-_coefficients_!J$2)/INDEX(_coefficients_!J$7:J$9,MATCH('Score Dashboard'!$B$1,_coefficients_!$A$7:$A$9,0))</f>
        <v>8.3246464291458558E-3</v>
      </c>
      <c r="K2">
        <f>SUM(B2:J2)</f>
        <v>-3.2957047119840999</v>
      </c>
    </row>
    <row r="3" spans="1:11">
      <c r="A3" t="str">
        <f>_raw_predictions_!A3</f>
        <v>Marvin Bagley III</v>
      </c>
      <c r="B3">
        <f>(_raw_predictions_!B3*(1-_raw_predictions_!$M3*'Score Dashboard'!$B$2) + 'Score Dashboard'!$B$2*_raw_predictions_!$M3*_coefficients_!B$12- _coefficients_!B$2)/INDEX(_coefficients_!B$7:B$9,MATCH('Score Dashboard'!$B$1,_coefficients_!$A$7:$A$9,0))</f>
        <v>-0.53264049213123554</v>
      </c>
      <c r="C3">
        <f>(_raw_predictions_!C3*(1-_raw_predictions_!$M3*'Score Dashboard'!$B$2) + 'Score Dashboard'!$B$2*_raw_predictions_!$M3*_coefficients_!C$12- _coefficients_!C$2)/INDEX(_coefficients_!C$7:C$9,MATCH('Score Dashboard'!$B$1,_coefficients_!$A$7:$A$9,0))</f>
        <v>2.822743975134968E-2</v>
      </c>
      <c r="D3">
        <f>(_raw_predictions_!D3*(1-_raw_predictions_!$M3*'Score Dashboard'!$B$2) + 'Score Dashboard'!$B$2*_raw_predictions_!$M3*_coefficients_!D$12- _coefficients_!D$2)/INDEX(_coefficients_!D$7:D$9,MATCH('Score Dashboard'!$B$1,_coefficients_!$A$7:$A$9,0))</f>
        <v>-0.83072808131020548</v>
      </c>
      <c r="E3">
        <f>(_raw_predictions_!E3*(1-_raw_predictions_!$M3*'Score Dashboard'!$B$2) + 'Score Dashboard'!$B$2*_raw_predictions_!$M3*_coefficients_!E$12- _coefficients_!E$2)/INDEX(_coefficients_!E$7:E$9,MATCH('Score Dashboard'!$B$1,_coefficients_!$A$7:$A$9,0))</f>
        <v>-0.58472386340217053</v>
      </c>
      <c r="F3">
        <f>(_raw_predictions_!F3*(1-_raw_predictions_!$M3*'Score Dashboard'!$B$2) + 'Score Dashboard'!$B$2*_raw_predictions_!$M3*_coefficients_!F$12- _coefficients_!F$2)/INDEX(_coefficients_!F$7:F$9,MATCH('Score Dashboard'!$B$1,_coefficients_!$A$7:$A$9,0))</f>
        <v>-9.4741648239165921E-2</v>
      </c>
      <c r="G3">
        <f>(_raw_predictions_!G3*(1-_raw_predictions_!$M3*'Score Dashboard'!$B$2) + 'Score Dashboard'!$B$2*_raw_predictions_!$M3*_coefficients_!G$12- _coefficients_!G$2)/INDEX(_coefficients_!G$7:G$9,MATCH('Score Dashboard'!$B$1,_coefficients_!$A$7:$A$9,0))</f>
        <v>-0.58095327923573736</v>
      </c>
      <c r="H3">
        <f>(_coefficients_!H$2 - _raw_predictions_!H3*(1-_raw_predictions_!$M3*'Score Dashboard'!$B$2) - _raw_predictions_!$M3*'Score Dashboard'!$B$2*_coefficients_!H$12)/INDEX(_coefficients_!H$7:H$9,MATCH('Score Dashboard'!$B$1,_coefficients_!$A$7:$A$9,0))</f>
        <v>0.57412204057997018</v>
      </c>
      <c r="I3">
        <f>(1-_raw_predictions_!$M3*'Score Dashboard'!$B$2) * _raw_predictions_!I3/_coefficients_!L$2 * (_raw_predictions_!J3-_coefficients_!I$2)/INDEX(_coefficients_!I$7:I$9,MATCH('Score Dashboard'!$B$1,_coefficients_!$A$7:$A$9,0))</f>
        <v>-6.9608332331343475E-2</v>
      </c>
      <c r="J3">
        <f>(1-_raw_predictions_!$M3*'Score Dashboard'!$B$2) * _raw_predictions_!K3/_coefficients_!M$2 * (_raw_predictions_!L3-_coefficients_!J$2)/INDEX(_coefficients_!J$7:J$9,MATCH('Score Dashboard'!$B$1,_coefficients_!$A$7:$A$9,0))</f>
        <v>9.5332896249385332E-2</v>
      </c>
      <c r="K3">
        <f t="shared" ref="K3:K66" si="0">SUM(B3:J3)</f>
        <v>-1.9957133200691533</v>
      </c>
    </row>
    <row r="4" spans="1:11">
      <c r="A4" t="str">
        <f>_raw_predictions_!A4</f>
        <v>Mason Plumlee</v>
      </c>
      <c r="B4">
        <f>(_raw_predictions_!B4*(1-_raw_predictions_!$M4*'Score Dashboard'!$B$2) + 'Score Dashboard'!$B$2*_raw_predictions_!$M4*_coefficients_!B$12- _coefficients_!B$2)/INDEX(_coefficients_!B$7:B$9,MATCH('Score Dashboard'!$B$1,_coefficients_!$A$7:$A$9,0))</f>
        <v>-0.51608160453263152</v>
      </c>
      <c r="C4">
        <f>(_raw_predictions_!C4*(1-_raw_predictions_!$M4*'Score Dashboard'!$B$2) + 'Score Dashboard'!$B$2*_raw_predictions_!$M4*_coefficients_!C$12- _coefficients_!C$2)/INDEX(_coefficients_!C$7:C$9,MATCH('Score Dashboard'!$B$1,_coefficients_!$A$7:$A$9,0))</f>
        <v>0.53004438048531266</v>
      </c>
      <c r="D4">
        <f>(_raw_predictions_!D4*(1-_raw_predictions_!$M4*'Score Dashboard'!$B$2) + 'Score Dashboard'!$B$2*_raw_predictions_!$M4*_coefficients_!D$12- _coefficients_!D$2)/INDEX(_coefficients_!D$7:D$9,MATCH('Score Dashboard'!$B$1,_coefficients_!$A$7:$A$9,0))</f>
        <v>-0.1724196817367683</v>
      </c>
      <c r="E4">
        <f>(_raw_predictions_!E4*(1-_raw_predictions_!$M4*'Score Dashboard'!$B$2) + 'Score Dashboard'!$B$2*_raw_predictions_!$M4*_coefficients_!E$12- _coefficients_!E$2)/INDEX(_coefficients_!E$7:E$9,MATCH('Score Dashboard'!$B$1,_coefficients_!$A$7:$A$9,0))</f>
        <v>-0.31260705889324208</v>
      </c>
      <c r="F4">
        <f>(_raw_predictions_!F4*(1-_raw_predictions_!$M4*'Score Dashboard'!$B$2) + 'Score Dashboard'!$B$2*_raw_predictions_!$M4*_coefficients_!F$12- _coefficients_!F$2)/INDEX(_coefficients_!F$7:F$9,MATCH('Score Dashboard'!$B$1,_coefficients_!$A$7:$A$9,0))</f>
        <v>-3.1481348182743092E-4</v>
      </c>
      <c r="G4">
        <f>(_raw_predictions_!G4*(1-_raw_predictions_!$M4*'Score Dashboard'!$B$2) + 'Score Dashboard'!$B$2*_raw_predictions_!$M4*_coefficients_!G$12- _coefficients_!G$2)/INDEX(_coefficients_!G$7:G$9,MATCH('Score Dashboard'!$B$1,_coefficients_!$A$7:$A$9,0))</f>
        <v>-0.96431286861687315</v>
      </c>
      <c r="H4">
        <f>(_coefficients_!H$2 - _raw_predictions_!H4*(1-_raw_predictions_!$M4*'Score Dashboard'!$B$2) - _raw_predictions_!$M4*'Score Dashboard'!$B$2*_coefficients_!H$12)/INDEX(_coefficients_!H$7:H$9,MATCH('Score Dashboard'!$B$1,_coefficients_!$A$7:$A$9,0))</f>
        <v>0.13903173315809161</v>
      </c>
      <c r="I4">
        <f>(1-_raw_predictions_!$M4*'Score Dashboard'!$B$2) * _raw_predictions_!I4/_coefficients_!L$2 * (_raw_predictions_!J4-_coefficients_!I$2)/INDEX(_coefficients_!I$7:I$9,MATCH('Score Dashboard'!$B$1,_coefficients_!$A$7:$A$9,0))</f>
        <v>-1.2922413605652603</v>
      </c>
      <c r="J4">
        <f>(1-_raw_predictions_!$M4*'Score Dashboard'!$B$2) * _raw_predictions_!K4/_coefficients_!M$2 * (_raw_predictions_!L4-_coefficients_!J$2)/INDEX(_coefficients_!J$7:J$9,MATCH('Score Dashboard'!$B$1,_coefficients_!$A$7:$A$9,0))</f>
        <v>0.68811972247564113</v>
      </c>
      <c r="K4">
        <f t="shared" si="0"/>
        <v>-1.9007815517075577</v>
      </c>
    </row>
    <row r="5" spans="1:11">
      <c r="A5" t="str">
        <f>_raw_predictions_!A5</f>
        <v>Matisse Thybulle</v>
      </c>
      <c r="B5">
        <f>(_raw_predictions_!B5*(1-_raw_predictions_!$M5*'Score Dashboard'!$B$2) + 'Score Dashboard'!$B$2*_raw_predictions_!$M5*_coefficients_!B$12- _coefficients_!B$2)/INDEX(_coefficients_!B$7:B$9,MATCH('Score Dashboard'!$B$1,_coefficients_!$A$7:$A$9,0))</f>
        <v>-0.91177036686094903</v>
      </c>
      <c r="C5">
        <f>(_raw_predictions_!C5*(1-_raw_predictions_!$M5*'Score Dashboard'!$B$2) + 'Score Dashboard'!$B$2*_raw_predictions_!$M5*_coefficients_!C$12- _coefficients_!C$2)/INDEX(_coefficients_!C$7:C$9,MATCH('Score Dashboard'!$B$1,_coefficients_!$A$7:$A$9,0))</f>
        <v>-0.72700224123955082</v>
      </c>
      <c r="D5">
        <f>(_raw_predictions_!D5*(1-_raw_predictions_!$M5*'Score Dashboard'!$B$2) + 'Score Dashboard'!$B$2*_raw_predictions_!$M5*_coefficients_!D$12- _coefficients_!D$2)/INDEX(_coefficients_!D$7:D$9,MATCH('Score Dashboard'!$B$1,_coefficients_!$A$7:$A$9,0))</f>
        <v>-0.75701887432466031</v>
      </c>
      <c r="E5">
        <f>(_raw_predictions_!E5*(1-_raw_predictions_!$M5*'Score Dashboard'!$B$2) + 'Score Dashboard'!$B$2*_raw_predictions_!$M5*_coefficients_!E$12- _coefficients_!E$2)/INDEX(_coefficients_!E$7:E$9,MATCH('Score Dashboard'!$B$1,_coefficients_!$A$7:$A$9,0))</f>
        <v>0.28594272453494074</v>
      </c>
      <c r="F5">
        <f>(_raw_predictions_!F5*(1-_raw_predictions_!$M5*'Score Dashboard'!$B$2) + 'Score Dashboard'!$B$2*_raw_predictions_!$M5*_coefficients_!F$12- _coefficients_!F$2)/INDEX(_coefficients_!F$7:F$9,MATCH('Score Dashboard'!$B$1,_coefficients_!$A$7:$A$9,0))</f>
        <v>2.6378958099738597E-2</v>
      </c>
      <c r="G5">
        <f>(_raw_predictions_!G5*(1-_raw_predictions_!$M5*'Score Dashboard'!$B$2) + 'Score Dashboard'!$B$2*_raw_predictions_!$M5*_coefficients_!G$12- _coefficients_!G$2)/INDEX(_coefficients_!G$7:G$9,MATCH('Score Dashboard'!$B$1,_coefficients_!$A$7:$A$9,0))</f>
        <v>-0.36255164093695363</v>
      </c>
      <c r="H5">
        <f>(_coefficients_!H$2 - _raw_predictions_!H5*(1-_raw_predictions_!$M5*'Score Dashboard'!$B$2) - _raw_predictions_!$M5*'Score Dashboard'!$B$2*_coefficients_!H$12)/INDEX(_coefficients_!H$7:H$9,MATCH('Score Dashboard'!$B$1,_coefficients_!$A$7:$A$9,0))</f>
        <v>0.82175334142305267</v>
      </c>
      <c r="I5">
        <f>(1-_raw_predictions_!$M5*'Score Dashboard'!$B$2) * _raw_predictions_!I5/_coefficients_!L$2 * (_raw_predictions_!J5-_coefficients_!I$2)/INDEX(_coefficients_!I$7:I$9,MATCH('Score Dashboard'!$B$1,_coefficients_!$A$7:$A$9,0))</f>
        <v>-5.0885330236807379E-2</v>
      </c>
      <c r="J5">
        <f>(1-_raw_predictions_!$M5*'Score Dashboard'!$B$2) * _raw_predictions_!K5/_coefficients_!M$2 * (_raw_predictions_!L5-_coefficients_!J$2)/INDEX(_coefficients_!J$7:J$9,MATCH('Score Dashboard'!$B$1,_coefficients_!$A$7:$A$9,0))</f>
        <v>-0.15691164686412937</v>
      </c>
      <c r="K5">
        <f t="shared" si="0"/>
        <v>-1.8320650764053186</v>
      </c>
    </row>
    <row r="6" spans="1:11">
      <c r="A6" t="str">
        <f>_raw_predictions_!A6</f>
        <v>Matt Ryan</v>
      </c>
      <c r="B6">
        <f>(_raw_predictions_!B6*(1-_raw_predictions_!$M6*'Score Dashboard'!$B$2) + 'Score Dashboard'!$B$2*_raw_predictions_!$M6*_coefficients_!B$12- _coefficients_!B$2)/INDEX(_coefficients_!B$7:B$9,MATCH('Score Dashboard'!$B$1,_coefficients_!$A$7:$A$9,0))</f>
        <v>-0.89497448876525643</v>
      </c>
      <c r="C6">
        <f>(_raw_predictions_!C6*(1-_raw_predictions_!$M6*'Score Dashboard'!$B$2) + 'Score Dashboard'!$B$2*_raw_predictions_!$M6*_coefficients_!C$12- _coefficients_!C$2)/INDEX(_coefficients_!C$7:C$9,MATCH('Score Dashboard'!$B$1,_coefficients_!$A$7:$A$9,0))</f>
        <v>-0.84059419622899534</v>
      </c>
      <c r="D6">
        <f>(_raw_predictions_!D6*(1-_raw_predictions_!$M6*'Score Dashboard'!$B$2) + 'Score Dashboard'!$B$2*_raw_predictions_!$M6*_coefficients_!D$12- _coefficients_!D$2)/INDEX(_coefficients_!D$7:D$9,MATCH('Score Dashboard'!$B$1,_coefficients_!$A$7:$A$9,0))</f>
        <v>-0.80048974921370741</v>
      </c>
      <c r="E6">
        <f>(_raw_predictions_!E6*(1-_raw_predictions_!$M6*'Score Dashboard'!$B$2) + 'Score Dashboard'!$B$2*_raw_predictions_!$M6*_coefficients_!E$12- _coefficients_!E$2)/INDEX(_coefficients_!E$7:E$9,MATCH('Score Dashboard'!$B$1,_coefficients_!$A$7:$A$9,0))</f>
        <v>-0.64947565167790211</v>
      </c>
      <c r="F6">
        <f>(_raw_predictions_!F6*(1-_raw_predictions_!$M6*'Score Dashboard'!$B$2) + 'Score Dashboard'!$B$2*_raw_predictions_!$M6*_coefficients_!F$12- _coefficients_!F$2)/INDEX(_coefficients_!F$7:F$9,MATCH('Score Dashboard'!$B$1,_coefficients_!$A$7:$A$9,0))</f>
        <v>-0.49922382490915768</v>
      </c>
      <c r="G6">
        <f>(_raw_predictions_!G6*(1-_raw_predictions_!$M6*'Score Dashboard'!$B$2) + 'Score Dashboard'!$B$2*_raw_predictions_!$M6*_coefficients_!G$12- _coefficients_!G$2)/INDEX(_coefficients_!G$7:G$9,MATCH('Score Dashboard'!$B$1,_coefficients_!$A$7:$A$9,0))</f>
        <v>-0.23484023583850663</v>
      </c>
      <c r="H6">
        <f>(_coefficients_!H$2 - _raw_predictions_!H6*(1-_raw_predictions_!$M6*'Score Dashboard'!$B$2) - _raw_predictions_!$M6*'Score Dashboard'!$B$2*_coefficients_!H$12)/INDEX(_coefficients_!H$7:H$9,MATCH('Score Dashboard'!$B$1,_coefficients_!$A$7:$A$9,0))</f>
        <v>0.79419560460136562</v>
      </c>
      <c r="I6">
        <f>(1-_raw_predictions_!$M6*'Score Dashboard'!$B$2) * _raw_predictions_!I6/_coefficients_!L$2 * (_raw_predictions_!J6-_coefficients_!I$2)/INDEX(_coefficients_!I$7:I$9,MATCH('Score Dashboard'!$B$1,_coefficients_!$A$7:$A$9,0))</f>
        <v>-7.1858487296271277E-3</v>
      </c>
      <c r="J6">
        <f>(1-_raw_predictions_!$M6*'Score Dashboard'!$B$2) * _raw_predictions_!K6/_coefficients_!M$2 * (_raw_predictions_!L6-_coefficients_!J$2)/INDEX(_coefficients_!J$7:J$9,MATCH('Score Dashboard'!$B$1,_coefficients_!$A$7:$A$9,0))</f>
        <v>-8.9306036846420425E-2</v>
      </c>
      <c r="K6">
        <f t="shared" si="0"/>
        <v>-3.2218944276082073</v>
      </c>
    </row>
    <row r="7" spans="1:11">
      <c r="A7" t="str">
        <f>_raw_predictions_!A7</f>
        <v>Maxi Kleber</v>
      </c>
      <c r="B7">
        <f>(_raw_predictions_!B7*(1-_raw_predictions_!$M7*'Score Dashboard'!$B$2) + 'Score Dashboard'!$B$2*_raw_predictions_!$M7*_coefficients_!B$12- _coefficients_!B$2)/INDEX(_coefficients_!B$7:B$9,MATCH('Score Dashboard'!$B$1,_coefficients_!$A$7:$A$9,0))</f>
        <v>-0.9290817266275726</v>
      </c>
      <c r="C7">
        <f>(_raw_predictions_!C7*(1-_raw_predictions_!$M7*'Score Dashboard'!$B$2) + 'Score Dashboard'!$B$2*_raw_predictions_!$M7*_coefficients_!C$12- _coefficients_!C$2)/INDEX(_coefficients_!C$7:C$9,MATCH('Score Dashboard'!$B$1,_coefficients_!$A$7:$A$9,0))</f>
        <v>-0.54087754955832179</v>
      </c>
      <c r="D7">
        <f>(_raw_predictions_!D7*(1-_raw_predictions_!$M7*'Score Dashboard'!$B$2) + 'Score Dashboard'!$B$2*_raw_predictions_!$M7*_coefficients_!D$12- _coefficients_!D$2)/INDEX(_coefficients_!D$7:D$9,MATCH('Score Dashboard'!$B$1,_coefficients_!$A$7:$A$9,0))</f>
        <v>-0.71908168684272478</v>
      </c>
      <c r="E7">
        <f>(_raw_predictions_!E7*(1-_raw_predictions_!$M7*'Score Dashboard'!$B$2) + 'Score Dashboard'!$B$2*_raw_predictions_!$M7*_coefficients_!E$12- _coefficients_!E$2)/INDEX(_coefficients_!E$7:E$9,MATCH('Score Dashboard'!$B$1,_coefficients_!$A$7:$A$9,0))</f>
        <v>-0.73707245883158001</v>
      </c>
      <c r="F7">
        <f>(_raw_predictions_!F7*(1-_raw_predictions_!$M7*'Score Dashboard'!$B$2) + 'Score Dashboard'!$B$2*_raw_predictions_!$M7*_coefficients_!F$12- _coefficients_!F$2)/INDEX(_coefficients_!F$7:F$9,MATCH('Score Dashboard'!$B$1,_coefficients_!$A$7:$A$9,0))</f>
        <v>-6.6195545374470741E-2</v>
      </c>
      <c r="G7">
        <f>(_raw_predictions_!G7*(1-_raw_predictions_!$M7*'Score Dashboard'!$B$2) + 'Score Dashboard'!$B$2*_raw_predictions_!$M7*_coefficients_!G$12- _coefficients_!G$2)/INDEX(_coefficients_!G$7:G$9,MATCH('Score Dashboard'!$B$1,_coefficients_!$A$7:$A$9,0))</f>
        <v>-0.3817473814878995</v>
      </c>
      <c r="H7">
        <f>(_coefficients_!H$2 - _raw_predictions_!H7*(1-_raw_predictions_!$M7*'Score Dashboard'!$B$2) - _raw_predictions_!$M7*'Score Dashboard'!$B$2*_coefficients_!H$12)/INDEX(_coefficients_!H$7:H$9,MATCH('Score Dashboard'!$B$1,_coefficients_!$A$7:$A$9,0))</f>
        <v>0.820745155015563</v>
      </c>
      <c r="I7">
        <f>(1-_raw_predictions_!$M7*'Score Dashboard'!$B$2) * _raw_predictions_!I7/_coefficients_!L$2 * (_raw_predictions_!J7-_coefficients_!I$2)/INDEX(_coefficients_!I$7:I$9,MATCH('Score Dashboard'!$B$1,_coefficients_!$A$7:$A$9,0))</f>
        <v>-3.5716483879302298E-2</v>
      </c>
      <c r="J7">
        <f>(1-_raw_predictions_!$M7*'Score Dashboard'!$B$2) * _raw_predictions_!K7/_coefficients_!M$2 * (_raw_predictions_!L7-_coefficients_!J$2)/INDEX(_coefficients_!J$7:J$9,MATCH('Score Dashboard'!$B$1,_coefficients_!$A$7:$A$9,0))</f>
        <v>-7.9481433798024415E-2</v>
      </c>
      <c r="K7">
        <f t="shared" si="0"/>
        <v>-2.6685091113843331</v>
      </c>
    </row>
    <row r="8" spans="1:11">
      <c r="A8" t="str">
        <f>_raw_predictions_!A8</f>
        <v>Max Christie</v>
      </c>
      <c r="B8">
        <f>(_raw_predictions_!B8*(1-_raw_predictions_!$M8*'Score Dashboard'!$B$2) + 'Score Dashboard'!$B$2*_raw_predictions_!$M8*_coefficients_!B$12- _coefficients_!B$2)/INDEX(_coefficients_!B$7:B$9,MATCH('Score Dashboard'!$B$1,_coefficients_!$A$7:$A$9,0))</f>
        <v>-0.87525985787058425</v>
      </c>
      <c r="C8">
        <f>(_raw_predictions_!C8*(1-_raw_predictions_!$M8*'Score Dashboard'!$B$2) + 'Score Dashboard'!$B$2*_raw_predictions_!$M8*_coefficients_!C$12- _coefficients_!C$2)/INDEX(_coefficients_!C$7:C$9,MATCH('Score Dashboard'!$B$1,_coefficients_!$A$7:$A$9,0))</f>
        <v>-0.79979604392523906</v>
      </c>
      <c r="D8">
        <f>(_raw_predictions_!D8*(1-_raw_predictions_!$M8*'Score Dashboard'!$B$2) + 'Score Dashboard'!$B$2*_raw_predictions_!$M8*_coefficients_!D$12- _coefficients_!D$2)/INDEX(_coefficients_!D$7:D$9,MATCH('Score Dashboard'!$B$1,_coefficients_!$A$7:$A$9,0))</f>
        <v>-0.75226862358785129</v>
      </c>
      <c r="E8">
        <f>(_raw_predictions_!E8*(1-_raw_predictions_!$M8*'Score Dashboard'!$B$2) + 'Score Dashboard'!$B$2*_raw_predictions_!$M8*_coefficients_!E$12- _coefficients_!E$2)/INDEX(_coefficients_!E$7:E$9,MATCH('Score Dashboard'!$B$1,_coefficients_!$A$7:$A$9,0))</f>
        <v>-0.56933683870711138</v>
      </c>
      <c r="F8">
        <f>(_raw_predictions_!F8*(1-_raw_predictions_!$M8*'Score Dashboard'!$B$2) + 'Score Dashboard'!$B$2*_raw_predictions_!$M8*_coefficients_!F$12- _coefficients_!F$2)/INDEX(_coefficients_!F$7:F$9,MATCH('Score Dashboard'!$B$1,_coefficients_!$A$7:$A$9,0))</f>
        <v>-0.47882179128443081</v>
      </c>
      <c r="G8">
        <f>(_raw_predictions_!G8*(1-_raw_predictions_!$M8*'Score Dashboard'!$B$2) + 'Score Dashboard'!$B$2*_raw_predictions_!$M8*_coefficients_!G$12- _coefficients_!G$2)/INDEX(_coefficients_!G$7:G$9,MATCH('Score Dashboard'!$B$1,_coefficients_!$A$7:$A$9,0))</f>
        <v>-0.43166017290247755</v>
      </c>
      <c r="H8">
        <f>(_coefficients_!H$2 - _raw_predictions_!H8*(1-_raw_predictions_!$M8*'Score Dashboard'!$B$2) - _raw_predictions_!$M8*'Score Dashboard'!$B$2*_coefficients_!H$12)/INDEX(_coefficients_!H$7:H$9,MATCH('Score Dashboard'!$B$1,_coefficients_!$A$7:$A$9,0))</f>
        <v>0.77059297937521787</v>
      </c>
      <c r="I8">
        <f>(1-_raw_predictions_!$M8*'Score Dashboard'!$B$2) * _raw_predictions_!I8/_coefficients_!L$2 * (_raw_predictions_!J8-_coefficients_!I$2)/INDEX(_coefficients_!I$7:I$9,MATCH('Score Dashboard'!$B$1,_coefficients_!$A$7:$A$9,0))</f>
        <v>-4.5037769025258245E-2</v>
      </c>
      <c r="J8">
        <f>(1-_raw_predictions_!$M8*'Score Dashboard'!$B$2) * _raw_predictions_!K8/_coefficients_!M$2 * (_raw_predictions_!L8-_coefficients_!J$2)/INDEX(_coefficients_!J$7:J$9,MATCH('Score Dashboard'!$B$1,_coefficients_!$A$7:$A$9,0))</f>
        <v>-0.10075284002923028</v>
      </c>
      <c r="K8">
        <f t="shared" si="0"/>
        <v>-3.2823409579569653</v>
      </c>
    </row>
    <row r="9" spans="1:11">
      <c r="A9" t="str">
        <f>_raw_predictions_!A9</f>
        <v>Max Strus</v>
      </c>
      <c r="B9">
        <f>(_raw_predictions_!B9*(1-_raw_predictions_!$M9*'Score Dashboard'!$B$2) + 'Score Dashboard'!$B$2*_raw_predictions_!$M9*_coefficients_!B$12- _coefficients_!B$2)/INDEX(_coefficients_!B$7:B$9,MATCH('Score Dashboard'!$B$1,_coefficients_!$A$7:$A$9,0))</f>
        <v>-0.46017178382242707</v>
      </c>
      <c r="C9">
        <f>(_raw_predictions_!C9*(1-_raw_predictions_!$M9*'Score Dashboard'!$B$2) + 'Score Dashboard'!$B$2*_raw_predictions_!$M9*_coefficients_!C$12- _coefficients_!C$2)/INDEX(_coefficients_!C$7:C$9,MATCH('Score Dashboard'!$B$1,_coefficients_!$A$7:$A$9,0))</f>
        <v>-0.68224823167245308</v>
      </c>
      <c r="D9">
        <f>(_raw_predictions_!D9*(1-_raw_predictions_!$M9*'Score Dashboard'!$B$2) + 'Score Dashboard'!$B$2*_raw_predictions_!$M9*_coefficients_!D$12- _coefficients_!D$2)/INDEX(_coefficients_!D$7:D$9,MATCH('Score Dashboard'!$B$1,_coefficients_!$A$7:$A$9,0))</f>
        <v>-0.47072293689938438</v>
      </c>
      <c r="E9">
        <f>(_raw_predictions_!E9*(1-_raw_predictions_!$M9*'Score Dashboard'!$B$2) + 'Score Dashboard'!$B$2*_raw_predictions_!$M9*_coefficients_!E$12- _coefficients_!E$2)/INDEX(_coefficients_!E$7:E$9,MATCH('Score Dashboard'!$B$1,_coefficients_!$A$7:$A$9,0))</f>
        <v>-0.43598465521369228</v>
      </c>
      <c r="F9">
        <f>(_raw_predictions_!F9*(1-_raw_predictions_!$M9*'Score Dashboard'!$B$2) + 'Score Dashboard'!$B$2*_raw_predictions_!$M9*_coefficients_!F$12- _coefficients_!F$2)/INDEX(_coefficients_!F$7:F$9,MATCH('Score Dashboard'!$B$1,_coefficients_!$A$7:$A$9,0))</f>
        <v>-0.58465894461005796</v>
      </c>
      <c r="G9">
        <f>(_raw_predictions_!G9*(1-_raw_predictions_!$M9*'Score Dashboard'!$B$2) + 'Score Dashboard'!$B$2*_raw_predictions_!$M9*_coefficients_!G$12- _coefficients_!G$2)/INDEX(_coefficients_!G$7:G$9,MATCH('Score Dashboard'!$B$1,_coefficients_!$A$7:$A$9,0))</f>
        <v>0.40242047287459554</v>
      </c>
      <c r="H9">
        <f>(_coefficients_!H$2 - _raw_predictions_!H9*(1-_raw_predictions_!$M9*'Score Dashboard'!$B$2) - _raw_predictions_!$M9*'Score Dashboard'!$B$2*_coefficients_!H$12)/INDEX(_coefficients_!H$7:H$9,MATCH('Score Dashboard'!$B$1,_coefficients_!$A$7:$A$9,0))</f>
        <v>0.66537653200345936</v>
      </c>
      <c r="I9">
        <f>(1-_raw_predictions_!$M9*'Score Dashboard'!$B$2) * _raw_predictions_!I9/_coefficients_!L$2 * (_raw_predictions_!J9-_coefficients_!I$2)/INDEX(_coefficients_!I$7:I$9,MATCH('Score Dashboard'!$B$1,_coefficients_!$A$7:$A$9,0))</f>
        <v>3.3697948926788408E-2</v>
      </c>
      <c r="J9">
        <f>(1-_raw_predictions_!$M9*'Score Dashboard'!$B$2) * _raw_predictions_!K9/_coefficients_!M$2 * (_raw_predictions_!L9-_coefficients_!J$2)/INDEX(_coefficients_!J$7:J$9,MATCH('Score Dashboard'!$B$1,_coefficients_!$A$7:$A$9,0))</f>
        <v>-0.39481766187856449</v>
      </c>
      <c r="K9">
        <f t="shared" si="0"/>
        <v>-1.9271092602917359</v>
      </c>
    </row>
    <row r="10" spans="1:11">
      <c r="A10" t="str">
        <f>_raw_predictions_!A10</f>
        <v>McKinley Wright IV</v>
      </c>
      <c r="B10">
        <f>(_raw_predictions_!B10*(1-_raw_predictions_!$M10*'Score Dashboard'!$B$2) + 'Score Dashboard'!$B$2*_raw_predictions_!$M10*_coefficients_!B$12- _coefficients_!B$2)/INDEX(_coefficients_!B$7:B$9,MATCH('Score Dashboard'!$B$1,_coefficients_!$A$7:$A$9,0))</f>
        <v>-0.87083271422686903</v>
      </c>
      <c r="C10">
        <f>(_raw_predictions_!C10*(1-_raw_predictions_!$M10*'Score Dashboard'!$B$2) + 'Score Dashboard'!$B$2*_raw_predictions_!$M10*_coefficients_!C$12- _coefficients_!C$2)/INDEX(_coefficients_!C$7:C$9,MATCH('Score Dashboard'!$B$1,_coefficients_!$A$7:$A$9,0))</f>
        <v>-0.80577061611290302</v>
      </c>
      <c r="D10">
        <f>(_raw_predictions_!D10*(1-_raw_predictions_!$M10*'Score Dashboard'!$B$2) + 'Score Dashboard'!$B$2*_raw_predictions_!$M10*_coefficients_!D$12- _coefficients_!D$2)/INDEX(_coefficients_!D$7:D$9,MATCH('Score Dashboard'!$B$1,_coefficients_!$A$7:$A$9,0))</f>
        <v>-0.51100491627941058</v>
      </c>
      <c r="E10">
        <f>(_raw_predictions_!E10*(1-_raw_predictions_!$M10*'Score Dashboard'!$B$2) + 'Score Dashboard'!$B$2*_raw_predictions_!$M10*_coefficients_!E$12- _coefficients_!E$2)/INDEX(_coefficients_!E$7:E$9,MATCH('Score Dashboard'!$B$1,_coefficients_!$A$7:$A$9,0))</f>
        <v>-0.45726328533898536</v>
      </c>
      <c r="F10">
        <f>(_raw_predictions_!F10*(1-_raw_predictions_!$M10*'Score Dashboard'!$B$2) + 'Score Dashboard'!$B$2*_raw_predictions_!$M10*_coefficients_!F$12- _coefficients_!F$2)/INDEX(_coefficients_!F$7:F$9,MATCH('Score Dashboard'!$B$1,_coefficients_!$A$7:$A$9,0))</f>
        <v>-0.46061513812350119</v>
      </c>
      <c r="G10">
        <f>(_raw_predictions_!G10*(1-_raw_predictions_!$M10*'Score Dashboard'!$B$2) + 'Score Dashboard'!$B$2*_raw_predictions_!$M10*_coefficients_!G$12- _coefficients_!G$2)/INDEX(_coefficients_!G$7:G$9,MATCH('Score Dashboard'!$B$1,_coefficients_!$A$7:$A$9,0))</f>
        <v>-0.57379187617808436</v>
      </c>
      <c r="H10">
        <f>(_coefficients_!H$2 - _raw_predictions_!H10*(1-_raw_predictions_!$M10*'Score Dashboard'!$B$2) - _raw_predictions_!$M10*'Score Dashboard'!$B$2*_coefficients_!H$12)/INDEX(_coefficients_!H$7:H$9,MATCH('Score Dashboard'!$B$1,_coefficients_!$A$7:$A$9,0))</f>
        <v>0.60079807269984375</v>
      </c>
      <c r="I10">
        <f>(1-_raw_predictions_!$M10*'Score Dashboard'!$B$2) * _raw_predictions_!I10/_coefficients_!L$2 * (_raw_predictions_!J10-_coefficients_!I$2)/INDEX(_coefficients_!I$7:I$9,MATCH('Score Dashboard'!$B$1,_coefficients_!$A$7:$A$9,0))</f>
        <v>-3.2386181222914839E-2</v>
      </c>
      <c r="J10">
        <f>(1-_raw_predictions_!$M10*'Score Dashboard'!$B$2) * _raw_predictions_!K10/_coefficients_!M$2 * (_raw_predictions_!L10-_coefficients_!J$2)/INDEX(_coefficients_!J$7:J$9,MATCH('Score Dashboard'!$B$1,_coefficients_!$A$7:$A$9,0))</f>
        <v>-2.0770881540926291E-2</v>
      </c>
      <c r="K10">
        <f t="shared" si="0"/>
        <v>-3.1316375363237512</v>
      </c>
    </row>
    <row r="11" spans="1:11">
      <c r="A11" t="str">
        <f>_raw_predictions_!A11</f>
        <v>Mfiondu Kabengele</v>
      </c>
      <c r="B11">
        <f>(_raw_predictions_!B11*(1-_raw_predictions_!$M11*'Score Dashboard'!$B$2) + 'Score Dashboard'!$B$2*_raw_predictions_!$M11*_coefficients_!B$12- _coefficients_!B$2)/INDEX(_coefficients_!B$7:B$9,MATCH('Score Dashboard'!$B$1,_coefficients_!$A$7:$A$9,0))</f>
        <v>-0.87736956520509757</v>
      </c>
      <c r="C11">
        <f>(_raw_predictions_!C11*(1-_raw_predictions_!$M11*'Score Dashboard'!$B$2) + 'Score Dashboard'!$B$2*_raw_predictions_!$M11*_coefficients_!C$12- _coefficients_!C$2)/INDEX(_coefficients_!C$7:C$9,MATCH('Score Dashboard'!$B$1,_coefficients_!$A$7:$A$9,0))</f>
        <v>-0.68838064439180424</v>
      </c>
      <c r="D11">
        <f>(_raw_predictions_!D11*(1-_raw_predictions_!$M11*'Score Dashboard'!$B$2) + 'Score Dashboard'!$B$2*_raw_predictions_!$M11*_coefficients_!D$12- _coefficients_!D$2)/INDEX(_coefficients_!D$7:D$9,MATCH('Score Dashboard'!$B$1,_coefficients_!$A$7:$A$9,0))</f>
        <v>-0.72037818211045834</v>
      </c>
      <c r="E11">
        <f>(_raw_predictions_!E11*(1-_raw_predictions_!$M11*'Score Dashboard'!$B$2) + 'Score Dashboard'!$B$2*_raw_predictions_!$M11*_coefficients_!E$12- _coefficients_!E$2)/INDEX(_coefficients_!E$7:E$9,MATCH('Score Dashboard'!$B$1,_coefficients_!$A$7:$A$9,0))</f>
        <v>-0.5330316338278539</v>
      </c>
      <c r="F11">
        <f>(_raw_predictions_!F11*(1-_raw_predictions_!$M11*'Score Dashboard'!$B$2) + 'Score Dashboard'!$B$2*_raw_predictions_!$M11*_coefficients_!F$12- _coefficients_!F$2)/INDEX(_coefficients_!F$7:F$9,MATCH('Score Dashboard'!$B$1,_coefficients_!$A$7:$A$9,0))</f>
        <v>-0.40312179795596131</v>
      </c>
      <c r="G11">
        <f>(_raw_predictions_!G11*(1-_raw_predictions_!$M11*'Score Dashboard'!$B$2) + 'Score Dashboard'!$B$2*_raw_predictions_!$M11*_coefficients_!G$12- _coefficients_!G$2)/INDEX(_coefficients_!G$7:G$9,MATCH('Score Dashboard'!$B$1,_coefficients_!$A$7:$A$9,0))</f>
        <v>-0.53330633675369932</v>
      </c>
      <c r="H11">
        <f>(_coefficients_!H$2 - _raw_predictions_!H11*(1-_raw_predictions_!$M11*'Score Dashboard'!$B$2) - _raw_predictions_!$M11*'Score Dashboard'!$B$2*_coefficients_!H$12)/INDEX(_coefficients_!H$7:H$9,MATCH('Score Dashboard'!$B$1,_coefficients_!$A$7:$A$9,0))</f>
        <v>0.69654375253749989</v>
      </c>
      <c r="I11">
        <f>(1-_raw_predictions_!$M11*'Score Dashboard'!$B$2) * _raw_predictions_!I11/_coefficients_!L$2 * (_raw_predictions_!J11-_coefficients_!I$2)/INDEX(_coefficients_!I$7:I$9,MATCH('Score Dashboard'!$B$1,_coefficients_!$A$7:$A$9,0))</f>
        <v>-1.4960099257862392E-2</v>
      </c>
      <c r="J11">
        <f>(1-_raw_predictions_!$M11*'Score Dashboard'!$B$2) * _raw_predictions_!K11/_coefficients_!M$2 * (_raw_predictions_!L11-_coefficients_!J$2)/INDEX(_coefficients_!J$7:J$9,MATCH('Score Dashboard'!$B$1,_coefficients_!$A$7:$A$9,0))</f>
        <v>-2.805538113240677E-2</v>
      </c>
      <c r="K11">
        <f t="shared" si="0"/>
        <v>-3.1020598880976435</v>
      </c>
    </row>
    <row r="12" spans="1:11">
      <c r="A12" t="str">
        <f>_raw_predictions_!A12</f>
        <v>Micah Potter</v>
      </c>
      <c r="B12">
        <f>(_raw_predictions_!B12*(1-_raw_predictions_!$M12*'Score Dashboard'!$B$2) + 'Score Dashboard'!$B$2*_raw_predictions_!$M12*_coefficients_!B$12- _coefficients_!B$2)/INDEX(_coefficients_!B$7:B$9,MATCH('Score Dashboard'!$B$1,_coefficients_!$A$7:$A$9,0))</f>
        <v>-0.93776153544637675</v>
      </c>
      <c r="C12">
        <f>(_raw_predictions_!C12*(1-_raw_predictions_!$M12*'Score Dashboard'!$B$2) + 'Score Dashboard'!$B$2*_raw_predictions_!$M12*_coefficients_!C$12- _coefficients_!C$2)/INDEX(_coefficients_!C$7:C$9,MATCH('Score Dashboard'!$B$1,_coefficients_!$A$7:$A$9,0))</f>
        <v>-0.67036730590445515</v>
      </c>
      <c r="D12">
        <f>(_raw_predictions_!D12*(1-_raw_predictions_!$M12*'Score Dashboard'!$B$2) + 'Score Dashboard'!$B$2*_raw_predictions_!$M12*_coefficients_!D$12- _coefficients_!D$2)/INDEX(_coefficients_!D$7:D$9,MATCH('Score Dashboard'!$B$1,_coefficients_!$A$7:$A$9,0))</f>
        <v>-0.79795025575441358</v>
      </c>
      <c r="E12">
        <f>(_raw_predictions_!E12*(1-_raw_predictions_!$M12*'Score Dashboard'!$B$2) + 'Score Dashboard'!$B$2*_raw_predictions_!$M12*_coefficients_!E$12- _coefficients_!E$2)/INDEX(_coefficients_!E$7:E$9,MATCH('Score Dashboard'!$B$1,_coefficients_!$A$7:$A$9,0))</f>
        <v>-0.68381994378881406</v>
      </c>
      <c r="F12">
        <f>(_raw_predictions_!F12*(1-_raw_predictions_!$M12*'Score Dashboard'!$B$2) + 'Score Dashboard'!$B$2*_raw_predictions_!$M12*_coefficients_!F$12- _coefficients_!F$2)/INDEX(_coefficients_!F$7:F$9,MATCH('Score Dashboard'!$B$1,_coefficients_!$A$7:$A$9,0))</f>
        <v>-0.42362877418896761</v>
      </c>
      <c r="G12">
        <f>(_raw_predictions_!G12*(1-_raw_predictions_!$M12*'Score Dashboard'!$B$2) + 'Score Dashboard'!$B$2*_raw_predictions_!$M12*_coefficients_!G$12- _coefficients_!G$2)/INDEX(_coefficients_!G$7:G$9,MATCH('Score Dashboard'!$B$1,_coefficients_!$A$7:$A$9,0))</f>
        <v>-0.6003899774861915</v>
      </c>
      <c r="H12">
        <f>(_coefficients_!H$2 - _raw_predictions_!H12*(1-_raw_predictions_!$M12*'Score Dashboard'!$B$2) - _raw_predictions_!$M12*'Score Dashboard'!$B$2*_coefficients_!H$12)/INDEX(_coefficients_!H$7:H$9,MATCH('Score Dashboard'!$B$1,_coefficients_!$A$7:$A$9,0))</f>
        <v>0.80499199515141073</v>
      </c>
      <c r="I12">
        <f>(1-_raw_predictions_!$M12*'Score Dashboard'!$B$2) * _raw_predictions_!I12/_coefficients_!L$2 * (_raw_predictions_!J12-_coefficients_!I$2)/INDEX(_coefficients_!I$7:I$9,MATCH('Score Dashboard'!$B$1,_coefficients_!$A$7:$A$9,0))</f>
        <v>-3.9376529089971662E-2</v>
      </c>
      <c r="J12">
        <f>(1-_raw_predictions_!$M12*'Score Dashboard'!$B$2) * _raw_predictions_!K12/_coefficients_!M$2 * (_raw_predictions_!L12-_coefficients_!J$2)/INDEX(_coefficients_!J$7:J$9,MATCH('Score Dashboard'!$B$1,_coefficients_!$A$7:$A$9,0))</f>
        <v>1.1472698048138608E-2</v>
      </c>
      <c r="K12">
        <f t="shared" si="0"/>
        <v>-3.336829628459641</v>
      </c>
    </row>
    <row r="13" spans="1:11">
      <c r="A13" t="str">
        <f>_raw_predictions_!A13</f>
        <v>Matthew Dellavedova</v>
      </c>
      <c r="B13">
        <f>(_raw_predictions_!B13*(1-_raw_predictions_!$M13*'Score Dashboard'!$B$2) + 'Score Dashboard'!$B$2*_raw_predictions_!$M13*_coefficients_!B$12- _coefficients_!B$2)/INDEX(_coefficients_!B$7:B$9,MATCH('Score Dashboard'!$B$1,_coefficients_!$A$7:$A$9,0))</f>
        <v>-0.99434575657929969</v>
      </c>
      <c r="C13">
        <f>(_raw_predictions_!C13*(1-_raw_predictions_!$M13*'Score Dashboard'!$B$2) + 'Score Dashboard'!$B$2*_raw_predictions_!$M13*_coefficients_!C$12- _coefficients_!C$2)/INDEX(_coefficients_!C$7:C$9,MATCH('Score Dashboard'!$B$1,_coefficients_!$A$7:$A$9,0))</f>
        <v>-0.90728098900727283</v>
      </c>
      <c r="D13">
        <f>(_raw_predictions_!D13*(1-_raw_predictions_!$M13*'Score Dashboard'!$B$2) + 'Score Dashboard'!$B$2*_raw_predictions_!$M13*_coefficients_!D$12- _coefficients_!D$2)/INDEX(_coefficients_!D$7:D$9,MATCH('Score Dashboard'!$B$1,_coefficients_!$A$7:$A$9,0))</f>
        <v>-0.52656027916042691</v>
      </c>
      <c r="E13">
        <f>(_raw_predictions_!E13*(1-_raw_predictions_!$M13*'Score Dashboard'!$B$2) + 'Score Dashboard'!$B$2*_raw_predictions_!$M13*_coefficients_!E$12- _coefficients_!E$2)/INDEX(_coefficients_!E$7:E$9,MATCH('Score Dashboard'!$B$1,_coefficients_!$A$7:$A$9,0))</f>
        <v>-0.62186046387880289</v>
      </c>
      <c r="F13">
        <f>(_raw_predictions_!F13*(1-_raw_predictions_!$M13*'Score Dashboard'!$B$2) + 'Score Dashboard'!$B$2*_raw_predictions_!$M13*_coefficients_!F$12- _coefficients_!F$2)/INDEX(_coefficients_!F$7:F$9,MATCH('Score Dashboard'!$B$1,_coefficients_!$A$7:$A$9,0))</f>
        <v>-0.55263014826269319</v>
      </c>
      <c r="G13">
        <f>(_raw_predictions_!G13*(1-_raw_predictions_!$M13*'Score Dashboard'!$B$2) + 'Score Dashboard'!$B$2*_raw_predictions_!$M13*_coefficients_!G$12- _coefficients_!G$2)/INDEX(_coefficients_!G$7:G$9,MATCH('Score Dashboard'!$B$1,_coefficients_!$A$7:$A$9,0))</f>
        <v>-0.63741079538661738</v>
      </c>
      <c r="H13">
        <f>(_coefficients_!H$2 - _raw_predictions_!H13*(1-_raw_predictions_!$M13*'Score Dashboard'!$B$2) - _raw_predictions_!$M13*'Score Dashboard'!$B$2*_coefficients_!H$12)/INDEX(_coefficients_!H$7:H$9,MATCH('Score Dashboard'!$B$1,_coefficients_!$A$7:$A$9,0))</f>
        <v>0.74261705433316139</v>
      </c>
      <c r="I13">
        <f>(1-_raw_predictions_!$M13*'Score Dashboard'!$B$2) * _raw_predictions_!I13/_coefficients_!L$2 * (_raw_predictions_!J13-_coefficients_!I$2)/INDEX(_coefficients_!I$7:I$9,MATCH('Score Dashboard'!$B$1,_coefficients_!$A$7:$A$9,0))</f>
        <v>-5.1229901472985492E-3</v>
      </c>
      <c r="J13">
        <f>(1-_raw_predictions_!$M13*'Score Dashboard'!$B$2) * _raw_predictions_!K13/_coefficients_!M$2 * (_raw_predictions_!L13-_coefficients_!J$2)/INDEX(_coefficients_!J$7:J$9,MATCH('Score Dashboard'!$B$1,_coefficients_!$A$7:$A$9,0))</f>
        <v>-8.2246377318902067E-2</v>
      </c>
      <c r="K13">
        <f t="shared" si="0"/>
        <v>-3.5848407454081519</v>
      </c>
    </row>
    <row r="14" spans="1:11">
      <c r="A14" t="str">
        <f>_raw_predictions_!A14</f>
        <v>Luke Kennard</v>
      </c>
      <c r="B14">
        <f>(_raw_predictions_!B14*(1-_raw_predictions_!$M14*'Score Dashboard'!$B$2) + 'Score Dashboard'!$B$2*_raw_predictions_!$M14*_coefficients_!B$12- _coefficients_!B$2)/INDEX(_coefficients_!B$7:B$9,MATCH('Score Dashboard'!$B$1,_coefficients_!$A$7:$A$9,0))</f>
        <v>-0.54185941292822071</v>
      </c>
      <c r="C14">
        <f>(_raw_predictions_!C14*(1-_raw_predictions_!$M14*'Score Dashboard'!$B$2) + 'Score Dashboard'!$B$2*_raw_predictions_!$M14*_coefficients_!C$12- _coefficients_!C$2)/INDEX(_coefficients_!C$7:C$9,MATCH('Score Dashboard'!$B$1,_coefficients_!$A$7:$A$9,0))</f>
        <v>-0.70556241979884393</v>
      </c>
      <c r="D14">
        <f>(_raw_predictions_!D14*(1-_raw_predictions_!$M14*'Score Dashboard'!$B$2) + 'Score Dashboard'!$B$2*_raw_predictions_!$M14*_coefficients_!D$12- _coefficients_!D$2)/INDEX(_coefficients_!D$7:D$9,MATCH('Score Dashboard'!$B$1,_coefficients_!$A$7:$A$9,0))</f>
        <v>-0.59126837767538687</v>
      </c>
      <c r="E14">
        <f>(_raw_predictions_!E14*(1-_raw_predictions_!$M14*'Score Dashboard'!$B$2) + 'Score Dashboard'!$B$2*_raw_predictions_!$M14*_coefficients_!E$12- _coefficients_!E$2)/INDEX(_coefficients_!E$7:E$9,MATCH('Score Dashboard'!$B$1,_coefficients_!$A$7:$A$9,0))</f>
        <v>-0.43015185093312391</v>
      </c>
      <c r="F14">
        <f>(_raw_predictions_!F14*(1-_raw_predictions_!$M14*'Score Dashboard'!$B$2) + 'Score Dashboard'!$B$2*_raw_predictions_!$M14*_coefficients_!F$12- _coefficients_!F$2)/INDEX(_coefficients_!F$7:F$9,MATCH('Score Dashboard'!$B$1,_coefficients_!$A$7:$A$9,0))</f>
        <v>-0.57421585672726316</v>
      </c>
      <c r="G14">
        <f>(_raw_predictions_!G14*(1-_raw_predictions_!$M14*'Score Dashboard'!$B$2) + 'Score Dashboard'!$B$2*_raw_predictions_!$M14*_coefficients_!G$12- _coefficients_!G$2)/INDEX(_coefficients_!G$7:G$9,MATCH('Score Dashboard'!$B$1,_coefficients_!$A$7:$A$9,0))</f>
        <v>0.18364091696406212</v>
      </c>
      <c r="H14">
        <f>(_coefficients_!H$2 - _raw_predictions_!H14*(1-_raw_predictions_!$M14*'Score Dashboard'!$B$2) - _raw_predictions_!$M14*'Score Dashboard'!$B$2*_coefficients_!H$12)/INDEX(_coefficients_!H$7:H$9,MATCH('Score Dashboard'!$B$1,_coefficients_!$A$7:$A$9,0))</f>
        <v>0.64018536498991729</v>
      </c>
      <c r="I14">
        <f>(1-_raw_predictions_!$M14*'Score Dashboard'!$B$2) * _raw_predictions_!I14/_coefficients_!L$2 * (_raw_predictions_!J14-_coefficients_!I$2)/INDEX(_coefficients_!I$7:I$9,MATCH('Score Dashboard'!$B$1,_coefficients_!$A$7:$A$9,0))</f>
        <v>7.8791989086713796E-2</v>
      </c>
      <c r="J14">
        <f>(1-_raw_predictions_!$M14*'Score Dashboard'!$B$2) * _raw_predictions_!K14/_coefficients_!M$2 * (_raw_predictions_!L14-_coefficients_!J$2)/INDEX(_coefficients_!J$7:J$9,MATCH('Score Dashboard'!$B$1,_coefficients_!$A$7:$A$9,0))</f>
        <v>-9.5661478971063432E-2</v>
      </c>
      <c r="K14">
        <f t="shared" si="0"/>
        <v>-2.0361011259932091</v>
      </c>
    </row>
    <row r="15" spans="1:11">
      <c r="A15" t="str">
        <f>_raw_predictions_!A15</f>
        <v>Mamadi Diakite</v>
      </c>
      <c r="B15">
        <f>(_raw_predictions_!B15*(1-_raw_predictions_!$M15*'Score Dashboard'!$B$2) + 'Score Dashboard'!$B$2*_raw_predictions_!$M15*_coefficients_!B$12- _coefficients_!B$2)/INDEX(_coefficients_!B$7:B$9,MATCH('Score Dashboard'!$B$1,_coefficients_!$A$7:$A$9,0))</f>
        <v>-0.95575953263835833</v>
      </c>
      <c r="C15">
        <f>(_raw_predictions_!C15*(1-_raw_predictions_!$M15*'Score Dashboard'!$B$2) + 'Score Dashboard'!$B$2*_raw_predictions_!$M15*_coefficients_!C$12- _coefficients_!C$2)/INDEX(_coefficients_!C$7:C$9,MATCH('Score Dashboard'!$B$1,_coefficients_!$A$7:$A$9,0))</f>
        <v>-0.66597430435412464</v>
      </c>
      <c r="D15">
        <f>(_raw_predictions_!D15*(1-_raw_predictions_!$M15*'Score Dashboard'!$B$2) + 'Score Dashboard'!$B$2*_raw_predictions_!$M15*_coefficients_!D$12- _coefficients_!D$2)/INDEX(_coefficients_!D$7:D$9,MATCH('Score Dashboard'!$B$1,_coefficients_!$A$7:$A$9,0))</f>
        <v>-0.80674084522806644</v>
      </c>
      <c r="E15">
        <f>(_raw_predictions_!E15*(1-_raw_predictions_!$M15*'Score Dashboard'!$B$2) + 'Score Dashboard'!$B$2*_raw_predictions_!$M15*_coefficients_!E$12- _coefficients_!E$2)/INDEX(_coefficients_!E$7:E$9,MATCH('Score Dashboard'!$B$1,_coefficients_!$A$7:$A$9,0))</f>
        <v>-0.68898402328729158</v>
      </c>
      <c r="F15">
        <f>(_raw_predictions_!F15*(1-_raw_predictions_!$M15*'Score Dashboard'!$B$2) + 'Score Dashboard'!$B$2*_raw_predictions_!$M15*_coefficients_!F$12- _coefficients_!F$2)/INDEX(_coefficients_!F$7:F$9,MATCH('Score Dashboard'!$B$1,_coefficients_!$A$7:$A$9,0))</f>
        <v>-0.2620853759399433</v>
      </c>
      <c r="G15">
        <f>(_raw_predictions_!G15*(1-_raw_predictions_!$M15*'Score Dashboard'!$B$2) + 'Score Dashboard'!$B$2*_raw_predictions_!$M15*_coefficients_!G$12- _coefficients_!G$2)/INDEX(_coefficients_!G$7:G$9,MATCH('Score Dashboard'!$B$1,_coefficients_!$A$7:$A$9,0))</f>
        <v>-0.65344694712064511</v>
      </c>
      <c r="H15">
        <f>(_coefficients_!H$2 - _raw_predictions_!H15*(1-_raw_predictions_!$M15*'Score Dashboard'!$B$2) - _raw_predictions_!$M15*'Score Dashboard'!$B$2*_coefficients_!H$12)/INDEX(_coefficients_!H$7:H$9,MATCH('Score Dashboard'!$B$1,_coefficients_!$A$7:$A$9,0))</f>
        <v>0.74950684571826676</v>
      </c>
      <c r="I15">
        <f>(1-_raw_predictions_!$M15*'Score Dashboard'!$B$2) * _raw_predictions_!I15/_coefficients_!L$2 * (_raw_predictions_!J15-_coefficients_!I$2)/INDEX(_coefficients_!I$7:I$9,MATCH('Score Dashboard'!$B$1,_coefficients_!$A$7:$A$9,0))</f>
        <v>-4.5390400841820389E-2</v>
      </c>
      <c r="J15">
        <f>(1-_raw_predictions_!$M15*'Score Dashboard'!$B$2) * _raw_predictions_!K15/_coefficients_!M$2 * (_raw_predictions_!L15-_coefficients_!J$2)/INDEX(_coefficients_!J$7:J$9,MATCH('Score Dashboard'!$B$1,_coefficients_!$A$7:$A$9,0))</f>
        <v>-2.1714882495169778E-2</v>
      </c>
      <c r="K15">
        <f t="shared" si="0"/>
        <v>-3.3505894661871527</v>
      </c>
    </row>
    <row r="16" spans="1:11">
      <c r="A16" t="str">
        <f>_raw_predictions_!A16</f>
        <v>Markelle Fultz</v>
      </c>
      <c r="B16">
        <f>(_raw_predictions_!B16*(1-_raw_predictions_!$M16*'Score Dashboard'!$B$2) + 'Score Dashboard'!$B$2*_raw_predictions_!$M16*_coefficients_!B$12- _coefficients_!B$2)/INDEX(_coefficients_!B$7:B$9,MATCH('Score Dashboard'!$B$1,_coefficients_!$A$7:$A$9,0))</f>
        <v>-8.4822308745585454E-2</v>
      </c>
      <c r="C16">
        <f>(_raw_predictions_!C16*(1-_raw_predictions_!$M16*'Score Dashboard'!$B$2) + 'Score Dashboard'!$B$2*_raw_predictions_!$M16*_coefficients_!C$12- _coefficients_!C$2)/INDEX(_coefficients_!C$7:C$9,MATCH('Score Dashboard'!$B$1,_coefficients_!$A$7:$A$9,0))</f>
        <v>-0.41647658231828644</v>
      </c>
      <c r="D16">
        <f>(_raw_predictions_!D16*(1-_raw_predictions_!$M16*'Score Dashboard'!$B$2) + 'Score Dashboard'!$B$2*_raw_predictions_!$M16*_coefficients_!D$12- _coefficients_!D$2)/INDEX(_coefficients_!D$7:D$9,MATCH('Score Dashboard'!$B$1,_coefficients_!$A$7:$A$9,0))</f>
        <v>0.61715904784098863</v>
      </c>
      <c r="E16">
        <f>(_raw_predictions_!E16*(1-_raw_predictions_!$M16*'Score Dashboard'!$B$2) + 'Score Dashboard'!$B$2*_raw_predictions_!$M16*_coefficients_!E$12- _coefficients_!E$2)/INDEX(_coefficients_!E$7:E$9,MATCH('Score Dashboard'!$B$1,_coefficients_!$A$7:$A$9,0))</f>
        <v>0.47988292821213052</v>
      </c>
      <c r="F16">
        <f>(_raw_predictions_!F16*(1-_raw_predictions_!$M16*'Score Dashboard'!$B$2) + 'Score Dashboard'!$B$2*_raw_predictions_!$M16*_coefficients_!F$12- _coefficients_!F$2)/INDEX(_coefficients_!F$7:F$9,MATCH('Score Dashboard'!$B$1,_coefficients_!$A$7:$A$9,0))</f>
        <v>-0.2464145634735917</v>
      </c>
      <c r="G16">
        <f>(_raw_predictions_!G16*(1-_raw_predictions_!$M16*'Score Dashboard'!$B$2) + 'Score Dashboard'!$B$2*_raw_predictions_!$M16*_coefficients_!G$12- _coefficients_!G$2)/INDEX(_coefficients_!G$7:G$9,MATCH('Score Dashboard'!$B$1,_coefficients_!$A$7:$A$9,0))</f>
        <v>-0.49369960905140875</v>
      </c>
      <c r="H16">
        <f>(_coefficients_!H$2 - _raw_predictions_!H16*(1-_raw_predictions_!$M16*'Score Dashboard'!$B$2) - _raw_predictions_!$M16*'Score Dashboard'!$B$2*_coefficients_!H$12)/INDEX(_coefficients_!H$7:H$9,MATCH('Score Dashboard'!$B$1,_coefficients_!$A$7:$A$9,0))</f>
        <v>-0.28728076300198502</v>
      </c>
      <c r="I16">
        <f>(1-_raw_predictions_!$M16*'Score Dashboard'!$B$2) * _raw_predictions_!I16/_coefficients_!L$2 * (_raw_predictions_!J16-_coefficients_!I$2)/INDEX(_coefficients_!I$7:I$9,MATCH('Score Dashboard'!$B$1,_coefficients_!$A$7:$A$9,0))</f>
        <v>-6.196609119407253E-2</v>
      </c>
      <c r="J16">
        <f>(1-_raw_predictions_!$M16*'Score Dashboard'!$B$2) * _raw_predictions_!K16/_coefficients_!M$2 * (_raw_predictions_!L16-_coefficients_!J$2)/INDEX(_coefficients_!J$7:J$9,MATCH('Score Dashboard'!$B$1,_coefficients_!$A$7:$A$9,0))</f>
        <v>5.6952482400383371E-2</v>
      </c>
      <c r="K16">
        <f t="shared" si="0"/>
        <v>-0.43666545933142742</v>
      </c>
    </row>
    <row r="17" spans="1:11">
      <c r="A17" t="str">
        <f>_raw_predictions_!A17</f>
        <v>Mark Williams</v>
      </c>
      <c r="B17">
        <f>(_raw_predictions_!B17*(1-_raw_predictions_!$M17*'Score Dashboard'!$B$2) + 'Score Dashboard'!$B$2*_raw_predictions_!$M17*_coefficients_!B$12- _coefficients_!B$2)/INDEX(_coefficients_!B$7:B$9,MATCH('Score Dashboard'!$B$1,_coefficients_!$A$7:$A$9,0))</f>
        <v>-0.5925354011155658</v>
      </c>
      <c r="C17">
        <f>(_raw_predictions_!C17*(1-_raw_predictions_!$M17*'Score Dashboard'!$B$2) + 'Score Dashboard'!$B$2*_raw_predictions_!$M17*_coefficients_!C$12- _coefficients_!C$2)/INDEX(_coefficients_!C$7:C$9,MATCH('Score Dashboard'!$B$1,_coefficients_!$A$7:$A$9,0))</f>
        <v>0.2689049971741182</v>
      </c>
      <c r="D17">
        <f>(_raw_predictions_!D17*(1-_raw_predictions_!$M17*'Score Dashboard'!$B$2) + 'Score Dashboard'!$B$2*_raw_predictions_!$M17*_coefficients_!D$12- _coefficients_!D$2)/INDEX(_coefficients_!D$7:D$9,MATCH('Score Dashboard'!$B$1,_coefficients_!$A$7:$A$9,0))</f>
        <v>-0.89507375353191276</v>
      </c>
      <c r="E17">
        <f>(_raw_predictions_!E17*(1-_raw_predictions_!$M17*'Score Dashboard'!$B$2) + 'Score Dashboard'!$B$2*_raw_predictions_!$M17*_coefficients_!E$12- _coefficients_!E$2)/INDEX(_coefficients_!E$7:E$9,MATCH('Score Dashboard'!$B$1,_coefficients_!$A$7:$A$9,0))</f>
        <v>-0.32316530345929878</v>
      </c>
      <c r="F17">
        <f>(_raw_predictions_!F17*(1-_raw_predictions_!$M17*'Score Dashboard'!$B$2) + 'Score Dashboard'!$B$2*_raw_predictions_!$M17*_coefficients_!F$12- _coefficients_!F$2)/INDEX(_coefficients_!F$7:F$9,MATCH('Score Dashboard'!$B$1,_coefficients_!$A$7:$A$9,0))</f>
        <v>0.48433515072088756</v>
      </c>
      <c r="G17">
        <f>(_raw_predictions_!G17*(1-_raw_predictions_!$M17*'Score Dashboard'!$B$2) + 'Score Dashboard'!$B$2*_raw_predictions_!$M17*_coefficients_!G$12- _coefficients_!G$2)/INDEX(_coefficients_!G$7:G$9,MATCH('Score Dashboard'!$B$1,_coefficients_!$A$7:$A$9,0))</f>
        <v>-0.91946012658354859</v>
      </c>
      <c r="H17">
        <f>(_coefficients_!H$2 - _raw_predictions_!H17*(1-_raw_predictions_!$M17*'Score Dashboard'!$B$2) - _raw_predictions_!$M17*'Score Dashboard'!$B$2*_coefficients_!H$12)/INDEX(_coefficients_!H$7:H$9,MATCH('Score Dashboard'!$B$1,_coefficients_!$A$7:$A$9,0))</f>
        <v>0.56696311710143765</v>
      </c>
      <c r="I17">
        <f>(1-_raw_predictions_!$M17*'Score Dashboard'!$B$2) * _raw_predictions_!I17/_coefficients_!L$2 * (_raw_predictions_!J17-_coefficients_!I$2)/INDEX(_coefficients_!I$7:I$9,MATCH('Score Dashboard'!$B$1,_coefficients_!$A$7:$A$9,0))</f>
        <v>-0.27354791195374761</v>
      </c>
      <c r="J17">
        <f>(1-_raw_predictions_!$M17*'Score Dashboard'!$B$2) * _raw_predictions_!K17/_coefficients_!M$2 * (_raw_predictions_!L17-_coefficients_!J$2)/INDEX(_coefficients_!J$7:J$9,MATCH('Score Dashboard'!$B$1,_coefficients_!$A$7:$A$9,0))</f>
        <v>0.35312454443219765</v>
      </c>
      <c r="K17">
        <f t="shared" si="0"/>
        <v>-1.3304546872154326</v>
      </c>
    </row>
    <row r="18" spans="1:11">
      <c r="A18" t="str">
        <f>_raw_predictions_!A18</f>
        <v>Marcus Smart</v>
      </c>
      <c r="B18">
        <f>(_raw_predictions_!B18*(1-_raw_predictions_!$M18*'Score Dashboard'!$B$2) + 'Score Dashboard'!$B$2*_raw_predictions_!$M18*_coefficients_!B$12- _coefficients_!B$2)/INDEX(_coefficients_!B$7:B$9,MATCH('Score Dashboard'!$B$1,_coefficients_!$A$7:$A$9,0))</f>
        <v>-0.52192103791363231</v>
      </c>
      <c r="C18">
        <f>(_raw_predictions_!C18*(1-_raw_predictions_!$M18*'Score Dashboard'!$B$2) + 'Score Dashboard'!$B$2*_raw_predictions_!$M18*_coefficients_!C$12- _coefficients_!C$2)/INDEX(_coefficients_!C$7:C$9,MATCH('Score Dashboard'!$B$1,_coefficients_!$A$7:$A$9,0))</f>
        <v>-0.59358926358651865</v>
      </c>
      <c r="D18">
        <f>(_raw_predictions_!D18*(1-_raw_predictions_!$M18*'Score Dashboard'!$B$2) + 'Score Dashboard'!$B$2*_raw_predictions_!$M18*_coefficients_!D$12- _coefficients_!D$2)/INDEX(_coefficients_!D$7:D$9,MATCH('Score Dashboard'!$B$1,_coefficients_!$A$7:$A$9,0))</f>
        <v>0.49850562096218798</v>
      </c>
      <c r="E18">
        <f>(_raw_predictions_!E18*(1-_raw_predictions_!$M18*'Score Dashboard'!$B$2) + 'Score Dashboard'!$B$2*_raw_predictions_!$M18*_coefficients_!E$12- _coefficients_!E$2)/INDEX(_coefficients_!E$7:E$9,MATCH('Score Dashboard'!$B$1,_coefficients_!$A$7:$A$9,0))</f>
        <v>0.60527162506294041</v>
      </c>
      <c r="F18">
        <f>(_raw_predictions_!F18*(1-_raw_predictions_!$M18*'Score Dashboard'!$B$2) + 'Score Dashboard'!$B$2*_raw_predictions_!$M18*_coefficients_!F$12- _coefficients_!F$2)/INDEX(_coefficients_!F$7:F$9,MATCH('Score Dashboard'!$B$1,_coefficients_!$A$7:$A$9,0))</f>
        <v>-0.34967456656491319</v>
      </c>
      <c r="G18">
        <f>(_raw_predictions_!G18*(1-_raw_predictions_!$M18*'Score Dashboard'!$B$2) + 'Score Dashboard'!$B$2*_raw_predictions_!$M18*_coefficients_!G$12- _coefficients_!G$2)/INDEX(_coefficients_!G$7:G$9,MATCH('Score Dashboard'!$B$1,_coefficients_!$A$7:$A$9,0))</f>
        <v>2.3278887667206108E-3</v>
      </c>
      <c r="H18">
        <f>(_coefficients_!H$2 - _raw_predictions_!H18*(1-_raw_predictions_!$M18*'Score Dashboard'!$B$2) - _raw_predictions_!$M18*'Score Dashboard'!$B$2*_coefficients_!H$12)/INDEX(_coefficients_!H$7:H$9,MATCH('Score Dashboard'!$B$1,_coefficients_!$A$7:$A$9,0))</f>
        <v>-0.10935105230107801</v>
      </c>
      <c r="I18">
        <f>(1-_raw_predictions_!$M18*'Score Dashboard'!$B$2) * _raw_predictions_!I18/_coefficients_!L$2 * (_raw_predictions_!J18-_coefficients_!I$2)/INDEX(_coefficients_!I$7:I$9,MATCH('Score Dashboard'!$B$1,_coefficients_!$A$7:$A$9,0))</f>
        <v>-5.1167851500115387E-2</v>
      </c>
      <c r="J18">
        <f>(1-_raw_predictions_!$M18*'Score Dashboard'!$B$2) * _raw_predictions_!K18/_coefficients_!M$2 * (_raw_predictions_!L18-_coefficients_!J$2)/INDEX(_coefficients_!J$7:J$9,MATCH('Score Dashboard'!$B$1,_coefficients_!$A$7:$A$9,0))</f>
        <v>-0.43266438006076635</v>
      </c>
      <c r="K18">
        <f t="shared" si="0"/>
        <v>-0.95226301713517503</v>
      </c>
    </row>
    <row r="19" spans="1:11">
      <c r="A19" t="str">
        <f>_raw_predictions_!A19</f>
        <v>Marcus Morris Sr.</v>
      </c>
      <c r="B19">
        <f>(_raw_predictions_!B19*(1-_raw_predictions_!$M19*'Score Dashboard'!$B$2) + 'Score Dashboard'!$B$2*_raw_predictions_!$M19*_coefficients_!B$12- _coefficients_!B$2)/INDEX(_coefficients_!B$7:B$9,MATCH('Score Dashboard'!$B$1,_coefficients_!$A$7:$A$9,0))</f>
        <v>-0.67527930385278712</v>
      </c>
      <c r="C19">
        <f>(_raw_predictions_!C19*(1-_raw_predictions_!$M19*'Score Dashboard'!$B$2) + 'Score Dashboard'!$B$2*_raw_predictions_!$M19*_coefficients_!C$12- _coefficients_!C$2)/INDEX(_coefficients_!C$7:C$9,MATCH('Score Dashboard'!$B$1,_coefficients_!$A$7:$A$9,0))</f>
        <v>-0.54569325796551171</v>
      </c>
      <c r="D19">
        <f>(_raw_predictions_!D19*(1-_raw_predictions_!$M19*'Score Dashboard'!$B$2) + 'Score Dashboard'!$B$2*_raw_predictions_!$M19*_coefficients_!D$12- _coefficients_!D$2)/INDEX(_coefficients_!D$7:D$9,MATCH('Score Dashboard'!$B$1,_coefficients_!$A$7:$A$9,0))</f>
        <v>-0.69632363809653908</v>
      </c>
      <c r="E19">
        <f>(_raw_predictions_!E19*(1-_raw_predictions_!$M19*'Score Dashboard'!$B$2) + 'Score Dashboard'!$B$2*_raw_predictions_!$M19*_coefficients_!E$12- _coefficients_!E$2)/INDEX(_coefficients_!E$7:E$9,MATCH('Score Dashboard'!$B$1,_coefficients_!$A$7:$A$9,0))</f>
        <v>-0.46847430723537437</v>
      </c>
      <c r="F19">
        <f>(_raw_predictions_!F19*(1-_raw_predictions_!$M19*'Score Dashboard'!$B$2) + 'Score Dashboard'!$B$2*_raw_predictions_!$M19*_coefficients_!F$12- _coefficients_!F$2)/INDEX(_coefficients_!F$7:F$9,MATCH('Score Dashboard'!$B$1,_coefficients_!$A$7:$A$9,0))</f>
        <v>-0.43058703673609194</v>
      </c>
      <c r="G19">
        <f>(_raw_predictions_!G19*(1-_raw_predictions_!$M19*'Score Dashboard'!$B$2) + 'Score Dashboard'!$B$2*_raw_predictions_!$M19*_coefficients_!G$12- _coefficients_!G$2)/INDEX(_coefficients_!G$7:G$9,MATCH('Score Dashboard'!$B$1,_coefficients_!$A$7:$A$9,0))</f>
        <v>-0.17924152118595682</v>
      </c>
      <c r="H19">
        <f>(_coefficients_!H$2 - _raw_predictions_!H19*(1-_raw_predictions_!$M19*'Score Dashboard'!$B$2) - _raw_predictions_!$M19*'Score Dashboard'!$B$2*_coefficients_!H$12)/INDEX(_coefficients_!H$7:H$9,MATCH('Score Dashboard'!$B$1,_coefficients_!$A$7:$A$9,0))</f>
        <v>0.73428129562741695</v>
      </c>
      <c r="I19">
        <f>(1-_raw_predictions_!$M19*'Score Dashboard'!$B$2) * _raw_predictions_!I19/_coefficients_!L$2 * (_raw_predictions_!J19-_coefficients_!I$2)/INDEX(_coefficients_!I$7:I$9,MATCH('Score Dashboard'!$B$1,_coefficients_!$A$7:$A$9,0))</f>
        <v>9.8156460419903096E-3</v>
      </c>
      <c r="J19">
        <f>(1-_raw_predictions_!$M19*'Score Dashboard'!$B$2) * _raw_predictions_!K19/_coefficients_!M$2 * (_raw_predictions_!L19-_coefficients_!J$2)/INDEX(_coefficients_!J$7:J$9,MATCH('Score Dashboard'!$B$1,_coefficients_!$A$7:$A$9,0))</f>
        <v>-0.25105026204615682</v>
      </c>
      <c r="K19">
        <f t="shared" si="0"/>
        <v>-2.502552385449011</v>
      </c>
    </row>
    <row r="20" spans="1:11">
      <c r="A20" t="str">
        <f>_raw_predictions_!A20</f>
        <v>MarJon Beauchamp</v>
      </c>
      <c r="B20">
        <f>(_raw_predictions_!B20*(1-_raw_predictions_!$M20*'Score Dashboard'!$B$2) + 'Score Dashboard'!$B$2*_raw_predictions_!$M20*_coefficients_!B$12- _coefficients_!B$2)/INDEX(_coefficients_!B$7:B$9,MATCH('Score Dashboard'!$B$1,_coefficients_!$A$7:$A$9,0))</f>
        <v>-0.86434014424956518</v>
      </c>
      <c r="C20">
        <f>(_raw_predictions_!C20*(1-_raw_predictions_!$M20*'Score Dashboard'!$B$2) + 'Score Dashboard'!$B$2*_raw_predictions_!$M20*_coefficients_!C$12- _coefficients_!C$2)/INDEX(_coefficients_!C$7:C$9,MATCH('Score Dashboard'!$B$1,_coefficients_!$A$7:$A$9,0))</f>
        <v>-0.78660653567716254</v>
      </c>
      <c r="D20">
        <f>(_raw_predictions_!D20*(1-_raw_predictions_!$M20*'Score Dashboard'!$B$2) + 'Score Dashboard'!$B$2*_raw_predictions_!$M20*_coefficients_!D$12- _coefficients_!D$2)/INDEX(_coefficients_!D$7:D$9,MATCH('Score Dashboard'!$B$1,_coefficients_!$A$7:$A$9,0))</f>
        <v>-0.81491179245094114</v>
      </c>
      <c r="E20">
        <f>(_raw_predictions_!E20*(1-_raw_predictions_!$M20*'Score Dashboard'!$B$2) + 'Score Dashboard'!$B$2*_raw_predictions_!$M20*_coefficients_!E$12- _coefficients_!E$2)/INDEX(_coefficients_!E$7:E$9,MATCH('Score Dashboard'!$B$1,_coefficients_!$A$7:$A$9,0))</f>
        <v>-0.40247820451102517</v>
      </c>
      <c r="F20">
        <f>(_raw_predictions_!F20*(1-_raw_predictions_!$M20*'Score Dashboard'!$B$2) + 'Score Dashboard'!$B$2*_raw_predictions_!$M20*_coefficients_!F$12- _coefficients_!F$2)/INDEX(_coefficients_!F$7:F$9,MATCH('Score Dashboard'!$B$1,_coefficients_!$A$7:$A$9,0))</f>
        <v>-0.50751756072608101</v>
      </c>
      <c r="G20">
        <f>(_raw_predictions_!G20*(1-_raw_predictions_!$M20*'Score Dashboard'!$B$2) + 'Score Dashboard'!$B$2*_raw_predictions_!$M20*_coefficients_!G$12- _coefficients_!G$2)/INDEX(_coefficients_!G$7:G$9,MATCH('Score Dashboard'!$B$1,_coefficients_!$A$7:$A$9,0))</f>
        <v>-0.37809748214048577</v>
      </c>
      <c r="H20">
        <f>(_coefficients_!H$2 - _raw_predictions_!H20*(1-_raw_predictions_!$M20*'Score Dashboard'!$B$2) - _raw_predictions_!$M20*'Score Dashboard'!$B$2*_coefficients_!H$12)/INDEX(_coefficients_!H$7:H$9,MATCH('Score Dashboard'!$B$1,_coefficients_!$A$7:$A$9,0))</f>
        <v>0.62990039138858145</v>
      </c>
      <c r="I20">
        <f>(1-_raw_predictions_!$M20*'Score Dashboard'!$B$2) * _raw_predictions_!I20/_coefficients_!L$2 * (_raw_predictions_!J20-_coefficients_!I$2)/INDEX(_coefficients_!I$7:I$9,MATCH('Score Dashboard'!$B$1,_coefficients_!$A$7:$A$9,0))</f>
        <v>-4.7931754958331914E-2</v>
      </c>
      <c r="J20">
        <f>(1-_raw_predictions_!$M20*'Score Dashboard'!$B$2) * _raw_predictions_!K20/_coefficients_!M$2 * (_raw_predictions_!L20-_coefficients_!J$2)/INDEX(_coefficients_!J$7:J$9,MATCH('Score Dashboard'!$B$1,_coefficients_!$A$7:$A$9,0))</f>
        <v>-0.25549601735567523</v>
      </c>
      <c r="K20">
        <f t="shared" si="0"/>
        <v>-3.4274791006806864</v>
      </c>
    </row>
    <row r="21" spans="1:11">
      <c r="A21" t="str">
        <f>_raw_predictions_!A21</f>
        <v>Malik Monk</v>
      </c>
      <c r="B21">
        <f>(_raw_predictions_!B21*(1-_raw_predictions_!$M21*'Score Dashboard'!$B$2) + 'Score Dashboard'!$B$2*_raw_predictions_!$M21*_coefficients_!B$12- _coefficients_!B$2)/INDEX(_coefficients_!B$7:B$9,MATCH('Score Dashboard'!$B$1,_coefficients_!$A$7:$A$9,0))</f>
        <v>-7.8053719511956221E-2</v>
      </c>
      <c r="C21">
        <f>(_raw_predictions_!C21*(1-_raw_predictions_!$M21*'Score Dashboard'!$B$2) + 'Score Dashboard'!$B$2*_raw_predictions_!$M21*_coefficients_!C$12- _coefficients_!C$2)/INDEX(_coefficients_!C$7:C$9,MATCH('Score Dashboard'!$B$1,_coefficients_!$A$7:$A$9,0))</f>
        <v>-0.61186446699508079</v>
      </c>
      <c r="D21">
        <f>(_raw_predictions_!D21*(1-_raw_predictions_!$M21*'Score Dashboard'!$B$2) + 'Score Dashboard'!$B$2*_raw_predictions_!$M21*_coefficients_!D$12- _coefficients_!D$2)/INDEX(_coefficients_!D$7:D$9,MATCH('Score Dashboard'!$B$1,_coefficients_!$A$7:$A$9,0))</f>
        <v>0.13980623973218173</v>
      </c>
      <c r="E21">
        <f>(_raw_predictions_!E21*(1-_raw_predictions_!$M21*'Score Dashboard'!$B$2) + 'Score Dashboard'!$B$2*_raw_predictions_!$M21*_coefficients_!E$12- _coefficients_!E$2)/INDEX(_coefficients_!E$7:E$9,MATCH('Score Dashboard'!$B$1,_coefficients_!$A$7:$A$9,0))</f>
        <v>-0.18940466534582492</v>
      </c>
      <c r="F21">
        <f>(_raw_predictions_!F21*(1-_raw_predictions_!$M21*'Score Dashboard'!$B$2) + 'Score Dashboard'!$B$2*_raw_predictions_!$M21*_coefficients_!F$12- _coefficients_!F$2)/INDEX(_coefficients_!F$7:F$9,MATCH('Score Dashboard'!$B$1,_coefficients_!$A$7:$A$9,0))</f>
        <v>-0.39702261126460808</v>
      </c>
      <c r="G21">
        <f>(_raw_predictions_!G21*(1-_raw_predictions_!$M21*'Score Dashboard'!$B$2) + 'Score Dashboard'!$B$2*_raw_predictions_!$M21*_coefficients_!G$12- _coefficients_!G$2)/INDEX(_coefficients_!G$7:G$9,MATCH('Score Dashboard'!$B$1,_coefficients_!$A$7:$A$9,0))</f>
        <v>0.43746432187466311</v>
      </c>
      <c r="H21">
        <f>(_coefficients_!H$2 - _raw_predictions_!H21*(1-_raw_predictions_!$M21*'Score Dashboard'!$B$2) - _raw_predictions_!$M21*'Score Dashboard'!$B$2*_coefficients_!H$12)/INDEX(_coefficients_!H$7:H$9,MATCH('Score Dashboard'!$B$1,_coefficients_!$A$7:$A$9,0))</f>
        <v>-0.13014448972739018</v>
      </c>
      <c r="I21">
        <f>(1-_raw_predictions_!$M21*'Score Dashboard'!$B$2) * _raw_predictions_!I21/_coefficients_!L$2 * (_raw_predictions_!J21-_coefficients_!I$2)/INDEX(_coefficients_!I$7:I$9,MATCH('Score Dashboard'!$B$1,_coefficients_!$A$7:$A$9,0))</f>
        <v>0.13317570391620029</v>
      </c>
      <c r="J21">
        <f>(1-_raw_predictions_!$M21*'Score Dashboard'!$B$2) * _raw_predictions_!K21/_coefficients_!M$2 * (_raw_predictions_!L21-_coefficients_!J$2)/INDEX(_coefficients_!J$7:J$9,MATCH('Score Dashboard'!$B$1,_coefficients_!$A$7:$A$9,0))</f>
        <v>-0.2763080037986968</v>
      </c>
      <c r="K21">
        <f t="shared" si="0"/>
        <v>-0.97235169112051179</v>
      </c>
    </row>
    <row r="22" spans="1:11">
      <c r="A22" t="str">
        <f>_raw_predictions_!A22</f>
        <v>Malik Beasley</v>
      </c>
      <c r="B22">
        <f>(_raw_predictions_!B22*(1-_raw_predictions_!$M22*'Score Dashboard'!$B$2) + 'Score Dashboard'!$B$2*_raw_predictions_!$M22*_coefficients_!B$12- _coefficients_!B$2)/INDEX(_coefficients_!B$7:B$9,MATCH('Score Dashboard'!$B$1,_coefficients_!$A$7:$A$9,0))</f>
        <v>-0.35800378337941857</v>
      </c>
      <c r="C22">
        <f>(_raw_predictions_!C22*(1-_raw_predictions_!$M22*'Score Dashboard'!$B$2) + 'Score Dashboard'!$B$2*_raw_predictions_!$M22*_coefficients_!C$12- _coefficients_!C$2)/INDEX(_coefficients_!C$7:C$9,MATCH('Score Dashboard'!$B$1,_coefficients_!$A$7:$A$9,0))</f>
        <v>-0.54844303908610914</v>
      </c>
      <c r="D22">
        <f>(_raw_predictions_!D22*(1-_raw_predictions_!$M22*'Score Dashboard'!$B$2) + 'Score Dashboard'!$B$2*_raw_predictions_!$M22*_coefficients_!D$12- _coefficients_!D$2)/INDEX(_coefficients_!D$7:D$9,MATCH('Score Dashboard'!$B$1,_coefficients_!$A$7:$A$9,0))</f>
        <v>-0.60411067406758567</v>
      </c>
      <c r="E22">
        <f>(_raw_predictions_!E22*(1-_raw_predictions_!$M22*'Score Dashboard'!$B$2) + 'Score Dashboard'!$B$2*_raw_predictions_!$M22*_coefficients_!E$12- _coefficients_!E$2)/INDEX(_coefficients_!E$7:E$9,MATCH('Score Dashboard'!$B$1,_coefficients_!$A$7:$A$9,0))</f>
        <v>-0.19466925320693468</v>
      </c>
      <c r="F22">
        <f>(_raw_predictions_!F22*(1-_raw_predictions_!$M22*'Score Dashboard'!$B$2) + 'Score Dashboard'!$B$2*_raw_predictions_!$M22*_coefficients_!F$12- _coefficients_!F$2)/INDEX(_coefficients_!F$7:F$9,MATCH('Score Dashboard'!$B$1,_coefficients_!$A$7:$A$9,0))</f>
        <v>-0.56674449149077077</v>
      </c>
      <c r="G22">
        <f>(_raw_predictions_!G22*(1-_raw_predictions_!$M22*'Score Dashboard'!$B$2) + 'Score Dashboard'!$B$2*_raw_predictions_!$M22*_coefficients_!G$12- _coefficients_!G$2)/INDEX(_coefficients_!G$7:G$9,MATCH('Score Dashboard'!$B$1,_coefficients_!$A$7:$A$9,0))</f>
        <v>0.54787730945520119</v>
      </c>
      <c r="H22">
        <f>(_coefficients_!H$2 - _raw_predictions_!H22*(1-_raw_predictions_!$M22*'Score Dashboard'!$B$2) - _raw_predictions_!$M22*'Score Dashboard'!$B$2*_coefficients_!H$12)/INDEX(_coefficients_!H$7:H$9,MATCH('Score Dashboard'!$B$1,_coefficients_!$A$7:$A$9,0))</f>
        <v>0.51956408268645571</v>
      </c>
      <c r="I22">
        <f>(1-_raw_predictions_!$M22*'Score Dashboard'!$B$2) * _raw_predictions_!I22/_coefficients_!L$2 * (_raw_predictions_!J22-_coefficients_!I$2)/INDEX(_coefficients_!I$7:I$9,MATCH('Score Dashboard'!$B$1,_coefficients_!$A$7:$A$9,0))</f>
        <v>2.4980779462727511E-2</v>
      </c>
      <c r="J22">
        <f>(1-_raw_predictions_!$M22*'Score Dashboard'!$B$2) * _raw_predictions_!K22/_coefficients_!M$2 * (_raw_predictions_!L22-_coefficients_!J$2)/INDEX(_coefficients_!J$7:J$9,MATCH('Score Dashboard'!$B$1,_coefficients_!$A$7:$A$9,0))</f>
        <v>-0.53390904264825478</v>
      </c>
      <c r="K22">
        <f t="shared" si="0"/>
        <v>-1.7134581122746892</v>
      </c>
    </row>
    <row r="23" spans="1:11">
      <c r="A23" t="str">
        <f>_raw_predictions_!A23</f>
        <v>Malcolm Hill</v>
      </c>
      <c r="B23">
        <f>(_raw_predictions_!B23*(1-_raw_predictions_!$M23*'Score Dashboard'!$B$2) + 'Score Dashboard'!$B$2*_raw_predictions_!$M23*_coefficients_!B$12- _coefficients_!B$2)/INDEX(_coefficients_!B$7:B$9,MATCH('Score Dashboard'!$B$1,_coefficients_!$A$7:$A$9,0))</f>
        <v>-0.9604349158790747</v>
      </c>
      <c r="C23">
        <f>(_raw_predictions_!C23*(1-_raw_predictions_!$M23*'Score Dashboard'!$B$2) + 'Score Dashboard'!$B$2*_raw_predictions_!$M23*_coefficients_!C$12- _coefficients_!C$2)/INDEX(_coefficients_!C$7:C$9,MATCH('Score Dashboard'!$B$1,_coefficients_!$A$7:$A$9,0))</f>
        <v>-0.81886029048103581</v>
      </c>
      <c r="D23">
        <f>(_raw_predictions_!D23*(1-_raw_predictions_!$M23*'Score Dashboard'!$B$2) + 'Score Dashboard'!$B$2*_raw_predictions_!$M23*_coefficients_!D$12- _coefficients_!D$2)/INDEX(_coefficients_!D$7:D$9,MATCH('Score Dashboard'!$B$1,_coefficients_!$A$7:$A$9,0))</f>
        <v>-0.80168539482028167</v>
      </c>
      <c r="E23">
        <f>(_raw_predictions_!E23*(1-_raw_predictions_!$M23*'Score Dashboard'!$B$2) + 'Score Dashboard'!$B$2*_raw_predictions_!$M23*_coefficients_!E$12- _coefficients_!E$2)/INDEX(_coefficients_!E$7:E$9,MATCH('Score Dashboard'!$B$1,_coefficients_!$A$7:$A$9,0))</f>
        <v>-0.64312199338126685</v>
      </c>
      <c r="F23">
        <f>(_raw_predictions_!F23*(1-_raw_predictions_!$M23*'Score Dashboard'!$B$2) + 'Score Dashboard'!$B$2*_raw_predictions_!$M23*_coefficients_!F$12- _coefficients_!F$2)/INDEX(_coefficients_!F$7:F$9,MATCH('Score Dashboard'!$B$1,_coefficients_!$A$7:$A$9,0))</f>
        <v>-0.49693532735957058</v>
      </c>
      <c r="G23">
        <f>(_raw_predictions_!G23*(1-_raw_predictions_!$M23*'Score Dashboard'!$B$2) + 'Score Dashboard'!$B$2*_raw_predictions_!$M23*_coefficients_!G$12- _coefficients_!G$2)/INDEX(_coefficients_!G$7:G$9,MATCH('Score Dashboard'!$B$1,_coefficients_!$A$7:$A$9,0))</f>
        <v>-0.56514459525844218</v>
      </c>
      <c r="H23">
        <f>(_coefficients_!H$2 - _raw_predictions_!H23*(1-_raw_predictions_!$M23*'Score Dashboard'!$B$2) - _raw_predictions_!$M23*'Score Dashboard'!$B$2*_coefficients_!H$12)/INDEX(_coefficients_!H$7:H$9,MATCH('Score Dashboard'!$B$1,_coefficients_!$A$7:$A$9,0))</f>
        <v>0.86332287888615988</v>
      </c>
      <c r="I23">
        <f>(1-_raw_predictions_!$M23*'Score Dashboard'!$B$2) * _raw_predictions_!I23/_coefficients_!L$2 * (_raw_predictions_!J23-_coefficients_!I$2)/INDEX(_coefficients_!I$7:I$9,MATCH('Score Dashboard'!$B$1,_coefficients_!$A$7:$A$9,0))</f>
        <v>-4.4108175717981278E-2</v>
      </c>
      <c r="J23">
        <f>(1-_raw_predictions_!$M23*'Score Dashboard'!$B$2) * _raw_predictions_!K23/_coefficients_!M$2 * (_raw_predictions_!L23-_coefficients_!J$2)/INDEX(_coefficients_!J$7:J$9,MATCH('Score Dashboard'!$B$1,_coefficients_!$A$7:$A$9,0))</f>
        <v>-1.6928043798005735E-2</v>
      </c>
      <c r="K23">
        <f t="shared" si="0"/>
        <v>-3.4838958578094985</v>
      </c>
    </row>
    <row r="24" spans="1:11">
      <c r="A24" t="str">
        <f>_raw_predictions_!A24</f>
        <v>Malcolm Brogdon</v>
      </c>
      <c r="B24">
        <f>(_raw_predictions_!B24*(1-_raw_predictions_!$M24*'Score Dashboard'!$B$2) + 'Score Dashboard'!$B$2*_raw_predictions_!$M24*_coefficients_!B$12- _coefficients_!B$2)/INDEX(_coefficients_!B$7:B$9,MATCH('Score Dashboard'!$B$1,_coefficients_!$A$7:$A$9,0))</f>
        <v>-0.21383564615195375</v>
      </c>
      <c r="C24">
        <f>(_raw_predictions_!C24*(1-_raw_predictions_!$M24*'Score Dashboard'!$B$2) + 'Score Dashboard'!$B$2*_raw_predictions_!$M24*_coefficients_!C$12- _coefficients_!C$2)/INDEX(_coefficients_!C$7:C$9,MATCH('Score Dashboard'!$B$1,_coefficients_!$A$7:$A$9,0))</f>
        <v>-0.48736760367615062</v>
      </c>
      <c r="D24">
        <f>(_raw_predictions_!D24*(1-_raw_predictions_!$M24*'Score Dashboard'!$B$2) + 'Score Dashboard'!$B$2*_raw_predictions_!$M24*_coefficients_!D$12- _coefficients_!D$2)/INDEX(_coefficients_!D$7:D$9,MATCH('Score Dashboard'!$B$1,_coefficients_!$A$7:$A$9,0))</f>
        <v>-4.5300272433829115E-4</v>
      </c>
      <c r="E24">
        <f>(_raw_predictions_!E24*(1-_raw_predictions_!$M24*'Score Dashboard'!$B$2) + 'Score Dashboard'!$B$2*_raw_predictions_!$M24*_coefficients_!E$12- _coefficients_!E$2)/INDEX(_coefficients_!E$7:E$9,MATCH('Score Dashboard'!$B$1,_coefficients_!$A$7:$A$9,0))</f>
        <v>-0.32256746747807957</v>
      </c>
      <c r="F24">
        <f>(_raw_predictions_!F24*(1-_raw_predictions_!$M24*'Score Dashboard'!$B$2) + 'Score Dashboard'!$B$2*_raw_predictions_!$M24*_coefficients_!F$12- _coefficients_!F$2)/INDEX(_coefficients_!F$7:F$9,MATCH('Score Dashboard'!$B$1,_coefficients_!$A$7:$A$9,0))</f>
        <v>-0.4638162276728548</v>
      </c>
      <c r="G24">
        <f>(_raw_predictions_!G24*(1-_raw_predictions_!$M24*'Score Dashboard'!$B$2) + 'Score Dashboard'!$B$2*_raw_predictions_!$M24*_coefficients_!G$12- _coefficients_!G$2)/INDEX(_coefficients_!G$7:G$9,MATCH('Score Dashboard'!$B$1,_coefficients_!$A$7:$A$9,0))</f>
        <v>5.0622743869338585E-2</v>
      </c>
      <c r="H24">
        <f>(_coefficients_!H$2 - _raw_predictions_!H24*(1-_raw_predictions_!$M24*'Score Dashboard'!$B$2) - _raw_predictions_!$M24*'Score Dashboard'!$B$2*_coefficients_!H$12)/INDEX(_coefficients_!H$7:H$9,MATCH('Score Dashboard'!$B$1,_coefficients_!$A$7:$A$9,0))</f>
        <v>0.17580725238902131</v>
      </c>
      <c r="I24">
        <f>(1-_raw_predictions_!$M24*'Score Dashboard'!$B$2) * _raw_predictions_!I24/_coefficients_!L$2 * (_raw_predictions_!J24-_coefficients_!I$2)/INDEX(_coefficients_!I$7:I$9,MATCH('Score Dashboard'!$B$1,_coefficients_!$A$7:$A$9,0))</f>
        <v>0.2068770047486804</v>
      </c>
      <c r="J24">
        <f>(1-_raw_predictions_!$M24*'Score Dashboard'!$B$2) * _raw_predictions_!K24/_coefficients_!M$2 * (_raw_predictions_!L24-_coefficients_!J$2)/INDEX(_coefficients_!J$7:J$9,MATCH('Score Dashboard'!$B$1,_coefficients_!$A$7:$A$9,0))</f>
        <v>-0.24891887450129627</v>
      </c>
      <c r="K24">
        <f t="shared" si="0"/>
        <v>-1.3036518211976331</v>
      </c>
    </row>
    <row r="25" spans="1:11">
      <c r="A25" t="str">
        <f>_raw_predictions_!A25</f>
        <v>Malaki Branham</v>
      </c>
      <c r="B25">
        <f>(_raw_predictions_!B25*(1-_raw_predictions_!$M25*'Score Dashboard'!$B$2) + 'Score Dashboard'!$B$2*_raw_predictions_!$M25*_coefficients_!B$12- _coefficients_!B$2)/INDEX(_coefficients_!B$7:B$9,MATCH('Score Dashboard'!$B$1,_coefficients_!$A$7:$A$9,0))</f>
        <v>-0.39844818544603638</v>
      </c>
      <c r="C25">
        <f>(_raw_predictions_!C25*(1-_raw_predictions_!$M25*'Score Dashboard'!$B$2) + 'Score Dashboard'!$B$2*_raw_predictions_!$M25*_coefficients_!C$12- _coefficients_!C$2)/INDEX(_coefficients_!C$7:C$9,MATCH('Score Dashboard'!$B$1,_coefficients_!$A$7:$A$9,0))</f>
        <v>-0.65814105789291832</v>
      </c>
      <c r="D25">
        <f>(_raw_predictions_!D25*(1-_raw_predictions_!$M25*'Score Dashboard'!$B$2) + 'Score Dashboard'!$B$2*_raw_predictions_!$M25*_coefficients_!D$12- _coefficients_!D$2)/INDEX(_coefficients_!D$7:D$9,MATCH('Score Dashboard'!$B$1,_coefficients_!$A$7:$A$9,0))</f>
        <v>-0.44753070143909196</v>
      </c>
      <c r="E25">
        <f>(_raw_predictions_!E25*(1-_raw_predictions_!$M25*'Score Dashboard'!$B$2) + 'Score Dashboard'!$B$2*_raw_predictions_!$M25*_coefficients_!E$12- _coefficients_!E$2)/INDEX(_coefficients_!E$7:E$9,MATCH('Score Dashboard'!$B$1,_coefficients_!$A$7:$A$9,0))</f>
        <v>-0.35134641211631568</v>
      </c>
      <c r="F25">
        <f>(_raw_predictions_!F25*(1-_raw_predictions_!$M25*'Score Dashboard'!$B$2) + 'Score Dashboard'!$B$2*_raw_predictions_!$M25*_coefficients_!F$12- _coefficients_!F$2)/INDEX(_coefficients_!F$7:F$9,MATCH('Score Dashboard'!$B$1,_coefficients_!$A$7:$A$9,0))</f>
        <v>-0.54788631736620486</v>
      </c>
      <c r="G25">
        <f>(_raw_predictions_!G25*(1-_raw_predictions_!$M25*'Score Dashboard'!$B$2) + 'Score Dashboard'!$B$2*_raw_predictions_!$M25*_coefficients_!G$12- _coefficients_!G$2)/INDEX(_coefficients_!G$7:G$9,MATCH('Score Dashboard'!$B$1,_coefficients_!$A$7:$A$9,0))</f>
        <v>-8.7900600407371521E-2</v>
      </c>
      <c r="H25">
        <f>(_coefficients_!H$2 - _raw_predictions_!H25*(1-_raw_predictions_!$M25*'Score Dashboard'!$B$2) - _raw_predictions_!$M25*'Score Dashboard'!$B$2*_coefficients_!H$12)/INDEX(_coefficients_!H$7:H$9,MATCH('Score Dashboard'!$B$1,_coefficients_!$A$7:$A$9,0))</f>
        <v>0.4342349819912345</v>
      </c>
      <c r="I25">
        <f>(1-_raw_predictions_!$M25*'Score Dashboard'!$B$2) * _raw_predictions_!I25/_coefficients_!L$2 * (_raw_predictions_!J25-_coefficients_!I$2)/INDEX(_coefficients_!I$7:I$9,MATCH('Score Dashboard'!$B$1,_coefficients_!$A$7:$A$9,0))</f>
        <v>4.2082906890493758E-2</v>
      </c>
      <c r="J25">
        <f>(1-_raw_predictions_!$M25*'Score Dashboard'!$B$2) * _raw_predictions_!K25/_coefficients_!M$2 * (_raw_predictions_!L25-_coefficients_!J$2)/INDEX(_coefficients_!J$7:J$9,MATCH('Score Dashboard'!$B$1,_coefficients_!$A$7:$A$9,0))</f>
        <v>-0.3553651503635748</v>
      </c>
      <c r="K25">
        <f t="shared" si="0"/>
        <v>-2.3703005361497858</v>
      </c>
    </row>
    <row r="26" spans="1:11">
      <c r="A26" t="str">
        <f>_raw_predictions_!A26</f>
        <v>Malachi Flynn</v>
      </c>
      <c r="B26">
        <f>(_raw_predictions_!B26*(1-_raw_predictions_!$M26*'Score Dashboard'!$B$2) + 'Score Dashboard'!$B$2*_raw_predictions_!$M26*_coefficients_!B$12- _coefficients_!B$2)/INDEX(_coefficients_!B$7:B$9,MATCH('Score Dashboard'!$B$1,_coefficients_!$A$7:$A$9,0))</f>
        <v>-0.86031255437110299</v>
      </c>
      <c r="C26">
        <f>(_raw_predictions_!C26*(1-_raw_predictions_!$M26*'Score Dashboard'!$B$2) + 'Score Dashboard'!$B$2*_raw_predictions_!$M26*_coefficients_!C$12- _coefficients_!C$2)/INDEX(_coefficients_!C$7:C$9,MATCH('Score Dashboard'!$B$1,_coefficients_!$A$7:$A$9,0))</f>
        <v>-0.89642390926850901</v>
      </c>
      <c r="D26">
        <f>(_raw_predictions_!D26*(1-_raw_predictions_!$M26*'Score Dashboard'!$B$2) + 'Score Dashboard'!$B$2*_raw_predictions_!$M26*_coefficients_!D$12- _coefficients_!D$2)/INDEX(_coefficients_!D$7:D$9,MATCH('Score Dashboard'!$B$1,_coefficients_!$A$7:$A$9,0))</f>
        <v>-0.54444134502268549</v>
      </c>
      <c r="E26">
        <f>(_raw_predictions_!E26*(1-_raw_predictions_!$M26*'Score Dashboard'!$B$2) + 'Score Dashboard'!$B$2*_raw_predictions_!$M26*_coefficients_!E$12- _coefficients_!E$2)/INDEX(_coefficients_!E$7:E$9,MATCH('Score Dashboard'!$B$1,_coefficients_!$A$7:$A$9,0))</f>
        <v>-0.51176579798260524</v>
      </c>
      <c r="F26">
        <f>(_raw_predictions_!F26*(1-_raw_predictions_!$M26*'Score Dashboard'!$B$2) + 'Score Dashboard'!$B$2*_raw_predictions_!$M26*_coefficients_!F$12- _coefficients_!F$2)/INDEX(_coefficients_!F$7:F$9,MATCH('Score Dashboard'!$B$1,_coefficients_!$A$7:$A$9,0))</f>
        <v>-0.60111415007213354</v>
      </c>
      <c r="G26">
        <f>(_raw_predictions_!G26*(1-_raw_predictions_!$M26*'Score Dashboard'!$B$2) + 'Score Dashboard'!$B$2*_raw_predictions_!$M26*_coefficients_!G$12- _coefficients_!G$2)/INDEX(_coefficients_!G$7:G$9,MATCH('Score Dashboard'!$B$1,_coefficients_!$A$7:$A$9,0))</f>
        <v>-0.40753767550838221</v>
      </c>
      <c r="H26">
        <f>(_coefficients_!H$2 - _raw_predictions_!H26*(1-_raw_predictions_!$M26*'Score Dashboard'!$B$2) - _raw_predictions_!$M26*'Score Dashboard'!$B$2*_coefficients_!H$12)/INDEX(_coefficients_!H$7:H$9,MATCH('Score Dashboard'!$B$1,_coefficients_!$A$7:$A$9,0))</f>
        <v>0.7638752558584222</v>
      </c>
      <c r="I26">
        <f>(1-_raw_predictions_!$M26*'Score Dashboard'!$B$2) * _raw_predictions_!I26/_coefficients_!L$2 * (_raw_predictions_!J26-_coefficients_!I$2)/INDEX(_coefficients_!I$7:I$9,MATCH('Score Dashboard'!$B$1,_coefficients_!$A$7:$A$9,0))</f>
        <v>1.435358765570577E-2</v>
      </c>
      <c r="J26">
        <f>(1-_raw_predictions_!$M26*'Score Dashboard'!$B$2) * _raw_predictions_!K26/_coefficients_!M$2 * (_raw_predictions_!L26-_coefficients_!J$2)/INDEX(_coefficients_!J$7:J$9,MATCH('Score Dashboard'!$B$1,_coefficients_!$A$7:$A$9,0))</f>
        <v>-0.2399120286903581</v>
      </c>
      <c r="K26">
        <f t="shared" si="0"/>
        <v>-3.2832786174016486</v>
      </c>
    </row>
    <row r="27" spans="1:11">
      <c r="A27" t="str">
        <f>_raw_predictions_!A27</f>
        <v>Luke Kornet</v>
      </c>
      <c r="B27">
        <f>(_raw_predictions_!B27*(1-_raw_predictions_!$M27*'Score Dashboard'!$B$2) + 'Score Dashboard'!$B$2*_raw_predictions_!$M27*_coefficients_!B$12- _coefficients_!B$2)/INDEX(_coefficients_!B$7:B$9,MATCH('Score Dashboard'!$B$1,_coefficients_!$A$7:$A$9,0))</f>
        <v>-1.0331906672345217</v>
      </c>
      <c r="C27">
        <f>(_raw_predictions_!C27*(1-_raw_predictions_!$M27*'Score Dashboard'!$B$2) + 'Score Dashboard'!$B$2*_raw_predictions_!$M27*_coefficients_!C$12- _coefficients_!C$2)/INDEX(_coefficients_!C$7:C$9,MATCH('Score Dashboard'!$B$1,_coefficients_!$A$7:$A$9,0))</f>
        <v>-0.60996105683355883</v>
      </c>
      <c r="D27">
        <f>(_raw_predictions_!D27*(1-_raw_predictions_!$M27*'Score Dashboard'!$B$2) + 'Score Dashboard'!$B$2*_raw_predictions_!$M27*_coefficients_!D$12- _coefficients_!D$2)/INDEX(_coefficients_!D$7:D$9,MATCH('Score Dashboard'!$B$1,_coefficients_!$A$7:$A$9,0))</f>
        <v>-0.85238595134277206</v>
      </c>
      <c r="E27">
        <f>(_raw_predictions_!E27*(1-_raw_predictions_!$M27*'Score Dashboard'!$B$2) + 'Score Dashboard'!$B$2*_raw_predictions_!$M27*_coefficients_!E$12- _coefficients_!E$2)/INDEX(_coefficients_!E$7:E$9,MATCH('Score Dashboard'!$B$1,_coefficients_!$A$7:$A$9,0))</f>
        <v>-0.81962633754197989</v>
      </c>
      <c r="F27">
        <f>(_raw_predictions_!F27*(1-_raw_predictions_!$M27*'Score Dashboard'!$B$2) + 'Score Dashboard'!$B$2*_raw_predictions_!$M27*_coefficients_!F$12- _coefficients_!F$2)/INDEX(_coefficients_!F$7:F$9,MATCH('Score Dashboard'!$B$1,_coefficients_!$A$7:$A$9,0))</f>
        <v>-0.11333787650074534</v>
      </c>
      <c r="G27">
        <f>(_raw_predictions_!G27*(1-_raw_predictions_!$M27*'Score Dashboard'!$B$2) + 'Score Dashboard'!$B$2*_raw_predictions_!$M27*_coefficients_!G$12- _coefficients_!G$2)/INDEX(_coefficients_!G$7:G$9,MATCH('Score Dashboard'!$B$1,_coefficients_!$A$7:$A$9,0))</f>
        <v>-0.82309086566965217</v>
      </c>
      <c r="H27">
        <f>(_coefficients_!H$2 - _raw_predictions_!H27*(1-_raw_predictions_!$M27*'Score Dashboard'!$B$2) - _raw_predictions_!$M27*'Score Dashboard'!$B$2*_coefficients_!H$12)/INDEX(_coefficients_!H$7:H$9,MATCH('Score Dashboard'!$B$1,_coefficients_!$A$7:$A$9,0))</f>
        <v>0.92417585093296906</v>
      </c>
      <c r="I27">
        <f>(1-_raw_predictions_!$M27*'Score Dashboard'!$B$2) * _raw_predictions_!I27/_coefficients_!L$2 * (_raw_predictions_!J27-_coefficients_!I$2)/INDEX(_coefficients_!I$7:I$9,MATCH('Score Dashboard'!$B$1,_coefficients_!$A$7:$A$9,0))</f>
        <v>-3.6284131189012699E-2</v>
      </c>
      <c r="J27">
        <f>(1-_raw_predictions_!$M27*'Score Dashboard'!$B$2) * _raw_predictions_!K27/_coefficients_!M$2 * (_raw_predictions_!L27-_coefficients_!J$2)/INDEX(_coefficients_!J$7:J$9,MATCH('Score Dashboard'!$B$1,_coefficients_!$A$7:$A$9,0))</f>
        <v>0.11372348866742139</v>
      </c>
      <c r="K27">
        <f t="shared" si="0"/>
        <v>-3.2499775467118526</v>
      </c>
    </row>
    <row r="28" spans="1:11">
      <c r="A28" t="str">
        <f>_raw_predictions_!A28</f>
        <v>Markieff Morris</v>
      </c>
      <c r="B28">
        <f>(_raw_predictions_!B28*(1-_raw_predictions_!$M28*'Score Dashboard'!$B$2) + 'Score Dashboard'!$B$2*_raw_predictions_!$M28*_coefficients_!B$12- _coefficients_!B$2)/INDEX(_coefficients_!B$7:B$9,MATCH('Score Dashboard'!$B$1,_coefficients_!$A$7:$A$9,0))</f>
        <v>-1.071765628956183</v>
      </c>
      <c r="C28">
        <f>(_raw_predictions_!C28*(1-_raw_predictions_!$M28*'Score Dashboard'!$B$2) + 'Score Dashboard'!$B$2*_raw_predictions_!$M28*_coefficients_!C$12- _coefficients_!C$2)/INDEX(_coefficients_!C$7:C$9,MATCH('Score Dashboard'!$B$1,_coefficients_!$A$7:$A$9,0))</f>
        <v>-0.94470119050070367</v>
      </c>
      <c r="D28">
        <f>(_raw_predictions_!D28*(1-_raw_predictions_!$M28*'Score Dashboard'!$B$2) + 'Score Dashboard'!$B$2*_raw_predictions_!$M28*_coefficients_!D$12- _coefficients_!D$2)/INDEX(_coefficients_!D$7:D$9,MATCH('Score Dashboard'!$B$1,_coefficients_!$A$7:$A$9,0))</f>
        <v>-0.80898729618579979</v>
      </c>
      <c r="E28">
        <f>(_raw_predictions_!E28*(1-_raw_predictions_!$M28*'Score Dashboard'!$B$2) + 'Score Dashboard'!$B$2*_raw_predictions_!$M28*_coefficients_!E$12- _coefficients_!E$2)/INDEX(_coefficients_!E$7:E$9,MATCH('Score Dashboard'!$B$1,_coefficients_!$A$7:$A$9,0))</f>
        <v>-0.77135035782385042</v>
      </c>
      <c r="F28">
        <f>(_raw_predictions_!F28*(1-_raw_predictions_!$M28*'Score Dashboard'!$B$2) + 'Score Dashboard'!$B$2*_raw_predictions_!$M28*_coefficients_!F$12- _coefficients_!F$2)/INDEX(_coefficients_!F$7:F$9,MATCH('Score Dashboard'!$B$1,_coefficients_!$A$7:$A$9,0))</f>
        <v>-0.54530345318445583</v>
      </c>
      <c r="G28">
        <f>(_raw_predictions_!G28*(1-_raw_predictions_!$M28*'Score Dashboard'!$B$2) + 'Score Dashboard'!$B$2*_raw_predictions_!$M28*_coefficients_!G$12- _coefficients_!G$2)/INDEX(_coefficients_!G$7:G$9,MATCH('Score Dashboard'!$B$1,_coefficients_!$A$7:$A$9,0))</f>
        <v>-0.60080593242907021</v>
      </c>
      <c r="H28">
        <f>(_coefficients_!H$2 - _raw_predictions_!H28*(1-_raw_predictions_!$M28*'Score Dashboard'!$B$2) - _raw_predictions_!$M28*'Score Dashboard'!$B$2*_coefficients_!H$12)/INDEX(_coefficients_!H$7:H$9,MATCH('Score Dashboard'!$B$1,_coefficients_!$A$7:$A$9,0))</f>
        <v>0.88243946806242812</v>
      </c>
      <c r="I28">
        <f>(1-_raw_predictions_!$M28*'Score Dashboard'!$B$2) * _raw_predictions_!I28/_coefficients_!L$2 * (_raw_predictions_!J28-_coefficients_!I$2)/INDEX(_coefficients_!I$7:I$9,MATCH('Score Dashboard'!$B$1,_coefficients_!$A$7:$A$9,0))</f>
        <v>-1.2287441042395843E-3</v>
      </c>
      <c r="J28">
        <f>(1-_raw_predictions_!$M28*'Score Dashboard'!$B$2) * _raw_predictions_!K28/_coefficients_!M$2 * (_raw_predictions_!L28-_coefficients_!J$2)/INDEX(_coefficients_!J$7:J$9,MATCH('Score Dashboard'!$B$1,_coefficients_!$A$7:$A$9,0))</f>
        <v>-1.551287938508686E-2</v>
      </c>
      <c r="K28">
        <f t="shared" si="0"/>
        <v>-3.8772160145069612</v>
      </c>
    </row>
    <row r="29" spans="1:11">
      <c r="A29" t="str">
        <f>_raw_predictions_!A29</f>
        <v>Michael Porter Jr.</v>
      </c>
      <c r="B29">
        <f>(_raw_predictions_!B29*(1-_raw_predictions_!$M29*'Score Dashboard'!$B$2) + 'Score Dashboard'!$B$2*_raw_predictions_!$M29*_coefficients_!B$12- _coefficients_!B$2)/INDEX(_coefficients_!B$7:B$9,MATCH('Score Dashboard'!$B$1,_coefficients_!$A$7:$A$9,0))</f>
        <v>2.2006206385527327E-3</v>
      </c>
      <c r="C29">
        <f>(_raw_predictions_!C29*(1-_raw_predictions_!$M29*'Score Dashboard'!$B$2) + 'Score Dashboard'!$B$2*_raw_predictions_!$M29*_coefficients_!C$12- _coefficients_!C$2)/INDEX(_coefficients_!C$7:C$9,MATCH('Score Dashboard'!$B$1,_coefficients_!$A$7:$A$9,0))</f>
        <v>-0.15333747623962515</v>
      </c>
      <c r="D29">
        <f>(_raw_predictions_!D29*(1-_raw_predictions_!$M29*'Score Dashboard'!$B$2) + 'Score Dashboard'!$B$2*_raw_predictions_!$M29*_coefficients_!D$12- _coefficients_!D$2)/INDEX(_coefficients_!D$7:D$9,MATCH('Score Dashboard'!$B$1,_coefficients_!$A$7:$A$9,0))</f>
        <v>-0.70366983695996954</v>
      </c>
      <c r="E29">
        <f>(_raw_predictions_!E29*(1-_raw_predictions_!$M29*'Score Dashboard'!$B$2) + 'Score Dashboard'!$B$2*_raw_predictions_!$M29*_coefficients_!E$12- _coefficients_!E$2)/INDEX(_coefficients_!E$7:E$9,MATCH('Score Dashboard'!$B$1,_coefficients_!$A$7:$A$9,0))</f>
        <v>-0.26379650448762282</v>
      </c>
      <c r="F29">
        <f>(_raw_predictions_!F29*(1-_raw_predictions_!$M29*'Score Dashboard'!$B$2) + 'Score Dashboard'!$B$2*_raw_predictions_!$M29*_coefficients_!F$12- _coefficients_!F$2)/INDEX(_coefficients_!F$7:F$9,MATCH('Score Dashboard'!$B$1,_coefficients_!$A$7:$A$9,0))</f>
        <v>-0.19940462953705271</v>
      </c>
      <c r="G29">
        <f>(_raw_predictions_!G29*(1-_raw_predictions_!$M29*'Score Dashboard'!$B$2) + 'Score Dashboard'!$B$2*_raw_predictions_!$M29*_coefficients_!G$12- _coefficients_!G$2)/INDEX(_coefficients_!G$7:G$9,MATCH('Score Dashboard'!$B$1,_coefficients_!$A$7:$A$9,0))</f>
        <v>0.60623422536620508</v>
      </c>
      <c r="H29">
        <f>(_coefficients_!H$2 - _raw_predictions_!H29*(1-_raw_predictions_!$M29*'Score Dashboard'!$B$2) - _raw_predictions_!$M29*'Score Dashboard'!$B$2*_coefficients_!H$12)/INDEX(_coefficients_!H$7:H$9,MATCH('Score Dashboard'!$B$1,_coefficients_!$A$7:$A$9,0))</f>
        <v>0.43749925569817338</v>
      </c>
      <c r="I29">
        <f>(1-_raw_predictions_!$M29*'Score Dashboard'!$B$2) * _raw_predictions_!I29/_coefficients_!L$2 * (_raw_predictions_!J29-_coefficients_!I$2)/INDEX(_coefficients_!I$7:I$9,MATCH('Score Dashboard'!$B$1,_coefficients_!$A$7:$A$9,0))</f>
        <v>-0.16819746813650377</v>
      </c>
      <c r="J29">
        <f>(1-_raw_predictions_!$M29*'Score Dashboard'!$B$2) * _raw_predictions_!K29/_coefficients_!M$2 * (_raw_predictions_!L29-_coefficients_!J$2)/INDEX(_coefficients_!J$7:J$9,MATCH('Score Dashboard'!$B$1,_coefficients_!$A$7:$A$9,0))</f>
        <v>-0.20776744194808097</v>
      </c>
      <c r="K29">
        <f t="shared" si="0"/>
        <v>-0.65023925560592366</v>
      </c>
    </row>
    <row r="30" spans="1:11">
      <c r="A30" t="str">
        <f>_raw_predictions_!A30</f>
        <v>Naz Reid</v>
      </c>
      <c r="B30">
        <f>(_raw_predictions_!B30*(1-_raw_predictions_!$M30*'Score Dashboard'!$B$2) + 'Score Dashboard'!$B$2*_raw_predictions_!$M30*_coefficients_!B$12- _coefficients_!B$2)/INDEX(_coefficients_!B$7:B$9,MATCH('Score Dashboard'!$B$1,_coefficients_!$A$7:$A$9,0))</f>
        <v>-0.50186740201639568</v>
      </c>
      <c r="C30">
        <f>(_raw_predictions_!C30*(1-_raw_predictions_!$M30*'Score Dashboard'!$B$2) + 'Score Dashboard'!$B$2*_raw_predictions_!$M30*_coefficients_!C$12- _coefficients_!C$2)/INDEX(_coefficients_!C$7:C$9,MATCH('Score Dashboard'!$B$1,_coefficients_!$A$7:$A$9,0))</f>
        <v>-0.24070332073399811</v>
      </c>
      <c r="D30">
        <f>(_raw_predictions_!D30*(1-_raw_predictions_!$M30*'Score Dashboard'!$B$2) + 'Score Dashboard'!$B$2*_raw_predictions_!$M30*_coefficients_!D$12- _coefficients_!D$2)/INDEX(_coefficients_!D$7:D$9,MATCH('Score Dashboard'!$B$1,_coefficients_!$A$7:$A$9,0))</f>
        <v>-0.78317774999812251</v>
      </c>
      <c r="E30">
        <f>(_raw_predictions_!E30*(1-_raw_predictions_!$M30*'Score Dashboard'!$B$2) + 'Score Dashboard'!$B$2*_raw_predictions_!$M30*_coefficients_!E$12- _coefficients_!E$2)/INDEX(_coefficients_!E$7:E$9,MATCH('Score Dashboard'!$B$1,_coefficients_!$A$7:$A$9,0))</f>
        <v>-0.4384830221846015</v>
      </c>
      <c r="F30">
        <f>(_raw_predictions_!F30*(1-_raw_predictions_!$M30*'Score Dashboard'!$B$2) + 'Score Dashboard'!$B$2*_raw_predictions_!$M30*_coefficients_!F$12- _coefficients_!F$2)/INDEX(_coefficients_!F$7:F$9,MATCH('Score Dashboard'!$B$1,_coefficients_!$A$7:$A$9,0))</f>
        <v>0.29886603586792454</v>
      </c>
      <c r="G30">
        <f>(_raw_predictions_!G30*(1-_raw_predictions_!$M30*'Score Dashboard'!$B$2) + 'Score Dashboard'!$B$2*_raw_predictions_!$M30*_coefficients_!G$12- _coefficients_!G$2)/INDEX(_coefficients_!G$7:G$9,MATCH('Score Dashboard'!$B$1,_coefficients_!$A$7:$A$9,0))</f>
        <v>-0.33797205063662561</v>
      </c>
      <c r="H30">
        <f>(_coefficients_!H$2 - _raw_predictions_!H30*(1-_raw_predictions_!$M30*'Score Dashboard'!$B$2) - _raw_predictions_!$M30*'Score Dashboard'!$B$2*_coefficients_!H$12)/INDEX(_coefficients_!H$7:H$9,MATCH('Score Dashboard'!$B$1,_coefficients_!$A$7:$A$9,0))</f>
        <v>0.4260336724984391</v>
      </c>
      <c r="I30">
        <f>(1-_raw_predictions_!$M30*'Score Dashboard'!$B$2) * _raw_predictions_!I30/_coefficients_!L$2 * (_raw_predictions_!J30-_coefficients_!I$2)/INDEX(_coefficients_!I$7:I$9,MATCH('Score Dashboard'!$B$1,_coefficients_!$A$7:$A$9,0))</f>
        <v>-0.21641362139717982</v>
      </c>
      <c r="J30">
        <f>(1-_raw_predictions_!$M30*'Score Dashboard'!$B$2) * _raw_predictions_!K30/_coefficients_!M$2 * (_raw_predictions_!L30-_coefficients_!J$2)/INDEX(_coefficients_!J$7:J$9,MATCH('Score Dashboard'!$B$1,_coefficients_!$A$7:$A$9,0))</f>
        <v>5.9373690254749638E-2</v>
      </c>
      <c r="K30">
        <f t="shared" si="0"/>
        <v>-1.7343437683458103</v>
      </c>
    </row>
    <row r="31" spans="1:11">
      <c r="A31" t="str">
        <f>_raw_predictions_!A31</f>
        <v>Mike Conley</v>
      </c>
      <c r="B31">
        <f>(_raw_predictions_!B31*(1-_raw_predictions_!$M31*'Score Dashboard'!$B$2) + 'Score Dashboard'!$B$2*_raw_predictions_!$M31*_coefficients_!B$12- _coefficients_!B$2)/INDEX(_coefficients_!B$7:B$9,MATCH('Score Dashboard'!$B$1,_coefficients_!$A$7:$A$9,0))</f>
        <v>-0.50630739929209845</v>
      </c>
      <c r="C31">
        <f>(_raw_predictions_!C31*(1-_raw_predictions_!$M31*'Score Dashboard'!$B$2) + 'Score Dashboard'!$B$2*_raw_predictions_!$M31*_coefficients_!C$12- _coefficients_!C$2)/INDEX(_coefficients_!C$7:C$9,MATCH('Score Dashboard'!$B$1,_coefficients_!$A$7:$A$9,0))</f>
        <v>-0.76375179348052602</v>
      </c>
      <c r="D31">
        <f>(_raw_predictions_!D31*(1-_raw_predictions_!$M31*'Score Dashboard'!$B$2) + 'Score Dashboard'!$B$2*_raw_predictions_!$M31*_coefficients_!D$12- _coefficients_!D$2)/INDEX(_coefficients_!D$7:D$9,MATCH('Score Dashboard'!$B$1,_coefficients_!$A$7:$A$9,0))</f>
        <v>0.49575703473973021</v>
      </c>
      <c r="E31">
        <f>(_raw_predictions_!E31*(1-_raw_predictions_!$M31*'Score Dashboard'!$B$2) + 'Score Dashboard'!$B$2*_raw_predictions_!$M31*_coefficients_!E$12- _coefficients_!E$2)/INDEX(_coefficients_!E$7:E$9,MATCH('Score Dashboard'!$B$1,_coefficients_!$A$7:$A$9,0))</f>
        <v>6.9756242675501706E-2</v>
      </c>
      <c r="F31">
        <f>(_raw_predictions_!F31*(1-_raw_predictions_!$M31*'Score Dashboard'!$B$2) + 'Score Dashboard'!$B$2*_raw_predictions_!$M31*_coefficients_!F$12- _coefficients_!F$2)/INDEX(_coefficients_!F$7:F$9,MATCH('Score Dashboard'!$B$1,_coefficients_!$A$7:$A$9,0))</f>
        <v>-0.48182466187258349</v>
      </c>
      <c r="G31">
        <f>(_raw_predictions_!G31*(1-_raw_predictions_!$M31*'Score Dashboard'!$B$2) + 'Score Dashboard'!$B$2*_raw_predictions_!$M31*_coefficients_!G$12- _coefficients_!G$2)/INDEX(_coefficients_!G$7:G$9,MATCH('Score Dashboard'!$B$1,_coefficients_!$A$7:$A$9,0))</f>
        <v>6.1045315849641735E-2</v>
      </c>
      <c r="H31">
        <f>(_coefficients_!H$2 - _raw_predictions_!H31*(1-_raw_predictions_!$M31*'Score Dashboard'!$B$2) - _raw_predictions_!$M31*'Score Dashboard'!$B$2*_coefficients_!H$12)/INDEX(_coefficients_!H$7:H$9,MATCH('Score Dashboard'!$B$1,_coefficients_!$A$7:$A$9,0))</f>
        <v>0.27270217361493354</v>
      </c>
      <c r="I31">
        <f>(1-_raw_predictions_!$M31*'Score Dashboard'!$B$2) * _raw_predictions_!I31/_coefficients_!L$2 * (_raw_predictions_!J31-_coefficients_!I$2)/INDEX(_coefficients_!I$7:I$9,MATCH('Score Dashboard'!$B$1,_coefficients_!$A$7:$A$9,0))</f>
        <v>3.5655483727408878E-2</v>
      </c>
      <c r="J31">
        <f>(1-_raw_predictions_!$M31*'Score Dashboard'!$B$2) * _raw_predictions_!K31/_coefficients_!M$2 * (_raw_predictions_!L31-_coefficients_!J$2)/INDEX(_coefficients_!J$7:J$9,MATCH('Score Dashboard'!$B$1,_coefficients_!$A$7:$A$9,0))</f>
        <v>-0.41236541464534848</v>
      </c>
      <c r="K31">
        <f t="shared" si="0"/>
        <v>-1.2293330186833402</v>
      </c>
    </row>
    <row r="32" spans="1:11">
      <c r="A32" t="str">
        <f>_raw_predictions_!A32</f>
        <v>Ochai Agbaji</v>
      </c>
      <c r="B32">
        <f>(_raw_predictions_!B32*(1-_raw_predictions_!$M32*'Score Dashboard'!$B$2) + 'Score Dashboard'!$B$2*_raw_predictions_!$M32*_coefficients_!B$12- _coefficients_!B$2)/INDEX(_coefficients_!B$7:B$9,MATCH('Score Dashboard'!$B$1,_coefficients_!$A$7:$A$9,0))</f>
        <v>-0.62501233598383255</v>
      </c>
      <c r="C32">
        <f>(_raw_predictions_!C32*(1-_raw_predictions_!$M32*'Score Dashboard'!$B$2) + 'Score Dashboard'!$B$2*_raw_predictions_!$M32*_coefficients_!C$12- _coefficients_!C$2)/INDEX(_coefficients_!C$7:C$9,MATCH('Score Dashboard'!$B$1,_coefficients_!$A$7:$A$9,0))</f>
        <v>-0.74199629370093234</v>
      </c>
      <c r="D32">
        <f>(_raw_predictions_!D32*(1-_raw_predictions_!$M32*'Score Dashboard'!$B$2) + 'Score Dashboard'!$B$2*_raw_predictions_!$M32*_coefficients_!D$12- _coefficients_!D$2)/INDEX(_coefficients_!D$7:D$9,MATCH('Score Dashboard'!$B$1,_coefficients_!$A$7:$A$9,0))</f>
        <v>-0.68286397060220716</v>
      </c>
      <c r="E32">
        <f>(_raw_predictions_!E32*(1-_raw_predictions_!$M32*'Score Dashboard'!$B$2) + 'Score Dashboard'!$B$2*_raw_predictions_!$M32*_coefficients_!E$12- _coefficients_!E$2)/INDEX(_coefficients_!E$7:E$9,MATCH('Score Dashboard'!$B$1,_coefficients_!$A$7:$A$9,0))</f>
        <v>-0.53869692167255578</v>
      </c>
      <c r="F32">
        <f>(_raw_predictions_!F32*(1-_raw_predictions_!$M32*'Score Dashboard'!$B$2) + 'Score Dashboard'!$B$2*_raw_predictions_!$M32*_coefficients_!F$12- _coefficients_!F$2)/INDEX(_coefficients_!F$7:F$9,MATCH('Score Dashboard'!$B$1,_coefficients_!$A$7:$A$9,0))</f>
        <v>-0.42538877704699651</v>
      </c>
      <c r="G32">
        <f>(_raw_predictions_!G32*(1-_raw_predictions_!$M32*'Score Dashboard'!$B$2) + 'Score Dashboard'!$B$2*_raw_predictions_!$M32*_coefficients_!G$12- _coefficients_!G$2)/INDEX(_coefficients_!G$7:G$9,MATCH('Score Dashboard'!$B$1,_coefficients_!$A$7:$A$9,0))</f>
        <v>-1.7535049897729676E-2</v>
      </c>
      <c r="H32">
        <f>(_coefficients_!H$2 - _raw_predictions_!H32*(1-_raw_predictions_!$M32*'Score Dashboard'!$B$2) - _raw_predictions_!$M32*'Score Dashboard'!$B$2*_coefficients_!H$12)/INDEX(_coefficients_!H$7:H$9,MATCH('Score Dashboard'!$B$1,_coefficients_!$A$7:$A$9,0))</f>
        <v>0.58284444562695659</v>
      </c>
      <c r="I32">
        <f>(1-_raw_predictions_!$M32*'Score Dashboard'!$B$2) * _raw_predictions_!I32/_coefficients_!L$2 * (_raw_predictions_!J32-_coefficients_!I$2)/INDEX(_coefficients_!I$7:I$9,MATCH('Score Dashboard'!$B$1,_coefficients_!$A$7:$A$9,0))</f>
        <v>3.2835030585876557E-2</v>
      </c>
      <c r="J32">
        <f>(1-_raw_predictions_!$M32*'Score Dashboard'!$B$2) * _raw_predictions_!K32/_coefficients_!M$2 * (_raw_predictions_!L32-_coefficients_!J$2)/INDEX(_coefficients_!J$7:J$9,MATCH('Score Dashboard'!$B$1,_coefficients_!$A$7:$A$9,0))</f>
        <v>-0.30160281676225209</v>
      </c>
      <c r="K32">
        <f t="shared" si="0"/>
        <v>-2.7174166894536733</v>
      </c>
    </row>
    <row r="33" spans="1:11">
      <c r="A33" t="str">
        <f>_raw_predictions_!A33</f>
        <v>Obi Toppin</v>
      </c>
      <c r="B33">
        <f>(_raw_predictions_!B33*(1-_raw_predictions_!$M33*'Score Dashboard'!$B$2) + 'Score Dashboard'!$B$2*_raw_predictions_!$M33*_coefficients_!B$12- _coefficients_!B$2)/INDEX(_coefficients_!B$7:B$9,MATCH('Score Dashboard'!$B$1,_coefficients_!$A$7:$A$9,0))</f>
        <v>-0.75103412828188709</v>
      </c>
      <c r="C33">
        <f>(_raw_predictions_!C33*(1-_raw_predictions_!$M33*'Score Dashboard'!$B$2) + 'Score Dashboard'!$B$2*_raw_predictions_!$M33*_coefficients_!C$12- _coefficients_!C$2)/INDEX(_coefficients_!C$7:C$9,MATCH('Score Dashboard'!$B$1,_coefficients_!$A$7:$A$9,0))</f>
        <v>-0.58045697733617307</v>
      </c>
      <c r="D33">
        <f>(_raw_predictions_!D33*(1-_raw_predictions_!$M33*'Score Dashboard'!$B$2) + 'Score Dashboard'!$B$2*_raw_predictions_!$M33*_coefficients_!D$12- _coefficients_!D$2)/INDEX(_coefficients_!D$7:D$9,MATCH('Score Dashboard'!$B$1,_coefficients_!$A$7:$A$9,0))</f>
        <v>-0.76525175217212604</v>
      </c>
      <c r="E33">
        <f>(_raw_predictions_!E33*(1-_raw_predictions_!$M33*'Score Dashboard'!$B$2) + 'Score Dashboard'!$B$2*_raw_predictions_!$M33*_coefficients_!E$12- _coefficients_!E$2)/INDEX(_coefficients_!E$7:E$9,MATCH('Score Dashboard'!$B$1,_coefficients_!$A$7:$A$9,0))</f>
        <v>-0.57898823264448318</v>
      </c>
      <c r="F33">
        <f>(_raw_predictions_!F33*(1-_raw_predictions_!$M33*'Score Dashboard'!$B$2) + 'Score Dashboard'!$B$2*_raw_predictions_!$M33*_coefficients_!F$12- _coefficients_!F$2)/INDEX(_coefficients_!F$7:F$9,MATCH('Score Dashboard'!$B$1,_coefficients_!$A$7:$A$9,0))</f>
        <v>-0.38269841787341163</v>
      </c>
      <c r="G33">
        <f>(_raw_predictions_!G33*(1-_raw_predictions_!$M33*'Score Dashboard'!$B$2) + 'Score Dashboard'!$B$2*_raw_predictions_!$M33*_coefficients_!G$12- _coefficients_!G$2)/INDEX(_coefficients_!G$7:G$9,MATCH('Score Dashboard'!$B$1,_coefficients_!$A$7:$A$9,0))</f>
        <v>-0.1333838083262682</v>
      </c>
      <c r="H33">
        <f>(_coefficients_!H$2 - _raw_predictions_!H33*(1-_raw_predictions_!$M33*'Score Dashboard'!$B$2) - _raw_predictions_!$M33*'Score Dashboard'!$B$2*_coefficients_!H$12)/INDEX(_coefficients_!H$7:H$9,MATCH('Score Dashboard'!$B$1,_coefficients_!$A$7:$A$9,0))</f>
        <v>0.73080022912752174</v>
      </c>
      <c r="I33">
        <f>(1-_raw_predictions_!$M33*'Score Dashboard'!$B$2) * _raw_predictions_!I33/_coefficients_!L$2 * (_raw_predictions_!J33-_coefficients_!I$2)/INDEX(_coefficients_!I$7:I$9,MATCH('Score Dashboard'!$B$1,_coefficients_!$A$7:$A$9,0))</f>
        <v>-3.5275864116628671E-3</v>
      </c>
      <c r="J33">
        <f>(1-_raw_predictions_!$M33*'Score Dashboard'!$B$2) * _raw_predictions_!K33/_coefficients_!M$2 * (_raw_predictions_!L33-_coefficients_!J$2)/INDEX(_coefficients_!J$7:J$9,MATCH('Score Dashboard'!$B$1,_coefficients_!$A$7:$A$9,0))</f>
        <v>-0.14852205131783866</v>
      </c>
      <c r="K33">
        <f t="shared" si="0"/>
        <v>-2.6130627252363294</v>
      </c>
    </row>
    <row r="34" spans="1:11">
      <c r="A34" t="str">
        <f>_raw_predictions_!A34</f>
        <v>O.G. Anunoby</v>
      </c>
      <c r="B34">
        <f>(_raw_predictions_!B34*(1-_raw_predictions_!$M34*'Score Dashboard'!$B$2) + 'Score Dashboard'!$B$2*_raw_predictions_!$M34*_coefficients_!B$12- _coefficients_!B$2)/INDEX(_coefficients_!B$7:B$9,MATCH('Score Dashboard'!$B$1,_coefficients_!$A$7:$A$9,0))</f>
        <v>0.20301555531505019</v>
      </c>
      <c r="C34">
        <f>(_raw_predictions_!C34*(1-_raw_predictions_!$M34*'Score Dashboard'!$B$2) + 'Score Dashboard'!$B$2*_raw_predictions_!$M34*_coefficients_!C$12- _coefficients_!C$2)/INDEX(_coefficients_!C$7:C$9,MATCH('Score Dashboard'!$B$1,_coefficients_!$A$7:$A$9,0))</f>
        <v>-3.661582283080738E-2</v>
      </c>
      <c r="D34">
        <f>(_raw_predictions_!D34*(1-_raw_predictions_!$M34*'Score Dashboard'!$B$2) + 'Score Dashboard'!$B$2*_raw_predictions_!$M34*_coefficients_!D$12- _coefficients_!D$2)/INDEX(_coefficients_!D$7:D$9,MATCH('Score Dashboard'!$B$1,_coefficients_!$A$7:$A$9,0))</f>
        <v>-0.37059739386454577</v>
      </c>
      <c r="E34">
        <f>(_raw_predictions_!E34*(1-_raw_predictions_!$M34*'Score Dashboard'!$B$2) + 'Score Dashboard'!$B$2*_raw_predictions_!$M34*_coefficients_!E$12- _coefficients_!E$2)/INDEX(_coefficients_!E$7:E$9,MATCH('Score Dashboard'!$B$1,_coefficients_!$A$7:$A$9,0))</f>
        <v>0.99006451753265645</v>
      </c>
      <c r="F34">
        <f>(_raw_predictions_!F34*(1-_raw_predictions_!$M34*'Score Dashboard'!$B$2) + 'Score Dashboard'!$B$2*_raw_predictions_!$M34*_coefficients_!F$12- _coefficients_!F$2)/INDEX(_coefficients_!F$7:F$9,MATCH('Score Dashboard'!$B$1,_coefficients_!$A$7:$A$9,0))</f>
        <v>3.0112787253385523E-2</v>
      </c>
      <c r="G34">
        <f>(_raw_predictions_!G34*(1-_raw_predictions_!$M34*'Score Dashboard'!$B$2) + 'Score Dashboard'!$B$2*_raw_predictions_!$M34*_coefficients_!G$12- _coefficients_!G$2)/INDEX(_coefficients_!G$7:G$9,MATCH('Score Dashboard'!$B$1,_coefficients_!$A$7:$A$9,0))</f>
        <v>0.45451818978479425</v>
      </c>
      <c r="H34">
        <f>(_coefficients_!H$2 - _raw_predictions_!H34*(1-_raw_predictions_!$M34*'Score Dashboard'!$B$2) - _raw_predictions_!$M34*'Score Dashboard'!$B$2*_coefficients_!H$12)/INDEX(_coefficients_!H$7:H$9,MATCH('Score Dashboard'!$B$1,_coefficients_!$A$7:$A$9,0))</f>
        <v>4.4620905945635134E-4</v>
      </c>
      <c r="I34">
        <f>(1-_raw_predictions_!$M34*'Score Dashboard'!$B$2) * _raw_predictions_!I34/_coefficients_!L$2 * (_raw_predictions_!J34-_coefficients_!I$2)/INDEX(_coefficients_!I$7:I$9,MATCH('Score Dashboard'!$B$1,_coefficients_!$A$7:$A$9,0))</f>
        <v>9.1319012463648541E-2</v>
      </c>
      <c r="J34">
        <f>(1-_raw_predictions_!$M34*'Score Dashboard'!$B$2) * _raw_predictions_!K34/_coefficients_!M$2 * (_raw_predictions_!L34-_coefficients_!J$2)/INDEX(_coefficients_!J$7:J$9,MATCH('Score Dashboard'!$B$1,_coefficients_!$A$7:$A$9,0))</f>
        <v>-0.23245928021971757</v>
      </c>
      <c r="K34">
        <f t="shared" si="0"/>
        <v>1.1298037744939204</v>
      </c>
    </row>
    <row r="35" spans="1:11">
      <c r="A35" t="str">
        <f>_raw_predictions_!A35</f>
        <v>Norman Powell</v>
      </c>
      <c r="B35">
        <f>(_raw_predictions_!B35*(1-_raw_predictions_!$M35*'Score Dashboard'!$B$2) + 'Score Dashboard'!$B$2*_raw_predictions_!$M35*_coefficients_!B$12- _coefficients_!B$2)/INDEX(_coefficients_!B$7:B$9,MATCH('Score Dashboard'!$B$1,_coefficients_!$A$7:$A$9,0))</f>
        <v>0.11235566183698101</v>
      </c>
      <c r="C35">
        <f>(_raw_predictions_!C35*(1-_raw_predictions_!$M35*'Score Dashboard'!$B$2) + 'Score Dashboard'!$B$2*_raw_predictions_!$M35*_coefficients_!C$12- _coefficients_!C$2)/INDEX(_coefficients_!C$7:C$9,MATCH('Score Dashboard'!$B$1,_coefficients_!$A$7:$A$9,0))</f>
        <v>-0.56787763313076023</v>
      </c>
      <c r="D35">
        <f>(_raw_predictions_!D35*(1-_raw_predictions_!$M35*'Score Dashboard'!$B$2) + 'Score Dashboard'!$B$2*_raw_predictions_!$M35*_coefficients_!D$12- _coefficients_!D$2)/INDEX(_coefficients_!D$7:D$9,MATCH('Score Dashboard'!$B$1,_coefficients_!$A$7:$A$9,0))</f>
        <v>-0.48139675339744642</v>
      </c>
      <c r="E35">
        <f>(_raw_predictions_!E35*(1-_raw_predictions_!$M35*'Score Dashboard'!$B$2) + 'Score Dashboard'!$B$2*_raw_predictions_!$M35*_coefficients_!E$12- _coefficients_!E$2)/INDEX(_coefficients_!E$7:E$9,MATCH('Score Dashboard'!$B$1,_coefficients_!$A$7:$A$9,0))</f>
        <v>-5.4395825741704783E-2</v>
      </c>
      <c r="F35">
        <f>(_raw_predictions_!F35*(1-_raw_predictions_!$M35*'Score Dashboard'!$B$2) + 'Score Dashboard'!$B$2*_raw_predictions_!$M35*_coefficients_!F$12- _coefficients_!F$2)/INDEX(_coefficients_!F$7:F$9,MATCH('Score Dashboard'!$B$1,_coefficients_!$A$7:$A$9,0))</f>
        <v>-0.37729103498116834</v>
      </c>
      <c r="G35">
        <f>(_raw_predictions_!G35*(1-_raw_predictions_!$M35*'Score Dashboard'!$B$2) + 'Score Dashboard'!$B$2*_raw_predictions_!$M35*_coefficients_!G$12- _coefficients_!G$2)/INDEX(_coefficients_!G$7:G$9,MATCH('Score Dashboard'!$B$1,_coefficients_!$A$7:$A$9,0))</f>
        <v>0.27364771764472395</v>
      </c>
      <c r="H35">
        <f>(_coefficients_!H$2 - _raw_predictions_!H35*(1-_raw_predictions_!$M35*'Score Dashboard'!$B$2) - _raw_predictions_!$M35*'Score Dashboard'!$B$2*_coefficients_!H$12)/INDEX(_coefficients_!H$7:H$9,MATCH('Score Dashboard'!$B$1,_coefficients_!$A$7:$A$9,0))</f>
        <v>0.15536521769988959</v>
      </c>
      <c r="I35">
        <f>(1-_raw_predictions_!$M35*'Score Dashboard'!$B$2) * _raw_predictions_!I35/_coefficients_!L$2 * (_raw_predictions_!J35-_coefficients_!I$2)/INDEX(_coefficients_!I$7:I$9,MATCH('Score Dashboard'!$B$1,_coefficients_!$A$7:$A$9,0))</f>
        <v>0.19254493269789383</v>
      </c>
      <c r="J35">
        <f>(1-_raw_predictions_!$M35*'Score Dashboard'!$B$2) * _raw_predictions_!K35/_coefficients_!M$2 * (_raw_predictions_!L35-_coefficients_!J$2)/INDEX(_coefficients_!J$7:J$9,MATCH('Score Dashboard'!$B$1,_coefficients_!$A$7:$A$9,0))</f>
        <v>-0.21284449180905282</v>
      </c>
      <c r="K35">
        <f t="shared" si="0"/>
        <v>-0.95989220918064388</v>
      </c>
    </row>
    <row r="36" spans="1:11">
      <c r="A36" t="str">
        <f>_raw_predictions_!A36</f>
        <v>Noah Vonleh</v>
      </c>
      <c r="B36">
        <f>(_raw_predictions_!B36*(1-_raw_predictions_!$M36*'Score Dashboard'!$B$2) + 'Score Dashboard'!$B$2*_raw_predictions_!$M36*_coefficients_!B$12- _coefficients_!B$2)/INDEX(_coefficients_!B$7:B$9,MATCH('Score Dashboard'!$B$1,_coefficients_!$A$7:$A$9,0))</f>
        <v>-0.96902186512986221</v>
      </c>
      <c r="C36">
        <f>(_raw_predictions_!C36*(1-_raw_predictions_!$M36*'Score Dashboard'!$B$2) + 'Score Dashboard'!$B$2*_raw_predictions_!$M36*_coefficients_!C$12- _coefficients_!C$2)/INDEX(_coefficients_!C$7:C$9,MATCH('Score Dashboard'!$B$1,_coefficients_!$A$7:$A$9,0))</f>
        <v>-0.71690656999016866</v>
      </c>
      <c r="D36">
        <f>(_raw_predictions_!D36*(1-_raw_predictions_!$M36*'Score Dashboard'!$B$2) + 'Score Dashboard'!$B$2*_raw_predictions_!$M36*_coefficients_!D$12- _coefficients_!D$2)/INDEX(_coefficients_!D$7:D$9,MATCH('Score Dashboard'!$B$1,_coefficients_!$A$7:$A$9,0))</f>
        <v>-0.81185386125265457</v>
      </c>
      <c r="E36">
        <f>(_raw_predictions_!E36*(1-_raw_predictions_!$M36*'Score Dashboard'!$B$2) + 'Score Dashboard'!$B$2*_raw_predictions_!$M36*_coefficients_!E$12- _coefficients_!E$2)/INDEX(_coefficients_!E$7:E$9,MATCH('Score Dashboard'!$B$1,_coefficients_!$A$7:$A$9,0))</f>
        <v>-0.70972036607307876</v>
      </c>
      <c r="F36">
        <f>(_raw_predictions_!F36*(1-_raw_predictions_!$M36*'Score Dashboard'!$B$2) + 'Score Dashboard'!$B$2*_raw_predictions_!$M36*_coefficients_!F$12- _coefficients_!F$2)/INDEX(_coefficients_!F$7:F$9,MATCH('Score Dashboard'!$B$1,_coefficients_!$A$7:$A$9,0))</f>
        <v>-0.34603500984466479</v>
      </c>
      <c r="G36">
        <f>(_raw_predictions_!G36*(1-_raw_predictions_!$M36*'Score Dashboard'!$B$2) + 'Score Dashboard'!$B$2*_raw_predictions_!$M36*_coefficients_!G$12- _coefficients_!G$2)/INDEX(_coefficients_!G$7:G$9,MATCH('Score Dashboard'!$B$1,_coefficients_!$A$7:$A$9,0))</f>
        <v>-0.71421502220320854</v>
      </c>
      <c r="H36">
        <f>(_coefficients_!H$2 - _raw_predictions_!H36*(1-_raw_predictions_!$M36*'Score Dashboard'!$B$2) - _raw_predictions_!$M36*'Score Dashboard'!$B$2*_coefficients_!H$12)/INDEX(_coefficients_!H$7:H$9,MATCH('Score Dashboard'!$B$1,_coefficients_!$A$7:$A$9,0))</f>
        <v>0.73138040005399108</v>
      </c>
      <c r="I36">
        <f>(1-_raw_predictions_!$M36*'Score Dashboard'!$B$2) * _raw_predictions_!I36/_coefficients_!L$2 * (_raw_predictions_!J36-_coefficients_!I$2)/INDEX(_coefficients_!I$7:I$9,MATCH('Score Dashboard'!$B$1,_coefficients_!$A$7:$A$9,0))</f>
        <v>-4.3321415658971116E-2</v>
      </c>
      <c r="J36">
        <f>(1-_raw_predictions_!$M36*'Score Dashboard'!$B$2) * _raw_predictions_!K36/_coefficients_!M$2 * (_raw_predictions_!L36-_coefficients_!J$2)/INDEX(_coefficients_!J$7:J$9,MATCH('Score Dashboard'!$B$1,_coefficients_!$A$7:$A$9,0))</f>
        <v>-6.2236599126978083E-3</v>
      </c>
      <c r="K36">
        <f t="shared" si="0"/>
        <v>-3.5859173700113152</v>
      </c>
    </row>
    <row r="37" spans="1:11">
      <c r="A37" t="str">
        <f>_raw_predictions_!A37</f>
        <v>Nikola Vucevic</v>
      </c>
      <c r="B37">
        <f>(_raw_predictions_!B37*(1-_raw_predictions_!$M37*'Score Dashboard'!$B$2) + 'Score Dashboard'!$B$2*_raw_predictions_!$M37*_coefficients_!B$12- _coefficients_!B$2)/INDEX(_coefficients_!B$7:B$9,MATCH('Score Dashboard'!$B$1,_coefficients_!$A$7:$A$9,0))</f>
        <v>0.2598502790406752</v>
      </c>
      <c r="C37">
        <f>(_raw_predictions_!C37*(1-_raw_predictions_!$M37*'Score Dashboard'!$B$2) + 'Score Dashboard'!$B$2*_raw_predictions_!$M37*_coefficients_!C$12- _coefficients_!C$2)/INDEX(_coefficients_!C$7:C$9,MATCH('Score Dashboard'!$B$1,_coefficients_!$A$7:$A$9,0))</f>
        <v>1.2249763931500723</v>
      </c>
      <c r="D37">
        <f>(_raw_predictions_!D37*(1-_raw_predictions_!$M37*'Score Dashboard'!$B$2) + 'Score Dashboard'!$B$2*_raw_predictions_!$M37*_coefficients_!D$12- _coefficients_!D$2)/INDEX(_coefficients_!D$7:D$9,MATCH('Score Dashboard'!$B$1,_coefficients_!$A$7:$A$9,0))</f>
        <v>-9.3069576800031986E-2</v>
      </c>
      <c r="E37">
        <f>(_raw_predictions_!E37*(1-_raw_predictions_!$M37*'Score Dashboard'!$B$2) + 'Score Dashboard'!$B$2*_raw_predictions_!$M37*_coefficients_!E$12- _coefficients_!E$2)/INDEX(_coefficients_!E$7:E$9,MATCH('Score Dashboard'!$B$1,_coefficients_!$A$7:$A$9,0))</f>
        <v>-0.16620194147741327</v>
      </c>
      <c r="F37">
        <f>(_raw_predictions_!F37*(1-_raw_predictions_!$M37*'Score Dashboard'!$B$2) + 'Score Dashboard'!$B$2*_raw_predictions_!$M37*_coefficients_!F$12- _coefficients_!F$2)/INDEX(_coefficients_!F$7:F$9,MATCH('Score Dashboard'!$B$1,_coefficients_!$A$7:$A$9,0))</f>
        <v>0.10519749699049011</v>
      </c>
      <c r="G37">
        <f>(_raw_predictions_!G37*(1-_raw_predictions_!$M37*'Score Dashboard'!$B$2) + 'Score Dashboard'!$B$2*_raw_predictions_!$M37*_coefficients_!G$12- _coefficients_!G$2)/INDEX(_coefficients_!G$7:G$9,MATCH('Score Dashboard'!$B$1,_coefficients_!$A$7:$A$9,0))</f>
        <v>1.6359423335721872E-2</v>
      </c>
      <c r="H37">
        <f>(_coefficients_!H$2 - _raw_predictions_!H37*(1-_raw_predictions_!$M37*'Score Dashboard'!$B$2) - _raw_predictions_!$M37*'Score Dashboard'!$B$2*_coefficients_!H$12)/INDEX(_coefficients_!H$7:H$9,MATCH('Score Dashboard'!$B$1,_coefficients_!$A$7:$A$9,0))</f>
        <v>-5.5054505623999501E-2</v>
      </c>
      <c r="I37">
        <f>(1-_raw_predictions_!$M37*'Score Dashboard'!$B$2) * _raw_predictions_!I37/_coefficients_!L$2 * (_raw_predictions_!J37-_coefficients_!I$2)/INDEX(_coefficients_!I$7:I$9,MATCH('Score Dashboard'!$B$1,_coefficients_!$A$7:$A$9,0))</f>
        <v>4.9817662462526335E-2</v>
      </c>
      <c r="J37">
        <f>(1-_raw_predictions_!$M37*'Score Dashboard'!$B$2) * _raw_predictions_!K37/_coefficients_!M$2 * (_raw_predictions_!L37-_coefficients_!J$2)/INDEX(_coefficients_!J$7:J$9,MATCH('Score Dashboard'!$B$1,_coefficients_!$A$7:$A$9,0))</f>
        <v>7.4406885604363787E-3</v>
      </c>
      <c r="K37">
        <f t="shared" si="0"/>
        <v>1.3493159196384774</v>
      </c>
    </row>
    <row r="38" spans="1:11">
      <c r="A38" t="str">
        <f>_raw_predictions_!A38</f>
        <v>Nikola Jovic</v>
      </c>
      <c r="B38">
        <f>(_raw_predictions_!B38*(1-_raw_predictions_!$M38*'Score Dashboard'!$B$2) + 'Score Dashboard'!$B$2*_raw_predictions_!$M38*_coefficients_!B$12- _coefficients_!B$2)/INDEX(_coefficients_!B$7:B$9,MATCH('Score Dashboard'!$B$1,_coefficients_!$A$7:$A$9,0))</f>
        <v>-0.9146626827538058</v>
      </c>
      <c r="C38">
        <f>(_raw_predictions_!C38*(1-_raw_predictions_!$M38*'Score Dashboard'!$B$2) + 'Score Dashboard'!$B$2*_raw_predictions_!$M38*_coefficients_!C$12- _coefficients_!C$2)/INDEX(_coefficients_!C$7:C$9,MATCH('Score Dashboard'!$B$1,_coefficients_!$A$7:$A$9,0))</f>
        <v>-0.73223513372451843</v>
      </c>
      <c r="D38">
        <f>(_raw_predictions_!D38*(1-_raw_predictions_!$M38*'Score Dashboard'!$B$2) + 'Score Dashboard'!$B$2*_raw_predictions_!$M38*_coefficients_!D$12- _coefficients_!D$2)/INDEX(_coefficients_!D$7:D$9,MATCH('Score Dashboard'!$B$1,_coefficients_!$A$7:$A$9,0))</f>
        <v>-0.82453516375160374</v>
      </c>
      <c r="E38">
        <f>(_raw_predictions_!E38*(1-_raw_predictions_!$M38*'Score Dashboard'!$B$2) + 'Score Dashboard'!$B$2*_raw_predictions_!$M38*_coefficients_!E$12- _coefficients_!E$2)/INDEX(_coefficients_!E$7:E$9,MATCH('Score Dashboard'!$B$1,_coefficients_!$A$7:$A$9,0))</f>
        <v>-0.60942688884387919</v>
      </c>
      <c r="F38">
        <f>(_raw_predictions_!F38*(1-_raw_predictions_!$M38*'Score Dashboard'!$B$2) + 'Score Dashboard'!$B$2*_raw_predictions_!$M38*_coefficients_!F$12- _coefficients_!F$2)/INDEX(_coefficients_!F$7:F$9,MATCH('Score Dashboard'!$B$1,_coefficients_!$A$7:$A$9,0))</f>
        <v>-0.42560296997319624</v>
      </c>
      <c r="G38">
        <f>(_raw_predictions_!G38*(1-_raw_predictions_!$M38*'Score Dashboard'!$B$2) + 'Score Dashboard'!$B$2*_raw_predictions_!$M38*_coefficients_!G$12- _coefficients_!G$2)/INDEX(_coefficients_!G$7:G$9,MATCH('Score Dashboard'!$B$1,_coefficients_!$A$7:$A$9,0))</f>
        <v>-0.56949758329574607</v>
      </c>
      <c r="H38">
        <f>(_coefficients_!H$2 - _raw_predictions_!H38*(1-_raw_predictions_!$M38*'Score Dashboard'!$B$2) - _raw_predictions_!$M38*'Score Dashboard'!$B$2*_coefficients_!H$12)/INDEX(_coefficients_!H$7:H$9,MATCH('Score Dashboard'!$B$1,_coefficients_!$A$7:$A$9,0))</f>
        <v>0.74763949022192333</v>
      </c>
      <c r="I38">
        <f>(1-_raw_predictions_!$M38*'Score Dashboard'!$B$2) * _raw_predictions_!I38/_coefficients_!L$2 * (_raw_predictions_!J38-_coefficients_!I$2)/INDEX(_coefficients_!I$7:I$9,MATCH('Score Dashboard'!$B$1,_coefficients_!$A$7:$A$9,0))</f>
        <v>-4.7851735928306383E-2</v>
      </c>
      <c r="J38">
        <f>(1-_raw_predictions_!$M38*'Score Dashboard'!$B$2) * _raw_predictions_!K38/_coefficients_!M$2 * (_raw_predictions_!L38-_coefficients_!J$2)/INDEX(_coefficients_!J$7:J$9,MATCH('Score Dashboard'!$B$1,_coefficients_!$A$7:$A$9,0))</f>
        <v>-9.0582212100392218E-2</v>
      </c>
      <c r="K38">
        <f t="shared" si="0"/>
        <v>-3.4667548801495247</v>
      </c>
    </row>
    <row r="39" spans="1:11">
      <c r="A39" t="str">
        <f>_raw_predictions_!A39</f>
        <v>Nikola Jokic</v>
      </c>
      <c r="B39">
        <f>(_raw_predictions_!B39*(1-_raw_predictions_!$M39*'Score Dashboard'!$B$2) + 'Score Dashboard'!$B$2*_raw_predictions_!$M39*_coefficients_!B$12- _coefficients_!B$2)/INDEX(_coefficients_!B$7:B$9,MATCH('Score Dashboard'!$B$1,_coefficients_!$A$7:$A$9,0))</f>
        <v>0.99345274246650528</v>
      </c>
      <c r="C39">
        <f>(_raw_predictions_!C39*(1-_raw_predictions_!$M39*'Score Dashboard'!$B$2) + 'Score Dashboard'!$B$2*_raw_predictions_!$M39*_coefficients_!C$12- _coefficients_!C$2)/INDEX(_coefficients_!C$7:C$9,MATCH('Score Dashboard'!$B$1,_coefficients_!$A$7:$A$9,0))</f>
        <v>1.4063267442492102</v>
      </c>
      <c r="D39">
        <f>(_raw_predictions_!D39*(1-_raw_predictions_!$M39*'Score Dashboard'!$B$2) + 'Score Dashboard'!$B$2*_raw_predictions_!$M39*_coefficients_!D$12- _coefficients_!D$2)/INDEX(_coefficients_!D$7:D$9,MATCH('Score Dashboard'!$B$1,_coefficients_!$A$7:$A$9,0))</f>
        <v>1.8431650440810092</v>
      </c>
      <c r="E39">
        <f>(_raw_predictions_!E39*(1-_raw_predictions_!$M39*'Score Dashboard'!$B$2) + 'Score Dashboard'!$B$2*_raw_predictions_!$M39*_coefficients_!E$12- _coefficients_!E$2)/INDEX(_coefficients_!E$7:E$9,MATCH('Score Dashboard'!$B$1,_coefficients_!$A$7:$A$9,0))</f>
        <v>0.35702637834307777</v>
      </c>
      <c r="F39">
        <f>(_raw_predictions_!F39*(1-_raw_predictions_!$M39*'Score Dashboard'!$B$2) + 'Score Dashboard'!$B$2*_raw_predictions_!$M39*_coefficients_!F$12- _coefficients_!F$2)/INDEX(_coefficients_!F$7:F$9,MATCH('Score Dashboard'!$B$1,_coefficients_!$A$7:$A$9,0))</f>
        <v>3.0246442596213265E-2</v>
      </c>
      <c r="G39">
        <f>(_raw_predictions_!G39*(1-_raw_predictions_!$M39*'Score Dashboard'!$B$2) + 'Score Dashboard'!$B$2*_raw_predictions_!$M39*_coefficients_!G$12- _coefficients_!G$2)/INDEX(_coefficients_!G$7:G$9,MATCH('Score Dashboard'!$B$1,_coefficients_!$A$7:$A$9,0))</f>
        <v>-0.30664883207036658</v>
      </c>
      <c r="H39">
        <f>(_coefficients_!H$2 - _raw_predictions_!H39*(1-_raw_predictions_!$M39*'Score Dashboard'!$B$2) - _raw_predictions_!$M39*'Score Dashboard'!$B$2*_coefficients_!H$12)/INDEX(_coefficients_!H$7:H$9,MATCH('Score Dashboard'!$B$1,_coefficients_!$A$7:$A$9,0))</f>
        <v>-1.3408412205903137</v>
      </c>
      <c r="I39">
        <f>(1-_raw_predictions_!$M39*'Score Dashboard'!$B$2) * _raw_predictions_!I39/_coefficients_!L$2 * (_raw_predictions_!J39-_coefficients_!I$2)/INDEX(_coefficients_!I$7:I$9,MATCH('Score Dashboard'!$B$1,_coefficients_!$A$7:$A$9,0))</f>
        <v>0.36072620802961891</v>
      </c>
      <c r="J39">
        <f>(1-_raw_predictions_!$M39*'Score Dashboard'!$B$2) * _raw_predictions_!K39/_coefficients_!M$2 * (_raw_predictions_!L39-_coefficients_!J$2)/INDEX(_coefficients_!J$7:J$9,MATCH('Score Dashboard'!$B$1,_coefficients_!$A$7:$A$9,0))</f>
        <v>1.4068205027247542</v>
      </c>
      <c r="K39">
        <f t="shared" si="0"/>
        <v>4.7502740098297087</v>
      </c>
    </row>
    <row r="40" spans="1:11">
      <c r="A40" t="str">
        <f>_raw_predictions_!A40</f>
        <v>Nicolas Batum</v>
      </c>
      <c r="B40">
        <f>(_raw_predictions_!B40*(1-_raw_predictions_!$M40*'Score Dashboard'!$B$2) + 'Score Dashboard'!$B$2*_raw_predictions_!$M40*_coefficients_!B$12- _coefficients_!B$2)/INDEX(_coefficients_!B$7:B$9,MATCH('Score Dashboard'!$B$1,_coefficients_!$A$7:$A$9,0))</f>
        <v>-0.90009706297597181</v>
      </c>
      <c r="C40">
        <f>(_raw_predictions_!C40*(1-_raw_predictions_!$M40*'Score Dashboard'!$B$2) + 'Score Dashboard'!$B$2*_raw_predictions_!$M40*_coefficients_!C$12- _coefficients_!C$2)/INDEX(_coefficients_!C$7:C$9,MATCH('Score Dashboard'!$B$1,_coefficients_!$A$7:$A$9,0))</f>
        <v>-0.45593948949956709</v>
      </c>
      <c r="D40">
        <f>(_raw_predictions_!D40*(1-_raw_predictions_!$M40*'Score Dashboard'!$B$2) + 'Score Dashboard'!$B$2*_raw_predictions_!$M40*_coefficients_!D$12- _coefficients_!D$2)/INDEX(_coefficients_!D$7:D$9,MATCH('Score Dashboard'!$B$1,_coefficients_!$A$7:$A$9,0))</f>
        <v>-0.65610586875376864</v>
      </c>
      <c r="E40">
        <f>(_raw_predictions_!E40*(1-_raw_predictions_!$M40*'Score Dashboard'!$B$2) + 'Score Dashboard'!$B$2*_raw_predictions_!$M40*_coefficients_!E$12- _coefficients_!E$2)/INDEX(_coefficients_!E$7:E$9,MATCH('Score Dashboard'!$B$1,_coefficients_!$A$7:$A$9,0))</f>
        <v>-0.3105347654536465</v>
      </c>
      <c r="F40">
        <f>(_raw_predictions_!F40*(1-_raw_predictions_!$M40*'Score Dashboard'!$B$2) + 'Score Dashboard'!$B$2*_raw_predictions_!$M40*_coefficients_!F$12- _coefficients_!F$2)/INDEX(_coefficients_!F$7:F$9,MATCH('Score Dashboard'!$B$1,_coefficients_!$A$7:$A$9,0))</f>
        <v>-0.14841962487877725</v>
      </c>
      <c r="G40">
        <f>(_raw_predictions_!G40*(1-_raw_predictions_!$M40*'Score Dashboard'!$B$2) + 'Score Dashboard'!$B$2*_raw_predictions_!$M40*_coefficients_!G$12- _coefficients_!G$2)/INDEX(_coefficients_!G$7:G$9,MATCH('Score Dashboard'!$B$1,_coefficients_!$A$7:$A$9,0))</f>
        <v>-6.1241854445932026E-2</v>
      </c>
      <c r="H40">
        <f>(_coefficients_!H$2 - _raw_predictions_!H40*(1-_raw_predictions_!$M40*'Score Dashboard'!$B$2) - _raw_predictions_!$M40*'Score Dashboard'!$B$2*_coefficients_!H$12)/INDEX(_coefficients_!H$7:H$9,MATCH('Score Dashboard'!$B$1,_coefficients_!$A$7:$A$9,0))</f>
        <v>0.72771676875230196</v>
      </c>
      <c r="I40">
        <f>(1-_raw_predictions_!$M40*'Score Dashboard'!$B$2) * _raw_predictions_!I40/_coefficients_!L$2 * (_raw_predictions_!J40-_coefficients_!I$2)/INDEX(_coefficients_!I$7:I$9,MATCH('Score Dashboard'!$B$1,_coefficients_!$A$7:$A$9,0))</f>
        <v>-2.6675645469069597E-2</v>
      </c>
      <c r="J40">
        <f>(1-_raw_predictions_!$M40*'Score Dashboard'!$B$2) * _raw_predictions_!K40/_coefficients_!M$2 * (_raw_predictions_!L40-_coefficients_!J$2)/INDEX(_coefficients_!J$7:J$9,MATCH('Score Dashboard'!$B$1,_coefficients_!$A$7:$A$9,0))</f>
        <v>-0.19229744388378023</v>
      </c>
      <c r="K40">
        <f t="shared" si="0"/>
        <v>-2.0235949866082108</v>
      </c>
    </row>
    <row r="41" spans="1:11">
      <c r="A41" t="str">
        <f>_raw_predictions_!A41</f>
        <v>Nickeil Alexander-Walker</v>
      </c>
      <c r="B41">
        <f>(_raw_predictions_!B41*(1-_raw_predictions_!$M41*'Score Dashboard'!$B$2) + 'Score Dashboard'!$B$2*_raw_predictions_!$M41*_coefficients_!B$12- _coefficients_!B$2)/INDEX(_coefficients_!B$7:B$9,MATCH('Score Dashboard'!$B$1,_coefficients_!$A$7:$A$9,0))</f>
        <v>-0.81270114301354035</v>
      </c>
      <c r="C41">
        <f>(_raw_predictions_!C41*(1-_raw_predictions_!$M41*'Score Dashboard'!$B$2) + 'Score Dashboard'!$B$2*_raw_predictions_!$M41*_coefficients_!C$12- _coefficients_!C$2)/INDEX(_coefficients_!C$7:C$9,MATCH('Score Dashboard'!$B$1,_coefficients_!$A$7:$A$9,0))</f>
        <v>-0.838200416204953</v>
      </c>
      <c r="D41">
        <f>(_raw_predictions_!D41*(1-_raw_predictions_!$M41*'Score Dashboard'!$B$2) + 'Score Dashboard'!$B$2*_raw_predictions_!$M41*_coefficients_!D$12- _coefficients_!D$2)/INDEX(_coefficients_!D$7:D$9,MATCH('Score Dashboard'!$B$1,_coefficients_!$A$7:$A$9,0))</f>
        <v>-0.60185288097321321</v>
      </c>
      <c r="E41">
        <f>(_raw_predictions_!E41*(1-_raw_predictions_!$M41*'Score Dashboard'!$B$2) + 'Score Dashboard'!$B$2*_raw_predictions_!$M41*_coefficients_!E$12- _coefficients_!E$2)/INDEX(_coefficients_!E$7:E$9,MATCH('Score Dashboard'!$B$1,_coefficients_!$A$7:$A$9,0))</f>
        <v>-0.42913291168600037</v>
      </c>
      <c r="F41">
        <f>(_raw_predictions_!F41*(1-_raw_predictions_!$M41*'Score Dashboard'!$B$2) + 'Score Dashboard'!$B$2*_raw_predictions_!$M41*_coefficients_!F$12- _coefficients_!F$2)/INDEX(_coefficients_!F$7:F$9,MATCH('Score Dashboard'!$B$1,_coefficients_!$A$7:$A$9,0))</f>
        <v>-0.38418354204987842</v>
      </c>
      <c r="G41">
        <f>(_raw_predictions_!G41*(1-_raw_predictions_!$M41*'Score Dashboard'!$B$2) + 'Score Dashboard'!$B$2*_raw_predictions_!$M41*_coefficients_!G$12- _coefficients_!G$2)/INDEX(_coefficients_!G$7:G$9,MATCH('Score Dashboard'!$B$1,_coefficients_!$A$7:$A$9,0))</f>
        <v>-0.29355382568934368</v>
      </c>
      <c r="H41">
        <f>(_coefficients_!H$2 - _raw_predictions_!H41*(1-_raw_predictions_!$M41*'Score Dashboard'!$B$2) - _raw_predictions_!$M41*'Score Dashboard'!$B$2*_coefficients_!H$12)/INDEX(_coefficients_!H$7:H$9,MATCH('Score Dashboard'!$B$1,_coefficients_!$A$7:$A$9,0))</f>
        <v>0.60788174283486818</v>
      </c>
      <c r="I41">
        <f>(1-_raw_predictions_!$M41*'Score Dashboard'!$B$2) * _raw_predictions_!I41/_coefficients_!L$2 * (_raw_predictions_!J41-_coefficients_!I$2)/INDEX(_coefficients_!I$7:I$9,MATCH('Score Dashboard'!$B$1,_coefficients_!$A$7:$A$9,0))</f>
        <v>-4.4642361269023191E-2</v>
      </c>
      <c r="J41">
        <f>(1-_raw_predictions_!$M41*'Score Dashboard'!$B$2) * _raw_predictions_!K41/_coefficients_!M$2 * (_raw_predictions_!L41-_coefficients_!J$2)/INDEX(_coefficients_!J$7:J$9,MATCH('Score Dashboard'!$B$1,_coefficients_!$A$7:$A$9,0))</f>
        <v>-0.26374461365375351</v>
      </c>
      <c r="K41">
        <f t="shared" si="0"/>
        <v>-3.0601299517048379</v>
      </c>
    </row>
    <row r="42" spans="1:11">
      <c r="A42" t="str">
        <f>_raw_predictions_!A42</f>
        <v>Nick Richards</v>
      </c>
      <c r="B42">
        <f>(_raw_predictions_!B42*(1-_raw_predictions_!$M42*'Score Dashboard'!$B$2) + 'Score Dashboard'!$B$2*_raw_predictions_!$M42*_coefficients_!B$12- _coefficients_!B$2)/INDEX(_coefficients_!B$7:B$9,MATCH('Score Dashboard'!$B$1,_coefficients_!$A$7:$A$9,0))</f>
        <v>-0.79447250115021439</v>
      </c>
      <c r="C42">
        <f>(_raw_predictions_!C42*(1-_raw_predictions_!$M42*'Score Dashboard'!$B$2) + 'Score Dashboard'!$B$2*_raw_predictions_!$M42*_coefficients_!C$12- _coefficients_!C$2)/INDEX(_coefficients_!C$7:C$9,MATCH('Score Dashboard'!$B$1,_coefficients_!$A$7:$A$9,0))</f>
        <v>-5.174954992760719E-3</v>
      </c>
      <c r="D42">
        <f>(_raw_predictions_!D42*(1-_raw_predictions_!$M42*'Score Dashboard'!$B$2) + 'Score Dashboard'!$B$2*_raw_predictions_!$M42*_coefficients_!D$12- _coefficients_!D$2)/INDEX(_coefficients_!D$7:D$9,MATCH('Score Dashboard'!$B$1,_coefficients_!$A$7:$A$9,0))</f>
        <v>-0.90395209685228928</v>
      </c>
      <c r="E42">
        <f>(_raw_predictions_!E42*(1-_raw_predictions_!$M42*'Score Dashboard'!$B$2) + 'Score Dashboard'!$B$2*_raw_predictions_!$M42*_coefficients_!E$12- _coefficients_!E$2)/INDEX(_coefficients_!E$7:E$9,MATCH('Score Dashboard'!$B$1,_coefficients_!$A$7:$A$9,0))</f>
        <v>-0.64754752502890189</v>
      </c>
      <c r="F42">
        <f>(_raw_predictions_!F42*(1-_raw_predictions_!$M42*'Score Dashboard'!$B$2) + 'Score Dashboard'!$B$2*_raw_predictions_!$M42*_coefficients_!F$12- _coefficients_!F$2)/INDEX(_coefficients_!F$7:F$9,MATCH('Score Dashboard'!$B$1,_coefficients_!$A$7:$A$9,0))</f>
        <v>0.35489312141049317</v>
      </c>
      <c r="G42">
        <f>(_raw_predictions_!G42*(1-_raw_predictions_!$M42*'Score Dashboard'!$B$2) + 'Score Dashboard'!$B$2*_raw_predictions_!$M42*_coefficients_!G$12- _coefficients_!G$2)/INDEX(_coefficients_!G$7:G$9,MATCH('Score Dashboard'!$B$1,_coefficients_!$A$7:$A$9,0))</f>
        <v>-0.90110387669155034</v>
      </c>
      <c r="H42">
        <f>(_coefficients_!H$2 - _raw_predictions_!H42*(1-_raw_predictions_!$M42*'Score Dashboard'!$B$2) - _raw_predictions_!$M42*'Score Dashboard'!$B$2*_coefficients_!H$12)/INDEX(_coefficients_!H$7:H$9,MATCH('Score Dashboard'!$B$1,_coefficients_!$A$7:$A$9,0))</f>
        <v>0.64868644535538678</v>
      </c>
      <c r="I42">
        <f>(1-_raw_predictions_!$M42*'Score Dashboard'!$B$2) * _raw_predictions_!I42/_coefficients_!L$2 * (_raw_predictions_!J42-_coefficients_!I$2)/INDEX(_coefficients_!I$7:I$9,MATCH('Score Dashboard'!$B$1,_coefficients_!$A$7:$A$9,0))</f>
        <v>-0.24965325630124299</v>
      </c>
      <c r="J42">
        <f>(1-_raw_predictions_!$M42*'Score Dashboard'!$B$2) * _raw_predictions_!K42/_coefficients_!M$2 * (_raw_predictions_!L42-_coefficients_!J$2)/INDEX(_coefficients_!J$7:J$9,MATCH('Score Dashboard'!$B$1,_coefficients_!$A$7:$A$9,0))</f>
        <v>0.50502099946297996</v>
      </c>
      <c r="K42">
        <f t="shared" si="0"/>
        <v>-1.9933036447880994</v>
      </c>
    </row>
    <row r="43" spans="1:11">
      <c r="A43" t="str">
        <f>_raw_predictions_!A43</f>
        <v>Nic Claxton</v>
      </c>
      <c r="B43">
        <f>(_raw_predictions_!B43*(1-_raw_predictions_!$M43*'Score Dashboard'!$B$2) + 'Score Dashboard'!$B$2*_raw_predictions_!$M43*_coefficients_!B$12- _coefficients_!B$2)/INDEX(_coefficients_!B$7:B$9,MATCH('Score Dashboard'!$B$1,_coefficients_!$A$7:$A$9,0))</f>
        <v>-0.27723420237295909</v>
      </c>
      <c r="C43">
        <f>(_raw_predictions_!C43*(1-_raw_predictions_!$M43*'Score Dashboard'!$B$2) + 'Score Dashboard'!$B$2*_raw_predictions_!$M43*_coefficients_!C$12- _coefficients_!C$2)/INDEX(_coefficients_!C$7:C$9,MATCH('Score Dashboard'!$B$1,_coefficients_!$A$7:$A$9,0))</f>
        <v>1.071380081237463</v>
      </c>
      <c r="D43">
        <f>(_raw_predictions_!D43*(1-_raw_predictions_!$M43*'Score Dashboard'!$B$2) + 'Score Dashboard'!$B$2*_raw_predictions_!$M43*_coefficients_!D$12- _coefficients_!D$2)/INDEX(_coefficients_!D$7:D$9,MATCH('Score Dashboard'!$B$1,_coefficients_!$A$7:$A$9,0))</f>
        <v>-0.51464413046458879</v>
      </c>
      <c r="E43">
        <f>(_raw_predictions_!E43*(1-_raw_predictions_!$M43*'Score Dashboard'!$B$2) + 'Score Dashboard'!$B$2*_raw_predictions_!$M43*_coefficients_!E$12- _coefficients_!E$2)/INDEX(_coefficients_!E$7:E$9,MATCH('Score Dashboard'!$B$1,_coefficients_!$A$7:$A$9,0))</f>
        <v>-0.11332393964047568</v>
      </c>
      <c r="F43">
        <f>(_raw_predictions_!F43*(1-_raw_predictions_!$M43*'Score Dashboard'!$B$2) + 'Score Dashboard'!$B$2*_raw_predictions_!$M43*_coefficients_!F$12- _coefficients_!F$2)/INDEX(_coefficients_!F$7:F$9,MATCH('Score Dashboard'!$B$1,_coefficients_!$A$7:$A$9,0))</f>
        <v>1.6519091739565122</v>
      </c>
      <c r="G43">
        <f>(_raw_predictions_!G43*(1-_raw_predictions_!$M43*'Score Dashboard'!$B$2) + 'Score Dashboard'!$B$2*_raw_predictions_!$M43*_coefficients_!G$12- _coefficients_!G$2)/INDEX(_coefficients_!G$7:G$9,MATCH('Score Dashboard'!$B$1,_coefficients_!$A$7:$A$9,0))</f>
        <v>-0.93183727340765554</v>
      </c>
      <c r="H43">
        <f>(_coefficients_!H$2 - _raw_predictions_!H43*(1-_raw_predictions_!$M43*'Score Dashboard'!$B$2) - _raw_predictions_!$M43*'Score Dashboard'!$B$2*_coefficients_!H$12)/INDEX(_coefficients_!H$7:H$9,MATCH('Score Dashboard'!$B$1,_coefficients_!$A$7:$A$9,0))</f>
        <v>0.29564946966650912</v>
      </c>
      <c r="I43">
        <f>(1-_raw_predictions_!$M43*'Score Dashboard'!$B$2) * _raw_predictions_!I43/_coefficients_!L$2 * (_raw_predictions_!J43-_coefficients_!I$2)/INDEX(_coefficients_!I$7:I$9,MATCH('Score Dashboard'!$B$1,_coefficients_!$A$7:$A$9,0))</f>
        <v>-1.2989925886752793</v>
      </c>
      <c r="J43">
        <f>(1-_raw_predictions_!$M43*'Score Dashboard'!$B$2) * _raw_predictions_!K43/_coefficients_!M$2 * (_raw_predictions_!L43-_coefficients_!J$2)/INDEX(_coefficients_!J$7:J$9,MATCH('Score Dashboard'!$B$1,_coefficients_!$A$7:$A$9,0))</f>
        <v>0.93895866659993299</v>
      </c>
      <c r="K43">
        <f t="shared" si="0"/>
        <v>0.82186525689945888</v>
      </c>
    </row>
    <row r="44" spans="1:11">
      <c r="A44" t="str">
        <f>_raw_predictions_!A44</f>
        <v>Mikal Bridges</v>
      </c>
      <c r="B44">
        <f>(_raw_predictions_!B44*(1-_raw_predictions_!$M44*'Score Dashboard'!$B$2) + 'Score Dashboard'!$B$2*_raw_predictions_!$M44*_coefficients_!B$12- _coefficients_!B$2)/INDEX(_coefficients_!B$7:B$9,MATCH('Score Dashboard'!$B$1,_coefficients_!$A$7:$A$9,0))</f>
        <v>0.51827727992464045</v>
      </c>
      <c r="C44">
        <f>(_raw_predictions_!C44*(1-_raw_predictions_!$M44*'Score Dashboard'!$B$2) + 'Score Dashboard'!$B$2*_raw_predictions_!$M44*_coefficients_!C$12- _coefficients_!C$2)/INDEX(_coefficients_!C$7:C$9,MATCH('Score Dashboard'!$B$1,_coefficients_!$A$7:$A$9,0))</f>
        <v>-0.16705219484948894</v>
      </c>
      <c r="D44">
        <f>(_raw_predictions_!D44*(1-_raw_predictions_!$M44*'Score Dashboard'!$B$2) + 'Score Dashboard'!$B$2*_raw_predictions_!$M44*_coefficients_!D$12- _coefficients_!D$2)/INDEX(_coefficients_!D$7:D$9,MATCH('Score Dashboard'!$B$1,_coefficients_!$A$7:$A$9,0))</f>
        <v>6.1399222200334128E-2</v>
      </c>
      <c r="E44">
        <f>(_raw_predictions_!E44*(1-_raw_predictions_!$M44*'Score Dashboard'!$B$2) + 'Score Dashboard'!$B$2*_raw_predictions_!$M44*_coefficients_!E$12- _coefficients_!E$2)/INDEX(_coefficients_!E$7:E$9,MATCH('Score Dashboard'!$B$1,_coefficients_!$A$7:$A$9,0))</f>
        <v>0.34986809876221414</v>
      </c>
      <c r="F44">
        <f>(_raw_predictions_!F44*(1-_raw_predictions_!$M44*'Score Dashboard'!$B$2) + 'Score Dashboard'!$B$2*_raw_predictions_!$M44*_coefficients_!F$12- _coefficients_!F$2)/INDEX(_coefficients_!F$7:F$9,MATCH('Score Dashboard'!$B$1,_coefficients_!$A$7:$A$9,0))</f>
        <v>3.5169924201790492E-2</v>
      </c>
      <c r="G44">
        <f>(_raw_predictions_!G44*(1-_raw_predictions_!$M44*'Score Dashboard'!$B$2) + 'Score Dashboard'!$B$2*_raw_predictions_!$M44*_coefficients_!G$12- _coefficients_!G$2)/INDEX(_coefficients_!G$7:G$9,MATCH('Score Dashboard'!$B$1,_coefficients_!$A$7:$A$9,0))</f>
        <v>0.41110378029603856</v>
      </c>
      <c r="H44">
        <f>(_coefficients_!H$2 - _raw_predictions_!H44*(1-_raw_predictions_!$M44*'Score Dashboard'!$B$2) - _raw_predictions_!$M44*'Score Dashboard'!$B$2*_coefficients_!H$12)/INDEX(_coefficients_!H$7:H$9,MATCH('Score Dashboard'!$B$1,_coefficients_!$A$7:$A$9,0))</f>
        <v>6.1399042681046451E-3</v>
      </c>
      <c r="I44">
        <f>(1-_raw_predictions_!$M44*'Score Dashboard'!$B$2) * _raw_predictions_!I44/_coefficients_!L$2 * (_raw_predictions_!J44-_coefficients_!I$2)/INDEX(_coefficients_!I$7:I$9,MATCH('Score Dashboard'!$B$1,_coefficients_!$A$7:$A$9,0))</f>
        <v>0.25420218321430288</v>
      </c>
      <c r="J44">
        <f>(1-_raw_predictions_!$M44*'Score Dashboard'!$B$2) * _raw_predictions_!K44/_coefficients_!M$2 * (_raw_predictions_!L44-_coefficients_!J$2)/INDEX(_coefficients_!J$7:J$9,MATCH('Score Dashboard'!$B$1,_coefficients_!$A$7:$A$9,0))</f>
        <v>-0.17712672062120424</v>
      </c>
      <c r="K44">
        <f t="shared" si="0"/>
        <v>1.2919814773967324</v>
      </c>
    </row>
    <row r="45" spans="1:11">
      <c r="A45" t="str">
        <f>_raw_predictions_!A45</f>
        <v>Nerlens Noel</v>
      </c>
      <c r="B45">
        <f>(_raw_predictions_!B45*(1-_raw_predictions_!$M45*'Score Dashboard'!$B$2) + 'Score Dashboard'!$B$2*_raw_predictions_!$M45*_coefficients_!B$12- _coefficients_!B$2)/INDEX(_coefficients_!B$7:B$9,MATCH('Score Dashboard'!$B$1,_coefficients_!$A$7:$A$9,0))</f>
        <v>-0.9135353600362881</v>
      </c>
      <c r="C45">
        <f>(_raw_predictions_!C45*(1-_raw_predictions_!$M45*'Score Dashboard'!$B$2) + 'Score Dashboard'!$B$2*_raw_predictions_!$M45*_coefficients_!C$12- _coefficients_!C$2)/INDEX(_coefficients_!C$7:C$9,MATCH('Score Dashboard'!$B$1,_coefficients_!$A$7:$A$9,0))</f>
        <v>-0.69700663512033134</v>
      </c>
      <c r="D45">
        <f>(_raw_predictions_!D45*(1-_raw_predictions_!$M45*'Score Dashboard'!$B$2) + 'Score Dashboard'!$B$2*_raw_predictions_!$M45*_coefficients_!D$12- _coefficients_!D$2)/INDEX(_coefficients_!D$7:D$9,MATCH('Score Dashboard'!$B$1,_coefficients_!$A$7:$A$9,0))</f>
        <v>-0.75794845255919741</v>
      </c>
      <c r="E45">
        <f>(_raw_predictions_!E45*(1-_raw_predictions_!$M45*'Score Dashboard'!$B$2) + 'Score Dashboard'!$B$2*_raw_predictions_!$M45*_coefficients_!E$12- _coefficients_!E$2)/INDEX(_coefficients_!E$7:E$9,MATCH('Score Dashboard'!$B$1,_coefficients_!$A$7:$A$9,0))</f>
        <v>-0.32340585286080387</v>
      </c>
      <c r="F45">
        <f>(_raw_predictions_!F45*(1-_raw_predictions_!$M45*'Score Dashboard'!$B$2) + 'Score Dashboard'!$B$2*_raw_predictions_!$M45*_coefficients_!F$12- _coefficients_!F$2)/INDEX(_coefficients_!F$7:F$9,MATCH('Score Dashboard'!$B$1,_coefficients_!$A$7:$A$9,0))</f>
        <v>-0.12334708951073442</v>
      </c>
      <c r="G45">
        <f>(_raw_predictions_!G45*(1-_raw_predictions_!$M45*'Score Dashboard'!$B$2) + 'Score Dashboard'!$B$2*_raw_predictions_!$M45*_coefficients_!G$12- _coefficients_!G$2)/INDEX(_coefficients_!G$7:G$9,MATCH('Score Dashboard'!$B$1,_coefficients_!$A$7:$A$9,0))</f>
        <v>-0.68614657458087258</v>
      </c>
      <c r="H45">
        <f>(_coefficients_!H$2 - _raw_predictions_!H45*(1-_raw_predictions_!$M45*'Score Dashboard'!$B$2) - _raw_predictions_!$M45*'Score Dashboard'!$B$2*_coefficients_!H$12)/INDEX(_coefficients_!H$7:H$9,MATCH('Score Dashboard'!$B$1,_coefficients_!$A$7:$A$9,0))</f>
        <v>0.71985382217734351</v>
      </c>
      <c r="I45">
        <f>(1-_raw_predictions_!$M45*'Score Dashboard'!$B$2) * _raw_predictions_!I45/_coefficients_!L$2 * (_raw_predictions_!J45-_coefficients_!I$2)/INDEX(_coefficients_!I$7:I$9,MATCH('Score Dashboard'!$B$1,_coefficients_!$A$7:$A$9,0))</f>
        <v>-7.7177216794188014E-2</v>
      </c>
      <c r="J45">
        <f>(1-_raw_predictions_!$M45*'Score Dashboard'!$B$2) * _raw_predictions_!K45/_coefficients_!M$2 * (_raw_predictions_!L45-_coefficients_!J$2)/INDEX(_coefficients_!J$7:J$9,MATCH('Score Dashboard'!$B$1,_coefficients_!$A$7:$A$9,0))</f>
        <v>1.0477724041625206E-2</v>
      </c>
      <c r="K45">
        <f t="shared" si="0"/>
        <v>-2.848235635243447</v>
      </c>
    </row>
    <row r="46" spans="1:11">
      <c r="A46" t="str">
        <f>_raw_predictions_!A46</f>
        <v>Nathan Knight</v>
      </c>
      <c r="B46">
        <f>(_raw_predictions_!B46*(1-_raw_predictions_!$M46*'Score Dashboard'!$B$2) + 'Score Dashboard'!$B$2*_raw_predictions_!$M46*_coefficients_!B$12- _coefficients_!B$2)/INDEX(_coefficients_!B$7:B$9,MATCH('Score Dashboard'!$B$1,_coefficients_!$A$7:$A$9,0))</f>
        <v>-0.94284397192646219</v>
      </c>
      <c r="C46">
        <f>(_raw_predictions_!C46*(1-_raw_predictions_!$M46*'Score Dashboard'!$B$2) + 'Score Dashboard'!$B$2*_raw_predictions_!$M46*_coefficients_!C$12- _coefficients_!C$2)/INDEX(_coefficients_!C$7:C$9,MATCH('Score Dashboard'!$B$1,_coefficients_!$A$7:$A$9,0))</f>
        <v>-0.69771234395568982</v>
      </c>
      <c r="D46">
        <f>(_raw_predictions_!D46*(1-_raw_predictions_!$M46*'Score Dashboard'!$B$2) + 'Score Dashboard'!$B$2*_raw_predictions_!$M46*_coefficients_!D$12- _coefficients_!D$2)/INDEX(_coefficients_!D$7:D$9,MATCH('Score Dashboard'!$B$1,_coefficients_!$A$7:$A$9,0))</f>
        <v>-0.83510324839970862</v>
      </c>
      <c r="E46">
        <f>(_raw_predictions_!E46*(1-_raw_predictions_!$M46*'Score Dashboard'!$B$2) + 'Score Dashboard'!$B$2*_raw_predictions_!$M46*_coefficients_!E$12- _coefficients_!E$2)/INDEX(_coefficients_!E$7:E$9,MATCH('Score Dashboard'!$B$1,_coefficients_!$A$7:$A$9,0))</f>
        <v>-0.6120124412986192</v>
      </c>
      <c r="F46">
        <f>(_raw_predictions_!F46*(1-_raw_predictions_!$M46*'Score Dashboard'!$B$2) + 'Score Dashboard'!$B$2*_raw_predictions_!$M46*_coefficients_!F$12- _coefficients_!F$2)/INDEX(_coefficients_!F$7:F$9,MATCH('Score Dashboard'!$B$1,_coefficients_!$A$7:$A$9,0))</f>
        <v>-0.48076073386846391</v>
      </c>
      <c r="G46">
        <f>(_raw_predictions_!G46*(1-_raw_predictions_!$M46*'Score Dashboard'!$B$2) + 'Score Dashboard'!$B$2*_raw_predictions_!$M46*_coefficients_!G$12- _coefficients_!G$2)/INDEX(_coefficients_!G$7:G$9,MATCH('Score Dashboard'!$B$1,_coefficients_!$A$7:$A$9,0))</f>
        <v>-0.6483749583971492</v>
      </c>
      <c r="H46">
        <f>(_coefficients_!H$2 - _raw_predictions_!H46*(1-_raw_predictions_!$M46*'Score Dashboard'!$B$2) - _raw_predictions_!$M46*'Score Dashboard'!$B$2*_coefficients_!H$12)/INDEX(_coefficients_!H$7:H$9,MATCH('Score Dashboard'!$B$1,_coefficients_!$A$7:$A$9,0))</f>
        <v>0.75053786402017875</v>
      </c>
      <c r="I46">
        <f>(1-_raw_predictions_!$M46*'Score Dashboard'!$B$2) * _raw_predictions_!I46/_coefficients_!L$2 * (_raw_predictions_!J46-_coefficients_!I$2)/INDEX(_coefficients_!I$7:I$9,MATCH('Score Dashboard'!$B$1,_coefficients_!$A$7:$A$9,0))</f>
        <v>-9.4406958367935015E-2</v>
      </c>
      <c r="J46">
        <f>(1-_raw_predictions_!$M46*'Score Dashboard'!$B$2) * _raw_predictions_!K46/_coefficients_!M$2 * (_raw_predictions_!L46-_coefficients_!J$2)/INDEX(_coefficients_!J$7:J$9,MATCH('Score Dashboard'!$B$1,_coefficients_!$A$7:$A$9,0))</f>
        <v>3.9173879017026401E-3</v>
      </c>
      <c r="K46">
        <f t="shared" si="0"/>
        <v>-3.5567594042921469</v>
      </c>
    </row>
    <row r="47" spans="1:11">
      <c r="A47" t="str">
        <f>_raw_predictions_!A47</f>
        <v>Nassir Little</v>
      </c>
      <c r="B47">
        <f>(_raw_predictions_!B47*(1-_raw_predictions_!$M47*'Score Dashboard'!$B$2) + 'Score Dashboard'!$B$2*_raw_predictions_!$M47*_coefficients_!B$12- _coefficients_!B$2)/INDEX(_coefficients_!B$7:B$9,MATCH('Score Dashboard'!$B$1,_coefficients_!$A$7:$A$9,0))</f>
        <v>-0.69670836873546249</v>
      </c>
      <c r="C47">
        <f>(_raw_predictions_!C47*(1-_raw_predictions_!$M47*'Score Dashboard'!$B$2) + 'Score Dashboard'!$B$2*_raw_predictions_!$M47*_coefficients_!C$12- _coefficients_!C$2)/INDEX(_coefficients_!C$7:C$9,MATCH('Score Dashboard'!$B$1,_coefficients_!$A$7:$A$9,0))</f>
        <v>-0.57573739681276359</v>
      </c>
      <c r="D47">
        <f>(_raw_predictions_!D47*(1-_raw_predictions_!$M47*'Score Dashboard'!$B$2) + 'Score Dashboard'!$B$2*_raw_predictions_!$M47*_coefficients_!D$12- _coefficients_!D$2)/INDEX(_coefficients_!D$7:D$9,MATCH('Score Dashboard'!$B$1,_coefficients_!$A$7:$A$9,0))</f>
        <v>-0.74664450672356286</v>
      </c>
      <c r="E47">
        <f>(_raw_predictions_!E47*(1-_raw_predictions_!$M47*'Score Dashboard'!$B$2) + 'Score Dashboard'!$B$2*_raw_predictions_!$M47*_coefficients_!E$12- _coefficients_!E$2)/INDEX(_coefficients_!E$7:E$9,MATCH('Score Dashboard'!$B$1,_coefficients_!$A$7:$A$9,0))</f>
        <v>-0.5278681876271637</v>
      </c>
      <c r="F47">
        <f>(_raw_predictions_!F47*(1-_raw_predictions_!$M47*'Score Dashboard'!$B$2) + 'Score Dashboard'!$B$2*_raw_predictions_!$M47*_coefficients_!F$12- _coefficients_!F$2)/INDEX(_coefficients_!F$7:F$9,MATCH('Score Dashboard'!$B$1,_coefficients_!$A$7:$A$9,0))</f>
        <v>-0.27182696749113183</v>
      </c>
      <c r="G47">
        <f>(_raw_predictions_!G47*(1-_raw_predictions_!$M47*'Score Dashboard'!$B$2) + 'Score Dashboard'!$B$2*_raw_predictions_!$M47*_coefficients_!G$12- _coefficients_!G$2)/INDEX(_coefficients_!G$7:G$9,MATCH('Score Dashboard'!$B$1,_coefficients_!$A$7:$A$9,0))</f>
        <v>-0.27574789126290306</v>
      </c>
      <c r="H47">
        <f>(_coefficients_!H$2 - _raw_predictions_!H47*(1-_raw_predictions_!$M47*'Score Dashboard'!$B$2) - _raw_predictions_!$M47*'Score Dashboard'!$B$2*_coefficients_!H$12)/INDEX(_coefficients_!H$7:H$9,MATCH('Score Dashboard'!$B$1,_coefficients_!$A$7:$A$9,0))</f>
        <v>0.68418106954033042</v>
      </c>
      <c r="I47">
        <f>(1-_raw_predictions_!$M47*'Score Dashboard'!$B$2) * _raw_predictions_!I47/_coefficients_!L$2 * (_raw_predictions_!J47-_coefficients_!I$2)/INDEX(_coefficients_!I$7:I$9,MATCH('Score Dashboard'!$B$1,_coefficients_!$A$7:$A$9,0))</f>
        <v>-3.8126556223525836E-2</v>
      </c>
      <c r="J47">
        <f>(1-_raw_predictions_!$M47*'Score Dashboard'!$B$2) * _raw_predictions_!K47/_coefficients_!M$2 * (_raw_predictions_!L47-_coefficients_!J$2)/INDEX(_coefficients_!J$7:J$9,MATCH('Score Dashboard'!$B$1,_coefficients_!$A$7:$A$9,0))</f>
        <v>-0.13930349122293348</v>
      </c>
      <c r="K47">
        <f t="shared" si="0"/>
        <v>-2.5877822965591166</v>
      </c>
    </row>
    <row r="48" spans="1:11">
      <c r="A48" t="str">
        <f>_raw_predictions_!A48</f>
        <v>Naji Marshall</v>
      </c>
      <c r="B48">
        <f>(_raw_predictions_!B48*(1-_raw_predictions_!$M48*'Score Dashboard'!$B$2) + 'Score Dashboard'!$B$2*_raw_predictions_!$M48*_coefficients_!B$12- _coefficients_!B$2)/INDEX(_coefficients_!B$7:B$9,MATCH('Score Dashboard'!$B$1,_coefficients_!$A$7:$A$9,0))</f>
        <v>-0.60258668921011183</v>
      </c>
      <c r="C48">
        <f>(_raw_predictions_!C48*(1-_raw_predictions_!$M48*'Score Dashboard'!$B$2) + 'Score Dashboard'!$B$2*_raw_predictions_!$M48*_coefficients_!C$12- _coefficients_!C$2)/INDEX(_coefficients_!C$7:C$9,MATCH('Score Dashboard'!$B$1,_coefficients_!$A$7:$A$9,0))</f>
        <v>-0.54505369162316308</v>
      </c>
      <c r="D48">
        <f>(_raw_predictions_!D48*(1-_raw_predictions_!$M48*'Score Dashboard'!$B$2) + 'Score Dashboard'!$B$2*_raw_predictions_!$M48*_coefficients_!D$12- _coefficients_!D$2)/INDEX(_coefficients_!D$7:D$9,MATCH('Score Dashboard'!$B$1,_coefficients_!$A$7:$A$9,0))</f>
        <v>-0.40798939794639566</v>
      </c>
      <c r="E48">
        <f>(_raw_predictions_!E48*(1-_raw_predictions_!$M48*'Score Dashboard'!$B$2) + 'Score Dashboard'!$B$2*_raw_predictions_!$M48*_coefficients_!E$12- _coefficients_!E$2)/INDEX(_coefficients_!E$7:E$9,MATCH('Score Dashboard'!$B$1,_coefficients_!$A$7:$A$9,0))</f>
        <v>-0.18194575698074647</v>
      </c>
      <c r="F48">
        <f>(_raw_predictions_!F48*(1-_raw_predictions_!$M48*'Score Dashboard'!$B$2) + 'Score Dashboard'!$B$2*_raw_predictions_!$M48*_coefficients_!F$12- _coefficients_!F$2)/INDEX(_coefficients_!F$7:F$9,MATCH('Score Dashboard'!$B$1,_coefficients_!$A$7:$A$9,0))</f>
        <v>-0.54362377080961688</v>
      </c>
      <c r="G48">
        <f>(_raw_predictions_!G48*(1-_raw_predictions_!$M48*'Score Dashboard'!$B$2) + 'Score Dashboard'!$B$2*_raw_predictions_!$M48*_coefficients_!G$12- _coefficients_!G$2)/INDEX(_coefficients_!G$7:G$9,MATCH('Score Dashboard'!$B$1,_coefficients_!$A$7:$A$9,0))</f>
        <v>-0.3815115901040671</v>
      </c>
      <c r="H48">
        <f>(_coefficients_!H$2 - _raw_predictions_!H48*(1-_raw_predictions_!$M48*'Score Dashboard'!$B$2) - _raw_predictions_!$M48*'Score Dashboard'!$B$2*_coefficients_!H$12)/INDEX(_coefficients_!H$7:H$9,MATCH('Score Dashboard'!$B$1,_coefficients_!$A$7:$A$9,0))</f>
        <v>0.38565222846782515</v>
      </c>
      <c r="I48">
        <f>(1-_raw_predictions_!$M48*'Score Dashboard'!$B$2) * _raw_predictions_!I48/_coefficients_!L$2 * (_raw_predictions_!J48-_coefficients_!I$2)/INDEX(_coefficients_!I$7:I$9,MATCH('Score Dashboard'!$B$1,_coefficients_!$A$7:$A$9,0))</f>
        <v>-2.1214693361522867E-2</v>
      </c>
      <c r="J48">
        <f>(1-_raw_predictions_!$M48*'Score Dashboard'!$B$2) * _raw_predictions_!K48/_coefficients_!M$2 * (_raw_predictions_!L48-_coefficients_!J$2)/INDEX(_coefficients_!J$7:J$9,MATCH('Score Dashboard'!$B$1,_coefficients_!$A$7:$A$9,0))</f>
        <v>-0.34751689588726609</v>
      </c>
      <c r="K48">
        <f t="shared" si="0"/>
        <v>-2.6457902574550651</v>
      </c>
    </row>
    <row r="49" spans="1:11">
      <c r="A49" t="str">
        <f>_raw_predictions_!A49</f>
        <v>Myles Turner</v>
      </c>
      <c r="B49">
        <f>(_raw_predictions_!B49*(1-_raw_predictions_!$M49*'Score Dashboard'!$B$2) + 'Score Dashboard'!$B$2*_raw_predictions_!$M49*_coefficients_!B$12- _coefficients_!B$2)/INDEX(_coefficients_!B$7:B$9,MATCH('Score Dashboard'!$B$1,_coefficients_!$A$7:$A$9,0))</f>
        <v>0.13541663518050681</v>
      </c>
      <c r="C49">
        <f>(_raw_predictions_!C49*(1-_raw_predictions_!$M49*'Score Dashboard'!$B$2) + 'Score Dashboard'!$B$2*_raw_predictions_!$M49*_coefficients_!C$12- _coefficients_!C$2)/INDEX(_coefficients_!C$7:C$9,MATCH('Score Dashboard'!$B$1,_coefficients_!$A$7:$A$9,0))</f>
        <v>0.32003272445100028</v>
      </c>
      <c r="D49">
        <f>(_raw_predictions_!D49*(1-_raw_predictions_!$M49*'Score Dashboard'!$B$2) + 'Score Dashboard'!$B$2*_raw_predictions_!$M49*_coefficients_!D$12- _coefficients_!D$2)/INDEX(_coefficients_!D$7:D$9,MATCH('Score Dashboard'!$B$1,_coefficients_!$A$7:$A$9,0))</f>
        <v>-0.61836490633295427</v>
      </c>
      <c r="E49">
        <f>(_raw_predictions_!E49*(1-_raw_predictions_!$M49*'Score Dashboard'!$B$2) + 'Score Dashboard'!$B$2*_raw_predictions_!$M49*_coefficients_!E$12- _coefficients_!E$2)/INDEX(_coefficients_!E$7:E$9,MATCH('Score Dashboard'!$B$1,_coefficients_!$A$7:$A$9,0))</f>
        <v>-0.31196271720328755</v>
      </c>
      <c r="F49">
        <f>(_raw_predictions_!F49*(1-_raw_predictions_!$M49*'Score Dashboard'!$B$2) + 'Score Dashboard'!$B$2*_raw_predictions_!$M49*_coefficients_!F$12- _coefficients_!F$2)/INDEX(_coefficients_!F$7:F$9,MATCH('Score Dashboard'!$B$1,_coefficients_!$A$7:$A$9,0))</f>
        <v>1.5722616273555614</v>
      </c>
      <c r="G49">
        <f>(_raw_predictions_!G49*(1-_raw_predictions_!$M49*'Score Dashboard'!$B$2) + 'Score Dashboard'!$B$2*_raw_predictions_!$M49*_coefficients_!G$12- _coefficients_!G$2)/INDEX(_coefficients_!G$7:G$9,MATCH('Score Dashboard'!$B$1,_coefficients_!$A$7:$A$9,0))</f>
        <v>-9.1205623639956046E-2</v>
      </c>
      <c r="H49">
        <f>(_coefficients_!H$2 - _raw_predictions_!H49*(1-_raw_predictions_!$M49*'Score Dashboard'!$B$2) - _raw_predictions_!$M49*'Score Dashboard'!$B$2*_coefficients_!H$12)/INDEX(_coefficients_!H$7:H$9,MATCH('Score Dashboard'!$B$1,_coefficients_!$A$7:$A$9,0))</f>
        <v>0.10927544951217029</v>
      </c>
      <c r="I49">
        <f>(1-_raw_predictions_!$M49*'Score Dashboard'!$B$2) * _raw_predictions_!I49/_coefficients_!L$2 * (_raw_predictions_!J49-_coefficients_!I$2)/INDEX(_coefficients_!I$7:I$9,MATCH('Score Dashboard'!$B$1,_coefficients_!$A$7:$A$9,0))</f>
        <v>-0.1476703748517007</v>
      </c>
      <c r="J49">
        <f>(1-_raw_predictions_!$M49*'Score Dashboard'!$B$2) * _raw_predictions_!K49/_coefficients_!M$2 * (_raw_predictions_!L49-_coefficients_!J$2)/INDEX(_coefficients_!J$7:J$9,MATCH('Score Dashboard'!$B$1,_coefficients_!$A$7:$A$9,0))</f>
        <v>0.23489443237752516</v>
      </c>
      <c r="K49">
        <f t="shared" si="0"/>
        <v>1.2026772468488653</v>
      </c>
    </row>
    <row r="50" spans="1:11">
      <c r="A50" t="str">
        <f>_raw_predictions_!A50</f>
        <v>Moussa Diabate</v>
      </c>
      <c r="B50">
        <f>(_raw_predictions_!B50*(1-_raw_predictions_!$M50*'Score Dashboard'!$B$2) + 'Score Dashboard'!$B$2*_raw_predictions_!$M50*_coefficients_!B$12- _coefficients_!B$2)/INDEX(_coefficients_!B$7:B$9,MATCH('Score Dashboard'!$B$1,_coefficients_!$A$7:$A$9,0))</f>
        <v>-0.9648605614203839</v>
      </c>
      <c r="C50">
        <f>(_raw_predictions_!C50*(1-_raw_predictions_!$M50*'Score Dashboard'!$B$2) + 'Score Dashboard'!$B$2*_raw_predictions_!$M50*_coefficients_!C$12- _coefficients_!C$2)/INDEX(_coefficients_!C$7:C$9,MATCH('Score Dashboard'!$B$1,_coefficients_!$A$7:$A$9,0))</f>
        <v>-0.67890687541876871</v>
      </c>
      <c r="D50">
        <f>(_raw_predictions_!D50*(1-_raw_predictions_!$M50*'Score Dashboard'!$B$2) + 'Score Dashboard'!$B$2*_raw_predictions_!$M50*_coefficients_!D$12- _coefficients_!D$2)/INDEX(_coefficients_!D$7:D$9,MATCH('Score Dashboard'!$B$1,_coefficients_!$A$7:$A$9,0))</f>
        <v>-0.84530091069787272</v>
      </c>
      <c r="E50">
        <f>(_raw_predictions_!E50*(1-_raw_predictions_!$M50*'Score Dashboard'!$B$2) + 'Score Dashboard'!$B$2*_raw_predictions_!$M50*_coefficients_!E$12- _coefficients_!E$2)/INDEX(_coefficients_!E$7:E$9,MATCH('Score Dashboard'!$B$1,_coefficients_!$A$7:$A$9,0))</f>
        <v>-0.6014323181439869</v>
      </c>
      <c r="F50">
        <f>(_raw_predictions_!F50*(1-_raw_predictions_!$M50*'Score Dashboard'!$B$2) + 'Score Dashboard'!$B$2*_raw_predictions_!$M50*_coefficients_!F$12- _coefficients_!F$2)/INDEX(_coefficients_!F$7:F$9,MATCH('Score Dashboard'!$B$1,_coefficients_!$A$7:$A$9,0))</f>
        <v>-0.34528090655070032</v>
      </c>
      <c r="G50">
        <f>(_raw_predictions_!G50*(1-_raw_predictions_!$M50*'Score Dashboard'!$B$2) + 'Score Dashboard'!$B$2*_raw_predictions_!$M50*_coefficients_!G$12- _coefficients_!G$2)/INDEX(_coefficients_!G$7:G$9,MATCH('Score Dashboard'!$B$1,_coefficients_!$A$7:$A$9,0))</f>
        <v>-0.75023170543321405</v>
      </c>
      <c r="H50">
        <f>(_coefficients_!H$2 - _raw_predictions_!H50*(1-_raw_predictions_!$M50*'Score Dashboard'!$B$2) - _raw_predictions_!$M50*'Score Dashboard'!$B$2*_coefficients_!H$12)/INDEX(_coefficients_!H$7:H$9,MATCH('Score Dashboard'!$B$1,_coefficients_!$A$7:$A$9,0))</f>
        <v>0.77815251586317702</v>
      </c>
      <c r="I50">
        <f>(1-_raw_predictions_!$M50*'Score Dashboard'!$B$2) * _raw_predictions_!I50/_coefficients_!L$2 * (_raw_predictions_!J50-_coefficients_!I$2)/INDEX(_coefficients_!I$7:I$9,MATCH('Score Dashboard'!$B$1,_coefficients_!$A$7:$A$9,0))</f>
        <v>-0.12433657829404571</v>
      </c>
      <c r="J50">
        <f>(1-_raw_predictions_!$M50*'Score Dashboard'!$B$2) * _raw_predictions_!K50/_coefficients_!M$2 * (_raw_predictions_!L50-_coefficients_!J$2)/INDEX(_coefficients_!J$7:J$9,MATCH('Score Dashboard'!$B$1,_coefficients_!$A$7:$A$9,0))</f>
        <v>1.6906272226283627E-2</v>
      </c>
      <c r="K50">
        <f t="shared" si="0"/>
        <v>-3.5152910678695113</v>
      </c>
    </row>
    <row r="51" spans="1:11">
      <c r="A51" t="str">
        <f>_raw_predictions_!A51</f>
        <v>Moses Moody</v>
      </c>
      <c r="B51">
        <f>(_raw_predictions_!B51*(1-_raw_predictions_!$M51*'Score Dashboard'!$B$2) + 'Score Dashboard'!$B$2*_raw_predictions_!$M51*_coefficients_!B$12- _coefficients_!B$2)/INDEX(_coefficients_!B$7:B$9,MATCH('Score Dashboard'!$B$1,_coefficients_!$A$7:$A$9,0))</f>
        <v>-0.75848134231195441</v>
      </c>
      <c r="C51">
        <f>(_raw_predictions_!C51*(1-_raw_predictions_!$M51*'Score Dashboard'!$B$2) + 'Score Dashboard'!$B$2*_raw_predictions_!$M51*_coefficients_!C$12- _coefficients_!C$2)/INDEX(_coefficients_!C$7:C$9,MATCH('Score Dashboard'!$B$1,_coefficients_!$A$7:$A$9,0))</f>
        <v>-0.7969140039856567</v>
      </c>
      <c r="D51">
        <f>(_raw_predictions_!D51*(1-_raw_predictions_!$M51*'Score Dashboard'!$B$2) + 'Score Dashboard'!$B$2*_raw_predictions_!$M51*_coefficients_!D$12- _coefficients_!D$2)/INDEX(_coefficients_!D$7:D$9,MATCH('Score Dashboard'!$B$1,_coefficients_!$A$7:$A$9,0))</f>
        <v>-0.76039934941130261</v>
      </c>
      <c r="E51">
        <f>(_raw_predictions_!E51*(1-_raw_predictions_!$M51*'Score Dashboard'!$B$2) + 'Score Dashboard'!$B$2*_raw_predictions_!$M51*_coefficients_!E$12- _coefficients_!E$2)/INDEX(_coefficients_!E$7:E$9,MATCH('Score Dashboard'!$B$1,_coefficients_!$A$7:$A$9,0))</f>
        <v>-0.53613340615477778</v>
      </c>
      <c r="F51">
        <f>(_raw_predictions_!F51*(1-_raw_predictions_!$M51*'Score Dashboard'!$B$2) + 'Score Dashboard'!$B$2*_raw_predictions_!$M51*_coefficients_!F$12- _coefficients_!F$2)/INDEX(_coefficients_!F$7:F$9,MATCH('Score Dashboard'!$B$1,_coefficients_!$A$7:$A$9,0))</f>
        <v>-0.49320756300897212</v>
      </c>
      <c r="G51">
        <f>(_raw_predictions_!G51*(1-_raw_predictions_!$M51*'Score Dashboard'!$B$2) + 'Score Dashboard'!$B$2*_raw_predictions_!$M51*_coefficients_!G$12- _coefficients_!G$2)/INDEX(_coefficients_!G$7:G$9,MATCH('Score Dashboard'!$B$1,_coefficients_!$A$7:$A$9,0))</f>
        <v>-0.35085481236764587</v>
      </c>
      <c r="H51">
        <f>(_coefficients_!H$2 - _raw_predictions_!H51*(1-_raw_predictions_!$M51*'Score Dashboard'!$B$2) - _raw_predictions_!$M51*'Score Dashboard'!$B$2*_coefficients_!H$12)/INDEX(_coefficients_!H$7:H$9,MATCH('Score Dashboard'!$B$1,_coefficients_!$A$7:$A$9,0))</f>
        <v>0.72079725865185862</v>
      </c>
      <c r="I51">
        <f>(1-_raw_predictions_!$M51*'Score Dashboard'!$B$2) * _raw_predictions_!I51/_coefficients_!L$2 * (_raw_predictions_!J51-_coefficients_!I$2)/INDEX(_coefficients_!I$7:I$9,MATCH('Score Dashboard'!$B$1,_coefficients_!$A$7:$A$9,0))</f>
        <v>1.5560060957045822E-2</v>
      </c>
      <c r="J51">
        <f>(1-_raw_predictions_!$M51*'Score Dashboard'!$B$2) * _raw_predictions_!K51/_coefficients_!M$2 * (_raw_predictions_!L51-_coefficients_!J$2)/INDEX(_coefficients_!J$7:J$9,MATCH('Score Dashboard'!$B$1,_coefficients_!$A$7:$A$9,0))</f>
        <v>-0.13212272504756831</v>
      </c>
      <c r="K51">
        <f t="shared" si="0"/>
        <v>-3.0917558826789739</v>
      </c>
    </row>
    <row r="52" spans="1:11">
      <c r="A52" t="str">
        <f>_raw_predictions_!A52</f>
        <v>Moses Brown</v>
      </c>
      <c r="B52">
        <f>(_raw_predictions_!B52*(1-_raw_predictions_!$M52*'Score Dashboard'!$B$2) + 'Score Dashboard'!$B$2*_raw_predictions_!$M52*_coefficients_!B$12- _coefficients_!B$2)/INDEX(_coefficients_!B$7:B$9,MATCH('Score Dashboard'!$B$1,_coefficients_!$A$7:$A$9,0))</f>
        <v>-0.98262113929434236</v>
      </c>
      <c r="C52">
        <f>(_raw_predictions_!C52*(1-_raw_predictions_!$M52*'Score Dashboard'!$B$2) + 'Score Dashboard'!$B$2*_raw_predictions_!$M52*_coefficients_!C$12- _coefficients_!C$2)/INDEX(_coefficients_!C$7:C$9,MATCH('Score Dashboard'!$B$1,_coefficients_!$A$7:$A$9,0))</f>
        <v>-0.56622535438163313</v>
      </c>
      <c r="D52">
        <f>(_raw_predictions_!D52*(1-_raw_predictions_!$M52*'Score Dashboard'!$B$2) + 'Score Dashboard'!$B$2*_raw_predictions_!$M52*_coefficients_!D$12- _coefficients_!D$2)/INDEX(_coefficients_!D$7:D$9,MATCH('Score Dashboard'!$B$1,_coefficients_!$A$7:$A$9,0))</f>
        <v>-0.87781507748356336</v>
      </c>
      <c r="E52">
        <f>(_raw_predictions_!E52*(1-_raw_predictions_!$M52*'Score Dashboard'!$B$2) + 'Score Dashboard'!$B$2*_raw_predictions_!$M52*_coefficients_!E$12- _coefficients_!E$2)/INDEX(_coefficients_!E$7:E$9,MATCH('Score Dashboard'!$B$1,_coefficients_!$A$7:$A$9,0))</f>
        <v>-0.69884175029566675</v>
      </c>
      <c r="F52">
        <f>(_raw_predictions_!F52*(1-_raw_predictions_!$M52*'Score Dashboard'!$B$2) + 'Score Dashboard'!$B$2*_raw_predictions_!$M52*_coefficients_!F$12- _coefficients_!F$2)/INDEX(_coefficients_!F$7:F$9,MATCH('Score Dashboard'!$B$1,_coefficients_!$A$7:$A$9,0))</f>
        <v>-0.2355032601913902</v>
      </c>
      <c r="G52">
        <f>(_raw_predictions_!G52*(1-_raw_predictions_!$M52*'Score Dashboard'!$B$2) + 'Score Dashboard'!$B$2*_raw_predictions_!$M52*_coefficients_!G$12- _coefficients_!G$2)/INDEX(_coefficients_!G$7:G$9,MATCH('Score Dashboard'!$B$1,_coefficients_!$A$7:$A$9,0))</f>
        <v>-0.82823515196456698</v>
      </c>
      <c r="H52">
        <f>(_coefficients_!H$2 - _raw_predictions_!H52*(1-_raw_predictions_!$M52*'Score Dashboard'!$B$2) - _raw_predictions_!$M52*'Score Dashboard'!$B$2*_coefficients_!H$12)/INDEX(_coefficients_!H$7:H$9,MATCH('Score Dashboard'!$B$1,_coefficients_!$A$7:$A$9,0))</f>
        <v>0.78776224013019225</v>
      </c>
      <c r="I52">
        <f>(1-_raw_predictions_!$M52*'Score Dashboard'!$B$2) * _raw_predictions_!I52/_coefficients_!L$2 * (_raw_predictions_!J52-_coefficients_!I$2)/INDEX(_coefficients_!I$7:I$9,MATCH('Score Dashboard'!$B$1,_coefficients_!$A$7:$A$9,0))</f>
        <v>-0.31997015365595305</v>
      </c>
      <c r="J52">
        <f>(1-_raw_predictions_!$M52*'Score Dashboard'!$B$2) * _raw_predictions_!K52/_coefficients_!M$2 * (_raw_predictions_!L52-_coefficients_!J$2)/INDEX(_coefficients_!J$7:J$9,MATCH('Score Dashboard'!$B$1,_coefficients_!$A$7:$A$9,0))</f>
        <v>8.5390795618963539E-2</v>
      </c>
      <c r="K52">
        <f t="shared" si="0"/>
        <v>-3.6360588515179595</v>
      </c>
    </row>
    <row r="53" spans="1:11">
      <c r="A53" t="str">
        <f>_raw_predictions_!A53</f>
        <v>Moritz Wagner</v>
      </c>
      <c r="B53">
        <f>(_raw_predictions_!B53*(1-_raw_predictions_!$M53*'Score Dashboard'!$B$2) + 'Score Dashboard'!$B$2*_raw_predictions_!$M53*_coefficients_!B$12- _coefficients_!B$2)/INDEX(_coefficients_!B$7:B$9,MATCH('Score Dashboard'!$B$1,_coefficients_!$A$7:$A$9,0))</f>
        <v>-0.52073078960548758</v>
      </c>
      <c r="C53">
        <f>(_raw_predictions_!C53*(1-_raw_predictions_!$M53*'Score Dashboard'!$B$2) + 'Score Dashboard'!$B$2*_raw_predictions_!$M53*_coefficients_!C$12- _coefficients_!C$2)/INDEX(_coefficients_!C$7:C$9,MATCH('Score Dashboard'!$B$1,_coefficients_!$A$7:$A$9,0))</f>
        <v>-0.30934886104767889</v>
      </c>
      <c r="D53">
        <f>(_raw_predictions_!D53*(1-_raw_predictions_!$M53*'Score Dashboard'!$B$2) + 'Score Dashboard'!$B$2*_raw_predictions_!$M53*_coefficients_!D$12- _coefficients_!D$2)/INDEX(_coefficients_!D$7:D$9,MATCH('Score Dashboard'!$B$1,_coefficients_!$A$7:$A$9,0))</f>
        <v>-0.65729498197641312</v>
      </c>
      <c r="E53">
        <f>(_raw_predictions_!E53*(1-_raw_predictions_!$M53*'Score Dashboard'!$B$2) + 'Score Dashboard'!$B$2*_raw_predictions_!$M53*_coefficients_!E$12- _coefficients_!E$2)/INDEX(_coefficients_!E$7:E$9,MATCH('Score Dashboard'!$B$1,_coefficients_!$A$7:$A$9,0))</f>
        <v>-0.36706202343956473</v>
      </c>
      <c r="F53">
        <f>(_raw_predictions_!F53*(1-_raw_predictions_!$M53*'Score Dashboard'!$B$2) + 'Score Dashboard'!$B$2*_raw_predictions_!$M53*_coefficients_!F$12- _coefficients_!F$2)/INDEX(_coefficients_!F$7:F$9,MATCH('Score Dashboard'!$B$1,_coefficients_!$A$7:$A$9,0))</f>
        <v>-0.41313368391523791</v>
      </c>
      <c r="G53">
        <f>(_raw_predictions_!G53*(1-_raw_predictions_!$M53*'Score Dashboard'!$B$2) + 'Score Dashboard'!$B$2*_raw_predictions_!$M53*_coefficients_!G$12- _coefficients_!G$2)/INDEX(_coefficients_!G$7:G$9,MATCH('Score Dashboard'!$B$1,_coefficients_!$A$7:$A$9,0))</f>
        <v>-0.38003586165205278</v>
      </c>
      <c r="H53">
        <f>(_coefficients_!H$2 - _raw_predictions_!H53*(1-_raw_predictions_!$M53*'Score Dashboard'!$B$2) - _raw_predictions_!$M53*'Score Dashboard'!$B$2*_coefficients_!H$12)/INDEX(_coefficients_!H$7:H$9,MATCH('Score Dashboard'!$B$1,_coefficients_!$A$7:$A$9,0))</f>
        <v>0.47776807710697167</v>
      </c>
      <c r="I53">
        <f>(1-_raw_predictions_!$M53*'Score Dashboard'!$B$2) * _raw_predictions_!I53/_coefficients_!L$2 * (_raw_predictions_!J53-_coefficients_!I$2)/INDEX(_coefficients_!I$7:I$9,MATCH('Score Dashboard'!$B$1,_coefficients_!$A$7:$A$9,0))</f>
        <v>6.9153943764771131E-2</v>
      </c>
      <c r="J53">
        <f>(1-_raw_predictions_!$M53*'Score Dashboard'!$B$2) * _raw_predictions_!K53/_coefficients_!M$2 * (_raw_predictions_!L53-_coefficients_!J$2)/INDEX(_coefficients_!J$7:J$9,MATCH('Score Dashboard'!$B$1,_coefficients_!$A$7:$A$9,0))</f>
        <v>2.423366270133041E-2</v>
      </c>
      <c r="K53">
        <f t="shared" si="0"/>
        <v>-2.0764505180633615</v>
      </c>
    </row>
    <row r="54" spans="1:11">
      <c r="A54" t="str">
        <f>_raw_predictions_!A54</f>
        <v>Montrezl Harrell</v>
      </c>
      <c r="B54">
        <f>(_raw_predictions_!B54*(1-_raw_predictions_!$M54*'Score Dashboard'!$B$2) + 'Score Dashboard'!$B$2*_raw_predictions_!$M54*_coefficients_!B$12- _coefficients_!B$2)/INDEX(_coefficients_!B$7:B$9,MATCH('Score Dashboard'!$B$1,_coefficients_!$A$7:$A$9,0))</f>
        <v>-0.89354800957787661</v>
      </c>
      <c r="C54">
        <f>(_raw_predictions_!C54*(1-_raw_predictions_!$M54*'Score Dashboard'!$B$2) + 'Score Dashboard'!$B$2*_raw_predictions_!$M54*_coefficients_!C$12- _coefficients_!C$2)/INDEX(_coefficients_!C$7:C$9,MATCH('Score Dashboard'!$B$1,_coefficients_!$A$7:$A$9,0))</f>
        <v>-0.60305475116757823</v>
      </c>
      <c r="D54">
        <f>(_raw_predictions_!D54*(1-_raw_predictions_!$M54*'Score Dashboard'!$B$2) + 'Score Dashboard'!$B$2*_raw_predictions_!$M54*_coefficients_!D$12- _coefficients_!D$2)/INDEX(_coefficients_!D$7:D$9,MATCH('Score Dashboard'!$B$1,_coefficients_!$A$7:$A$9,0))</f>
        <v>-0.84471037495723977</v>
      </c>
      <c r="E54">
        <f>(_raw_predictions_!E54*(1-_raw_predictions_!$M54*'Score Dashboard'!$B$2) + 'Score Dashboard'!$B$2*_raw_predictions_!$M54*_coefficients_!E$12- _coefficients_!E$2)/INDEX(_coefficients_!E$7:E$9,MATCH('Score Dashboard'!$B$1,_coefficients_!$A$7:$A$9,0))</f>
        <v>-0.6601882171885507</v>
      </c>
      <c r="F54">
        <f>(_raw_predictions_!F54*(1-_raw_predictions_!$M54*'Score Dashboard'!$B$2) + 'Score Dashboard'!$B$2*_raw_predictions_!$M54*_coefficients_!F$12- _coefficients_!F$2)/INDEX(_coefficients_!F$7:F$9,MATCH('Score Dashboard'!$B$1,_coefficients_!$A$7:$A$9,0))</f>
        <v>-0.25775619465549282</v>
      </c>
      <c r="G54">
        <f>(_raw_predictions_!G54*(1-_raw_predictions_!$M54*'Score Dashboard'!$B$2) + 'Score Dashboard'!$B$2*_raw_predictions_!$M54*_coefficients_!G$12- _coefficients_!G$2)/INDEX(_coefficients_!G$7:G$9,MATCH('Score Dashboard'!$B$1,_coefficients_!$A$7:$A$9,0))</f>
        <v>-0.85383050917209957</v>
      </c>
      <c r="H54">
        <f>(_coefficients_!H$2 - _raw_predictions_!H54*(1-_raw_predictions_!$M54*'Score Dashboard'!$B$2) - _raw_predictions_!$M54*'Score Dashboard'!$B$2*_coefficients_!H$12)/INDEX(_coefficients_!H$7:H$9,MATCH('Score Dashboard'!$B$1,_coefficients_!$A$7:$A$9,0))</f>
        <v>0.80175405489182494</v>
      </c>
      <c r="I54">
        <f>(1-_raw_predictions_!$M54*'Score Dashboard'!$B$2) * _raw_predictions_!I54/_coefficients_!L$2 * (_raw_predictions_!J54-_coefficients_!I$2)/INDEX(_coefficients_!I$7:I$9,MATCH('Score Dashboard'!$B$1,_coefficients_!$A$7:$A$9,0))</f>
        <v>-0.1614558261443727</v>
      </c>
      <c r="J54">
        <f>(1-_raw_predictions_!$M54*'Score Dashboard'!$B$2) * _raw_predictions_!K54/_coefficients_!M$2 * (_raw_predictions_!L54-_coefficients_!J$2)/INDEX(_coefficients_!J$7:J$9,MATCH('Score Dashboard'!$B$1,_coefficients_!$A$7:$A$9,0))</f>
        <v>0.28796040849400767</v>
      </c>
      <c r="K54">
        <f t="shared" si="0"/>
        <v>-3.1848294194773779</v>
      </c>
    </row>
    <row r="55" spans="1:11">
      <c r="A55" t="str">
        <f>_raw_predictions_!A55</f>
        <v>Monte Morris</v>
      </c>
      <c r="B55">
        <f>(_raw_predictions_!B55*(1-_raw_predictions_!$M55*'Score Dashboard'!$B$2) + 'Score Dashboard'!$B$2*_raw_predictions_!$M55*_coefficients_!B$12- _coefficients_!B$2)/INDEX(_coefficients_!B$7:B$9,MATCH('Score Dashboard'!$B$1,_coefficients_!$A$7:$A$9,0))</f>
        <v>-0.50101182515556453</v>
      </c>
      <c r="C55">
        <f>(_raw_predictions_!C55*(1-_raw_predictions_!$M55*'Score Dashboard'!$B$2) + 'Score Dashboard'!$B$2*_raw_predictions_!$M55*_coefficients_!C$12- _coefficients_!C$2)/INDEX(_coefficients_!C$7:C$9,MATCH('Score Dashboard'!$B$1,_coefficients_!$A$7:$A$9,0))</f>
        <v>-0.60898517413248865</v>
      </c>
      <c r="D55">
        <f>(_raw_predictions_!D55*(1-_raw_predictions_!$M55*'Score Dashboard'!$B$2) + 'Score Dashboard'!$B$2*_raw_predictions_!$M55*_coefficients_!D$12- _coefficients_!D$2)/INDEX(_coefficients_!D$7:D$9,MATCH('Score Dashboard'!$B$1,_coefficients_!$A$7:$A$9,0))</f>
        <v>0.29900414532687297</v>
      </c>
      <c r="E55">
        <f>(_raw_predictions_!E55*(1-_raw_predictions_!$M55*'Score Dashboard'!$B$2) + 'Score Dashboard'!$B$2*_raw_predictions_!$M55*_coefficients_!E$12- _coefficients_!E$2)/INDEX(_coefficients_!E$7:E$9,MATCH('Score Dashboard'!$B$1,_coefficients_!$A$7:$A$9,0))</f>
        <v>-0.26918683620347672</v>
      </c>
      <c r="F55">
        <f>(_raw_predictions_!F55*(1-_raw_predictions_!$M55*'Score Dashboard'!$B$2) + 'Score Dashboard'!$B$2*_raw_predictions_!$M55*_coefficients_!F$12- _coefficients_!F$2)/INDEX(_coefficients_!F$7:F$9,MATCH('Score Dashboard'!$B$1,_coefficients_!$A$7:$A$9,0))</f>
        <v>-0.51188275047479792</v>
      </c>
      <c r="G55">
        <f>(_raw_predictions_!G55*(1-_raw_predictions_!$M55*'Score Dashboard'!$B$2) + 'Score Dashboard'!$B$2*_raw_predictions_!$M55*_coefficients_!G$12- _coefficients_!G$2)/INDEX(_coefficients_!G$7:G$9,MATCH('Score Dashboard'!$B$1,_coefficients_!$A$7:$A$9,0))</f>
        <v>-0.19667866275520371</v>
      </c>
      <c r="H55">
        <f>(_coefficients_!H$2 - _raw_predictions_!H55*(1-_raw_predictions_!$M55*'Score Dashboard'!$B$2) - _raw_predictions_!$M55*'Score Dashboard'!$B$2*_coefficients_!H$12)/INDEX(_coefficients_!H$7:H$9,MATCH('Score Dashboard'!$B$1,_coefficients_!$A$7:$A$9,0))</f>
        <v>0.59735755867154328</v>
      </c>
      <c r="I55">
        <f>(1-_raw_predictions_!$M55*'Score Dashboard'!$B$2) * _raw_predictions_!I55/_coefficients_!L$2 * (_raw_predictions_!J55-_coefficients_!I$2)/INDEX(_coefficients_!I$7:I$9,MATCH('Score Dashboard'!$B$1,_coefficients_!$A$7:$A$9,0))</f>
        <v>9.3998521033750074E-2</v>
      </c>
      <c r="J55">
        <f>(1-_raw_predictions_!$M55*'Score Dashboard'!$B$2) * _raw_predictions_!K55/_coefficients_!M$2 * (_raw_predictions_!L55-_coefficients_!J$2)/INDEX(_coefficients_!J$7:J$9,MATCH('Score Dashboard'!$B$1,_coefficients_!$A$7:$A$9,0))</f>
        <v>-7.8738486357506854E-2</v>
      </c>
      <c r="K55">
        <f t="shared" si="0"/>
        <v>-1.1761235100468719</v>
      </c>
    </row>
    <row r="56" spans="1:11">
      <c r="A56" t="str">
        <f>_raw_predictions_!A56</f>
        <v>Mo Bamba</v>
      </c>
      <c r="B56">
        <f>(_raw_predictions_!B56*(1-_raw_predictions_!$M56*'Score Dashboard'!$B$2) + 'Score Dashboard'!$B$2*_raw_predictions_!$M56*_coefficients_!B$12- _coefficients_!B$2)/INDEX(_coefficients_!B$7:B$9,MATCH('Score Dashboard'!$B$1,_coefficients_!$A$7:$A$9,0))</f>
        <v>-0.83519647205564151</v>
      </c>
      <c r="C56">
        <f>(_raw_predictions_!C56*(1-_raw_predictions_!$M56*'Score Dashboard'!$B$2) + 'Score Dashboard'!$B$2*_raw_predictions_!$M56*_coefficients_!C$12- _coefficients_!C$2)/INDEX(_coefficients_!C$7:C$9,MATCH('Score Dashboard'!$B$1,_coefficients_!$A$7:$A$9,0))</f>
        <v>-0.272866655132042</v>
      </c>
      <c r="D56">
        <f>(_raw_predictions_!D56*(1-_raw_predictions_!$M56*'Score Dashboard'!$B$2) + 'Score Dashboard'!$B$2*_raw_predictions_!$M56*_coefficients_!D$12- _coefficients_!D$2)/INDEX(_coefficients_!D$7:D$9,MATCH('Score Dashboard'!$B$1,_coefficients_!$A$7:$A$9,0))</f>
        <v>-0.80252880173258345</v>
      </c>
      <c r="E56">
        <f>(_raw_predictions_!E56*(1-_raw_predictions_!$M56*'Score Dashboard'!$B$2) + 'Score Dashboard'!$B$2*_raw_predictions_!$M56*_coefficients_!E$12- _coefficients_!E$2)/INDEX(_coefficients_!E$7:E$9,MATCH('Score Dashboard'!$B$1,_coefficients_!$A$7:$A$9,0))</f>
        <v>-0.72734585138927998</v>
      </c>
      <c r="F56">
        <f>(_raw_predictions_!F56*(1-_raw_predictions_!$M56*'Score Dashboard'!$B$2) + 'Score Dashboard'!$B$2*_raw_predictions_!$M56*_coefficients_!F$12- _coefficients_!F$2)/INDEX(_coefficients_!F$7:F$9,MATCH('Score Dashboard'!$B$1,_coefficients_!$A$7:$A$9,0))</f>
        <v>0.25677702672695035</v>
      </c>
      <c r="G56">
        <f>(_raw_predictions_!G56*(1-_raw_predictions_!$M56*'Score Dashboard'!$B$2) + 'Score Dashboard'!$B$2*_raw_predictions_!$M56*_coefficients_!G$12- _coefficients_!G$2)/INDEX(_coefficients_!G$7:G$9,MATCH('Score Dashboard'!$B$1,_coefficients_!$A$7:$A$9,0))</f>
        <v>-0.34403241591510342</v>
      </c>
      <c r="H56">
        <f>(_coefficients_!H$2 - _raw_predictions_!H56*(1-_raw_predictions_!$M56*'Score Dashboard'!$B$2) - _raw_predictions_!$M56*'Score Dashboard'!$B$2*_coefficients_!H$12)/INDEX(_coefficients_!H$7:H$9,MATCH('Score Dashboard'!$B$1,_coefficients_!$A$7:$A$9,0))</f>
        <v>0.71348959588409677</v>
      </c>
      <c r="I56">
        <f>(1-_raw_predictions_!$M56*'Score Dashboard'!$B$2) * _raw_predictions_!I56/_coefficients_!L$2 * (_raw_predictions_!J56-_coefficients_!I$2)/INDEX(_coefficients_!I$7:I$9,MATCH('Score Dashboard'!$B$1,_coefficients_!$A$7:$A$9,0))</f>
        <v>-6.4816719577577134E-2</v>
      </c>
      <c r="J56">
        <f>(1-_raw_predictions_!$M56*'Score Dashboard'!$B$2) * _raw_predictions_!K56/_coefficients_!M$2 * (_raw_predictions_!L56-_coefficients_!J$2)/INDEX(_coefficients_!J$7:J$9,MATCH('Score Dashboard'!$B$1,_coefficients_!$A$7:$A$9,0))</f>
        <v>-5.5352839822229158E-4</v>
      </c>
      <c r="K56">
        <f t="shared" si="0"/>
        <v>-2.0770738215894027</v>
      </c>
    </row>
    <row r="57" spans="1:11">
      <c r="A57" t="str">
        <f>_raw_predictions_!A57</f>
        <v>Mitchell Robinson</v>
      </c>
      <c r="B57">
        <f>(_raw_predictions_!B57*(1-_raw_predictions_!$M57*'Score Dashboard'!$B$2) + 'Score Dashboard'!$B$2*_raw_predictions_!$M57*_coefficients_!B$12- _coefficients_!B$2)/INDEX(_coefficients_!B$7:B$9,MATCH('Score Dashboard'!$B$1,_coefficients_!$A$7:$A$9,0))</f>
        <v>-0.75068693946294685</v>
      </c>
      <c r="C57">
        <f>(_raw_predictions_!C57*(1-_raw_predictions_!$M57*'Score Dashboard'!$B$2) + 'Score Dashboard'!$B$2*_raw_predictions_!$M57*_coefficients_!C$12- _coefficients_!C$2)/INDEX(_coefficients_!C$7:C$9,MATCH('Score Dashboard'!$B$1,_coefficients_!$A$7:$A$9,0))</f>
        <v>1.0048430202597245</v>
      </c>
      <c r="D57">
        <f>(_raw_predictions_!D57*(1-_raw_predictions_!$M57*'Score Dashboard'!$B$2) + 'Score Dashboard'!$B$2*_raw_predictions_!$M57*_coefficients_!D$12- _coefficients_!D$2)/INDEX(_coefficients_!D$7:D$9,MATCH('Score Dashboard'!$B$1,_coefficients_!$A$7:$A$9,0))</f>
        <v>-0.82934549266608837</v>
      </c>
      <c r="E57">
        <f>(_raw_predictions_!E57*(1-_raw_predictions_!$M57*'Score Dashboard'!$B$2) + 'Score Dashboard'!$B$2*_raw_predictions_!$M57*_coefficients_!E$12- _coefficients_!E$2)/INDEX(_coefficients_!E$7:E$9,MATCH('Score Dashboard'!$B$1,_coefficients_!$A$7:$A$9,0))</f>
        <v>-1.9291476438168885E-2</v>
      </c>
      <c r="F57">
        <f>(_raw_predictions_!F57*(1-_raw_predictions_!$M57*'Score Dashboard'!$B$2) + 'Score Dashboard'!$B$2*_raw_predictions_!$M57*_coefficients_!F$12- _coefficients_!F$2)/INDEX(_coefficients_!F$7:F$9,MATCH('Score Dashboard'!$B$1,_coefficients_!$A$7:$A$9,0))</f>
        <v>1.3371002664905596</v>
      </c>
      <c r="G57">
        <f>(_raw_predictions_!G57*(1-_raw_predictions_!$M57*'Score Dashboard'!$B$2) + 'Score Dashboard'!$B$2*_raw_predictions_!$M57*_coefficients_!G$12- _coefficients_!G$2)/INDEX(_coefficients_!G$7:G$9,MATCH('Score Dashboard'!$B$1,_coefficients_!$A$7:$A$9,0))</f>
        <v>-0.95920174862719554</v>
      </c>
      <c r="H57">
        <f>(_coefficients_!H$2 - _raw_predictions_!H57*(1-_raw_predictions_!$M57*'Score Dashboard'!$B$2) - _raw_predictions_!$M57*'Score Dashboard'!$B$2*_coefficients_!H$12)/INDEX(_coefficients_!H$7:H$9,MATCH('Score Dashboard'!$B$1,_coefficients_!$A$7:$A$9,0))</f>
        <v>0.63546533962628904</v>
      </c>
      <c r="I57">
        <f>(1-_raw_predictions_!$M57*'Score Dashboard'!$B$2) * _raw_predictions_!I57/_coefficients_!L$2 * (_raw_predictions_!J57-_coefficients_!I$2)/INDEX(_coefficients_!I$7:I$9,MATCH('Score Dashboard'!$B$1,_coefficients_!$A$7:$A$9,0))</f>
        <v>-0.9492446244883177</v>
      </c>
      <c r="J57">
        <f>(1-_raw_predictions_!$M57*'Score Dashboard'!$B$2) * _raw_predictions_!K57/_coefficients_!M$2 * (_raw_predictions_!L57-_coefficients_!J$2)/INDEX(_coefficients_!J$7:J$9,MATCH('Score Dashboard'!$B$1,_coefficients_!$A$7:$A$9,0))</f>
        <v>0.61487455454132844</v>
      </c>
      <c r="K57">
        <f t="shared" si="0"/>
        <v>8.4512899235184236E-2</v>
      </c>
    </row>
    <row r="58" spans="1:11">
      <c r="A58" t="str">
        <f>_raw_predictions_!A58</f>
        <v>Miles McBride</v>
      </c>
      <c r="B58">
        <f>(_raw_predictions_!B58*(1-_raw_predictions_!$M58*'Score Dashboard'!$B$2) + 'Score Dashboard'!$B$2*_raw_predictions_!$M58*_coefficients_!B$12- _coefficients_!B$2)/INDEX(_coefficients_!B$7:B$9,MATCH('Score Dashboard'!$B$1,_coefficients_!$A$7:$A$9,0))</f>
        <v>-0.90542154380964002</v>
      </c>
      <c r="C58">
        <f>(_raw_predictions_!C58*(1-_raw_predictions_!$M58*'Score Dashboard'!$B$2) + 'Score Dashboard'!$B$2*_raw_predictions_!$M58*_coefficients_!C$12- _coefficients_!C$2)/INDEX(_coefficients_!C$7:C$9,MATCH('Score Dashboard'!$B$1,_coefficients_!$A$7:$A$9,0))</f>
        <v>-0.95351135112055074</v>
      </c>
      <c r="D58">
        <f>(_raw_predictions_!D58*(1-_raw_predictions_!$M58*'Score Dashboard'!$B$2) + 'Score Dashboard'!$B$2*_raw_predictions_!$M58*_coefficients_!D$12- _coefficients_!D$2)/INDEX(_coefficients_!D$7:D$9,MATCH('Score Dashboard'!$B$1,_coefficients_!$A$7:$A$9,0))</f>
        <v>-0.55652292640783863</v>
      </c>
      <c r="E58">
        <f>(_raw_predictions_!E58*(1-_raw_predictions_!$M58*'Score Dashboard'!$B$2) + 'Score Dashboard'!$B$2*_raw_predictions_!$M58*_coefficients_!E$12- _coefficients_!E$2)/INDEX(_coefficients_!E$7:E$9,MATCH('Score Dashboard'!$B$1,_coefficients_!$A$7:$A$9,0))</f>
        <v>-0.37206347164252146</v>
      </c>
      <c r="F58">
        <f>(_raw_predictions_!F58*(1-_raw_predictions_!$M58*'Score Dashboard'!$B$2) + 'Score Dashboard'!$B$2*_raw_predictions_!$M58*_coefficients_!F$12- _coefficients_!F$2)/INDEX(_coefficients_!F$7:F$9,MATCH('Score Dashboard'!$B$1,_coefficients_!$A$7:$A$9,0))</f>
        <v>-0.55861296418984174</v>
      </c>
      <c r="G58">
        <f>(_raw_predictions_!G58*(1-_raw_predictions_!$M58*'Score Dashboard'!$B$2) + 'Score Dashboard'!$B$2*_raw_predictions_!$M58*_coefficients_!G$12- _coefficients_!G$2)/INDEX(_coefficients_!G$7:G$9,MATCH('Score Dashboard'!$B$1,_coefficients_!$A$7:$A$9,0))</f>
        <v>-0.30407001028895858</v>
      </c>
      <c r="H58">
        <f>(_coefficients_!H$2 - _raw_predictions_!H58*(1-_raw_predictions_!$M58*'Score Dashboard'!$B$2) - _raw_predictions_!$M58*'Score Dashboard'!$B$2*_coefficients_!H$12)/INDEX(_coefficients_!H$7:H$9,MATCH('Score Dashboard'!$B$1,_coefficients_!$A$7:$A$9,0))</f>
        <v>0.71811866471375607</v>
      </c>
      <c r="I58">
        <f>(1-_raw_predictions_!$M58*'Score Dashboard'!$B$2) * _raw_predictions_!I58/_coefficients_!L$2 * (_raw_predictions_!J58-_coefficients_!I$2)/INDEX(_coefficients_!I$7:I$9,MATCH('Score Dashboard'!$B$1,_coefficients_!$A$7:$A$9,0))</f>
        <v>-6.1982833658807607E-2</v>
      </c>
      <c r="J58">
        <f>(1-_raw_predictions_!$M58*'Score Dashboard'!$B$2) * _raw_predictions_!K58/_coefficients_!M$2 * (_raw_predictions_!L58-_coefficients_!J$2)/INDEX(_coefficients_!J$7:J$9,MATCH('Score Dashboard'!$B$1,_coefficients_!$A$7:$A$9,0))</f>
        <v>-0.17380270728218489</v>
      </c>
      <c r="K58">
        <f t="shared" si="0"/>
        <v>-3.1678691436865876</v>
      </c>
    </row>
    <row r="59" spans="1:11">
      <c r="A59" t="str">
        <f>_raw_predictions_!A59</f>
        <v>Mike Muscala</v>
      </c>
      <c r="B59">
        <f>(_raw_predictions_!B59*(1-_raw_predictions_!$M59*'Score Dashboard'!$B$2) + 'Score Dashboard'!$B$2*_raw_predictions_!$M59*_coefficients_!B$12- _coefficients_!B$2)/INDEX(_coefficients_!B$7:B$9,MATCH('Score Dashboard'!$B$1,_coefficients_!$A$7:$A$9,0))</f>
        <v>-0.91715980131657049</v>
      </c>
      <c r="C59">
        <f>(_raw_predictions_!C59*(1-_raw_predictions_!$M59*'Score Dashboard'!$B$2) + 'Score Dashboard'!$B$2*_raw_predictions_!$M59*_coefficients_!C$12- _coefficients_!C$2)/INDEX(_coefficients_!C$7:C$9,MATCH('Score Dashboard'!$B$1,_coefficients_!$A$7:$A$9,0))</f>
        <v>-0.74986913201278993</v>
      </c>
      <c r="D59">
        <f>(_raw_predictions_!D59*(1-_raw_predictions_!$M59*'Score Dashboard'!$B$2) + 'Score Dashboard'!$B$2*_raw_predictions_!$M59*_coefficients_!D$12- _coefficients_!D$2)/INDEX(_coefficients_!D$7:D$9,MATCH('Score Dashboard'!$B$1,_coefficients_!$A$7:$A$9,0))</f>
        <v>-0.84991387335523905</v>
      </c>
      <c r="E59">
        <f>(_raw_predictions_!E59*(1-_raw_predictions_!$M59*'Score Dashboard'!$B$2) + 'Score Dashboard'!$B$2*_raw_predictions_!$M59*_coefficients_!E$12- _coefficients_!E$2)/INDEX(_coefficients_!E$7:E$9,MATCH('Score Dashboard'!$B$1,_coefficients_!$A$7:$A$9,0))</f>
        <v>-0.76590287324345008</v>
      </c>
      <c r="F59">
        <f>(_raw_predictions_!F59*(1-_raw_predictions_!$M59*'Score Dashboard'!$B$2) + 'Score Dashboard'!$B$2*_raw_predictions_!$M59*_coefficients_!F$12- _coefficients_!F$2)/INDEX(_coefficients_!F$7:F$9,MATCH('Score Dashboard'!$B$1,_coefficients_!$A$7:$A$9,0))</f>
        <v>-0.35254509451606331</v>
      </c>
      <c r="G59">
        <f>(_raw_predictions_!G59*(1-_raw_predictions_!$M59*'Score Dashboard'!$B$2) + 'Score Dashboard'!$B$2*_raw_predictions_!$M59*_coefficients_!G$12- _coefficients_!G$2)/INDEX(_coefficients_!G$7:G$9,MATCH('Score Dashboard'!$B$1,_coefficients_!$A$7:$A$9,0))</f>
        <v>-0.32578266463287103</v>
      </c>
      <c r="H59">
        <f>(_coefficients_!H$2 - _raw_predictions_!H59*(1-_raw_predictions_!$M59*'Score Dashboard'!$B$2) - _raw_predictions_!$M59*'Score Dashboard'!$B$2*_coefficients_!H$12)/INDEX(_coefficients_!H$7:H$9,MATCH('Score Dashboard'!$B$1,_coefficients_!$A$7:$A$9,0))</f>
        <v>0.91588922501775516</v>
      </c>
      <c r="I59">
        <f>(1-_raw_predictions_!$M59*'Score Dashboard'!$B$2) * _raw_predictions_!I59/_coefficients_!L$2 * (_raw_predictions_!J59-_coefficients_!I$2)/INDEX(_coefficients_!I$7:I$9,MATCH('Score Dashboard'!$B$1,_coefficients_!$A$7:$A$9,0))</f>
        <v>-1.5279862070155645E-2</v>
      </c>
      <c r="J59">
        <f>(1-_raw_predictions_!$M59*'Score Dashboard'!$B$2) * _raw_predictions_!K59/_coefficients_!M$2 * (_raw_predictions_!L59-_coefficients_!J$2)/INDEX(_coefficients_!J$7:J$9,MATCH('Score Dashboard'!$B$1,_coefficients_!$A$7:$A$9,0))</f>
        <v>-8.3561931505262949E-2</v>
      </c>
      <c r="K59">
        <f t="shared" si="0"/>
        <v>-3.1441260076346476</v>
      </c>
    </row>
    <row r="60" spans="1:11">
      <c r="A60" t="str">
        <f>_raw_predictions_!A60</f>
        <v>Luka Garza</v>
      </c>
      <c r="B60">
        <f>(_raw_predictions_!B60*(1-_raw_predictions_!$M60*'Score Dashboard'!$B$2) + 'Score Dashboard'!$B$2*_raw_predictions_!$M60*_coefficients_!B$12- _coefficients_!B$2)/INDEX(_coefficients_!B$7:B$9,MATCH('Score Dashboard'!$B$1,_coefficients_!$A$7:$A$9,0))</f>
        <v>-0.93765888475467507</v>
      </c>
      <c r="C60">
        <f>(_raw_predictions_!C60*(1-_raw_predictions_!$M60*'Score Dashboard'!$B$2) + 'Score Dashboard'!$B$2*_raw_predictions_!$M60*_coefficients_!C$12- _coefficients_!C$2)/INDEX(_coefficients_!C$7:C$9,MATCH('Score Dashboard'!$B$1,_coefficients_!$A$7:$A$9,0))</f>
        <v>-0.76914375538329227</v>
      </c>
      <c r="D60">
        <f>(_raw_predictions_!D60*(1-_raw_predictions_!$M60*'Score Dashboard'!$B$2) + 'Score Dashboard'!$B$2*_raw_predictions_!$M60*_coefficients_!D$12- _coefficients_!D$2)/INDEX(_coefficients_!D$7:D$9,MATCH('Score Dashboard'!$B$1,_coefficients_!$A$7:$A$9,0))</f>
        <v>-0.88204491996025447</v>
      </c>
      <c r="E60">
        <f>(_raw_predictions_!E60*(1-_raw_predictions_!$M60*'Score Dashboard'!$B$2) + 'Score Dashboard'!$B$2*_raw_predictions_!$M60*_coefficients_!E$12- _coefficients_!E$2)/INDEX(_coefficients_!E$7:E$9,MATCH('Score Dashboard'!$B$1,_coefficients_!$A$7:$A$9,0))</f>
        <v>-0.78438448182228426</v>
      </c>
      <c r="F60">
        <f>(_raw_predictions_!F60*(1-_raw_predictions_!$M60*'Score Dashboard'!$B$2) + 'Score Dashboard'!$B$2*_raw_predictions_!$M60*_coefficients_!F$12- _coefficients_!F$2)/INDEX(_coefficients_!F$7:F$9,MATCH('Score Dashboard'!$B$1,_coefficients_!$A$7:$A$9,0))</f>
        <v>-0.46352265168087681</v>
      </c>
      <c r="G60">
        <f>(_raw_predictions_!G60*(1-_raw_predictions_!$M60*'Score Dashboard'!$B$2) + 'Score Dashboard'!$B$2*_raw_predictions_!$M60*_coefficients_!G$12- _coefficients_!G$2)/INDEX(_coefficients_!G$7:G$9,MATCH('Score Dashboard'!$B$1,_coefficients_!$A$7:$A$9,0))</f>
        <v>-0.64171916232030246</v>
      </c>
      <c r="H60">
        <f>(_coefficients_!H$2 - _raw_predictions_!H60*(1-_raw_predictions_!$M60*'Score Dashboard'!$B$2) - _raw_predictions_!$M60*'Score Dashboard'!$B$2*_coefficients_!H$12)/INDEX(_coefficients_!H$7:H$9,MATCH('Score Dashboard'!$B$1,_coefficients_!$A$7:$A$9,0))</f>
        <v>0.81734296124875627</v>
      </c>
      <c r="I60">
        <f>(1-_raw_predictions_!$M60*'Score Dashboard'!$B$2) * _raw_predictions_!I60/_coefficients_!L$2 * (_raw_predictions_!J60-_coefficients_!I$2)/INDEX(_coefficients_!I$7:I$9,MATCH('Score Dashboard'!$B$1,_coefficients_!$A$7:$A$9,0))</f>
        <v>-4.4577520857335753E-2</v>
      </c>
      <c r="J60">
        <f>(1-_raw_predictions_!$M60*'Score Dashboard'!$B$2) * _raw_predictions_!K60/_coefficients_!M$2 * (_raw_predictions_!L60-_coefficients_!J$2)/INDEX(_coefficients_!J$7:J$9,MATCH('Score Dashboard'!$B$1,_coefficients_!$A$7:$A$9,0))</f>
        <v>4.5475640991929356E-2</v>
      </c>
      <c r="K60">
        <f t="shared" si="0"/>
        <v>-3.660232774538335</v>
      </c>
    </row>
    <row r="61" spans="1:11">
      <c r="A61" t="str">
        <f>_raw_predictions_!A61</f>
        <v>Keon Ellis</v>
      </c>
      <c r="B61">
        <f>(_raw_predictions_!B61*(1-_raw_predictions_!$M61*'Score Dashboard'!$B$2) + 'Score Dashboard'!$B$2*_raw_predictions_!$M61*_coefficients_!B$12- _coefficients_!B$2)/INDEX(_coefficients_!B$7:B$9,MATCH('Score Dashboard'!$B$1,_coefficients_!$A$7:$A$9,0))</f>
        <v>-0.90002373054513096</v>
      </c>
      <c r="C61">
        <f>(_raw_predictions_!C61*(1-_raw_predictions_!$M61*'Score Dashboard'!$B$2) + 'Score Dashboard'!$B$2*_raw_predictions_!$M61*_coefficients_!C$12- _coefficients_!C$2)/INDEX(_coefficients_!C$7:C$9,MATCH('Score Dashboard'!$B$1,_coefficients_!$A$7:$A$9,0))</f>
        <v>-0.84530449422758669</v>
      </c>
      <c r="D61">
        <f>(_raw_predictions_!D61*(1-_raw_predictions_!$M61*'Score Dashboard'!$B$2) + 'Score Dashboard'!$B$2*_raw_predictions_!$M61*_coefficients_!D$12- _coefficients_!D$2)/INDEX(_coefficients_!D$7:D$9,MATCH('Score Dashboard'!$B$1,_coefficients_!$A$7:$A$9,0))</f>
        <v>-0.7195929137596484</v>
      </c>
      <c r="E61">
        <f>(_raw_predictions_!E61*(1-_raw_predictions_!$M61*'Score Dashboard'!$B$2) + 'Score Dashboard'!$B$2*_raw_predictions_!$M61*_coefficients_!E$12- _coefficients_!E$2)/INDEX(_coefficients_!E$7:E$9,MATCH('Score Dashboard'!$B$1,_coefficients_!$A$7:$A$9,0))</f>
        <v>-0.55103964986324772</v>
      </c>
      <c r="F61">
        <f>(_raw_predictions_!F61*(1-_raw_predictions_!$M61*'Score Dashboard'!$B$2) + 'Score Dashboard'!$B$2*_raw_predictions_!$M61*_coefficients_!F$12- _coefficients_!F$2)/INDEX(_coefficients_!F$7:F$9,MATCH('Score Dashboard'!$B$1,_coefficients_!$A$7:$A$9,0))</f>
        <v>-0.50488708907482571</v>
      </c>
      <c r="G61">
        <f>(_raw_predictions_!G61*(1-_raw_predictions_!$M61*'Score Dashboard'!$B$2) + 'Score Dashboard'!$B$2*_raw_predictions_!$M61*_coefficients_!G$12- _coefficients_!G$2)/INDEX(_coefficients_!G$7:G$9,MATCH('Score Dashboard'!$B$1,_coefficients_!$A$7:$A$9,0))</f>
        <v>-0.54381791764680965</v>
      </c>
      <c r="H61">
        <f>(_coefficients_!H$2 - _raw_predictions_!H61*(1-_raw_predictions_!$M61*'Score Dashboard'!$B$2) - _raw_predictions_!$M61*'Score Dashboard'!$B$2*_coefficients_!H$12)/INDEX(_coefficients_!H$7:H$9,MATCH('Score Dashboard'!$B$1,_coefficients_!$A$7:$A$9,0))</f>
        <v>0.76259418618047525</v>
      </c>
      <c r="I61">
        <f>(1-_raw_predictions_!$M61*'Score Dashboard'!$B$2) * _raw_predictions_!I61/_coefficients_!L$2 * (_raw_predictions_!J61-_coefficients_!I$2)/INDEX(_coefficients_!I$7:I$9,MATCH('Score Dashboard'!$B$1,_coefficients_!$A$7:$A$9,0))</f>
        <v>-2.9667499061241557E-2</v>
      </c>
      <c r="J61">
        <f>(1-_raw_predictions_!$M61*'Score Dashboard'!$B$2) * _raw_predictions_!K61/_coefficients_!M$2 * (_raw_predictions_!L61-_coefficients_!J$2)/INDEX(_coefficients_!J$7:J$9,MATCH('Score Dashboard'!$B$1,_coefficients_!$A$7:$A$9,0))</f>
        <v>-5.9879611740163589E-2</v>
      </c>
      <c r="K61">
        <f t="shared" si="0"/>
        <v>-3.3916187197381786</v>
      </c>
    </row>
    <row r="62" spans="1:11">
      <c r="A62" t="str">
        <f>_raw_predictions_!A62</f>
        <v>Luguentz Dort</v>
      </c>
      <c r="B62">
        <f>(_raw_predictions_!B62*(1-_raw_predictions_!$M62*'Score Dashboard'!$B$2) + 'Score Dashboard'!$B$2*_raw_predictions_!$M62*_coefficients_!B$12- _coefficients_!B$2)/INDEX(_coefficients_!B$7:B$9,MATCH('Score Dashboard'!$B$1,_coefficients_!$A$7:$A$9,0))</f>
        <v>-7.8106618636763936E-2</v>
      </c>
      <c r="C62">
        <f>(_raw_predictions_!C62*(1-_raw_predictions_!$M62*'Score Dashboard'!$B$2) + 'Score Dashboard'!$B$2*_raw_predictions_!$M62*_coefficients_!C$12- _coefficients_!C$2)/INDEX(_coefficients_!C$7:C$9,MATCH('Score Dashboard'!$B$1,_coefficients_!$A$7:$A$9,0))</f>
        <v>-0.26247884581412062</v>
      </c>
      <c r="D62">
        <f>(_raw_predictions_!D62*(1-_raw_predictions_!$M62*'Score Dashboard'!$B$2) + 'Score Dashboard'!$B$2*_raw_predictions_!$M62*_coefficients_!D$12- _coefficients_!D$2)/INDEX(_coefficients_!D$7:D$9,MATCH('Score Dashboard'!$B$1,_coefficients_!$A$7:$A$9,0))</f>
        <v>-0.470489857183789</v>
      </c>
      <c r="E62">
        <f>(_raw_predictions_!E62*(1-_raw_predictions_!$M62*'Score Dashboard'!$B$2) + 'Score Dashboard'!$B$2*_raw_predictions_!$M62*_coefficients_!E$12- _coefficients_!E$2)/INDEX(_coefficients_!E$7:E$9,MATCH('Score Dashboard'!$B$1,_coefficients_!$A$7:$A$9,0))</f>
        <v>0.10684773358817276</v>
      </c>
      <c r="F62">
        <f>(_raw_predictions_!F62*(1-_raw_predictions_!$M62*'Score Dashboard'!$B$2) + 'Score Dashboard'!$B$2*_raw_predictions_!$M62*_coefficients_!F$12- _coefficients_!F$2)/INDEX(_coefficients_!F$7:F$9,MATCH('Score Dashboard'!$B$1,_coefficients_!$A$7:$A$9,0))</f>
        <v>-0.38957776175039732</v>
      </c>
      <c r="G62">
        <f>(_raw_predictions_!G62*(1-_raw_predictions_!$M62*'Score Dashboard'!$B$2) + 'Score Dashboard'!$B$2*_raw_predictions_!$M62*_coefficients_!G$12- _coefficients_!G$2)/INDEX(_coefficients_!G$7:G$9,MATCH('Score Dashboard'!$B$1,_coefficients_!$A$7:$A$9,0))</f>
        <v>0.37948660272062962</v>
      </c>
      <c r="H62">
        <f>(_coefficients_!H$2 - _raw_predictions_!H62*(1-_raw_predictions_!$M62*'Score Dashboard'!$B$2) - _raw_predictions_!$M62*'Score Dashboard'!$B$2*_coefficients_!H$12)/INDEX(_coefficients_!H$7:H$9,MATCH('Score Dashboard'!$B$1,_coefficients_!$A$7:$A$9,0))</f>
        <v>0.28939517043315338</v>
      </c>
      <c r="I62">
        <f>(1-_raw_predictions_!$M62*'Score Dashboard'!$B$2) * _raw_predictions_!I62/_coefficients_!L$2 * (_raw_predictions_!J62-_coefficients_!I$2)/INDEX(_coefficients_!I$7:I$9,MATCH('Score Dashboard'!$B$1,_coefficients_!$A$7:$A$9,0))</f>
        <v>4.3516938800815495E-2</v>
      </c>
      <c r="J62">
        <f>(1-_raw_predictions_!$M62*'Score Dashboard'!$B$2) * _raw_predictions_!K62/_coefficients_!M$2 * (_raw_predictions_!L62-_coefficients_!J$2)/INDEX(_coefficients_!J$7:J$9,MATCH('Score Dashboard'!$B$1,_coefficients_!$A$7:$A$9,0))</f>
        <v>-0.68428600137101236</v>
      </c>
      <c r="K62">
        <f t="shared" si="0"/>
        <v>-1.0656926392133119</v>
      </c>
    </row>
    <row r="63" spans="1:11">
      <c r="A63" t="str">
        <f>_raw_predictions_!A63</f>
        <v>Kentavious Caldwell-Pope</v>
      </c>
      <c r="B63">
        <f>(_raw_predictions_!B63*(1-_raw_predictions_!$M63*'Score Dashboard'!$B$2) + 'Score Dashboard'!$B$2*_raw_predictions_!$M63*_coefficients_!B$12- _coefficients_!B$2)/INDEX(_coefficients_!B$7:B$9,MATCH('Score Dashboard'!$B$1,_coefficients_!$A$7:$A$9,0))</f>
        <v>-0.51423716185197332</v>
      </c>
      <c r="C63">
        <f>(_raw_predictions_!C63*(1-_raw_predictions_!$M63*'Score Dashboard'!$B$2) + 'Score Dashboard'!$B$2*_raw_predictions_!$M63*_coefficients_!C$12- _coefficients_!C$2)/INDEX(_coefficients_!C$7:C$9,MATCH('Score Dashboard'!$B$1,_coefficients_!$A$7:$A$9,0))</f>
        <v>-0.6562679027130357</v>
      </c>
      <c r="D63">
        <f>(_raw_predictions_!D63*(1-_raw_predictions_!$M63*'Score Dashboard'!$B$2) + 'Score Dashboard'!$B$2*_raw_predictions_!$M63*_coefficients_!D$12- _coefficients_!D$2)/INDEX(_coefficients_!D$7:D$9,MATCH('Score Dashboard'!$B$1,_coefficients_!$A$7:$A$9,0))</f>
        <v>-0.37041410183271051</v>
      </c>
      <c r="E63">
        <f>(_raw_predictions_!E63*(1-_raw_predictions_!$M63*'Score Dashboard'!$B$2) + 'Score Dashboard'!$B$2*_raw_predictions_!$M63*_coefficients_!E$12- _coefficients_!E$2)/INDEX(_coefficients_!E$7:E$9,MATCH('Score Dashboard'!$B$1,_coefficients_!$A$7:$A$9,0))</f>
        <v>0.36555993409679366</v>
      </c>
      <c r="F63">
        <f>(_raw_predictions_!F63*(1-_raw_predictions_!$M63*'Score Dashboard'!$B$2) + 'Score Dashboard'!$B$2*_raw_predictions_!$M63*_coefficients_!F$12- _coefficients_!F$2)/INDEX(_coefficients_!F$7:F$9,MATCH('Score Dashboard'!$B$1,_coefficients_!$A$7:$A$9,0))</f>
        <v>-0.24886740253041925</v>
      </c>
      <c r="G63">
        <f>(_raw_predictions_!G63*(1-_raw_predictions_!$M63*'Score Dashboard'!$B$2) + 'Score Dashboard'!$B$2*_raw_predictions_!$M63*_coefficients_!G$12- _coefficients_!G$2)/INDEX(_coefficients_!G$7:G$9,MATCH('Score Dashboard'!$B$1,_coefficients_!$A$7:$A$9,0))</f>
        <v>0.15198252566585788</v>
      </c>
      <c r="H63">
        <f>(_coefficients_!H$2 - _raw_predictions_!H63*(1-_raw_predictions_!$M63*'Score Dashboard'!$B$2) - _raw_predictions_!$M63*'Score Dashboard'!$B$2*_coefficients_!H$12)/INDEX(_coefficients_!H$7:H$9,MATCH('Score Dashboard'!$B$1,_coefficients_!$A$7:$A$9,0))</f>
        <v>0.48542293986709767</v>
      </c>
      <c r="I63">
        <f>(1-_raw_predictions_!$M63*'Score Dashboard'!$B$2) * _raw_predictions_!I63/_coefficients_!L$2 * (_raw_predictions_!J63-_coefficients_!I$2)/INDEX(_coefficients_!I$7:I$9,MATCH('Score Dashboard'!$B$1,_coefficients_!$A$7:$A$9,0))</f>
        <v>5.2686416070655981E-2</v>
      </c>
      <c r="J63">
        <f>(1-_raw_predictions_!$M63*'Score Dashboard'!$B$2) * _raw_predictions_!K63/_coefficients_!M$2 * (_raw_predictions_!L63-_coefficients_!J$2)/INDEX(_coefficients_!J$7:J$9,MATCH('Score Dashboard'!$B$1,_coefficients_!$A$7:$A$9,0))</f>
        <v>-0.24361276302304632</v>
      </c>
      <c r="K63">
        <f t="shared" si="0"/>
        <v>-0.97774751625077994</v>
      </c>
    </row>
    <row r="64" spans="1:11">
      <c r="A64" t="str">
        <f>_raw_predictions_!A64</f>
        <v>Kenrich Williams</v>
      </c>
      <c r="B64">
        <f>(_raw_predictions_!B64*(1-_raw_predictions_!$M64*'Score Dashboard'!$B$2) + 'Score Dashboard'!$B$2*_raw_predictions_!$M64*_coefficients_!B$12- _coefficients_!B$2)/INDEX(_coefficients_!B$7:B$9,MATCH('Score Dashboard'!$B$1,_coefficients_!$A$7:$A$9,0))</f>
        <v>-0.81136074024190541</v>
      </c>
      <c r="C64">
        <f>(_raw_predictions_!C64*(1-_raw_predictions_!$M64*'Score Dashboard'!$B$2) + 'Score Dashboard'!$B$2*_raw_predictions_!$M64*_coefficients_!C$12- _coefficients_!C$2)/INDEX(_coefficients_!C$7:C$9,MATCH('Score Dashboard'!$B$1,_coefficients_!$A$7:$A$9,0))</f>
        <v>-0.36801075369571401</v>
      </c>
      <c r="D64">
        <f>(_raw_predictions_!D64*(1-_raw_predictions_!$M64*'Score Dashboard'!$B$2) + 'Score Dashboard'!$B$2*_raw_predictions_!$M64*_coefficients_!D$12- _coefficients_!D$2)/INDEX(_coefficients_!D$7:D$9,MATCH('Score Dashboard'!$B$1,_coefficients_!$A$7:$A$9,0))</f>
        <v>-0.56701986845413643</v>
      </c>
      <c r="E64">
        <f>(_raw_predictions_!E64*(1-_raw_predictions_!$M64*'Score Dashboard'!$B$2) + 'Score Dashboard'!$B$2*_raw_predictions_!$M64*_coefficients_!E$12- _coefficients_!E$2)/INDEX(_coefficients_!E$7:E$9,MATCH('Score Dashboard'!$B$1,_coefficients_!$A$7:$A$9,0))</f>
        <v>-0.22148633790391165</v>
      </c>
      <c r="F64">
        <f>(_raw_predictions_!F64*(1-_raw_predictions_!$M64*'Score Dashboard'!$B$2) + 'Score Dashboard'!$B$2*_raw_predictions_!$M64*_coefficients_!F$12- _coefficients_!F$2)/INDEX(_coefficients_!F$7:F$9,MATCH('Score Dashboard'!$B$1,_coefficients_!$A$7:$A$9,0))</f>
        <v>-0.4463657062305092</v>
      </c>
      <c r="G64">
        <f>(_raw_predictions_!G64*(1-_raw_predictions_!$M64*'Score Dashboard'!$B$2) + 'Score Dashboard'!$B$2*_raw_predictions_!$M64*_coefficients_!G$12- _coefficients_!G$2)/INDEX(_coefficients_!G$7:G$9,MATCH('Score Dashboard'!$B$1,_coefficients_!$A$7:$A$9,0))</f>
        <v>-0.49806131055949232</v>
      </c>
      <c r="H64">
        <f>(_coefficients_!H$2 - _raw_predictions_!H64*(1-_raw_predictions_!$M64*'Score Dashboard'!$B$2) - _raw_predictions_!$M64*'Score Dashboard'!$B$2*_coefficients_!H$12)/INDEX(_coefficients_!H$7:H$9,MATCH('Score Dashboard'!$B$1,_coefficients_!$A$7:$A$9,0))</f>
        <v>0.79995905410302848</v>
      </c>
      <c r="I64">
        <f>(1-_raw_predictions_!$M64*'Score Dashboard'!$B$2) * _raw_predictions_!I64/_coefficients_!L$2 * (_raw_predictions_!J64-_coefficients_!I$2)/INDEX(_coefficients_!I$7:I$9,MATCH('Score Dashboard'!$B$1,_coefficients_!$A$7:$A$9,0))</f>
        <v>-0.23188515438470406</v>
      </c>
      <c r="J64">
        <f>(1-_raw_predictions_!$M64*'Score Dashboard'!$B$2) * _raw_predictions_!K64/_coefficients_!M$2 * (_raw_predictions_!L64-_coefficients_!J$2)/INDEX(_coefficients_!J$7:J$9,MATCH('Score Dashboard'!$B$1,_coefficients_!$A$7:$A$9,0))</f>
        <v>-2.1092863588292963E-2</v>
      </c>
      <c r="K64">
        <f t="shared" si="0"/>
        <v>-2.3653236809556373</v>
      </c>
    </row>
    <row r="65" spans="1:11">
      <c r="A65" t="str">
        <f>_raw_predictions_!A65</f>
        <v>Kenneth Lofton Jr.</v>
      </c>
      <c r="B65">
        <f>(_raw_predictions_!B65*(1-_raw_predictions_!$M65*'Score Dashboard'!$B$2) + 'Score Dashboard'!$B$2*_raw_predictions_!$M65*_coefficients_!B$12- _coefficients_!B$2)/INDEX(_coefficients_!B$7:B$9,MATCH('Score Dashboard'!$B$1,_coefficients_!$A$7:$A$9,0))</f>
        <v>-0.88998258479816417</v>
      </c>
      <c r="C65">
        <f>(_raw_predictions_!C65*(1-_raw_predictions_!$M65*'Score Dashboard'!$B$2) + 'Score Dashboard'!$B$2*_raw_predictions_!$M65*_coefficients_!C$12- _coefficients_!C$2)/INDEX(_coefficients_!C$7:C$9,MATCH('Score Dashboard'!$B$1,_coefficients_!$A$7:$A$9,0))</f>
        <v>-0.67604712621347762</v>
      </c>
      <c r="D65">
        <f>(_raw_predictions_!D65*(1-_raw_predictions_!$M65*'Score Dashboard'!$B$2) + 'Score Dashboard'!$B$2*_raw_predictions_!$M65*_coefficients_!D$12- _coefficients_!D$2)/INDEX(_coefficients_!D$7:D$9,MATCH('Score Dashboard'!$B$1,_coefficients_!$A$7:$A$9,0))</f>
        <v>-0.78012921373070421</v>
      </c>
      <c r="E65">
        <f>(_raw_predictions_!E65*(1-_raw_predictions_!$M65*'Score Dashboard'!$B$2) + 'Score Dashboard'!$B$2*_raw_predictions_!$M65*_coefficients_!E$12- _coefficients_!E$2)/INDEX(_coefficients_!E$7:E$9,MATCH('Score Dashboard'!$B$1,_coefficients_!$A$7:$A$9,0))</f>
        <v>-0.66787477964545638</v>
      </c>
      <c r="F65">
        <f>(_raw_predictions_!F65*(1-_raw_predictions_!$M65*'Score Dashboard'!$B$2) + 'Score Dashboard'!$B$2*_raw_predictions_!$M65*_coefficients_!F$12- _coefficients_!F$2)/INDEX(_coefficients_!F$7:F$9,MATCH('Score Dashboard'!$B$1,_coefficients_!$A$7:$A$9,0))</f>
        <v>-0.46064168624949442</v>
      </c>
      <c r="G65">
        <f>(_raw_predictions_!G65*(1-_raw_predictions_!$M65*'Score Dashboard'!$B$2) + 'Score Dashboard'!$B$2*_raw_predictions_!$M65*_coefficients_!G$12- _coefficients_!G$2)/INDEX(_coefficients_!G$7:G$9,MATCH('Score Dashboard'!$B$1,_coefficients_!$A$7:$A$9,0))</f>
        <v>-0.63718553968240221</v>
      </c>
      <c r="H65">
        <f>(_coefficients_!H$2 - _raw_predictions_!H65*(1-_raw_predictions_!$M65*'Score Dashboard'!$B$2) - _raw_predictions_!$M65*'Score Dashboard'!$B$2*_coefficients_!H$12)/INDEX(_coefficients_!H$7:H$9,MATCH('Score Dashboard'!$B$1,_coefficients_!$A$7:$A$9,0))</f>
        <v>0.7399610010612383</v>
      </c>
      <c r="I65">
        <f>(1-_raw_predictions_!$M65*'Score Dashboard'!$B$2) * _raw_predictions_!I65/_coefficients_!L$2 * (_raw_predictions_!J65-_coefficients_!I$2)/INDEX(_coefficients_!I$7:I$9,MATCH('Score Dashboard'!$B$1,_coefficients_!$A$7:$A$9,0))</f>
        <v>-8.3342078538211586E-2</v>
      </c>
      <c r="J65">
        <f>(1-_raw_predictions_!$M65*'Score Dashboard'!$B$2) * _raw_predictions_!K65/_coefficients_!M$2 * (_raw_predictions_!L65-_coefficients_!J$2)/INDEX(_coefficients_!J$7:J$9,MATCH('Score Dashboard'!$B$1,_coefficients_!$A$7:$A$9,0))</f>
        <v>5.8980960236275247E-3</v>
      </c>
      <c r="K65">
        <f t="shared" si="0"/>
        <v>-3.4493439117730453</v>
      </c>
    </row>
    <row r="66" spans="1:11">
      <c r="A66" t="str">
        <f>_raw_predictions_!A66</f>
        <v>Kennedy Chandler</v>
      </c>
      <c r="B66">
        <f>(_raw_predictions_!B66*(1-_raw_predictions_!$M66*'Score Dashboard'!$B$2) + 'Score Dashboard'!$B$2*_raw_predictions_!$M66*_coefficients_!B$12- _coefficients_!B$2)/INDEX(_coefficients_!B$7:B$9,MATCH('Score Dashboard'!$B$1,_coefficients_!$A$7:$A$9,0))</f>
        <v>-0.98286518740410422</v>
      </c>
      <c r="C66">
        <f>(_raw_predictions_!C66*(1-_raw_predictions_!$M66*'Score Dashboard'!$B$2) + 'Score Dashboard'!$B$2*_raw_predictions_!$M66*_coefficients_!C$12- _coefficients_!C$2)/INDEX(_coefficients_!C$7:C$9,MATCH('Score Dashboard'!$B$1,_coefficients_!$A$7:$A$9,0))</f>
        <v>-0.85764538596162798</v>
      </c>
      <c r="D66">
        <f>(_raw_predictions_!D66*(1-_raw_predictions_!$M66*'Score Dashboard'!$B$2) + 'Score Dashboard'!$B$2*_raw_predictions_!$M66*_coefficients_!D$12- _coefficients_!D$2)/INDEX(_coefficients_!D$7:D$9,MATCH('Score Dashboard'!$B$1,_coefficients_!$A$7:$A$9,0))</f>
        <v>-0.51701573795517797</v>
      </c>
      <c r="E66">
        <f>(_raw_predictions_!E66*(1-_raw_predictions_!$M66*'Score Dashboard'!$B$2) + 'Score Dashboard'!$B$2*_raw_predictions_!$M66*_coefficients_!E$12- _coefficients_!E$2)/INDEX(_coefficients_!E$7:E$9,MATCH('Score Dashboard'!$B$1,_coefficients_!$A$7:$A$9,0))</f>
        <v>-0.48560002964385163</v>
      </c>
      <c r="F66">
        <f>(_raw_predictions_!F66*(1-_raw_predictions_!$M66*'Score Dashboard'!$B$2) + 'Score Dashboard'!$B$2*_raw_predictions_!$M66*_coefficients_!F$12- _coefficients_!F$2)/INDEX(_coefficients_!F$7:F$9,MATCH('Score Dashboard'!$B$1,_coefficients_!$A$7:$A$9,0))</f>
        <v>-0.53860476754181419</v>
      </c>
      <c r="G66">
        <f>(_raw_predictions_!G66*(1-_raw_predictions_!$M66*'Score Dashboard'!$B$2) + 'Score Dashboard'!$B$2*_raw_predictions_!$M66*_coefficients_!G$12- _coefficients_!G$2)/INDEX(_coefficients_!G$7:G$9,MATCH('Score Dashboard'!$B$1,_coefficients_!$A$7:$A$9,0))</f>
        <v>-0.74361390033943953</v>
      </c>
      <c r="H66">
        <f>(_coefficients_!H$2 - _raw_predictions_!H66*(1-_raw_predictions_!$M66*'Score Dashboard'!$B$2) - _raw_predictions_!$M66*'Score Dashboard'!$B$2*_coefficients_!H$12)/INDEX(_coefficients_!H$7:H$9,MATCH('Score Dashboard'!$B$1,_coefficients_!$A$7:$A$9,0))</f>
        <v>0.68710456520419705</v>
      </c>
      <c r="I66">
        <f>(1-_raw_predictions_!$M66*'Score Dashboard'!$B$2) * _raw_predictions_!I66/_coefficients_!L$2 * (_raw_predictions_!J66-_coefficients_!I$2)/INDEX(_coefficients_!I$7:I$9,MATCH('Score Dashboard'!$B$1,_coefficients_!$A$7:$A$9,0))</f>
        <v>-0.10089141092858023</v>
      </c>
      <c r="J66">
        <f>(1-_raw_predictions_!$M66*'Score Dashboard'!$B$2) * _raw_predictions_!K66/_coefficients_!M$2 * (_raw_predictions_!L66-_coefficients_!J$2)/INDEX(_coefficients_!J$7:J$9,MATCH('Score Dashboard'!$B$1,_coefficients_!$A$7:$A$9,0))</f>
        <v>-0.11015094843850029</v>
      </c>
      <c r="K66">
        <f t="shared" si="0"/>
        <v>-3.6492828030088993</v>
      </c>
    </row>
    <row r="67" spans="1:11">
      <c r="A67" t="str">
        <f>_raw_predictions_!A67</f>
        <v>Kendrick Nunn</v>
      </c>
      <c r="B67">
        <f>(_raw_predictions_!B67*(1-_raw_predictions_!$M67*'Score Dashboard'!$B$2) + 'Score Dashboard'!$B$2*_raw_predictions_!$M67*_coefficients_!B$12- _coefficients_!B$2)/INDEX(_coefficients_!B$7:B$9,MATCH('Score Dashboard'!$B$1,_coefficients_!$A$7:$A$9,0))</f>
        <v>-0.7191741374049937</v>
      </c>
      <c r="C67">
        <f>(_raw_predictions_!C67*(1-_raw_predictions_!$M67*'Score Dashboard'!$B$2) + 'Score Dashboard'!$B$2*_raw_predictions_!$M67*_coefficients_!C$12- _coefficients_!C$2)/INDEX(_coefficients_!C$7:C$9,MATCH('Score Dashboard'!$B$1,_coefficients_!$A$7:$A$9,0))</f>
        <v>-0.92165283061321823</v>
      </c>
      <c r="D67">
        <f>(_raw_predictions_!D67*(1-_raw_predictions_!$M67*'Score Dashboard'!$B$2) + 'Score Dashboard'!$B$2*_raw_predictions_!$M67*_coefficients_!D$12- _coefficients_!D$2)/INDEX(_coefficients_!D$7:D$9,MATCH('Score Dashboard'!$B$1,_coefficients_!$A$7:$A$9,0))</f>
        <v>-0.54596763107231339</v>
      </c>
      <c r="E67">
        <f>(_raw_predictions_!E67*(1-_raw_predictions_!$M67*'Score Dashboard'!$B$2) + 'Score Dashboard'!$B$2*_raw_predictions_!$M67*_coefficients_!E$12- _coefficients_!E$2)/INDEX(_coefficients_!E$7:E$9,MATCH('Score Dashboard'!$B$1,_coefficients_!$A$7:$A$9,0))</f>
        <v>-0.54884348274594674</v>
      </c>
      <c r="F67">
        <f>(_raw_predictions_!F67*(1-_raw_predictions_!$M67*'Score Dashboard'!$B$2) + 'Score Dashboard'!$B$2*_raw_predictions_!$M67*_coefficients_!F$12- _coefficients_!F$2)/INDEX(_coefficients_!F$7:F$9,MATCH('Score Dashboard'!$B$1,_coefficients_!$A$7:$A$9,0))</f>
        <v>-0.59337250577318801</v>
      </c>
      <c r="G67">
        <f>(_raw_predictions_!G67*(1-_raw_predictions_!$M67*'Score Dashboard'!$B$2) + 'Score Dashboard'!$B$2*_raw_predictions_!$M67*_coefficients_!G$12- _coefficients_!G$2)/INDEX(_coefficients_!G$7:G$9,MATCH('Score Dashboard'!$B$1,_coefficients_!$A$7:$A$9,0))</f>
        <v>-0.13568702922326162</v>
      </c>
      <c r="H67">
        <f>(_coefficients_!H$2 - _raw_predictions_!H67*(1-_raw_predictions_!$M67*'Score Dashboard'!$B$2) - _raw_predictions_!$M67*'Score Dashboard'!$B$2*_coefficients_!H$12)/INDEX(_coefficients_!H$7:H$9,MATCH('Score Dashboard'!$B$1,_coefficients_!$A$7:$A$9,0))</f>
        <v>0.56990221839986532</v>
      </c>
      <c r="I67">
        <f>(1-_raw_predictions_!$M67*'Score Dashboard'!$B$2) * _raw_predictions_!I67/_coefficients_!L$2 * (_raw_predictions_!J67-_coefficients_!I$2)/INDEX(_coefficients_!I$7:I$9,MATCH('Score Dashboard'!$B$1,_coefficients_!$A$7:$A$9,0))</f>
        <v>1.6852029931524359E-2</v>
      </c>
      <c r="J67">
        <f>(1-_raw_predictions_!$M67*'Score Dashboard'!$B$2) * _raw_predictions_!K67/_coefficients_!M$2 * (_raw_predictions_!L67-_coefficients_!J$2)/INDEX(_coefficients_!J$7:J$9,MATCH('Score Dashboard'!$B$1,_coefficients_!$A$7:$A$9,0))</f>
        <v>-0.17844890430534319</v>
      </c>
      <c r="K67">
        <f t="shared" ref="K67:K130" si="1">SUM(B67:J67)</f>
        <v>-3.0563922728068755</v>
      </c>
    </row>
    <row r="68" spans="1:11">
      <c r="A68" t="str">
        <f>_raw_predictions_!A68</f>
        <v>Kendall Brown</v>
      </c>
      <c r="B68">
        <f>(_raw_predictions_!B68*(1-_raw_predictions_!$M68*'Score Dashboard'!$B$2) + 'Score Dashboard'!$B$2*_raw_predictions_!$M68*_coefficients_!B$12- _coefficients_!B$2)/INDEX(_coefficients_!B$7:B$9,MATCH('Score Dashboard'!$B$1,_coefficients_!$A$7:$A$9,0))</f>
        <v>-0.95342003263215613</v>
      </c>
      <c r="C68">
        <f>(_raw_predictions_!C68*(1-_raw_predictions_!$M68*'Score Dashboard'!$B$2) + 'Score Dashboard'!$B$2*_raw_predictions_!$M68*_coefficients_!C$12- _coefficients_!C$2)/INDEX(_coefficients_!C$7:C$9,MATCH('Score Dashboard'!$B$1,_coefficients_!$A$7:$A$9,0))</f>
        <v>-0.8299849408811808</v>
      </c>
      <c r="D68">
        <f>(_raw_predictions_!D68*(1-_raw_predictions_!$M68*'Score Dashboard'!$B$2) + 'Score Dashboard'!$B$2*_raw_predictions_!$M68*_coefficients_!D$12- _coefficients_!D$2)/INDEX(_coefficients_!D$7:D$9,MATCH('Score Dashboard'!$B$1,_coefficients_!$A$7:$A$9,0))</f>
        <v>-0.71472120806535866</v>
      </c>
      <c r="E68">
        <f>(_raw_predictions_!E68*(1-_raw_predictions_!$M68*'Score Dashboard'!$B$2) + 'Score Dashboard'!$B$2*_raw_predictions_!$M68*_coefficients_!E$12- _coefficients_!E$2)/INDEX(_coefficients_!E$7:E$9,MATCH('Score Dashboard'!$B$1,_coefficients_!$A$7:$A$9,0))</f>
        <v>-0.37842875006997911</v>
      </c>
      <c r="F68">
        <f>(_raw_predictions_!F68*(1-_raw_predictions_!$M68*'Score Dashboard'!$B$2) + 'Score Dashboard'!$B$2*_raw_predictions_!$M68*_coefficients_!F$12- _coefficients_!F$2)/INDEX(_coefficients_!F$7:F$9,MATCH('Score Dashboard'!$B$1,_coefficients_!$A$7:$A$9,0))</f>
        <v>-0.53136797740849662</v>
      </c>
      <c r="G68">
        <f>(_raw_predictions_!G68*(1-_raw_predictions_!$M68*'Score Dashboard'!$B$2) + 'Score Dashboard'!$B$2*_raw_predictions_!$M68*_coefficients_!G$12- _coefficients_!G$2)/INDEX(_coefficients_!G$7:G$9,MATCH('Score Dashboard'!$B$1,_coefficients_!$A$7:$A$9,0))</f>
        <v>-0.65741543171810446</v>
      </c>
      <c r="H68">
        <f>(_coefficients_!H$2 - _raw_predictions_!H68*(1-_raw_predictions_!$M68*'Score Dashboard'!$B$2) - _raw_predictions_!$M68*'Score Dashboard'!$B$2*_coefficients_!H$12)/INDEX(_coefficients_!H$7:H$9,MATCH('Score Dashboard'!$B$1,_coefficients_!$A$7:$A$9,0))</f>
        <v>0.7511847812861101</v>
      </c>
      <c r="I68">
        <f>(1-_raw_predictions_!$M68*'Score Dashboard'!$B$2) * _raw_predictions_!I68/_coefficients_!L$2 * (_raw_predictions_!J68-_coefficients_!I$2)/INDEX(_coefficients_!I$7:I$9,MATCH('Score Dashboard'!$B$1,_coefficients_!$A$7:$A$9,0))</f>
        <v>-9.8446083411079327E-2</v>
      </c>
      <c r="J68">
        <f>(1-_raw_predictions_!$M68*'Score Dashboard'!$B$2) * _raw_predictions_!K68/_coefficients_!M$2 * (_raw_predictions_!L68-_coefficients_!J$2)/INDEX(_coefficients_!J$7:J$9,MATCH('Score Dashboard'!$B$1,_coefficients_!$A$7:$A$9,0))</f>
        <v>-6.4481818441799099E-3</v>
      </c>
      <c r="K68">
        <f t="shared" si="1"/>
        <v>-3.4190478247444256</v>
      </c>
    </row>
    <row r="69" spans="1:11">
      <c r="A69" t="str">
        <f>_raw_predictions_!A69</f>
        <v>Kelly Oubre Jr.</v>
      </c>
      <c r="B69">
        <f>(_raw_predictions_!B69*(1-_raw_predictions_!$M69*'Score Dashboard'!$B$2) + 'Score Dashboard'!$B$2*_raw_predictions_!$M69*_coefficients_!B$12- _coefficients_!B$2)/INDEX(_coefficients_!B$7:B$9,MATCH('Score Dashboard'!$B$1,_coefficients_!$A$7:$A$9,0))</f>
        <v>0.2122283292158694</v>
      </c>
      <c r="C69">
        <f>(_raw_predictions_!C69*(1-_raw_predictions_!$M69*'Score Dashboard'!$B$2) + 'Score Dashboard'!$B$2*_raw_predictions_!$M69*_coefficients_!C$12- _coefficients_!C$2)/INDEX(_coefficients_!C$7:C$9,MATCH('Score Dashboard'!$B$1,_coefficients_!$A$7:$A$9,0))</f>
        <v>-0.18553768044045987</v>
      </c>
      <c r="D69">
        <f>(_raw_predictions_!D69*(1-_raw_predictions_!$M69*'Score Dashboard'!$B$2) + 'Score Dashboard'!$B$2*_raw_predictions_!$M69*_coefficients_!D$12- _coefficients_!D$2)/INDEX(_coefficients_!D$7:D$9,MATCH('Score Dashboard'!$B$1,_coefficients_!$A$7:$A$9,0))</f>
        <v>-0.71946731943529363</v>
      </c>
      <c r="E69">
        <f>(_raw_predictions_!E69*(1-_raw_predictions_!$M69*'Score Dashboard'!$B$2) + 'Score Dashboard'!$B$2*_raw_predictions_!$M69*_coefficients_!E$12- _coefficients_!E$2)/INDEX(_coefficients_!E$7:E$9,MATCH('Score Dashboard'!$B$1,_coefficients_!$A$7:$A$9,0))</f>
        <v>0.30486074027576238</v>
      </c>
      <c r="F69">
        <f>(_raw_predictions_!F69*(1-_raw_predictions_!$M69*'Score Dashboard'!$B$2) + 'Score Dashboard'!$B$2*_raw_predictions_!$M69*_coefficients_!F$12- _coefficients_!F$2)/INDEX(_coefficients_!F$7:F$9,MATCH('Score Dashboard'!$B$1,_coefficients_!$A$7:$A$9,0))</f>
        <v>-0.30593133406652978</v>
      </c>
      <c r="G69">
        <f>(_raw_predictions_!G69*(1-_raw_predictions_!$M69*'Score Dashboard'!$B$2) + 'Score Dashboard'!$B$2*_raw_predictions_!$M69*_coefficients_!G$12- _coefficients_!G$2)/INDEX(_coefficients_!G$7:G$9,MATCH('Score Dashboard'!$B$1,_coefficients_!$A$7:$A$9,0))</f>
        <v>0.33927647674850225</v>
      </c>
      <c r="H69">
        <f>(_coefficients_!H$2 - _raw_predictions_!H69*(1-_raw_predictions_!$M69*'Score Dashboard'!$B$2) - _raw_predictions_!$M69*'Score Dashboard'!$B$2*_coefficients_!H$12)/INDEX(_coefficients_!H$7:H$9,MATCH('Score Dashboard'!$B$1,_coefficients_!$A$7:$A$9,0))</f>
        <v>0.2913868898110813</v>
      </c>
      <c r="I69">
        <f>(1-_raw_predictions_!$M69*'Score Dashboard'!$B$2) * _raw_predictions_!I69/_coefficients_!L$2 * (_raw_predictions_!J69-_coefficients_!I$2)/INDEX(_coefficients_!I$7:I$9,MATCH('Score Dashboard'!$B$1,_coefficients_!$A$7:$A$9,0))</f>
        <v>-0.23521338898341462</v>
      </c>
      <c r="J69">
        <f>(1-_raw_predictions_!$M69*'Score Dashboard'!$B$2) * _raw_predictions_!K69/_coefficients_!M$2 * (_raw_predictions_!L69-_coefficients_!J$2)/INDEX(_coefficients_!J$7:J$9,MATCH('Score Dashboard'!$B$1,_coefficients_!$A$7:$A$9,0))</f>
        <v>-0.41809526239474992</v>
      </c>
      <c r="K69">
        <f t="shared" si="1"/>
        <v>-0.71649254926923245</v>
      </c>
    </row>
    <row r="70" spans="1:11">
      <c r="A70" t="str">
        <f>_raw_predictions_!A70</f>
        <v>Kelly Olynyk</v>
      </c>
      <c r="B70">
        <f>(_raw_predictions_!B70*(1-_raw_predictions_!$M70*'Score Dashboard'!$B$2) + 'Score Dashboard'!$B$2*_raw_predictions_!$M70*_coefficients_!B$12- _coefficients_!B$2)/INDEX(_coefficients_!B$7:B$9,MATCH('Score Dashboard'!$B$1,_coefficients_!$A$7:$A$9,0))</f>
        <v>-0.39583685514260591</v>
      </c>
      <c r="C70">
        <f>(_raw_predictions_!C70*(1-_raw_predictions_!$M70*'Score Dashboard'!$B$2) + 'Score Dashboard'!$B$2*_raw_predictions_!$M70*_coefficients_!C$12- _coefficients_!C$2)/INDEX(_coefficients_!C$7:C$9,MATCH('Score Dashboard'!$B$1,_coefficients_!$A$7:$A$9,0))</f>
        <v>0.12834840977644843</v>
      </c>
      <c r="D70">
        <f>(_raw_predictions_!D70*(1-_raw_predictions_!$M70*'Score Dashboard'!$B$2) + 'Score Dashboard'!$B$2*_raw_predictions_!$M70*_coefficients_!D$12- _coefficients_!D$2)/INDEX(_coefficients_!D$7:D$9,MATCH('Score Dashboard'!$B$1,_coefficients_!$A$7:$A$9,0))</f>
        <v>-5.1094329883236742E-2</v>
      </c>
      <c r="E70">
        <f>(_raw_predictions_!E70*(1-_raw_predictions_!$M70*'Score Dashboard'!$B$2) + 'Score Dashboard'!$B$2*_raw_predictions_!$M70*_coefficients_!E$12- _coefficients_!E$2)/INDEX(_coefficients_!E$7:E$9,MATCH('Score Dashboard'!$B$1,_coefficients_!$A$7:$A$9,0))</f>
        <v>-0.18928553116688146</v>
      </c>
      <c r="F70">
        <f>(_raw_predictions_!F70*(1-_raw_predictions_!$M70*'Score Dashboard'!$B$2) + 'Score Dashboard'!$B$2*_raw_predictions_!$M70*_coefficients_!F$12- _coefficients_!F$2)/INDEX(_coefficients_!F$7:F$9,MATCH('Score Dashboard'!$B$1,_coefficients_!$A$7:$A$9,0))</f>
        <v>-0.21831352119453107</v>
      </c>
      <c r="G70">
        <f>(_raw_predictions_!G70*(1-_raw_predictions_!$M70*'Score Dashboard'!$B$2) + 'Score Dashboard'!$B$2*_raw_predictions_!$M70*_coefficients_!G$12- _coefficients_!G$2)/INDEX(_coefficients_!G$7:G$9,MATCH('Score Dashboard'!$B$1,_coefficients_!$A$7:$A$9,0))</f>
        <v>-7.948699977838862E-2</v>
      </c>
      <c r="H70">
        <f>(_coefficients_!H$2 - _raw_predictions_!H70*(1-_raw_predictions_!$M70*'Score Dashboard'!$B$2) - _raw_predictions_!$M70*'Score Dashboard'!$B$2*_coefficients_!H$12)/INDEX(_coefficients_!H$7:H$9,MATCH('Score Dashboard'!$B$1,_coefficients_!$A$7:$A$9,0))</f>
        <v>-0.26616389688049574</v>
      </c>
      <c r="I70">
        <f>(1-_raw_predictions_!$M70*'Score Dashboard'!$B$2) * _raw_predictions_!I70/_coefficients_!L$2 * (_raw_predictions_!J70-_coefficients_!I$2)/INDEX(_coefficients_!I$7:I$9,MATCH('Score Dashboard'!$B$1,_coefficients_!$A$7:$A$9,0))</f>
        <v>0.10013401872272301</v>
      </c>
      <c r="J70">
        <f>(1-_raw_predictions_!$M70*'Score Dashboard'!$B$2) * _raw_predictions_!K70/_coefficients_!M$2 * (_raw_predictions_!L70-_coefficients_!J$2)/INDEX(_coefficients_!J$7:J$9,MATCH('Score Dashboard'!$B$1,_coefficients_!$A$7:$A$9,0))</f>
        <v>-1.9653000810542921E-2</v>
      </c>
      <c r="K70">
        <f t="shared" si="1"/>
        <v>-0.99135170635751091</v>
      </c>
    </row>
    <row r="71" spans="1:11">
      <c r="A71" t="str">
        <f>_raw_predictions_!A71</f>
        <v>Keldon Johnson</v>
      </c>
      <c r="B71">
        <f>(_raw_predictions_!B71*(1-_raw_predictions_!$M71*'Score Dashboard'!$B$2) + 'Score Dashboard'!$B$2*_raw_predictions_!$M71*_coefficients_!B$12- _coefficients_!B$2)/INDEX(_coefficients_!B$7:B$9,MATCH('Score Dashboard'!$B$1,_coefficients_!$A$7:$A$9,0))</f>
        <v>0.31177776888461201</v>
      </c>
      <c r="C71">
        <f>(_raw_predictions_!C71*(1-_raw_predictions_!$M71*'Score Dashboard'!$B$2) + 'Score Dashboard'!$B$2*_raw_predictions_!$M71*_coefficients_!C$12- _coefficients_!C$2)/INDEX(_coefficients_!C$7:C$9,MATCH('Score Dashboard'!$B$1,_coefficients_!$A$7:$A$9,0))</f>
        <v>-0.2007285952482967</v>
      </c>
      <c r="D71">
        <f>(_raw_predictions_!D71*(1-_raw_predictions_!$M71*'Score Dashboard'!$B$2) + 'Score Dashboard'!$B$2*_raw_predictions_!$M71*_coefficients_!D$12- _coefficients_!D$2)/INDEX(_coefficients_!D$7:D$9,MATCH('Score Dashboard'!$B$1,_coefficients_!$A$7:$A$9,0))</f>
        <v>-0.29116473931169851</v>
      </c>
      <c r="E71">
        <f>(_raw_predictions_!E71*(1-_raw_predictions_!$M71*'Score Dashboard'!$B$2) + 'Score Dashboard'!$B$2*_raw_predictions_!$M71*_coefficients_!E$12- _coefficients_!E$2)/INDEX(_coefficients_!E$7:E$9,MATCH('Score Dashboard'!$B$1,_coefficients_!$A$7:$A$9,0))</f>
        <v>-0.23065122477736014</v>
      </c>
      <c r="F71">
        <f>(_raw_predictions_!F71*(1-_raw_predictions_!$M71*'Score Dashboard'!$B$2) + 'Score Dashboard'!$B$2*_raw_predictions_!$M71*_coefficients_!F$12- _coefficients_!F$2)/INDEX(_coefficients_!F$7:F$9,MATCH('Score Dashboard'!$B$1,_coefficients_!$A$7:$A$9,0))</f>
        <v>-0.49251155025637489</v>
      </c>
      <c r="G71">
        <f>(_raw_predictions_!G71*(1-_raw_predictions_!$M71*'Score Dashboard'!$B$2) + 'Score Dashboard'!$B$2*_raw_predictions_!$M71*_coefficients_!G$12- _coefficients_!G$2)/INDEX(_coefficients_!G$7:G$9,MATCH('Score Dashboard'!$B$1,_coefficients_!$A$7:$A$9,0))</f>
        <v>0.23313359947818746</v>
      </c>
      <c r="H71">
        <f>(_coefficients_!H$2 - _raw_predictions_!H71*(1-_raw_predictions_!$M71*'Score Dashboard'!$B$2) - _raw_predictions_!$M71*'Score Dashboard'!$B$2*_coefficients_!H$12)/INDEX(_coefficients_!H$7:H$9,MATCH('Score Dashboard'!$B$1,_coefficients_!$A$7:$A$9,0))</f>
        <v>-7.9534040030660363E-2</v>
      </c>
      <c r="I71">
        <f>(1-_raw_predictions_!$M71*'Score Dashboard'!$B$2) * _raw_predictions_!I71/_coefficients_!L$2 * (_raw_predictions_!J71-_coefficients_!I$2)/INDEX(_coefficients_!I$7:I$9,MATCH('Score Dashboard'!$B$1,_coefficients_!$A$7:$A$9,0))</f>
        <v>-0.27259124276257435</v>
      </c>
      <c r="J71">
        <f>(1-_raw_predictions_!$M71*'Score Dashboard'!$B$2) * _raw_predictions_!K71/_coefficients_!M$2 * (_raw_predictions_!L71-_coefficients_!J$2)/INDEX(_coefficients_!J$7:J$9,MATCH('Score Dashboard'!$B$1,_coefficients_!$A$7:$A$9,0))</f>
        <v>-0.38900105671157348</v>
      </c>
      <c r="K71">
        <f t="shared" si="1"/>
        <v>-1.4112710807357391</v>
      </c>
    </row>
    <row r="72" spans="1:11">
      <c r="A72" t="str">
        <f>_raw_predictions_!A72</f>
        <v>Keita Bates-Diop</v>
      </c>
      <c r="B72">
        <f>(_raw_predictions_!B72*(1-_raw_predictions_!$M72*'Score Dashboard'!$B$2) + 'Score Dashboard'!$B$2*_raw_predictions_!$M72*_coefficients_!B$12- _coefficients_!B$2)/INDEX(_coefficients_!B$7:B$9,MATCH('Score Dashboard'!$B$1,_coefficients_!$A$7:$A$9,0))</f>
        <v>-0.67081784081204066</v>
      </c>
      <c r="C72">
        <f>(_raw_predictions_!C72*(1-_raw_predictions_!$M72*'Score Dashboard'!$B$2) + 'Score Dashboard'!$B$2*_raw_predictions_!$M72*_coefficients_!C$12- _coefficients_!C$2)/INDEX(_coefficients_!C$7:C$9,MATCH('Score Dashboard'!$B$1,_coefficients_!$A$7:$A$9,0))</f>
        <v>-0.51089509643223563</v>
      </c>
      <c r="D72">
        <f>(_raw_predictions_!D72*(1-_raw_predictions_!$M72*'Score Dashboard'!$B$2) + 'Score Dashboard'!$B$2*_raw_predictions_!$M72*_coefficients_!D$12- _coefficients_!D$2)/INDEX(_coefficients_!D$7:D$9,MATCH('Score Dashboard'!$B$1,_coefficients_!$A$7:$A$9,0))</f>
        <v>-0.71141608346461915</v>
      </c>
      <c r="E72">
        <f>(_raw_predictions_!E72*(1-_raw_predictions_!$M72*'Score Dashboard'!$B$2) + 'Score Dashboard'!$B$2*_raw_predictions_!$M72*_coefficients_!E$12- _coefficients_!E$2)/INDEX(_coefficients_!E$7:E$9,MATCH('Score Dashboard'!$B$1,_coefficients_!$A$7:$A$9,0))</f>
        <v>-0.33321364145143351</v>
      </c>
      <c r="F72">
        <f>(_raw_predictions_!F72*(1-_raw_predictions_!$M72*'Score Dashboard'!$B$2) + 'Score Dashboard'!$B$2*_raw_predictions_!$M72*_coefficients_!F$12- _coefficients_!F$2)/INDEX(_coefficients_!F$7:F$9,MATCH('Score Dashboard'!$B$1,_coefficients_!$A$7:$A$9,0))</f>
        <v>-0.42044447000260871</v>
      </c>
      <c r="G72">
        <f>(_raw_predictions_!G72*(1-_raw_predictions_!$M72*'Score Dashboard'!$B$2) + 'Score Dashboard'!$B$2*_raw_predictions_!$M72*_coefficients_!G$12- _coefficients_!G$2)/INDEX(_coefficients_!G$7:G$9,MATCH('Score Dashboard'!$B$1,_coefficients_!$A$7:$A$9,0))</f>
        <v>-0.43258722035454955</v>
      </c>
      <c r="H72">
        <f>(_coefficients_!H$2 - _raw_predictions_!H72*(1-_raw_predictions_!$M72*'Score Dashboard'!$B$2) - _raw_predictions_!$M72*'Score Dashboard'!$B$2*_coefficients_!H$12)/INDEX(_coefficients_!H$7:H$9,MATCH('Score Dashboard'!$B$1,_coefficients_!$A$7:$A$9,0))</f>
        <v>0.69727268631854855</v>
      </c>
      <c r="I72">
        <f>(1-_raw_predictions_!$M72*'Score Dashboard'!$B$2) * _raw_predictions_!I72/_coefficients_!L$2 * (_raw_predictions_!J72-_coefficients_!I$2)/INDEX(_coefficients_!I$7:I$9,MATCH('Score Dashboard'!$B$1,_coefficients_!$A$7:$A$9,0))</f>
        <v>-9.2771523224064512E-2</v>
      </c>
      <c r="J72">
        <f>(1-_raw_predictions_!$M72*'Score Dashboard'!$B$2) * _raw_predictions_!K72/_coefficients_!M$2 * (_raw_predictions_!L72-_coefficients_!J$2)/INDEX(_coefficients_!J$7:J$9,MATCH('Score Dashboard'!$B$1,_coefficients_!$A$7:$A$9,0))</f>
        <v>-4.1015952269755802E-2</v>
      </c>
      <c r="K72">
        <f t="shared" si="1"/>
        <v>-2.5158891416927589</v>
      </c>
    </row>
    <row r="73" spans="1:11">
      <c r="A73" t="str">
        <f>_raw_predictions_!A73</f>
        <v>Keegan Murray</v>
      </c>
      <c r="B73">
        <f>(_raw_predictions_!B73*(1-_raw_predictions_!$M73*'Score Dashboard'!$B$2) + 'Score Dashboard'!$B$2*_raw_predictions_!$M73*_coefficients_!B$12- _coefficients_!B$2)/INDEX(_coefficients_!B$7:B$9,MATCH('Score Dashboard'!$B$1,_coefficients_!$A$7:$A$9,0))</f>
        <v>-0.12443252228008912</v>
      </c>
      <c r="C73">
        <f>(_raw_predictions_!C73*(1-_raw_predictions_!$M73*'Score Dashboard'!$B$2) + 'Score Dashboard'!$B$2*_raw_predictions_!$M73*_coefficients_!C$12- _coefficients_!C$2)/INDEX(_coefficients_!C$7:C$9,MATCH('Score Dashboard'!$B$1,_coefficients_!$A$7:$A$9,0))</f>
        <v>-4.8341424497778965E-2</v>
      </c>
      <c r="D73">
        <f>(_raw_predictions_!D73*(1-_raw_predictions_!$M73*'Score Dashboard'!$B$2) + 'Score Dashboard'!$B$2*_raw_predictions_!$M73*_coefficients_!D$12- _coefficients_!D$2)/INDEX(_coefficients_!D$7:D$9,MATCH('Score Dashboard'!$B$1,_coefficients_!$A$7:$A$9,0))</f>
        <v>-0.59584280779852394</v>
      </c>
      <c r="E73">
        <f>(_raw_predictions_!E73*(1-_raw_predictions_!$M73*'Score Dashboard'!$B$2) + 'Score Dashboard'!$B$2*_raw_predictions_!$M73*_coefficients_!E$12- _coefficients_!E$2)/INDEX(_coefficients_!E$7:E$9,MATCH('Score Dashboard'!$B$1,_coefficients_!$A$7:$A$9,0))</f>
        <v>2.6852259795535374E-2</v>
      </c>
      <c r="F73">
        <f>(_raw_predictions_!F73*(1-_raw_predictions_!$M73*'Score Dashboard'!$B$2) + 'Score Dashboard'!$B$2*_raw_predictions_!$M73*_coefficients_!F$12- _coefficients_!F$2)/INDEX(_coefficients_!F$7:F$9,MATCH('Score Dashboard'!$B$1,_coefficients_!$A$7:$A$9,0))</f>
        <v>2.8083957155315611E-3</v>
      </c>
      <c r="G73">
        <f>(_raw_predictions_!G73*(1-_raw_predictions_!$M73*'Score Dashboard'!$B$2) + 'Score Dashboard'!$B$2*_raw_predictions_!$M73*_coefficients_!G$12- _coefficients_!G$2)/INDEX(_coefficients_!G$7:G$9,MATCH('Score Dashboard'!$B$1,_coefficients_!$A$7:$A$9,0))</f>
        <v>0.60468900318563679</v>
      </c>
      <c r="H73">
        <f>(_coefficients_!H$2 - _raw_predictions_!H73*(1-_raw_predictions_!$M73*'Score Dashboard'!$B$2) - _raw_predictions_!$M73*'Score Dashboard'!$B$2*_coefficients_!H$12)/INDEX(_coefficients_!H$7:H$9,MATCH('Score Dashboard'!$B$1,_coefficients_!$A$7:$A$9,0))</f>
        <v>0.47113940650609809</v>
      </c>
      <c r="I73">
        <f>(1-_raw_predictions_!$M73*'Score Dashboard'!$B$2) * _raw_predictions_!I73/_coefficients_!L$2 * (_raw_predictions_!J73-_coefficients_!I$2)/INDEX(_coefficients_!I$7:I$9,MATCH('Score Dashboard'!$B$1,_coefficients_!$A$7:$A$9,0))</f>
        <v>2.1178930704507201E-2</v>
      </c>
      <c r="J73">
        <f>(1-_raw_predictions_!$M73*'Score Dashboard'!$B$2) * _raw_predictions_!K73/_coefficients_!M$2 * (_raw_predictions_!L73-_coefficients_!J$2)/INDEX(_coefficients_!J$7:J$9,MATCH('Score Dashboard'!$B$1,_coefficients_!$A$7:$A$9,0))</f>
        <v>-0.45114083840265545</v>
      </c>
      <c r="K73">
        <f t="shared" si="1"/>
        <v>-9.3089597071738361E-2</v>
      </c>
    </row>
    <row r="74" spans="1:11">
      <c r="A74" t="str">
        <f>_raw_predictions_!A74</f>
        <v>Kawhi Leonard</v>
      </c>
      <c r="B74">
        <f>(_raw_predictions_!B74*(1-_raw_predictions_!$M74*'Score Dashboard'!$B$2) + 'Score Dashboard'!$B$2*_raw_predictions_!$M74*_coefficients_!B$12- _coefficients_!B$2)/INDEX(_coefficients_!B$7:B$9,MATCH('Score Dashboard'!$B$1,_coefficients_!$A$7:$A$9,0))</f>
        <v>0.40067437837728848</v>
      </c>
      <c r="C74">
        <f>(_raw_predictions_!C74*(1-_raw_predictions_!$M74*'Score Dashboard'!$B$2) + 'Score Dashboard'!$B$2*_raw_predictions_!$M74*_coefficients_!C$12- _coefficients_!C$2)/INDEX(_coefficients_!C$7:C$9,MATCH('Score Dashboard'!$B$1,_coefficients_!$A$7:$A$9,0))</f>
        <v>-4.9343504718009364E-2</v>
      </c>
      <c r="D74">
        <f>(_raw_predictions_!D74*(1-_raw_predictions_!$M74*'Score Dashboard'!$B$2) + 'Score Dashboard'!$B$2*_raw_predictions_!$M74*_coefficients_!D$12- _coefficients_!D$2)/INDEX(_coefficients_!D$7:D$9,MATCH('Score Dashboard'!$B$1,_coefficients_!$A$7:$A$9,0))</f>
        <v>-4.5181427910507728E-2</v>
      </c>
      <c r="E74">
        <f>(_raw_predictions_!E74*(1-_raw_predictions_!$M74*'Score Dashboard'!$B$2) + 'Score Dashboard'!$B$2*_raw_predictions_!$M74*_coefficients_!E$12- _coefficients_!E$2)/INDEX(_coefficients_!E$7:E$9,MATCH('Score Dashboard'!$B$1,_coefficients_!$A$7:$A$9,0))</f>
        <v>0.33456262996913894</v>
      </c>
      <c r="F74">
        <f>(_raw_predictions_!F74*(1-_raw_predictions_!$M74*'Score Dashboard'!$B$2) + 'Score Dashboard'!$B$2*_raw_predictions_!$M74*_coefficients_!F$12- _coefficients_!F$2)/INDEX(_coefficients_!F$7:F$9,MATCH('Score Dashboard'!$B$1,_coefficients_!$A$7:$A$9,0))</f>
        <v>-0.26527496722095523</v>
      </c>
      <c r="G74">
        <f>(_raw_predictions_!G74*(1-_raw_predictions_!$M74*'Score Dashboard'!$B$2) + 'Score Dashboard'!$B$2*_raw_predictions_!$M74*_coefficients_!G$12- _coefficients_!G$2)/INDEX(_coefficients_!G$7:G$9,MATCH('Score Dashboard'!$B$1,_coefficients_!$A$7:$A$9,0))</f>
        <v>4.7082535039272545E-2</v>
      </c>
      <c r="H74">
        <f>(_coefficients_!H$2 - _raw_predictions_!H74*(1-_raw_predictions_!$M74*'Score Dashboard'!$B$2) - _raw_predictions_!$M74*'Score Dashboard'!$B$2*_coefficients_!H$12)/INDEX(_coefficients_!H$7:H$9,MATCH('Score Dashboard'!$B$1,_coefficients_!$A$7:$A$9,0))</f>
        <v>8.4199910587121035E-2</v>
      </c>
      <c r="I74">
        <f>(1-_raw_predictions_!$M74*'Score Dashboard'!$B$2) * _raw_predictions_!I74/_coefficients_!L$2 * (_raw_predictions_!J74-_coefficients_!I$2)/INDEX(_coefficients_!I$7:I$9,MATCH('Score Dashboard'!$B$1,_coefficients_!$A$7:$A$9,0))</f>
        <v>0.59296811028406848</v>
      </c>
      <c r="J74">
        <f>(1-_raw_predictions_!$M74*'Score Dashboard'!$B$2) * _raw_predictions_!K74/_coefficients_!M$2 * (_raw_predictions_!L74-_coefficients_!J$2)/INDEX(_coefficients_!J$7:J$9,MATCH('Score Dashboard'!$B$1,_coefficients_!$A$7:$A$9,0))</f>
        <v>0.15688069195235649</v>
      </c>
      <c r="K74">
        <f t="shared" si="1"/>
        <v>1.2565683563597736</v>
      </c>
    </row>
    <row r="75" spans="1:11">
      <c r="A75" t="str">
        <f>_raw_predictions_!A75</f>
        <v>Karl-Anthony Towns</v>
      </c>
      <c r="B75">
        <f>(_raw_predictions_!B75*(1-_raw_predictions_!$M75*'Score Dashboard'!$B$2) + 'Score Dashboard'!$B$2*_raw_predictions_!$M75*_coefficients_!B$12- _coefficients_!B$2)/INDEX(_coefficients_!B$7:B$9,MATCH('Score Dashboard'!$B$1,_coefficients_!$A$7:$A$9,0))</f>
        <v>0.67099203907389238</v>
      </c>
      <c r="C75">
        <f>(_raw_predictions_!C75*(1-_raw_predictions_!$M75*'Score Dashboard'!$B$2) + 'Score Dashboard'!$B$2*_raw_predictions_!$M75*_coefficients_!C$12- _coefficients_!C$2)/INDEX(_coefficients_!C$7:C$9,MATCH('Score Dashboard'!$B$1,_coefficients_!$A$7:$A$9,0))</f>
        <v>0.68693463115599385</v>
      </c>
      <c r="D75">
        <f>(_raw_predictions_!D75*(1-_raw_predictions_!$M75*'Score Dashboard'!$B$2) + 'Score Dashboard'!$B$2*_raw_predictions_!$M75*_coefficients_!D$12- _coefficients_!D$2)/INDEX(_coefficients_!D$7:D$9,MATCH('Score Dashboard'!$B$1,_coefficients_!$A$7:$A$9,0))</f>
        <v>0.34961495208598176</v>
      </c>
      <c r="E75">
        <f>(_raw_predictions_!E75*(1-_raw_predictions_!$M75*'Score Dashboard'!$B$2) + 'Score Dashboard'!$B$2*_raw_predictions_!$M75*_coefficients_!E$12- _coefficients_!E$2)/INDEX(_coefficients_!E$7:E$9,MATCH('Score Dashboard'!$B$1,_coefficients_!$A$7:$A$9,0))</f>
        <v>-0.24302865241549301</v>
      </c>
      <c r="F75">
        <f>(_raw_predictions_!F75*(1-_raw_predictions_!$M75*'Score Dashboard'!$B$2) + 'Score Dashboard'!$B$2*_raw_predictions_!$M75*_coefficients_!F$12- _coefficients_!F$2)/INDEX(_coefficients_!F$7:F$9,MATCH('Score Dashboard'!$B$1,_coefficients_!$A$7:$A$9,0))</f>
        <v>0.13540699848306001</v>
      </c>
      <c r="G75">
        <f>(_raw_predictions_!G75*(1-_raw_predictions_!$M75*'Score Dashboard'!$B$2) + 'Score Dashboard'!$B$2*_raw_predictions_!$M75*_coefficients_!G$12- _coefficients_!G$2)/INDEX(_coefficients_!G$7:G$9,MATCH('Score Dashboard'!$B$1,_coefficients_!$A$7:$A$9,0))</f>
        <v>0.23601316417950183</v>
      </c>
      <c r="H75">
        <f>(_coefficients_!H$2 - _raw_predictions_!H75*(1-_raw_predictions_!$M75*'Score Dashboard'!$B$2) - _raw_predictions_!$M75*'Score Dashboard'!$B$2*_coefficients_!H$12)/INDEX(_coefficients_!H$7:H$9,MATCH('Score Dashboard'!$B$1,_coefficients_!$A$7:$A$9,0))</f>
        <v>-0.85288683374257668</v>
      </c>
      <c r="I75">
        <f>(1-_raw_predictions_!$M75*'Score Dashboard'!$B$2) * _raw_predictions_!I75/_coefficients_!L$2 * (_raw_predictions_!J75-_coefficients_!I$2)/INDEX(_coefficients_!I$7:I$9,MATCH('Score Dashboard'!$B$1,_coefficients_!$A$7:$A$9,0))</f>
        <v>0.33726666182776072</v>
      </c>
      <c r="J75">
        <f>(1-_raw_predictions_!$M75*'Score Dashboard'!$B$2) * _raw_predictions_!K75/_coefficients_!M$2 * (_raw_predictions_!L75-_coefficients_!J$2)/INDEX(_coefficients_!J$7:J$9,MATCH('Score Dashboard'!$B$1,_coefficients_!$A$7:$A$9,0))</f>
        <v>0.18215200723919231</v>
      </c>
      <c r="K75">
        <f t="shared" si="1"/>
        <v>1.502464967887313</v>
      </c>
    </row>
    <row r="76" spans="1:11">
      <c r="A76" t="str">
        <f>_raw_predictions_!A76</f>
        <v>Kenyon Martin Jr.</v>
      </c>
      <c r="B76">
        <f>(_raw_predictions_!B76*(1-_raw_predictions_!$M76*'Score Dashboard'!$B$2) + 'Score Dashboard'!$B$2*_raw_predictions_!$M76*_coefficients_!B$12- _coefficients_!B$2)/INDEX(_coefficients_!B$7:B$9,MATCH('Score Dashboard'!$B$1,_coefficients_!$A$7:$A$9,0))</f>
        <v>-8.497295512684748E-2</v>
      </c>
      <c r="C76">
        <f>(_raw_predictions_!C76*(1-_raw_predictions_!$M76*'Score Dashboard'!$B$2) + 'Score Dashboard'!$B$2*_raw_predictions_!$M76*_coefficients_!C$12- _coefficients_!C$2)/INDEX(_coefficients_!C$7:C$9,MATCH('Score Dashboard'!$B$1,_coefficients_!$A$7:$A$9,0))</f>
        <v>4.8412780656683516E-2</v>
      </c>
      <c r="D76">
        <f>(_raw_predictions_!D76*(1-_raw_predictions_!$M76*'Score Dashboard'!$B$2) + 'Score Dashboard'!$B$2*_raw_predictions_!$M76*_coefficients_!D$12- _coefficients_!D$2)/INDEX(_coefficients_!D$7:D$9,MATCH('Score Dashboard'!$B$1,_coefficients_!$A$7:$A$9,0))</f>
        <v>-0.60636807848971297</v>
      </c>
      <c r="E76">
        <f>(_raw_predictions_!E76*(1-_raw_predictions_!$M76*'Score Dashboard'!$B$2) + 'Score Dashboard'!$B$2*_raw_predictions_!$M76*_coefficients_!E$12- _coefficients_!E$2)/INDEX(_coefficients_!E$7:E$9,MATCH('Score Dashboard'!$B$1,_coefficients_!$A$7:$A$9,0))</f>
        <v>-0.36297789223031313</v>
      </c>
      <c r="F76">
        <f>(_raw_predictions_!F76*(1-_raw_predictions_!$M76*'Score Dashboard'!$B$2) + 'Score Dashboard'!$B$2*_raw_predictions_!$M76*_coefficients_!F$12- _coefficients_!F$2)/INDEX(_coefficients_!F$7:F$9,MATCH('Score Dashboard'!$B$1,_coefficients_!$A$7:$A$9,0))</f>
        <v>-0.19523408150582869</v>
      </c>
      <c r="G76">
        <f>(_raw_predictions_!G76*(1-_raw_predictions_!$M76*'Score Dashboard'!$B$2) + 'Score Dashboard'!$B$2*_raw_predictions_!$M76*_coefficients_!G$12- _coefficients_!G$2)/INDEX(_coefficients_!G$7:G$9,MATCH('Score Dashboard'!$B$1,_coefficients_!$A$7:$A$9,0))</f>
        <v>-0.38481744586474698</v>
      </c>
      <c r="H76">
        <f>(_coefficients_!H$2 - _raw_predictions_!H76*(1-_raw_predictions_!$M76*'Score Dashboard'!$B$2) - _raw_predictions_!$M76*'Score Dashboard'!$B$2*_coefficients_!H$12)/INDEX(_coefficients_!H$7:H$9,MATCH('Score Dashboard'!$B$1,_coefficients_!$A$7:$A$9,0))</f>
        <v>0.29358423666907124</v>
      </c>
      <c r="I76">
        <f>(1-_raw_predictions_!$M76*'Score Dashboard'!$B$2) * _raw_predictions_!I76/_coefficients_!L$2 * (_raw_predictions_!J76-_coefficients_!I$2)/INDEX(_coefficients_!I$7:I$9,MATCH('Score Dashboard'!$B$1,_coefficients_!$A$7:$A$9,0))</f>
        <v>-0.38041811600157799</v>
      </c>
      <c r="J76">
        <f>(1-_raw_predictions_!$M76*'Score Dashboard'!$B$2) * _raw_predictions_!K76/_coefficients_!M$2 * (_raw_predictions_!L76-_coefficients_!J$2)/INDEX(_coefficients_!J$7:J$9,MATCH('Score Dashboard'!$B$1,_coefficients_!$A$7:$A$9,0))</f>
        <v>0.37324487586255839</v>
      </c>
      <c r="K76">
        <f t="shared" si="1"/>
        <v>-1.2995466760307142</v>
      </c>
    </row>
    <row r="77" spans="1:11">
      <c r="A77" t="str">
        <f>_raw_predictions_!A77</f>
        <v>Kai Jones</v>
      </c>
      <c r="B77">
        <f>(_raw_predictions_!B77*(1-_raw_predictions_!$M77*'Score Dashboard'!$B$2) + 'Score Dashboard'!$B$2*_raw_predictions_!$M77*_coefficients_!B$12- _coefficients_!B$2)/INDEX(_coefficients_!B$7:B$9,MATCH('Score Dashboard'!$B$1,_coefficients_!$A$7:$A$9,0))</f>
        <v>-0.88564267791678797</v>
      </c>
      <c r="C77">
        <f>(_raw_predictions_!C77*(1-_raw_predictions_!$M77*'Score Dashboard'!$B$2) + 'Score Dashboard'!$B$2*_raw_predictions_!$M77*_coefficients_!C$12- _coefficients_!C$2)/INDEX(_coefficients_!C$7:C$9,MATCH('Score Dashboard'!$B$1,_coefficients_!$A$7:$A$9,0))</f>
        <v>-0.53602760668500937</v>
      </c>
      <c r="D77">
        <f>(_raw_predictions_!D77*(1-_raw_predictions_!$M77*'Score Dashboard'!$B$2) + 'Score Dashboard'!$B$2*_raw_predictions_!$M77*_coefficients_!D$12- _coefficients_!D$2)/INDEX(_coefficients_!D$7:D$9,MATCH('Score Dashboard'!$B$1,_coefficients_!$A$7:$A$9,0))</f>
        <v>-0.88610839760736604</v>
      </c>
      <c r="E77">
        <f>(_raw_predictions_!E77*(1-_raw_predictions_!$M77*'Score Dashboard'!$B$2) + 'Score Dashboard'!$B$2*_raw_predictions_!$M77*_coefficients_!E$12- _coefficients_!E$2)/INDEX(_coefficients_!E$7:E$9,MATCH('Score Dashboard'!$B$1,_coefficients_!$A$7:$A$9,0))</f>
        <v>-0.63313048772123892</v>
      </c>
      <c r="F77">
        <f>(_raw_predictions_!F77*(1-_raw_predictions_!$M77*'Score Dashboard'!$B$2) + 'Score Dashboard'!$B$2*_raw_predictions_!$M77*_coefficients_!F$12- _coefficients_!F$2)/INDEX(_coefficients_!F$7:F$9,MATCH('Score Dashboard'!$B$1,_coefficients_!$A$7:$A$9,0))</f>
        <v>-6.4336696364492574E-2</v>
      </c>
      <c r="G77">
        <f>(_raw_predictions_!G77*(1-_raw_predictions_!$M77*'Score Dashboard'!$B$2) + 'Score Dashboard'!$B$2*_raw_predictions_!$M77*_coefficients_!G$12- _coefficients_!G$2)/INDEX(_coefficients_!G$7:G$9,MATCH('Score Dashboard'!$B$1,_coefficients_!$A$7:$A$9,0))</f>
        <v>-0.79511147328619047</v>
      </c>
      <c r="H77">
        <f>(_coefficients_!H$2 - _raw_predictions_!H77*(1-_raw_predictions_!$M77*'Score Dashboard'!$B$2) - _raw_predictions_!$M77*'Score Dashboard'!$B$2*_coefficients_!H$12)/INDEX(_coefficients_!H$7:H$9,MATCH('Score Dashboard'!$B$1,_coefficients_!$A$7:$A$9,0))</f>
        <v>0.73987673501528484</v>
      </c>
      <c r="I77">
        <f>(1-_raw_predictions_!$M77*'Score Dashboard'!$B$2) * _raw_predictions_!I77/_coefficients_!L$2 * (_raw_predictions_!J77-_coefficients_!I$2)/INDEX(_coefficients_!I$7:I$9,MATCH('Score Dashboard'!$B$1,_coefficients_!$A$7:$A$9,0))</f>
        <v>-8.6963135721272455E-2</v>
      </c>
      <c r="J77">
        <f>(1-_raw_predictions_!$M77*'Score Dashboard'!$B$2) * _raw_predictions_!K77/_coefficients_!M$2 * (_raw_predictions_!L77-_coefficients_!J$2)/INDEX(_coefficients_!J$7:J$9,MATCH('Score Dashboard'!$B$1,_coefficients_!$A$7:$A$9,0))</f>
        <v>0.13054954471357666</v>
      </c>
      <c r="K77">
        <f t="shared" si="1"/>
        <v>-3.0168941955734967</v>
      </c>
    </row>
    <row r="78" spans="1:11">
      <c r="A78" t="str">
        <f>_raw_predictions_!A78</f>
        <v>Jusuf Nurkic</v>
      </c>
      <c r="B78">
        <f>(_raw_predictions_!B78*(1-_raw_predictions_!$M78*'Score Dashboard'!$B$2) + 'Score Dashboard'!$B$2*_raw_predictions_!$M78*_coefficients_!B$12- _coefficients_!B$2)/INDEX(_coefficients_!B$7:B$9,MATCH('Score Dashboard'!$B$1,_coefficients_!$A$7:$A$9,0))</f>
        <v>-0.40493854728334427</v>
      </c>
      <c r="C78">
        <f>(_raw_predictions_!C78*(1-_raw_predictions_!$M78*'Score Dashboard'!$B$2) + 'Score Dashboard'!$B$2*_raw_predictions_!$M78*_coefficients_!C$12- _coefficients_!C$2)/INDEX(_coefficients_!C$7:C$9,MATCH('Score Dashboard'!$B$1,_coefficients_!$A$7:$A$9,0))</f>
        <v>0.64828126656791862</v>
      </c>
      <c r="D78">
        <f>(_raw_predictions_!D78*(1-_raw_predictions_!$M78*'Score Dashboard'!$B$2) + 'Score Dashboard'!$B$2*_raw_predictions_!$M78*_coefficients_!D$12- _coefficients_!D$2)/INDEX(_coefficients_!D$7:D$9,MATCH('Score Dashboard'!$B$1,_coefficients_!$A$7:$A$9,0))</f>
        <v>-0.37152370136538027</v>
      </c>
      <c r="E78">
        <f>(_raw_predictions_!E78*(1-_raw_predictions_!$M78*'Score Dashboard'!$B$2) + 'Score Dashboard'!$B$2*_raw_predictions_!$M78*_coefficients_!E$12- _coefficients_!E$2)/INDEX(_coefficients_!E$7:E$9,MATCH('Score Dashboard'!$B$1,_coefficients_!$A$7:$A$9,0))</f>
        <v>-0.19238995626991856</v>
      </c>
      <c r="F78">
        <f>(_raw_predictions_!F78*(1-_raw_predictions_!$M78*'Score Dashboard'!$B$2) + 'Score Dashboard'!$B$2*_raw_predictions_!$M78*_coefficients_!F$12- _coefficients_!F$2)/INDEX(_coefficients_!F$7:F$9,MATCH('Score Dashboard'!$B$1,_coefficients_!$A$7:$A$9,0))</f>
        <v>-6.1809787479553034E-2</v>
      </c>
      <c r="G78">
        <f>(_raw_predictions_!G78*(1-_raw_predictions_!$M78*'Score Dashboard'!$B$2) + 'Score Dashboard'!$B$2*_raw_predictions_!$M78*_coefficients_!G$12- _coefficients_!G$2)/INDEX(_coefficients_!G$7:G$9,MATCH('Score Dashboard'!$B$1,_coefficients_!$A$7:$A$9,0))</f>
        <v>-0.56287921252441397</v>
      </c>
      <c r="H78">
        <f>(_coefficients_!H$2 - _raw_predictions_!H78*(1-_raw_predictions_!$M78*'Score Dashboard'!$B$2) - _raw_predictions_!$M78*'Score Dashboard'!$B$2*_coefficients_!H$12)/INDEX(_coefficients_!H$7:H$9,MATCH('Score Dashboard'!$B$1,_coefficients_!$A$7:$A$9,0))</f>
        <v>-0.11962673618176826</v>
      </c>
      <c r="I78">
        <f>(1-_raw_predictions_!$M78*'Score Dashboard'!$B$2) * _raw_predictions_!I78/_coefficients_!L$2 * (_raw_predictions_!J78-_coefficients_!I$2)/INDEX(_coefficients_!I$7:I$9,MATCH('Score Dashboard'!$B$1,_coefficients_!$A$7:$A$9,0))</f>
        <v>-0.35055024369070081</v>
      </c>
      <c r="J78">
        <f>(1-_raw_predictions_!$M78*'Score Dashboard'!$B$2) * _raw_predictions_!K78/_coefficients_!M$2 * (_raw_predictions_!L78-_coefficients_!J$2)/INDEX(_coefficients_!J$7:J$9,MATCH('Score Dashboard'!$B$1,_coefficients_!$A$7:$A$9,0))</f>
        <v>0.19959182920356469</v>
      </c>
      <c r="K78">
        <f t="shared" si="1"/>
        <v>-1.2158450890235959</v>
      </c>
    </row>
    <row r="79" spans="1:11">
      <c r="A79" t="str">
        <f>_raw_predictions_!A79</f>
        <v>Justise Winslow</v>
      </c>
      <c r="B79">
        <f>(_raw_predictions_!B79*(1-_raw_predictions_!$M79*'Score Dashboard'!$B$2) + 'Score Dashboard'!$B$2*_raw_predictions_!$M79*_coefficients_!B$12- _coefficients_!B$2)/INDEX(_coefficients_!B$7:B$9,MATCH('Score Dashboard'!$B$1,_coefficients_!$A$7:$A$9,0))</f>
        <v>-0.75010492190640521</v>
      </c>
      <c r="C79">
        <f>(_raw_predictions_!C79*(1-_raw_predictions_!$M79*'Score Dashboard'!$B$2) + 'Score Dashboard'!$B$2*_raw_predictions_!$M79*_coefficients_!C$12- _coefficients_!C$2)/INDEX(_coefficients_!C$7:C$9,MATCH('Score Dashboard'!$B$1,_coefficients_!$A$7:$A$9,0))</f>
        <v>-0.38950107983619747</v>
      </c>
      <c r="D79">
        <f>(_raw_predictions_!D79*(1-_raw_predictions_!$M79*'Score Dashboard'!$B$2) + 'Score Dashboard'!$B$2*_raw_predictions_!$M79*_coefficients_!D$12- _coefficients_!D$2)/INDEX(_coefficients_!D$7:D$9,MATCH('Score Dashboard'!$B$1,_coefficients_!$A$7:$A$9,0))</f>
        <v>-0.23673965364524538</v>
      </c>
      <c r="E79">
        <f>(_raw_predictions_!E79*(1-_raw_predictions_!$M79*'Score Dashboard'!$B$2) + 'Score Dashboard'!$B$2*_raw_predictions_!$M79*_coefficients_!E$12- _coefficients_!E$2)/INDEX(_coefficients_!E$7:E$9,MATCH('Score Dashboard'!$B$1,_coefficients_!$A$7:$A$9,0))</f>
        <v>-0.16976260336223026</v>
      </c>
      <c r="F79">
        <f>(_raw_predictions_!F79*(1-_raw_predictions_!$M79*'Score Dashboard'!$B$2) + 'Score Dashboard'!$B$2*_raw_predictions_!$M79*_coefficients_!F$12- _coefficients_!F$2)/INDEX(_coefficients_!F$7:F$9,MATCH('Score Dashboard'!$B$1,_coefficients_!$A$7:$A$9,0))</f>
        <v>-0.2959266219159693</v>
      </c>
      <c r="G79">
        <f>(_raw_predictions_!G79*(1-_raw_predictions_!$M79*'Score Dashboard'!$B$2) + 'Score Dashboard'!$B$2*_raw_predictions_!$M79*_coefficients_!G$12- _coefficients_!G$2)/INDEX(_coefficients_!G$7:G$9,MATCH('Score Dashboard'!$B$1,_coefficients_!$A$7:$A$9,0))</f>
        <v>-0.47561572638126026</v>
      </c>
      <c r="H79">
        <f>(_coefficients_!H$2 - _raw_predictions_!H79*(1-_raw_predictions_!$M79*'Score Dashboard'!$B$2) - _raw_predictions_!$M79*'Score Dashboard'!$B$2*_coefficients_!H$12)/INDEX(_coefficients_!H$7:H$9,MATCH('Score Dashboard'!$B$1,_coefficients_!$A$7:$A$9,0))</f>
        <v>0.39974829902601944</v>
      </c>
      <c r="I79">
        <f>(1-_raw_predictions_!$M79*'Score Dashboard'!$B$2) * _raw_predictions_!I79/_coefficients_!L$2 * (_raw_predictions_!J79-_coefficients_!I$2)/INDEX(_coefficients_!I$7:I$9,MATCH('Score Dashboard'!$B$1,_coefficients_!$A$7:$A$9,0))</f>
        <v>-9.5162556165194104E-2</v>
      </c>
      <c r="J79">
        <f>(1-_raw_predictions_!$M79*'Score Dashboard'!$B$2) * _raw_predictions_!K79/_coefficients_!M$2 * (_raw_predictions_!L79-_coefficients_!J$2)/INDEX(_coefficients_!J$7:J$9,MATCH('Score Dashboard'!$B$1,_coefficients_!$A$7:$A$9,0))</f>
        <v>-0.12137333673896832</v>
      </c>
      <c r="K79">
        <f t="shared" si="1"/>
        <v>-2.1344382009254508</v>
      </c>
    </row>
    <row r="80" spans="1:11">
      <c r="A80" t="str">
        <f>_raw_predictions_!A80</f>
        <v>Justin Jackson</v>
      </c>
      <c r="B80">
        <f>(_raw_predictions_!B80*(1-_raw_predictions_!$M80*'Score Dashboard'!$B$2) + 'Score Dashboard'!$B$2*_raw_predictions_!$M80*_coefficients_!B$12- _coefficients_!B$2)/INDEX(_coefficients_!B$7:B$9,MATCH('Score Dashboard'!$B$1,_coefficients_!$A$7:$A$9,0))</f>
        <v>-1.0063187791350585</v>
      </c>
      <c r="C80">
        <f>(_raw_predictions_!C80*(1-_raw_predictions_!$M80*'Score Dashboard'!$B$2) + 'Score Dashboard'!$B$2*_raw_predictions_!$M80*_coefficients_!C$12- _coefficients_!C$2)/INDEX(_coefficients_!C$7:C$9,MATCH('Score Dashboard'!$B$1,_coefficients_!$A$7:$A$9,0))</f>
        <v>-0.81311005063174224</v>
      </c>
      <c r="D80">
        <f>(_raw_predictions_!D80*(1-_raw_predictions_!$M80*'Score Dashboard'!$B$2) + 'Score Dashboard'!$B$2*_raw_predictions_!$M80*_coefficients_!D$12- _coefficients_!D$2)/INDEX(_coefficients_!D$7:D$9,MATCH('Score Dashboard'!$B$1,_coefficients_!$A$7:$A$9,0))</f>
        <v>-0.82481881329055562</v>
      </c>
      <c r="E80">
        <f>(_raw_predictions_!E80*(1-_raw_predictions_!$M80*'Score Dashboard'!$B$2) + 'Score Dashboard'!$B$2*_raw_predictions_!$M80*_coefficients_!E$12- _coefficients_!E$2)/INDEX(_coefficients_!E$7:E$9,MATCH('Score Dashboard'!$B$1,_coefficients_!$A$7:$A$9,0))</f>
        <v>-0.67495161691027805</v>
      </c>
      <c r="F80">
        <f>(_raw_predictions_!F80*(1-_raw_predictions_!$M80*'Score Dashboard'!$B$2) + 'Score Dashboard'!$B$2*_raw_predictions_!$M80*_coefficients_!F$12- _coefficients_!F$2)/INDEX(_coefficients_!F$7:F$9,MATCH('Score Dashboard'!$B$1,_coefficients_!$A$7:$A$9,0))</f>
        <v>-0.46524659616069092</v>
      </c>
      <c r="G80">
        <f>(_raw_predictions_!G80*(1-_raw_predictions_!$M80*'Score Dashboard'!$B$2) + 'Score Dashboard'!$B$2*_raw_predictions_!$M80*_coefficients_!G$12- _coefficients_!G$2)/INDEX(_coefficients_!G$7:G$9,MATCH('Score Dashboard'!$B$1,_coefficients_!$A$7:$A$9,0))</f>
        <v>-0.5998687900957822</v>
      </c>
      <c r="H80">
        <f>(_coefficients_!H$2 - _raw_predictions_!H80*(1-_raw_predictions_!$M80*'Score Dashboard'!$B$2) - _raw_predictions_!$M80*'Score Dashboard'!$B$2*_coefficients_!H$12)/INDEX(_coefficients_!H$7:H$9,MATCH('Score Dashboard'!$B$1,_coefficients_!$A$7:$A$9,0))</f>
        <v>0.86370295442333433</v>
      </c>
      <c r="I80">
        <f>(1-_raw_predictions_!$M80*'Score Dashboard'!$B$2) * _raw_predictions_!I80/_coefficients_!L$2 * (_raw_predictions_!J80-_coefficients_!I$2)/INDEX(_coefficients_!I$7:I$9,MATCH('Score Dashboard'!$B$1,_coefficients_!$A$7:$A$9,0))</f>
        <v>-1.5937036704096571E-2</v>
      </c>
      <c r="J80">
        <f>(1-_raw_predictions_!$M80*'Score Dashboard'!$B$2) * _raw_predictions_!K80/_coefficients_!M$2 * (_raw_predictions_!L80-_coefficients_!J$2)/INDEX(_coefficients_!J$7:J$9,MATCH('Score Dashboard'!$B$1,_coefficients_!$A$7:$A$9,0))</f>
        <v>-6.722531212845162E-2</v>
      </c>
      <c r="K80">
        <f t="shared" si="1"/>
        <v>-3.6037740406333221</v>
      </c>
    </row>
    <row r="81" spans="1:11">
      <c r="A81" t="str">
        <f>_raw_predictions_!A81</f>
        <v>Justin Holiday</v>
      </c>
      <c r="B81">
        <f>(_raw_predictions_!B81*(1-_raw_predictions_!$M81*'Score Dashboard'!$B$2) + 'Score Dashboard'!$B$2*_raw_predictions_!$M81*_coefficients_!B$12- _coefficients_!B$2)/INDEX(_coefficients_!B$7:B$9,MATCH('Score Dashboard'!$B$1,_coefficients_!$A$7:$A$9,0))</f>
        <v>-1.0444191458779863</v>
      </c>
      <c r="C81">
        <f>(_raw_predictions_!C81*(1-_raw_predictions_!$M81*'Score Dashboard'!$B$2) + 'Score Dashboard'!$B$2*_raw_predictions_!$M81*_coefficients_!C$12- _coefficients_!C$2)/INDEX(_coefficients_!C$7:C$9,MATCH('Score Dashboard'!$B$1,_coefficients_!$A$7:$A$9,0))</f>
        <v>-0.93000189489261009</v>
      </c>
      <c r="D81">
        <f>(_raw_predictions_!D81*(1-_raw_predictions_!$M81*'Score Dashboard'!$B$2) + 'Score Dashboard'!$B$2*_raw_predictions_!$M81*_coefficients_!D$12- _coefficients_!D$2)/INDEX(_coefficients_!D$7:D$9,MATCH('Score Dashboard'!$B$1,_coefficients_!$A$7:$A$9,0))</f>
        <v>-0.78728523255734195</v>
      </c>
      <c r="E81">
        <f>(_raw_predictions_!E81*(1-_raw_predictions_!$M81*'Score Dashboard'!$B$2) + 'Score Dashboard'!$B$2*_raw_predictions_!$M81*_coefficients_!E$12- _coefficients_!E$2)/INDEX(_coefficients_!E$7:E$9,MATCH('Score Dashboard'!$B$1,_coefficients_!$A$7:$A$9,0))</f>
        <v>-0.52394021523170842</v>
      </c>
      <c r="F81">
        <f>(_raw_predictions_!F81*(1-_raw_predictions_!$M81*'Score Dashboard'!$B$2) + 'Score Dashboard'!$B$2*_raw_predictions_!$M81*_coefficients_!F$12- _coefficients_!F$2)/INDEX(_coefficients_!F$7:F$9,MATCH('Score Dashboard'!$B$1,_coefficients_!$A$7:$A$9,0))</f>
        <v>-0.40004339594532079</v>
      </c>
      <c r="G81">
        <f>(_raw_predictions_!G81*(1-_raw_predictions_!$M81*'Score Dashboard'!$B$2) + 'Score Dashboard'!$B$2*_raw_predictions_!$M81*_coefficients_!G$12- _coefficients_!G$2)/INDEX(_coefficients_!G$7:G$9,MATCH('Score Dashboard'!$B$1,_coefficients_!$A$7:$A$9,0))</f>
        <v>-0.46352125343599859</v>
      </c>
      <c r="H81">
        <f>(_coefficients_!H$2 - _raw_predictions_!H81*(1-_raw_predictions_!$M81*'Score Dashboard'!$B$2) - _raw_predictions_!$M81*'Score Dashboard'!$B$2*_coefficients_!H$12)/INDEX(_coefficients_!H$7:H$9,MATCH('Score Dashboard'!$B$1,_coefficients_!$A$7:$A$9,0))</f>
        <v>0.8359895372398829</v>
      </c>
      <c r="I81">
        <f>(1-_raw_predictions_!$M81*'Score Dashboard'!$B$2) * _raw_predictions_!I81/_coefficients_!L$2 * (_raw_predictions_!J81-_coefficients_!I$2)/INDEX(_coefficients_!I$7:I$9,MATCH('Score Dashboard'!$B$1,_coefficients_!$A$7:$A$9,0))</f>
        <v>-1.2043581156575004E-2</v>
      </c>
      <c r="J81">
        <f>(1-_raw_predictions_!$M81*'Score Dashboard'!$B$2) * _raw_predictions_!K81/_coefficients_!M$2 * (_raw_predictions_!L81-_coefficients_!J$2)/INDEX(_coefficients_!J$7:J$9,MATCH('Score Dashboard'!$B$1,_coefficients_!$A$7:$A$9,0))</f>
        <v>-0.16581603396181205</v>
      </c>
      <c r="K81">
        <f t="shared" si="1"/>
        <v>-3.4910812158194706</v>
      </c>
    </row>
    <row r="82" spans="1:11">
      <c r="A82" t="str">
        <f>_raw_predictions_!A82</f>
        <v>Justin Champagnie</v>
      </c>
      <c r="B82">
        <f>(_raw_predictions_!B82*(1-_raw_predictions_!$M82*'Score Dashboard'!$B$2) + 'Score Dashboard'!$B$2*_raw_predictions_!$M82*_coefficients_!B$12- _coefficients_!B$2)/INDEX(_coefficients_!B$7:B$9,MATCH('Score Dashboard'!$B$1,_coefficients_!$A$7:$A$9,0))</f>
        <v>-0.90132018489438648</v>
      </c>
      <c r="C82">
        <f>(_raw_predictions_!C82*(1-_raw_predictions_!$M82*'Score Dashboard'!$B$2) + 'Score Dashboard'!$B$2*_raw_predictions_!$M82*_coefficients_!C$12- _coefficients_!C$2)/INDEX(_coefficients_!C$7:C$9,MATCH('Score Dashboard'!$B$1,_coefficients_!$A$7:$A$9,0))</f>
        <v>-0.81959339956966071</v>
      </c>
      <c r="D82">
        <f>(_raw_predictions_!D82*(1-_raw_predictions_!$M82*'Score Dashboard'!$B$2) + 'Score Dashboard'!$B$2*_raw_predictions_!$M82*_coefficients_!D$12- _coefficients_!D$2)/INDEX(_coefficients_!D$7:D$9,MATCH('Score Dashboard'!$B$1,_coefficients_!$A$7:$A$9,0))</f>
        <v>-0.75700292893843513</v>
      </c>
      <c r="E82">
        <f>(_raw_predictions_!E82*(1-_raw_predictions_!$M82*'Score Dashboard'!$B$2) + 'Score Dashboard'!$B$2*_raw_predictions_!$M82*_coefficients_!E$12- _coefficients_!E$2)/INDEX(_coefficients_!E$7:E$9,MATCH('Score Dashboard'!$B$1,_coefficients_!$A$7:$A$9,0))</f>
        <v>-0.55729719728527383</v>
      </c>
      <c r="F82">
        <f>(_raw_predictions_!F82*(1-_raw_predictions_!$M82*'Score Dashboard'!$B$2) + 'Score Dashboard'!$B$2*_raw_predictions_!$M82*_coefficients_!F$12- _coefficients_!F$2)/INDEX(_coefficients_!F$7:F$9,MATCH('Score Dashboard'!$B$1,_coefficients_!$A$7:$A$9,0))</f>
        <v>-0.46367849268449263</v>
      </c>
      <c r="G82">
        <f>(_raw_predictions_!G82*(1-_raw_predictions_!$M82*'Score Dashboard'!$B$2) + 'Score Dashboard'!$B$2*_raw_predictions_!$M82*_coefficients_!G$12- _coefficients_!G$2)/INDEX(_coefficients_!G$7:G$9,MATCH('Score Dashboard'!$B$1,_coefficients_!$A$7:$A$9,0))</f>
        <v>-0.60265088459341065</v>
      </c>
      <c r="H82">
        <f>(_coefficients_!H$2 - _raw_predictions_!H82*(1-_raw_predictions_!$M82*'Score Dashboard'!$B$2) - _raw_predictions_!$M82*'Score Dashboard'!$B$2*_coefficients_!H$12)/INDEX(_coefficients_!H$7:H$9,MATCH('Score Dashboard'!$B$1,_coefficients_!$A$7:$A$9,0))</f>
        <v>0.83247241721384546</v>
      </c>
      <c r="I82">
        <f>(1-_raw_predictions_!$M82*'Score Dashboard'!$B$2) * _raw_predictions_!I82/_coefficients_!L$2 * (_raw_predictions_!J82-_coefficients_!I$2)/INDEX(_coefficients_!I$7:I$9,MATCH('Score Dashboard'!$B$1,_coefficients_!$A$7:$A$9,0))</f>
        <v>-1.9758637774999383E-2</v>
      </c>
      <c r="J82">
        <f>(1-_raw_predictions_!$M82*'Score Dashboard'!$B$2) * _raw_predictions_!K82/_coefficients_!M$2 * (_raw_predictions_!L82-_coefficients_!J$2)/INDEX(_coefficients_!J$7:J$9,MATCH('Score Dashboard'!$B$1,_coefficients_!$A$7:$A$9,0))</f>
        <v>-6.4010945186799048E-2</v>
      </c>
      <c r="K82">
        <f t="shared" si="1"/>
        <v>-3.3528402537136124</v>
      </c>
    </row>
    <row r="83" spans="1:11">
      <c r="A83" t="str">
        <f>_raw_predictions_!A83</f>
        <v>Julius Randle</v>
      </c>
      <c r="B83">
        <f>(_raw_predictions_!B83*(1-_raw_predictions_!$M83*'Score Dashboard'!$B$2) + 'Score Dashboard'!$B$2*_raw_predictions_!$M83*_coefficients_!B$12- _coefficients_!B$2)/INDEX(_coefficients_!B$7:B$9,MATCH('Score Dashboard'!$B$1,_coefficients_!$A$7:$A$9,0))</f>
        <v>0.78980396324972024</v>
      </c>
      <c r="C83">
        <f>(_raw_predictions_!C83*(1-_raw_predictions_!$M83*'Score Dashboard'!$B$2) + 'Score Dashboard'!$B$2*_raw_predictions_!$M83*_coefficients_!C$12- _coefficients_!C$2)/INDEX(_coefficients_!C$7:C$9,MATCH('Score Dashboard'!$B$1,_coefficients_!$A$7:$A$9,0))</f>
        <v>1.2193474784010192</v>
      </c>
      <c r="D83">
        <f>(_raw_predictions_!D83*(1-_raw_predictions_!$M83*'Score Dashboard'!$B$2) + 'Score Dashboard'!$B$2*_raw_predictions_!$M83*_coefficients_!D$12- _coefficients_!D$2)/INDEX(_coefficients_!D$7:D$9,MATCH('Score Dashboard'!$B$1,_coefficients_!$A$7:$A$9,0))</f>
        <v>0.1402758159883685</v>
      </c>
      <c r="E83">
        <f>(_raw_predictions_!E83*(1-_raw_predictions_!$M83*'Score Dashboard'!$B$2) + 'Score Dashboard'!$B$2*_raw_predictions_!$M83*_coefficients_!E$12- _coefficients_!E$2)/INDEX(_coefficients_!E$7:E$9,MATCH('Score Dashboard'!$B$1,_coefficients_!$A$7:$A$9,0))</f>
        <v>-0.24051722779490792</v>
      </c>
      <c r="F83">
        <f>(_raw_predictions_!F83*(1-_raw_predictions_!$M83*'Score Dashboard'!$B$2) + 'Score Dashboard'!$B$2*_raw_predictions_!$M83*_coefficients_!F$12- _coefficients_!F$2)/INDEX(_coefficients_!F$7:F$9,MATCH('Score Dashboard'!$B$1,_coefficients_!$A$7:$A$9,0))</f>
        <v>-0.34875967164664268</v>
      </c>
      <c r="G83">
        <f>(_raw_predictions_!G83*(1-_raw_predictions_!$M83*'Score Dashboard'!$B$2) + 'Score Dashboard'!$B$2*_raw_predictions_!$M83*_coefficients_!G$12- _coefficients_!G$2)/INDEX(_coefficients_!G$7:G$9,MATCH('Score Dashboard'!$B$1,_coefficients_!$A$7:$A$9,0))</f>
        <v>0.47055664525767449</v>
      </c>
      <c r="H83">
        <f>(_coefficients_!H$2 - _raw_predictions_!H83*(1-_raw_predictions_!$M83*'Score Dashboard'!$B$2) - _raw_predictions_!$M83*'Score Dashboard'!$B$2*_coefficients_!H$12)/INDEX(_coefficients_!H$7:H$9,MATCH('Score Dashboard'!$B$1,_coefficients_!$A$7:$A$9,0))</f>
        <v>-0.87575757435916612</v>
      </c>
      <c r="I83">
        <f>(1-_raw_predictions_!$M83*'Score Dashboard'!$B$2) * _raw_predictions_!I83/_coefficients_!L$2 * (_raw_predictions_!J83-_coefficients_!I$2)/INDEX(_coefficients_!I$7:I$9,MATCH('Score Dashboard'!$B$1,_coefficients_!$A$7:$A$9,0))</f>
        <v>-0.37728553813773286</v>
      </c>
      <c r="J83">
        <f>(1-_raw_predictions_!$M83*'Score Dashboard'!$B$2) * _raw_predictions_!K83/_coefficients_!M$2 * (_raw_predictions_!L83-_coefficients_!J$2)/INDEX(_coefficients_!J$7:J$9,MATCH('Score Dashboard'!$B$1,_coefficients_!$A$7:$A$9,0))</f>
        <v>-0.47015159333805834</v>
      </c>
      <c r="K83">
        <f t="shared" si="1"/>
        <v>0.30751229762027432</v>
      </c>
    </row>
    <row r="84" spans="1:11">
      <c r="A84" t="str">
        <f>_raw_predictions_!A84</f>
        <v>Julian Champagnie</v>
      </c>
      <c r="B84">
        <f>(_raw_predictions_!B84*(1-_raw_predictions_!$M84*'Score Dashboard'!$B$2) + 'Score Dashboard'!$B$2*_raw_predictions_!$M84*_coefficients_!B$12- _coefficients_!B$2)/INDEX(_coefficients_!B$7:B$9,MATCH('Score Dashboard'!$B$1,_coefficients_!$A$7:$A$9,0))</f>
        <v>-0.60004211254012141</v>
      </c>
      <c r="C84">
        <f>(_raw_predictions_!C84*(1-_raw_predictions_!$M84*'Score Dashboard'!$B$2) + 'Score Dashboard'!$B$2*_raw_predictions_!$M84*_coefficients_!C$12- _coefficients_!C$2)/INDEX(_coefficients_!C$7:C$9,MATCH('Score Dashboard'!$B$1,_coefficients_!$A$7:$A$9,0))</f>
        <v>-0.56694962583346109</v>
      </c>
      <c r="D84">
        <f>(_raw_predictions_!D84*(1-_raw_predictions_!$M84*'Score Dashboard'!$B$2) + 'Score Dashboard'!$B$2*_raw_predictions_!$M84*_coefficients_!D$12- _coefficients_!D$2)/INDEX(_coefficients_!D$7:D$9,MATCH('Score Dashboard'!$B$1,_coefficients_!$A$7:$A$9,0))</f>
        <v>-0.74369600301415051</v>
      </c>
      <c r="E84">
        <f>(_raw_predictions_!E84*(1-_raw_predictions_!$M84*'Score Dashboard'!$B$2) + 'Score Dashboard'!$B$2*_raw_predictions_!$M84*_coefficients_!E$12- _coefficients_!E$2)/INDEX(_coefficients_!E$7:E$9,MATCH('Score Dashboard'!$B$1,_coefficients_!$A$7:$A$9,0))</f>
        <v>-0.57170902394244738</v>
      </c>
      <c r="F84">
        <f>(_raw_predictions_!F84*(1-_raw_predictions_!$M84*'Score Dashboard'!$B$2) + 'Score Dashboard'!$B$2*_raw_predictions_!$M84*_coefficients_!F$12- _coefficients_!F$2)/INDEX(_coefficients_!F$7:F$9,MATCH('Score Dashboard'!$B$1,_coefficients_!$A$7:$A$9,0))</f>
        <v>-0.39899207044105872</v>
      </c>
      <c r="G84">
        <f>(_raw_predictions_!G84*(1-_raw_predictions_!$M84*'Score Dashboard'!$B$2) + 'Score Dashboard'!$B$2*_raw_predictions_!$M84*_coefficients_!G$12- _coefficients_!G$2)/INDEX(_coefficients_!G$7:G$9,MATCH('Score Dashboard'!$B$1,_coefficients_!$A$7:$A$9,0))</f>
        <v>-2.8414147281989972E-3</v>
      </c>
      <c r="H84">
        <f>(_coefficients_!H$2 - _raw_predictions_!H84*(1-_raw_predictions_!$M84*'Score Dashboard'!$B$2) - _raw_predictions_!$M84*'Score Dashboard'!$B$2*_coefficients_!H$12)/INDEX(_coefficients_!H$7:H$9,MATCH('Score Dashboard'!$B$1,_coefficients_!$A$7:$A$9,0))</f>
        <v>0.72321539064664953</v>
      </c>
      <c r="I84">
        <f>(1-_raw_predictions_!$M84*'Score Dashboard'!$B$2) * _raw_predictions_!I84/_coefficients_!L$2 * (_raw_predictions_!J84-_coefficients_!I$2)/INDEX(_coefficients_!I$7:I$9,MATCH('Score Dashboard'!$B$1,_coefficients_!$A$7:$A$9,0))</f>
        <v>-3.3697492383551256E-2</v>
      </c>
      <c r="J84">
        <f>(1-_raw_predictions_!$M84*'Score Dashboard'!$B$2) * _raw_predictions_!K84/_coefficients_!M$2 * (_raw_predictions_!L84-_coefficients_!J$2)/INDEX(_coefficients_!J$7:J$9,MATCH('Score Dashboard'!$B$1,_coefficients_!$A$7:$A$9,0))</f>
        <v>-0.16564712464489781</v>
      </c>
      <c r="K84">
        <f t="shared" si="1"/>
        <v>-2.3603594768812379</v>
      </c>
    </row>
    <row r="85" spans="1:11">
      <c r="A85" t="str">
        <f>_raw_predictions_!A85</f>
        <v>Juancho Hernangomez</v>
      </c>
      <c r="B85">
        <f>(_raw_predictions_!B85*(1-_raw_predictions_!$M85*'Score Dashboard'!$B$2) + 'Score Dashboard'!$B$2*_raw_predictions_!$M85*_coefficients_!B$12- _coefficients_!B$2)/INDEX(_coefficients_!B$7:B$9,MATCH('Score Dashboard'!$B$1,_coefficients_!$A$7:$A$9,0))</f>
        <v>-0.97019934703124966</v>
      </c>
      <c r="C85">
        <f>(_raw_predictions_!C85*(1-_raw_predictions_!$M85*'Score Dashboard'!$B$2) + 'Score Dashboard'!$B$2*_raw_predictions_!$M85*_coefficients_!C$12- _coefficients_!C$2)/INDEX(_coefficients_!C$7:C$9,MATCH('Score Dashboard'!$B$1,_coefficients_!$A$7:$A$9,0))</f>
        <v>-0.65740034895088895</v>
      </c>
      <c r="D85">
        <f>(_raw_predictions_!D85*(1-_raw_predictions_!$M85*'Score Dashboard'!$B$2) + 'Score Dashboard'!$B$2*_raw_predictions_!$M85*_coefficients_!D$12- _coefficients_!D$2)/INDEX(_coefficients_!D$7:D$9,MATCH('Score Dashboard'!$B$1,_coefficients_!$A$7:$A$9,0))</f>
        <v>-0.81051896532948853</v>
      </c>
      <c r="E85">
        <f>(_raw_predictions_!E85*(1-_raw_predictions_!$M85*'Score Dashboard'!$B$2) + 'Score Dashboard'!$B$2*_raw_predictions_!$M85*_coefficients_!E$12- _coefficients_!E$2)/INDEX(_coefficients_!E$7:E$9,MATCH('Score Dashboard'!$B$1,_coefficients_!$A$7:$A$9,0))</f>
        <v>-0.61931167235451334</v>
      </c>
      <c r="F85">
        <f>(_raw_predictions_!F85*(1-_raw_predictions_!$M85*'Score Dashboard'!$B$2) + 'Score Dashboard'!$B$2*_raw_predictions_!$M85*_coefficients_!F$12- _coefficients_!F$2)/INDEX(_coefficients_!F$7:F$9,MATCH('Score Dashboard'!$B$1,_coefficients_!$A$7:$A$9,0))</f>
        <v>-0.50205967901514648</v>
      </c>
      <c r="G85">
        <f>(_raw_predictions_!G85*(1-_raw_predictions_!$M85*'Score Dashboard'!$B$2) + 'Score Dashboard'!$B$2*_raw_predictions_!$M85*_coefficients_!G$12- _coefficients_!G$2)/INDEX(_coefficients_!G$7:G$9,MATCH('Score Dashboard'!$B$1,_coefficients_!$A$7:$A$9,0))</f>
        <v>-0.55787820210639194</v>
      </c>
      <c r="H85">
        <f>(_coefficients_!H$2 - _raw_predictions_!H85*(1-_raw_predictions_!$M85*'Score Dashboard'!$B$2) - _raw_predictions_!$M85*'Score Dashboard'!$B$2*_coefficients_!H$12)/INDEX(_coefficients_!H$7:H$9,MATCH('Score Dashboard'!$B$1,_coefficients_!$A$7:$A$9,0))</f>
        <v>0.81941376326647464</v>
      </c>
      <c r="I85">
        <f>(1-_raw_predictions_!$M85*'Score Dashboard'!$B$2) * _raw_predictions_!I85/_coefficients_!L$2 * (_raw_predictions_!J85-_coefficients_!I$2)/INDEX(_coefficients_!I$7:I$9,MATCH('Score Dashboard'!$B$1,_coefficients_!$A$7:$A$9,0))</f>
        <v>-5.2848139292603347E-2</v>
      </c>
      <c r="J85">
        <f>(1-_raw_predictions_!$M85*'Score Dashboard'!$B$2) * _raw_predictions_!K85/_coefficients_!M$2 * (_raw_predictions_!L85-_coefficients_!J$2)/INDEX(_coefficients_!J$7:J$9,MATCH('Score Dashboard'!$B$1,_coefficients_!$A$7:$A$9,0))</f>
        <v>-4.7552409605534716E-2</v>
      </c>
      <c r="K85">
        <f t="shared" si="1"/>
        <v>-3.3983550004193415</v>
      </c>
    </row>
    <row r="86" spans="1:11">
      <c r="A86" t="str">
        <f>_raw_predictions_!A86</f>
        <v>Juan Toscano-Anderson</v>
      </c>
      <c r="B86">
        <f>(_raw_predictions_!B86*(1-_raw_predictions_!$M86*'Score Dashboard'!$B$2) + 'Score Dashboard'!$B$2*_raw_predictions_!$M86*_coefficients_!B$12- _coefficients_!B$2)/INDEX(_coefficients_!B$7:B$9,MATCH('Score Dashboard'!$B$1,_coefficients_!$A$7:$A$9,0))</f>
        <v>-1.0011669899765148</v>
      </c>
      <c r="C86">
        <f>(_raw_predictions_!C86*(1-_raw_predictions_!$M86*'Score Dashboard'!$B$2) + 'Score Dashboard'!$B$2*_raw_predictions_!$M86*_coefficients_!C$12- _coefficients_!C$2)/INDEX(_coefficients_!C$7:C$9,MATCH('Score Dashboard'!$B$1,_coefficients_!$A$7:$A$9,0))</f>
        <v>-0.78095329904590305</v>
      </c>
      <c r="D86">
        <f>(_raw_predictions_!D86*(1-_raw_predictions_!$M86*'Score Dashboard'!$B$2) + 'Score Dashboard'!$B$2*_raw_predictions_!$M86*_coefficients_!D$12- _coefficients_!D$2)/INDEX(_coefficients_!D$7:D$9,MATCH('Score Dashboard'!$B$1,_coefficients_!$A$7:$A$9,0))</f>
        <v>-0.70342796303415389</v>
      </c>
      <c r="E86">
        <f>(_raw_predictions_!E86*(1-_raw_predictions_!$M86*'Score Dashboard'!$B$2) + 'Score Dashboard'!$B$2*_raw_predictions_!$M86*_coefficients_!E$12- _coefficients_!E$2)/INDEX(_coefficients_!E$7:E$9,MATCH('Score Dashboard'!$B$1,_coefficients_!$A$7:$A$9,0))</f>
        <v>-0.51599472139191283</v>
      </c>
      <c r="F86">
        <f>(_raw_predictions_!F86*(1-_raw_predictions_!$M86*'Score Dashboard'!$B$2) + 'Score Dashboard'!$B$2*_raw_predictions_!$M86*_coefficients_!F$12- _coefficients_!F$2)/INDEX(_coefficients_!F$7:F$9,MATCH('Score Dashboard'!$B$1,_coefficients_!$A$7:$A$9,0))</f>
        <v>-0.48705488060014246</v>
      </c>
      <c r="G86">
        <f>(_raw_predictions_!G86*(1-_raw_predictions_!$M86*'Score Dashboard'!$B$2) + 'Score Dashboard'!$B$2*_raw_predictions_!$M86*_coefficients_!G$12- _coefficients_!G$2)/INDEX(_coefficients_!G$7:G$9,MATCH('Score Dashboard'!$B$1,_coefficients_!$A$7:$A$9,0))</f>
        <v>-0.6991426282826021</v>
      </c>
      <c r="H86">
        <f>(_coefficients_!H$2 - _raw_predictions_!H86*(1-_raw_predictions_!$M86*'Score Dashboard'!$B$2) - _raw_predictions_!$M86*'Score Dashboard'!$B$2*_coefficients_!H$12)/INDEX(_coefficients_!H$7:H$9,MATCH('Score Dashboard'!$B$1,_coefficients_!$A$7:$A$9,0))</f>
        <v>0.79956267390298097</v>
      </c>
      <c r="I86">
        <f>(1-_raw_predictions_!$M86*'Score Dashboard'!$B$2) * _raw_predictions_!I86/_coefficients_!L$2 * (_raw_predictions_!J86-_coefficients_!I$2)/INDEX(_coefficients_!I$7:I$9,MATCH('Score Dashboard'!$B$1,_coefficients_!$A$7:$A$9,0))</f>
        <v>-6.397221720321411E-2</v>
      </c>
      <c r="J86">
        <f>(1-_raw_predictions_!$M86*'Score Dashboard'!$B$2) * _raw_predictions_!K86/_coefficients_!M$2 * (_raw_predictions_!L86-_coefficients_!J$2)/INDEX(_coefficients_!J$7:J$9,MATCH('Score Dashboard'!$B$1,_coefficients_!$A$7:$A$9,0))</f>
        <v>-4.8659765310389486E-2</v>
      </c>
      <c r="K86">
        <f t="shared" si="1"/>
        <v>-3.5008097909418519</v>
      </c>
    </row>
    <row r="87" spans="1:11">
      <c r="A87" t="str">
        <f>_raw_predictions_!A87</f>
        <v>Jrue Holiday</v>
      </c>
      <c r="B87">
        <f>(_raw_predictions_!B87*(1-_raw_predictions_!$M87*'Score Dashboard'!$B$2) + 'Score Dashboard'!$B$2*_raw_predictions_!$M87*_coefficients_!B$12- _coefficients_!B$2)/INDEX(_coefficients_!B$7:B$9,MATCH('Score Dashboard'!$B$1,_coefficients_!$A$7:$A$9,0))</f>
        <v>0.11921076841446925</v>
      </c>
      <c r="C87">
        <f>(_raw_predictions_!C87*(1-_raw_predictions_!$M87*'Score Dashboard'!$B$2) + 'Score Dashboard'!$B$2*_raw_predictions_!$M87*_coefficients_!C$12- _coefficients_!C$2)/INDEX(_coefficients_!C$7:C$9,MATCH('Score Dashboard'!$B$1,_coefficients_!$A$7:$A$9,0))</f>
        <v>-0.27150506042373107</v>
      </c>
      <c r="D87">
        <f>(_raw_predictions_!D87*(1-_raw_predictions_!$M87*'Score Dashboard'!$B$2) + 'Score Dashboard'!$B$2*_raw_predictions_!$M87*_coefficients_!D$12- _coefficients_!D$2)/INDEX(_coefficients_!D$7:D$9,MATCH('Score Dashboard'!$B$1,_coefficients_!$A$7:$A$9,0))</f>
        <v>0.98742534598795595</v>
      </c>
      <c r="E87">
        <f>(_raw_predictions_!E87*(1-_raw_predictions_!$M87*'Score Dashboard'!$B$2) + 'Score Dashboard'!$B$2*_raw_predictions_!$M87*_coefficients_!E$12- _coefficients_!E$2)/INDEX(_coefficients_!E$7:E$9,MATCH('Score Dashboard'!$B$1,_coefficients_!$A$7:$A$9,0))</f>
        <v>0.326923153147888</v>
      </c>
      <c r="F87">
        <f>(_raw_predictions_!F87*(1-_raw_predictions_!$M87*'Score Dashboard'!$B$2) + 'Score Dashboard'!$B$2*_raw_predictions_!$M87*_coefficients_!F$12- _coefficients_!F$2)/INDEX(_coefficients_!F$7:F$9,MATCH('Score Dashboard'!$B$1,_coefficients_!$A$7:$A$9,0))</f>
        <v>-0.30498661876713584</v>
      </c>
      <c r="G87">
        <f>(_raw_predictions_!G87*(1-_raw_predictions_!$M87*'Score Dashboard'!$B$2) + 'Score Dashboard'!$B$2*_raw_predictions_!$M87*_coefficients_!G$12- _coefficients_!G$2)/INDEX(_coefficients_!G$7:G$9,MATCH('Score Dashboard'!$B$1,_coefficients_!$A$7:$A$9,0))</f>
        <v>0.28679960567116597</v>
      </c>
      <c r="H87">
        <f>(_coefficients_!H$2 - _raw_predictions_!H87*(1-_raw_predictions_!$M87*'Score Dashboard'!$B$2) - _raw_predictions_!$M87*'Score Dashboard'!$B$2*_coefficients_!H$12)/INDEX(_coefficients_!H$7:H$9,MATCH('Score Dashboard'!$B$1,_coefficients_!$A$7:$A$9,0))</f>
        <v>-0.48957754095336353</v>
      </c>
      <c r="I87">
        <f>(1-_raw_predictions_!$M87*'Score Dashboard'!$B$2) * _raw_predictions_!I87/_coefficients_!L$2 * (_raw_predictions_!J87-_coefficients_!I$2)/INDEX(_coefficients_!I$7:I$9,MATCH('Score Dashboard'!$B$1,_coefficients_!$A$7:$A$9,0))</f>
        <v>1.7220626414355591E-2</v>
      </c>
      <c r="J87">
        <f>(1-_raw_predictions_!$M87*'Score Dashboard'!$B$2) * _raw_predictions_!K87/_coefficients_!M$2 * (_raw_predictions_!L87-_coefficients_!J$2)/INDEX(_coefficients_!J$7:J$9,MATCH('Score Dashboard'!$B$1,_coefficients_!$A$7:$A$9,0))</f>
        <v>-0.12424330903569591</v>
      </c>
      <c r="K87">
        <f t="shared" si="1"/>
        <v>0.54726697045590833</v>
      </c>
    </row>
    <row r="88" spans="1:11">
      <c r="A88" t="str">
        <f>_raw_predictions_!A88</f>
        <v>Joshua Primo</v>
      </c>
      <c r="B88">
        <f>(_raw_predictions_!B88*(1-_raw_predictions_!$M88*'Score Dashboard'!$B$2) + 'Score Dashboard'!$B$2*_raw_predictions_!$M88*_coefficients_!B$12- _coefficients_!B$2)/INDEX(_coefficients_!B$7:B$9,MATCH('Score Dashboard'!$B$1,_coefficients_!$A$7:$A$9,0))</f>
        <v>-0.81530380508766576</v>
      </c>
      <c r="C88">
        <f>(_raw_predictions_!C88*(1-_raw_predictions_!$M88*'Score Dashboard'!$B$2) + 'Score Dashboard'!$B$2*_raw_predictions_!$M88*_coefficients_!C$12- _coefficients_!C$2)/INDEX(_coefficients_!C$7:C$9,MATCH('Score Dashboard'!$B$1,_coefficients_!$A$7:$A$9,0))</f>
        <v>-0.71654956398316938</v>
      </c>
      <c r="D88">
        <f>(_raw_predictions_!D88*(1-_raw_predictions_!$M88*'Score Dashboard'!$B$2) + 'Score Dashboard'!$B$2*_raw_predictions_!$M88*_coefficients_!D$12- _coefficients_!D$2)/INDEX(_coefficients_!D$7:D$9,MATCH('Score Dashboard'!$B$1,_coefficients_!$A$7:$A$9,0))</f>
        <v>-0.22077746988188346</v>
      </c>
      <c r="E88">
        <f>(_raw_predictions_!E88*(1-_raw_predictions_!$M88*'Score Dashboard'!$B$2) + 'Score Dashboard'!$B$2*_raw_predictions_!$M88*_coefficients_!E$12- _coefficients_!E$2)/INDEX(_coefficients_!E$7:E$9,MATCH('Score Dashboard'!$B$1,_coefficients_!$A$7:$A$9,0))</f>
        <v>-0.61665794715251665</v>
      </c>
      <c r="F88">
        <f>(_raw_predictions_!F88*(1-_raw_predictions_!$M88*'Score Dashboard'!$B$2) + 'Score Dashboard'!$B$2*_raw_predictions_!$M88*_coefficients_!F$12- _coefficients_!F$2)/INDEX(_coefficients_!F$7:F$9,MATCH('Score Dashboard'!$B$1,_coefficients_!$A$7:$A$9,0))</f>
        <v>-0.39689751942187784</v>
      </c>
      <c r="G88">
        <f>(_raw_predictions_!G88*(1-_raw_predictions_!$M88*'Score Dashboard'!$B$2) + 'Score Dashboard'!$B$2*_raw_predictions_!$M88*_coefficients_!G$12- _coefficients_!G$2)/INDEX(_coefficients_!G$7:G$9,MATCH('Score Dashboard'!$B$1,_coefficients_!$A$7:$A$9,0))</f>
        <v>-0.43931742655247386</v>
      </c>
      <c r="H88">
        <f>(_coefficients_!H$2 - _raw_predictions_!H88*(1-_raw_predictions_!$M88*'Score Dashboard'!$B$2) - _raw_predictions_!$M88*'Score Dashboard'!$B$2*_coefficients_!H$12)/INDEX(_coefficients_!H$7:H$9,MATCH('Score Dashboard'!$B$1,_coefficients_!$A$7:$A$9,0))</f>
        <v>0.3264044993638146</v>
      </c>
      <c r="I88">
        <f>(1-_raw_predictions_!$M88*'Score Dashboard'!$B$2) * _raw_predictions_!I88/_coefficients_!L$2 * (_raw_predictions_!J88-_coefficients_!I$2)/INDEX(_coefficients_!I$7:I$9,MATCH('Score Dashboard'!$B$1,_coefficients_!$A$7:$A$9,0))</f>
        <v>-8.4917275368701695E-2</v>
      </c>
      <c r="J88">
        <f>(1-_raw_predictions_!$M88*'Score Dashboard'!$B$2) * _raw_predictions_!K88/_coefficients_!M$2 * (_raw_predictions_!L88-_coefficients_!J$2)/INDEX(_coefficients_!J$7:J$9,MATCH('Score Dashboard'!$B$1,_coefficients_!$A$7:$A$9,0))</f>
        <v>-0.10642439121919259</v>
      </c>
      <c r="K88">
        <f t="shared" si="1"/>
        <v>-3.0704408993036667</v>
      </c>
    </row>
    <row r="89" spans="1:11">
      <c r="A89" t="str">
        <f>_raw_predictions_!A89</f>
        <v>Josh Richardson</v>
      </c>
      <c r="B89">
        <f>(_raw_predictions_!B89*(1-_raw_predictions_!$M89*'Score Dashboard'!$B$2) + 'Score Dashboard'!$B$2*_raw_predictions_!$M89*_coefficients_!B$12- _coefficients_!B$2)/INDEX(_coefficients_!B$7:B$9,MATCH('Score Dashboard'!$B$1,_coefficients_!$A$7:$A$9,0))</f>
        <v>-0.65523261919685782</v>
      </c>
      <c r="C89">
        <f>(_raw_predictions_!C89*(1-_raw_predictions_!$M89*'Score Dashboard'!$B$2) + 'Score Dashboard'!$B$2*_raw_predictions_!$M89*_coefficients_!C$12- _coefficients_!C$2)/INDEX(_coefficients_!C$7:C$9,MATCH('Score Dashboard'!$B$1,_coefficients_!$A$7:$A$9,0))</f>
        <v>-0.74601122243880003</v>
      </c>
      <c r="D89">
        <f>(_raw_predictions_!D89*(1-_raw_predictions_!$M89*'Score Dashboard'!$B$2) + 'Score Dashboard'!$B$2*_raw_predictions_!$M89*_coefficients_!D$12- _coefficients_!D$2)/INDEX(_coefficients_!D$7:D$9,MATCH('Score Dashboard'!$B$1,_coefficients_!$A$7:$A$9,0))</f>
        <v>-0.40660997572119173</v>
      </c>
      <c r="E89">
        <f>(_raw_predictions_!E89*(1-_raw_predictions_!$M89*'Score Dashboard'!$B$2) + 'Score Dashboard'!$B$2*_raw_predictions_!$M89*_coefficients_!E$12- _coefficients_!E$2)/INDEX(_coefficients_!E$7:E$9,MATCH('Score Dashboard'!$B$1,_coefficients_!$A$7:$A$9,0))</f>
        <v>-0.11429164571189582</v>
      </c>
      <c r="F89">
        <f>(_raw_predictions_!F89*(1-_raw_predictions_!$M89*'Score Dashboard'!$B$2) + 'Score Dashboard'!$B$2*_raw_predictions_!$M89*_coefficients_!F$12- _coefficients_!F$2)/INDEX(_coefficients_!F$7:F$9,MATCH('Score Dashboard'!$B$1,_coefficients_!$A$7:$A$9,0))</f>
        <v>-0.401359785806085</v>
      </c>
      <c r="G89">
        <f>(_raw_predictions_!G89*(1-_raw_predictions_!$M89*'Score Dashboard'!$B$2) + 'Score Dashboard'!$B$2*_raw_predictions_!$M89*_coefficients_!G$12- _coefficients_!G$2)/INDEX(_coefficients_!G$7:G$9,MATCH('Score Dashboard'!$B$1,_coefficients_!$A$7:$A$9,0))</f>
        <v>-8.8318979623391872E-2</v>
      </c>
      <c r="H89">
        <f>(_coefficients_!H$2 - _raw_predictions_!H89*(1-_raw_predictions_!$M89*'Score Dashboard'!$B$2) - _raw_predictions_!$M89*'Score Dashboard'!$B$2*_coefficients_!H$12)/INDEX(_coefficients_!H$7:H$9,MATCH('Score Dashboard'!$B$1,_coefficients_!$A$7:$A$9,0))</f>
        <v>0.45619274311641766</v>
      </c>
      <c r="I89">
        <f>(1-_raw_predictions_!$M89*'Score Dashboard'!$B$2) * _raw_predictions_!I89/_coefficients_!L$2 * (_raw_predictions_!J89-_coefficients_!I$2)/INDEX(_coefficients_!I$7:I$9,MATCH('Score Dashboard'!$B$1,_coefficients_!$A$7:$A$9,0))</f>
        <v>7.4458344025912671E-2</v>
      </c>
      <c r="J89">
        <f>(1-_raw_predictions_!$M89*'Score Dashboard'!$B$2) * _raw_predictions_!K89/_coefficients_!M$2 * (_raw_predictions_!L89-_coefficients_!J$2)/INDEX(_coefficients_!J$7:J$9,MATCH('Score Dashboard'!$B$1,_coefficients_!$A$7:$A$9,0))</f>
        <v>-0.26841645296653949</v>
      </c>
      <c r="K89">
        <f t="shared" si="1"/>
        <v>-2.1495895943224315</v>
      </c>
    </row>
    <row r="90" spans="1:11">
      <c r="A90" t="str">
        <f>_raw_predictions_!A90</f>
        <v>Josh Okogie</v>
      </c>
      <c r="B90">
        <f>(_raw_predictions_!B90*(1-_raw_predictions_!$M90*'Score Dashboard'!$B$2) + 'Score Dashboard'!$B$2*_raw_predictions_!$M90*_coefficients_!B$12- _coefficients_!B$2)/INDEX(_coefficients_!B$7:B$9,MATCH('Score Dashboard'!$B$1,_coefficients_!$A$7:$A$9,0))</f>
        <v>-0.70565614582265912</v>
      </c>
      <c r="C90">
        <f>(_raw_predictions_!C90*(1-_raw_predictions_!$M90*'Score Dashboard'!$B$2) + 'Score Dashboard'!$B$2*_raw_predictions_!$M90*_coefficients_!C$12- _coefficients_!C$2)/INDEX(_coefficients_!C$7:C$9,MATCH('Score Dashboard'!$B$1,_coefficients_!$A$7:$A$9,0))</f>
        <v>-0.49661995649414786</v>
      </c>
      <c r="D90">
        <f>(_raw_predictions_!D90*(1-_raw_predictions_!$M90*'Score Dashboard'!$B$2) + 'Score Dashboard'!$B$2*_raw_predictions_!$M90*_coefficients_!D$12- _coefficients_!D$2)/INDEX(_coefficients_!D$7:D$9,MATCH('Score Dashboard'!$B$1,_coefficients_!$A$7:$A$9,0))</f>
        <v>-0.65489838501826314</v>
      </c>
      <c r="E90">
        <f>(_raw_predictions_!E90*(1-_raw_predictions_!$M90*'Score Dashboard'!$B$2) + 'Score Dashboard'!$B$2*_raw_predictions_!$M90*_coefficients_!E$12- _coefficients_!E$2)/INDEX(_coefficients_!E$7:E$9,MATCH('Score Dashboard'!$B$1,_coefficients_!$A$7:$A$9,0))</f>
        <v>-0.17076215520006519</v>
      </c>
      <c r="F90">
        <f>(_raw_predictions_!F90*(1-_raw_predictions_!$M90*'Score Dashboard'!$B$2) + 'Score Dashboard'!$B$2*_raw_predictions_!$M90*_coefficients_!F$12- _coefficients_!F$2)/INDEX(_coefficients_!F$7:F$9,MATCH('Score Dashboard'!$B$1,_coefficients_!$A$7:$A$9,0))</f>
        <v>-0.2594153995614592</v>
      </c>
      <c r="G90">
        <f>(_raw_predictions_!G90*(1-_raw_predictions_!$M90*'Score Dashboard'!$B$2) + 'Score Dashboard'!$B$2*_raw_predictions_!$M90*_coefficients_!G$12- _coefficients_!G$2)/INDEX(_coefficients_!G$7:G$9,MATCH('Score Dashboard'!$B$1,_coefficients_!$A$7:$A$9,0))</f>
        <v>-0.35452165852854056</v>
      </c>
      <c r="H90">
        <f>(_coefficients_!H$2 - _raw_predictions_!H90*(1-_raw_predictions_!$M90*'Score Dashboard'!$B$2) - _raw_predictions_!$M90*'Score Dashboard'!$B$2*_coefficients_!H$12)/INDEX(_coefficients_!H$7:H$9,MATCH('Score Dashboard'!$B$1,_coefficients_!$A$7:$A$9,0))</f>
        <v>0.65821645670020479</v>
      </c>
      <c r="I90">
        <f>(1-_raw_predictions_!$M90*'Score Dashboard'!$B$2) * _raw_predictions_!I90/_coefficients_!L$2 * (_raw_predictions_!J90-_coefficients_!I$2)/INDEX(_coefficients_!I$7:I$9,MATCH('Score Dashboard'!$B$1,_coefficients_!$A$7:$A$9,0))</f>
        <v>-0.13961285877369178</v>
      </c>
      <c r="J90">
        <f>(1-_raw_predictions_!$M90*'Score Dashboard'!$B$2) * _raw_predictions_!K90/_coefficients_!M$2 * (_raw_predictions_!L90-_coefficients_!J$2)/INDEX(_coefficients_!J$7:J$9,MATCH('Score Dashboard'!$B$1,_coefficients_!$A$7:$A$9,0))</f>
        <v>-0.33314757805196543</v>
      </c>
      <c r="K90">
        <f t="shared" si="1"/>
        <v>-2.4564176807505875</v>
      </c>
    </row>
    <row r="91" spans="1:11">
      <c r="A91" t="str">
        <f>_raw_predictions_!A91</f>
        <v>KZ Okpala</v>
      </c>
      <c r="B91">
        <f>(_raw_predictions_!B91*(1-_raw_predictions_!$M91*'Score Dashboard'!$B$2) + 'Score Dashboard'!$B$2*_raw_predictions_!$M91*_coefficients_!B$12- _coefficients_!B$2)/INDEX(_coefficients_!B$7:B$9,MATCH('Score Dashboard'!$B$1,_coefficients_!$A$7:$A$9,0))</f>
        <v>-0.9547882272302104</v>
      </c>
      <c r="C91">
        <f>(_raw_predictions_!C91*(1-_raw_predictions_!$M91*'Score Dashboard'!$B$2) + 'Score Dashboard'!$B$2*_raw_predictions_!$M91*_coefficients_!C$12- _coefficients_!C$2)/INDEX(_coefficients_!C$7:C$9,MATCH('Score Dashboard'!$B$1,_coefficients_!$A$7:$A$9,0))</f>
        <v>-0.70952980762404527</v>
      </c>
      <c r="D91">
        <f>(_raw_predictions_!D91*(1-_raw_predictions_!$M91*'Score Dashboard'!$B$2) + 'Score Dashboard'!$B$2*_raw_predictions_!$M91*_coefficients_!D$12- _coefficients_!D$2)/INDEX(_coefficients_!D$7:D$9,MATCH('Score Dashboard'!$B$1,_coefficients_!$A$7:$A$9,0))</f>
        <v>-0.77249474708124355</v>
      </c>
      <c r="E91">
        <f>(_raw_predictions_!E91*(1-_raw_predictions_!$M91*'Score Dashboard'!$B$2) + 'Score Dashboard'!$B$2*_raw_predictions_!$M91*_coefficients_!E$12- _coefficients_!E$2)/INDEX(_coefficients_!E$7:E$9,MATCH('Score Dashboard'!$B$1,_coefficients_!$A$7:$A$9,0))</f>
        <v>-0.58488141446966879</v>
      </c>
      <c r="F91">
        <f>(_raw_predictions_!F91*(1-_raw_predictions_!$M91*'Score Dashboard'!$B$2) + 'Score Dashboard'!$B$2*_raw_predictions_!$M91*_coefficients_!F$12- _coefficients_!F$2)/INDEX(_coefficients_!F$7:F$9,MATCH('Score Dashboard'!$B$1,_coefficients_!$A$7:$A$9,0))</f>
        <v>-0.37017804963050732</v>
      </c>
      <c r="G91">
        <f>(_raw_predictions_!G91*(1-_raw_predictions_!$M91*'Score Dashboard'!$B$2) + 'Score Dashboard'!$B$2*_raw_predictions_!$M91*_coefficients_!G$12- _coefficients_!G$2)/INDEX(_coefficients_!G$7:G$9,MATCH('Score Dashboard'!$B$1,_coefficients_!$A$7:$A$9,0))</f>
        <v>-0.56523248989174757</v>
      </c>
      <c r="H91">
        <f>(_coefficients_!H$2 - _raw_predictions_!H91*(1-_raw_predictions_!$M91*'Score Dashboard'!$B$2) - _raw_predictions_!$M91*'Score Dashboard'!$B$2*_coefficients_!H$12)/INDEX(_coefficients_!H$7:H$9,MATCH('Score Dashboard'!$B$1,_coefficients_!$A$7:$A$9,0))</f>
        <v>0.78450092936398641</v>
      </c>
      <c r="I91">
        <f>(1-_raw_predictions_!$M91*'Score Dashboard'!$B$2) * _raw_predictions_!I91/_coefficients_!L$2 * (_raw_predictions_!J91-_coefficients_!I$2)/INDEX(_coefficients_!I$7:I$9,MATCH('Score Dashboard'!$B$1,_coefficients_!$A$7:$A$9,0))</f>
        <v>-2.9936736341625081E-2</v>
      </c>
      <c r="J91">
        <f>(1-_raw_predictions_!$M91*'Score Dashboard'!$B$2) * _raw_predictions_!K91/_coefficients_!M$2 * (_raw_predictions_!L91-_coefficients_!J$2)/INDEX(_coefficients_!J$7:J$9,MATCH('Score Dashboard'!$B$1,_coefficients_!$A$7:$A$9,0))</f>
        <v>-2.4074447024860772E-2</v>
      </c>
      <c r="K91">
        <f t="shared" si="1"/>
        <v>-3.2266149899299221</v>
      </c>
    </row>
    <row r="92" spans="1:11">
      <c r="A92" t="str">
        <f>_raw_predictions_!A92</f>
        <v>Luka Doncic</v>
      </c>
      <c r="B92">
        <f>(_raw_predictions_!B92*(1-_raw_predictions_!$M92*'Score Dashboard'!$B$2) + 'Score Dashboard'!$B$2*_raw_predictions_!$M92*_coefficients_!B$12- _coefficients_!B$2)/INDEX(_coefficients_!B$7:B$9,MATCH('Score Dashboard'!$B$1,_coefficients_!$A$7:$A$9,0))</f>
        <v>1.2933805945556569</v>
      </c>
      <c r="C92">
        <f>(_raw_predictions_!C92*(1-_raw_predictions_!$M92*'Score Dashboard'!$B$2) + 'Score Dashboard'!$B$2*_raw_predictions_!$M92*_coefficients_!C$12- _coefficients_!C$2)/INDEX(_coefficients_!C$7:C$9,MATCH('Score Dashboard'!$B$1,_coefficients_!$A$7:$A$9,0))</f>
        <v>0.47791554162283656</v>
      </c>
      <c r="D92">
        <f>(_raw_predictions_!D92*(1-_raw_predictions_!$M92*'Score Dashboard'!$B$2) + 'Score Dashboard'!$B$2*_raw_predictions_!$M92*_coefficients_!D$12- _coefficients_!D$2)/INDEX(_coefficients_!D$7:D$9,MATCH('Score Dashboard'!$B$1,_coefficients_!$A$7:$A$9,0))</f>
        <v>1.3200642750979583</v>
      </c>
      <c r="E92">
        <f>(_raw_predictions_!E92*(1-_raw_predictions_!$M92*'Score Dashboard'!$B$2) + 'Score Dashboard'!$B$2*_raw_predictions_!$M92*_coefficients_!E$12- _coefficients_!E$2)/INDEX(_coefficients_!E$7:E$9,MATCH('Score Dashboard'!$B$1,_coefficients_!$A$7:$A$9,0))</f>
        <v>0.34617518726031915</v>
      </c>
      <c r="F92">
        <f>(_raw_predictions_!F92*(1-_raw_predictions_!$M92*'Score Dashboard'!$B$2) + 'Score Dashboard'!$B$2*_raw_predictions_!$M92*_coefficients_!F$12- _coefficients_!F$2)/INDEX(_coefficients_!F$7:F$9,MATCH('Score Dashboard'!$B$1,_coefficients_!$A$7:$A$9,0))</f>
        <v>-0.17221408868253926</v>
      </c>
      <c r="G92">
        <f>(_raw_predictions_!G92*(1-_raw_predictions_!$M92*'Score Dashboard'!$B$2) + 'Score Dashboard'!$B$2*_raw_predictions_!$M92*_coefficients_!G$12- _coefficients_!G$2)/INDEX(_coefficients_!G$7:G$9,MATCH('Score Dashboard'!$B$1,_coefficients_!$A$7:$A$9,0))</f>
        <v>0.87671522108996713</v>
      </c>
      <c r="H92">
        <f>(_coefficients_!H$2 - _raw_predictions_!H92*(1-_raw_predictions_!$M92*'Score Dashboard'!$B$2) - _raw_predictions_!$M92*'Score Dashboard'!$B$2*_coefficients_!H$12)/INDEX(_coefficients_!H$7:H$9,MATCH('Score Dashboard'!$B$1,_coefficients_!$A$7:$A$9,0))</f>
        <v>-1.2423101758323341</v>
      </c>
      <c r="I92">
        <f>(1-_raw_predictions_!$M92*'Score Dashboard'!$B$2) * _raw_predictions_!I92/_coefficients_!L$2 * (_raw_predictions_!J92-_coefficients_!I$2)/INDEX(_coefficients_!I$7:I$9,MATCH('Score Dashboard'!$B$1,_coefficients_!$A$7:$A$9,0))</f>
        <v>-0.81981867617038795</v>
      </c>
      <c r="J92">
        <f>(1-_raw_predictions_!$M92*'Score Dashboard'!$B$2) * _raw_predictions_!K92/_coefficients_!M$2 * (_raw_predictions_!L92-_coefficients_!J$2)/INDEX(_coefficients_!J$7:J$9,MATCH('Score Dashboard'!$B$1,_coefficients_!$A$7:$A$9,0))</f>
        <v>-8.5594380802561557E-2</v>
      </c>
      <c r="K92">
        <f t="shared" si="1"/>
        <v>1.9943134981389148</v>
      </c>
    </row>
    <row r="93" spans="1:11">
      <c r="A93" t="str">
        <f>_raw_predictions_!A93</f>
        <v>Keon Johnson</v>
      </c>
      <c r="B93">
        <f>(_raw_predictions_!B93*(1-_raw_predictions_!$M93*'Score Dashboard'!$B$2) + 'Score Dashboard'!$B$2*_raw_predictions_!$M93*_coefficients_!B$12- _coefficients_!B$2)/INDEX(_coefficients_!B$7:B$9,MATCH('Score Dashboard'!$B$1,_coefficients_!$A$7:$A$9,0))</f>
        <v>-0.85620713258031511</v>
      </c>
      <c r="C93">
        <f>(_raw_predictions_!C93*(1-_raw_predictions_!$M93*'Score Dashboard'!$B$2) + 'Score Dashboard'!$B$2*_raw_predictions_!$M93*_coefficients_!C$12- _coefficients_!C$2)/INDEX(_coefficients_!C$7:C$9,MATCH('Score Dashboard'!$B$1,_coefficients_!$A$7:$A$9,0))</f>
        <v>-0.87172304389859534</v>
      </c>
      <c r="D93">
        <f>(_raw_predictions_!D93*(1-_raw_predictions_!$M93*'Score Dashboard'!$B$2) + 'Score Dashboard'!$B$2*_raw_predictions_!$M93*_coefficients_!D$12- _coefficients_!D$2)/INDEX(_coefficients_!D$7:D$9,MATCH('Score Dashboard'!$B$1,_coefficients_!$A$7:$A$9,0))</f>
        <v>-0.62284726106730082</v>
      </c>
      <c r="E93">
        <f>(_raw_predictions_!E93*(1-_raw_predictions_!$M93*'Score Dashboard'!$B$2) + 'Score Dashboard'!$B$2*_raw_predictions_!$M93*_coefficients_!E$12- _coefficients_!E$2)/INDEX(_coefficients_!E$7:E$9,MATCH('Score Dashboard'!$B$1,_coefficients_!$A$7:$A$9,0))</f>
        <v>-0.41747263863494777</v>
      </c>
      <c r="F93">
        <f>(_raw_predictions_!F93*(1-_raw_predictions_!$M93*'Score Dashboard'!$B$2) + 'Score Dashboard'!$B$2*_raw_predictions_!$M93*_coefficients_!F$12- _coefficients_!F$2)/INDEX(_coefficients_!F$7:F$9,MATCH('Score Dashboard'!$B$1,_coefficients_!$A$7:$A$9,0))</f>
        <v>-0.50541856853885181</v>
      </c>
      <c r="G93">
        <f>(_raw_predictions_!G93*(1-_raw_predictions_!$M93*'Score Dashboard'!$B$2) + 'Score Dashboard'!$B$2*_raw_predictions_!$M93*_coefficients_!G$12- _coefficients_!G$2)/INDEX(_coefficients_!G$7:G$9,MATCH('Score Dashboard'!$B$1,_coefficients_!$A$7:$A$9,0))</f>
        <v>-0.3483391861440131</v>
      </c>
      <c r="H93">
        <f>(_coefficients_!H$2 - _raw_predictions_!H93*(1-_raw_predictions_!$M93*'Score Dashboard'!$B$2) - _raw_predictions_!$M93*'Score Dashboard'!$B$2*_coefficients_!H$12)/INDEX(_coefficients_!H$7:H$9,MATCH('Score Dashboard'!$B$1,_coefficients_!$A$7:$A$9,0))</f>
        <v>0.57694199314640626</v>
      </c>
      <c r="I93">
        <f>(1-_raw_predictions_!$M93*'Score Dashboard'!$B$2) * _raw_predictions_!I93/_coefficients_!L$2 * (_raw_predictions_!J93-_coefficients_!I$2)/INDEX(_coefficients_!I$7:I$9,MATCH('Score Dashboard'!$B$1,_coefficients_!$A$7:$A$9,0))</f>
        <v>-5.5904507134019753E-2</v>
      </c>
      <c r="J93">
        <f>(1-_raw_predictions_!$M93*'Score Dashboard'!$B$2) * _raw_predictions_!K93/_coefficients_!M$2 * (_raw_predictions_!L93-_coefficients_!J$2)/INDEX(_coefficients_!J$7:J$9,MATCH('Score Dashboard'!$B$1,_coefficients_!$A$7:$A$9,0))</f>
        <v>-0.16175191109400616</v>
      </c>
      <c r="K93">
        <f t="shared" si="1"/>
        <v>-3.2627222559456435</v>
      </c>
    </row>
    <row r="94" spans="1:11">
      <c r="A94" t="str">
        <f>_raw_predictions_!A94</f>
        <v>Kevin Durant</v>
      </c>
      <c r="B94">
        <f>(_raw_predictions_!B94*(1-_raw_predictions_!$M94*'Score Dashboard'!$B$2) + 'Score Dashboard'!$B$2*_raw_predictions_!$M94*_coefficients_!B$12- _coefficients_!B$2)/INDEX(_coefficients_!B$7:B$9,MATCH('Score Dashboard'!$B$1,_coefficients_!$A$7:$A$9,0))</f>
        <v>1.0038708934986265</v>
      </c>
      <c r="C94">
        <f>(_raw_predictions_!C94*(1-_raw_predictions_!$M94*'Score Dashboard'!$B$2) + 'Score Dashboard'!$B$2*_raw_predictions_!$M94*_coefficients_!C$12- _coefficients_!C$2)/INDEX(_coefficients_!C$7:C$9,MATCH('Score Dashboard'!$B$1,_coefficients_!$A$7:$A$9,0))</f>
        <v>0.21412639583500639</v>
      </c>
      <c r="D94">
        <f>(_raw_predictions_!D94*(1-_raw_predictions_!$M94*'Score Dashboard'!$B$2) + 'Score Dashboard'!$B$2*_raw_predictions_!$M94*_coefficients_!D$12- _coefficients_!D$2)/INDEX(_coefficients_!D$7:D$9,MATCH('Score Dashboard'!$B$1,_coefficients_!$A$7:$A$9,0))</f>
        <v>0.47353943966598933</v>
      </c>
      <c r="E94">
        <f>(_raw_predictions_!E94*(1-_raw_predictions_!$M94*'Score Dashboard'!$B$2) + 'Score Dashboard'!$B$2*_raw_predictions_!$M94*_coefficients_!E$12- _coefficients_!E$2)/INDEX(_coefficients_!E$7:E$9,MATCH('Score Dashboard'!$B$1,_coefficients_!$A$7:$A$9,0))</f>
        <v>-0.24221618889698118</v>
      </c>
      <c r="F94">
        <f>(_raw_predictions_!F94*(1-_raw_predictions_!$M94*'Score Dashboard'!$B$2) + 'Score Dashboard'!$B$2*_raw_predictions_!$M94*_coefficients_!F$12- _coefficients_!F$2)/INDEX(_coefficients_!F$7:F$9,MATCH('Score Dashboard'!$B$1,_coefficients_!$A$7:$A$9,0))</f>
        <v>0.87453664500713479</v>
      </c>
      <c r="G94">
        <f>(_raw_predictions_!G94*(1-_raw_predictions_!$M94*'Score Dashboard'!$B$2) + 'Score Dashboard'!$B$2*_raw_predictions_!$M94*_coefficients_!G$12- _coefficients_!G$2)/INDEX(_coefficients_!G$7:G$9,MATCH('Score Dashboard'!$B$1,_coefficients_!$A$7:$A$9,0))</f>
        <v>0.25550160383769094</v>
      </c>
      <c r="H94">
        <f>(_coefficients_!H$2 - _raw_predictions_!H94*(1-_raw_predictions_!$M94*'Score Dashboard'!$B$2) - _raw_predictions_!$M94*'Score Dashboard'!$B$2*_coefficients_!H$12)/INDEX(_coefficients_!H$7:H$9,MATCH('Score Dashboard'!$B$1,_coefficients_!$A$7:$A$9,0))</f>
        <v>-0.86418416211490623</v>
      </c>
      <c r="I94">
        <f>(1-_raw_predictions_!$M94*'Score Dashboard'!$B$2) * _raw_predictions_!I94/_coefficients_!L$2 * (_raw_predictions_!J94-_coefficients_!I$2)/INDEX(_coefficients_!I$7:I$9,MATCH('Score Dashboard'!$B$1,_coefficients_!$A$7:$A$9,0))</f>
        <v>0.65561747008880655</v>
      </c>
      <c r="J94">
        <f>(1-_raw_predictions_!$M94*'Score Dashboard'!$B$2) * _raw_predictions_!K94/_coefficients_!M$2 * (_raw_predictions_!L94-_coefficients_!J$2)/INDEX(_coefficients_!J$7:J$9,MATCH('Score Dashboard'!$B$1,_coefficients_!$A$7:$A$9,0))</f>
        <v>0.62792047562737741</v>
      </c>
      <c r="K94">
        <f t="shared" si="1"/>
        <v>2.9987125725487442</v>
      </c>
    </row>
    <row r="95" spans="1:11">
      <c r="A95" t="str">
        <f>_raw_predictions_!A95</f>
        <v>Lonnie Walker IV</v>
      </c>
      <c r="B95">
        <f>(_raw_predictions_!B95*(1-_raw_predictions_!$M95*'Score Dashboard'!$B$2) + 'Score Dashboard'!$B$2*_raw_predictions_!$M95*_coefficients_!B$12- _coefficients_!B$2)/INDEX(_coefficients_!B$7:B$9,MATCH('Score Dashboard'!$B$1,_coefficients_!$A$7:$A$9,0))</f>
        <v>-0.47872106241592077</v>
      </c>
      <c r="C95">
        <f>(_raw_predictions_!C95*(1-_raw_predictions_!$M95*'Score Dashboard'!$B$2) + 'Score Dashboard'!$B$2*_raw_predictions_!$M95*_coefficients_!C$12- _coefficients_!C$2)/INDEX(_coefficients_!C$7:C$9,MATCH('Score Dashboard'!$B$1,_coefficients_!$A$7:$A$9,0))</f>
        <v>-0.84440835789734825</v>
      </c>
      <c r="D95">
        <f>(_raw_predictions_!D95*(1-_raw_predictions_!$M95*'Score Dashboard'!$B$2) + 'Score Dashboard'!$B$2*_raw_predictions_!$M95*_coefficients_!D$12- _coefficients_!D$2)/INDEX(_coefficients_!D$7:D$9,MATCH('Score Dashboard'!$B$1,_coefficients_!$A$7:$A$9,0))</f>
        <v>-0.70379036468998324</v>
      </c>
      <c r="E95">
        <f>(_raw_predictions_!E95*(1-_raw_predictions_!$M95*'Score Dashboard'!$B$2) + 'Score Dashboard'!$B$2*_raw_predictions_!$M95*_coefficients_!E$12- _coefficients_!E$2)/INDEX(_coefficients_!E$7:E$9,MATCH('Score Dashboard'!$B$1,_coefficients_!$A$7:$A$9,0))</f>
        <v>-0.45290023321585571</v>
      </c>
      <c r="F95">
        <f>(_raw_predictions_!F95*(1-_raw_predictions_!$M95*'Score Dashboard'!$B$2) + 'Score Dashboard'!$B$2*_raw_predictions_!$M95*_coefficients_!F$12- _coefficients_!F$2)/INDEX(_coefficients_!F$7:F$9,MATCH('Score Dashboard'!$B$1,_coefficients_!$A$7:$A$9,0))</f>
        <v>-0.42729790344066426</v>
      </c>
      <c r="G95">
        <f>(_raw_predictions_!G95*(1-_raw_predictions_!$M95*'Score Dashboard'!$B$2) + 'Score Dashboard'!$B$2*_raw_predictions_!$M95*_coefficients_!G$12- _coefficients_!G$2)/INDEX(_coefficients_!G$7:G$9,MATCH('Score Dashboard'!$B$1,_coefficients_!$A$7:$A$9,0))</f>
        <v>-6.5144743034378241E-2</v>
      </c>
      <c r="H95">
        <f>(_coefficients_!H$2 - _raw_predictions_!H95*(1-_raw_predictions_!$M95*'Score Dashboard'!$B$2) - _raw_predictions_!$M95*'Score Dashboard'!$B$2*_coefficients_!H$12)/INDEX(_coefficients_!H$7:H$9,MATCH('Score Dashboard'!$B$1,_coefficients_!$A$7:$A$9,0))</f>
        <v>0.62297319782410621</v>
      </c>
      <c r="I95">
        <f>(1-_raw_predictions_!$M95*'Score Dashboard'!$B$2) * _raw_predictions_!I95/_coefficients_!L$2 * (_raw_predictions_!J95-_coefficients_!I$2)/INDEX(_coefficients_!I$7:I$9,MATCH('Score Dashboard'!$B$1,_coefficients_!$A$7:$A$9,0))</f>
        <v>8.2430458769862297E-2</v>
      </c>
      <c r="J95">
        <f>(1-_raw_predictions_!$M95*'Score Dashboard'!$B$2) * _raw_predictions_!K95/_coefficients_!M$2 * (_raw_predictions_!L95-_coefficients_!J$2)/INDEX(_coefficients_!J$7:J$9,MATCH('Score Dashboard'!$B$1,_coefficients_!$A$7:$A$9,0))</f>
        <v>-0.31613007308388713</v>
      </c>
      <c r="K95">
        <f t="shared" si="1"/>
        <v>-2.5829890811840688</v>
      </c>
    </row>
    <row r="96" spans="1:11">
      <c r="A96" t="str">
        <f>_raw_predictions_!A96</f>
        <v>Lindy Waters III</v>
      </c>
      <c r="B96">
        <f>(_raw_predictions_!B96*(1-_raw_predictions_!$M96*'Score Dashboard'!$B$2) + 'Score Dashboard'!$B$2*_raw_predictions_!$M96*_coefficients_!B$12- _coefficients_!B$2)/INDEX(_coefficients_!B$7:B$9,MATCH('Score Dashboard'!$B$1,_coefficients_!$A$7:$A$9,0))</f>
        <v>-0.91837566360630352</v>
      </c>
      <c r="C96">
        <f>(_raw_predictions_!C96*(1-_raw_predictions_!$M96*'Score Dashboard'!$B$2) + 'Score Dashboard'!$B$2*_raw_predictions_!$M96*_coefficients_!C$12- _coefficients_!C$2)/INDEX(_coefficients_!C$7:C$9,MATCH('Score Dashboard'!$B$1,_coefficients_!$A$7:$A$9,0))</f>
        <v>-0.79295924146871266</v>
      </c>
      <c r="D96">
        <f>(_raw_predictions_!D96*(1-_raw_predictions_!$M96*'Score Dashboard'!$B$2) + 'Score Dashboard'!$B$2*_raw_predictions_!$M96*_coefficients_!D$12- _coefficients_!D$2)/INDEX(_coefficients_!D$7:D$9,MATCH('Score Dashboard'!$B$1,_coefficients_!$A$7:$A$9,0))</f>
        <v>-0.78859593681017182</v>
      </c>
      <c r="E96">
        <f>(_raw_predictions_!E96*(1-_raw_predictions_!$M96*'Score Dashboard'!$B$2) + 'Score Dashboard'!$B$2*_raw_predictions_!$M96*_coefficients_!E$12- _coefficients_!E$2)/INDEX(_coefficients_!E$7:E$9,MATCH('Score Dashboard'!$B$1,_coefficients_!$A$7:$A$9,0))</f>
        <v>-0.5105836265103576</v>
      </c>
      <c r="F96">
        <f>(_raw_predictions_!F96*(1-_raw_predictions_!$M96*'Score Dashboard'!$B$2) + 'Score Dashboard'!$B$2*_raw_predictions_!$M96*_coefficients_!F$12- _coefficients_!F$2)/INDEX(_coefficients_!F$7:F$9,MATCH('Score Dashboard'!$B$1,_coefficients_!$A$7:$A$9,0))</f>
        <v>-0.45591712717609006</v>
      </c>
      <c r="G96">
        <f>(_raw_predictions_!G96*(1-_raw_predictions_!$M96*'Score Dashboard'!$B$2) + 'Score Dashboard'!$B$2*_raw_predictions_!$M96*_coefficients_!G$12- _coefficients_!G$2)/INDEX(_coefficients_!G$7:G$9,MATCH('Score Dashboard'!$B$1,_coefficients_!$A$7:$A$9,0))</f>
        <v>-0.16406774442397534</v>
      </c>
      <c r="H96">
        <f>(_coefficients_!H$2 - _raw_predictions_!H96*(1-_raw_predictions_!$M96*'Score Dashboard'!$B$2) - _raw_predictions_!$M96*'Score Dashboard'!$B$2*_coefficients_!H$12)/INDEX(_coefficients_!H$7:H$9,MATCH('Score Dashboard'!$B$1,_coefficients_!$A$7:$A$9,0))</f>
        <v>0.85583761348579335</v>
      </c>
      <c r="I96">
        <f>(1-_raw_predictions_!$M96*'Score Dashboard'!$B$2) * _raw_predictions_!I96/_coefficients_!L$2 * (_raw_predictions_!J96-_coefficients_!I$2)/INDEX(_coefficients_!I$7:I$9,MATCH('Score Dashboard'!$B$1,_coefficients_!$A$7:$A$9,0))</f>
        <v>5.2894943598863452E-3</v>
      </c>
      <c r="J96">
        <f>(1-_raw_predictions_!$M96*'Score Dashboard'!$B$2) * _raw_predictions_!K96/_coefficients_!M$2 * (_raw_predictions_!L96-_coefficients_!J$2)/INDEX(_coefficients_!J$7:J$9,MATCH('Score Dashboard'!$B$1,_coefficients_!$A$7:$A$9,0))</f>
        <v>-0.18977824311549613</v>
      </c>
      <c r="K96">
        <f t="shared" si="1"/>
        <v>-2.9591504752654281</v>
      </c>
    </row>
    <row r="97" spans="1:11">
      <c r="A97" t="str">
        <f>_raw_predictions_!A97</f>
        <v>Leandro Bolmaro</v>
      </c>
      <c r="B97">
        <f>(_raw_predictions_!B97*(1-_raw_predictions_!$M97*'Score Dashboard'!$B$2) + 'Score Dashboard'!$B$2*_raw_predictions_!$M97*_coefficients_!B$12- _coefficients_!B$2)/INDEX(_coefficients_!B$7:B$9,MATCH('Score Dashboard'!$B$1,_coefficients_!$A$7:$A$9,0))</f>
        <v>-0.9361769949441251</v>
      </c>
      <c r="C97">
        <f>(_raw_predictions_!C97*(1-_raw_predictions_!$M97*'Score Dashboard'!$B$2) + 'Score Dashboard'!$B$2*_raw_predictions_!$M97*_coefficients_!C$12- _coefficients_!C$2)/INDEX(_coefficients_!C$7:C$9,MATCH('Score Dashboard'!$B$1,_coefficients_!$A$7:$A$9,0))</f>
        <v>-0.88377337024400937</v>
      </c>
      <c r="D97">
        <f>(_raw_predictions_!D97*(1-_raw_predictions_!$M97*'Score Dashboard'!$B$2) + 'Score Dashboard'!$B$2*_raw_predictions_!$M97*_coefficients_!D$12- _coefficients_!D$2)/INDEX(_coefficients_!D$7:D$9,MATCH('Score Dashboard'!$B$1,_coefficients_!$A$7:$A$9,0))</f>
        <v>-0.76982718242949921</v>
      </c>
      <c r="E97">
        <f>(_raw_predictions_!E97*(1-_raw_predictions_!$M97*'Score Dashboard'!$B$2) + 'Score Dashboard'!$B$2*_raw_predictions_!$M97*_coefficients_!E$12- _coefficients_!E$2)/INDEX(_coefficients_!E$7:E$9,MATCH('Score Dashboard'!$B$1,_coefficients_!$A$7:$A$9,0))</f>
        <v>-0.58347551519354834</v>
      </c>
      <c r="F97">
        <f>(_raw_predictions_!F97*(1-_raw_predictions_!$M97*'Score Dashboard'!$B$2) + 'Score Dashboard'!$B$2*_raw_predictions_!$M97*_coefficients_!F$12- _coefficients_!F$2)/INDEX(_coefficients_!F$7:F$9,MATCH('Score Dashboard'!$B$1,_coefficients_!$A$7:$A$9,0))</f>
        <v>-0.52142788010758223</v>
      </c>
      <c r="G97">
        <f>(_raw_predictions_!G97*(1-_raw_predictions_!$M97*'Score Dashboard'!$B$2) + 'Score Dashboard'!$B$2*_raw_predictions_!$M97*_coefficients_!G$12- _coefficients_!G$2)/INDEX(_coefficients_!G$7:G$9,MATCH('Score Dashboard'!$B$1,_coefficients_!$A$7:$A$9,0))</f>
        <v>-0.65963616329738739</v>
      </c>
      <c r="H97">
        <f>(_coefficients_!H$2 - _raw_predictions_!H97*(1-_raw_predictions_!$M97*'Score Dashboard'!$B$2) - _raw_predictions_!$M97*'Score Dashboard'!$B$2*_coefficients_!H$12)/INDEX(_coefficients_!H$7:H$9,MATCH('Score Dashboard'!$B$1,_coefficients_!$A$7:$A$9,0))</f>
        <v>0.73862723704888833</v>
      </c>
      <c r="I97">
        <f>(1-_raw_predictions_!$M97*'Score Dashboard'!$B$2) * _raw_predictions_!I97/_coefficients_!L$2 * (_raw_predictions_!J97-_coefficients_!I$2)/INDEX(_coefficients_!I$7:I$9,MATCH('Score Dashboard'!$B$1,_coefficients_!$A$7:$A$9,0))</f>
        <v>-2.2039184991295549E-2</v>
      </c>
      <c r="J97">
        <f>(1-_raw_predictions_!$M97*'Score Dashboard'!$B$2) * _raw_predictions_!K97/_coefficients_!M$2 * (_raw_predictions_!L97-_coefficients_!J$2)/INDEX(_coefficients_!J$7:J$9,MATCH('Score Dashboard'!$B$1,_coefficients_!$A$7:$A$9,0))</f>
        <v>-8.2227989354083902E-2</v>
      </c>
      <c r="K97">
        <f t="shared" si="1"/>
        <v>-3.7199570435126428</v>
      </c>
    </row>
    <row r="98" spans="1:11">
      <c r="A98" t="str">
        <f>_raw_predictions_!A98</f>
        <v>LeBron James</v>
      </c>
      <c r="B98">
        <f>(_raw_predictions_!B98*(1-_raw_predictions_!$M98*'Score Dashboard'!$B$2) + 'Score Dashboard'!$B$2*_raw_predictions_!$M98*_coefficients_!B$12- _coefficients_!B$2)/INDEX(_coefficients_!B$7:B$9,MATCH('Score Dashboard'!$B$1,_coefficients_!$A$7:$A$9,0))</f>
        <v>0.7191965008767276</v>
      </c>
      <c r="C98">
        <f>(_raw_predictions_!C98*(1-_raw_predictions_!$M98*'Score Dashboard'!$B$2) + 'Score Dashboard'!$B$2*_raw_predictions_!$M98*_coefficients_!C$12- _coefficients_!C$2)/INDEX(_coefficients_!C$7:C$9,MATCH('Score Dashboard'!$B$1,_coefficients_!$A$7:$A$9,0))</f>
        <v>0.38941008160237844</v>
      </c>
      <c r="D98">
        <f>(_raw_predictions_!D98*(1-_raw_predictions_!$M98*'Score Dashboard'!$B$2) + 'Score Dashboard'!$B$2*_raw_predictions_!$M98*_coefficients_!D$12- _coefficients_!D$2)/INDEX(_coefficients_!D$7:D$9,MATCH('Score Dashboard'!$B$1,_coefficients_!$A$7:$A$9,0))</f>
        <v>0.61117023088140066</v>
      </c>
      <c r="E98">
        <f>(_raw_predictions_!E98*(1-_raw_predictions_!$M98*'Score Dashboard'!$B$2) + 'Score Dashboard'!$B$2*_raw_predictions_!$M98*_coefficients_!E$12- _coefficients_!E$2)/INDEX(_coefficients_!E$7:E$9,MATCH('Score Dashboard'!$B$1,_coefficients_!$A$7:$A$9,0))</f>
        <v>-0.11953961145037553</v>
      </c>
      <c r="F98">
        <f>(_raw_predictions_!F98*(1-_raw_predictions_!$M98*'Score Dashboard'!$B$2) + 'Score Dashboard'!$B$2*_raw_predictions_!$M98*_coefficients_!F$12- _coefficients_!F$2)/INDEX(_coefficients_!F$7:F$9,MATCH('Score Dashboard'!$B$1,_coefficients_!$A$7:$A$9,0))</f>
        <v>-0.1124050860038031</v>
      </c>
      <c r="G98">
        <f>(_raw_predictions_!G98*(1-_raw_predictions_!$M98*'Score Dashboard'!$B$2) + 'Score Dashboard'!$B$2*_raw_predictions_!$M98*_coefficients_!G$12- _coefficients_!G$2)/INDEX(_coefficients_!G$7:G$9,MATCH('Score Dashboard'!$B$1,_coefficients_!$A$7:$A$9,0))</f>
        <v>0.19446125378590914</v>
      </c>
      <c r="H98">
        <f>(_coefficients_!H$2 - _raw_predictions_!H98*(1-_raw_predictions_!$M98*'Score Dashboard'!$B$2) - _raw_predictions_!$M98*'Score Dashboard'!$B$2*_coefficients_!H$12)/INDEX(_coefficients_!H$7:H$9,MATCH('Score Dashboard'!$B$1,_coefficients_!$A$7:$A$9,0))</f>
        <v>-0.61655216349402164</v>
      </c>
      <c r="I98">
        <f>(1-_raw_predictions_!$M98*'Score Dashboard'!$B$2) * _raw_predictions_!I98/_coefficients_!L$2 * (_raw_predictions_!J98-_coefficients_!I$2)/INDEX(_coefficients_!I$7:I$9,MATCH('Score Dashboard'!$B$1,_coefficients_!$A$7:$A$9,0))</f>
        <v>-0.31682048158507065</v>
      </c>
      <c r="J98">
        <f>(1-_raw_predictions_!$M98*'Score Dashboard'!$B$2) * _raw_predictions_!K98/_coefficients_!M$2 * (_raw_predictions_!L98-_coefficients_!J$2)/INDEX(_coefficients_!J$7:J$9,MATCH('Score Dashboard'!$B$1,_coefficients_!$A$7:$A$9,0))</f>
        <v>0.14850110786758117</v>
      </c>
      <c r="K98">
        <f t="shared" si="1"/>
        <v>0.89742183248072627</v>
      </c>
    </row>
    <row r="99" spans="1:11">
      <c r="A99" t="str">
        <f>_raw_predictions_!A99</f>
        <v>Lauri Markkanen</v>
      </c>
      <c r="B99">
        <f>(_raw_predictions_!B99*(1-_raw_predictions_!$M99*'Score Dashboard'!$B$2) + 'Score Dashboard'!$B$2*_raw_predictions_!$M99*_coefficients_!B$12- _coefficients_!B$2)/INDEX(_coefficients_!B$7:B$9,MATCH('Score Dashboard'!$B$1,_coefficients_!$A$7:$A$9,0))</f>
        <v>0.52300282478182414</v>
      </c>
      <c r="C99">
        <f>(_raw_predictions_!C99*(1-_raw_predictions_!$M99*'Score Dashboard'!$B$2) + 'Score Dashboard'!$B$2*_raw_predictions_!$M99*_coefficients_!C$12- _coefficients_!C$2)/INDEX(_coefficients_!C$7:C$9,MATCH('Score Dashboard'!$B$1,_coefficients_!$A$7:$A$9,0))</f>
        <v>0.35721422258503616</v>
      </c>
      <c r="D99">
        <f>(_raw_predictions_!D99*(1-_raw_predictions_!$M99*'Score Dashboard'!$B$2) + 'Score Dashboard'!$B$2*_raw_predictions_!$M99*_coefficients_!D$12- _coefficients_!D$2)/INDEX(_coefficients_!D$7:D$9,MATCH('Score Dashboard'!$B$1,_coefficients_!$A$7:$A$9,0))</f>
        <v>-0.46089760042048522</v>
      </c>
      <c r="E99">
        <f>(_raw_predictions_!E99*(1-_raw_predictions_!$M99*'Score Dashboard'!$B$2) + 'Score Dashboard'!$B$2*_raw_predictions_!$M99*_coefficients_!E$12- _coefficients_!E$2)/INDEX(_coefficients_!E$7:E$9,MATCH('Score Dashboard'!$B$1,_coefficients_!$A$7:$A$9,0))</f>
        <v>-0.28394102883508726</v>
      </c>
      <c r="F99">
        <f>(_raw_predictions_!F99*(1-_raw_predictions_!$M99*'Score Dashboard'!$B$2) + 'Score Dashboard'!$B$2*_raw_predictions_!$M99*_coefficients_!F$12- _coefficients_!F$2)/INDEX(_coefficients_!F$7:F$9,MATCH('Score Dashboard'!$B$1,_coefficients_!$A$7:$A$9,0))</f>
        <v>-0.14531095474186956</v>
      </c>
      <c r="G99">
        <f>(_raw_predictions_!G99*(1-_raw_predictions_!$M99*'Score Dashboard'!$B$2) + 'Score Dashboard'!$B$2*_raw_predictions_!$M99*_coefficients_!G$12- _coefficients_!G$2)/INDEX(_coefficients_!G$7:G$9,MATCH('Score Dashboard'!$B$1,_coefficients_!$A$7:$A$9,0))</f>
        <v>0.63967466044508292</v>
      </c>
      <c r="H99">
        <f>(_coefficients_!H$2 - _raw_predictions_!H99*(1-_raw_predictions_!$M99*'Score Dashboard'!$B$2) - _raw_predictions_!$M99*'Score Dashboard'!$B$2*_coefficients_!H$12)/INDEX(_coefficients_!H$7:H$9,MATCH('Score Dashboard'!$B$1,_coefficients_!$A$7:$A$9,0))</f>
        <v>5.1081510155998981E-2</v>
      </c>
      <c r="I99">
        <f>(1-_raw_predictions_!$M99*'Score Dashboard'!$B$2) * _raw_predictions_!I99/_coefficients_!L$2 * (_raw_predictions_!J99-_coefficients_!I$2)/INDEX(_coefficients_!I$7:I$9,MATCH('Score Dashboard'!$B$1,_coefficients_!$A$7:$A$9,0))</f>
        <v>0.40067140972940146</v>
      </c>
      <c r="J99">
        <f>(1-_raw_predictions_!$M99*'Score Dashboard'!$B$2) * _raw_predictions_!K99/_coefficients_!M$2 * (_raw_predictions_!L99-_coefficients_!J$2)/INDEX(_coefficients_!J$7:J$9,MATCH('Score Dashboard'!$B$1,_coefficients_!$A$7:$A$9,0))</f>
        <v>-7.0426717454041526E-2</v>
      </c>
      <c r="K99">
        <f t="shared" si="1"/>
        <v>1.01106832624586</v>
      </c>
    </row>
    <row r="100" spans="1:11">
      <c r="A100" t="str">
        <f>_raw_predictions_!A100</f>
        <v>Larry Nance Jr.</v>
      </c>
      <c r="B100">
        <f>(_raw_predictions_!B100*(1-_raw_predictions_!$M100*'Score Dashboard'!$B$2) + 'Score Dashboard'!$B$2*_raw_predictions_!$M100*_coefficients_!B$12- _coefficients_!B$2)/INDEX(_coefficients_!B$7:B$9,MATCH('Score Dashboard'!$B$1,_coefficients_!$A$7:$A$9,0))</f>
        <v>-0.84079795081692998</v>
      </c>
      <c r="C100">
        <f>(_raw_predictions_!C100*(1-_raw_predictions_!$M100*'Score Dashboard'!$B$2) + 'Score Dashboard'!$B$2*_raw_predictions_!$M100*_coefficients_!C$12- _coefficients_!C$2)/INDEX(_coefficients_!C$7:C$9,MATCH('Score Dashboard'!$B$1,_coefficients_!$A$7:$A$9,0))</f>
        <v>-0.10355612866167591</v>
      </c>
      <c r="D100">
        <f>(_raw_predictions_!D100*(1-_raw_predictions_!$M100*'Score Dashboard'!$B$2) + 'Score Dashboard'!$B$2*_raw_predictions_!$M100*_coefficients_!D$12- _coefficients_!D$2)/INDEX(_coefficients_!D$7:D$9,MATCH('Score Dashboard'!$B$1,_coefficients_!$A$7:$A$9,0))</f>
        <v>-0.59738710412170681</v>
      </c>
      <c r="E100">
        <f>(_raw_predictions_!E100*(1-_raw_predictions_!$M100*'Score Dashboard'!$B$2) + 'Score Dashboard'!$B$2*_raw_predictions_!$M100*_coefficients_!E$12- _coefficients_!E$2)/INDEX(_coefficients_!E$7:E$9,MATCH('Score Dashboard'!$B$1,_coefficients_!$A$7:$A$9,0))</f>
        <v>-6.3452788576903132E-2</v>
      </c>
      <c r="F100">
        <f>(_raw_predictions_!F100*(1-_raw_predictions_!$M100*'Score Dashboard'!$B$2) + 'Score Dashboard'!$B$2*_raw_predictions_!$M100*_coefficients_!F$12- _coefficients_!F$2)/INDEX(_coefficients_!F$7:F$9,MATCH('Score Dashboard'!$B$1,_coefficients_!$A$7:$A$9,0))</f>
        <v>-0.23285656145915754</v>
      </c>
      <c r="G100">
        <f>(_raw_predictions_!G100*(1-_raw_predictions_!$M100*'Score Dashboard'!$B$2) + 'Score Dashboard'!$B$2*_raw_predictions_!$M100*_coefficients_!G$12- _coefficients_!G$2)/INDEX(_coefficients_!G$7:G$9,MATCH('Score Dashboard'!$B$1,_coefficients_!$A$7:$A$9,0))</f>
        <v>-0.75845840220051608</v>
      </c>
      <c r="H100">
        <f>(_coefficients_!H$2 - _raw_predictions_!H100*(1-_raw_predictions_!$M100*'Score Dashboard'!$B$2) - _raw_predictions_!$M100*'Score Dashboard'!$B$2*_coefficients_!H$12)/INDEX(_coefficients_!H$7:H$9,MATCH('Score Dashboard'!$B$1,_coefficients_!$A$7:$A$9,0))</f>
        <v>0.76954004092554107</v>
      </c>
      <c r="I100">
        <f>(1-_raw_predictions_!$M100*'Score Dashboard'!$B$2) * _raw_predictions_!I100/_coefficients_!L$2 * (_raw_predictions_!J100-_coefficients_!I$2)/INDEX(_coefficients_!I$7:I$9,MATCH('Score Dashboard'!$B$1,_coefficients_!$A$7:$A$9,0))</f>
        <v>-0.13135252855052959</v>
      </c>
      <c r="J100">
        <f>(1-_raw_predictions_!$M100*'Score Dashboard'!$B$2) * _raw_predictions_!K100/_coefficients_!M$2 * (_raw_predictions_!L100-_coefficients_!J$2)/INDEX(_coefficients_!J$7:J$9,MATCH('Score Dashboard'!$B$1,_coefficients_!$A$7:$A$9,0))</f>
        <v>0.17465581222729956</v>
      </c>
      <c r="K100">
        <f t="shared" si="1"/>
        <v>-1.7836656112345786</v>
      </c>
    </row>
    <row r="101" spans="1:11">
      <c r="A101" t="str">
        <f>_raw_predictions_!A101</f>
        <v>Landry Shamet</v>
      </c>
      <c r="B101">
        <f>(_raw_predictions_!B101*(1-_raw_predictions_!$M101*'Score Dashboard'!$B$2) + 'Score Dashboard'!$B$2*_raw_predictions_!$M101*_coefficients_!B$12- _coefficients_!B$2)/INDEX(_coefficients_!B$7:B$9,MATCH('Score Dashboard'!$B$1,_coefficients_!$A$7:$A$9,0))</f>
        <v>-0.69790511302057978</v>
      </c>
      <c r="C101">
        <f>(_raw_predictions_!C101*(1-_raw_predictions_!$M101*'Score Dashboard'!$B$2) + 'Score Dashboard'!$B$2*_raw_predictions_!$M101*_coefficients_!C$12- _coefficients_!C$2)/INDEX(_coefficients_!C$7:C$9,MATCH('Score Dashboard'!$B$1,_coefficients_!$A$7:$A$9,0))</f>
        <v>-0.88786152774090144</v>
      </c>
      <c r="D101">
        <f>(_raw_predictions_!D101*(1-_raw_predictions_!$M101*'Score Dashboard'!$B$2) + 'Score Dashboard'!$B$2*_raw_predictions_!$M101*_coefficients_!D$12- _coefficients_!D$2)/INDEX(_coefficients_!D$7:D$9,MATCH('Score Dashboard'!$B$1,_coefficients_!$A$7:$A$9,0))</f>
        <v>-0.47390528064279347</v>
      </c>
      <c r="E101">
        <f>(_raw_predictions_!E101*(1-_raw_predictions_!$M101*'Score Dashboard'!$B$2) + 'Score Dashboard'!$B$2*_raw_predictions_!$M101*_coefficients_!E$12- _coefficients_!E$2)/INDEX(_coefficients_!E$7:E$9,MATCH('Score Dashboard'!$B$1,_coefficients_!$A$7:$A$9,0))</f>
        <v>-0.34645343768852094</v>
      </c>
      <c r="F101">
        <f>(_raw_predictions_!F101*(1-_raw_predictions_!$M101*'Score Dashboard'!$B$2) + 'Score Dashboard'!$B$2*_raw_predictions_!$M101*_coefficients_!F$12- _coefficients_!F$2)/INDEX(_coefficients_!F$7:F$9,MATCH('Score Dashboard'!$B$1,_coefficients_!$A$7:$A$9,0))</f>
        <v>-0.56543709871775694</v>
      </c>
      <c r="G101">
        <f>(_raw_predictions_!G101*(1-_raw_predictions_!$M101*'Score Dashboard'!$B$2) + 'Score Dashboard'!$B$2*_raw_predictions_!$M101*_coefficients_!G$12- _coefficients_!G$2)/INDEX(_coefficients_!G$7:G$9,MATCH('Score Dashboard'!$B$1,_coefficients_!$A$7:$A$9,0))</f>
        <v>7.3786012175062768E-2</v>
      </c>
      <c r="H101">
        <f>(_coefficients_!H$2 - _raw_predictions_!H101*(1-_raw_predictions_!$M101*'Score Dashboard'!$B$2) - _raw_predictions_!$M101*'Score Dashboard'!$B$2*_coefficients_!H$12)/INDEX(_coefficients_!H$7:H$9,MATCH('Score Dashboard'!$B$1,_coefficients_!$A$7:$A$9,0))</f>
        <v>0.7014683027451557</v>
      </c>
      <c r="I101">
        <f>(1-_raw_predictions_!$M101*'Score Dashboard'!$B$2) * _raw_predictions_!I101/_coefficients_!L$2 * (_raw_predictions_!J101-_coefficients_!I$2)/INDEX(_coefficients_!I$7:I$9,MATCH('Score Dashboard'!$B$1,_coefficients_!$A$7:$A$9,0))</f>
        <v>1.6131371380714025E-2</v>
      </c>
      <c r="J101">
        <f>(1-_raw_predictions_!$M101*'Score Dashboard'!$B$2) * _raw_predictions_!K101/_coefficients_!M$2 * (_raw_predictions_!L101-_coefficients_!J$2)/INDEX(_coefficients_!J$7:J$9,MATCH('Score Dashboard'!$B$1,_coefficients_!$A$7:$A$9,0))</f>
        <v>-0.31842185165425474</v>
      </c>
      <c r="K101">
        <f t="shared" si="1"/>
        <v>-2.4985986231638746</v>
      </c>
    </row>
    <row r="102" spans="1:11">
      <c r="A102" t="str">
        <f>_raw_predictions_!A102</f>
        <v>Lamar Stevens</v>
      </c>
      <c r="B102">
        <f>(_raw_predictions_!B102*(1-_raw_predictions_!$M102*'Score Dashboard'!$B$2) + 'Score Dashboard'!$B$2*_raw_predictions_!$M102*_coefficients_!B$12- _coefficients_!B$2)/INDEX(_coefficients_!B$7:B$9,MATCH('Score Dashboard'!$B$1,_coefficients_!$A$7:$A$9,0))</f>
        <v>-0.92671269133456302</v>
      </c>
      <c r="C102">
        <f>(_raw_predictions_!C102*(1-_raw_predictions_!$M102*'Score Dashboard'!$B$2) + 'Score Dashboard'!$B$2*_raw_predictions_!$M102*_coefficients_!C$12- _coefficients_!C$2)/INDEX(_coefficients_!C$7:C$9,MATCH('Score Dashboard'!$B$1,_coefficients_!$A$7:$A$9,0))</f>
        <v>-0.49485530988034748</v>
      </c>
      <c r="D102">
        <f>(_raw_predictions_!D102*(1-_raw_predictions_!$M102*'Score Dashboard'!$B$2) + 'Score Dashboard'!$B$2*_raw_predictions_!$M102*_coefficients_!D$12- _coefficients_!D$2)/INDEX(_coefficients_!D$7:D$9,MATCH('Score Dashboard'!$B$1,_coefficients_!$A$7:$A$9,0))</f>
        <v>-0.88681117789803698</v>
      </c>
      <c r="E102">
        <f>(_raw_predictions_!E102*(1-_raw_predictions_!$M102*'Score Dashboard'!$B$2) + 'Score Dashboard'!$B$2*_raw_predictions_!$M102*_coefficients_!E$12- _coefficients_!E$2)/INDEX(_coefficients_!E$7:E$9,MATCH('Score Dashboard'!$B$1,_coefficients_!$A$7:$A$9,0))</f>
        <v>-0.57060439820005415</v>
      </c>
      <c r="F102">
        <f>(_raw_predictions_!F102*(1-_raw_predictions_!$M102*'Score Dashboard'!$B$2) + 'Score Dashboard'!$B$2*_raw_predictions_!$M102*_coefficients_!F$12- _coefficients_!F$2)/INDEX(_coefficients_!F$7:F$9,MATCH('Score Dashboard'!$B$1,_coefficients_!$A$7:$A$9,0))</f>
        <v>-0.37462162127112741</v>
      </c>
      <c r="G102">
        <f>(_raw_predictions_!G102*(1-_raw_predictions_!$M102*'Score Dashboard'!$B$2) + 'Score Dashboard'!$B$2*_raw_predictions_!$M102*_coefficients_!G$12- _coefficients_!G$2)/INDEX(_coefficients_!G$7:G$9,MATCH('Score Dashboard'!$B$1,_coefficients_!$A$7:$A$9,0))</f>
        <v>-0.60544940977251915</v>
      </c>
      <c r="H102">
        <f>(_coefficients_!H$2 - _raw_predictions_!H102*(1-_raw_predictions_!$M102*'Score Dashboard'!$B$2) - _raw_predictions_!$M102*'Score Dashboard'!$B$2*_coefficients_!H$12)/INDEX(_coefficients_!H$7:H$9,MATCH('Score Dashboard'!$B$1,_coefficients_!$A$7:$A$9,0))</f>
        <v>0.85620163703572705</v>
      </c>
      <c r="I102">
        <f>(1-_raw_predictions_!$M102*'Score Dashboard'!$B$2) * _raw_predictions_!I102/_coefficients_!L$2 * (_raw_predictions_!J102-_coefficients_!I$2)/INDEX(_coefficients_!I$7:I$9,MATCH('Score Dashboard'!$B$1,_coefficients_!$A$7:$A$9,0))</f>
        <v>-8.63409741741894E-2</v>
      </c>
      <c r="J102">
        <f>(1-_raw_predictions_!$M102*'Score Dashboard'!$B$2) * _raw_predictions_!K102/_coefficients_!M$2 * (_raw_predictions_!L102-_coefficients_!J$2)/INDEX(_coefficients_!J$7:J$9,MATCH('Score Dashboard'!$B$1,_coefficients_!$A$7:$A$9,0))</f>
        <v>-9.2103258357281684E-2</v>
      </c>
      <c r="K102">
        <f t="shared" si="1"/>
        <v>-3.1812972038523921</v>
      </c>
    </row>
    <row r="103" spans="1:11">
      <c r="A103" t="str">
        <f>_raw_predictions_!A103</f>
        <v>LaMelo Ball</v>
      </c>
      <c r="B103">
        <f>(_raw_predictions_!B103*(1-_raw_predictions_!$M103*'Score Dashboard'!$B$2) + 'Score Dashboard'!$B$2*_raw_predictions_!$M103*_coefficients_!B$12- _coefficients_!B$2)/INDEX(_coefficients_!B$7:B$9,MATCH('Score Dashboard'!$B$1,_coefficients_!$A$7:$A$9,0))</f>
        <v>0.43582747342477379</v>
      </c>
      <c r="C103">
        <f>(_raw_predictions_!C103*(1-_raw_predictions_!$M103*'Score Dashboard'!$B$2) + 'Score Dashboard'!$B$2*_raw_predictions_!$M103*_coefficients_!C$12- _coefficients_!C$2)/INDEX(_coefficients_!C$7:C$9,MATCH('Score Dashboard'!$B$1,_coefficients_!$A$7:$A$9,0))</f>
        <v>6.1257583355672142E-2</v>
      </c>
      <c r="D103">
        <f>(_raw_predictions_!D103*(1-_raw_predictions_!$M103*'Score Dashboard'!$B$2) + 'Score Dashboard'!$B$2*_raw_predictions_!$M103*_coefficients_!D$12- _coefficients_!D$2)/INDEX(_coefficients_!D$7:D$9,MATCH('Score Dashboard'!$B$1,_coefficients_!$A$7:$A$9,0))</f>
        <v>1.1395319788673541</v>
      </c>
      <c r="E103">
        <f>(_raw_predictions_!E103*(1-_raw_predictions_!$M103*'Score Dashboard'!$B$2) + 'Score Dashboard'!$B$2*_raw_predictions_!$M103*_coefficients_!E$12- _coefficients_!E$2)/INDEX(_coefficients_!E$7:E$9,MATCH('Score Dashboard'!$B$1,_coefficients_!$A$7:$A$9,0))</f>
        <v>0.41309903618432331</v>
      </c>
      <c r="F103">
        <f>(_raw_predictions_!F103*(1-_raw_predictions_!$M103*'Score Dashboard'!$B$2) + 'Score Dashboard'!$B$2*_raw_predictions_!$M103*_coefficients_!F$12- _coefficients_!F$2)/INDEX(_coefficients_!F$7:F$9,MATCH('Score Dashboard'!$B$1,_coefficients_!$A$7:$A$9,0))</f>
        <v>-0.36516241875758942</v>
      </c>
      <c r="G103">
        <f>(_raw_predictions_!G103*(1-_raw_predictions_!$M103*'Score Dashboard'!$B$2) + 'Score Dashboard'!$B$2*_raw_predictions_!$M103*_coefficients_!G$12- _coefficients_!G$2)/INDEX(_coefficients_!G$7:G$9,MATCH('Score Dashboard'!$B$1,_coefficients_!$A$7:$A$9,0))</f>
        <v>0.98963232625217856</v>
      </c>
      <c r="H103">
        <f>(_coefficients_!H$2 - _raw_predictions_!H103*(1-_raw_predictions_!$M103*'Score Dashboard'!$B$2) - _raw_predictions_!$M103*'Score Dashboard'!$B$2*_coefficients_!H$12)/INDEX(_coefficients_!H$7:H$9,MATCH('Score Dashboard'!$B$1,_coefficients_!$A$7:$A$9,0))</f>
        <v>-0.74579676828324915</v>
      </c>
      <c r="I103">
        <f>(1-_raw_predictions_!$M103*'Score Dashboard'!$B$2) * _raw_predictions_!I103/_coefficients_!L$2 * (_raw_predictions_!J103-_coefficients_!I$2)/INDEX(_coefficients_!I$7:I$9,MATCH('Score Dashboard'!$B$1,_coefficients_!$A$7:$A$9,0))</f>
        <v>0.20836933652377906</v>
      </c>
      <c r="J103">
        <f>(1-_raw_predictions_!$M103*'Score Dashboard'!$B$2) * _raw_predictions_!K103/_coefficients_!M$2 * (_raw_predictions_!L103-_coefficients_!J$2)/INDEX(_coefficients_!J$7:J$9,MATCH('Score Dashboard'!$B$1,_coefficients_!$A$7:$A$9,0))</f>
        <v>-0.63963413273716163</v>
      </c>
      <c r="K103">
        <f t="shared" si="1"/>
        <v>1.4971244148300809</v>
      </c>
    </row>
    <row r="104" spans="1:11">
      <c r="A104" t="str">
        <f>_raw_predictions_!A104</f>
        <v>Kyrie Irving</v>
      </c>
      <c r="B104">
        <f>(_raw_predictions_!B104*(1-_raw_predictions_!$M104*'Score Dashboard'!$B$2) + 'Score Dashboard'!$B$2*_raw_predictions_!$M104*_coefficients_!B$12- _coefficients_!B$2)/INDEX(_coefficients_!B$7:B$9,MATCH('Score Dashboard'!$B$1,_coefficients_!$A$7:$A$9,0))</f>
        <v>0.498296945535665</v>
      </c>
      <c r="C104">
        <f>(_raw_predictions_!C104*(1-_raw_predictions_!$M104*'Score Dashboard'!$B$2) + 'Score Dashboard'!$B$2*_raw_predictions_!$M104*_coefficients_!C$12- _coefficients_!C$2)/INDEX(_coefficients_!C$7:C$9,MATCH('Score Dashboard'!$B$1,_coefficients_!$A$7:$A$9,0))</f>
        <v>-0.40183866569687354</v>
      </c>
      <c r="D104">
        <f>(_raw_predictions_!D104*(1-_raw_predictions_!$M104*'Score Dashboard'!$B$2) + 'Score Dashboard'!$B$2*_raw_predictions_!$M104*_coefficients_!D$12- _coefficients_!D$2)/INDEX(_coefficients_!D$7:D$9,MATCH('Score Dashboard'!$B$1,_coefficients_!$A$7:$A$9,0))</f>
        <v>0.33949283676472852</v>
      </c>
      <c r="E104">
        <f>(_raw_predictions_!E104*(1-_raw_predictions_!$M104*'Score Dashboard'!$B$2) + 'Score Dashboard'!$B$2*_raw_predictions_!$M104*_coefficients_!E$12- _coefficients_!E$2)/INDEX(_coefficients_!E$7:E$9,MATCH('Score Dashboard'!$B$1,_coefficients_!$A$7:$A$9,0))</f>
        <v>1.4915709055586486E-2</v>
      </c>
      <c r="F104">
        <f>(_raw_predictions_!F104*(1-_raw_predictions_!$M104*'Score Dashboard'!$B$2) + 'Score Dashboard'!$B$2*_raw_predictions_!$M104*_coefficients_!F$12- _coefficients_!F$2)/INDEX(_coefficients_!F$7:F$9,MATCH('Score Dashboard'!$B$1,_coefficients_!$A$7:$A$9,0))</f>
        <v>-3.604833077086543E-2</v>
      </c>
      <c r="G104">
        <f>(_raw_predictions_!G104*(1-_raw_predictions_!$M104*'Score Dashboard'!$B$2) + 'Score Dashboard'!$B$2*_raw_predictions_!$M104*_coefficients_!G$12- _coefficients_!G$2)/INDEX(_coefficients_!G$7:G$9,MATCH('Score Dashboard'!$B$1,_coefficients_!$A$7:$A$9,0))</f>
        <v>0.74988396559139481</v>
      </c>
      <c r="H104">
        <f>(_coefficients_!H$2 - _raw_predictions_!H104*(1-_raw_predictions_!$M104*'Score Dashboard'!$B$2) - _raw_predictions_!$M104*'Score Dashboard'!$B$2*_coefficients_!H$12)/INDEX(_coefficients_!H$7:H$9,MATCH('Score Dashboard'!$B$1,_coefficients_!$A$7:$A$9,0))</f>
        <v>-7.790829975283349E-2</v>
      </c>
      <c r="I104">
        <f>(1-_raw_predictions_!$M104*'Score Dashboard'!$B$2) * _raw_predictions_!I104/_coefficients_!L$2 * (_raw_predictions_!J104-_coefficients_!I$2)/INDEX(_coefficients_!I$7:I$9,MATCH('Score Dashboard'!$B$1,_coefficients_!$A$7:$A$9,0))</f>
        <v>0.42994185325430878</v>
      </c>
      <c r="J104">
        <f>(1-_raw_predictions_!$M104*'Score Dashboard'!$B$2) * _raw_predictions_!K104/_coefficients_!M$2 * (_raw_predictions_!L104-_coefficients_!J$2)/INDEX(_coefficients_!J$7:J$9,MATCH('Score Dashboard'!$B$1,_coefficients_!$A$7:$A$9,0))</f>
        <v>-8.9394063838313637E-2</v>
      </c>
      <c r="K104">
        <f t="shared" si="1"/>
        <v>1.4273419501427975</v>
      </c>
    </row>
    <row r="105" spans="1:11">
      <c r="A105" t="str">
        <f>_raw_predictions_!A105</f>
        <v>Kyle Lowry</v>
      </c>
      <c r="B105">
        <f>(_raw_predictions_!B105*(1-_raw_predictions_!$M105*'Score Dashboard'!$B$2) + 'Score Dashboard'!$B$2*_raw_predictions_!$M105*_coefficients_!B$12- _coefficients_!B$2)/INDEX(_coefficients_!B$7:B$9,MATCH('Score Dashboard'!$B$1,_coefficients_!$A$7:$A$9,0))</f>
        <v>-0.6891630710901776</v>
      </c>
      <c r="C105">
        <f>(_raw_predictions_!C105*(1-_raw_predictions_!$M105*'Score Dashboard'!$B$2) + 'Score Dashboard'!$B$2*_raw_predictions_!$M105*_coefficients_!C$12- _coefficients_!C$2)/INDEX(_coefficients_!C$7:C$9,MATCH('Score Dashboard'!$B$1,_coefficients_!$A$7:$A$9,0))</f>
        <v>-0.54621284162848527</v>
      </c>
      <c r="D105">
        <f>(_raw_predictions_!D105*(1-_raw_predictions_!$M105*'Score Dashboard'!$B$2) + 'Score Dashboard'!$B$2*_raw_predictions_!$M105*_coefficients_!D$12- _coefficients_!D$2)/INDEX(_coefficients_!D$7:D$9,MATCH('Score Dashboard'!$B$1,_coefficients_!$A$7:$A$9,0))</f>
        <v>5.2962568453226236E-2</v>
      </c>
      <c r="E105">
        <f>(_raw_predictions_!E105*(1-_raw_predictions_!$M105*'Score Dashboard'!$B$2) + 'Score Dashboard'!$B$2*_raw_predictions_!$M105*_coefficients_!E$12- _coefficients_!E$2)/INDEX(_coefficients_!E$7:E$9,MATCH('Score Dashboard'!$B$1,_coefficients_!$A$7:$A$9,0))</f>
        <v>-6.8068703732516736E-2</v>
      </c>
      <c r="F105">
        <f>(_raw_predictions_!F105*(1-_raw_predictions_!$M105*'Score Dashboard'!$B$2) + 'Score Dashboard'!$B$2*_raw_predictions_!$M105*_coefficients_!F$12- _coefficients_!F$2)/INDEX(_coefficients_!F$7:F$9,MATCH('Score Dashboard'!$B$1,_coefficients_!$A$7:$A$9,0))</f>
        <v>-0.37987533768818849</v>
      </c>
      <c r="G105">
        <f>(_raw_predictions_!G105*(1-_raw_predictions_!$M105*'Score Dashboard'!$B$2) + 'Score Dashboard'!$B$2*_raw_predictions_!$M105*_coefficients_!G$12- _coefficients_!G$2)/INDEX(_coefficients_!G$7:G$9,MATCH('Score Dashboard'!$B$1,_coefficients_!$A$7:$A$9,0))</f>
        <v>4.4910072637338969E-2</v>
      </c>
      <c r="H105">
        <f>(_coefficients_!H$2 - _raw_predictions_!H105*(1-_raw_predictions_!$M105*'Score Dashboard'!$B$2) - _raw_predictions_!$M105*'Score Dashboard'!$B$2*_coefficients_!H$12)/INDEX(_coefficients_!H$7:H$9,MATCH('Score Dashboard'!$B$1,_coefficients_!$A$7:$A$9,0))</f>
        <v>0.33102062278303779</v>
      </c>
      <c r="I105">
        <f>(1-_raw_predictions_!$M105*'Score Dashboard'!$B$2) * _raw_predictions_!I105/_coefficients_!L$2 * (_raw_predictions_!J105-_coefficients_!I$2)/INDEX(_coefficients_!I$7:I$9,MATCH('Score Dashboard'!$B$1,_coefficients_!$A$7:$A$9,0))</f>
        <v>0.12246745938971546</v>
      </c>
      <c r="J105">
        <f>(1-_raw_predictions_!$M105*'Score Dashboard'!$B$2) * _raw_predictions_!K105/_coefficients_!M$2 * (_raw_predictions_!L105-_coefficients_!J$2)/INDEX(_coefficients_!J$7:J$9,MATCH('Score Dashboard'!$B$1,_coefficients_!$A$7:$A$9,0))</f>
        <v>-0.31742330395351287</v>
      </c>
      <c r="K105">
        <f t="shared" si="1"/>
        <v>-1.4493825348295624</v>
      </c>
    </row>
    <row r="106" spans="1:11">
      <c r="A106" t="str">
        <f>_raw_predictions_!A106</f>
        <v>Kessler Edwards</v>
      </c>
      <c r="B106">
        <f>(_raw_predictions_!B106*(1-_raw_predictions_!$M106*'Score Dashboard'!$B$2) + 'Score Dashboard'!$B$2*_raw_predictions_!$M106*_coefficients_!B$12- _coefficients_!B$2)/INDEX(_coefficients_!B$7:B$9,MATCH('Score Dashboard'!$B$1,_coefficients_!$A$7:$A$9,0))</f>
        <v>-0.93679933353718037</v>
      </c>
      <c r="C106">
        <f>(_raw_predictions_!C106*(1-_raw_predictions_!$M106*'Score Dashboard'!$B$2) + 'Score Dashboard'!$B$2*_raw_predictions_!$M106*_coefficients_!C$12- _coefficients_!C$2)/INDEX(_coefficients_!C$7:C$9,MATCH('Score Dashboard'!$B$1,_coefficients_!$A$7:$A$9,0))</f>
        <v>-0.76694260218369725</v>
      </c>
      <c r="D106">
        <f>(_raw_predictions_!D106*(1-_raw_predictions_!$M106*'Score Dashboard'!$B$2) + 'Score Dashboard'!$B$2*_raw_predictions_!$M106*_coefficients_!D$12- _coefficients_!D$2)/INDEX(_coefficients_!D$7:D$9,MATCH('Score Dashboard'!$B$1,_coefficients_!$A$7:$A$9,0))</f>
        <v>-0.79031065469423822</v>
      </c>
      <c r="E106">
        <f>(_raw_predictions_!E106*(1-_raw_predictions_!$M106*'Score Dashboard'!$B$2) + 'Score Dashboard'!$B$2*_raw_predictions_!$M106*_coefficients_!E$12- _coefficients_!E$2)/INDEX(_coefficients_!E$7:E$9,MATCH('Score Dashboard'!$B$1,_coefficients_!$A$7:$A$9,0))</f>
        <v>-0.47861402808433812</v>
      </c>
      <c r="F106">
        <f>(_raw_predictions_!F106*(1-_raw_predictions_!$M106*'Score Dashboard'!$B$2) + 'Score Dashboard'!$B$2*_raw_predictions_!$M106*_coefficients_!F$12- _coefficients_!F$2)/INDEX(_coefficients_!F$7:F$9,MATCH('Score Dashboard'!$B$1,_coefficients_!$A$7:$A$9,0))</f>
        <v>-0.44960742697668205</v>
      </c>
      <c r="G106">
        <f>(_raw_predictions_!G106*(1-_raw_predictions_!$M106*'Score Dashboard'!$B$2) + 'Score Dashboard'!$B$2*_raw_predictions_!$M106*_coefficients_!G$12- _coefficients_!G$2)/INDEX(_coefficients_!G$7:G$9,MATCH('Score Dashboard'!$B$1,_coefficients_!$A$7:$A$9,0))</f>
        <v>-0.543390552991597</v>
      </c>
      <c r="H106">
        <f>(_coefficients_!H$2 - _raw_predictions_!H106*(1-_raw_predictions_!$M106*'Score Dashboard'!$B$2) - _raw_predictions_!$M106*'Score Dashboard'!$B$2*_coefficients_!H$12)/INDEX(_coefficients_!H$7:H$9,MATCH('Score Dashboard'!$B$1,_coefficients_!$A$7:$A$9,0))</f>
        <v>0.79841317650194266</v>
      </c>
      <c r="I106">
        <f>(1-_raw_predictions_!$M106*'Score Dashboard'!$B$2) * _raw_predictions_!I106/_coefficients_!L$2 * (_raw_predictions_!J106-_coefficients_!I$2)/INDEX(_coefficients_!I$7:I$9,MATCH('Score Dashboard'!$B$1,_coefficients_!$A$7:$A$9,0))</f>
        <v>-2.1800541876461604E-2</v>
      </c>
      <c r="J106">
        <f>(1-_raw_predictions_!$M106*'Score Dashboard'!$B$2) * _raw_predictions_!K106/_coefficients_!M$2 * (_raw_predictions_!L106-_coefficients_!J$2)/INDEX(_coefficients_!J$7:J$9,MATCH('Score Dashboard'!$B$1,_coefficients_!$A$7:$A$9,0))</f>
        <v>-0.11594923100637594</v>
      </c>
      <c r="K106">
        <f t="shared" si="1"/>
        <v>-3.3050011948486282</v>
      </c>
    </row>
    <row r="107" spans="1:11">
      <c r="A107" t="str">
        <f>_raw_predictions_!A107</f>
        <v>Kyle Kuzma</v>
      </c>
      <c r="B107">
        <f>(_raw_predictions_!B107*(1-_raw_predictions_!$M107*'Score Dashboard'!$B$2) + 'Score Dashboard'!$B$2*_raw_predictions_!$M107*_coefficients_!B$12- _coefficients_!B$2)/INDEX(_coefficients_!B$7:B$9,MATCH('Score Dashboard'!$B$1,_coefficients_!$A$7:$A$9,0))</f>
        <v>0.337976498860728</v>
      </c>
      <c r="C107">
        <f>(_raw_predictions_!C107*(1-_raw_predictions_!$M107*'Score Dashboard'!$B$2) + 'Score Dashboard'!$B$2*_raw_predictions_!$M107*_coefficients_!C$12- _coefficients_!C$2)/INDEX(_coefficients_!C$7:C$9,MATCH('Score Dashboard'!$B$1,_coefficients_!$A$7:$A$9,0))</f>
        <v>0.39221096629526248</v>
      </c>
      <c r="D107">
        <f>(_raw_predictions_!D107*(1-_raw_predictions_!$M107*'Score Dashboard'!$B$2) + 'Score Dashboard'!$B$2*_raw_predictions_!$M107*_coefficients_!D$12- _coefficients_!D$2)/INDEX(_coefficients_!D$7:D$9,MATCH('Score Dashboard'!$B$1,_coefficients_!$A$7:$A$9,0))</f>
        <v>7.384289419115514E-2</v>
      </c>
      <c r="E107">
        <f>(_raw_predictions_!E107*(1-_raw_predictions_!$M107*'Score Dashboard'!$B$2) + 'Score Dashboard'!$B$2*_raw_predictions_!$M107*_coefficients_!E$12- _coefficients_!E$2)/INDEX(_coefficients_!E$7:E$9,MATCH('Score Dashboard'!$B$1,_coefficients_!$A$7:$A$9,0))</f>
        <v>-0.39017573728802452</v>
      </c>
      <c r="F107">
        <f>(_raw_predictions_!F107*(1-_raw_predictions_!$M107*'Score Dashboard'!$B$2) + 'Score Dashboard'!$B$2*_raw_predictions_!$M107*_coefficients_!F$12- _coefficients_!F$2)/INDEX(_coefficients_!F$7:F$9,MATCH('Score Dashboard'!$B$1,_coefficients_!$A$7:$A$9,0))</f>
        <v>-8.9512493157251044E-2</v>
      </c>
      <c r="G107">
        <f>(_raw_predictions_!G107*(1-_raw_predictions_!$M107*'Score Dashboard'!$B$2) + 'Score Dashboard'!$B$2*_raw_predictions_!$M107*_coefficients_!G$12- _coefficients_!G$2)/INDEX(_coefficients_!G$7:G$9,MATCH('Score Dashboard'!$B$1,_coefficients_!$A$7:$A$9,0))</f>
        <v>0.46281903757343112</v>
      </c>
      <c r="H107">
        <f>(_coefficients_!H$2 - _raw_predictions_!H107*(1-_raw_predictions_!$M107*'Score Dashboard'!$B$2) - _raw_predictions_!$M107*'Score Dashboard'!$B$2*_coefficients_!H$12)/INDEX(_coefficients_!H$7:H$9,MATCH('Score Dashboard'!$B$1,_coefficients_!$A$7:$A$9,0))</f>
        <v>-0.63411146464309465</v>
      </c>
      <c r="I107">
        <f>(1-_raw_predictions_!$M107*'Score Dashboard'!$B$2) * _raw_predictions_!I107/_coefficients_!L$2 * (_raw_predictions_!J107-_coefficients_!I$2)/INDEX(_coefficients_!I$7:I$9,MATCH('Score Dashboard'!$B$1,_coefficients_!$A$7:$A$9,0))</f>
        <v>-0.20865168068240963</v>
      </c>
      <c r="J107">
        <f>(1-_raw_predictions_!$M107*'Score Dashboard'!$B$2) * _raw_predictions_!K107/_coefficients_!M$2 * (_raw_predictions_!L107-_coefficients_!J$2)/INDEX(_coefficients_!J$7:J$9,MATCH('Score Dashboard'!$B$1,_coefficients_!$A$7:$A$9,0))</f>
        <v>-0.41195074804276866</v>
      </c>
      <c r="K107">
        <f t="shared" si="1"/>
        <v>-0.46755272689297173</v>
      </c>
    </row>
    <row r="108" spans="1:11">
      <c r="A108" t="str">
        <f>_raw_predictions_!A108</f>
        <v>Kristaps Porzingis</v>
      </c>
      <c r="B108">
        <f>(_raw_predictions_!B108*(1-_raw_predictions_!$M108*'Score Dashboard'!$B$2) + 'Score Dashboard'!$B$2*_raw_predictions_!$M108*_coefficients_!B$12- _coefficients_!B$2)/INDEX(_coefficients_!B$7:B$9,MATCH('Score Dashboard'!$B$1,_coefficients_!$A$7:$A$9,0))</f>
        <v>0.42558024498790586</v>
      </c>
      <c r="C108">
        <f>(_raw_predictions_!C108*(1-_raw_predictions_!$M108*'Score Dashboard'!$B$2) + 'Score Dashboard'!$B$2*_raw_predictions_!$M108*_coefficients_!C$12- _coefficients_!C$2)/INDEX(_coefficients_!C$7:C$9,MATCH('Score Dashboard'!$B$1,_coefficients_!$A$7:$A$9,0))</f>
        <v>0.44627488389971881</v>
      </c>
      <c r="D108">
        <f>(_raw_predictions_!D108*(1-_raw_predictions_!$M108*'Score Dashboard'!$B$2) + 'Score Dashboard'!$B$2*_raw_predictions_!$M108*_coefficients_!D$12- _coefficients_!D$2)/INDEX(_coefficients_!D$7:D$9,MATCH('Score Dashboard'!$B$1,_coefficients_!$A$7:$A$9,0))</f>
        <v>-0.33797954415650144</v>
      </c>
      <c r="E108">
        <f>(_raw_predictions_!E108*(1-_raw_predictions_!$M108*'Score Dashboard'!$B$2) + 'Score Dashboard'!$B$2*_raw_predictions_!$M108*_coefficients_!E$12- _coefficients_!E$2)/INDEX(_coefficients_!E$7:E$9,MATCH('Score Dashboard'!$B$1,_coefficients_!$A$7:$A$9,0))</f>
        <v>-0.22752840240286942</v>
      </c>
      <c r="F108">
        <f>(_raw_predictions_!F108*(1-_raw_predictions_!$M108*'Score Dashboard'!$B$2) + 'Score Dashboard'!$B$2*_raw_predictions_!$M108*_coefficients_!F$12- _coefficients_!F$2)/INDEX(_coefficients_!F$7:F$9,MATCH('Score Dashboard'!$B$1,_coefficients_!$A$7:$A$9,0))</f>
        <v>0.83585229638088254</v>
      </c>
      <c r="G108">
        <f>(_raw_predictions_!G108*(1-_raw_predictions_!$M108*'Score Dashboard'!$B$2) + 'Score Dashboard'!$B$2*_raw_predictions_!$M108*_coefficients_!G$12- _coefficients_!G$2)/INDEX(_coefficients_!G$7:G$9,MATCH('Score Dashboard'!$B$1,_coefficients_!$A$7:$A$9,0))</f>
        <v>0.28184195470669904</v>
      </c>
      <c r="H108">
        <f>(_coefficients_!H$2 - _raw_predictions_!H108*(1-_raw_predictions_!$M108*'Score Dashboard'!$B$2) - _raw_predictions_!$M108*'Score Dashboard'!$B$2*_coefficients_!H$12)/INDEX(_coefficients_!H$7:H$9,MATCH('Score Dashboard'!$B$1,_coefficients_!$A$7:$A$9,0))</f>
        <v>-5.7471385240033722E-2</v>
      </c>
      <c r="I108">
        <f>(1-_raw_predictions_!$M108*'Score Dashboard'!$B$2) * _raw_predictions_!I108/_coefficients_!L$2 * (_raw_predictions_!J108-_coefficients_!I$2)/INDEX(_coefficients_!I$7:I$9,MATCH('Score Dashboard'!$B$1,_coefficients_!$A$7:$A$9,0))</f>
        <v>0.40729835593573033</v>
      </c>
      <c r="J108">
        <f>(1-_raw_predictions_!$M108*'Score Dashboard'!$B$2) * _raw_predictions_!K108/_coefficients_!M$2 * (_raw_predictions_!L108-_coefficients_!J$2)/INDEX(_coefficients_!J$7:J$9,MATCH('Score Dashboard'!$B$1,_coefficients_!$A$7:$A$9,0))</f>
        <v>-0.18999623401200877</v>
      </c>
      <c r="K108">
        <f t="shared" si="1"/>
        <v>1.5838721700995233</v>
      </c>
    </row>
    <row r="109" spans="1:11">
      <c r="A109" t="str">
        <f>_raw_predictions_!A109</f>
        <v>Klay Thompson</v>
      </c>
      <c r="B109">
        <f>(_raw_predictions_!B109*(1-_raw_predictions_!$M109*'Score Dashboard'!$B$2) + 'Score Dashboard'!$B$2*_raw_predictions_!$M109*_coefficients_!B$12- _coefficients_!B$2)/INDEX(_coefficients_!B$7:B$9,MATCH('Score Dashboard'!$B$1,_coefficients_!$A$7:$A$9,0))</f>
        <v>0.11524028549061587</v>
      </c>
      <c r="C109">
        <f>(_raw_predictions_!C109*(1-_raw_predictions_!$M109*'Score Dashboard'!$B$2) + 'Score Dashboard'!$B$2*_raw_predictions_!$M109*_coefficients_!C$12- _coefficients_!C$2)/INDEX(_coefficients_!C$7:C$9,MATCH('Score Dashboard'!$B$1,_coefficients_!$A$7:$A$9,0))</f>
        <v>-0.54365028355089107</v>
      </c>
      <c r="D109">
        <f>(_raw_predictions_!D109*(1-_raw_predictions_!$M109*'Score Dashboard'!$B$2) + 'Score Dashboard'!$B$2*_raw_predictions_!$M109*_coefficients_!D$12- _coefficients_!D$2)/INDEX(_coefficients_!D$7:D$9,MATCH('Score Dashboard'!$B$1,_coefficients_!$A$7:$A$9,0))</f>
        <v>-0.47648863541867809</v>
      </c>
      <c r="E109">
        <f>(_raw_predictions_!E109*(1-_raw_predictions_!$M109*'Score Dashboard'!$B$2) + 'Score Dashboard'!$B$2*_raw_predictions_!$M109*_coefficients_!E$12- _coefficients_!E$2)/INDEX(_coefficients_!E$7:E$9,MATCH('Score Dashboard'!$B$1,_coefficients_!$A$7:$A$9,0))</f>
        <v>-0.36231771726681683</v>
      </c>
      <c r="F109">
        <f>(_raw_predictions_!F109*(1-_raw_predictions_!$M109*'Score Dashboard'!$B$2) + 'Score Dashboard'!$B$2*_raw_predictions_!$M109*_coefficients_!F$12- _coefficients_!F$2)/INDEX(_coefficients_!F$7:F$9,MATCH('Score Dashboard'!$B$1,_coefficients_!$A$7:$A$9,0))</f>
        <v>-0.32290556655121333</v>
      </c>
      <c r="G109">
        <f>(_raw_predictions_!G109*(1-_raw_predictions_!$M109*'Score Dashboard'!$B$2) + 'Score Dashboard'!$B$2*_raw_predictions_!$M109*_coefficients_!G$12- _coefficients_!G$2)/INDEX(_coefficients_!G$7:G$9,MATCH('Score Dashboard'!$B$1,_coefficients_!$A$7:$A$9,0))</f>
        <v>1.0610376186126524</v>
      </c>
      <c r="H109">
        <f>(_coefficients_!H$2 - _raw_predictions_!H109*(1-_raw_predictions_!$M109*'Score Dashboard'!$B$2) - _raw_predictions_!$M109*'Score Dashboard'!$B$2*_coefficients_!H$12)/INDEX(_coefficients_!H$7:H$9,MATCH('Score Dashboard'!$B$1,_coefficients_!$A$7:$A$9,0))</f>
        <v>0.22147477483986389</v>
      </c>
      <c r="I109">
        <f>(1-_raw_predictions_!$M109*'Score Dashboard'!$B$2) * _raw_predictions_!I109/_coefficients_!L$2 * (_raw_predictions_!J109-_coefficients_!I$2)/INDEX(_coefficients_!I$7:I$9,MATCH('Score Dashboard'!$B$1,_coefficients_!$A$7:$A$9,0))</f>
        <v>9.6799089730743137E-2</v>
      </c>
      <c r="J109">
        <f>(1-_raw_predictions_!$M109*'Score Dashboard'!$B$2) * _raw_predictions_!K109/_coefficients_!M$2 * (_raw_predictions_!L109-_coefficients_!J$2)/INDEX(_coefficients_!J$7:J$9,MATCH('Score Dashboard'!$B$1,_coefficients_!$A$7:$A$9,0))</f>
        <v>-0.56138920498149714</v>
      </c>
      <c r="K109">
        <f t="shared" si="1"/>
        <v>-0.77219963909522105</v>
      </c>
    </row>
    <row r="110" spans="1:11">
      <c r="A110" t="str">
        <f>_raw_predictions_!A110</f>
        <v>Killian Hayes</v>
      </c>
      <c r="B110">
        <f>(_raw_predictions_!B110*(1-_raw_predictions_!$M110*'Score Dashboard'!$B$2) + 'Score Dashboard'!$B$2*_raw_predictions_!$M110*_coefficients_!B$12- _coefficients_!B$2)/INDEX(_coefficients_!B$7:B$9,MATCH('Score Dashboard'!$B$1,_coefficients_!$A$7:$A$9,0))</f>
        <v>-0.53286043207155009</v>
      </c>
      <c r="C110">
        <f>(_raw_predictions_!C110*(1-_raw_predictions_!$M110*'Score Dashboard'!$B$2) + 'Score Dashboard'!$B$2*_raw_predictions_!$M110*_coefficients_!C$12- _coefficients_!C$2)/INDEX(_coefficients_!C$7:C$9,MATCH('Score Dashboard'!$B$1,_coefficients_!$A$7:$A$9,0))</f>
        <v>-0.65041260871697837</v>
      </c>
      <c r="D110">
        <f>(_raw_predictions_!D110*(1-_raw_predictions_!$M110*'Score Dashboard'!$B$2) + 'Score Dashboard'!$B$2*_raw_predictions_!$M110*_coefficients_!D$12- _coefficients_!D$2)/INDEX(_coefficients_!D$7:D$9,MATCH('Score Dashboard'!$B$1,_coefficients_!$A$7:$A$9,0))</f>
        <v>0.63835080735434824</v>
      </c>
      <c r="E110">
        <f>(_raw_predictions_!E110*(1-_raw_predictions_!$M110*'Score Dashboard'!$B$2) + 'Score Dashboard'!$B$2*_raw_predictions_!$M110*_coefficients_!E$12- _coefficients_!E$2)/INDEX(_coefficients_!E$7:E$9,MATCH('Score Dashboard'!$B$1,_coefficients_!$A$7:$A$9,0))</f>
        <v>0.24935763278070186</v>
      </c>
      <c r="F110">
        <f>(_raw_predictions_!F110*(1-_raw_predictions_!$M110*'Score Dashboard'!$B$2) + 'Score Dashboard'!$B$2*_raw_predictions_!$M110*_coefficients_!F$12- _coefficients_!F$2)/INDEX(_coefficients_!F$7:F$9,MATCH('Score Dashboard'!$B$1,_coefficients_!$A$7:$A$9,0))</f>
        <v>-0.29671986993551003</v>
      </c>
      <c r="G110">
        <f>(_raw_predictions_!G110*(1-_raw_predictions_!$M110*'Score Dashboard'!$B$2) + 'Score Dashboard'!$B$2*_raw_predictions_!$M110*_coefficients_!G$12- _coefficients_!G$2)/INDEX(_coefficients_!G$7:G$9,MATCH('Score Dashboard'!$B$1,_coefficients_!$A$7:$A$9,0))</f>
        <v>-0.27198670123438473</v>
      </c>
      <c r="H110">
        <f>(_coefficients_!H$2 - _raw_predictions_!H110*(1-_raw_predictions_!$M110*'Score Dashboard'!$B$2) - _raw_predictions_!$M110*'Score Dashboard'!$B$2*_coefficients_!H$12)/INDEX(_coefficients_!H$7:H$9,MATCH('Score Dashboard'!$B$1,_coefficients_!$A$7:$A$9,0))</f>
        <v>-6.078931429713974E-2</v>
      </c>
      <c r="I110">
        <f>(1-_raw_predictions_!$M110*'Score Dashboard'!$B$2) * _raw_predictions_!I110/_coefficients_!L$2 * (_raw_predictions_!J110-_coefficients_!I$2)/INDEX(_coefficients_!I$7:I$9,MATCH('Score Dashboard'!$B$1,_coefficients_!$A$7:$A$9,0))</f>
        <v>-3.6247724147311692E-3</v>
      </c>
      <c r="J110">
        <f>(1-_raw_predictions_!$M110*'Score Dashboard'!$B$2) * _raw_predictions_!K110/_coefficients_!M$2 * (_raw_predictions_!L110-_coefficients_!J$2)/INDEX(_coefficients_!J$7:J$9,MATCH('Score Dashboard'!$B$1,_coefficients_!$A$7:$A$9,0))</f>
        <v>-0.48752886704128184</v>
      </c>
      <c r="K110">
        <f t="shared" si="1"/>
        <v>-1.4162141255765257</v>
      </c>
    </row>
    <row r="111" spans="1:11">
      <c r="A111" t="str">
        <f>_raw_predictions_!A111</f>
        <v>Khem Birch</v>
      </c>
      <c r="B111">
        <f>(_raw_predictions_!B111*(1-_raw_predictions_!$M111*'Score Dashboard'!$B$2) + 'Score Dashboard'!$B$2*_raw_predictions_!$M111*_coefficients_!B$12- _coefficients_!B$2)/INDEX(_coefficients_!B$7:B$9,MATCH('Score Dashboard'!$B$1,_coefficients_!$A$7:$A$9,0))</f>
        <v>-0.97593163189458265</v>
      </c>
      <c r="C111">
        <f>(_raw_predictions_!C111*(1-_raw_predictions_!$M111*'Score Dashboard'!$B$2) + 'Score Dashboard'!$B$2*_raw_predictions_!$M111*_coefficients_!C$12- _coefficients_!C$2)/INDEX(_coefficients_!C$7:C$9,MATCH('Score Dashboard'!$B$1,_coefficients_!$A$7:$A$9,0))</f>
        <v>-0.70152242831358658</v>
      </c>
      <c r="D111">
        <f>(_raw_predictions_!D111*(1-_raw_predictions_!$M111*'Score Dashboard'!$B$2) + 'Score Dashboard'!$B$2*_raw_predictions_!$M111*_coefficients_!D$12- _coefficients_!D$2)/INDEX(_coefficients_!D$7:D$9,MATCH('Score Dashboard'!$B$1,_coefficients_!$A$7:$A$9,0))</f>
        <v>-0.80993775760690756</v>
      </c>
      <c r="E111">
        <f>(_raw_predictions_!E111*(1-_raw_predictions_!$M111*'Score Dashboard'!$B$2) + 'Score Dashboard'!$B$2*_raw_predictions_!$M111*_coefficients_!E$12- _coefficients_!E$2)/INDEX(_coefficients_!E$7:E$9,MATCH('Score Dashboard'!$B$1,_coefficients_!$A$7:$A$9,0))</f>
        <v>-0.60552816163820722</v>
      </c>
      <c r="F111">
        <f>(_raw_predictions_!F111*(1-_raw_predictions_!$M111*'Score Dashboard'!$B$2) + 'Score Dashboard'!$B$2*_raw_predictions_!$M111*_coefficients_!F$12- _coefficients_!F$2)/INDEX(_coefficients_!F$7:F$9,MATCH('Score Dashboard'!$B$1,_coefficients_!$A$7:$A$9,0))</f>
        <v>-0.40116490935970134</v>
      </c>
      <c r="G111">
        <f>(_raw_predictions_!G111*(1-_raw_predictions_!$M111*'Score Dashboard'!$B$2) + 'Score Dashboard'!$B$2*_raw_predictions_!$M111*_coefficients_!G$12- _coefficients_!G$2)/INDEX(_coefficients_!G$7:G$9,MATCH('Score Dashboard'!$B$1,_coefficients_!$A$7:$A$9,0))</f>
        <v>-0.73091930315155729</v>
      </c>
      <c r="H111">
        <f>(_coefficients_!H$2 - _raw_predictions_!H111*(1-_raw_predictions_!$M111*'Score Dashboard'!$B$2) - _raw_predictions_!$M111*'Score Dashboard'!$B$2*_coefficients_!H$12)/INDEX(_coefficients_!H$7:H$9,MATCH('Score Dashboard'!$B$1,_coefficients_!$A$7:$A$9,0))</f>
        <v>0.80180941268360484</v>
      </c>
      <c r="I111">
        <f>(1-_raw_predictions_!$M111*'Score Dashboard'!$B$2) * _raw_predictions_!I111/_coefficients_!L$2 * (_raw_predictions_!J111-_coefficients_!I$2)/INDEX(_coefficients_!I$7:I$9,MATCH('Score Dashboard'!$B$1,_coefficients_!$A$7:$A$9,0))</f>
        <v>-2.9448760862955874E-2</v>
      </c>
      <c r="J111">
        <f>(1-_raw_predictions_!$M111*'Score Dashboard'!$B$2) * _raw_predictions_!K111/_coefficients_!M$2 * (_raw_predictions_!L111-_coefficients_!J$2)/INDEX(_coefficients_!J$7:J$9,MATCH('Score Dashboard'!$B$1,_coefficients_!$A$7:$A$9,0))</f>
        <v>2.1525916071999638E-2</v>
      </c>
      <c r="K111">
        <f t="shared" si="1"/>
        <v>-3.4311176240718932</v>
      </c>
    </row>
    <row r="112" spans="1:11">
      <c r="A112" t="str">
        <f>_raw_predictions_!A112</f>
        <v>Kevon Looney</v>
      </c>
      <c r="B112">
        <f>(_raw_predictions_!B112*(1-_raw_predictions_!$M112*'Score Dashboard'!$B$2) + 'Score Dashboard'!$B$2*_raw_predictions_!$M112*_coefficients_!B$12- _coefficients_!B$2)/INDEX(_coefficients_!B$7:B$9,MATCH('Score Dashboard'!$B$1,_coefficients_!$A$7:$A$9,0))</f>
        <v>-0.7211232876575745</v>
      </c>
      <c r="C112">
        <f>(_raw_predictions_!C112*(1-_raw_predictions_!$M112*'Score Dashboard'!$B$2) + 'Score Dashboard'!$B$2*_raw_predictions_!$M112*_coefficients_!C$12- _coefficients_!C$2)/INDEX(_coefficients_!C$7:C$9,MATCH('Score Dashboard'!$B$1,_coefficients_!$A$7:$A$9,0))</f>
        <v>0.81624303747727578</v>
      </c>
      <c r="D112">
        <f>(_raw_predictions_!D112*(1-_raw_predictions_!$M112*'Score Dashboard'!$B$2) + 'Score Dashboard'!$B$2*_raw_predictions_!$M112*_coefficients_!D$12- _coefficients_!D$2)/INDEX(_coefficients_!D$7:D$9,MATCH('Score Dashboard'!$B$1,_coefficients_!$A$7:$A$9,0))</f>
        <v>-0.28503710920033098</v>
      </c>
      <c r="E112">
        <f>(_raw_predictions_!E112*(1-_raw_predictions_!$M112*'Score Dashboard'!$B$2) + 'Score Dashboard'!$B$2*_raw_predictions_!$M112*_coefficients_!E$12- _coefficients_!E$2)/INDEX(_coefficients_!E$7:E$9,MATCH('Score Dashboard'!$B$1,_coefficients_!$A$7:$A$9,0))</f>
        <v>-0.32208869407706164</v>
      </c>
      <c r="F112">
        <f>(_raw_predictions_!F112*(1-_raw_predictions_!$M112*'Score Dashboard'!$B$2) + 'Score Dashboard'!$B$2*_raw_predictions_!$M112*_coefficients_!F$12- _coefficients_!F$2)/INDEX(_coefficients_!F$7:F$9,MATCH('Score Dashboard'!$B$1,_coefficients_!$A$7:$A$9,0))</f>
        <v>7.9348526186794333E-2</v>
      </c>
      <c r="G112">
        <f>(_raw_predictions_!G112*(1-_raw_predictions_!$M112*'Score Dashboard'!$B$2) + 'Score Dashboard'!$B$2*_raw_predictions_!$M112*_coefficients_!G$12- _coefficients_!G$2)/INDEX(_coefficients_!G$7:G$9,MATCH('Score Dashboard'!$B$1,_coefficients_!$A$7:$A$9,0))</f>
        <v>-0.95582169910498005</v>
      </c>
      <c r="H112">
        <f>(_coefficients_!H$2 - _raw_predictions_!H112*(1-_raw_predictions_!$M112*'Score Dashboard'!$B$2) - _raw_predictions_!$M112*'Score Dashboard'!$B$2*_coefficients_!H$12)/INDEX(_coefficients_!H$7:H$9,MATCH('Score Dashboard'!$B$1,_coefficients_!$A$7:$A$9,0))</f>
        <v>0.57166763311427005</v>
      </c>
      <c r="I112">
        <f>(1-_raw_predictions_!$M112*'Score Dashboard'!$B$2) * _raw_predictions_!I112/_coefficients_!L$2 * (_raw_predictions_!J112-_coefficients_!I$2)/INDEX(_coefficients_!I$7:I$9,MATCH('Score Dashboard'!$B$1,_coefficients_!$A$7:$A$9,0))</f>
        <v>-0.56348220482655387</v>
      </c>
      <c r="J112">
        <f>(1-_raw_predictions_!$M112*'Score Dashboard'!$B$2) * _raw_predictions_!K112/_coefficients_!M$2 * (_raw_predictions_!L112-_coefficients_!J$2)/INDEX(_coefficients_!J$7:J$9,MATCH('Score Dashboard'!$B$1,_coefficients_!$A$7:$A$9,0))</f>
        <v>0.29447022739677131</v>
      </c>
      <c r="K112">
        <f t="shared" si="1"/>
        <v>-1.0858235706913897</v>
      </c>
    </row>
    <row r="113" spans="1:11">
      <c r="A113" t="str">
        <f>_raw_predictions_!A113</f>
        <v>Kevon Harris</v>
      </c>
      <c r="B113">
        <f>(_raw_predictions_!B113*(1-_raw_predictions_!$M113*'Score Dashboard'!$B$2) + 'Score Dashboard'!$B$2*_raw_predictions_!$M113*_coefficients_!B$12- _coefficients_!B$2)/INDEX(_coefficients_!B$7:B$9,MATCH('Score Dashboard'!$B$1,_coefficients_!$A$7:$A$9,0))</f>
        <v>-0.89473871139876593</v>
      </c>
      <c r="C113">
        <f>(_raw_predictions_!C113*(1-_raw_predictions_!$M113*'Score Dashboard'!$B$2) + 'Score Dashboard'!$B$2*_raw_predictions_!$M113*_coefficients_!C$12- _coefficients_!C$2)/INDEX(_coefficients_!C$7:C$9,MATCH('Score Dashboard'!$B$1,_coefficients_!$A$7:$A$9,0))</f>
        <v>-0.74168532667221398</v>
      </c>
      <c r="D113">
        <f>(_raw_predictions_!D113*(1-_raw_predictions_!$M113*'Score Dashboard'!$B$2) + 'Score Dashboard'!$B$2*_raw_predictions_!$M113*_coefficients_!D$12- _coefficients_!D$2)/INDEX(_coefficients_!D$7:D$9,MATCH('Score Dashboard'!$B$1,_coefficients_!$A$7:$A$9,0))</f>
        <v>-0.78434500418545716</v>
      </c>
      <c r="E113">
        <f>(_raw_predictions_!E113*(1-_raw_predictions_!$M113*'Score Dashboard'!$B$2) + 'Score Dashboard'!$B$2*_raw_predictions_!$M113*_coefficients_!E$12- _coefficients_!E$2)/INDEX(_coefficients_!E$7:E$9,MATCH('Score Dashboard'!$B$1,_coefficients_!$A$7:$A$9,0))</f>
        <v>-0.49704949455479913</v>
      </c>
      <c r="F113">
        <f>(_raw_predictions_!F113*(1-_raw_predictions_!$M113*'Score Dashboard'!$B$2) + 'Score Dashboard'!$B$2*_raw_predictions_!$M113*_coefficients_!F$12- _coefficients_!F$2)/INDEX(_coefficients_!F$7:F$9,MATCH('Score Dashboard'!$B$1,_coefficients_!$A$7:$A$9,0))</f>
        <v>-0.49393173421310316</v>
      </c>
      <c r="G113">
        <f>(_raw_predictions_!G113*(1-_raw_predictions_!$M113*'Score Dashboard'!$B$2) + 'Score Dashboard'!$B$2*_raw_predictions_!$M113*_coefficients_!G$12- _coefficients_!G$2)/INDEX(_coefficients_!G$7:G$9,MATCH('Score Dashboard'!$B$1,_coefficients_!$A$7:$A$9,0))</f>
        <v>-0.51492029418954788</v>
      </c>
      <c r="H113">
        <f>(_coefficients_!H$2 - _raw_predictions_!H113*(1-_raw_predictions_!$M113*'Score Dashboard'!$B$2) - _raw_predictions_!$M113*'Score Dashboard'!$B$2*_coefficients_!H$12)/INDEX(_coefficients_!H$7:H$9,MATCH('Score Dashboard'!$B$1,_coefficients_!$A$7:$A$9,0))</f>
        <v>0.71327450634281575</v>
      </c>
      <c r="I113">
        <f>(1-_raw_predictions_!$M113*'Score Dashboard'!$B$2) * _raw_predictions_!I113/_coefficients_!L$2 * (_raw_predictions_!J113-_coefficients_!I$2)/INDEX(_coefficients_!I$7:I$9,MATCH('Score Dashboard'!$B$1,_coefficients_!$A$7:$A$9,0))</f>
        <v>-1.7043451490840748E-2</v>
      </c>
      <c r="J113">
        <f>(1-_raw_predictions_!$M113*'Score Dashboard'!$B$2) * _raw_predictions_!K113/_coefficients_!M$2 * (_raw_predictions_!L113-_coefficients_!J$2)/INDEX(_coefficients_!J$7:J$9,MATCH('Score Dashboard'!$B$1,_coefficients_!$A$7:$A$9,0))</f>
        <v>-9.2105372341475825E-2</v>
      </c>
      <c r="K113">
        <f t="shared" si="1"/>
        <v>-3.3225448827033883</v>
      </c>
    </row>
    <row r="114" spans="1:11">
      <c r="A114" t="str">
        <f>_raw_predictions_!A114</f>
        <v>Kevin Porter Jr.</v>
      </c>
      <c r="B114">
        <f>(_raw_predictions_!B114*(1-_raw_predictions_!$M114*'Score Dashboard'!$B$2) + 'Score Dashboard'!$B$2*_raw_predictions_!$M114*_coefficients_!B$12- _coefficients_!B$2)/INDEX(_coefficients_!B$7:B$9,MATCH('Score Dashboard'!$B$1,_coefficients_!$A$7:$A$9,0))</f>
        <v>0.39282577076833303</v>
      </c>
      <c r="C114">
        <f>(_raw_predictions_!C114*(1-_raw_predictions_!$M114*'Score Dashboard'!$B$2) + 'Score Dashboard'!$B$2*_raw_predictions_!$M114*_coefficients_!C$12- _coefficients_!C$2)/INDEX(_coefficients_!C$7:C$9,MATCH('Score Dashboard'!$B$1,_coefficients_!$A$7:$A$9,0))</f>
        <v>-5.1762616054837889E-2</v>
      </c>
      <c r="D114">
        <f>(_raw_predictions_!D114*(1-_raw_predictions_!$M114*'Score Dashboard'!$B$2) + 'Score Dashboard'!$B$2*_raw_predictions_!$M114*_coefficients_!D$12- _coefficients_!D$2)/INDEX(_coefficients_!D$7:D$9,MATCH('Score Dashboard'!$B$1,_coefficients_!$A$7:$A$9,0))</f>
        <v>0.75799553253259733</v>
      </c>
      <c r="E114">
        <f>(_raw_predictions_!E114*(1-_raw_predictions_!$M114*'Score Dashboard'!$B$2) + 'Score Dashboard'!$B$2*_raw_predictions_!$M114*_coefficients_!E$12- _coefficients_!E$2)/INDEX(_coefficients_!E$7:E$9,MATCH('Score Dashboard'!$B$1,_coefficients_!$A$7:$A$9,0))</f>
        <v>0.4827338075740934</v>
      </c>
      <c r="F114">
        <f>(_raw_predictions_!F114*(1-_raw_predictions_!$M114*'Score Dashboard'!$B$2) + 'Score Dashboard'!$B$2*_raw_predictions_!$M114*_coefficients_!F$12- _coefficients_!F$2)/INDEX(_coefficients_!F$7:F$9,MATCH('Score Dashboard'!$B$1,_coefficients_!$A$7:$A$9,0))</f>
        <v>-0.37052854686018249</v>
      </c>
      <c r="G114">
        <f>(_raw_predictions_!G114*(1-_raw_predictions_!$M114*'Score Dashboard'!$B$2) + 'Score Dashboard'!$B$2*_raw_predictions_!$M114*_coefficients_!G$12- _coefficients_!G$2)/INDEX(_coefficients_!G$7:G$9,MATCH('Score Dashboard'!$B$1,_coefficients_!$A$7:$A$9,0))</f>
        <v>0.52565316084684421</v>
      </c>
      <c r="H114">
        <f>(_coefficients_!H$2 - _raw_predictions_!H114*(1-_raw_predictions_!$M114*'Score Dashboard'!$B$2) - _raw_predictions_!$M114*'Score Dashboard'!$B$2*_coefficients_!H$12)/INDEX(_coefficients_!H$7:H$9,MATCH('Score Dashboard'!$B$1,_coefficients_!$A$7:$A$9,0))</f>
        <v>-0.87990407546773841</v>
      </c>
      <c r="I114">
        <f>(1-_raw_predictions_!$M114*'Score Dashboard'!$B$2) * _raw_predictions_!I114/_coefficients_!L$2 * (_raw_predictions_!J114-_coefficients_!I$2)/INDEX(_coefficients_!I$7:I$9,MATCH('Score Dashboard'!$B$1,_coefficients_!$A$7:$A$9,0))</f>
        <v>-0.16980330813099168</v>
      </c>
      <c r="J114">
        <f>(1-_raw_predictions_!$M114*'Score Dashboard'!$B$2) * _raw_predictions_!K114/_coefficients_!M$2 * (_raw_predictions_!L114-_coefficients_!J$2)/INDEX(_coefficients_!J$7:J$9,MATCH('Score Dashboard'!$B$1,_coefficients_!$A$7:$A$9,0))</f>
        <v>-0.40238321546791184</v>
      </c>
      <c r="K114">
        <f t="shared" si="1"/>
        <v>0.28482650974020568</v>
      </c>
    </row>
    <row r="115" spans="1:11">
      <c r="A115" t="str">
        <f>_raw_predictions_!A115</f>
        <v>Kevin Love</v>
      </c>
      <c r="B115">
        <f>(_raw_predictions_!B115*(1-_raw_predictions_!$M115*'Score Dashboard'!$B$2) + 'Score Dashboard'!$B$2*_raw_predictions_!$M115*_coefficients_!B$12- _coefficients_!B$2)/INDEX(_coefficients_!B$7:B$9,MATCH('Score Dashboard'!$B$1,_coefficients_!$A$7:$A$9,0))</f>
        <v>-0.78411207096989466</v>
      </c>
      <c r="C115">
        <f>(_raw_predictions_!C115*(1-_raw_predictions_!$M115*'Score Dashboard'!$B$2) + 'Score Dashboard'!$B$2*_raw_predictions_!$M115*_coefficients_!C$12- _coefficients_!C$2)/INDEX(_coefficients_!C$7:C$9,MATCH('Score Dashboard'!$B$1,_coefficients_!$A$7:$A$9,0))</f>
        <v>-0.17983485684797773</v>
      </c>
      <c r="D115">
        <f>(_raw_predictions_!D115*(1-_raw_predictions_!$M115*'Score Dashboard'!$B$2) + 'Score Dashboard'!$B$2*_raw_predictions_!$M115*_coefficients_!D$12- _coefficients_!D$2)/INDEX(_coefficients_!D$7:D$9,MATCH('Score Dashboard'!$B$1,_coefficients_!$A$7:$A$9,0))</f>
        <v>-0.62571163889655756</v>
      </c>
      <c r="E115">
        <f>(_raw_predictions_!E115*(1-_raw_predictions_!$M115*'Score Dashboard'!$B$2) + 'Score Dashboard'!$B$2*_raw_predictions_!$M115*_coefficients_!E$12- _coefficients_!E$2)/INDEX(_coefficients_!E$7:E$9,MATCH('Score Dashboard'!$B$1,_coefficients_!$A$7:$A$9,0))</f>
        <v>-0.74057759724817329</v>
      </c>
      <c r="F115">
        <f>(_raw_predictions_!F115*(1-_raw_predictions_!$M115*'Score Dashboard'!$B$2) + 'Score Dashboard'!$B$2*_raw_predictions_!$M115*_coefficients_!F$12- _coefficients_!F$2)/INDEX(_coefficients_!F$7:F$9,MATCH('Score Dashboard'!$B$1,_coefficients_!$A$7:$A$9,0))</f>
        <v>-0.52162583526169959</v>
      </c>
      <c r="G115">
        <f>(_raw_predictions_!G115*(1-_raw_predictions_!$M115*'Score Dashboard'!$B$2) + 'Score Dashboard'!$B$2*_raw_predictions_!$M115*_coefficients_!G$12- _coefficients_!G$2)/INDEX(_coefficients_!G$7:G$9,MATCH('Score Dashboard'!$B$1,_coefficients_!$A$7:$A$9,0))</f>
        <v>-0.10626508789206679</v>
      </c>
      <c r="H115">
        <f>(_coefficients_!H$2 - _raw_predictions_!H115*(1-_raw_predictions_!$M115*'Score Dashboard'!$B$2) - _raw_predictions_!$M115*'Score Dashboard'!$B$2*_coefficients_!H$12)/INDEX(_coefficients_!H$7:H$9,MATCH('Score Dashboard'!$B$1,_coefficients_!$A$7:$A$9,0))</f>
        <v>0.53662144804167511</v>
      </c>
      <c r="I115">
        <f>(1-_raw_predictions_!$M115*'Score Dashboard'!$B$2) * _raw_predictions_!I115/_coefficients_!L$2 * (_raw_predictions_!J115-_coefficients_!I$2)/INDEX(_coefficients_!I$7:I$9,MATCH('Score Dashboard'!$B$1,_coefficients_!$A$7:$A$9,0))</f>
        <v>5.7616259367472229E-2</v>
      </c>
      <c r="J115">
        <f>(1-_raw_predictions_!$M115*'Score Dashboard'!$B$2) * _raw_predictions_!K115/_coefficients_!M$2 * (_raw_predictions_!L115-_coefficients_!J$2)/INDEX(_coefficients_!J$7:J$9,MATCH('Score Dashboard'!$B$1,_coefficients_!$A$7:$A$9,0))</f>
        <v>-0.2099674420871957</v>
      </c>
      <c r="K115">
        <f t="shared" si="1"/>
        <v>-2.5738568217944175</v>
      </c>
    </row>
    <row r="116" spans="1:11">
      <c r="A116" t="str">
        <f>_raw_predictions_!A116</f>
        <v>Kevin Huerter</v>
      </c>
      <c r="B116">
        <f>(_raw_predictions_!B116*(1-_raw_predictions_!$M116*'Score Dashboard'!$B$2) + 'Score Dashboard'!$B$2*_raw_predictions_!$M116*_coefficients_!B$12- _coefficients_!B$2)/INDEX(_coefficients_!B$7:B$9,MATCH('Score Dashboard'!$B$1,_coefficients_!$A$7:$A$9,0))</f>
        <v>4.2944511408329178E-4</v>
      </c>
      <c r="C116">
        <f>(_raw_predictions_!C116*(1-_raw_predictions_!$M116*'Score Dashboard'!$B$2) + 'Score Dashboard'!$B$2*_raw_predictions_!$M116*_coefficients_!C$12- _coefficients_!C$2)/INDEX(_coefficients_!C$7:C$9,MATCH('Score Dashboard'!$B$1,_coefficients_!$A$7:$A$9,0))</f>
        <v>-0.51279827462067784</v>
      </c>
      <c r="D116">
        <f>(_raw_predictions_!D116*(1-_raw_predictions_!$M116*'Score Dashboard'!$B$2) + 'Score Dashboard'!$B$2*_raw_predictions_!$M116*_coefficients_!D$12- _coefficients_!D$2)/INDEX(_coefficients_!D$7:D$9,MATCH('Score Dashboard'!$B$1,_coefficients_!$A$7:$A$9,0))</f>
        <v>-4.3531055518446625E-2</v>
      </c>
      <c r="E116">
        <f>(_raw_predictions_!E116*(1-_raw_predictions_!$M116*'Score Dashboard'!$B$2) + 'Score Dashboard'!$B$2*_raw_predictions_!$M116*_coefficients_!E$12- _coefficients_!E$2)/INDEX(_coefficients_!E$7:E$9,MATCH('Score Dashboard'!$B$1,_coefficients_!$A$7:$A$9,0))</f>
        <v>0.17275169897108839</v>
      </c>
      <c r="F116">
        <f>(_raw_predictions_!F116*(1-_raw_predictions_!$M116*'Score Dashboard'!$B$2) + 'Score Dashboard'!$B$2*_raw_predictions_!$M116*_coefficients_!F$12- _coefficients_!F$2)/INDEX(_coefficients_!F$7:F$9,MATCH('Score Dashboard'!$B$1,_coefficients_!$A$7:$A$9,0))</f>
        <v>-0.34119923952336034</v>
      </c>
      <c r="G116">
        <f>(_raw_predictions_!G116*(1-_raw_predictions_!$M116*'Score Dashboard'!$B$2) + 'Score Dashboard'!$B$2*_raw_predictions_!$M116*_coefficients_!G$12- _coefficients_!G$2)/INDEX(_coefficients_!G$7:G$9,MATCH('Score Dashboard'!$B$1,_coefficients_!$A$7:$A$9,0))</f>
        <v>0.71478410960054772</v>
      </c>
      <c r="H116">
        <f>(_coefficients_!H$2 - _raw_predictions_!H116*(1-_raw_predictions_!$M116*'Score Dashboard'!$B$2) - _raw_predictions_!$M116*'Score Dashboard'!$B$2*_coefficients_!H$12)/INDEX(_coefficients_!H$7:H$9,MATCH('Score Dashboard'!$B$1,_coefficients_!$A$7:$A$9,0))</f>
        <v>0.23564974132446992</v>
      </c>
      <c r="I116">
        <f>(1-_raw_predictions_!$M116*'Score Dashboard'!$B$2) * _raw_predictions_!I116/_coefficients_!L$2 * (_raw_predictions_!J116-_coefficients_!I$2)/INDEX(_coefficients_!I$7:I$9,MATCH('Score Dashboard'!$B$1,_coefficients_!$A$7:$A$9,0))</f>
        <v>-7.5511996618519095E-2</v>
      </c>
      <c r="J116">
        <f>(1-_raw_predictions_!$M116*'Score Dashboard'!$B$2) * _raw_predictions_!K116/_coefficients_!M$2 * (_raw_predictions_!L116-_coefficients_!J$2)/INDEX(_coefficients_!J$7:J$9,MATCH('Score Dashboard'!$B$1,_coefficients_!$A$7:$A$9,0))</f>
        <v>-0.37366314437648945</v>
      </c>
      <c r="K116">
        <f t="shared" si="1"/>
        <v>-0.22308871564730404</v>
      </c>
    </row>
    <row r="117" spans="1:11">
      <c r="A117" t="str">
        <f>_raw_predictions_!A117</f>
        <v>Kyle Anderson</v>
      </c>
      <c r="B117">
        <f>(_raw_predictions_!B117*(1-_raw_predictions_!$M117*'Score Dashboard'!$B$2) + 'Score Dashboard'!$B$2*_raw_predictions_!$M117*_coefficients_!B$12- _coefficients_!B$2)/INDEX(_coefficients_!B$7:B$9,MATCH('Score Dashboard'!$B$1,_coefficients_!$A$7:$A$9,0))</f>
        <v>-0.68678308569588686</v>
      </c>
      <c r="C117">
        <f>(_raw_predictions_!C117*(1-_raw_predictions_!$M117*'Score Dashboard'!$B$2) + 'Score Dashboard'!$B$2*_raw_predictions_!$M117*_coefficients_!C$12- _coefficients_!C$2)/INDEX(_coefficients_!C$7:C$9,MATCH('Score Dashboard'!$B$1,_coefficients_!$A$7:$A$9,0))</f>
        <v>-0.14548901628147651</v>
      </c>
      <c r="D117">
        <f>(_raw_predictions_!D117*(1-_raw_predictions_!$M117*'Score Dashboard'!$B$2) + 'Score Dashboard'!$B$2*_raw_predictions_!$M117*_coefficients_!D$12- _coefficients_!D$2)/INDEX(_coefficients_!D$7:D$9,MATCH('Score Dashboard'!$B$1,_coefficients_!$A$7:$A$9,0))</f>
        <v>0.15575302618216924</v>
      </c>
      <c r="E117">
        <f>(_raw_predictions_!E117*(1-_raw_predictions_!$M117*'Score Dashboard'!$B$2) + 'Score Dashboard'!$B$2*_raw_predictions_!$M117*_coefficients_!E$12- _coefficients_!E$2)/INDEX(_coefficients_!E$7:E$9,MATCH('Score Dashboard'!$B$1,_coefficients_!$A$7:$A$9,0))</f>
        <v>0.12054505610047445</v>
      </c>
      <c r="F117">
        <f>(_raw_predictions_!F117*(1-_raw_predictions_!$M117*'Score Dashboard'!$B$2) + 'Score Dashboard'!$B$2*_raw_predictions_!$M117*_coefficients_!F$12- _coefficients_!F$2)/INDEX(_coefficients_!F$7:F$9,MATCH('Score Dashboard'!$B$1,_coefficients_!$A$7:$A$9,0))</f>
        <v>0.11745760892977164</v>
      </c>
      <c r="G117">
        <f>(_raw_predictions_!G117*(1-_raw_predictions_!$M117*'Score Dashboard'!$B$2) + 'Score Dashboard'!$B$2*_raw_predictions_!$M117*_coefficients_!G$12- _coefficients_!G$2)/INDEX(_coefficients_!G$7:G$9,MATCH('Score Dashboard'!$B$1,_coefficients_!$A$7:$A$9,0))</f>
        <v>-0.51971297361098201</v>
      </c>
      <c r="H117">
        <f>(_coefficients_!H$2 - _raw_predictions_!H117*(1-_raw_predictions_!$M117*'Score Dashboard'!$B$2) - _raw_predictions_!$M117*'Score Dashboard'!$B$2*_coefficients_!H$12)/INDEX(_coefficients_!H$7:H$9,MATCH('Score Dashboard'!$B$1,_coefficients_!$A$7:$A$9,0))</f>
        <v>0.31731856110892809</v>
      </c>
      <c r="I117">
        <f>(1-_raw_predictions_!$M117*'Score Dashboard'!$B$2) * _raw_predictions_!I117/_coefficients_!L$2 * (_raw_predictions_!J117-_coefficients_!I$2)/INDEX(_coefficients_!I$7:I$9,MATCH('Score Dashboard'!$B$1,_coefficients_!$A$7:$A$9,0))</f>
        <v>-0.2535807507424801</v>
      </c>
      <c r="J117">
        <f>(1-_raw_predictions_!$M117*'Score Dashboard'!$B$2) * _raw_predictions_!K117/_coefficients_!M$2 * (_raw_predictions_!L117-_coefficients_!J$2)/INDEX(_coefficients_!J$7:J$9,MATCH('Score Dashboard'!$B$1,_coefficients_!$A$7:$A$9,0))</f>
        <v>1.2359207323417664E-3</v>
      </c>
      <c r="K117">
        <f t="shared" si="1"/>
        <v>-0.89325565327714018</v>
      </c>
    </row>
    <row r="118" spans="1:11">
      <c r="A118" t="str">
        <f>_raw_predictions_!A118</f>
        <v>Onyeka Okongwu</v>
      </c>
      <c r="B118">
        <f>(_raw_predictions_!B118*(1-_raw_predictions_!$M118*'Score Dashboard'!$B$2) + 'Score Dashboard'!$B$2*_raw_predictions_!$M118*_coefficients_!B$12- _coefficients_!B$2)/INDEX(_coefficients_!B$7:B$9,MATCH('Score Dashboard'!$B$1,_coefficients_!$A$7:$A$9,0))</f>
        <v>-0.45792878315868513</v>
      </c>
      <c r="C118">
        <f>(_raw_predictions_!C118*(1-_raw_predictions_!$M118*'Score Dashboard'!$B$2) + 'Score Dashboard'!$B$2*_raw_predictions_!$M118*_coefficients_!C$12- _coefficients_!C$2)/INDEX(_coefficients_!C$7:C$9,MATCH('Score Dashboard'!$B$1,_coefficients_!$A$7:$A$9,0))</f>
        <v>0.6799054845804513</v>
      </c>
      <c r="D118">
        <f>(_raw_predictions_!D118*(1-_raw_predictions_!$M118*'Score Dashboard'!$B$2) + 'Score Dashboard'!$B$2*_raw_predictions_!$M118*_coefficients_!D$12- _coefficients_!D$2)/INDEX(_coefficients_!D$7:D$9,MATCH('Score Dashboard'!$B$1,_coefficients_!$A$7:$A$9,0))</f>
        <v>-0.73626548529019009</v>
      </c>
      <c r="E118">
        <f>(_raw_predictions_!E118*(1-_raw_predictions_!$M118*'Score Dashboard'!$B$2) + 'Score Dashboard'!$B$2*_raw_predictions_!$M118*_coefficients_!E$12- _coefficients_!E$2)/INDEX(_coefficients_!E$7:E$9,MATCH('Score Dashboard'!$B$1,_coefficients_!$A$7:$A$9,0))</f>
        <v>-9.9544281988877131E-2</v>
      </c>
      <c r="F118">
        <f>(_raw_predictions_!F118*(1-_raw_predictions_!$M118*'Score Dashboard'!$B$2) + 'Score Dashboard'!$B$2*_raw_predictions_!$M118*_coefficients_!F$12- _coefficients_!F$2)/INDEX(_coefficients_!F$7:F$9,MATCH('Score Dashboard'!$B$1,_coefficients_!$A$7:$A$9,0))</f>
        <v>0.78403958886907121</v>
      </c>
      <c r="G118">
        <f>(_raw_predictions_!G118*(1-_raw_predictions_!$M118*'Score Dashboard'!$B$2) + 'Score Dashboard'!$B$2*_raw_predictions_!$M118*_coefficients_!G$12- _coefficients_!G$2)/INDEX(_coefficients_!G$7:G$9,MATCH('Score Dashboard'!$B$1,_coefficients_!$A$7:$A$9,0))</f>
        <v>-0.89363933254246442</v>
      </c>
      <c r="H118">
        <f>(_coefficients_!H$2 - _raw_predictions_!H118*(1-_raw_predictions_!$M118*'Score Dashboard'!$B$2) - _raw_predictions_!$M118*'Score Dashboard'!$B$2*_coefficients_!H$12)/INDEX(_coefficients_!H$7:H$9,MATCH('Score Dashboard'!$B$1,_coefficients_!$A$7:$A$9,0))</f>
        <v>0.3796087938527089</v>
      </c>
      <c r="I118">
        <f>(1-_raw_predictions_!$M118*'Score Dashboard'!$B$2) * _raw_predictions_!I118/_coefficients_!L$2 * (_raw_predictions_!J118-_coefficients_!I$2)/INDEX(_coefficients_!I$7:I$9,MATCH('Score Dashboard'!$B$1,_coefficients_!$A$7:$A$9,0))</f>
        <v>-0.26663956605554073</v>
      </c>
      <c r="J118">
        <f>(1-_raw_predictions_!$M118*'Score Dashboard'!$B$2) * _raw_predictions_!K118/_coefficients_!M$2 * (_raw_predictions_!L118-_coefficients_!J$2)/INDEX(_coefficients_!J$7:J$9,MATCH('Score Dashboard'!$B$1,_coefficients_!$A$7:$A$9,0))</f>
        <v>0.71163824648294405</v>
      </c>
      <c r="K118">
        <f t="shared" si="1"/>
        <v>0.10117466474941805</v>
      </c>
    </row>
    <row r="119" spans="1:11">
      <c r="A119" t="str">
        <f>_raw_predictions_!A119</f>
        <v>Terry Rozier</v>
      </c>
      <c r="B119">
        <f>(_raw_predictions_!B119*(1-_raw_predictions_!$M119*'Score Dashboard'!$B$2) + 'Score Dashboard'!$B$2*_raw_predictions_!$M119*_coefficients_!B$12- _coefficients_!B$2)/INDEX(_coefficients_!B$7:B$9,MATCH('Score Dashboard'!$B$1,_coefficients_!$A$7:$A$9,0))</f>
        <v>0.2713585239704151</v>
      </c>
      <c r="C119">
        <f>(_raw_predictions_!C119*(1-_raw_predictions_!$M119*'Score Dashboard'!$B$2) + 'Score Dashboard'!$B$2*_raw_predictions_!$M119*_coefficients_!C$12- _coefficients_!C$2)/INDEX(_coefficients_!C$7:C$9,MATCH('Score Dashboard'!$B$1,_coefficients_!$A$7:$A$9,0))</f>
        <v>-0.42278531735989944</v>
      </c>
      <c r="D119">
        <f>(_raw_predictions_!D119*(1-_raw_predictions_!$M119*'Score Dashboard'!$B$2) + 'Score Dashboard'!$B$2*_raw_predictions_!$M119*_coefficients_!D$12- _coefficients_!D$2)/INDEX(_coefficients_!D$7:D$9,MATCH('Score Dashboard'!$B$1,_coefficients_!$A$7:$A$9,0))</f>
        <v>0.35720320972342773</v>
      </c>
      <c r="E119">
        <f>(_raw_predictions_!E119*(1-_raw_predictions_!$M119*'Score Dashboard'!$B$2) + 'Score Dashboard'!$B$2*_raw_predictions_!$M119*_coefficients_!E$12- _coefficients_!E$2)/INDEX(_coefficients_!E$7:E$9,MATCH('Score Dashboard'!$B$1,_coefficients_!$A$7:$A$9,0))</f>
        <v>0.25633852278145514</v>
      </c>
      <c r="F119">
        <f>(_raw_predictions_!F119*(1-_raw_predictions_!$M119*'Score Dashboard'!$B$2) + 'Score Dashboard'!$B$2*_raw_predictions_!$M119*_coefficients_!F$12- _coefficients_!F$2)/INDEX(_coefficients_!F$7:F$9,MATCH('Score Dashboard'!$B$1,_coefficients_!$A$7:$A$9,0))</f>
        <v>-0.4306065935419634</v>
      </c>
      <c r="G119">
        <f>(_raw_predictions_!G119*(1-_raw_predictions_!$M119*'Score Dashboard'!$B$2) + 'Score Dashboard'!$B$2*_raw_predictions_!$M119*_coefficients_!G$12- _coefficients_!G$2)/INDEX(_coefficients_!G$7:G$9,MATCH('Score Dashboard'!$B$1,_coefficients_!$A$7:$A$9,0))</f>
        <v>0.62961687610665995</v>
      </c>
      <c r="H119">
        <f>(_coefficients_!H$2 - _raw_predictions_!H119*(1-_raw_predictions_!$M119*'Score Dashboard'!$B$2) - _raw_predictions_!$M119*'Score Dashboard'!$B$2*_coefficients_!H$12)/INDEX(_coefficients_!H$7:H$9,MATCH('Score Dashboard'!$B$1,_coefficients_!$A$7:$A$9,0))</f>
        <v>-9.8642500321390492E-2</v>
      </c>
      <c r="I119">
        <f>(1-_raw_predictions_!$M119*'Score Dashboard'!$B$2) * _raw_predictions_!I119/_coefficients_!L$2 * (_raw_predictions_!J119-_coefficients_!I$2)/INDEX(_coefficients_!I$7:I$9,MATCH('Score Dashboard'!$B$1,_coefficients_!$A$7:$A$9,0))</f>
        <v>0.10853032970647636</v>
      </c>
      <c r="J119">
        <f>(1-_raw_predictions_!$M119*'Score Dashboard'!$B$2) * _raw_predictions_!K119/_coefficients_!M$2 * (_raw_predictions_!L119-_coefficients_!J$2)/INDEX(_coefficients_!J$7:J$9,MATCH('Score Dashboard'!$B$1,_coefficients_!$A$7:$A$9,0))</f>
        <v>-0.63165409342922718</v>
      </c>
      <c r="K119">
        <f t="shared" si="1"/>
        <v>3.9358957635953873E-2</v>
      </c>
    </row>
    <row r="120" spans="1:11">
      <c r="A120" t="str">
        <f>_raw_predictions_!A120</f>
        <v>Oshae Brissett</v>
      </c>
      <c r="B120">
        <f>(_raw_predictions_!B120*(1-_raw_predictions_!$M120*'Score Dashboard'!$B$2) + 'Score Dashboard'!$B$2*_raw_predictions_!$M120*_coefficients_!B$12- _coefficients_!B$2)/INDEX(_coefficients_!B$7:B$9,MATCH('Score Dashboard'!$B$1,_coefficients_!$A$7:$A$9,0))</f>
        <v>-0.83288930744037415</v>
      </c>
      <c r="C120">
        <f>(_raw_predictions_!C120*(1-_raw_predictions_!$M120*'Score Dashboard'!$B$2) + 'Score Dashboard'!$B$2*_raw_predictions_!$M120*_coefficients_!C$12- _coefficients_!C$2)/INDEX(_coefficients_!C$7:C$9,MATCH('Score Dashboard'!$B$1,_coefficients_!$A$7:$A$9,0))</f>
        <v>-0.59006724828808577</v>
      </c>
      <c r="D120">
        <f>(_raw_predictions_!D120*(1-_raw_predictions_!$M120*'Score Dashboard'!$B$2) + 'Score Dashboard'!$B$2*_raw_predictions_!$M120*_coefficients_!D$12- _coefficients_!D$2)/INDEX(_coefficients_!D$7:D$9,MATCH('Score Dashboard'!$B$1,_coefficients_!$A$7:$A$9,0))</f>
        <v>-0.83926790270341034</v>
      </c>
      <c r="E120">
        <f>(_raw_predictions_!E120*(1-_raw_predictions_!$M120*'Score Dashboard'!$B$2) + 'Score Dashboard'!$B$2*_raw_predictions_!$M120*_coefficients_!E$12- _coefficients_!E$2)/INDEX(_coefficients_!E$7:E$9,MATCH('Score Dashboard'!$B$1,_coefficients_!$A$7:$A$9,0))</f>
        <v>-0.49797550594871798</v>
      </c>
      <c r="F120">
        <f>(_raw_predictions_!F120*(1-_raw_predictions_!$M120*'Score Dashboard'!$B$2) + 'Score Dashboard'!$B$2*_raw_predictions_!$M120*_coefficients_!F$12- _coefficients_!F$2)/INDEX(_coefficients_!F$7:F$9,MATCH('Score Dashboard'!$B$1,_coefficients_!$A$7:$A$9,0))</f>
        <v>-0.46563569487985013</v>
      </c>
      <c r="G120">
        <f>(_raw_predictions_!G120*(1-_raw_predictions_!$M120*'Score Dashboard'!$B$2) + 'Score Dashboard'!$B$2*_raw_predictions_!$M120*_coefficients_!G$12- _coefficients_!G$2)/INDEX(_coefficients_!G$7:G$9,MATCH('Score Dashboard'!$B$1,_coefficients_!$A$7:$A$9,0))</f>
        <v>-0.46195798190933007</v>
      </c>
      <c r="H120">
        <f>(_coefficients_!H$2 - _raw_predictions_!H120*(1-_raw_predictions_!$M120*'Score Dashboard'!$B$2) - _raw_predictions_!$M120*'Score Dashboard'!$B$2*_coefficients_!H$12)/INDEX(_coefficients_!H$7:H$9,MATCH('Score Dashboard'!$B$1,_coefficients_!$A$7:$A$9,0))</f>
        <v>0.78587498407524936</v>
      </c>
      <c r="I120">
        <f>(1-_raw_predictions_!$M120*'Score Dashboard'!$B$2) * _raw_predictions_!I120/_coefficients_!L$2 * (_raw_predictions_!J120-_coefficients_!I$2)/INDEX(_coefficients_!I$7:I$9,MATCH('Score Dashboard'!$B$1,_coefficients_!$A$7:$A$9,0))</f>
        <v>-6.2397843167584469E-2</v>
      </c>
      <c r="J120">
        <f>(1-_raw_predictions_!$M120*'Score Dashboard'!$B$2) * _raw_predictions_!K120/_coefficients_!M$2 * (_raw_predictions_!L120-_coefficients_!J$2)/INDEX(_coefficients_!J$7:J$9,MATCH('Score Dashboard'!$B$1,_coefficients_!$A$7:$A$9,0))</f>
        <v>-0.18538582227799938</v>
      </c>
      <c r="K120">
        <f t="shared" si="1"/>
        <v>-3.1497023225401026</v>
      </c>
    </row>
    <row r="121" spans="1:11">
      <c r="A121" t="str">
        <f>_raw_predictions_!A121</f>
        <v>Tyler Herro</v>
      </c>
      <c r="B121">
        <f>(_raw_predictions_!B121*(1-_raw_predictions_!$M121*'Score Dashboard'!$B$2) + 'Score Dashboard'!$B$2*_raw_predictions_!$M121*_coefficients_!B$12- _coefficients_!B$2)/INDEX(_coefficients_!B$7:B$9,MATCH('Score Dashboard'!$B$1,_coefficients_!$A$7:$A$9,0))</f>
        <v>0.40760069929278259</v>
      </c>
      <c r="C121">
        <f>(_raw_predictions_!C121*(1-_raw_predictions_!$M121*'Score Dashboard'!$B$2) + 'Score Dashboard'!$B$2*_raw_predictions_!$M121*_coefficients_!C$12- _coefficients_!C$2)/INDEX(_coefficients_!C$7:C$9,MATCH('Score Dashboard'!$B$1,_coefficients_!$A$7:$A$9,0))</f>
        <v>-8.1262838109636845E-2</v>
      </c>
      <c r="D121">
        <f>(_raw_predictions_!D121*(1-_raw_predictions_!$M121*'Score Dashboard'!$B$2) + 'Score Dashboard'!$B$2*_raw_predictions_!$M121*_coefficients_!D$12- _coefficients_!D$2)/INDEX(_coefficients_!D$7:D$9,MATCH('Score Dashboard'!$B$1,_coefficients_!$A$7:$A$9,0))</f>
        <v>0.33264770125321336</v>
      </c>
      <c r="E121">
        <f>(_raw_predictions_!E121*(1-_raw_predictions_!$M121*'Score Dashboard'!$B$2) + 'Score Dashboard'!$B$2*_raw_predictions_!$M121*_coefficients_!E$12- _coefficients_!E$2)/INDEX(_coefficients_!E$7:E$9,MATCH('Score Dashboard'!$B$1,_coefficients_!$A$7:$A$9,0))</f>
        <v>-0.16366829954972814</v>
      </c>
      <c r="F121">
        <f>(_raw_predictions_!F121*(1-_raw_predictions_!$M121*'Score Dashboard'!$B$2) + 'Score Dashboard'!$B$2*_raw_predictions_!$M121*_coefficients_!F$12- _coefficients_!F$2)/INDEX(_coefficients_!F$7:F$9,MATCH('Score Dashboard'!$B$1,_coefficients_!$A$7:$A$9,0))</f>
        <v>-0.42581498741331275</v>
      </c>
      <c r="G121">
        <f>(_raw_predictions_!G121*(1-_raw_predictions_!$M121*'Score Dashboard'!$B$2) + 'Score Dashboard'!$B$2*_raw_predictions_!$M121*_coefficients_!G$12- _coefficients_!G$2)/INDEX(_coefficients_!G$7:G$9,MATCH('Score Dashboard'!$B$1,_coefficients_!$A$7:$A$9,0))</f>
        <v>0.75451834791520078</v>
      </c>
      <c r="H121">
        <f>(_coefficients_!H$2 - _raw_predictions_!H121*(1-_raw_predictions_!$M121*'Score Dashboard'!$B$2) - _raw_predictions_!$M121*'Score Dashboard'!$B$2*_coefficients_!H$12)/INDEX(_coefficients_!H$7:H$9,MATCH('Score Dashboard'!$B$1,_coefficients_!$A$7:$A$9,0))</f>
        <v>-0.51780412587335478</v>
      </c>
      <c r="I121">
        <f>(1-_raw_predictions_!$M121*'Score Dashboard'!$B$2) * _raw_predictions_!I121/_coefficients_!L$2 * (_raw_predictions_!J121-_coefficients_!I$2)/INDEX(_coefficients_!I$7:I$9,MATCH('Score Dashboard'!$B$1,_coefficients_!$A$7:$A$9,0))</f>
        <v>0.23155233623474666</v>
      </c>
      <c r="J121">
        <f>(1-_raw_predictions_!$M121*'Score Dashboard'!$B$2) * _raw_predictions_!K121/_coefficients_!M$2 * (_raw_predictions_!L121-_coefficients_!J$2)/INDEX(_coefficients_!J$7:J$9,MATCH('Score Dashboard'!$B$1,_coefficients_!$A$7:$A$9,0))</f>
        <v>-0.40664292541056457</v>
      </c>
      <c r="K121">
        <f t="shared" si="1"/>
        <v>0.13112590833934634</v>
      </c>
    </row>
    <row r="122" spans="1:11">
      <c r="A122" t="str">
        <f>_raw_predictions_!A122</f>
        <v>Tyler Dorsey</v>
      </c>
      <c r="B122">
        <f>(_raw_predictions_!B122*(1-_raw_predictions_!$M122*'Score Dashboard'!$B$2) + 'Score Dashboard'!$B$2*_raw_predictions_!$M122*_coefficients_!B$12- _coefficients_!B$2)/INDEX(_coefficients_!B$7:B$9,MATCH('Score Dashboard'!$B$1,_coefficients_!$A$7:$A$9,0))</f>
        <v>-0.99248302245968401</v>
      </c>
      <c r="C122">
        <f>(_raw_predictions_!C122*(1-_raw_predictions_!$M122*'Score Dashboard'!$B$2) + 'Score Dashboard'!$B$2*_raw_predictions_!$M122*_coefficients_!C$12- _coefficients_!C$2)/INDEX(_coefficients_!C$7:C$9,MATCH('Score Dashboard'!$B$1,_coefficients_!$A$7:$A$9,0))</f>
        <v>-0.95146186269179633</v>
      </c>
      <c r="D122">
        <f>(_raw_predictions_!D122*(1-_raw_predictions_!$M122*'Score Dashboard'!$B$2) + 'Score Dashboard'!$B$2*_raw_predictions_!$M122*_coefficients_!D$12- _coefficients_!D$2)/INDEX(_coefficients_!D$7:D$9,MATCH('Score Dashboard'!$B$1,_coefficients_!$A$7:$A$9,0))</f>
        <v>-0.78713328851524245</v>
      </c>
      <c r="E122">
        <f>(_raw_predictions_!E122*(1-_raw_predictions_!$M122*'Score Dashboard'!$B$2) + 'Score Dashboard'!$B$2*_raw_predictions_!$M122*_coefficients_!E$12- _coefficients_!E$2)/INDEX(_coefficients_!E$7:E$9,MATCH('Score Dashboard'!$B$1,_coefficients_!$A$7:$A$9,0))</f>
        <v>-0.63558282580636805</v>
      </c>
      <c r="F122">
        <f>(_raw_predictions_!F122*(1-_raw_predictions_!$M122*'Score Dashboard'!$B$2) + 'Score Dashboard'!$B$2*_raw_predictions_!$M122*_coefficients_!F$12- _coefficients_!F$2)/INDEX(_coefficients_!F$7:F$9,MATCH('Score Dashboard'!$B$1,_coefficients_!$A$7:$A$9,0))</f>
        <v>-0.57765044990982428</v>
      </c>
      <c r="G122">
        <f>(_raw_predictions_!G122*(1-_raw_predictions_!$M122*'Score Dashboard'!$B$2) + 'Score Dashboard'!$B$2*_raw_predictions_!$M122*_coefficients_!G$12- _coefficients_!G$2)/INDEX(_coefficients_!G$7:G$9,MATCH('Score Dashboard'!$B$1,_coefficients_!$A$7:$A$9,0))</f>
        <v>-0.58618262623524653</v>
      </c>
      <c r="H122">
        <f>(_coefficients_!H$2 - _raw_predictions_!H122*(1-_raw_predictions_!$M122*'Score Dashboard'!$B$2) - _raw_predictions_!$M122*'Score Dashboard'!$B$2*_coefficients_!H$12)/INDEX(_coefficients_!H$7:H$9,MATCH('Score Dashboard'!$B$1,_coefficients_!$A$7:$A$9,0))</f>
        <v>0.87515061852862797</v>
      </c>
      <c r="I122">
        <f>(1-_raw_predictions_!$M122*'Score Dashboard'!$B$2) * _raw_predictions_!I122/_coefficients_!L$2 * (_raw_predictions_!J122-_coefficients_!I$2)/INDEX(_coefficients_!I$7:I$9,MATCH('Score Dashboard'!$B$1,_coefficients_!$A$7:$A$9,0))</f>
        <v>-4.3737102044639688E-2</v>
      </c>
      <c r="J122">
        <f>(1-_raw_predictions_!$M122*'Score Dashboard'!$B$2) * _raw_predictions_!K122/_coefficients_!M$2 * (_raw_predictions_!L122-_coefficients_!J$2)/INDEX(_coefficients_!J$7:J$9,MATCH('Score Dashboard'!$B$1,_coefficients_!$A$7:$A$9,0))</f>
        <v>-2.6391223628876862E-2</v>
      </c>
      <c r="K122">
        <f t="shared" si="1"/>
        <v>-3.7254717827630501</v>
      </c>
    </row>
    <row r="123" spans="1:11">
      <c r="A123" t="str">
        <f>_raw_predictions_!A123</f>
        <v>TyTy Washington Jr.</v>
      </c>
      <c r="B123">
        <f>(_raw_predictions_!B123*(1-_raw_predictions_!$M123*'Score Dashboard'!$B$2) + 'Score Dashboard'!$B$2*_raw_predictions_!$M123*_coefficients_!B$12- _coefficients_!B$2)/INDEX(_coefficients_!B$7:B$9,MATCH('Score Dashboard'!$B$1,_coefficients_!$A$7:$A$9,0))</f>
        <v>-0.90495469371378001</v>
      </c>
      <c r="C123">
        <f>(_raw_predictions_!C123*(1-_raw_predictions_!$M123*'Score Dashboard'!$B$2) + 'Score Dashboard'!$B$2*_raw_predictions_!$M123*_coefficients_!C$12- _coefficients_!C$2)/INDEX(_coefficients_!C$7:C$9,MATCH('Score Dashboard'!$B$1,_coefficients_!$A$7:$A$9,0))</f>
        <v>-0.94880061335030852</v>
      </c>
      <c r="D123">
        <f>(_raw_predictions_!D123*(1-_raw_predictions_!$M123*'Score Dashboard'!$B$2) + 'Score Dashboard'!$B$2*_raw_predictions_!$M123*_coefficients_!D$12- _coefficients_!D$2)/INDEX(_coefficients_!D$7:D$9,MATCH('Score Dashboard'!$B$1,_coefficients_!$A$7:$A$9,0))</f>
        <v>-0.55302434796714905</v>
      </c>
      <c r="E123">
        <f>(_raw_predictions_!E123*(1-_raw_predictions_!$M123*'Score Dashboard'!$B$2) + 'Score Dashboard'!$B$2*_raw_predictions_!$M123*_coefficients_!E$12- _coefficients_!E$2)/INDEX(_coefficients_!E$7:E$9,MATCH('Score Dashboard'!$B$1,_coefficients_!$A$7:$A$9,0))</f>
        <v>-0.47763026853081669</v>
      </c>
      <c r="F123">
        <f>(_raw_predictions_!F123*(1-_raw_predictions_!$M123*'Score Dashboard'!$B$2) + 'Score Dashboard'!$B$2*_raw_predictions_!$M123*_coefficients_!F$12- _coefficients_!F$2)/INDEX(_coefficients_!F$7:F$9,MATCH('Score Dashboard'!$B$1,_coefficients_!$A$7:$A$9,0))</f>
        <v>-0.58683778859859748</v>
      </c>
      <c r="G123">
        <f>(_raw_predictions_!G123*(1-_raw_predictions_!$M123*'Score Dashboard'!$B$2) + 'Score Dashboard'!$B$2*_raw_predictions_!$M123*_coefficients_!G$12- _coefficients_!G$2)/INDEX(_coefficients_!G$7:G$9,MATCH('Score Dashboard'!$B$1,_coefficients_!$A$7:$A$9,0))</f>
        <v>-0.53760529664036416</v>
      </c>
      <c r="H123">
        <f>(_coefficients_!H$2 - _raw_predictions_!H123*(1-_raw_predictions_!$M123*'Score Dashboard'!$B$2) - _raw_predictions_!$M123*'Score Dashboard'!$B$2*_coefficients_!H$12)/INDEX(_coefficients_!H$7:H$9,MATCH('Score Dashboard'!$B$1,_coefficients_!$A$7:$A$9,0))</f>
        <v>0.67808089759135426</v>
      </c>
      <c r="I123">
        <f>(1-_raw_predictions_!$M123*'Score Dashboard'!$B$2) * _raw_predictions_!I123/_coefficients_!L$2 * (_raw_predictions_!J123-_coefficients_!I$2)/INDEX(_coefficients_!I$7:I$9,MATCH('Score Dashboard'!$B$1,_coefficients_!$A$7:$A$9,0))</f>
        <v>-2.3469892551673983E-2</v>
      </c>
      <c r="J123">
        <f>(1-_raw_predictions_!$M123*'Score Dashboard'!$B$2) * _raw_predictions_!K123/_coefficients_!M$2 * (_raw_predictions_!L123-_coefficients_!J$2)/INDEX(_coefficients_!J$7:J$9,MATCH('Score Dashboard'!$B$1,_coefficients_!$A$7:$A$9,0))</f>
        <v>-0.18568652048049522</v>
      </c>
      <c r="K123">
        <f t="shared" si="1"/>
        <v>-3.539928524241831</v>
      </c>
    </row>
    <row r="124" spans="1:11">
      <c r="A124" t="str">
        <f>_raw_predictions_!A124</f>
        <v>Ty Jerome</v>
      </c>
      <c r="B124">
        <f>(_raw_predictions_!B124*(1-_raw_predictions_!$M124*'Score Dashboard'!$B$2) + 'Score Dashboard'!$B$2*_raw_predictions_!$M124*_coefficients_!B$12- _coefficients_!B$2)/INDEX(_coefficients_!B$7:B$9,MATCH('Score Dashboard'!$B$1,_coefficients_!$A$7:$A$9,0))</f>
        <v>-0.73935685090820935</v>
      </c>
      <c r="C124">
        <f>(_raw_predictions_!C124*(1-_raw_predictions_!$M124*'Score Dashboard'!$B$2) + 'Score Dashboard'!$B$2*_raw_predictions_!$M124*_coefficients_!C$12- _coefficients_!C$2)/INDEX(_coefficients_!C$7:C$9,MATCH('Score Dashboard'!$B$1,_coefficients_!$A$7:$A$9,0))</f>
        <v>-0.85179005671263586</v>
      </c>
      <c r="D124">
        <f>(_raw_predictions_!D124*(1-_raw_predictions_!$M124*'Score Dashboard'!$B$2) + 'Score Dashboard'!$B$2*_raw_predictions_!$M124*_coefficients_!D$12- _coefficients_!D$2)/INDEX(_coefficients_!D$7:D$9,MATCH('Score Dashboard'!$B$1,_coefficients_!$A$7:$A$9,0))</f>
        <v>-0.31333207012906911</v>
      </c>
      <c r="E124">
        <f>(_raw_predictions_!E124*(1-_raw_predictions_!$M124*'Score Dashboard'!$B$2) + 'Score Dashboard'!$B$2*_raw_predictions_!$M124*_coefficients_!E$12- _coefficients_!E$2)/INDEX(_coefficients_!E$7:E$9,MATCH('Score Dashboard'!$B$1,_coefficients_!$A$7:$A$9,0))</f>
        <v>-0.38389751332951522</v>
      </c>
      <c r="F124">
        <f>(_raw_predictions_!F124*(1-_raw_predictions_!$M124*'Score Dashboard'!$B$2) + 'Score Dashboard'!$B$2*_raw_predictions_!$M124*_coefficients_!F$12- _coefficients_!F$2)/INDEX(_coefficients_!F$7:F$9,MATCH('Score Dashboard'!$B$1,_coefficients_!$A$7:$A$9,0))</f>
        <v>-0.54916264240573309</v>
      </c>
      <c r="G124">
        <f>(_raw_predictions_!G124*(1-_raw_predictions_!$M124*'Score Dashboard'!$B$2) + 'Score Dashboard'!$B$2*_raw_predictions_!$M124*_coefficients_!G$12- _coefficients_!G$2)/INDEX(_coefficients_!G$7:G$9,MATCH('Score Dashboard'!$B$1,_coefficients_!$A$7:$A$9,0))</f>
        <v>-0.34617313334781413</v>
      </c>
      <c r="H124">
        <f>(_coefficients_!H$2 - _raw_predictions_!H124*(1-_raw_predictions_!$M124*'Score Dashboard'!$B$2) - _raw_predictions_!$M124*'Score Dashboard'!$B$2*_coefficients_!H$12)/INDEX(_coefficients_!H$7:H$9,MATCH('Score Dashboard'!$B$1,_coefficients_!$A$7:$A$9,0))</f>
        <v>0.67789082538545931</v>
      </c>
      <c r="I124">
        <f>(1-_raw_predictions_!$M124*'Score Dashboard'!$B$2) * _raw_predictions_!I124/_coefficients_!L$2 * (_raw_predictions_!J124-_coefficients_!I$2)/INDEX(_coefficients_!I$7:I$9,MATCH('Score Dashboard'!$B$1,_coefficients_!$A$7:$A$9,0))</f>
        <v>4.7326304410300023E-2</v>
      </c>
      <c r="J124">
        <f>(1-_raw_predictions_!$M124*'Score Dashboard'!$B$2) * _raw_predictions_!K124/_coefficients_!M$2 * (_raw_predictions_!L124-_coefficients_!J$2)/INDEX(_coefficients_!J$7:J$9,MATCH('Score Dashboard'!$B$1,_coefficients_!$A$7:$A$9,0))</f>
        <v>-0.13972497971112988</v>
      </c>
      <c r="K124">
        <f t="shared" si="1"/>
        <v>-2.598220116748347</v>
      </c>
    </row>
    <row r="125" spans="1:11">
      <c r="A125" t="str">
        <f>_raw_predictions_!A125</f>
        <v>Troy Brown Jr.</v>
      </c>
      <c r="B125">
        <f>(_raw_predictions_!B125*(1-_raw_predictions_!$M125*'Score Dashboard'!$B$2) + 'Score Dashboard'!$B$2*_raw_predictions_!$M125*_coefficients_!B$12- _coefficients_!B$2)/INDEX(_coefficients_!B$7:B$9,MATCH('Score Dashboard'!$B$1,_coefficients_!$A$7:$A$9,0))</f>
        <v>-0.81368908248009264</v>
      </c>
      <c r="C125">
        <f>(_raw_predictions_!C125*(1-_raw_predictions_!$M125*'Score Dashboard'!$B$2) + 'Score Dashboard'!$B$2*_raw_predictions_!$M125*_coefficients_!C$12- _coefficients_!C$2)/INDEX(_coefficients_!C$7:C$9,MATCH('Score Dashboard'!$B$1,_coefficients_!$A$7:$A$9,0))</f>
        <v>-0.50527427012603165</v>
      </c>
      <c r="D125">
        <f>(_raw_predictions_!D125*(1-_raw_predictions_!$M125*'Score Dashboard'!$B$2) + 'Score Dashboard'!$B$2*_raw_predictions_!$M125*_coefficients_!D$12- _coefficients_!D$2)/INDEX(_coefficients_!D$7:D$9,MATCH('Score Dashboard'!$B$1,_coefficients_!$A$7:$A$9,0))</f>
        <v>-0.68924235064867201</v>
      </c>
      <c r="E125">
        <f>(_raw_predictions_!E125*(1-_raw_predictions_!$M125*'Score Dashboard'!$B$2) + 'Score Dashboard'!$B$2*_raw_predictions_!$M125*_coefficients_!E$12- _coefficients_!E$2)/INDEX(_coefficients_!E$7:E$9,MATCH('Score Dashboard'!$B$1,_coefficients_!$A$7:$A$9,0))</f>
        <v>-0.18826411090879072</v>
      </c>
      <c r="F125">
        <f>(_raw_predictions_!F125*(1-_raw_predictions_!$M125*'Score Dashboard'!$B$2) + 'Score Dashboard'!$B$2*_raw_predictions_!$M125*_coefficients_!F$12- _coefficients_!F$2)/INDEX(_coefficients_!F$7:F$9,MATCH('Score Dashboard'!$B$1,_coefficients_!$A$7:$A$9,0))</f>
        <v>-0.50683047036809992</v>
      </c>
      <c r="G125">
        <f>(_raw_predictions_!G125*(1-_raw_predictions_!$M125*'Score Dashboard'!$B$2) + 'Score Dashboard'!$B$2*_raw_predictions_!$M125*_coefficients_!G$12- _coefficients_!G$2)/INDEX(_coefficients_!G$7:G$9,MATCH('Score Dashboard'!$B$1,_coefficients_!$A$7:$A$9,0))</f>
        <v>-0.13441638380125939</v>
      </c>
      <c r="H125">
        <f>(_coefficients_!H$2 - _raw_predictions_!H125*(1-_raw_predictions_!$M125*'Score Dashboard'!$B$2) - _raw_predictions_!$M125*'Score Dashboard'!$B$2*_coefficients_!H$12)/INDEX(_coefficients_!H$7:H$9,MATCH('Score Dashboard'!$B$1,_coefficients_!$A$7:$A$9,0))</f>
        <v>0.77113408551145823</v>
      </c>
      <c r="I125">
        <f>(1-_raw_predictions_!$M125*'Score Dashboard'!$B$2) * _raw_predictions_!I125/_coefficients_!L$2 * (_raw_predictions_!J125-_coefficients_!I$2)/INDEX(_coefficients_!I$7:I$9,MATCH('Score Dashboard'!$B$1,_coefficients_!$A$7:$A$9,0))</f>
        <v>-2.1793783671817793E-2</v>
      </c>
      <c r="J125">
        <f>(1-_raw_predictions_!$M125*'Score Dashboard'!$B$2) * _raw_predictions_!K125/_coefficients_!M$2 * (_raw_predictions_!L125-_coefficients_!J$2)/INDEX(_coefficients_!J$7:J$9,MATCH('Score Dashboard'!$B$1,_coefficients_!$A$7:$A$9,0))</f>
        <v>-0.21358776571875474</v>
      </c>
      <c r="K125">
        <f t="shared" si="1"/>
        <v>-2.3019641322120608</v>
      </c>
    </row>
    <row r="126" spans="1:11">
      <c r="A126" t="str">
        <f>_raw_predictions_!A126</f>
        <v>Trey Murphy III</v>
      </c>
      <c r="B126">
        <f>(_raw_predictions_!B126*(1-_raw_predictions_!$M126*'Score Dashboard'!$B$2) + 'Score Dashboard'!$B$2*_raw_predictions_!$M126*_coefficients_!B$12- _coefficients_!B$2)/INDEX(_coefficients_!B$7:B$9,MATCH('Score Dashboard'!$B$1,_coefficients_!$A$7:$A$9,0))</f>
        <v>2.4874752268345061E-2</v>
      </c>
      <c r="C126">
        <f>(_raw_predictions_!C126*(1-_raw_predictions_!$M126*'Score Dashboard'!$B$2) + 'Score Dashboard'!$B$2*_raw_predictions_!$M126*_coefficients_!C$12- _coefficients_!C$2)/INDEX(_coefficients_!C$7:C$9,MATCH('Score Dashboard'!$B$1,_coefficients_!$A$7:$A$9,0))</f>
        <v>-0.45149666592490989</v>
      </c>
      <c r="D126">
        <f>(_raw_predictions_!D126*(1-_raw_predictions_!$M126*'Score Dashboard'!$B$2) + 'Score Dashboard'!$B$2*_raw_predictions_!$M126*_coefficients_!D$12- _coefficients_!D$2)/INDEX(_coefficients_!D$7:D$9,MATCH('Score Dashboard'!$B$1,_coefficients_!$A$7:$A$9,0))</f>
        <v>-0.5695384085819043</v>
      </c>
      <c r="E126">
        <f>(_raw_predictions_!E126*(1-_raw_predictions_!$M126*'Score Dashboard'!$B$2) + 'Score Dashboard'!$B$2*_raw_predictions_!$M126*_coefficients_!E$12- _coefficients_!E$2)/INDEX(_coefficients_!E$7:E$9,MATCH('Score Dashboard'!$B$1,_coefficients_!$A$7:$A$9,0))</f>
        <v>0.23164128616891236</v>
      </c>
      <c r="F126">
        <f>(_raw_predictions_!F126*(1-_raw_predictions_!$M126*'Score Dashboard'!$B$2) + 'Score Dashboard'!$B$2*_raw_predictions_!$M126*_coefficients_!F$12- _coefficients_!F$2)/INDEX(_coefficients_!F$7:F$9,MATCH('Score Dashboard'!$B$1,_coefficients_!$A$7:$A$9,0))</f>
        <v>-8.5912251722571956E-2</v>
      </c>
      <c r="G126">
        <f>(_raw_predictions_!G126*(1-_raw_predictions_!$M126*'Score Dashboard'!$B$2) + 'Score Dashboard'!$B$2*_raw_predictions_!$M126*_coefficients_!G$12- _coefficients_!G$2)/INDEX(_coefficients_!G$7:G$9,MATCH('Score Dashboard'!$B$1,_coefficients_!$A$7:$A$9,0))</f>
        <v>0.5916088273282909</v>
      </c>
      <c r="H126">
        <f>(_coefficients_!H$2 - _raw_predictions_!H126*(1-_raw_predictions_!$M126*'Score Dashboard'!$B$2) - _raw_predictions_!$M126*'Score Dashboard'!$B$2*_coefficients_!H$12)/INDEX(_coefficients_!H$7:H$9,MATCH('Score Dashboard'!$B$1,_coefficients_!$A$7:$A$9,0))</f>
        <v>0.55037333476213302</v>
      </c>
      <c r="I126">
        <f>(1-_raw_predictions_!$M126*'Score Dashboard'!$B$2) * _raw_predictions_!I126/_coefficients_!L$2 * (_raw_predictions_!J126-_coefficients_!I$2)/INDEX(_coefficients_!I$7:I$9,MATCH('Score Dashboard'!$B$1,_coefficients_!$A$7:$A$9,0))</f>
        <v>0.22764403817709528</v>
      </c>
      <c r="J126">
        <f>(1-_raw_predictions_!$M126*'Score Dashboard'!$B$2) * _raw_predictions_!K126/_coefficients_!M$2 * (_raw_predictions_!L126-_coefficients_!J$2)/INDEX(_coefficients_!J$7:J$9,MATCH('Score Dashboard'!$B$1,_coefficients_!$A$7:$A$9,0))</f>
        <v>-0.34174080155196063</v>
      </c>
      <c r="K126">
        <f t="shared" si="1"/>
        <v>0.17745411092342966</v>
      </c>
    </row>
    <row r="127" spans="1:11">
      <c r="A127" t="str">
        <f>_raw_predictions_!A127</f>
        <v>Trey Lyles</v>
      </c>
      <c r="B127">
        <f>(_raw_predictions_!B127*(1-_raw_predictions_!$M127*'Score Dashboard'!$B$2) + 'Score Dashboard'!$B$2*_raw_predictions_!$M127*_coefficients_!B$12- _coefficients_!B$2)/INDEX(_coefficients_!B$7:B$9,MATCH('Score Dashboard'!$B$1,_coefficients_!$A$7:$A$9,0))</f>
        <v>-0.81355194462822999</v>
      </c>
      <c r="C127">
        <f>(_raw_predictions_!C127*(1-_raw_predictions_!$M127*'Score Dashboard'!$B$2) + 'Score Dashboard'!$B$2*_raw_predictions_!$M127*_coefficients_!C$12- _coefficients_!C$2)/INDEX(_coefficients_!C$7:C$9,MATCH('Score Dashboard'!$B$1,_coefficients_!$A$7:$A$9,0))</f>
        <v>-0.34355381412571295</v>
      </c>
      <c r="D127">
        <f>(_raw_predictions_!D127*(1-_raw_predictions_!$M127*'Score Dashboard'!$B$2) + 'Score Dashboard'!$B$2*_raw_predictions_!$M127*_coefficients_!D$12- _coefficients_!D$2)/INDEX(_coefficients_!D$7:D$9,MATCH('Score Dashboard'!$B$1,_coefficients_!$A$7:$A$9,0))</f>
        <v>-0.82820414048065671</v>
      </c>
      <c r="E127">
        <f>(_raw_predictions_!E127*(1-_raw_predictions_!$M127*'Score Dashboard'!$B$2) + 'Score Dashboard'!$B$2*_raw_predictions_!$M127*_coefficients_!E$12- _coefficients_!E$2)/INDEX(_coefficients_!E$7:E$9,MATCH('Score Dashboard'!$B$1,_coefficients_!$A$7:$A$9,0))</f>
        <v>-0.63580090446263959</v>
      </c>
      <c r="F127">
        <f>(_raw_predictions_!F127*(1-_raw_predictions_!$M127*'Score Dashboard'!$B$2) + 'Score Dashboard'!$B$2*_raw_predictions_!$M127*_coefficients_!F$12- _coefficients_!F$2)/INDEX(_coefficients_!F$7:F$9,MATCH('Score Dashboard'!$B$1,_coefficients_!$A$7:$A$9,0))</f>
        <v>-0.31801751485660296</v>
      </c>
      <c r="G127">
        <f>(_raw_predictions_!G127*(1-_raw_predictions_!$M127*'Score Dashboard'!$B$2) + 'Score Dashboard'!$B$2*_raw_predictions_!$M127*_coefficients_!G$12- _coefficients_!G$2)/INDEX(_coefficients_!G$7:G$9,MATCH('Score Dashboard'!$B$1,_coefficients_!$A$7:$A$9,0))</f>
        <v>-0.21512669671225462</v>
      </c>
      <c r="H127">
        <f>(_coefficients_!H$2 - _raw_predictions_!H127*(1-_raw_predictions_!$M127*'Score Dashboard'!$B$2) - _raw_predictions_!$M127*'Score Dashboard'!$B$2*_coefficients_!H$12)/INDEX(_coefficients_!H$7:H$9,MATCH('Score Dashboard'!$B$1,_coefficients_!$A$7:$A$9,0))</f>
        <v>0.66408507817265883</v>
      </c>
      <c r="I127">
        <f>(1-_raw_predictions_!$M127*'Score Dashboard'!$B$2) * _raw_predictions_!I127/_coefficients_!L$2 * (_raw_predictions_!J127-_coefficients_!I$2)/INDEX(_coefficients_!I$7:I$9,MATCH('Score Dashboard'!$B$1,_coefficients_!$A$7:$A$9,0))</f>
        <v>1.4722823729013507E-2</v>
      </c>
      <c r="J127">
        <f>(1-_raw_predictions_!$M127*'Score Dashboard'!$B$2) * _raw_predictions_!K127/_coefficients_!M$2 * (_raw_predictions_!L127-_coefficients_!J$2)/INDEX(_coefficients_!J$7:J$9,MATCH('Score Dashboard'!$B$1,_coefficients_!$A$7:$A$9,0))</f>
        <v>-0.13565069222827789</v>
      </c>
      <c r="K127">
        <f t="shared" si="1"/>
        <v>-2.6110978055927028</v>
      </c>
    </row>
    <row r="128" spans="1:11">
      <c r="A128" t="str">
        <f>_raw_predictions_!A128</f>
        <v>Trevor Keels</v>
      </c>
      <c r="B128">
        <f>(_raw_predictions_!B128*(1-_raw_predictions_!$M128*'Score Dashboard'!$B$2) + 'Score Dashboard'!$B$2*_raw_predictions_!$M128*_coefficients_!B$12- _coefficients_!B$2)/INDEX(_coefficients_!B$7:B$9,MATCH('Score Dashboard'!$B$1,_coefficients_!$A$7:$A$9,0))</f>
        <v>-0.92194238023579134</v>
      </c>
      <c r="C128">
        <f>(_raw_predictions_!C128*(1-_raw_predictions_!$M128*'Score Dashboard'!$B$2) + 'Score Dashboard'!$B$2*_raw_predictions_!$M128*_coefficients_!C$12- _coefficients_!C$2)/INDEX(_coefficients_!C$7:C$9,MATCH('Score Dashboard'!$B$1,_coefficients_!$A$7:$A$9,0))</f>
        <v>-0.80012192201077581</v>
      </c>
      <c r="D128">
        <f>(_raw_predictions_!D128*(1-_raw_predictions_!$M128*'Score Dashboard'!$B$2) + 'Score Dashboard'!$B$2*_raw_predictions_!$M128*_coefficients_!D$12- _coefficients_!D$2)/INDEX(_coefficients_!D$7:D$9,MATCH('Score Dashboard'!$B$1,_coefficients_!$A$7:$A$9,0))</f>
        <v>-0.76259819150744967</v>
      </c>
      <c r="E128">
        <f>(_raw_predictions_!E128*(1-_raw_predictions_!$M128*'Score Dashboard'!$B$2) + 'Score Dashboard'!$B$2*_raw_predictions_!$M128*_coefficients_!E$12- _coefficients_!E$2)/INDEX(_coefficients_!E$7:E$9,MATCH('Score Dashboard'!$B$1,_coefficients_!$A$7:$A$9,0))</f>
        <v>-0.60503020939837371</v>
      </c>
      <c r="F128">
        <f>(_raw_predictions_!F128*(1-_raw_predictions_!$M128*'Score Dashboard'!$B$2) + 'Score Dashboard'!$B$2*_raw_predictions_!$M128*_coefficients_!F$12- _coefficients_!F$2)/INDEX(_coefficients_!F$7:F$9,MATCH('Score Dashboard'!$B$1,_coefficients_!$A$7:$A$9,0))</f>
        <v>-0.51021994937711412</v>
      </c>
      <c r="G128">
        <f>(_raw_predictions_!G128*(1-_raw_predictions_!$M128*'Score Dashboard'!$B$2) + 'Score Dashboard'!$B$2*_raw_predictions_!$M128*_coefficients_!G$12- _coefficients_!G$2)/INDEX(_coefficients_!G$7:G$9,MATCH('Score Dashboard'!$B$1,_coefficients_!$A$7:$A$9,0))</f>
        <v>-0.55901499820769085</v>
      </c>
      <c r="H128">
        <f>(_coefficients_!H$2 - _raw_predictions_!H128*(1-_raw_predictions_!$M128*'Score Dashboard'!$B$2) - _raw_predictions_!$M128*'Score Dashboard'!$B$2*_coefficients_!H$12)/INDEX(_coefficients_!H$7:H$9,MATCH('Score Dashboard'!$B$1,_coefficients_!$A$7:$A$9,0))</f>
        <v>0.7592254103696362</v>
      </c>
      <c r="I128">
        <f>(1-_raw_predictions_!$M128*'Score Dashboard'!$B$2) * _raw_predictions_!I128/_coefficients_!L$2 * (_raw_predictions_!J128-_coefficients_!I$2)/INDEX(_coefficients_!I$7:I$9,MATCH('Score Dashboard'!$B$1,_coefficients_!$A$7:$A$9,0))</f>
        <v>-4.4826972230021807E-2</v>
      </c>
      <c r="J128">
        <f>(1-_raw_predictions_!$M128*'Score Dashboard'!$B$2) * _raw_predictions_!K128/_coefficients_!M$2 * (_raw_predictions_!L128-_coefficients_!J$2)/INDEX(_coefficients_!J$7:J$9,MATCH('Score Dashboard'!$B$1,_coefficients_!$A$7:$A$9,0))</f>
        <v>-8.646064461324178E-2</v>
      </c>
      <c r="K128">
        <f t="shared" si="1"/>
        <v>-3.5309898572108231</v>
      </c>
    </row>
    <row r="129" spans="1:11">
      <c r="A129" t="str">
        <f>_raw_predictions_!A129</f>
        <v>Trevor Hudgins</v>
      </c>
      <c r="B129">
        <f>(_raw_predictions_!B129*(1-_raw_predictions_!$M129*'Score Dashboard'!$B$2) + 'Score Dashboard'!$B$2*_raw_predictions_!$M129*_coefficients_!B$12- _coefficients_!B$2)/INDEX(_coefficients_!B$7:B$9,MATCH('Score Dashboard'!$B$1,_coefficients_!$A$7:$A$9,0))</f>
        <v>-0.87527130644039419</v>
      </c>
      <c r="C129">
        <f>(_raw_predictions_!C129*(1-_raw_predictions_!$M129*'Score Dashboard'!$B$2) + 'Score Dashboard'!$B$2*_raw_predictions_!$M129*_coefficients_!C$12- _coefficients_!C$2)/INDEX(_coefficients_!C$7:C$9,MATCH('Score Dashboard'!$B$1,_coefficients_!$A$7:$A$9,0))</f>
        <v>-0.83167511523150162</v>
      </c>
      <c r="D129">
        <f>(_raw_predictions_!D129*(1-_raw_predictions_!$M129*'Score Dashboard'!$B$2) + 'Score Dashboard'!$B$2*_raw_predictions_!$M129*_coefficients_!D$12- _coefficients_!D$2)/INDEX(_coefficients_!D$7:D$9,MATCH('Score Dashboard'!$B$1,_coefficients_!$A$7:$A$9,0))</f>
        <v>-0.59867957491314372</v>
      </c>
      <c r="E129">
        <f>(_raw_predictions_!E129*(1-_raw_predictions_!$M129*'Score Dashboard'!$B$2) + 'Score Dashboard'!$B$2*_raw_predictions_!$M129*_coefficients_!E$12- _coefficients_!E$2)/INDEX(_coefficients_!E$7:E$9,MATCH('Score Dashboard'!$B$1,_coefficients_!$A$7:$A$9,0))</f>
        <v>-0.55852369640058819</v>
      </c>
      <c r="F129">
        <f>(_raw_predictions_!F129*(1-_raw_predictions_!$M129*'Score Dashboard'!$B$2) + 'Score Dashboard'!$B$2*_raw_predictions_!$M129*_coefficients_!F$12- _coefficients_!F$2)/INDEX(_coefficients_!F$7:F$9,MATCH('Score Dashboard'!$B$1,_coefficients_!$A$7:$A$9,0))</f>
        <v>-0.50958751398497126</v>
      </c>
      <c r="G129">
        <f>(_raw_predictions_!G129*(1-_raw_predictions_!$M129*'Score Dashboard'!$B$2) + 'Score Dashboard'!$B$2*_raw_predictions_!$M129*_coefficients_!G$12- _coefficients_!G$2)/INDEX(_coefficients_!G$7:G$9,MATCH('Score Dashboard'!$B$1,_coefficients_!$A$7:$A$9,0))</f>
        <v>-0.52652617125933765</v>
      </c>
      <c r="H129">
        <f>(_coefficients_!H$2 - _raw_predictions_!H129*(1-_raw_predictions_!$M129*'Score Dashboard'!$B$2) - _raw_predictions_!$M129*'Score Dashboard'!$B$2*_coefficients_!H$12)/INDEX(_coefficients_!H$7:H$9,MATCH('Score Dashboard'!$B$1,_coefficients_!$A$7:$A$9,0))</f>
        <v>0.629440290833155</v>
      </c>
      <c r="I129">
        <f>(1-_raw_predictions_!$M129*'Score Dashboard'!$B$2) * _raw_predictions_!I129/_coefficients_!L$2 * (_raw_predictions_!J129-_coefficients_!I$2)/INDEX(_coefficients_!I$7:I$9,MATCH('Score Dashboard'!$B$1,_coefficients_!$A$7:$A$9,0))</f>
        <v>-3.4468846758065334E-3</v>
      </c>
      <c r="J129">
        <f>(1-_raw_predictions_!$M129*'Score Dashboard'!$B$2) * _raw_predictions_!K129/_coefficients_!M$2 * (_raw_predictions_!L129-_coefficients_!J$2)/INDEX(_coefficients_!J$7:J$9,MATCH('Score Dashboard'!$B$1,_coefficients_!$A$7:$A$9,0))</f>
        <v>-7.0383411669295487E-2</v>
      </c>
      <c r="K129">
        <f t="shared" si="1"/>
        <v>-3.3446533837418833</v>
      </c>
    </row>
    <row r="130" spans="1:11">
      <c r="A130" t="str">
        <f>_raw_predictions_!A130</f>
        <v>Trent Forrest</v>
      </c>
      <c r="B130">
        <f>(_raw_predictions_!B130*(1-_raw_predictions_!$M130*'Score Dashboard'!$B$2) + 'Score Dashboard'!$B$2*_raw_predictions_!$M130*_coefficients_!B$12- _coefficients_!B$2)/INDEX(_coefficients_!B$7:B$9,MATCH('Score Dashboard'!$B$1,_coefficients_!$A$7:$A$9,0))</f>
        <v>-0.96385551621367682</v>
      </c>
      <c r="C130">
        <f>(_raw_predictions_!C130*(1-_raw_predictions_!$M130*'Score Dashboard'!$B$2) + 'Score Dashboard'!$B$2*_raw_predictions_!$M130*_coefficients_!C$12- _coefficients_!C$2)/INDEX(_coefficients_!C$7:C$9,MATCH('Score Dashboard'!$B$1,_coefficients_!$A$7:$A$9,0))</f>
        <v>-0.84628523944451839</v>
      </c>
      <c r="D130">
        <f>(_raw_predictions_!D130*(1-_raw_predictions_!$M130*'Score Dashboard'!$B$2) + 'Score Dashboard'!$B$2*_raw_predictions_!$M130*_coefficients_!D$12- _coefficients_!D$2)/INDEX(_coefficients_!D$7:D$9,MATCH('Score Dashboard'!$B$1,_coefficients_!$A$7:$A$9,0))</f>
        <v>-0.57640257239359938</v>
      </c>
      <c r="E130">
        <f>(_raw_predictions_!E130*(1-_raw_predictions_!$M130*'Score Dashboard'!$B$2) + 'Score Dashboard'!$B$2*_raw_predictions_!$M130*_coefficients_!E$12- _coefficients_!E$2)/INDEX(_coefficients_!E$7:E$9,MATCH('Score Dashboard'!$B$1,_coefficients_!$A$7:$A$9,0))</f>
        <v>-0.57814894994248278</v>
      </c>
      <c r="F130">
        <f>(_raw_predictions_!F130*(1-_raw_predictions_!$M130*'Score Dashboard'!$B$2) + 'Score Dashboard'!$B$2*_raw_predictions_!$M130*_coefficients_!F$12- _coefficients_!F$2)/INDEX(_coefficients_!F$7:F$9,MATCH('Score Dashboard'!$B$1,_coefficients_!$A$7:$A$9,0))</f>
        <v>-0.55165514873241117</v>
      </c>
      <c r="G130">
        <f>(_raw_predictions_!G130*(1-_raw_predictions_!$M130*'Score Dashboard'!$B$2) + 'Score Dashboard'!$B$2*_raw_predictions_!$M130*_coefficients_!G$12- _coefficients_!G$2)/INDEX(_coefficients_!G$7:G$9,MATCH('Score Dashboard'!$B$1,_coefficients_!$A$7:$A$9,0))</f>
        <v>-0.71842051161512599</v>
      </c>
      <c r="H130">
        <f>(_coefficients_!H$2 - _raw_predictions_!H130*(1-_raw_predictions_!$M130*'Score Dashboard'!$B$2) - _raw_predictions_!$M130*'Score Dashboard'!$B$2*_coefficients_!H$12)/INDEX(_coefficients_!H$7:H$9,MATCH('Score Dashboard'!$B$1,_coefficients_!$A$7:$A$9,0))</f>
        <v>0.68178185764123433</v>
      </c>
      <c r="I130">
        <f>(1-_raw_predictions_!$M130*'Score Dashboard'!$B$2) * _raw_predictions_!I130/_coefficients_!L$2 * (_raw_predictions_!J130-_coefficients_!I$2)/INDEX(_coefficients_!I$7:I$9,MATCH('Score Dashboard'!$B$1,_coefficients_!$A$7:$A$9,0))</f>
        <v>-2.3936359746215326E-2</v>
      </c>
      <c r="J130">
        <f>(1-_raw_predictions_!$M130*'Score Dashboard'!$B$2) * _raw_predictions_!K130/_coefficients_!M$2 * (_raw_predictions_!L130-_coefficients_!J$2)/INDEX(_coefficients_!J$7:J$9,MATCH('Score Dashboard'!$B$1,_coefficients_!$A$7:$A$9,0))</f>
        <v>-6.8818014081329579E-2</v>
      </c>
      <c r="K130">
        <f t="shared" si="1"/>
        <v>-3.6457404545281253</v>
      </c>
    </row>
    <row r="131" spans="1:11">
      <c r="A131" t="str">
        <f>_raw_predictions_!A131</f>
        <v>Trendon Watford</v>
      </c>
      <c r="B131">
        <f>(_raw_predictions_!B131*(1-_raw_predictions_!$M131*'Score Dashboard'!$B$2) + 'Score Dashboard'!$B$2*_raw_predictions_!$M131*_coefficients_!B$12- _coefficients_!B$2)/INDEX(_coefficients_!B$7:B$9,MATCH('Score Dashboard'!$B$1,_coefficients_!$A$7:$A$9,0))</f>
        <v>-0.72104690371413083</v>
      </c>
      <c r="C131">
        <f>(_raw_predictions_!C131*(1-_raw_predictions_!$M131*'Score Dashboard'!$B$2) + 'Score Dashboard'!$B$2*_raw_predictions_!$M131*_coefficients_!C$12- _coefficients_!C$2)/INDEX(_coefficients_!C$7:C$9,MATCH('Score Dashboard'!$B$1,_coefficients_!$A$7:$A$9,0))</f>
        <v>-0.46013412227183131</v>
      </c>
      <c r="D131">
        <f>(_raw_predictions_!D131*(1-_raw_predictions_!$M131*'Score Dashboard'!$B$2) + 'Score Dashboard'!$B$2*_raw_predictions_!$M131*_coefficients_!D$12- _coefficients_!D$2)/INDEX(_coefficients_!D$7:D$9,MATCH('Score Dashboard'!$B$1,_coefficients_!$A$7:$A$9,0))</f>
        <v>-0.52247988639823117</v>
      </c>
      <c r="E131">
        <f>(_raw_predictions_!E131*(1-_raw_predictions_!$M131*'Score Dashboard'!$B$2) + 'Score Dashboard'!$B$2*_raw_predictions_!$M131*_coefficients_!E$12- _coefficients_!E$2)/INDEX(_coefficients_!E$7:E$9,MATCH('Score Dashboard'!$B$1,_coefficients_!$A$7:$A$9,0))</f>
        <v>-0.48234343425485415</v>
      </c>
      <c r="F131">
        <f>(_raw_predictions_!F131*(1-_raw_predictions_!$M131*'Score Dashboard'!$B$2) + 'Score Dashboard'!$B$2*_raw_predictions_!$M131*_coefficients_!F$12- _coefficients_!F$2)/INDEX(_coefficients_!F$7:F$9,MATCH('Score Dashboard'!$B$1,_coefficients_!$A$7:$A$9,0))</f>
        <v>-0.38676437844458339</v>
      </c>
      <c r="G131">
        <f>(_raw_predictions_!G131*(1-_raw_predictions_!$M131*'Score Dashboard'!$B$2) + 'Score Dashboard'!$B$2*_raw_predictions_!$M131*_coefficients_!G$12- _coefficients_!G$2)/INDEX(_coefficients_!G$7:G$9,MATCH('Score Dashboard'!$B$1,_coefficients_!$A$7:$A$9,0))</f>
        <v>-0.68866235447583179</v>
      </c>
      <c r="H131">
        <f>(_coefficients_!H$2 - _raw_predictions_!H131*(1-_raw_predictions_!$M131*'Score Dashboard'!$B$2) - _raw_predictions_!$M131*'Score Dashboard'!$B$2*_coefficients_!H$12)/INDEX(_coefficients_!H$7:H$9,MATCH('Score Dashboard'!$B$1,_coefficients_!$A$7:$A$9,0))</f>
        <v>0.49708050490842715</v>
      </c>
      <c r="I131">
        <f>(1-_raw_predictions_!$M131*'Score Dashboard'!$B$2) * _raw_predictions_!I131/_coefficients_!L$2 * (_raw_predictions_!J131-_coefficients_!I$2)/INDEX(_coefficients_!I$7:I$9,MATCH('Score Dashboard'!$B$1,_coefficients_!$A$7:$A$9,0))</f>
        <v>-0.15880790499659403</v>
      </c>
      <c r="J131">
        <f>(1-_raw_predictions_!$M131*'Score Dashboard'!$B$2) * _raw_predictions_!K131/_coefficients_!M$2 * (_raw_predictions_!L131-_coefficients_!J$2)/INDEX(_coefficients_!J$7:J$9,MATCH('Score Dashboard'!$B$1,_coefficients_!$A$7:$A$9,0))</f>
        <v>9.9527723493417306E-2</v>
      </c>
      <c r="K131">
        <f t="shared" ref="K131:K194" si="2">SUM(B131:J131)</f>
        <v>-2.8236307561542122</v>
      </c>
    </row>
    <row r="132" spans="1:11">
      <c r="A132" t="str">
        <f>_raw_predictions_!A132</f>
        <v>Tre Mann</v>
      </c>
      <c r="B132">
        <f>(_raw_predictions_!B132*(1-_raw_predictions_!$M132*'Score Dashboard'!$B$2) + 'Score Dashboard'!$B$2*_raw_predictions_!$M132*_coefficients_!B$12- _coefficients_!B$2)/INDEX(_coefficients_!B$7:B$9,MATCH('Score Dashboard'!$B$1,_coefficients_!$A$7:$A$9,0))</f>
        <v>-0.65368664957802269</v>
      </c>
      <c r="C132">
        <f>(_raw_predictions_!C132*(1-_raw_predictions_!$M132*'Score Dashboard'!$B$2) + 'Score Dashboard'!$B$2*_raw_predictions_!$M132*_coefficients_!C$12- _coefficients_!C$2)/INDEX(_coefficients_!C$7:C$9,MATCH('Score Dashboard'!$B$1,_coefficients_!$A$7:$A$9,0))</f>
        <v>-0.79392714871600079</v>
      </c>
      <c r="D132">
        <f>(_raw_predictions_!D132*(1-_raw_predictions_!$M132*'Score Dashboard'!$B$2) + 'Score Dashboard'!$B$2*_raw_predictions_!$M132*_coefficients_!D$12- _coefficients_!D$2)/INDEX(_coefficients_!D$7:D$9,MATCH('Score Dashboard'!$B$1,_coefficients_!$A$7:$A$9,0))</f>
        <v>-0.39873291804265437</v>
      </c>
      <c r="E132">
        <f>(_raw_predictions_!E132*(1-_raw_predictions_!$M132*'Score Dashboard'!$B$2) + 'Score Dashboard'!$B$2*_raw_predictions_!$M132*_coefficients_!E$12- _coefficients_!E$2)/INDEX(_coefficients_!E$7:E$9,MATCH('Score Dashboard'!$B$1,_coefficients_!$A$7:$A$9,0))</f>
        <v>-0.27026541512348745</v>
      </c>
      <c r="F132">
        <f>(_raw_predictions_!F132*(1-_raw_predictions_!$M132*'Score Dashboard'!$B$2) + 'Score Dashboard'!$B$2*_raw_predictions_!$M132*_coefficients_!F$12- _coefficients_!F$2)/INDEX(_coefficients_!F$7:F$9,MATCH('Score Dashboard'!$B$1,_coefficients_!$A$7:$A$9,0))</f>
        <v>-0.53937594610075512</v>
      </c>
      <c r="G132">
        <f>(_raw_predictions_!G132*(1-_raw_predictions_!$M132*'Score Dashboard'!$B$2) + 'Score Dashboard'!$B$2*_raw_predictions_!$M132*_coefficients_!G$12- _coefficients_!G$2)/INDEX(_coefficients_!G$7:G$9,MATCH('Score Dashboard'!$B$1,_coefficients_!$A$7:$A$9,0))</f>
        <v>-0.2454654126504561</v>
      </c>
      <c r="H132">
        <f>(_coefficients_!H$2 - _raw_predictions_!H132*(1-_raw_predictions_!$M132*'Score Dashboard'!$B$2) - _raw_predictions_!$M132*'Score Dashboard'!$B$2*_coefficients_!H$12)/INDEX(_coefficients_!H$7:H$9,MATCH('Score Dashboard'!$B$1,_coefficients_!$A$7:$A$9,0))</f>
        <v>0.46926117940847173</v>
      </c>
      <c r="I132">
        <f>(1-_raw_predictions_!$M132*'Score Dashboard'!$B$2) * _raw_predictions_!I132/_coefficients_!L$2 * (_raw_predictions_!J132-_coefficients_!I$2)/INDEX(_coefficients_!I$7:I$9,MATCH('Score Dashboard'!$B$1,_coefficients_!$A$7:$A$9,0))</f>
        <v>-1.3764994178780551E-3</v>
      </c>
      <c r="J132">
        <f>(1-_raw_predictions_!$M132*'Score Dashboard'!$B$2) * _raw_predictions_!K132/_coefficients_!M$2 * (_raw_predictions_!L132-_coefficients_!J$2)/INDEX(_coefficients_!J$7:J$9,MATCH('Score Dashboard'!$B$1,_coefficients_!$A$7:$A$9,0))</f>
        <v>-0.38621149372694302</v>
      </c>
      <c r="K132">
        <f t="shared" si="2"/>
        <v>-2.8197803039477267</v>
      </c>
    </row>
    <row r="133" spans="1:11">
      <c r="A133" t="str">
        <f>_raw_predictions_!A133</f>
        <v>Tre Jones</v>
      </c>
      <c r="B133">
        <f>(_raw_predictions_!B133*(1-_raw_predictions_!$M133*'Score Dashboard'!$B$2) + 'Score Dashboard'!$B$2*_raw_predictions_!$M133*_coefficients_!B$12- _coefficients_!B$2)/INDEX(_coefficients_!B$7:B$9,MATCH('Score Dashboard'!$B$1,_coefficients_!$A$7:$A$9,0))</f>
        <v>-0.25486655715369905</v>
      </c>
      <c r="C133">
        <f>(_raw_predictions_!C133*(1-_raw_predictions_!$M133*'Score Dashboard'!$B$2) + 'Score Dashboard'!$B$2*_raw_predictions_!$M133*_coefficients_!C$12- _coefficients_!C$2)/INDEX(_coefficients_!C$7:C$9,MATCH('Score Dashboard'!$B$1,_coefficients_!$A$7:$A$9,0))</f>
        <v>-0.50933727173214471</v>
      </c>
      <c r="D133">
        <f>(_raw_predictions_!D133*(1-_raw_predictions_!$M133*'Score Dashboard'!$B$2) + 'Score Dashboard'!$B$2*_raw_predictions_!$M133*_coefficients_!D$12- _coefficients_!D$2)/INDEX(_coefficients_!D$7:D$9,MATCH('Score Dashboard'!$B$1,_coefficients_!$A$7:$A$9,0))</f>
        <v>0.7172562887384899</v>
      </c>
      <c r="E133">
        <f>(_raw_predictions_!E133*(1-_raw_predictions_!$M133*'Score Dashboard'!$B$2) + 'Score Dashboard'!$B$2*_raw_predictions_!$M133*_coefficients_!E$12- _coefficients_!E$2)/INDEX(_coefficients_!E$7:E$9,MATCH('Score Dashboard'!$B$1,_coefficients_!$A$7:$A$9,0))</f>
        <v>0.31432628914045685</v>
      </c>
      <c r="F133">
        <f>(_raw_predictions_!F133*(1-_raw_predictions_!$M133*'Score Dashboard'!$B$2) + 'Score Dashboard'!$B$2*_raw_predictions_!$M133*_coefficients_!F$12- _coefficients_!F$2)/INDEX(_coefficients_!F$7:F$9,MATCH('Score Dashboard'!$B$1,_coefficients_!$A$7:$A$9,0))</f>
        <v>-0.59564582883483952</v>
      </c>
      <c r="G133">
        <f>(_raw_predictions_!G133*(1-_raw_predictions_!$M133*'Score Dashboard'!$B$2) + 'Score Dashboard'!$B$2*_raw_predictions_!$M133*_coefficients_!G$12- _coefficients_!G$2)/INDEX(_coefficients_!G$7:G$9,MATCH('Score Dashboard'!$B$1,_coefficients_!$A$7:$A$9,0))</f>
        <v>-0.47876064083915437</v>
      </c>
      <c r="H133">
        <f>(_coefficients_!H$2 - _raw_predictions_!H133*(1-_raw_predictions_!$M133*'Score Dashboard'!$B$2) - _raw_predictions_!$M133*'Score Dashboard'!$B$2*_coefficients_!H$12)/INDEX(_coefficients_!H$7:H$9,MATCH('Score Dashboard'!$B$1,_coefficients_!$A$7:$A$9,0))</f>
        <v>9.3830508720951916E-2</v>
      </c>
      <c r="I133">
        <f>(1-_raw_predictions_!$M133*'Score Dashboard'!$B$2) * _raw_predictions_!I133/_coefficients_!L$2 * (_raw_predictions_!J133-_coefficients_!I$2)/INDEX(_coefficients_!I$7:I$9,MATCH('Score Dashboard'!$B$1,_coefficients_!$A$7:$A$9,0))</f>
        <v>0.12501948004646793</v>
      </c>
      <c r="J133">
        <f>(1-_raw_predictions_!$M133*'Score Dashboard'!$B$2) * _raw_predictions_!K133/_coefficients_!M$2 * (_raw_predictions_!L133-_coefficients_!J$2)/INDEX(_coefficients_!J$7:J$9,MATCH('Score Dashboard'!$B$1,_coefficients_!$A$7:$A$9,0))</f>
        <v>-0.28784960076067501</v>
      </c>
      <c r="K133">
        <f t="shared" si="2"/>
        <v>-0.87602733267414612</v>
      </c>
    </row>
    <row r="134" spans="1:11">
      <c r="A134" t="str">
        <f>_raw_predictions_!A134</f>
        <v>Trae Young</v>
      </c>
      <c r="B134">
        <f>(_raw_predictions_!B134*(1-_raw_predictions_!$M134*'Score Dashboard'!$B$2) + 'Score Dashboard'!$B$2*_raw_predictions_!$M134*_coefficients_!B$12- _coefficients_!B$2)/INDEX(_coefficients_!B$7:B$9,MATCH('Score Dashboard'!$B$1,_coefficients_!$A$7:$A$9,0))</f>
        <v>1.084143303861913</v>
      </c>
      <c r="C134">
        <f>(_raw_predictions_!C134*(1-_raw_predictions_!$M134*'Score Dashboard'!$B$2) + 'Score Dashboard'!$B$2*_raw_predictions_!$M134*_coefficients_!C$12- _coefficients_!C$2)/INDEX(_coefficients_!C$7:C$9,MATCH('Score Dashboard'!$B$1,_coefficients_!$A$7:$A$9,0))</f>
        <v>-0.53332173586041953</v>
      </c>
      <c r="D134">
        <f>(_raw_predictions_!D134*(1-_raw_predictions_!$M134*'Score Dashboard'!$B$2) + 'Score Dashboard'!$B$2*_raw_predictions_!$M134*_coefficients_!D$12- _coefficients_!D$2)/INDEX(_coefficients_!D$7:D$9,MATCH('Score Dashboard'!$B$1,_coefficients_!$A$7:$A$9,0))</f>
        <v>1.9944301183596358</v>
      </c>
      <c r="E134">
        <f>(_raw_predictions_!E134*(1-_raw_predictions_!$M134*'Score Dashboard'!$B$2) + 'Score Dashboard'!$B$2*_raw_predictions_!$M134*_coefficients_!E$12- _coefficients_!E$2)/INDEX(_coefficients_!E$7:E$9,MATCH('Score Dashboard'!$B$1,_coefficients_!$A$7:$A$9,0))</f>
        <v>0.1665250777373819</v>
      </c>
      <c r="F134">
        <f>(_raw_predictions_!F134*(1-_raw_predictions_!$M134*'Score Dashboard'!$B$2) + 'Score Dashboard'!$B$2*_raw_predictions_!$M134*_coefficients_!F$12- _coefficients_!F$2)/INDEX(_coefficients_!F$7:F$9,MATCH('Score Dashboard'!$B$1,_coefficients_!$A$7:$A$9,0))</f>
        <v>-0.59614665129331179</v>
      </c>
      <c r="G134">
        <f>(_raw_predictions_!G134*(1-_raw_predictions_!$M134*'Score Dashboard'!$B$2) + 'Score Dashboard'!$B$2*_raw_predictions_!$M134*_coefficients_!G$12- _coefficients_!G$2)/INDEX(_coefficients_!G$7:G$9,MATCH('Score Dashboard'!$B$1,_coefficients_!$A$7:$A$9,0))</f>
        <v>0.36550668904844158</v>
      </c>
      <c r="H134">
        <f>(_coefficients_!H$2 - _raw_predictions_!H134*(1-_raw_predictions_!$M134*'Score Dashboard'!$B$2) - _raw_predictions_!$M134*'Score Dashboard'!$B$2*_coefficients_!H$12)/INDEX(_coefficients_!H$7:H$9,MATCH('Score Dashboard'!$B$1,_coefficients_!$A$7:$A$9,0))</f>
        <v>-1.5741734263731564</v>
      </c>
      <c r="I134">
        <f>(1-_raw_predictions_!$M134*'Score Dashboard'!$B$2) * _raw_predictions_!I134/_coefficients_!L$2 * (_raw_predictions_!J134-_coefficients_!I$2)/INDEX(_coefficients_!I$7:I$9,MATCH('Score Dashboard'!$B$1,_coefficients_!$A$7:$A$9,0))</f>
        <v>1.3062242730394036</v>
      </c>
      <c r="J134">
        <f>(1-_raw_predictions_!$M134*'Score Dashboard'!$B$2) * _raw_predictions_!K134/_coefficients_!M$2 * (_raw_predictions_!L134-_coefficients_!J$2)/INDEX(_coefficients_!J$7:J$9,MATCH('Score Dashboard'!$B$1,_coefficients_!$A$7:$A$9,0))</f>
        <v>-0.66126079685348105</v>
      </c>
      <c r="K134">
        <f t="shared" si="2"/>
        <v>1.5519268516664071</v>
      </c>
    </row>
    <row r="135" spans="1:11">
      <c r="A135" t="str">
        <f>_raw_predictions_!A135</f>
        <v>Torrey Craig</v>
      </c>
      <c r="B135">
        <f>(_raw_predictions_!B135*(1-_raw_predictions_!$M135*'Score Dashboard'!$B$2) + 'Score Dashboard'!$B$2*_raw_predictions_!$M135*_coefficients_!B$12- _coefficients_!B$2)/INDEX(_coefficients_!B$7:B$9,MATCH('Score Dashboard'!$B$1,_coefficients_!$A$7:$A$9,0))</f>
        <v>-0.79850847045822004</v>
      </c>
      <c r="C135">
        <f>(_raw_predictions_!C135*(1-_raw_predictions_!$M135*'Score Dashboard'!$B$2) + 'Score Dashboard'!$B$2*_raw_predictions_!$M135*_coefficients_!C$12- _coefficients_!C$2)/INDEX(_coefficients_!C$7:C$9,MATCH('Score Dashboard'!$B$1,_coefficients_!$A$7:$A$9,0))</f>
        <v>-0.29880921079557482</v>
      </c>
      <c r="D135">
        <f>(_raw_predictions_!D135*(1-_raw_predictions_!$M135*'Score Dashboard'!$B$2) + 'Score Dashboard'!$B$2*_raw_predictions_!$M135*_coefficients_!D$12- _coefficients_!D$2)/INDEX(_coefficients_!D$7:D$9,MATCH('Score Dashboard'!$B$1,_coefficients_!$A$7:$A$9,0))</f>
        <v>-0.67955857341181514</v>
      </c>
      <c r="E135">
        <f>(_raw_predictions_!E135*(1-_raw_predictions_!$M135*'Score Dashboard'!$B$2) + 'Score Dashboard'!$B$2*_raw_predictions_!$M135*_coefficients_!E$12- _coefficients_!E$2)/INDEX(_coefficients_!E$7:E$9,MATCH('Score Dashboard'!$B$1,_coefficients_!$A$7:$A$9,0))</f>
        <v>-0.34327669825921098</v>
      </c>
      <c r="F135">
        <f>(_raw_predictions_!F135*(1-_raw_predictions_!$M135*'Score Dashboard'!$B$2) + 'Score Dashboard'!$B$2*_raw_predictions_!$M135*_coefficients_!F$12- _coefficients_!F$2)/INDEX(_coefficients_!F$7:F$9,MATCH('Score Dashboard'!$B$1,_coefficients_!$A$7:$A$9,0))</f>
        <v>-2.2141680335032554E-2</v>
      </c>
      <c r="G135">
        <f>(_raw_predictions_!G135*(1-_raw_predictions_!$M135*'Score Dashboard'!$B$2) + 'Score Dashboard'!$B$2*_raw_predictions_!$M135*_coefficients_!G$12- _coefficients_!G$2)/INDEX(_coefficients_!G$7:G$9,MATCH('Score Dashboard'!$B$1,_coefficients_!$A$7:$A$9,0))</f>
        <v>-0.11725117075188246</v>
      </c>
      <c r="H135">
        <f>(_coefficients_!H$2 - _raw_predictions_!H135*(1-_raw_predictions_!$M135*'Score Dashboard'!$B$2) - _raw_predictions_!$M135*'Score Dashboard'!$B$2*_coefficients_!H$12)/INDEX(_coefficients_!H$7:H$9,MATCH('Score Dashboard'!$B$1,_coefficients_!$A$7:$A$9,0))</f>
        <v>0.66769404142262656</v>
      </c>
      <c r="I135">
        <f>(1-_raw_predictions_!$M135*'Score Dashboard'!$B$2) * _raw_predictions_!I135/_coefficients_!L$2 * (_raw_predictions_!J135-_coefficients_!I$2)/INDEX(_coefficients_!I$7:I$9,MATCH('Score Dashboard'!$B$1,_coefficients_!$A$7:$A$9,0))</f>
        <v>-4.2494501963586007E-2</v>
      </c>
      <c r="J135">
        <f>(1-_raw_predictions_!$M135*'Score Dashboard'!$B$2) * _raw_predictions_!K135/_coefficients_!M$2 * (_raw_predictions_!L135-_coefficients_!J$2)/INDEX(_coefficients_!J$7:J$9,MATCH('Score Dashboard'!$B$1,_coefficients_!$A$7:$A$9,0))</f>
        <v>-0.20126978903179382</v>
      </c>
      <c r="K135">
        <f t="shared" si="2"/>
        <v>-1.8356160535844892</v>
      </c>
    </row>
    <row r="136" spans="1:11">
      <c r="A136" t="str">
        <f>_raw_predictions_!A136</f>
        <v>Tony Bradley</v>
      </c>
      <c r="B136">
        <f>(_raw_predictions_!B136*(1-_raw_predictions_!$M136*'Score Dashboard'!$B$2) + 'Score Dashboard'!$B$2*_raw_predictions_!$M136*_coefficients_!B$12- _coefficients_!B$2)/INDEX(_coefficients_!B$7:B$9,MATCH('Score Dashboard'!$B$1,_coefficients_!$A$7:$A$9,0))</f>
        <v>-0.95621279432091155</v>
      </c>
      <c r="C136">
        <f>(_raw_predictions_!C136*(1-_raw_predictions_!$M136*'Score Dashboard'!$B$2) + 'Score Dashboard'!$B$2*_raw_predictions_!$M136*_coefficients_!C$12- _coefficients_!C$2)/INDEX(_coefficients_!C$7:C$9,MATCH('Score Dashboard'!$B$1,_coefficients_!$A$7:$A$9,0))</f>
        <v>-0.75820965543984864</v>
      </c>
      <c r="D136">
        <f>(_raw_predictions_!D136*(1-_raw_predictions_!$M136*'Score Dashboard'!$B$2) + 'Score Dashboard'!$B$2*_raw_predictions_!$M136*_coefficients_!D$12- _coefficients_!D$2)/INDEX(_coefficients_!D$7:D$9,MATCH('Score Dashboard'!$B$1,_coefficients_!$A$7:$A$9,0))</f>
        <v>-0.7836425938724827</v>
      </c>
      <c r="E136">
        <f>(_raw_predictions_!E136*(1-_raw_predictions_!$M136*'Score Dashboard'!$B$2) + 'Score Dashboard'!$B$2*_raw_predictions_!$M136*_coefficients_!E$12- _coefficients_!E$2)/INDEX(_coefficients_!E$7:E$9,MATCH('Score Dashboard'!$B$1,_coefficients_!$A$7:$A$9,0))</f>
        <v>-0.6906136817699039</v>
      </c>
      <c r="F136">
        <f>(_raw_predictions_!F136*(1-_raw_predictions_!$M136*'Score Dashboard'!$B$2) + 'Score Dashboard'!$B$2*_raw_predictions_!$M136*_coefficients_!F$12- _coefficients_!F$2)/INDEX(_coefficients_!F$7:F$9,MATCH('Score Dashboard'!$B$1,_coefficients_!$A$7:$A$9,0))</f>
        <v>-0.37953143115260374</v>
      </c>
      <c r="G136">
        <f>(_raw_predictions_!G136*(1-_raw_predictions_!$M136*'Score Dashboard'!$B$2) + 'Score Dashboard'!$B$2*_raw_predictions_!$M136*_coefficients_!G$12- _coefficients_!G$2)/INDEX(_coefficients_!G$7:G$9,MATCH('Score Dashboard'!$B$1,_coefficients_!$A$7:$A$9,0))</f>
        <v>-0.66308977493082577</v>
      </c>
      <c r="H136">
        <f>(_coefficients_!H$2 - _raw_predictions_!H136*(1-_raw_predictions_!$M136*'Score Dashboard'!$B$2) - _raw_predictions_!$M136*'Score Dashboard'!$B$2*_coefficients_!H$12)/INDEX(_coefficients_!H$7:H$9,MATCH('Score Dashboard'!$B$1,_coefficients_!$A$7:$A$9,0))</f>
        <v>0.77907783418261678</v>
      </c>
      <c r="I136">
        <f>(1-_raw_predictions_!$M136*'Score Dashboard'!$B$2) * _raw_predictions_!I136/_coefficients_!L$2 * (_raw_predictions_!J136-_coefficients_!I$2)/INDEX(_coefficients_!I$7:I$9,MATCH('Score Dashboard'!$B$1,_coefficients_!$A$7:$A$9,0))</f>
        <v>-2.9021151073806015E-2</v>
      </c>
      <c r="J136">
        <f>(1-_raw_predictions_!$M136*'Score Dashboard'!$B$2) * _raw_predictions_!K136/_coefficients_!M$2 * (_raw_predictions_!L136-_coefficients_!J$2)/INDEX(_coefficients_!J$7:J$9,MATCH('Score Dashboard'!$B$1,_coefficients_!$A$7:$A$9,0))</f>
        <v>3.0053637607176113E-2</v>
      </c>
      <c r="K136">
        <f t="shared" si="2"/>
        <v>-3.4511896107705899</v>
      </c>
    </row>
    <row r="137" spans="1:11">
      <c r="A137" t="str">
        <f>_raw_predictions_!A137</f>
        <v>Tobias Harris</v>
      </c>
      <c r="B137">
        <f>(_raw_predictions_!B137*(1-_raw_predictions_!$M137*'Score Dashboard'!$B$2) + 'Score Dashboard'!$B$2*_raw_predictions_!$M137*_coefficients_!B$12- _coefficients_!B$2)/INDEX(_coefficients_!B$7:B$9,MATCH('Score Dashboard'!$B$1,_coefficients_!$A$7:$A$9,0))</f>
        <v>-8.4212928889163458E-2</v>
      </c>
      <c r="C137">
        <f>(_raw_predictions_!C137*(1-_raw_predictions_!$M137*'Score Dashboard'!$B$2) + 'Score Dashboard'!$B$2*_raw_predictions_!$M137*_coefficients_!C$12- _coefficients_!C$2)/INDEX(_coefficients_!C$7:C$9,MATCH('Score Dashboard'!$B$1,_coefficients_!$A$7:$A$9,0))</f>
        <v>6.0013819920425537E-2</v>
      </c>
      <c r="D137">
        <f>(_raw_predictions_!D137*(1-_raw_predictions_!$M137*'Score Dashboard'!$B$2) + 'Score Dashboard'!$B$2*_raw_predictions_!$M137*_coefficients_!D$12- _coefficients_!D$2)/INDEX(_coefficients_!D$7:D$9,MATCH('Score Dashboard'!$B$1,_coefficients_!$A$7:$A$9,0))</f>
        <v>-0.28824353824393295</v>
      </c>
      <c r="E137">
        <f>(_raw_predictions_!E137*(1-_raw_predictions_!$M137*'Score Dashboard'!$B$2) + 'Score Dashboard'!$B$2*_raw_predictions_!$M137*_coefficients_!E$12- _coefficients_!E$2)/INDEX(_coefficients_!E$7:E$9,MATCH('Score Dashboard'!$B$1,_coefficients_!$A$7:$A$9,0))</f>
        <v>-0.14658909425261465</v>
      </c>
      <c r="F137">
        <f>(_raw_predictions_!F137*(1-_raw_predictions_!$M137*'Score Dashboard'!$B$2) + 'Score Dashboard'!$B$2*_raw_predictions_!$M137*_coefficients_!F$12- _coefficients_!F$2)/INDEX(_coefficients_!F$7:F$9,MATCH('Score Dashboard'!$B$1,_coefficients_!$A$7:$A$9,0))</f>
        <v>-0.13738395053799185</v>
      </c>
      <c r="G137">
        <f>(_raw_predictions_!G137*(1-_raw_predictions_!$M137*'Score Dashboard'!$B$2) + 'Score Dashboard'!$B$2*_raw_predictions_!$M137*_coefficients_!G$12- _coefficients_!G$2)/INDEX(_coefficients_!G$7:G$9,MATCH('Score Dashboard'!$B$1,_coefficients_!$A$7:$A$9,0))</f>
        <v>8.135414323008068E-2</v>
      </c>
      <c r="H137">
        <f>(_coefficients_!H$2 - _raw_predictions_!H137*(1-_raw_predictions_!$M137*'Score Dashboard'!$B$2) - _raw_predictions_!$M137*'Score Dashboard'!$B$2*_coefficients_!H$12)/INDEX(_coefficients_!H$7:H$9,MATCH('Score Dashboard'!$B$1,_coefficients_!$A$7:$A$9,0))</f>
        <v>0.26131082901923725</v>
      </c>
      <c r="I137">
        <f>(1-_raw_predictions_!$M137*'Score Dashboard'!$B$2) * _raw_predictions_!I137/_coefficients_!L$2 * (_raw_predictions_!J137-_coefficients_!I$2)/INDEX(_coefficients_!I$7:I$9,MATCH('Score Dashboard'!$B$1,_coefficients_!$A$7:$A$9,0))</f>
        <v>0.17038403288363335</v>
      </c>
      <c r="J137">
        <f>(1-_raw_predictions_!$M137*'Score Dashboard'!$B$2) * _raw_predictions_!K137/_coefficients_!M$2 * (_raw_predictions_!L137-_coefficients_!J$2)/INDEX(_coefficients_!J$7:J$9,MATCH('Score Dashboard'!$B$1,_coefficients_!$A$7:$A$9,0))</f>
        <v>-3.4368287098193825E-2</v>
      </c>
      <c r="K137">
        <f t="shared" si="2"/>
        <v>-0.11773497396851999</v>
      </c>
    </row>
    <row r="138" spans="1:11">
      <c r="A138" t="str">
        <f>_raw_predictions_!A138</f>
        <v>Tim Hardaway Jr.</v>
      </c>
      <c r="B138">
        <f>(_raw_predictions_!B138*(1-_raw_predictions_!$M138*'Score Dashboard'!$B$2) + 'Score Dashboard'!$B$2*_raw_predictions_!$M138*_coefficients_!B$12- _coefficients_!B$2)/INDEX(_coefficients_!B$7:B$9,MATCH('Score Dashboard'!$B$1,_coefficients_!$A$7:$A$9,0))</f>
        <v>-0.26555615793190102</v>
      </c>
      <c r="C138">
        <f>(_raw_predictions_!C138*(1-_raw_predictions_!$M138*'Score Dashboard'!$B$2) + 'Score Dashboard'!$B$2*_raw_predictions_!$M138*_coefficients_!C$12- _coefficients_!C$2)/INDEX(_coefficients_!C$7:C$9,MATCH('Score Dashboard'!$B$1,_coefficients_!$A$7:$A$9,0))</f>
        <v>-0.59182812925990891</v>
      </c>
      <c r="D138">
        <f>(_raw_predictions_!D138*(1-_raw_predictions_!$M138*'Score Dashboard'!$B$2) + 'Score Dashboard'!$B$2*_raw_predictions_!$M138*_coefficients_!D$12- _coefficients_!D$2)/INDEX(_coefficients_!D$7:D$9,MATCH('Score Dashboard'!$B$1,_coefficients_!$A$7:$A$9,0))</f>
        <v>-0.58908343111481354</v>
      </c>
      <c r="E138">
        <f>(_raw_predictions_!E138*(1-_raw_predictions_!$M138*'Score Dashboard'!$B$2) + 'Score Dashboard'!$B$2*_raw_predictions_!$M138*_coefficients_!E$12- _coefficients_!E$2)/INDEX(_coefficients_!E$7:E$9,MATCH('Score Dashboard'!$B$1,_coefficients_!$A$7:$A$9,0))</f>
        <v>-0.30509082818212102</v>
      </c>
      <c r="F138">
        <f>(_raw_predictions_!F138*(1-_raw_predictions_!$M138*'Score Dashboard'!$B$2) + 'Score Dashboard'!$B$2*_raw_predictions_!$M138*_coefficients_!F$12- _coefficients_!F$2)/INDEX(_coefficients_!F$7:F$9,MATCH('Score Dashboard'!$B$1,_coefficients_!$A$7:$A$9,0))</f>
        <v>-0.56098792179808965</v>
      </c>
      <c r="G138">
        <f>(_raw_predictions_!G138*(1-_raw_predictions_!$M138*'Score Dashboard'!$B$2) + 'Score Dashboard'!$B$2*_raw_predictions_!$M138*_coefficients_!G$12- _coefficients_!G$2)/INDEX(_coefficients_!G$7:G$9,MATCH('Score Dashboard'!$B$1,_coefficients_!$A$7:$A$9,0))</f>
        <v>0.65695852556393908</v>
      </c>
      <c r="H138">
        <f>(_coefficients_!H$2 - _raw_predictions_!H138*(1-_raw_predictions_!$M138*'Score Dashboard'!$B$2) - _raw_predictions_!$M138*'Score Dashboard'!$B$2*_coefficients_!H$12)/INDEX(_coefficients_!H$7:H$9,MATCH('Score Dashboard'!$B$1,_coefficients_!$A$7:$A$9,0))</f>
        <v>0.69452149859218026</v>
      </c>
      <c r="I138">
        <f>(1-_raw_predictions_!$M138*'Score Dashboard'!$B$2) * _raw_predictions_!I138/_coefficients_!L$2 * (_raw_predictions_!J138-_coefficients_!I$2)/INDEX(_coefficients_!I$7:I$9,MATCH('Score Dashboard'!$B$1,_coefficients_!$A$7:$A$9,0))</f>
        <v>-4.4058946573042337E-2</v>
      </c>
      <c r="J138">
        <f>(1-_raw_predictions_!$M138*'Score Dashboard'!$B$2) * _raw_predictions_!K138/_coefficients_!M$2 * (_raw_predictions_!L138-_coefficients_!J$2)/INDEX(_coefficients_!J$7:J$9,MATCH('Score Dashboard'!$B$1,_coefficients_!$A$7:$A$9,0))</f>
        <v>-0.66819246187486159</v>
      </c>
      <c r="K138">
        <f t="shared" si="2"/>
        <v>-1.6733178525786188</v>
      </c>
    </row>
    <row r="139" spans="1:11">
      <c r="A139" t="str">
        <f>_raw_predictions_!A139</f>
        <v>Thomas Bryant</v>
      </c>
      <c r="B139">
        <f>(_raw_predictions_!B139*(1-_raw_predictions_!$M139*'Score Dashboard'!$B$2) + 'Score Dashboard'!$B$2*_raw_predictions_!$M139*_coefficients_!B$12- _coefficients_!B$2)/INDEX(_coefficients_!B$7:B$9,MATCH('Score Dashboard'!$B$1,_coefficients_!$A$7:$A$9,0))</f>
        <v>-0.64183339760006608</v>
      </c>
      <c r="C139">
        <f>(_raw_predictions_!C139*(1-_raw_predictions_!$M139*'Score Dashboard'!$B$2) + 'Score Dashboard'!$B$2*_raw_predictions_!$M139*_coefficients_!C$12- _coefficients_!C$2)/INDEX(_coefficients_!C$7:C$9,MATCH('Score Dashboard'!$B$1,_coefficients_!$A$7:$A$9,0))</f>
        <v>-1.2689979976299656E-2</v>
      </c>
      <c r="D139">
        <f>(_raw_predictions_!D139*(1-_raw_predictions_!$M139*'Score Dashboard'!$B$2) + 'Score Dashboard'!$B$2*_raw_predictions_!$M139*_coefficients_!D$12- _coefficients_!D$2)/INDEX(_coefficients_!D$7:D$9,MATCH('Score Dashboard'!$B$1,_coefficients_!$A$7:$A$9,0))</f>
        <v>-0.87797297925023265</v>
      </c>
      <c r="E139">
        <f>(_raw_predictions_!E139*(1-_raw_predictions_!$M139*'Score Dashboard'!$B$2) + 'Score Dashboard'!$B$2*_raw_predictions_!$M139*_coefficients_!E$12- _coefficients_!E$2)/INDEX(_coefficients_!E$7:E$9,MATCH('Score Dashboard'!$B$1,_coefficients_!$A$7:$A$9,0))</f>
        <v>-0.64783899707755777</v>
      </c>
      <c r="F139">
        <f>(_raw_predictions_!F139*(1-_raw_predictions_!$M139*'Score Dashboard'!$B$2) + 'Score Dashboard'!$B$2*_raw_predictions_!$M139*_coefficients_!F$12- _coefficients_!F$2)/INDEX(_coefficients_!F$7:F$9,MATCH('Score Dashboard'!$B$1,_coefficients_!$A$7:$A$9,0))</f>
        <v>-0.15280799098746092</v>
      </c>
      <c r="G139">
        <f>(_raw_predictions_!G139*(1-_raw_predictions_!$M139*'Score Dashboard'!$B$2) + 'Score Dashboard'!$B$2*_raw_predictions_!$M139*_coefficients_!G$12- _coefficients_!G$2)/INDEX(_coefficients_!G$7:G$9,MATCH('Score Dashboard'!$B$1,_coefficients_!$A$7:$A$9,0))</f>
        <v>-0.62775551106989458</v>
      </c>
      <c r="H139">
        <f>(_coefficients_!H$2 - _raw_predictions_!H139*(1-_raw_predictions_!$M139*'Score Dashboard'!$B$2) - _raw_predictions_!$M139*'Score Dashboard'!$B$2*_coefficients_!H$12)/INDEX(_coefficients_!H$7:H$9,MATCH('Score Dashboard'!$B$1,_coefficients_!$A$7:$A$9,0))</f>
        <v>0.68369749585875961</v>
      </c>
      <c r="I139">
        <f>(1-_raw_predictions_!$M139*'Score Dashboard'!$B$2) * _raw_predictions_!I139/_coefficients_!L$2 * (_raw_predictions_!J139-_coefficients_!I$2)/INDEX(_coefficients_!I$7:I$9,MATCH('Score Dashboard'!$B$1,_coefficients_!$A$7:$A$9,0))</f>
        <v>-0.15791474851968937</v>
      </c>
      <c r="J139">
        <f>(1-_raw_predictions_!$M139*'Score Dashboard'!$B$2) * _raw_predictions_!K139/_coefficients_!M$2 * (_raw_predictions_!L139-_coefficients_!J$2)/INDEX(_coefficients_!J$7:J$9,MATCH('Score Dashboard'!$B$1,_coefficients_!$A$7:$A$9,0))</f>
        <v>0.45544316343501523</v>
      </c>
      <c r="K139">
        <f t="shared" si="2"/>
        <v>-1.979672945187426</v>
      </c>
    </row>
    <row r="140" spans="1:11">
      <c r="A140" t="str">
        <f>_raw_predictions_!A140</f>
        <v>Theo Pinson</v>
      </c>
      <c r="B140">
        <f>(_raw_predictions_!B140*(1-_raw_predictions_!$M140*'Score Dashboard'!$B$2) + 'Score Dashboard'!$B$2*_raw_predictions_!$M140*_coefficients_!B$12- _coefficients_!B$2)/INDEX(_coefficients_!B$7:B$9,MATCH('Score Dashboard'!$B$1,_coefficients_!$A$7:$A$9,0))</f>
        <v>-0.84342920788314457</v>
      </c>
      <c r="C140">
        <f>(_raw_predictions_!C140*(1-_raw_predictions_!$M140*'Score Dashboard'!$B$2) + 'Score Dashboard'!$B$2*_raw_predictions_!$M140*_coefficients_!C$12- _coefficients_!C$2)/INDEX(_coefficients_!C$7:C$9,MATCH('Score Dashboard'!$B$1,_coefficients_!$A$7:$A$9,0))</f>
        <v>-0.78477136106732048</v>
      </c>
      <c r="D140">
        <f>(_raw_predictions_!D140*(1-_raw_predictions_!$M140*'Score Dashboard'!$B$2) + 'Score Dashboard'!$B$2*_raw_predictions_!$M140*_coefficients_!D$12- _coefficients_!D$2)/INDEX(_coefficients_!D$7:D$9,MATCH('Score Dashboard'!$B$1,_coefficients_!$A$7:$A$9,0))</f>
        <v>-0.69557874163578437</v>
      </c>
      <c r="E140">
        <f>(_raw_predictions_!E140*(1-_raw_predictions_!$M140*'Score Dashboard'!$B$2) + 'Score Dashboard'!$B$2*_raw_predictions_!$M140*_coefficients_!E$12- _coefficients_!E$2)/INDEX(_coefficients_!E$7:E$9,MATCH('Score Dashboard'!$B$1,_coefficients_!$A$7:$A$9,0))</f>
        <v>-0.54964449293440565</v>
      </c>
      <c r="F140">
        <f>(_raw_predictions_!F140*(1-_raw_predictions_!$M140*'Score Dashboard'!$B$2) + 'Score Dashboard'!$B$2*_raw_predictions_!$M140*_coefficients_!F$12- _coefficients_!F$2)/INDEX(_coefficients_!F$7:F$9,MATCH('Score Dashboard'!$B$1,_coefficients_!$A$7:$A$9,0))</f>
        <v>-0.4965301657294891</v>
      </c>
      <c r="G140">
        <f>(_raw_predictions_!G140*(1-_raw_predictions_!$M140*'Score Dashboard'!$B$2) + 'Score Dashboard'!$B$2*_raw_predictions_!$M140*_coefficients_!G$12- _coefficients_!G$2)/INDEX(_coefficients_!G$7:G$9,MATCH('Score Dashboard'!$B$1,_coefficients_!$A$7:$A$9,0))</f>
        <v>-0.4157709679238239</v>
      </c>
      <c r="H140">
        <f>(_coefficients_!H$2 - _raw_predictions_!H140*(1-_raw_predictions_!$M140*'Score Dashboard'!$B$2) - _raw_predictions_!$M140*'Score Dashboard'!$B$2*_coefficients_!H$12)/INDEX(_coefficients_!H$7:H$9,MATCH('Score Dashboard'!$B$1,_coefficients_!$A$7:$A$9,0))</f>
        <v>0.77867747069631421</v>
      </c>
      <c r="I140">
        <f>(1-_raw_predictions_!$M140*'Score Dashboard'!$B$2) * _raw_predictions_!I140/_coefficients_!L$2 * (_raw_predictions_!J140-_coefficients_!I$2)/INDEX(_coefficients_!I$7:I$9,MATCH('Score Dashboard'!$B$1,_coefficients_!$A$7:$A$9,0))</f>
        <v>5.5244179338049867E-3</v>
      </c>
      <c r="J140">
        <f>(1-_raw_predictions_!$M140*'Score Dashboard'!$B$2) * _raw_predictions_!K140/_coefficients_!M$2 * (_raw_predictions_!L140-_coefficients_!J$2)/INDEX(_coefficients_!J$7:J$9,MATCH('Score Dashboard'!$B$1,_coefficients_!$A$7:$A$9,0))</f>
        <v>-8.8506447271208641E-2</v>
      </c>
      <c r="K140">
        <f t="shared" si="2"/>
        <v>-3.0900294958150574</v>
      </c>
    </row>
    <row r="141" spans="1:11">
      <c r="A141" t="str">
        <f>_raw_predictions_!A141</f>
        <v>Theo Maledon</v>
      </c>
      <c r="B141">
        <f>(_raw_predictions_!B141*(1-_raw_predictions_!$M141*'Score Dashboard'!$B$2) + 'Score Dashboard'!$B$2*_raw_predictions_!$M141*_coefficients_!B$12- _coefficients_!B$2)/INDEX(_coefficients_!B$7:B$9,MATCH('Score Dashboard'!$B$1,_coefficients_!$A$7:$A$9,0))</f>
        <v>-0.72427416708348069</v>
      </c>
      <c r="C141">
        <f>(_raw_predictions_!C141*(1-_raw_predictions_!$M141*'Score Dashboard'!$B$2) + 'Score Dashboard'!$B$2*_raw_predictions_!$M141*_coefficients_!C$12- _coefficients_!C$2)/INDEX(_coefficients_!C$7:C$9,MATCH('Score Dashboard'!$B$1,_coefficients_!$A$7:$A$9,0))</f>
        <v>-0.66587052916925316</v>
      </c>
      <c r="D141">
        <f>(_raw_predictions_!D141*(1-_raw_predictions_!$M141*'Score Dashboard'!$B$2) + 'Score Dashboard'!$B$2*_raw_predictions_!$M141*_coefficients_!D$12- _coefficients_!D$2)/INDEX(_coefficients_!D$7:D$9,MATCH('Score Dashboard'!$B$1,_coefficients_!$A$7:$A$9,0))</f>
        <v>-0.13691149865513344</v>
      </c>
      <c r="E141">
        <f>(_raw_predictions_!E141*(1-_raw_predictions_!$M141*'Score Dashboard'!$B$2) + 'Score Dashboard'!$B$2*_raw_predictions_!$M141*_coefficients_!E$12- _coefficients_!E$2)/INDEX(_coefficients_!E$7:E$9,MATCH('Score Dashboard'!$B$1,_coefficients_!$A$7:$A$9,0))</f>
        <v>-0.17051387443346402</v>
      </c>
      <c r="F141">
        <f>(_raw_predictions_!F141*(1-_raw_predictions_!$M141*'Score Dashboard'!$B$2) + 'Score Dashboard'!$B$2*_raw_predictions_!$M141*_coefficients_!F$12- _coefficients_!F$2)/INDEX(_coefficients_!F$7:F$9,MATCH('Score Dashboard'!$B$1,_coefficients_!$A$7:$A$9,0))</f>
        <v>-0.44631811881908512</v>
      </c>
      <c r="G141">
        <f>(_raw_predictions_!G141*(1-_raw_predictions_!$M141*'Score Dashboard'!$B$2) + 'Score Dashboard'!$B$2*_raw_predictions_!$M141*_coefficients_!G$12- _coefficients_!G$2)/INDEX(_coefficients_!G$7:G$9,MATCH('Score Dashboard'!$B$1,_coefficients_!$A$7:$A$9,0))</f>
        <v>-0.42947620608607495</v>
      </c>
      <c r="H141">
        <f>(_coefficients_!H$2 - _raw_predictions_!H141*(1-_raw_predictions_!$M141*'Score Dashboard'!$B$2) - _raw_predictions_!$M141*'Score Dashboard'!$B$2*_coefficients_!H$12)/INDEX(_coefficients_!H$7:H$9,MATCH('Score Dashboard'!$B$1,_coefficients_!$A$7:$A$9,0))</f>
        <v>0.31286910340030138</v>
      </c>
      <c r="I141">
        <f>(1-_raw_predictions_!$M141*'Score Dashboard'!$B$2) * _raw_predictions_!I141/_coefficients_!L$2 * (_raw_predictions_!J141-_coefficients_!I$2)/INDEX(_coefficients_!I$7:I$9,MATCH('Score Dashboard'!$B$1,_coefficients_!$A$7:$A$9,0))</f>
        <v>-7.6945469679110964E-2</v>
      </c>
      <c r="J141">
        <f>(1-_raw_predictions_!$M141*'Score Dashboard'!$B$2) * _raw_predictions_!K141/_coefficients_!M$2 * (_raw_predictions_!L141-_coefficients_!J$2)/INDEX(_coefficients_!J$7:J$9,MATCH('Score Dashboard'!$B$1,_coefficients_!$A$7:$A$9,0))</f>
        <v>-0.25003138032490269</v>
      </c>
      <c r="K141">
        <f t="shared" si="2"/>
        <v>-2.5874721408502039</v>
      </c>
    </row>
    <row r="142" spans="1:11">
      <c r="A142" t="str">
        <f>_raw_predictions_!A142</f>
        <v>Thanasis Antetokounmpo</v>
      </c>
      <c r="B142">
        <f>(_raw_predictions_!B142*(1-_raw_predictions_!$M142*'Score Dashboard'!$B$2) + 'Score Dashboard'!$B$2*_raw_predictions_!$M142*_coefficients_!B$12- _coefficients_!B$2)/INDEX(_coefficients_!B$7:B$9,MATCH('Score Dashboard'!$B$1,_coefficients_!$A$7:$A$9,0))</f>
        <v>-0.95006191562713072</v>
      </c>
      <c r="C142">
        <f>(_raw_predictions_!C142*(1-_raw_predictions_!$M142*'Score Dashboard'!$B$2) + 'Score Dashboard'!$B$2*_raw_predictions_!$M142*_coefficients_!C$12- _coefficients_!C$2)/INDEX(_coefficients_!C$7:C$9,MATCH('Score Dashboard'!$B$1,_coefficients_!$A$7:$A$9,0))</f>
        <v>-0.80471248960276631</v>
      </c>
      <c r="D142">
        <f>(_raw_predictions_!D142*(1-_raw_predictions_!$M142*'Score Dashboard'!$B$2) + 'Score Dashboard'!$B$2*_raw_predictions_!$M142*_coefficients_!D$12- _coefficients_!D$2)/INDEX(_coefficients_!D$7:D$9,MATCH('Score Dashboard'!$B$1,_coefficients_!$A$7:$A$9,0))</f>
        <v>-0.7557641505580599</v>
      </c>
      <c r="E142">
        <f>(_raw_predictions_!E142*(1-_raw_predictions_!$M142*'Score Dashboard'!$B$2) + 'Score Dashboard'!$B$2*_raw_predictions_!$M142*_coefficients_!E$12- _coefficients_!E$2)/INDEX(_coefficients_!E$7:E$9,MATCH('Score Dashboard'!$B$1,_coefficients_!$A$7:$A$9,0))</f>
        <v>-0.62144051467103889</v>
      </c>
      <c r="F142">
        <f>(_raw_predictions_!F142*(1-_raw_predictions_!$M142*'Score Dashboard'!$B$2) + 'Score Dashboard'!$B$2*_raw_predictions_!$M142*_coefficients_!F$12- _coefficients_!F$2)/INDEX(_coefficients_!F$7:F$9,MATCH('Score Dashboard'!$B$1,_coefficients_!$A$7:$A$9,0))</f>
        <v>-0.50078823527050187</v>
      </c>
      <c r="G142">
        <f>(_raw_predictions_!G142*(1-_raw_predictions_!$M142*'Score Dashboard'!$B$2) + 'Score Dashboard'!$B$2*_raw_predictions_!$M142*_coefficients_!G$12- _coefficients_!G$2)/INDEX(_coefficients_!G$7:G$9,MATCH('Score Dashboard'!$B$1,_coefficients_!$A$7:$A$9,0))</f>
        <v>-0.67047487261054806</v>
      </c>
      <c r="H142">
        <f>(_coefficients_!H$2 - _raw_predictions_!H142*(1-_raw_predictions_!$M142*'Score Dashboard'!$B$2) - _raw_predictions_!$M142*'Score Dashboard'!$B$2*_coefficients_!H$12)/INDEX(_coefficients_!H$7:H$9,MATCH('Score Dashboard'!$B$1,_coefficients_!$A$7:$A$9,0))</f>
        <v>0.74522344569944721</v>
      </c>
      <c r="I142">
        <f>(1-_raw_predictions_!$M142*'Score Dashboard'!$B$2) * _raw_predictions_!I142/_coefficients_!L$2 * (_raw_predictions_!J142-_coefficients_!I$2)/INDEX(_coefficients_!I$7:I$9,MATCH('Score Dashboard'!$B$1,_coefficients_!$A$7:$A$9,0))</f>
        <v>-3.4988384665079933E-2</v>
      </c>
      <c r="J142">
        <f>(1-_raw_predictions_!$M142*'Score Dashboard'!$B$2) * _raw_predictions_!K142/_coefficients_!M$2 * (_raw_predictions_!L142-_coefficients_!J$2)/INDEX(_coefficients_!J$7:J$9,MATCH('Score Dashboard'!$B$1,_coefficients_!$A$7:$A$9,0))</f>
        <v>-1.8582417740339051E-2</v>
      </c>
      <c r="K142">
        <f t="shared" si="2"/>
        <v>-3.6115895350460177</v>
      </c>
    </row>
    <row r="143" spans="1:11">
      <c r="A143" t="str">
        <f>_raw_predictions_!A143</f>
        <v>Thaddeus Young</v>
      </c>
      <c r="B143">
        <f>(_raw_predictions_!B143*(1-_raw_predictions_!$M143*'Score Dashboard'!$B$2) + 'Score Dashboard'!$B$2*_raw_predictions_!$M143*_coefficients_!B$12- _coefficients_!B$2)/INDEX(_coefficients_!B$7:B$9,MATCH('Score Dashboard'!$B$1,_coefficients_!$A$7:$A$9,0))</f>
        <v>-0.99100055749953897</v>
      </c>
      <c r="C143">
        <f>(_raw_predictions_!C143*(1-_raw_predictions_!$M143*'Score Dashboard'!$B$2) + 'Score Dashboard'!$B$2*_raw_predictions_!$M143*_coefficients_!C$12- _coefficients_!C$2)/INDEX(_coefficients_!C$7:C$9,MATCH('Score Dashboard'!$B$1,_coefficients_!$A$7:$A$9,0))</f>
        <v>-0.68702396332076954</v>
      </c>
      <c r="D143">
        <f>(_raw_predictions_!D143*(1-_raw_predictions_!$M143*'Score Dashboard'!$B$2) + 'Score Dashboard'!$B$2*_raw_predictions_!$M143*_coefficients_!D$12- _coefficients_!D$2)/INDEX(_coefficients_!D$7:D$9,MATCH('Score Dashboard'!$B$1,_coefficients_!$A$7:$A$9,0))</f>
        <v>-0.69763962191980144</v>
      </c>
      <c r="E143">
        <f>(_raw_predictions_!E143*(1-_raw_predictions_!$M143*'Score Dashboard'!$B$2) + 'Score Dashboard'!$B$2*_raw_predictions_!$M143*_coefficients_!E$12- _coefficients_!E$2)/INDEX(_coefficients_!E$7:E$9,MATCH('Score Dashboard'!$B$1,_coefficients_!$A$7:$A$9,0))</f>
        <v>-0.215322106133294</v>
      </c>
      <c r="F143">
        <f>(_raw_predictions_!F143*(1-_raw_predictions_!$M143*'Score Dashboard'!$B$2) + 'Score Dashboard'!$B$2*_raw_predictions_!$M143*_coefficients_!F$12- _coefficients_!F$2)/INDEX(_coefficients_!F$7:F$9,MATCH('Score Dashboard'!$B$1,_coefficients_!$A$7:$A$9,0))</f>
        <v>-0.52170126095088687</v>
      </c>
      <c r="G143">
        <f>(_raw_predictions_!G143*(1-_raw_predictions_!$M143*'Score Dashboard'!$B$2) + 'Score Dashboard'!$B$2*_raw_predictions_!$M143*_coefficients_!G$12- _coefficients_!G$2)/INDEX(_coefficients_!G$7:G$9,MATCH('Score Dashboard'!$B$1,_coefficients_!$A$7:$A$9,0))</f>
        <v>-0.72574292493268844</v>
      </c>
      <c r="H143">
        <f>(_coefficients_!H$2 - _raw_predictions_!H143*(1-_raw_predictions_!$M143*'Score Dashboard'!$B$2) - _raw_predictions_!$M143*'Score Dashboard'!$B$2*_coefficients_!H$12)/INDEX(_coefficients_!H$7:H$9,MATCH('Score Dashboard'!$B$1,_coefficients_!$A$7:$A$9,0))</f>
        <v>0.70025122191536582</v>
      </c>
      <c r="I143">
        <f>(1-_raw_predictions_!$M143*'Score Dashboard'!$B$2) * _raw_predictions_!I143/_coefficients_!L$2 * (_raw_predictions_!J143-_coefficients_!I$2)/INDEX(_coefficients_!I$7:I$9,MATCH('Score Dashboard'!$B$1,_coefficients_!$A$7:$A$9,0))</f>
        <v>-0.10200271493585901</v>
      </c>
      <c r="J143">
        <f>(1-_raw_predictions_!$M143*'Score Dashboard'!$B$2) * _raw_predictions_!K143/_coefficients_!M$2 * (_raw_predictions_!L143-_coefficients_!J$2)/INDEX(_coefficients_!J$7:J$9,MATCH('Score Dashboard'!$B$1,_coefficients_!$A$7:$A$9,0))</f>
        <v>2.0930552885884433E-2</v>
      </c>
      <c r="K143">
        <f t="shared" si="2"/>
        <v>-3.2192513748915883</v>
      </c>
    </row>
    <row r="144" spans="1:11">
      <c r="A144" t="str">
        <f>_raw_predictions_!A144</f>
        <v>Terry Taylor</v>
      </c>
      <c r="B144">
        <f>(_raw_predictions_!B144*(1-_raw_predictions_!$M144*'Score Dashboard'!$B$2) + 'Score Dashboard'!$B$2*_raw_predictions_!$M144*_coefficients_!B$12- _coefficients_!B$2)/INDEX(_coefficients_!B$7:B$9,MATCH('Score Dashboard'!$B$1,_coefficients_!$A$7:$A$9,0))</f>
        <v>-0.92236018752737481</v>
      </c>
      <c r="C144">
        <f>(_raw_predictions_!C144*(1-_raw_predictions_!$M144*'Score Dashboard'!$B$2) + 'Score Dashboard'!$B$2*_raw_predictions_!$M144*_coefficients_!C$12- _coefficients_!C$2)/INDEX(_coefficients_!C$7:C$9,MATCH('Score Dashboard'!$B$1,_coefficients_!$A$7:$A$9,0))</f>
        <v>-0.70265654788560328</v>
      </c>
      <c r="D144">
        <f>(_raw_predictions_!D144*(1-_raw_predictions_!$M144*'Score Dashboard'!$B$2) + 'Score Dashboard'!$B$2*_raw_predictions_!$M144*_coefficients_!D$12- _coefficients_!D$2)/INDEX(_coefficients_!D$7:D$9,MATCH('Score Dashboard'!$B$1,_coefficients_!$A$7:$A$9,0))</f>
        <v>-0.77694167766267885</v>
      </c>
      <c r="E144">
        <f>(_raw_predictions_!E144*(1-_raw_predictions_!$M144*'Score Dashboard'!$B$2) + 'Score Dashboard'!$B$2*_raw_predictions_!$M144*_coefficients_!E$12- _coefficients_!E$2)/INDEX(_coefficients_!E$7:E$9,MATCH('Score Dashboard'!$B$1,_coefficients_!$A$7:$A$9,0))</f>
        <v>-0.65066474505134231</v>
      </c>
      <c r="F144">
        <f>(_raw_predictions_!F144*(1-_raw_predictions_!$M144*'Score Dashboard'!$B$2) + 'Score Dashboard'!$B$2*_raw_predictions_!$M144*_coefficients_!F$12- _coefficients_!F$2)/INDEX(_coefficients_!F$7:F$9,MATCH('Score Dashboard'!$B$1,_coefficients_!$A$7:$A$9,0))</f>
        <v>-0.45808281379804439</v>
      </c>
      <c r="G144">
        <f>(_raw_predictions_!G144*(1-_raw_predictions_!$M144*'Score Dashboard'!$B$2) + 'Score Dashboard'!$B$2*_raw_predictions_!$M144*_coefficients_!G$12- _coefficients_!G$2)/INDEX(_coefficients_!G$7:G$9,MATCH('Score Dashboard'!$B$1,_coefficients_!$A$7:$A$9,0))</f>
        <v>-0.637295081690331</v>
      </c>
      <c r="H144">
        <f>(_coefficients_!H$2 - _raw_predictions_!H144*(1-_raw_predictions_!$M144*'Score Dashboard'!$B$2) - _raw_predictions_!$M144*'Score Dashboard'!$B$2*_coefficients_!H$12)/INDEX(_coefficients_!H$7:H$9,MATCH('Score Dashboard'!$B$1,_coefficients_!$A$7:$A$9,0))</f>
        <v>0.75607363317812681</v>
      </c>
      <c r="I144">
        <f>(1-_raw_predictions_!$M144*'Score Dashboard'!$B$2) * _raw_predictions_!I144/_coefficients_!L$2 * (_raw_predictions_!J144-_coefficients_!I$2)/INDEX(_coefficients_!I$7:I$9,MATCH('Score Dashboard'!$B$1,_coefficients_!$A$7:$A$9,0))</f>
        <v>-5.9677931752223065E-2</v>
      </c>
      <c r="J144">
        <f>(1-_raw_predictions_!$M144*'Score Dashboard'!$B$2) * _raw_predictions_!K144/_coefficients_!M$2 * (_raw_predictions_!L144-_coefficients_!J$2)/INDEX(_coefficients_!J$7:J$9,MATCH('Score Dashboard'!$B$1,_coefficients_!$A$7:$A$9,0))</f>
        <v>3.7285651445558232E-2</v>
      </c>
      <c r="K144">
        <f t="shared" si="2"/>
        <v>-3.4143197007439126</v>
      </c>
    </row>
    <row r="145" spans="1:11">
      <c r="A145" t="str">
        <f>_raw_predictions_!A145</f>
        <v>Terrence Ross</v>
      </c>
      <c r="B145">
        <f>(_raw_predictions_!B145*(1-_raw_predictions_!$M145*'Score Dashboard'!$B$2) + 'Score Dashboard'!$B$2*_raw_predictions_!$M145*_coefficients_!B$12- _coefficients_!B$2)/INDEX(_coefficients_!B$7:B$9,MATCH('Score Dashboard'!$B$1,_coefficients_!$A$7:$A$9,0))</f>
        <v>-0.78078623076878528</v>
      </c>
      <c r="C145">
        <f>(_raw_predictions_!C145*(1-_raw_predictions_!$M145*'Score Dashboard'!$B$2) + 'Score Dashboard'!$B$2*_raw_predictions_!$M145*_coefficients_!C$12- _coefficients_!C$2)/INDEX(_coefficients_!C$7:C$9,MATCH('Score Dashboard'!$B$1,_coefficients_!$A$7:$A$9,0))</f>
        <v>-0.79829214103211832</v>
      </c>
      <c r="D145">
        <f>(_raw_predictions_!D145*(1-_raw_predictions_!$M145*'Score Dashboard'!$B$2) + 'Score Dashboard'!$B$2*_raw_predictions_!$M145*_coefficients_!D$12- _coefficients_!D$2)/INDEX(_coefficients_!D$7:D$9,MATCH('Score Dashboard'!$B$1,_coefficients_!$A$7:$A$9,0))</f>
        <v>-0.67388684011626088</v>
      </c>
      <c r="E145">
        <f>(_raw_predictions_!E145*(1-_raw_predictions_!$M145*'Score Dashboard'!$B$2) + 'Score Dashboard'!$B$2*_raw_predictions_!$M145*_coefficients_!E$12- _coefficients_!E$2)/INDEX(_coefficients_!E$7:E$9,MATCH('Score Dashboard'!$B$1,_coefficients_!$A$7:$A$9,0))</f>
        <v>-0.46736412587505799</v>
      </c>
      <c r="F145">
        <f>(_raw_predictions_!F145*(1-_raw_predictions_!$M145*'Score Dashboard'!$B$2) + 'Score Dashboard'!$B$2*_raw_predictions_!$M145*_coefficients_!F$12- _coefficients_!F$2)/INDEX(_coefficients_!F$7:F$9,MATCH('Score Dashboard'!$B$1,_coefficients_!$A$7:$A$9,0))</f>
        <v>-0.53081834342940815</v>
      </c>
      <c r="G145">
        <f>(_raw_predictions_!G145*(1-_raw_predictions_!$M145*'Score Dashboard'!$B$2) + 'Score Dashboard'!$B$2*_raw_predictions_!$M145*_coefficients_!G$12- _coefficients_!G$2)/INDEX(_coefficients_!G$7:G$9,MATCH('Score Dashboard'!$B$1,_coefficients_!$A$7:$A$9,0))</f>
        <v>-0.12276693643836088</v>
      </c>
      <c r="H145">
        <f>(_coefficients_!H$2 - _raw_predictions_!H145*(1-_raw_predictions_!$M145*'Score Dashboard'!$B$2) - _raw_predictions_!$M145*'Score Dashboard'!$B$2*_coefficients_!H$12)/INDEX(_coefficients_!H$7:H$9,MATCH('Score Dashboard'!$B$1,_coefficients_!$A$7:$A$9,0))</f>
        <v>0.72267167933073018</v>
      </c>
      <c r="I145">
        <f>(1-_raw_predictions_!$M145*'Score Dashboard'!$B$2) * _raw_predictions_!I145/_coefficients_!L$2 * (_raw_predictions_!J145-_coefficients_!I$2)/INDEX(_coefficients_!I$7:I$9,MATCH('Score Dashboard'!$B$1,_coefficients_!$A$7:$A$9,0))</f>
        <v>2.6245568881396827E-2</v>
      </c>
      <c r="J145">
        <f>(1-_raw_predictions_!$M145*'Score Dashboard'!$B$2) * _raw_predictions_!K145/_coefficients_!M$2 * (_raw_predictions_!L145-_coefficients_!J$2)/INDEX(_coefficients_!J$7:J$9,MATCH('Score Dashboard'!$B$1,_coefficients_!$A$7:$A$9,0))</f>
        <v>-0.25177839537148022</v>
      </c>
      <c r="K145">
        <f t="shared" si="2"/>
        <v>-2.8767757648193446</v>
      </c>
    </row>
    <row r="146" spans="1:11">
      <c r="A146" t="str">
        <f>_raw_predictions_!A146</f>
        <v>Terence Davis</v>
      </c>
      <c r="B146">
        <f>(_raw_predictions_!B146*(1-_raw_predictions_!$M146*'Score Dashboard'!$B$2) + 'Score Dashboard'!$B$2*_raw_predictions_!$M146*_coefficients_!B$12- _coefficients_!B$2)/INDEX(_coefficients_!B$7:B$9,MATCH('Score Dashboard'!$B$1,_coefficients_!$A$7:$A$9,0))</f>
        <v>-0.80652573390134774</v>
      </c>
      <c r="C146">
        <f>(_raw_predictions_!C146*(1-_raw_predictions_!$M146*'Score Dashboard'!$B$2) + 'Score Dashboard'!$B$2*_raw_predictions_!$M146*_coefficients_!C$12- _coefficients_!C$2)/INDEX(_coefficients_!C$7:C$9,MATCH('Score Dashboard'!$B$1,_coefficients_!$A$7:$A$9,0))</f>
        <v>-0.79899663393849529</v>
      </c>
      <c r="D146">
        <f>(_raw_predictions_!D146*(1-_raw_predictions_!$M146*'Score Dashboard'!$B$2) + 'Score Dashboard'!$B$2*_raw_predictions_!$M146*_coefficients_!D$12- _coefficients_!D$2)/INDEX(_coefficients_!D$7:D$9,MATCH('Score Dashboard'!$B$1,_coefficients_!$A$7:$A$9,0))</f>
        <v>-0.74489340342505073</v>
      </c>
      <c r="E146">
        <f>(_raw_predictions_!E146*(1-_raw_predictions_!$M146*'Score Dashboard'!$B$2) + 'Score Dashboard'!$B$2*_raw_predictions_!$M146*_coefficients_!E$12- _coefficients_!E$2)/INDEX(_coefficients_!E$7:E$9,MATCH('Score Dashboard'!$B$1,_coefficients_!$A$7:$A$9,0))</f>
        <v>-0.38081779831220702</v>
      </c>
      <c r="F146">
        <f>(_raw_predictions_!F146*(1-_raw_predictions_!$M146*'Score Dashboard'!$B$2) + 'Score Dashboard'!$B$2*_raw_predictions_!$M146*_coefficients_!F$12- _coefficients_!F$2)/INDEX(_coefficients_!F$7:F$9,MATCH('Score Dashboard'!$B$1,_coefficients_!$A$7:$A$9,0))</f>
        <v>-0.50516411658372595</v>
      </c>
      <c r="G146">
        <f>(_raw_predictions_!G146*(1-_raw_predictions_!$M146*'Score Dashboard'!$B$2) + 'Score Dashboard'!$B$2*_raw_predictions_!$M146*_coefficients_!G$12- _coefficients_!G$2)/INDEX(_coefficients_!G$7:G$9,MATCH('Score Dashboard'!$B$1,_coefficients_!$A$7:$A$9,0))</f>
        <v>-0.16699720364885939</v>
      </c>
      <c r="H146">
        <f>(_coefficients_!H$2 - _raw_predictions_!H146*(1-_raw_predictions_!$M146*'Score Dashboard'!$B$2) - _raw_predictions_!$M146*'Score Dashboard'!$B$2*_coefficients_!H$12)/INDEX(_coefficients_!H$7:H$9,MATCH('Score Dashboard'!$B$1,_coefficients_!$A$7:$A$9,0))</f>
        <v>0.70818374712398569</v>
      </c>
      <c r="I146">
        <f>(1-_raw_predictions_!$M146*'Score Dashboard'!$B$2) * _raw_predictions_!I146/_coefficients_!L$2 * (_raw_predictions_!J146-_coefficients_!I$2)/INDEX(_coefficients_!I$7:I$9,MATCH('Score Dashboard'!$B$1,_coefficients_!$A$7:$A$9,0))</f>
        <v>2.7163879273305442E-3</v>
      </c>
      <c r="J146">
        <f>(1-_raw_predictions_!$M146*'Score Dashboard'!$B$2) * _raw_predictions_!K146/_coefficients_!M$2 * (_raw_predictions_!L146-_coefficients_!J$2)/INDEX(_coefficients_!J$7:J$9,MATCH('Score Dashboard'!$B$1,_coefficients_!$A$7:$A$9,0))</f>
        <v>-0.21642772515373046</v>
      </c>
      <c r="K146">
        <f t="shared" si="2"/>
        <v>-2.9089224799120998</v>
      </c>
    </row>
    <row r="147" spans="1:11">
      <c r="A147" t="str">
        <f>_raw_predictions_!A147</f>
        <v>Terance Mann</v>
      </c>
      <c r="B147">
        <f>(_raw_predictions_!B147*(1-_raw_predictions_!$M147*'Score Dashboard'!$B$2) + 'Score Dashboard'!$B$2*_raw_predictions_!$M147*_coefficients_!B$12- _coefficients_!B$2)/INDEX(_coefficients_!B$7:B$9,MATCH('Score Dashboard'!$B$1,_coefficients_!$A$7:$A$9,0))</f>
        <v>-0.51391793336704983</v>
      </c>
      <c r="C147">
        <f>(_raw_predictions_!C147*(1-_raw_predictions_!$M147*'Score Dashboard'!$B$2) + 'Score Dashboard'!$B$2*_raw_predictions_!$M147*_coefficients_!C$12- _coefficients_!C$2)/INDEX(_coefficients_!C$7:C$9,MATCH('Score Dashboard'!$B$1,_coefficients_!$A$7:$A$9,0))</f>
        <v>-0.45228517572649557</v>
      </c>
      <c r="D147">
        <f>(_raw_predictions_!D147*(1-_raw_predictions_!$M147*'Score Dashboard'!$B$2) + 'Score Dashboard'!$B$2*_raw_predictions_!$M147*_coefficients_!D$12- _coefficients_!D$2)/INDEX(_coefficients_!D$7:D$9,MATCH('Score Dashboard'!$B$1,_coefficients_!$A$7:$A$9,0))</f>
        <v>-0.3298600885408795</v>
      </c>
      <c r="E147">
        <f>(_raw_predictions_!E147*(1-_raw_predictions_!$M147*'Score Dashboard'!$B$2) + 'Score Dashboard'!$B$2*_raw_predictions_!$M147*_coefficients_!E$12- _coefficients_!E$2)/INDEX(_coefficients_!E$7:E$9,MATCH('Score Dashboard'!$B$1,_coefficients_!$A$7:$A$9,0))</f>
        <v>-0.38141076441669436</v>
      </c>
      <c r="F147">
        <f>(_raw_predictions_!F147*(1-_raw_predictions_!$M147*'Score Dashboard'!$B$2) + 'Score Dashboard'!$B$2*_raw_predictions_!$M147*_coefficients_!F$12- _coefficients_!F$2)/INDEX(_coefficients_!F$7:F$9,MATCH('Score Dashboard'!$B$1,_coefficients_!$A$7:$A$9,0))</f>
        <v>-0.4316792395700812</v>
      </c>
      <c r="G147">
        <f>(_raw_predictions_!G147*(1-_raw_predictions_!$M147*'Score Dashboard'!$B$2) + 'Score Dashboard'!$B$2*_raw_predictions_!$M147*_coefficients_!G$12- _coefficients_!G$2)/INDEX(_coefficients_!G$7:G$9,MATCH('Score Dashboard'!$B$1,_coefficients_!$A$7:$A$9,0))</f>
        <v>-0.26466490842401219</v>
      </c>
      <c r="H147">
        <f>(_coefficients_!H$2 - _raw_predictions_!H147*(1-_raw_predictions_!$M147*'Score Dashboard'!$B$2) - _raw_predictions_!$M147*'Score Dashboard'!$B$2*_coefficients_!H$12)/INDEX(_coefficients_!H$7:H$9,MATCH('Score Dashboard'!$B$1,_coefficients_!$A$7:$A$9,0))</f>
        <v>0.42452028098857292</v>
      </c>
      <c r="I147">
        <f>(1-_raw_predictions_!$M147*'Score Dashboard'!$B$2) * _raw_predictions_!I147/_coefficients_!L$2 * (_raw_predictions_!J147-_coefficients_!I$2)/INDEX(_coefficients_!I$7:I$9,MATCH('Score Dashboard'!$B$1,_coefficients_!$A$7:$A$9,0))</f>
        <v>-1.5361442938221653E-2</v>
      </c>
      <c r="J147">
        <f>(1-_raw_predictions_!$M147*'Score Dashboard'!$B$2) * _raw_predictions_!K147/_coefficients_!M$2 * (_raw_predictions_!L147-_coefficients_!J$2)/INDEX(_coefficients_!J$7:J$9,MATCH('Score Dashboard'!$B$1,_coefficients_!$A$7:$A$9,0))</f>
        <v>-7.4298447133398591E-3</v>
      </c>
      <c r="K147">
        <f t="shared" si="2"/>
        <v>-1.9720891167082015</v>
      </c>
    </row>
    <row r="148" spans="1:11">
      <c r="A148" t="str">
        <f>_raw_predictions_!A148</f>
        <v>Taurean Prince</v>
      </c>
      <c r="B148">
        <f>(_raw_predictions_!B148*(1-_raw_predictions_!$M148*'Score Dashboard'!$B$2) + 'Score Dashboard'!$B$2*_raw_predictions_!$M148*_coefficients_!B$12- _coefficients_!B$2)/INDEX(_coefficients_!B$7:B$9,MATCH('Score Dashboard'!$B$1,_coefficients_!$A$7:$A$9,0))</f>
        <v>-0.64683501208045935</v>
      </c>
      <c r="C148">
        <f>(_raw_predictions_!C148*(1-_raw_predictions_!$M148*'Score Dashboard'!$B$2) + 'Score Dashboard'!$B$2*_raw_predictions_!$M148*_coefficients_!C$12- _coefficients_!C$2)/INDEX(_coefficients_!C$7:C$9,MATCH('Score Dashboard'!$B$1,_coefficients_!$A$7:$A$9,0))</f>
        <v>-0.67536530366685898</v>
      </c>
      <c r="D148">
        <f>(_raw_predictions_!D148*(1-_raw_predictions_!$M148*'Score Dashboard'!$B$2) + 'Score Dashboard'!$B$2*_raw_predictions_!$M148*_coefficients_!D$12- _coefficients_!D$2)/INDEX(_coefficients_!D$7:D$9,MATCH('Score Dashboard'!$B$1,_coefficients_!$A$7:$A$9,0))</f>
        <v>-0.64671103696883958</v>
      </c>
      <c r="E148">
        <f>(_raw_predictions_!E148*(1-_raw_predictions_!$M148*'Score Dashboard'!$B$2) + 'Score Dashboard'!$B$2*_raw_predictions_!$M148*_coefficients_!E$12- _coefficients_!E$2)/INDEX(_coefficients_!E$7:E$9,MATCH('Score Dashboard'!$B$1,_coefficients_!$A$7:$A$9,0))</f>
        <v>-0.37612655296972508</v>
      </c>
      <c r="F148">
        <f>(_raw_predictions_!F148*(1-_raw_predictions_!$M148*'Score Dashboard'!$B$2) + 'Score Dashboard'!$B$2*_raw_predictions_!$M148*_coefficients_!F$12- _coefficients_!F$2)/INDEX(_coefficients_!F$7:F$9,MATCH('Score Dashboard'!$B$1,_coefficients_!$A$7:$A$9,0))</f>
        <v>-0.38062880376772523</v>
      </c>
      <c r="G148">
        <f>(_raw_predictions_!G148*(1-_raw_predictions_!$M148*'Score Dashboard'!$B$2) + 'Score Dashboard'!$B$2*_raw_predictions_!$M148*_coefficients_!G$12- _coefficients_!G$2)/INDEX(_coefficients_!G$7:G$9,MATCH('Score Dashboard'!$B$1,_coefficients_!$A$7:$A$9,0))</f>
        <v>-0.1248990574021817</v>
      </c>
      <c r="H148">
        <f>(_coefficients_!H$2 - _raw_predictions_!H148*(1-_raw_predictions_!$M148*'Score Dashboard'!$B$2) - _raw_predictions_!$M148*'Score Dashboard'!$B$2*_coefficients_!H$12)/INDEX(_coefficients_!H$7:H$9,MATCH('Score Dashboard'!$B$1,_coefficients_!$A$7:$A$9,0))</f>
        <v>0.47560974054217697</v>
      </c>
      <c r="I148">
        <f>(1-_raw_predictions_!$M148*'Score Dashboard'!$B$2) * _raw_predictions_!I148/_coefficients_!L$2 * (_raw_predictions_!J148-_coefficients_!I$2)/INDEX(_coefficients_!I$7:I$9,MATCH('Score Dashboard'!$B$1,_coefficients_!$A$7:$A$9,0))</f>
        <v>-1.7374918878464787E-2</v>
      </c>
      <c r="J148">
        <f>(1-_raw_predictions_!$M148*'Score Dashboard'!$B$2) * _raw_predictions_!K148/_coefficients_!M$2 * (_raw_predictions_!L148-_coefficients_!J$2)/INDEX(_coefficients_!J$7:J$9,MATCH('Score Dashboard'!$B$1,_coefficients_!$A$7:$A$9,0))</f>
        <v>-0.19745986471893218</v>
      </c>
      <c r="K148">
        <f t="shared" si="2"/>
        <v>-2.5897908099110101</v>
      </c>
    </row>
    <row r="149" spans="1:11">
      <c r="A149" t="str">
        <f>_raw_predictions_!A149</f>
        <v>Tyrese Haliburton</v>
      </c>
      <c r="B149">
        <f>(_raw_predictions_!B149*(1-_raw_predictions_!$M149*'Score Dashboard'!$B$2) + 'Score Dashboard'!$B$2*_raw_predictions_!$M149*_coefficients_!B$12- _coefficients_!B$2)/INDEX(_coefficients_!B$7:B$9,MATCH('Score Dashboard'!$B$1,_coefficients_!$A$7:$A$9,0))</f>
        <v>0.47101320493566279</v>
      </c>
      <c r="C149">
        <f>(_raw_predictions_!C149*(1-_raw_predictions_!$M149*'Score Dashboard'!$B$2) + 'Score Dashboard'!$B$2*_raw_predictions_!$M149*_coefficients_!C$12- _coefficients_!C$2)/INDEX(_coefficients_!C$7:C$9,MATCH('Score Dashboard'!$B$1,_coefficients_!$A$7:$A$9,0))</f>
        <v>-0.44773614343691359</v>
      </c>
      <c r="D149">
        <f>(_raw_predictions_!D149*(1-_raw_predictions_!$M149*'Score Dashboard'!$B$2) + 'Score Dashboard'!$B$2*_raw_predictions_!$M149*_coefficients_!D$12- _coefficients_!D$2)/INDEX(_coefficients_!D$7:D$9,MATCH('Score Dashboard'!$B$1,_coefficients_!$A$7:$A$9,0))</f>
        <v>1.7424718115512978</v>
      </c>
      <c r="E149">
        <f>(_raw_predictions_!E149*(1-_raw_predictions_!$M149*'Score Dashboard'!$B$2) + 'Score Dashboard'!$B$2*_raw_predictions_!$M149*_coefficients_!E$12- _coefficients_!E$2)/INDEX(_coefficients_!E$7:E$9,MATCH('Score Dashboard'!$B$1,_coefficients_!$A$7:$A$9,0))</f>
        <v>0.88009733722455297</v>
      </c>
      <c r="F149">
        <f>(_raw_predictions_!F149*(1-_raw_predictions_!$M149*'Score Dashboard'!$B$2) + 'Score Dashboard'!$B$2*_raw_predictions_!$M149*_coefficients_!F$12- _coefficients_!F$2)/INDEX(_coefficients_!F$7:F$9,MATCH('Score Dashboard'!$B$1,_coefficients_!$A$7:$A$9,0))</f>
        <v>-0.19788712035975994</v>
      </c>
      <c r="G149">
        <f>(_raw_predictions_!G149*(1-_raw_predictions_!$M149*'Score Dashboard'!$B$2) + 'Score Dashboard'!$B$2*_raw_predictions_!$M149*_coefficients_!G$12- _coefficients_!G$2)/INDEX(_coefficients_!G$7:G$9,MATCH('Score Dashboard'!$B$1,_coefficients_!$A$7:$A$9,0))</f>
        <v>0.83738252793823154</v>
      </c>
      <c r="H149">
        <f>(_coefficients_!H$2 - _raw_predictions_!H149*(1-_raw_predictions_!$M149*'Score Dashboard'!$B$2) - _raw_predictions_!$M149*'Score Dashboard'!$B$2*_coefficients_!H$12)/INDEX(_coefficients_!H$7:H$9,MATCH('Score Dashboard'!$B$1,_coefficients_!$A$7:$A$9,0))</f>
        <v>-0.51342829247494937</v>
      </c>
      <c r="I149">
        <f>(1-_raw_predictions_!$M149*'Score Dashboard'!$B$2) * _raw_predictions_!I149/_coefficients_!L$2 * (_raw_predictions_!J149-_coefficients_!I$2)/INDEX(_coefficients_!I$7:I$9,MATCH('Score Dashboard'!$B$1,_coefficients_!$A$7:$A$9,0))</f>
        <v>0.34564736689849024</v>
      </c>
      <c r="J149">
        <f>(1-_raw_predictions_!$M149*'Score Dashboard'!$B$2) * _raw_predictions_!K149/_coefficients_!M$2 * (_raw_predictions_!L149-_coefficients_!J$2)/INDEX(_coefficients_!J$7:J$9,MATCH('Score Dashboard'!$B$1,_coefficients_!$A$7:$A$9,0))</f>
        <v>-9.9188485099569262E-2</v>
      </c>
      <c r="K149">
        <f t="shared" si="2"/>
        <v>3.0183722071770434</v>
      </c>
    </row>
    <row r="150" spans="1:11">
      <c r="A150" t="str">
        <f>_raw_predictions_!A150</f>
        <v>Tyrese Martin</v>
      </c>
      <c r="B150">
        <f>(_raw_predictions_!B150*(1-_raw_predictions_!$M150*'Score Dashboard'!$B$2) + 'Score Dashboard'!$B$2*_raw_predictions_!$M150*_coefficients_!B$12- _coefficients_!B$2)/INDEX(_coefficients_!B$7:B$9,MATCH('Score Dashboard'!$B$1,_coefficients_!$A$7:$A$9,0))</f>
        <v>-0.94439915741734237</v>
      </c>
      <c r="C150">
        <f>(_raw_predictions_!C150*(1-_raw_predictions_!$M150*'Score Dashboard'!$B$2) + 'Score Dashboard'!$B$2*_raw_predictions_!$M150*_coefficients_!C$12- _coefficients_!C$2)/INDEX(_coefficients_!C$7:C$9,MATCH('Score Dashboard'!$B$1,_coefficients_!$A$7:$A$9,0))</f>
        <v>-0.88404287537697224</v>
      </c>
      <c r="D150">
        <f>(_raw_predictions_!D150*(1-_raw_predictions_!$M150*'Score Dashboard'!$B$2) + 'Score Dashboard'!$B$2*_raw_predictions_!$M150*_coefficients_!D$12- _coefficients_!D$2)/INDEX(_coefficients_!D$7:D$9,MATCH('Score Dashboard'!$B$1,_coefficients_!$A$7:$A$9,0))</f>
        <v>-0.76906847234248377</v>
      </c>
      <c r="E150">
        <f>(_raw_predictions_!E150*(1-_raw_predictions_!$M150*'Score Dashboard'!$B$2) + 'Score Dashboard'!$B$2*_raw_predictions_!$M150*_coefficients_!E$12- _coefficients_!E$2)/INDEX(_coefficients_!E$7:E$9,MATCH('Score Dashboard'!$B$1,_coefficients_!$A$7:$A$9,0))</f>
        <v>-0.67166094778863072</v>
      </c>
      <c r="F150">
        <f>(_raw_predictions_!F150*(1-_raw_predictions_!$M150*'Score Dashboard'!$B$2) + 'Score Dashboard'!$B$2*_raw_predictions_!$M150*_coefficients_!F$12- _coefficients_!F$2)/INDEX(_coefficients_!F$7:F$9,MATCH('Score Dashboard'!$B$1,_coefficients_!$A$7:$A$9,0))</f>
        <v>-0.52377261421286248</v>
      </c>
      <c r="G150">
        <f>(_raw_predictions_!G150*(1-_raw_predictions_!$M150*'Score Dashboard'!$B$2) + 'Score Dashboard'!$B$2*_raw_predictions_!$M150*_coefficients_!G$12- _coefficients_!G$2)/INDEX(_coefficients_!G$7:G$9,MATCH('Score Dashboard'!$B$1,_coefficients_!$A$7:$A$9,0))</f>
        <v>-0.61441405977492758</v>
      </c>
      <c r="H150">
        <f>(_coefficients_!H$2 - _raw_predictions_!H150*(1-_raw_predictions_!$M150*'Score Dashboard'!$B$2) - _raw_predictions_!$M150*'Score Dashboard'!$B$2*_coefficients_!H$12)/INDEX(_coefficients_!H$7:H$9,MATCH('Score Dashboard'!$B$1,_coefficients_!$A$7:$A$9,0))</f>
        <v>0.852062109428529</v>
      </c>
      <c r="I150">
        <f>(1-_raw_predictions_!$M150*'Score Dashboard'!$B$2) * _raw_predictions_!I150/_coefficients_!L$2 * (_raw_predictions_!J150-_coefficients_!I$2)/INDEX(_coefficients_!I$7:I$9,MATCH('Score Dashboard'!$B$1,_coefficients_!$A$7:$A$9,0))</f>
        <v>-4.8090503862257983E-3</v>
      </c>
      <c r="J150">
        <f>(1-_raw_predictions_!$M150*'Score Dashboard'!$B$2) * _raw_predictions_!K150/_coefficients_!M$2 * (_raw_predictions_!L150-_coefficients_!J$2)/INDEX(_coefficients_!J$7:J$9,MATCH('Score Dashboard'!$B$1,_coefficients_!$A$7:$A$9,0))</f>
        <v>-5.421062166347726E-2</v>
      </c>
      <c r="K150">
        <f t="shared" si="2"/>
        <v>-3.6143156895343931</v>
      </c>
    </row>
    <row r="151" spans="1:11">
      <c r="A151" t="str">
        <f>_raw_predictions_!A151</f>
        <v>Tyrese Maxey</v>
      </c>
      <c r="B151">
        <f>(_raw_predictions_!B151*(1-_raw_predictions_!$M151*'Score Dashboard'!$B$2) + 'Score Dashboard'!$B$2*_raw_predictions_!$M151*_coefficients_!B$12- _coefficients_!B$2)/INDEX(_coefficients_!B$7:B$9,MATCH('Score Dashboard'!$B$1,_coefficients_!$A$7:$A$9,0))</f>
        <v>0.43900149947707745</v>
      </c>
      <c r="C151">
        <f>(_raw_predictions_!C151*(1-_raw_predictions_!$M151*'Score Dashboard'!$B$2) + 'Score Dashboard'!$B$2*_raw_predictions_!$M151*_coefficients_!C$12- _coefficients_!C$2)/INDEX(_coefficients_!C$7:C$9,MATCH('Score Dashboard'!$B$1,_coefficients_!$A$7:$A$9,0))</f>
        <v>-0.5872503369533173</v>
      </c>
      <c r="D151">
        <f>(_raw_predictions_!D151*(1-_raw_predictions_!$M151*'Score Dashboard'!$B$2) + 'Score Dashboard'!$B$2*_raw_predictions_!$M151*_coefficients_!D$12- _coefficients_!D$2)/INDEX(_coefficients_!D$7:D$9,MATCH('Score Dashboard'!$B$1,_coefficients_!$A$7:$A$9,0))</f>
        <v>0.11939558861645884</v>
      </c>
      <c r="E151">
        <f>(_raw_predictions_!E151*(1-_raw_predictions_!$M151*'Score Dashboard'!$B$2) + 'Score Dashboard'!$B$2*_raw_predictions_!$M151*_coefficients_!E$12- _coefficients_!E$2)/INDEX(_coefficients_!E$7:E$9,MATCH('Score Dashboard'!$B$1,_coefficients_!$A$7:$A$9,0))</f>
        <v>3.4575951986236683E-2</v>
      </c>
      <c r="F151">
        <f>(_raw_predictions_!F151*(1-_raw_predictions_!$M151*'Score Dashboard'!$B$2) + 'Score Dashboard'!$B$2*_raw_predictions_!$M151*_coefficients_!F$12- _coefficients_!F$2)/INDEX(_coefficients_!F$7:F$9,MATCH('Score Dashboard'!$B$1,_coefficients_!$A$7:$A$9,0))</f>
        <v>-0.51957448182403021</v>
      </c>
      <c r="G151">
        <f>(_raw_predictions_!G151*(1-_raw_predictions_!$M151*'Score Dashboard'!$B$2) + 'Score Dashboard'!$B$2*_raw_predictions_!$M151*_coefficients_!G$12- _coefficients_!G$2)/INDEX(_coefficients_!G$7:G$9,MATCH('Score Dashboard'!$B$1,_coefficients_!$A$7:$A$9,0))</f>
        <v>0.62860185599298757</v>
      </c>
      <c r="H151">
        <f>(_coefficients_!H$2 - _raw_predictions_!H151*(1-_raw_predictions_!$M151*'Score Dashboard'!$B$2) - _raw_predictions_!$M151*'Score Dashboard'!$B$2*_coefficients_!H$12)/INDEX(_coefficients_!H$7:H$9,MATCH('Score Dashboard'!$B$1,_coefficients_!$A$7:$A$9,0))</f>
        <v>7.2225352147279834E-2</v>
      </c>
      <c r="I151">
        <f>(1-_raw_predictions_!$M151*'Score Dashboard'!$B$2) * _raw_predictions_!I151/_coefficients_!L$2 * (_raw_predictions_!J151-_coefficients_!I$2)/INDEX(_coefficients_!I$7:I$9,MATCH('Score Dashboard'!$B$1,_coefficients_!$A$7:$A$9,0))</f>
        <v>0.34162964763267556</v>
      </c>
      <c r="J151">
        <f>(1-_raw_predictions_!$M151*'Score Dashboard'!$B$2) * _raw_predictions_!K151/_coefficients_!M$2 * (_raw_predictions_!L151-_coefficients_!J$2)/INDEX(_coefficients_!J$7:J$9,MATCH('Score Dashboard'!$B$1,_coefficients_!$A$7:$A$9,0))</f>
        <v>-0.30245460553469017</v>
      </c>
      <c r="K151">
        <f t="shared" si="2"/>
        <v>0.22615047154067835</v>
      </c>
    </row>
    <row r="152" spans="1:11">
      <c r="A152" t="str">
        <f>_raw_predictions_!A152</f>
        <v>Tyus Jones</v>
      </c>
      <c r="B152">
        <f>(_raw_predictions_!B152*(1-_raw_predictions_!$M152*'Score Dashboard'!$B$2) + 'Score Dashboard'!$B$2*_raw_predictions_!$M152*_coefficients_!B$12- _coefficients_!B$2)/INDEX(_coefficients_!B$7:B$9,MATCH('Score Dashboard'!$B$1,_coefficients_!$A$7:$A$9,0))</f>
        <v>-0.50830069015999024</v>
      </c>
      <c r="C152">
        <f>(_raw_predictions_!C152*(1-_raw_predictions_!$M152*'Score Dashboard'!$B$2) + 'Score Dashboard'!$B$2*_raw_predictions_!$M152*_coefficients_!C$12- _coefficients_!C$2)/INDEX(_coefficients_!C$7:C$9,MATCH('Score Dashboard'!$B$1,_coefficients_!$A$7:$A$9,0))</f>
        <v>-0.75167428065230957</v>
      </c>
      <c r="D152">
        <f>(_raw_predictions_!D152*(1-_raw_predictions_!$M152*'Score Dashboard'!$B$2) + 'Score Dashboard'!$B$2*_raw_predictions_!$M152*_coefficients_!D$12- _coefficients_!D$2)/INDEX(_coefficients_!D$7:D$9,MATCH('Score Dashboard'!$B$1,_coefficients_!$A$7:$A$9,0))</f>
        <v>0.49097322363853302</v>
      </c>
      <c r="E152">
        <f>(_raw_predictions_!E152*(1-_raw_predictions_!$M152*'Score Dashboard'!$B$2) + 'Score Dashboard'!$B$2*_raw_predictions_!$M152*_coefficients_!E$12- _coefficients_!E$2)/INDEX(_coefficients_!E$7:E$9,MATCH('Score Dashboard'!$B$1,_coefficients_!$A$7:$A$9,0))</f>
        <v>3.7715558160549528E-2</v>
      </c>
      <c r="F152">
        <f>(_raw_predictions_!F152*(1-_raw_predictions_!$M152*'Score Dashboard'!$B$2) + 'Score Dashboard'!$B$2*_raw_predictions_!$M152*_coefficients_!F$12- _coefficients_!F$2)/INDEX(_coefficients_!F$7:F$9,MATCH('Score Dashboard'!$B$1,_coefficients_!$A$7:$A$9,0))</f>
        <v>-0.63414893246263204</v>
      </c>
      <c r="G152">
        <f>(_raw_predictions_!G152*(1-_raw_predictions_!$M152*'Score Dashboard'!$B$2) + 'Score Dashboard'!$B$2*_raw_predictions_!$M152*_coefficients_!G$12- _coefficients_!G$2)/INDEX(_coefficients_!G$7:G$9,MATCH('Score Dashboard'!$B$1,_coefficients_!$A$7:$A$9,0))</f>
        <v>-2.4542322892622842E-2</v>
      </c>
      <c r="H152">
        <f>(_coefficients_!H$2 - _raw_predictions_!H152*(1-_raw_predictions_!$M152*'Score Dashboard'!$B$2) - _raw_predictions_!$M152*'Score Dashboard'!$B$2*_coefficients_!H$12)/INDEX(_coefficients_!H$7:H$9,MATCH('Score Dashboard'!$B$1,_coefficients_!$A$7:$A$9,0))</f>
        <v>0.44851657400392386</v>
      </c>
      <c r="I152">
        <f>(1-_raw_predictions_!$M152*'Score Dashboard'!$B$2) * _raw_predictions_!I152/_coefficients_!L$2 * (_raw_predictions_!J152-_coefficients_!I$2)/INDEX(_coefficients_!I$7:I$9,MATCH('Score Dashboard'!$B$1,_coefficients_!$A$7:$A$9,0))</f>
        <v>6.9418780508861161E-2</v>
      </c>
      <c r="J152">
        <f>(1-_raw_predictions_!$M152*'Score Dashboard'!$B$2) * _raw_predictions_!K152/_coefficients_!M$2 * (_raw_predictions_!L152-_coefficients_!J$2)/INDEX(_coefficients_!J$7:J$9,MATCH('Score Dashboard'!$B$1,_coefficients_!$A$7:$A$9,0))</f>
        <v>-0.31426653565972756</v>
      </c>
      <c r="K152">
        <f t="shared" si="2"/>
        <v>-1.1863086255154147</v>
      </c>
    </row>
    <row r="153" spans="1:11">
      <c r="A153" t="str">
        <f>_raw_predictions_!A153</f>
        <v>Josh Minott</v>
      </c>
      <c r="B153">
        <f>(_raw_predictions_!B153*(1-_raw_predictions_!$M153*'Score Dashboard'!$B$2) + 'Score Dashboard'!$B$2*_raw_predictions_!$M153*_coefficients_!B$12- _coefficients_!B$2)/INDEX(_coefficients_!B$7:B$9,MATCH('Score Dashboard'!$B$1,_coefficients_!$A$7:$A$9,0))</f>
        <v>-0.97713380723885346</v>
      </c>
      <c r="C153">
        <f>(_raw_predictions_!C153*(1-_raw_predictions_!$M153*'Score Dashboard'!$B$2) + 'Score Dashboard'!$B$2*_raw_predictions_!$M153*_coefficients_!C$12- _coefficients_!C$2)/INDEX(_coefficients_!C$7:C$9,MATCH('Score Dashboard'!$B$1,_coefficients_!$A$7:$A$9,0))</f>
        <v>-0.72728255662300267</v>
      </c>
      <c r="D153">
        <f>(_raw_predictions_!D153*(1-_raw_predictions_!$M153*'Score Dashboard'!$B$2) + 'Score Dashboard'!$B$2*_raw_predictions_!$M153*_coefficients_!D$12- _coefficients_!D$2)/INDEX(_coefficients_!D$7:D$9,MATCH('Score Dashboard'!$B$1,_coefficients_!$A$7:$A$9,0))</f>
        <v>-0.84061060951851752</v>
      </c>
      <c r="E153">
        <f>(_raw_predictions_!E153*(1-_raw_predictions_!$M153*'Score Dashboard'!$B$2) + 'Score Dashboard'!$B$2*_raw_predictions_!$M153*_coefficients_!E$12- _coefficients_!E$2)/INDEX(_coefficients_!E$7:E$9,MATCH('Score Dashboard'!$B$1,_coefficients_!$A$7:$A$9,0))</f>
        <v>-0.54024760287553719</v>
      </c>
      <c r="F153">
        <f>(_raw_predictions_!F153*(1-_raw_predictions_!$M153*'Score Dashboard'!$B$2) + 'Score Dashboard'!$B$2*_raw_predictions_!$M153*_coefficients_!F$12- _coefficients_!F$2)/INDEX(_coefficients_!F$7:F$9,MATCH('Score Dashboard'!$B$1,_coefficients_!$A$7:$A$9,0))</f>
        <v>-0.37283476722275843</v>
      </c>
      <c r="G153">
        <f>(_raw_predictions_!G153*(1-_raw_predictions_!$M153*'Score Dashboard'!$B$2) + 'Score Dashboard'!$B$2*_raw_predictions_!$M153*_coefficients_!G$12- _coefficients_!G$2)/INDEX(_coefficients_!G$7:G$9,MATCH('Score Dashboard'!$B$1,_coefficients_!$A$7:$A$9,0))</f>
        <v>-0.73167240153983026</v>
      </c>
      <c r="H153">
        <f>(_coefficients_!H$2 - _raw_predictions_!H153*(1-_raw_predictions_!$M153*'Score Dashboard'!$B$2) - _raw_predictions_!$M153*'Score Dashboard'!$B$2*_coefficients_!H$12)/INDEX(_coefficients_!H$7:H$9,MATCH('Score Dashboard'!$B$1,_coefficients_!$A$7:$A$9,0))</f>
        <v>0.81136701080174356</v>
      </c>
      <c r="I153">
        <f>(1-_raw_predictions_!$M153*'Score Dashboard'!$B$2) * _raw_predictions_!I153/_coefficients_!L$2 * (_raw_predictions_!J153-_coefficients_!I$2)/INDEX(_coefficients_!I$7:I$9,MATCH('Score Dashboard'!$B$1,_coefficients_!$A$7:$A$9,0))</f>
        <v>-7.5459643067930557E-2</v>
      </c>
      <c r="J153">
        <f>(1-_raw_predictions_!$M153*'Score Dashboard'!$B$2) * _raw_predictions_!K153/_coefficients_!M$2 * (_raw_predictions_!L153-_coefficients_!J$2)/INDEX(_coefficients_!J$7:J$9,MATCH('Score Dashboard'!$B$1,_coefficients_!$A$7:$A$9,0))</f>
        <v>-2.3031372323983664E-2</v>
      </c>
      <c r="K153">
        <f t="shared" si="2"/>
        <v>-3.4769057496086697</v>
      </c>
    </row>
    <row r="154" spans="1:11">
      <c r="A154" t="str">
        <f>_raw_predictions_!A154</f>
        <v>Zion Williamson</v>
      </c>
      <c r="B154">
        <f>(_raw_predictions_!B154*(1-_raw_predictions_!$M154*'Score Dashboard'!$B$2) + 'Score Dashboard'!$B$2*_raw_predictions_!$M154*_coefficients_!B$12- _coefficients_!B$2)/INDEX(_coefficients_!B$7:B$9,MATCH('Score Dashboard'!$B$1,_coefficients_!$A$7:$A$9,0))</f>
        <v>0.66224784931280933</v>
      </c>
      <c r="C154">
        <f>(_raw_predictions_!C154*(1-_raw_predictions_!$M154*'Score Dashboard'!$B$2) + 'Score Dashboard'!$B$2*_raw_predictions_!$M154*_coefficients_!C$12- _coefficients_!C$2)/INDEX(_coefficients_!C$7:C$9,MATCH('Score Dashboard'!$B$1,_coefficients_!$A$7:$A$9,0))</f>
        <v>0.19216565369704908</v>
      </c>
      <c r="D154">
        <f>(_raw_predictions_!D154*(1-_raw_predictions_!$M154*'Score Dashboard'!$B$2) + 'Score Dashboard'!$B$2*_raw_predictions_!$M154*_coefficients_!D$12- _coefficients_!D$2)/INDEX(_coefficients_!D$7:D$9,MATCH('Score Dashboard'!$B$1,_coefficients_!$A$7:$A$9,0))</f>
        <v>0.12151467271462078</v>
      </c>
      <c r="E154">
        <f>(_raw_predictions_!E154*(1-_raw_predictions_!$M154*'Score Dashboard'!$B$2) + 'Score Dashboard'!$B$2*_raw_predictions_!$M154*_coefficients_!E$12- _coefficients_!E$2)/INDEX(_coefficients_!E$7:E$9,MATCH('Score Dashboard'!$B$1,_coefficients_!$A$7:$A$9,0))</f>
        <v>8.6989972399936444E-2</v>
      </c>
      <c r="F154">
        <f>(_raw_predictions_!F154*(1-_raw_predictions_!$M154*'Score Dashboard'!$B$2) + 'Score Dashboard'!$B$2*_raw_predictions_!$M154*_coefficients_!F$12- _coefficients_!F$2)/INDEX(_coefficients_!F$7:F$9,MATCH('Score Dashboard'!$B$1,_coefficients_!$A$7:$A$9,0))</f>
        <v>-0.10897015512606693</v>
      </c>
      <c r="G154">
        <f>(_raw_predictions_!G154*(1-_raw_predictions_!$M154*'Score Dashboard'!$B$2) + 'Score Dashboard'!$B$2*_raw_predictions_!$M154*_coefficients_!G$12- _coefficients_!G$2)/INDEX(_coefficients_!G$7:G$9,MATCH('Score Dashboard'!$B$1,_coefficients_!$A$7:$A$9,0))</f>
        <v>-0.73177254698284022</v>
      </c>
      <c r="H154">
        <f>(_coefficients_!H$2 - _raw_predictions_!H154*(1-_raw_predictions_!$M154*'Score Dashboard'!$B$2) - _raw_predictions_!$M154*'Score Dashboard'!$B$2*_coefficients_!H$12)/INDEX(_coefficients_!H$7:H$9,MATCH('Score Dashboard'!$B$1,_coefficients_!$A$7:$A$9,0))</f>
        <v>-0.69456343660738362</v>
      </c>
      <c r="I154">
        <f>(1-_raw_predictions_!$M154*'Score Dashboard'!$B$2) * _raw_predictions_!I154/_coefficients_!L$2 * (_raw_predictions_!J154-_coefficients_!I$2)/INDEX(_coefficients_!I$7:I$9,MATCH('Score Dashboard'!$B$1,_coefficients_!$A$7:$A$9,0))</f>
        <v>-0.53617132046662708</v>
      </c>
      <c r="J154">
        <f>(1-_raw_predictions_!$M154*'Score Dashboard'!$B$2) * _raw_predictions_!K154/_coefficients_!M$2 * (_raw_predictions_!L154-_coefficients_!J$2)/INDEX(_coefficients_!J$7:J$9,MATCH('Score Dashboard'!$B$1,_coefficients_!$A$7:$A$9,0))</f>
        <v>0.75963983987783423</v>
      </c>
      <c r="K154">
        <f t="shared" si="2"/>
        <v>-0.24891947118066782</v>
      </c>
    </row>
    <row r="155" spans="1:11">
      <c r="A155" t="str">
        <f>_raw_predictions_!A155</f>
        <v>Zeke Nnaji</v>
      </c>
      <c r="B155">
        <f>(_raw_predictions_!B155*(1-_raw_predictions_!$M155*'Score Dashboard'!$B$2) + 'Score Dashboard'!$B$2*_raw_predictions_!$M155*_coefficients_!B$12- _coefficients_!B$2)/INDEX(_coefficients_!B$7:B$9,MATCH('Score Dashboard'!$B$1,_coefficients_!$A$7:$A$9,0))</f>
        <v>-0.90375246374248464</v>
      </c>
      <c r="C155">
        <f>(_raw_predictions_!C155*(1-_raw_predictions_!$M155*'Score Dashboard'!$B$2) + 'Score Dashboard'!$B$2*_raw_predictions_!$M155*_coefficients_!C$12- _coefficients_!C$2)/INDEX(_coefficients_!C$7:C$9,MATCH('Score Dashboard'!$B$1,_coefficients_!$A$7:$A$9,0))</f>
        <v>-0.51052873330827486</v>
      </c>
      <c r="D155">
        <f>(_raw_predictions_!D155*(1-_raw_predictions_!$M155*'Score Dashboard'!$B$2) + 'Score Dashboard'!$B$2*_raw_predictions_!$M155*_coefficients_!D$12- _coefficients_!D$2)/INDEX(_coefficients_!D$7:D$9,MATCH('Score Dashboard'!$B$1,_coefficients_!$A$7:$A$9,0))</f>
        <v>-0.94323794392006144</v>
      </c>
      <c r="E155">
        <f>(_raw_predictions_!E155*(1-_raw_predictions_!$M155*'Score Dashboard'!$B$2) + 'Score Dashboard'!$B$2*_raw_predictions_!$M155*_coefficients_!E$12- _coefficients_!E$2)/INDEX(_coefficients_!E$7:E$9,MATCH('Score Dashboard'!$B$1,_coefficients_!$A$7:$A$9,0))</f>
        <v>-0.66600130718623307</v>
      </c>
      <c r="F155">
        <f>(_raw_predictions_!F155*(1-_raw_predictions_!$M155*'Score Dashboard'!$B$2) + 'Score Dashboard'!$B$2*_raw_predictions_!$M155*_coefficients_!F$12- _coefficients_!F$2)/INDEX(_coefficients_!F$7:F$9,MATCH('Score Dashboard'!$B$1,_coefficients_!$A$7:$A$9,0))</f>
        <v>-0.22650002733379856</v>
      </c>
      <c r="G155">
        <f>(_raw_predictions_!G155*(1-_raw_predictions_!$M155*'Score Dashboard'!$B$2) + 'Score Dashboard'!$B$2*_raw_predictions_!$M155*_coefficients_!G$12- _coefficients_!G$2)/INDEX(_coefficients_!G$7:G$9,MATCH('Score Dashboard'!$B$1,_coefficients_!$A$7:$A$9,0))</f>
        <v>-0.72455366651266939</v>
      </c>
      <c r="H155">
        <f>(_coefficients_!H$2 - _raw_predictions_!H155*(1-_raw_predictions_!$M155*'Score Dashboard'!$B$2) - _raw_predictions_!$M155*'Score Dashboard'!$B$2*_coefficients_!H$12)/INDEX(_coefficients_!H$7:H$9,MATCH('Score Dashboard'!$B$1,_coefficients_!$A$7:$A$9,0))</f>
        <v>0.72110810632260935</v>
      </c>
      <c r="I155">
        <f>(1-_raw_predictions_!$M155*'Score Dashboard'!$B$2) * _raw_predictions_!I155/_coefficients_!L$2 * (_raw_predictions_!J155-_coefficients_!I$2)/INDEX(_coefficients_!I$7:I$9,MATCH('Score Dashboard'!$B$1,_coefficients_!$A$7:$A$9,0))</f>
        <v>-0.20955704432012895</v>
      </c>
      <c r="J155">
        <f>(1-_raw_predictions_!$M155*'Score Dashboard'!$B$2) * _raw_predictions_!K155/_coefficients_!M$2 * (_raw_predictions_!L155-_coefficients_!J$2)/INDEX(_coefficients_!J$7:J$9,MATCH('Score Dashboard'!$B$1,_coefficients_!$A$7:$A$9,0))</f>
        <v>0.16037481831024822</v>
      </c>
      <c r="K155">
        <f t="shared" si="2"/>
        <v>-3.3026482616907935</v>
      </c>
    </row>
    <row r="156" spans="1:11">
      <c r="A156" t="str">
        <f>_raw_predictions_!A156</f>
        <v>Zach LaVine</v>
      </c>
      <c r="B156">
        <f>(_raw_predictions_!B156*(1-_raw_predictions_!$M156*'Score Dashboard'!$B$2) + 'Score Dashboard'!$B$2*_raw_predictions_!$M156*_coefficients_!B$12- _coefficients_!B$2)/INDEX(_coefficients_!B$7:B$9,MATCH('Score Dashboard'!$B$1,_coefficients_!$A$7:$A$9,0))</f>
        <v>0.96573079021918129</v>
      </c>
      <c r="C156">
        <f>(_raw_predictions_!C156*(1-_raw_predictions_!$M156*'Score Dashboard'!$B$2) + 'Score Dashboard'!$B$2*_raw_predictions_!$M156*_coefficients_!C$12- _coefficients_!C$2)/INDEX(_coefficients_!C$7:C$9,MATCH('Score Dashboard'!$B$1,_coefficients_!$A$7:$A$9,0))</f>
        <v>-0.26753922785569145</v>
      </c>
      <c r="D156">
        <f>(_raw_predictions_!D156*(1-_raw_predictions_!$M156*'Score Dashboard'!$B$2) + 'Score Dashboard'!$B$2*_raw_predictions_!$M156*_coefficients_!D$12- _coefficients_!D$2)/INDEX(_coefficients_!D$7:D$9,MATCH('Score Dashboard'!$B$1,_coefficients_!$A$7:$A$9,0))</f>
        <v>0.24085225449358674</v>
      </c>
      <c r="E156">
        <f>(_raw_predictions_!E156*(1-_raw_predictions_!$M156*'Score Dashboard'!$B$2) + 'Score Dashboard'!$B$2*_raw_predictions_!$M156*_coefficients_!E$12- _coefficients_!E$2)/INDEX(_coefficients_!E$7:E$9,MATCH('Score Dashboard'!$B$1,_coefficients_!$A$7:$A$9,0))</f>
        <v>-2.2212806703075538E-3</v>
      </c>
      <c r="F156">
        <f>(_raw_predictions_!F156*(1-_raw_predictions_!$M156*'Score Dashboard'!$B$2) + 'Score Dashboard'!$B$2*_raw_predictions_!$M156*_coefficients_!F$12- _coefficients_!F$2)/INDEX(_coefficients_!F$7:F$9,MATCH('Score Dashboard'!$B$1,_coefficients_!$A$7:$A$9,0))</f>
        <v>-0.43132568388322384</v>
      </c>
      <c r="G156">
        <f>(_raw_predictions_!G156*(1-_raw_predictions_!$M156*'Score Dashboard'!$B$2) + 'Score Dashboard'!$B$2*_raw_predictions_!$M156*_coefficients_!G$12- _coefficients_!G$2)/INDEX(_coefficients_!G$7:G$9,MATCH('Score Dashboard'!$B$1,_coefficients_!$A$7:$A$9,0))</f>
        <v>0.73110203813809016</v>
      </c>
      <c r="H156">
        <f>(_coefficients_!H$2 - _raw_predictions_!H156*(1-_raw_predictions_!$M156*'Score Dashboard'!$B$2) - _raw_predictions_!$M156*'Score Dashboard'!$B$2*_coefficients_!H$12)/INDEX(_coefficients_!H$7:H$9,MATCH('Score Dashboard'!$B$1,_coefficients_!$A$7:$A$9,0))</f>
        <v>-0.5682585126789339</v>
      </c>
      <c r="I156">
        <f>(1-_raw_predictions_!$M156*'Score Dashboard'!$B$2) * _raw_predictions_!I156/_coefficients_!L$2 * (_raw_predictions_!J156-_coefficients_!I$2)/INDEX(_coefficients_!I$7:I$9,MATCH('Score Dashboard'!$B$1,_coefficients_!$A$7:$A$9,0))</f>
        <v>0.32736844136170729</v>
      </c>
      <c r="J156">
        <f>(1-_raw_predictions_!$M156*'Score Dashboard'!$B$2) * _raw_predictions_!K156/_coefficients_!M$2 * (_raw_predictions_!L156-_coefficients_!J$2)/INDEX(_coefficients_!J$7:J$9,MATCH('Score Dashboard'!$B$1,_coefficients_!$A$7:$A$9,0))</f>
        <v>-0.12599849662858995</v>
      </c>
      <c r="K156">
        <f t="shared" si="2"/>
        <v>0.86971032249581859</v>
      </c>
    </row>
    <row r="157" spans="1:11">
      <c r="A157" t="str">
        <f>_raw_predictions_!A157</f>
        <v>Zach Collins</v>
      </c>
      <c r="B157">
        <f>(_raw_predictions_!B157*(1-_raw_predictions_!$M157*'Score Dashboard'!$B$2) + 'Score Dashboard'!$B$2*_raw_predictions_!$M157*_coefficients_!B$12- _coefficients_!B$2)/INDEX(_coefficients_!B$7:B$9,MATCH('Score Dashboard'!$B$1,_coefficients_!$A$7:$A$9,0))</f>
        <v>-0.39650119909343245</v>
      </c>
      <c r="C157">
        <f>(_raw_predictions_!C157*(1-_raw_predictions_!$M157*'Score Dashboard'!$B$2) + 'Score Dashboard'!$B$2*_raw_predictions_!$M157*_coefficients_!C$12- _coefficients_!C$2)/INDEX(_coefficients_!C$7:C$9,MATCH('Score Dashboard'!$B$1,_coefficients_!$A$7:$A$9,0))</f>
        <v>0.10199276933887619</v>
      </c>
      <c r="D157">
        <f>(_raw_predictions_!D157*(1-_raw_predictions_!$M157*'Score Dashboard'!$B$2) + 'Score Dashboard'!$B$2*_raw_predictions_!$M157*_coefficients_!D$12- _coefficients_!D$2)/INDEX(_coefficients_!D$7:D$9,MATCH('Score Dashboard'!$B$1,_coefficients_!$A$7:$A$9,0))</f>
        <v>-0.36589065772683715</v>
      </c>
      <c r="E157">
        <f>(_raw_predictions_!E157*(1-_raw_predictions_!$M157*'Score Dashboard'!$B$2) + 'Score Dashboard'!$B$2*_raw_predictions_!$M157*_coefficients_!E$12- _coefficients_!E$2)/INDEX(_coefficients_!E$7:E$9,MATCH('Score Dashboard'!$B$1,_coefficients_!$A$7:$A$9,0))</f>
        <v>-0.3648805018275546</v>
      </c>
      <c r="F157">
        <f>(_raw_predictions_!F157*(1-_raw_predictions_!$M157*'Score Dashboard'!$B$2) + 'Score Dashboard'!$B$2*_raw_predictions_!$M157*_coefficients_!F$12- _coefficients_!F$2)/INDEX(_coefficients_!F$7:F$9,MATCH('Score Dashboard'!$B$1,_coefficients_!$A$7:$A$9,0))</f>
        <v>0.17790488295295151</v>
      </c>
      <c r="G157">
        <f>(_raw_predictions_!G157*(1-_raw_predictions_!$M157*'Score Dashboard'!$B$2) + 'Score Dashboard'!$B$2*_raw_predictions_!$M157*_coefficients_!G$12- _coefficients_!G$2)/INDEX(_coefficients_!G$7:G$9,MATCH('Score Dashboard'!$B$1,_coefficients_!$A$7:$A$9,0))</f>
        <v>-0.37505451508165877</v>
      </c>
      <c r="H157">
        <f>(_coefficients_!H$2 - _raw_predictions_!H157*(1-_raw_predictions_!$M157*'Score Dashboard'!$B$2) - _raw_predictions_!$M157*'Score Dashboard'!$B$2*_coefficients_!H$12)/INDEX(_coefficients_!H$7:H$9,MATCH('Score Dashboard'!$B$1,_coefficients_!$A$7:$A$9,0))</f>
        <v>2.4345041391577973E-2</v>
      </c>
      <c r="I157">
        <f>(1-_raw_predictions_!$M157*'Score Dashboard'!$B$2) * _raw_predictions_!I157/_coefficients_!L$2 * (_raw_predictions_!J157-_coefficients_!I$2)/INDEX(_coefficients_!I$7:I$9,MATCH('Score Dashboard'!$B$1,_coefficients_!$A$7:$A$9,0))</f>
        <v>-8.7189822424816793E-2</v>
      </c>
      <c r="J157">
        <f>(1-_raw_predictions_!$M157*'Score Dashboard'!$B$2) * _raw_predictions_!K157/_coefficients_!M$2 * (_raw_predictions_!L157-_coefficients_!J$2)/INDEX(_coefficients_!J$7:J$9,MATCH('Score Dashboard'!$B$1,_coefficients_!$A$7:$A$9,0))</f>
        <v>7.7186878100252335E-2</v>
      </c>
      <c r="K157">
        <f t="shared" si="2"/>
        <v>-1.2080871243706419</v>
      </c>
    </row>
    <row r="158" spans="1:11">
      <c r="A158" t="str">
        <f>_raw_predictions_!A158</f>
        <v>Yuta Watanabe</v>
      </c>
      <c r="B158">
        <f>(_raw_predictions_!B158*(1-_raw_predictions_!$M158*'Score Dashboard'!$B$2) + 'Score Dashboard'!$B$2*_raw_predictions_!$M158*_coefficients_!B$12- _coefficients_!B$2)/INDEX(_coefficients_!B$7:B$9,MATCH('Score Dashboard'!$B$1,_coefficients_!$A$7:$A$9,0))</f>
        <v>-0.89907065020325938</v>
      </c>
      <c r="C158">
        <f>(_raw_predictions_!C158*(1-_raw_predictions_!$M158*'Score Dashboard'!$B$2) + 'Score Dashboard'!$B$2*_raw_predictions_!$M158*_coefficients_!C$12- _coefficients_!C$2)/INDEX(_coefficients_!C$7:C$9,MATCH('Score Dashboard'!$B$1,_coefficients_!$A$7:$A$9,0))</f>
        <v>-0.81237607914973586</v>
      </c>
      <c r="D158">
        <f>(_raw_predictions_!D158*(1-_raw_predictions_!$M158*'Score Dashboard'!$B$2) + 'Score Dashboard'!$B$2*_raw_predictions_!$M158*_coefficients_!D$12- _coefficients_!D$2)/INDEX(_coefficients_!D$7:D$9,MATCH('Score Dashboard'!$B$1,_coefficients_!$A$7:$A$9,0))</f>
        <v>-0.80273384830170991</v>
      </c>
      <c r="E158">
        <f>(_raw_predictions_!E158*(1-_raw_predictions_!$M158*'Score Dashboard'!$B$2) + 'Score Dashboard'!$B$2*_raw_predictions_!$M158*_coefficients_!E$12- _coefficients_!E$2)/INDEX(_coefficients_!E$7:E$9,MATCH('Score Dashboard'!$B$1,_coefficients_!$A$7:$A$9,0))</f>
        <v>-0.50030381943068547</v>
      </c>
      <c r="F158">
        <f>(_raw_predictions_!F158*(1-_raw_predictions_!$M158*'Score Dashboard'!$B$2) + 'Score Dashboard'!$B$2*_raw_predictions_!$M158*_coefficients_!F$12- _coefficients_!F$2)/INDEX(_coefficients_!F$7:F$9,MATCH('Score Dashboard'!$B$1,_coefficients_!$A$7:$A$9,0))</f>
        <v>-0.44293768939991335</v>
      </c>
      <c r="G158">
        <f>(_raw_predictions_!G158*(1-_raw_predictions_!$M158*'Score Dashboard'!$B$2) + 'Score Dashboard'!$B$2*_raw_predictions_!$M158*_coefficients_!G$12- _coefficients_!G$2)/INDEX(_coefficients_!G$7:G$9,MATCH('Score Dashboard'!$B$1,_coefficients_!$A$7:$A$9,0))</f>
        <v>-0.40103250510253252</v>
      </c>
      <c r="H158">
        <f>(_coefficients_!H$2 - _raw_predictions_!H158*(1-_raw_predictions_!$M158*'Score Dashboard'!$B$2) - _raw_predictions_!$M158*'Score Dashboard'!$B$2*_coefficients_!H$12)/INDEX(_coefficients_!H$7:H$9,MATCH('Score Dashboard'!$B$1,_coefficients_!$A$7:$A$9,0))</f>
        <v>0.83082133739292952</v>
      </c>
      <c r="I158">
        <f>(1-_raw_predictions_!$M158*'Score Dashboard'!$B$2) * _raw_predictions_!I158/_coefficients_!L$2 * (_raw_predictions_!J158-_coefficients_!I$2)/INDEX(_coefficients_!I$7:I$9,MATCH('Score Dashboard'!$B$1,_coefficients_!$A$7:$A$9,0))</f>
        <v>-3.1055792796260005E-2</v>
      </c>
      <c r="J158">
        <f>(1-_raw_predictions_!$M158*'Score Dashboard'!$B$2) * _raw_predictions_!K158/_coefficients_!M$2 * (_raw_predictions_!L158-_coefficients_!J$2)/INDEX(_coefficients_!J$7:J$9,MATCH('Score Dashboard'!$B$1,_coefficients_!$A$7:$A$9,0))</f>
        <v>-0.12422832860770588</v>
      </c>
      <c r="K158">
        <f t="shared" si="2"/>
        <v>-3.1829173755988731</v>
      </c>
    </row>
    <row r="159" spans="1:11">
      <c r="A159" t="str">
        <f>_raw_predictions_!A159</f>
        <v>Xavier Tillman</v>
      </c>
      <c r="B159">
        <f>(_raw_predictions_!B159*(1-_raw_predictions_!$M159*'Score Dashboard'!$B$2) + 'Score Dashboard'!$B$2*_raw_predictions_!$M159*_coefficients_!B$12- _coefficients_!B$2)/INDEX(_coefficients_!B$7:B$9,MATCH('Score Dashboard'!$B$1,_coefficients_!$A$7:$A$9,0))</f>
        <v>-0.82228555962182293</v>
      </c>
      <c r="C159">
        <f>(_raw_predictions_!C159*(1-_raw_predictions_!$M159*'Score Dashboard'!$B$2) + 'Score Dashboard'!$B$2*_raw_predictions_!$M159*_coefficients_!C$12- _coefficients_!C$2)/INDEX(_coefficients_!C$7:C$9,MATCH('Score Dashboard'!$B$1,_coefficients_!$A$7:$A$9,0))</f>
        <v>-0.25790156237146644</v>
      </c>
      <c r="D159">
        <f>(_raw_predictions_!D159*(1-_raw_predictions_!$M159*'Score Dashboard'!$B$2) + 'Score Dashboard'!$B$2*_raw_predictions_!$M159*_coefficients_!D$12- _coefficients_!D$2)/INDEX(_coefficients_!D$7:D$9,MATCH('Score Dashboard'!$B$1,_coefficients_!$A$7:$A$9,0))</f>
        <v>-0.69364456602374935</v>
      </c>
      <c r="E159">
        <f>(_raw_predictions_!E159*(1-_raw_predictions_!$M159*'Score Dashboard'!$B$2) + 'Score Dashboard'!$B$2*_raw_predictions_!$M159*_coefficients_!E$12- _coefficients_!E$2)/INDEX(_coefficients_!E$7:E$9,MATCH('Score Dashboard'!$B$1,_coefficients_!$A$7:$A$9,0))</f>
        <v>-1.6285768971965695E-2</v>
      </c>
      <c r="F159">
        <f>(_raw_predictions_!F159*(1-_raw_predictions_!$M159*'Score Dashboard'!$B$2) + 'Score Dashboard'!$B$2*_raw_predictions_!$M159*_coefficients_!F$12- _coefficients_!F$2)/INDEX(_coefficients_!F$7:F$9,MATCH('Score Dashboard'!$B$1,_coefficients_!$A$7:$A$9,0))</f>
        <v>-0.26431215694654586</v>
      </c>
      <c r="G159">
        <f>(_raw_predictions_!G159*(1-_raw_predictions_!$M159*'Score Dashboard'!$B$2) + 'Score Dashboard'!$B$2*_raw_predictions_!$M159*_coefficients_!G$12- _coefficients_!G$2)/INDEX(_coefficients_!G$7:G$9,MATCH('Score Dashboard'!$B$1,_coefficients_!$A$7:$A$9,0))</f>
        <v>-0.84202058327465157</v>
      </c>
      <c r="H159">
        <f>(_coefficients_!H$2 - _raw_predictions_!H159*(1-_raw_predictions_!$M159*'Score Dashboard'!$B$2) - _raw_predictions_!$M159*'Score Dashboard'!$B$2*_coefficients_!H$12)/INDEX(_coefficients_!H$7:H$9,MATCH('Score Dashboard'!$B$1,_coefficients_!$A$7:$A$9,0))</f>
        <v>0.72074215720181378</v>
      </c>
      <c r="I159">
        <f>(1-_raw_predictions_!$M159*'Score Dashboard'!$B$2) * _raw_predictions_!I159/_coefficients_!L$2 * (_raw_predictions_!J159-_coefficients_!I$2)/INDEX(_coefficients_!I$7:I$9,MATCH('Score Dashboard'!$B$1,_coefficients_!$A$7:$A$9,0))</f>
        <v>-0.3122910968330877</v>
      </c>
      <c r="J159">
        <f>(1-_raw_predictions_!$M159*'Score Dashboard'!$B$2) * _raw_predictions_!K159/_coefficients_!M$2 * (_raw_predictions_!L159-_coefficients_!J$2)/INDEX(_coefficients_!J$7:J$9,MATCH('Score Dashboard'!$B$1,_coefficients_!$A$7:$A$9,0))</f>
        <v>0.22985628152850848</v>
      </c>
      <c r="K159">
        <f t="shared" si="2"/>
        <v>-2.2581428553129674</v>
      </c>
    </row>
    <row r="160" spans="1:11">
      <c r="A160" t="str">
        <f>_raw_predictions_!A160</f>
        <v>Tari Eason</v>
      </c>
      <c r="B160">
        <f>(_raw_predictions_!B160*(1-_raw_predictions_!$M160*'Score Dashboard'!$B$2) + 'Score Dashboard'!$B$2*_raw_predictions_!$M160*_coefficients_!B$12- _coefficients_!B$2)/INDEX(_coefficients_!B$7:B$9,MATCH('Score Dashboard'!$B$1,_coefficients_!$A$7:$A$9,0))</f>
        <v>-0.3975790314657448</v>
      </c>
      <c r="C160">
        <f>(_raw_predictions_!C160*(1-_raw_predictions_!$M160*'Score Dashboard'!$B$2) + 'Score Dashboard'!$B$2*_raw_predictions_!$M160*_coefficients_!C$12- _coefficients_!C$2)/INDEX(_coefficients_!C$7:C$9,MATCH('Score Dashboard'!$B$1,_coefficients_!$A$7:$A$9,0))</f>
        <v>0.17539428971592588</v>
      </c>
      <c r="D160">
        <f>(_raw_predictions_!D160*(1-_raw_predictions_!$M160*'Score Dashboard'!$B$2) + 'Score Dashboard'!$B$2*_raw_predictions_!$M160*_coefficients_!D$12- _coefficients_!D$2)/INDEX(_coefficients_!D$7:D$9,MATCH('Score Dashboard'!$B$1,_coefficients_!$A$7:$A$9,0))</f>
        <v>-0.66182269181804088</v>
      </c>
      <c r="E160">
        <f>(_raw_predictions_!E160*(1-_raw_predictions_!$M160*'Score Dashboard'!$B$2) + 'Score Dashboard'!$B$2*_raw_predictions_!$M160*_coefficients_!E$12- _coefficients_!E$2)/INDEX(_coefficients_!E$7:E$9,MATCH('Score Dashboard'!$B$1,_coefficients_!$A$7:$A$9,0))</f>
        <v>0.34509370195201422</v>
      </c>
      <c r="F160">
        <f>(_raw_predictions_!F160*(1-_raw_predictions_!$M160*'Score Dashboard'!$B$2) + 'Score Dashboard'!$B$2*_raw_predictions_!$M160*_coefficients_!F$12- _coefficients_!F$2)/INDEX(_coefficients_!F$7:F$9,MATCH('Score Dashboard'!$B$1,_coefficients_!$A$7:$A$9,0))</f>
        <v>3.7144804811478312E-2</v>
      </c>
      <c r="G160">
        <f>(_raw_predictions_!G160*(1-_raw_predictions_!$M160*'Score Dashboard'!$B$2) + 'Score Dashboard'!$B$2*_raw_predictions_!$M160*_coefficients_!G$12- _coefficients_!G$2)/INDEX(_coefficients_!G$7:G$9,MATCH('Score Dashboard'!$B$1,_coefficients_!$A$7:$A$9,0))</f>
        <v>-0.37787466070553688</v>
      </c>
      <c r="H160">
        <f>(_coefficients_!H$2 - _raw_predictions_!H160*(1-_raw_predictions_!$M160*'Score Dashboard'!$B$2) - _raw_predictions_!$M160*'Score Dashboard'!$B$2*_coefficients_!H$12)/INDEX(_coefficients_!H$7:H$9,MATCH('Score Dashboard'!$B$1,_coefficients_!$A$7:$A$9,0))</f>
        <v>0.28008854649554382</v>
      </c>
      <c r="I160">
        <f>(1-_raw_predictions_!$M160*'Score Dashboard'!$B$2) * _raw_predictions_!I160/_coefficients_!L$2 * (_raw_predictions_!J160-_coefficients_!I$2)/INDEX(_coefficients_!I$7:I$9,MATCH('Score Dashboard'!$B$1,_coefficients_!$A$7:$A$9,0))</f>
        <v>-0.14195783825480476</v>
      </c>
      <c r="J160">
        <f>(1-_raw_predictions_!$M160*'Score Dashboard'!$B$2) * _raw_predictions_!K160/_coefficients_!M$2 * (_raw_predictions_!L160-_coefficients_!J$2)/INDEX(_coefficients_!J$7:J$9,MATCH('Score Dashboard'!$B$1,_coefficients_!$A$7:$A$9,0))</f>
        <v>-0.24414444053817358</v>
      </c>
      <c r="K160">
        <f t="shared" si="2"/>
        <v>-0.98565731980733884</v>
      </c>
    </row>
    <row r="161" spans="1:11">
      <c r="A161" t="str">
        <f>_raw_predictions_!A161</f>
        <v>Will Barton</v>
      </c>
      <c r="B161">
        <f>(_raw_predictions_!B161*(1-_raw_predictions_!$M161*'Score Dashboard'!$B$2) + 'Score Dashboard'!$B$2*_raw_predictions_!$M161*_coefficients_!B$12- _coefficients_!B$2)/INDEX(_coefficients_!B$7:B$9,MATCH('Score Dashboard'!$B$1,_coefficients_!$A$7:$A$9,0))</f>
        <v>-0.77679633896629574</v>
      </c>
      <c r="C161">
        <f>(_raw_predictions_!C161*(1-_raw_predictions_!$M161*'Score Dashboard'!$B$2) + 'Score Dashboard'!$B$2*_raw_predictions_!$M161*_coefficients_!C$12- _coefficients_!C$2)/INDEX(_coefficients_!C$7:C$9,MATCH('Score Dashboard'!$B$1,_coefficients_!$A$7:$A$9,0))</f>
        <v>-0.79510788087188089</v>
      </c>
      <c r="D161">
        <f>(_raw_predictions_!D161*(1-_raw_predictions_!$M161*'Score Dashboard'!$B$2) + 'Score Dashboard'!$B$2*_raw_predictions_!$M161*_coefficients_!D$12- _coefficients_!D$2)/INDEX(_coefficients_!D$7:D$9,MATCH('Score Dashboard'!$B$1,_coefficients_!$A$7:$A$9,0))</f>
        <v>-0.52917728151235432</v>
      </c>
      <c r="E161">
        <f>(_raw_predictions_!E161*(1-_raw_predictions_!$M161*'Score Dashboard'!$B$2) + 'Score Dashboard'!$B$2*_raw_predictions_!$M161*_coefficients_!E$12- _coefficients_!E$2)/INDEX(_coefficients_!E$7:E$9,MATCH('Score Dashboard'!$B$1,_coefficients_!$A$7:$A$9,0))</f>
        <v>-0.40989495746623567</v>
      </c>
      <c r="F161">
        <f>(_raw_predictions_!F161*(1-_raw_predictions_!$M161*'Score Dashboard'!$B$2) + 'Score Dashboard'!$B$2*_raw_predictions_!$M161*_coefficients_!F$12- _coefficients_!F$2)/INDEX(_coefficients_!F$7:F$9,MATCH('Score Dashboard'!$B$1,_coefficients_!$A$7:$A$9,0))</f>
        <v>-0.48062197918692773</v>
      </c>
      <c r="G161">
        <f>(_raw_predictions_!G161*(1-_raw_predictions_!$M161*'Score Dashboard'!$B$2) + 'Score Dashboard'!$B$2*_raw_predictions_!$M161*_coefficients_!G$12- _coefficients_!G$2)/INDEX(_coefficients_!G$7:G$9,MATCH('Score Dashboard'!$B$1,_coefficients_!$A$7:$A$9,0))</f>
        <v>-0.19456998415022406</v>
      </c>
      <c r="H161">
        <f>(_coefficients_!H$2 - _raw_predictions_!H161*(1-_raw_predictions_!$M161*'Score Dashboard'!$B$2) - _raw_predictions_!$M161*'Score Dashboard'!$B$2*_coefficients_!H$12)/INDEX(_coefficients_!H$7:H$9,MATCH('Score Dashboard'!$B$1,_coefficients_!$A$7:$A$9,0))</f>
        <v>0.63922260547904219</v>
      </c>
      <c r="I161">
        <f>(1-_raw_predictions_!$M161*'Score Dashboard'!$B$2) * _raw_predictions_!I161/_coefficients_!L$2 * (_raw_predictions_!J161-_coefficients_!I$2)/INDEX(_coefficients_!I$7:I$9,MATCH('Score Dashboard'!$B$1,_coefficients_!$A$7:$A$9,0))</f>
        <v>-4.1798248815088541E-2</v>
      </c>
      <c r="J161">
        <f>(1-_raw_predictions_!$M161*'Score Dashboard'!$B$2) * _raw_predictions_!K161/_coefficients_!M$2 * (_raw_predictions_!L161-_coefficients_!J$2)/INDEX(_coefficients_!J$7:J$9,MATCH('Score Dashboard'!$B$1,_coefficients_!$A$7:$A$9,0))</f>
        <v>-0.25416482323439732</v>
      </c>
      <c r="K161">
        <f t="shared" si="2"/>
        <v>-2.8429088887243616</v>
      </c>
    </row>
    <row r="162" spans="1:11">
      <c r="A162" t="str">
        <f>_raw_predictions_!A162</f>
        <v>Wesley Matthews</v>
      </c>
      <c r="B162">
        <f>(_raw_predictions_!B162*(1-_raw_predictions_!$M162*'Score Dashboard'!$B$2) + 'Score Dashboard'!$B$2*_raw_predictions_!$M162*_coefficients_!B$12- _coefficients_!B$2)/INDEX(_coefficients_!B$7:B$9,MATCH('Score Dashboard'!$B$1,_coefficients_!$A$7:$A$9,0))</f>
        <v>-1.0110852448007532</v>
      </c>
      <c r="C162">
        <f>(_raw_predictions_!C162*(1-_raw_predictions_!$M162*'Score Dashboard'!$B$2) + 'Score Dashboard'!$B$2*_raw_predictions_!$M162*_coefficients_!C$12- _coefficients_!C$2)/INDEX(_coefficients_!C$7:C$9,MATCH('Score Dashboard'!$B$1,_coefficients_!$A$7:$A$9,0))</f>
        <v>-0.87959458014101444</v>
      </c>
      <c r="D162">
        <f>(_raw_predictions_!D162*(1-_raw_predictions_!$M162*'Score Dashboard'!$B$2) + 'Score Dashboard'!$B$2*_raw_predictions_!$M162*_coefficients_!D$12- _coefficients_!D$2)/INDEX(_coefficients_!D$7:D$9,MATCH('Score Dashboard'!$B$1,_coefficients_!$A$7:$A$9,0))</f>
        <v>-0.81471478763227956</v>
      </c>
      <c r="E162">
        <f>(_raw_predictions_!E162*(1-_raw_predictions_!$M162*'Score Dashboard'!$B$2) + 'Score Dashboard'!$B$2*_raw_predictions_!$M162*_coefficients_!E$12- _coefficients_!E$2)/INDEX(_coefficients_!E$7:E$9,MATCH('Score Dashboard'!$B$1,_coefficients_!$A$7:$A$9,0))</f>
        <v>-0.60948195551297046</v>
      </c>
      <c r="F162">
        <f>(_raw_predictions_!F162*(1-_raw_predictions_!$M162*'Score Dashboard'!$B$2) + 'Score Dashboard'!$B$2*_raw_predictions_!$M162*_coefficients_!F$12- _coefficients_!F$2)/INDEX(_coefficients_!F$7:F$9,MATCH('Score Dashboard'!$B$1,_coefficients_!$A$7:$A$9,0))</f>
        <v>-0.45948602207814249</v>
      </c>
      <c r="G162">
        <f>(_raw_predictions_!G162*(1-_raw_predictions_!$M162*'Score Dashboard'!$B$2) + 'Score Dashboard'!$B$2*_raw_predictions_!$M162*_coefficients_!G$12- _coefficients_!G$2)/INDEX(_coefficients_!G$7:G$9,MATCH('Score Dashboard'!$B$1,_coefficients_!$A$7:$A$9,0))</f>
        <v>-0.51746301048751531</v>
      </c>
      <c r="H162">
        <f>(_coefficients_!H$2 - _raw_predictions_!H162*(1-_raw_predictions_!$M162*'Score Dashboard'!$B$2) - _raw_predictions_!$M162*'Score Dashboard'!$B$2*_coefficients_!H$12)/INDEX(_coefficients_!H$7:H$9,MATCH('Score Dashboard'!$B$1,_coefficients_!$A$7:$A$9,0))</f>
        <v>0.8867314005348399</v>
      </c>
      <c r="I162">
        <f>(1-_raw_predictions_!$M162*'Score Dashboard'!$B$2) * _raw_predictions_!I162/_coefficients_!L$2 * (_raw_predictions_!J162-_coefficients_!I$2)/INDEX(_coefficients_!I$7:I$9,MATCH('Score Dashboard'!$B$1,_coefficients_!$A$7:$A$9,0))</f>
        <v>-2.1794131986032712E-2</v>
      </c>
      <c r="J162">
        <f>(1-_raw_predictions_!$M162*'Score Dashboard'!$B$2) * _raw_predictions_!K162/_coefficients_!M$2 * (_raw_predictions_!L162-_coefficients_!J$2)/INDEX(_coefficients_!J$7:J$9,MATCH('Score Dashboard'!$B$1,_coefficients_!$A$7:$A$9,0))</f>
        <v>-0.10699856442943372</v>
      </c>
      <c r="K162">
        <f t="shared" si="2"/>
        <v>-3.5338868965333026</v>
      </c>
    </row>
    <row r="163" spans="1:11">
      <c r="A163" t="str">
        <f>_raw_predictions_!A163</f>
        <v>Wenyen Gabriel</v>
      </c>
      <c r="B163">
        <f>(_raw_predictions_!B163*(1-_raw_predictions_!$M163*'Score Dashboard'!$B$2) + 'Score Dashboard'!$B$2*_raw_predictions_!$M163*_coefficients_!B$12- _coefficients_!B$2)/INDEX(_coefficients_!B$7:B$9,MATCH('Score Dashboard'!$B$1,_coefficients_!$A$7:$A$9,0))</f>
        <v>-0.88879053744548975</v>
      </c>
      <c r="C163">
        <f>(_raw_predictions_!C163*(1-_raw_predictions_!$M163*'Score Dashboard'!$B$2) + 'Score Dashboard'!$B$2*_raw_predictions_!$M163*_coefficients_!C$12- _coefficients_!C$2)/INDEX(_coefficients_!C$7:C$9,MATCH('Score Dashboard'!$B$1,_coefficients_!$A$7:$A$9,0))</f>
        <v>-0.40109230517192079</v>
      </c>
      <c r="D163">
        <f>(_raw_predictions_!D163*(1-_raw_predictions_!$M163*'Score Dashboard'!$B$2) + 'Score Dashboard'!$B$2*_raw_predictions_!$M163*_coefficients_!D$12- _coefficients_!D$2)/INDEX(_coefficients_!D$7:D$9,MATCH('Score Dashboard'!$B$1,_coefficients_!$A$7:$A$9,0))</f>
        <v>-0.84756469961887526</v>
      </c>
      <c r="E163">
        <f>(_raw_predictions_!E163*(1-_raw_predictions_!$M163*'Score Dashboard'!$B$2) + 'Score Dashboard'!$B$2*_raw_predictions_!$M163*_coefficients_!E$12- _coefficients_!E$2)/INDEX(_coefficients_!E$7:E$9,MATCH('Score Dashboard'!$B$1,_coefficients_!$A$7:$A$9,0))</f>
        <v>-0.52538998660866676</v>
      </c>
      <c r="F163">
        <f>(_raw_predictions_!F163*(1-_raw_predictions_!$M163*'Score Dashboard'!$B$2) + 'Score Dashboard'!$B$2*_raw_predictions_!$M163*_coefficients_!F$12- _coefficients_!F$2)/INDEX(_coefficients_!F$7:F$9,MATCH('Score Dashboard'!$B$1,_coefficients_!$A$7:$A$9,0))</f>
        <v>-0.21192623581930897</v>
      </c>
      <c r="G163">
        <f>(_raw_predictions_!G163*(1-_raw_predictions_!$M163*'Score Dashboard'!$B$2) + 'Score Dashboard'!$B$2*_raw_predictions_!$M163*_coefficients_!G$12- _coefficients_!G$2)/INDEX(_coefficients_!G$7:G$9,MATCH('Score Dashboard'!$B$1,_coefficients_!$A$7:$A$9,0))</f>
        <v>-0.7141272513539858</v>
      </c>
      <c r="H163">
        <f>(_coefficients_!H$2 - _raw_predictions_!H163*(1-_raw_predictions_!$M163*'Score Dashboard'!$B$2) - _raw_predictions_!$M163*'Score Dashboard'!$B$2*_coefficients_!H$12)/INDEX(_coefficients_!H$7:H$9,MATCH('Score Dashboard'!$B$1,_coefficients_!$A$7:$A$9,0))</f>
        <v>0.71286232110975989</v>
      </c>
      <c r="I163">
        <f>(1-_raw_predictions_!$M163*'Score Dashboard'!$B$2) * _raw_predictions_!I163/_coefficients_!L$2 * (_raw_predictions_!J163-_coefficients_!I$2)/INDEX(_coefficients_!I$7:I$9,MATCH('Score Dashboard'!$B$1,_coefficients_!$A$7:$A$9,0))</f>
        <v>-0.2272486906702548</v>
      </c>
      <c r="J163">
        <f>(1-_raw_predictions_!$M163*'Score Dashboard'!$B$2) * _raw_predictions_!K163/_coefficients_!M$2 * (_raw_predictions_!L163-_coefficients_!J$2)/INDEX(_coefficients_!J$7:J$9,MATCH('Score Dashboard'!$B$1,_coefficients_!$A$7:$A$9,0))</f>
        <v>0.12105486402422018</v>
      </c>
      <c r="K163">
        <f t="shared" si="2"/>
        <v>-2.9822225215545219</v>
      </c>
    </row>
    <row r="164" spans="1:11">
      <c r="A164" t="str">
        <f>_raw_predictions_!A164</f>
        <v>Wendell Moore Jr.</v>
      </c>
      <c r="B164">
        <f>(_raw_predictions_!B164*(1-_raw_predictions_!$M164*'Score Dashboard'!$B$2) + 'Score Dashboard'!$B$2*_raw_predictions_!$M164*_coefficients_!B$12- _coefficients_!B$2)/INDEX(_coefficients_!B$7:B$9,MATCH('Score Dashboard'!$B$1,_coefficients_!$A$7:$A$9,0))</f>
        <v>-0.9323185292636299</v>
      </c>
      <c r="C164">
        <f>(_raw_predictions_!C164*(1-_raw_predictions_!$M164*'Score Dashboard'!$B$2) + 'Score Dashboard'!$B$2*_raw_predictions_!$M164*_coefficients_!C$12- _coefficients_!C$2)/INDEX(_coefficients_!C$7:C$9,MATCH('Score Dashboard'!$B$1,_coefficients_!$A$7:$A$9,0))</f>
        <v>-0.84464281722703083</v>
      </c>
      <c r="D164">
        <f>(_raw_predictions_!D164*(1-_raw_predictions_!$M164*'Score Dashboard'!$B$2) + 'Score Dashboard'!$B$2*_raw_predictions_!$M164*_coefficients_!D$12- _coefficients_!D$2)/INDEX(_coefficients_!D$7:D$9,MATCH('Score Dashboard'!$B$1,_coefficients_!$A$7:$A$9,0))</f>
        <v>-0.7423186110618426</v>
      </c>
      <c r="E164">
        <f>(_raw_predictions_!E164*(1-_raw_predictions_!$M164*'Score Dashboard'!$B$2) + 'Score Dashboard'!$B$2*_raw_predictions_!$M164*_coefficients_!E$12- _coefficients_!E$2)/INDEX(_coefficients_!E$7:E$9,MATCH('Score Dashboard'!$B$1,_coefficients_!$A$7:$A$9,0))</f>
        <v>-0.56630341427164732</v>
      </c>
      <c r="F164">
        <f>(_raw_predictions_!F164*(1-_raw_predictions_!$M164*'Score Dashboard'!$B$2) + 'Score Dashboard'!$B$2*_raw_predictions_!$M164*_coefficients_!F$12- _coefficients_!F$2)/INDEX(_coefficients_!F$7:F$9,MATCH('Score Dashboard'!$B$1,_coefficients_!$A$7:$A$9,0))</f>
        <v>-0.49138212568366979</v>
      </c>
      <c r="G164">
        <f>(_raw_predictions_!G164*(1-_raw_predictions_!$M164*'Score Dashboard'!$B$2) + 'Score Dashboard'!$B$2*_raw_predictions_!$M164*_coefficients_!G$12- _coefficients_!G$2)/INDEX(_coefficients_!G$7:G$9,MATCH('Score Dashboard'!$B$1,_coefficients_!$A$7:$A$9,0))</f>
        <v>-0.69227308383529162</v>
      </c>
      <c r="H164">
        <f>(_coefficients_!H$2 - _raw_predictions_!H164*(1-_raw_predictions_!$M164*'Score Dashboard'!$B$2) - _raw_predictions_!$M164*'Score Dashboard'!$B$2*_coefficients_!H$12)/INDEX(_coefficients_!H$7:H$9,MATCH('Score Dashboard'!$B$1,_coefficients_!$A$7:$A$9,0))</f>
        <v>0.72798910662801675</v>
      </c>
      <c r="I164">
        <f>(1-_raw_predictions_!$M164*'Score Dashboard'!$B$2) * _raw_predictions_!I164/_coefficients_!L$2 * (_raw_predictions_!J164-_coefficients_!I$2)/INDEX(_coefficients_!I$7:I$9,MATCH('Score Dashboard'!$B$1,_coefficients_!$A$7:$A$9,0))</f>
        <v>-3.0695647037893743E-2</v>
      </c>
      <c r="J164">
        <f>(1-_raw_predictions_!$M164*'Score Dashboard'!$B$2) * _raw_predictions_!K164/_coefficients_!M$2 * (_raw_predictions_!L164-_coefficients_!J$2)/INDEX(_coefficients_!J$7:J$9,MATCH('Score Dashboard'!$B$1,_coefficients_!$A$7:$A$9,0))</f>
        <v>-0.10352883392876003</v>
      </c>
      <c r="K164">
        <f t="shared" si="2"/>
        <v>-3.6754739556817491</v>
      </c>
    </row>
    <row r="165" spans="1:11">
      <c r="A165" t="str">
        <f>_raw_predictions_!A165</f>
        <v>Wendell Carter Jr.</v>
      </c>
      <c r="B165">
        <f>(_raw_predictions_!B165*(1-_raw_predictions_!$M165*'Score Dashboard'!$B$2) + 'Score Dashboard'!$B$2*_raw_predictions_!$M165*_coefficients_!B$12- _coefficients_!B$2)/INDEX(_coefficients_!B$7:B$9,MATCH('Score Dashboard'!$B$1,_coefficients_!$A$7:$A$9,0))</f>
        <v>-0.16827420291453446</v>
      </c>
      <c r="C165">
        <f>(_raw_predictions_!C165*(1-_raw_predictions_!$M165*'Score Dashboard'!$B$2) + 'Score Dashboard'!$B$2*_raw_predictions_!$M165*_coefficients_!C$12- _coefficients_!C$2)/INDEX(_coefficients_!C$7:C$9,MATCH('Score Dashboard'!$B$1,_coefficients_!$A$7:$A$9,0))</f>
        <v>0.67482382318410594</v>
      </c>
      <c r="D165">
        <f>(_raw_predictions_!D165*(1-_raw_predictions_!$M165*'Score Dashboard'!$B$2) + 'Score Dashboard'!$B$2*_raw_predictions_!$M165*_coefficients_!D$12- _coefficients_!D$2)/INDEX(_coefficients_!D$7:D$9,MATCH('Score Dashboard'!$B$1,_coefficients_!$A$7:$A$9,0))</f>
        <v>-0.42844279010955166</v>
      </c>
      <c r="E165">
        <f>(_raw_predictions_!E165*(1-_raw_predictions_!$M165*'Score Dashboard'!$B$2) + 'Score Dashboard'!$B$2*_raw_predictions_!$M165*_coefficients_!E$12- _coefficients_!E$2)/INDEX(_coefficients_!E$7:E$9,MATCH('Score Dashboard'!$B$1,_coefficients_!$A$7:$A$9,0))</f>
        <v>-0.44116655262643578</v>
      </c>
      <c r="F165">
        <f>(_raw_predictions_!F165*(1-_raw_predictions_!$M165*'Score Dashboard'!$B$2) + 'Score Dashboard'!$B$2*_raw_predictions_!$M165*_coefficients_!F$12- _coefficients_!F$2)/INDEX(_coefficients_!F$7:F$9,MATCH('Score Dashboard'!$B$1,_coefficients_!$A$7:$A$9,0))</f>
        <v>-0.15716622379642911</v>
      </c>
      <c r="G165">
        <f>(_raw_predictions_!G165*(1-_raw_predictions_!$M165*'Score Dashboard'!$B$2) + 'Score Dashboard'!$B$2*_raw_predictions_!$M165*_coefficients_!G$12- _coefficients_!G$2)/INDEX(_coefficients_!G$7:G$9,MATCH('Score Dashboard'!$B$1,_coefficients_!$A$7:$A$9,0))</f>
        <v>-0.23443536548069221</v>
      </c>
      <c r="H165">
        <f>(_coefficients_!H$2 - _raw_predictions_!H165*(1-_raw_predictions_!$M165*'Score Dashboard'!$B$2) - _raw_predictions_!$M165*'Score Dashboard'!$B$2*_coefficients_!H$12)/INDEX(_coefficients_!H$7:H$9,MATCH('Score Dashboard'!$B$1,_coefficients_!$A$7:$A$9,0))</f>
        <v>9.5085251445492611E-2</v>
      </c>
      <c r="I165">
        <f>(1-_raw_predictions_!$M165*'Score Dashboard'!$B$2) * _raw_predictions_!I165/_coefficients_!L$2 * (_raw_predictions_!J165-_coefficients_!I$2)/INDEX(_coefficients_!I$7:I$9,MATCH('Score Dashboard'!$B$1,_coefficients_!$A$7:$A$9,0))</f>
        <v>-0.274220973382167</v>
      </c>
      <c r="J165">
        <f>(1-_raw_predictions_!$M165*'Score Dashboard'!$B$2) * _raw_predictions_!K165/_coefficients_!M$2 * (_raw_predictions_!L165-_coefficients_!J$2)/INDEX(_coefficients_!J$7:J$9,MATCH('Score Dashboard'!$B$1,_coefficients_!$A$7:$A$9,0))</f>
        <v>0.16457719888937322</v>
      </c>
      <c r="K165">
        <f t="shared" si="2"/>
        <v>-0.76921983479083833</v>
      </c>
    </row>
    <row r="166" spans="1:11">
      <c r="A166" t="str">
        <f>_raw_predictions_!A166</f>
        <v>Walker Kessler</v>
      </c>
      <c r="B166">
        <f>(_raw_predictions_!B166*(1-_raw_predictions_!$M166*'Score Dashboard'!$B$2) + 'Score Dashboard'!$B$2*_raw_predictions_!$M166*_coefficients_!B$12- _coefficients_!B$2)/INDEX(_coefficients_!B$7:B$9,MATCH('Score Dashboard'!$B$1,_coefficients_!$A$7:$A$9,0))</f>
        <v>-0.39378832101752403</v>
      </c>
      <c r="C166">
        <f>(_raw_predictions_!C166*(1-_raw_predictions_!$M166*'Score Dashboard'!$B$2) + 'Score Dashboard'!$B$2*_raw_predictions_!$M166*_coefficients_!C$12- _coefficients_!C$2)/INDEX(_coefficients_!C$7:C$9,MATCH('Score Dashboard'!$B$1,_coefficients_!$A$7:$A$9,0))</f>
        <v>1.1921614329988934</v>
      </c>
      <c r="D166">
        <f>(_raw_predictions_!D166*(1-_raw_predictions_!$M166*'Score Dashboard'!$B$2) + 'Score Dashboard'!$B$2*_raw_predictions_!$M166*_coefficients_!D$12- _coefficients_!D$2)/INDEX(_coefficients_!D$7:D$9,MATCH('Score Dashboard'!$B$1,_coefficients_!$A$7:$A$9,0))</f>
        <v>-0.7534231754971169</v>
      </c>
      <c r="E166">
        <f>(_raw_predictions_!E166*(1-_raw_predictions_!$M166*'Score Dashboard'!$B$2) + 'Score Dashboard'!$B$2*_raw_predictions_!$M166*_coefficients_!E$12- _coefficients_!E$2)/INDEX(_coefficients_!E$7:E$9,MATCH('Score Dashboard'!$B$1,_coefficients_!$A$7:$A$9,0))</f>
        <v>-0.49705400961521756</v>
      </c>
      <c r="F166">
        <f>(_raw_predictions_!F166*(1-_raw_predictions_!$M166*'Score Dashboard'!$B$2) + 'Score Dashboard'!$B$2*_raw_predictions_!$M166*_coefficients_!F$12- _coefficients_!F$2)/INDEX(_coefficients_!F$7:F$9,MATCH('Score Dashboard'!$B$1,_coefficients_!$A$7:$A$9,0))</f>
        <v>1.9491413485990925</v>
      </c>
      <c r="G166">
        <f>(_raw_predictions_!G166*(1-_raw_predictions_!$M166*'Score Dashboard'!$B$2) + 'Score Dashboard'!$B$2*_raw_predictions_!$M166*_coefficients_!G$12- _coefficients_!G$2)/INDEX(_coefficients_!G$7:G$9,MATCH('Score Dashboard'!$B$1,_coefficients_!$A$7:$A$9,0))</f>
        <v>-0.96424825979156692</v>
      </c>
      <c r="H166">
        <f>(_coefficients_!H$2 - _raw_predictions_!H166*(1-_raw_predictions_!$M166*'Score Dashboard'!$B$2) - _raw_predictions_!$M166*'Score Dashboard'!$B$2*_coefficients_!H$12)/INDEX(_coefficients_!H$7:H$9,MATCH('Score Dashboard'!$B$1,_coefficients_!$A$7:$A$9,0))</f>
        <v>0.48275447040737407</v>
      </c>
      <c r="I166">
        <f>(1-_raw_predictions_!$M166*'Score Dashboard'!$B$2) * _raw_predictions_!I166/_coefficients_!L$2 * (_raw_predictions_!J166-_coefficients_!I$2)/INDEX(_coefficients_!I$7:I$9,MATCH('Score Dashboard'!$B$1,_coefficients_!$A$7:$A$9,0))</f>
        <v>-0.97261439632267144</v>
      </c>
      <c r="J166">
        <f>(1-_raw_predictions_!$M166*'Score Dashboard'!$B$2) * _raw_predictions_!K166/_coefficients_!M$2 * (_raw_predictions_!L166-_coefficients_!J$2)/INDEX(_coefficients_!J$7:J$9,MATCH('Score Dashboard'!$B$1,_coefficients_!$A$7:$A$9,0))</f>
        <v>0.79876550484467723</v>
      </c>
      <c r="K166">
        <f t="shared" si="2"/>
        <v>0.84169459460594032</v>
      </c>
    </row>
    <row r="167" spans="1:11">
      <c r="A167" t="str">
        <f>_raw_predictions_!A167</f>
        <v>Vlatko Cancar</v>
      </c>
      <c r="B167">
        <f>(_raw_predictions_!B167*(1-_raw_predictions_!$M167*'Score Dashboard'!$B$2) + 'Score Dashboard'!$B$2*_raw_predictions_!$M167*_coefficients_!B$12- _coefficients_!B$2)/INDEX(_coefficients_!B$7:B$9,MATCH('Score Dashboard'!$B$1,_coefficients_!$A$7:$A$9,0))</f>
        <v>-1.0402492414152658</v>
      </c>
      <c r="C167">
        <f>(_raw_predictions_!C167*(1-_raw_predictions_!$M167*'Score Dashboard'!$B$2) + 'Score Dashboard'!$B$2*_raw_predictions_!$M167*_coefficients_!C$12- _coefficients_!C$2)/INDEX(_coefficients_!C$7:C$9,MATCH('Score Dashboard'!$B$1,_coefficients_!$A$7:$A$9,0))</f>
        <v>-0.86898701093107589</v>
      </c>
      <c r="D167">
        <f>(_raw_predictions_!D167*(1-_raw_predictions_!$M167*'Score Dashboard'!$B$2) + 'Score Dashboard'!$B$2*_raw_predictions_!$M167*_coefficients_!D$12- _coefficients_!D$2)/INDEX(_coefficients_!D$7:D$9,MATCH('Score Dashboard'!$B$1,_coefficients_!$A$7:$A$9,0))</f>
        <v>-0.79755250416852685</v>
      </c>
      <c r="E167">
        <f>(_raw_predictions_!E167*(1-_raw_predictions_!$M167*'Score Dashboard'!$B$2) + 'Score Dashboard'!$B$2*_raw_predictions_!$M167*_coefficients_!E$12- _coefficients_!E$2)/INDEX(_coefficients_!E$7:E$9,MATCH('Score Dashboard'!$B$1,_coefficients_!$A$7:$A$9,0))</f>
        <v>-0.74440842386141071</v>
      </c>
      <c r="F167">
        <f>(_raw_predictions_!F167*(1-_raw_predictions_!$M167*'Score Dashboard'!$B$2) + 'Score Dashboard'!$B$2*_raw_predictions_!$M167*_coefficients_!F$12- _coefficients_!F$2)/INDEX(_coefficients_!F$7:F$9,MATCH('Score Dashboard'!$B$1,_coefficients_!$A$7:$A$9,0))</f>
        <v>-0.55962215518983849</v>
      </c>
      <c r="G167">
        <f>(_raw_predictions_!G167*(1-_raw_predictions_!$M167*'Score Dashboard'!$B$2) + 'Score Dashboard'!$B$2*_raw_predictions_!$M167*_coefficients_!G$12- _coefficients_!G$2)/INDEX(_coefficients_!G$7:G$9,MATCH('Score Dashboard'!$B$1,_coefficients_!$A$7:$A$9,0))</f>
        <v>-0.55685439273417636</v>
      </c>
      <c r="H167">
        <f>(_coefficients_!H$2 - _raw_predictions_!H167*(1-_raw_predictions_!$M167*'Score Dashboard'!$B$2) - _raw_predictions_!$M167*'Score Dashboard'!$B$2*_coefficients_!H$12)/INDEX(_coefficients_!H$7:H$9,MATCH('Score Dashboard'!$B$1,_coefficients_!$A$7:$A$9,0))</f>
        <v>0.86951040275594182</v>
      </c>
      <c r="I167">
        <f>(1-_raw_predictions_!$M167*'Score Dashboard'!$B$2) * _raw_predictions_!I167/_coefficients_!L$2 * (_raw_predictions_!J167-_coefficients_!I$2)/INDEX(_coefficients_!I$7:I$9,MATCH('Score Dashboard'!$B$1,_coefficients_!$A$7:$A$9,0))</f>
        <v>1.3172564547556834E-2</v>
      </c>
      <c r="J167">
        <f>(1-_raw_predictions_!$M167*'Score Dashboard'!$B$2) * _raw_predictions_!K167/_coefficients_!M$2 * (_raw_predictions_!L167-_coefficients_!J$2)/INDEX(_coefficients_!J$7:J$9,MATCH('Score Dashboard'!$B$1,_coefficients_!$A$7:$A$9,0))</f>
        <v>-5.1481697530767694E-2</v>
      </c>
      <c r="K167">
        <f t="shared" si="2"/>
        <v>-3.736472458527563</v>
      </c>
    </row>
    <row r="168" spans="1:11">
      <c r="A168" t="str">
        <f>_raw_predictions_!A168</f>
        <v>Vit Krejci</v>
      </c>
      <c r="B168">
        <f>(_raw_predictions_!B168*(1-_raw_predictions_!$M168*'Score Dashboard'!$B$2) + 'Score Dashboard'!$B$2*_raw_predictions_!$M168*_coefficients_!B$12- _coefficients_!B$2)/INDEX(_coefficients_!B$7:B$9,MATCH('Score Dashboard'!$B$1,_coefficients_!$A$7:$A$9,0))</f>
        <v>-0.96939515491967709</v>
      </c>
      <c r="C168">
        <f>(_raw_predictions_!C168*(1-_raw_predictions_!$M168*'Score Dashboard'!$B$2) + 'Score Dashboard'!$B$2*_raw_predictions_!$M168*_coefficients_!C$12- _coefficients_!C$2)/INDEX(_coefficients_!C$7:C$9,MATCH('Score Dashboard'!$B$1,_coefficients_!$A$7:$A$9,0))</f>
        <v>-0.85592141933114252</v>
      </c>
      <c r="D168">
        <f>(_raw_predictions_!D168*(1-_raw_predictions_!$M168*'Score Dashboard'!$B$2) + 'Score Dashboard'!$B$2*_raw_predictions_!$M168*_coefficients_!D$12- _coefficients_!D$2)/INDEX(_coefficients_!D$7:D$9,MATCH('Score Dashboard'!$B$1,_coefficients_!$A$7:$A$9,0))</f>
        <v>-0.61082351031854354</v>
      </c>
      <c r="E168">
        <f>(_raw_predictions_!E168*(1-_raw_predictions_!$M168*'Score Dashboard'!$B$2) + 'Score Dashboard'!$B$2*_raw_predictions_!$M168*_coefficients_!E$12- _coefficients_!E$2)/INDEX(_coefficients_!E$7:E$9,MATCH('Score Dashboard'!$B$1,_coefficients_!$A$7:$A$9,0))</f>
        <v>-0.51530265215340454</v>
      </c>
      <c r="F168">
        <f>(_raw_predictions_!F168*(1-_raw_predictions_!$M168*'Score Dashboard'!$B$2) + 'Score Dashboard'!$B$2*_raw_predictions_!$M168*_coefficients_!F$12- _coefficients_!F$2)/INDEX(_coefficients_!F$7:F$9,MATCH('Score Dashboard'!$B$1,_coefficients_!$A$7:$A$9,0))</f>
        <v>-0.47941742659181824</v>
      </c>
      <c r="G168">
        <f>(_raw_predictions_!G168*(1-_raw_predictions_!$M168*'Score Dashboard'!$B$2) + 'Score Dashboard'!$B$2*_raw_predictions_!$M168*_coefficients_!G$12- _coefficients_!G$2)/INDEX(_coefficients_!G$7:G$9,MATCH('Score Dashboard'!$B$1,_coefficients_!$A$7:$A$9,0))</f>
        <v>-0.65760859243795966</v>
      </c>
      <c r="H168">
        <f>(_coefficients_!H$2 - _raw_predictions_!H168*(1-_raw_predictions_!$M168*'Score Dashboard'!$B$2) - _raw_predictions_!$M168*'Score Dashboard'!$B$2*_coefficients_!H$12)/INDEX(_coefficients_!H$7:H$9,MATCH('Score Dashboard'!$B$1,_coefficients_!$A$7:$A$9,0))</f>
        <v>0.72903112087609578</v>
      </c>
      <c r="I168">
        <f>(1-_raw_predictions_!$M168*'Score Dashboard'!$B$2) * _raw_predictions_!I168/_coefficients_!L$2 * (_raw_predictions_!J168-_coefficients_!I$2)/INDEX(_coefficients_!I$7:I$9,MATCH('Score Dashboard'!$B$1,_coefficients_!$A$7:$A$9,0))</f>
        <v>-2.3504311709985751E-2</v>
      </c>
      <c r="J168">
        <f>(1-_raw_predictions_!$M168*'Score Dashboard'!$B$2) * _raw_predictions_!K168/_coefficients_!M$2 * (_raw_predictions_!L168-_coefficients_!J$2)/INDEX(_coefficients_!J$7:J$9,MATCH('Score Dashboard'!$B$1,_coefficients_!$A$7:$A$9,0))</f>
        <v>-7.031464510200186E-2</v>
      </c>
      <c r="K168">
        <f t="shared" si="2"/>
        <v>-3.4532565916884366</v>
      </c>
    </row>
    <row r="169" spans="1:11">
      <c r="A169" t="str">
        <f>_raw_predictions_!A169</f>
        <v>Vince Williams Jr.</v>
      </c>
      <c r="B169">
        <f>(_raw_predictions_!B169*(1-_raw_predictions_!$M169*'Score Dashboard'!$B$2) + 'Score Dashboard'!$B$2*_raw_predictions_!$M169*_coefficients_!B$12- _coefficients_!B$2)/INDEX(_coefficients_!B$7:B$9,MATCH('Score Dashboard'!$B$1,_coefficients_!$A$7:$A$9,0))</f>
        <v>-0.9393683741722384</v>
      </c>
      <c r="C169">
        <f>(_raw_predictions_!C169*(1-_raw_predictions_!$M169*'Score Dashboard'!$B$2) + 'Score Dashboard'!$B$2*_raw_predictions_!$M169*_coefficients_!C$12- _coefficients_!C$2)/INDEX(_coefficients_!C$7:C$9,MATCH('Score Dashboard'!$B$1,_coefficients_!$A$7:$A$9,0))</f>
        <v>-0.9077489764364931</v>
      </c>
      <c r="D169">
        <f>(_raw_predictions_!D169*(1-_raw_predictions_!$M169*'Score Dashboard'!$B$2) + 'Score Dashboard'!$B$2*_raw_predictions_!$M169*_coefficients_!D$12- _coefficients_!D$2)/INDEX(_coefficients_!D$7:D$9,MATCH('Score Dashboard'!$B$1,_coefficients_!$A$7:$A$9,0))</f>
        <v>-0.76063934143524037</v>
      </c>
      <c r="E169">
        <f>(_raw_predictions_!E169*(1-_raw_predictions_!$M169*'Score Dashboard'!$B$2) + 'Score Dashboard'!$B$2*_raw_predictions_!$M169*_coefficients_!E$12- _coefficients_!E$2)/INDEX(_coefficients_!E$7:E$9,MATCH('Score Dashboard'!$B$1,_coefficients_!$A$7:$A$9,0))</f>
        <v>-0.55324668559071333</v>
      </c>
      <c r="F169">
        <f>(_raw_predictions_!F169*(1-_raw_predictions_!$M169*'Score Dashboard'!$B$2) + 'Score Dashboard'!$B$2*_raw_predictions_!$M169*_coefficients_!F$12- _coefficients_!F$2)/INDEX(_coefficients_!F$7:F$9,MATCH('Score Dashboard'!$B$1,_coefficients_!$A$7:$A$9,0))</f>
        <v>-0.51895562703242826</v>
      </c>
      <c r="G169">
        <f>(_raw_predictions_!G169*(1-_raw_predictions_!$M169*'Score Dashboard'!$B$2) + 'Score Dashboard'!$B$2*_raw_predictions_!$M169*_coefficients_!G$12- _coefficients_!G$2)/INDEX(_coefficients_!G$7:G$9,MATCH('Score Dashboard'!$B$1,_coefficients_!$A$7:$A$9,0))</f>
        <v>-0.57330824026185678</v>
      </c>
      <c r="H169">
        <f>(_coefficients_!H$2 - _raw_predictions_!H169*(1-_raw_predictions_!$M169*'Score Dashboard'!$B$2) - _raw_predictions_!$M169*'Score Dashboard'!$B$2*_coefficients_!H$12)/INDEX(_coefficients_!H$7:H$9,MATCH('Score Dashboard'!$B$1,_coefficients_!$A$7:$A$9,0))</f>
        <v>0.77762899760148696</v>
      </c>
      <c r="I169">
        <f>(1-_raw_predictions_!$M169*'Score Dashboard'!$B$2) * _raw_predictions_!I169/_coefficients_!L$2 * (_raw_predictions_!J169-_coefficients_!I$2)/INDEX(_coefficients_!I$7:I$9,MATCH('Score Dashboard'!$B$1,_coefficients_!$A$7:$A$9,0))</f>
        <v>-3.984647059279413E-3</v>
      </c>
      <c r="J169">
        <f>(1-_raw_predictions_!$M169*'Score Dashboard'!$B$2) * _raw_predictions_!K169/_coefficients_!M$2 * (_raw_predictions_!L169-_coefficients_!J$2)/INDEX(_coefficients_!J$7:J$9,MATCH('Score Dashboard'!$B$1,_coefficients_!$A$7:$A$9,0))</f>
        <v>-6.9123927424376938E-2</v>
      </c>
      <c r="K169">
        <f t="shared" si="2"/>
        <v>-3.5487468218111395</v>
      </c>
    </row>
    <row r="170" spans="1:11">
      <c r="A170" t="str">
        <f>_raw_predictions_!A170</f>
        <v>Vernon Carey Jr.</v>
      </c>
      <c r="B170">
        <f>(_raw_predictions_!B170*(1-_raw_predictions_!$M170*'Score Dashboard'!$B$2) + 'Score Dashboard'!$B$2*_raw_predictions_!$M170*_coefficients_!B$12- _coefficients_!B$2)/INDEX(_coefficients_!B$7:B$9,MATCH('Score Dashboard'!$B$1,_coefficients_!$A$7:$A$9,0))</f>
        <v>-0.96915146361423077</v>
      </c>
      <c r="C170">
        <f>(_raw_predictions_!C170*(1-_raw_predictions_!$M170*'Score Dashboard'!$B$2) + 'Score Dashboard'!$B$2*_raw_predictions_!$M170*_coefficients_!C$12- _coefficients_!C$2)/INDEX(_coefficients_!C$7:C$9,MATCH('Score Dashboard'!$B$1,_coefficients_!$A$7:$A$9,0))</f>
        <v>-0.71955013164517878</v>
      </c>
      <c r="D170">
        <f>(_raw_predictions_!D170*(1-_raw_predictions_!$M170*'Score Dashboard'!$B$2) + 'Score Dashboard'!$B$2*_raw_predictions_!$M170*_coefficients_!D$12- _coefficients_!D$2)/INDEX(_coefficients_!D$7:D$9,MATCH('Score Dashboard'!$B$1,_coefficients_!$A$7:$A$9,0))</f>
        <v>-0.8071818264748849</v>
      </c>
      <c r="E170">
        <f>(_raw_predictions_!E170*(1-_raw_predictions_!$M170*'Score Dashboard'!$B$2) + 'Score Dashboard'!$B$2*_raw_predictions_!$M170*_coefficients_!E$12- _coefficients_!E$2)/INDEX(_coefficients_!E$7:E$9,MATCH('Score Dashboard'!$B$1,_coefficients_!$A$7:$A$9,0))</f>
        <v>-0.64346237993050404</v>
      </c>
      <c r="F170">
        <f>(_raw_predictions_!F170*(1-_raw_predictions_!$M170*'Score Dashboard'!$B$2) + 'Score Dashboard'!$B$2*_raw_predictions_!$M170*_coefficients_!F$12- _coefficients_!F$2)/INDEX(_coefficients_!F$7:F$9,MATCH('Score Dashboard'!$B$1,_coefficients_!$A$7:$A$9,0))</f>
        <v>-0.28313936257924571</v>
      </c>
      <c r="G170">
        <f>(_raw_predictions_!G170*(1-_raw_predictions_!$M170*'Score Dashboard'!$B$2) + 'Score Dashboard'!$B$2*_raw_predictions_!$M170*_coefficients_!G$12- _coefficients_!G$2)/INDEX(_coefficients_!G$7:G$9,MATCH('Score Dashboard'!$B$1,_coefficients_!$A$7:$A$9,0))</f>
        <v>-0.75118478012162182</v>
      </c>
      <c r="H170">
        <f>(_coefficients_!H$2 - _raw_predictions_!H170*(1-_raw_predictions_!$M170*'Score Dashboard'!$B$2) - _raw_predictions_!$M170*'Score Dashboard'!$B$2*_coefficients_!H$12)/INDEX(_coefficients_!H$7:H$9,MATCH('Score Dashboard'!$B$1,_coefficients_!$A$7:$A$9,0))</f>
        <v>0.81504172836173072</v>
      </c>
      <c r="I170">
        <f>(1-_raw_predictions_!$M170*'Score Dashboard'!$B$2) * _raw_predictions_!I170/_coefficients_!L$2 * (_raw_predictions_!J170-_coefficients_!I$2)/INDEX(_coefficients_!I$7:I$9,MATCH('Score Dashboard'!$B$1,_coefficients_!$A$7:$A$9,0))</f>
        <v>-8.9110922922573346E-2</v>
      </c>
      <c r="J170">
        <f>(1-_raw_predictions_!$M170*'Score Dashboard'!$B$2) * _raw_predictions_!K170/_coefficients_!M$2 * (_raw_predictions_!L170-_coefficients_!J$2)/INDEX(_coefficients_!J$7:J$9,MATCH('Score Dashboard'!$B$1,_coefficients_!$A$7:$A$9,0))</f>
        <v>1.6395665123451985E-2</v>
      </c>
      <c r="K170">
        <f t="shared" si="2"/>
        <v>-3.4313434738030564</v>
      </c>
    </row>
    <row r="171" spans="1:11">
      <c r="A171" t="str">
        <f>_raw_predictions_!A171</f>
        <v>Usman Garuba</v>
      </c>
      <c r="B171">
        <f>(_raw_predictions_!B171*(1-_raw_predictions_!$M171*'Score Dashboard'!$B$2) + 'Score Dashboard'!$B$2*_raw_predictions_!$M171*_coefficients_!B$12- _coefficients_!B$2)/INDEX(_coefficients_!B$7:B$9,MATCH('Score Dashboard'!$B$1,_coefficients_!$A$7:$A$9,0))</f>
        <v>-0.95282232918108745</v>
      </c>
      <c r="C171">
        <f>(_raw_predictions_!C171*(1-_raw_predictions_!$M171*'Score Dashboard'!$B$2) + 'Score Dashboard'!$B$2*_raw_predictions_!$M171*_coefficients_!C$12- _coefficients_!C$2)/INDEX(_coefficients_!C$7:C$9,MATCH('Score Dashboard'!$B$1,_coefficients_!$A$7:$A$9,0))</f>
        <v>-0.37281050356495182</v>
      </c>
      <c r="D171">
        <f>(_raw_predictions_!D171*(1-_raw_predictions_!$M171*'Score Dashboard'!$B$2) + 'Score Dashboard'!$B$2*_raw_predictions_!$M171*_coefficients_!D$12- _coefficients_!D$2)/INDEX(_coefficients_!D$7:D$9,MATCH('Score Dashboard'!$B$1,_coefficients_!$A$7:$A$9,0))</f>
        <v>-0.80354085563476252</v>
      </c>
      <c r="E171">
        <f>(_raw_predictions_!E171*(1-_raw_predictions_!$M171*'Score Dashboard'!$B$2) + 'Score Dashboard'!$B$2*_raw_predictions_!$M171*_coefficients_!E$12- _coefficients_!E$2)/INDEX(_coefficients_!E$7:E$9,MATCH('Score Dashboard'!$B$1,_coefficients_!$A$7:$A$9,0))</f>
        <v>-0.33842856238872454</v>
      </c>
      <c r="F171">
        <f>(_raw_predictions_!F171*(1-_raw_predictions_!$M171*'Score Dashboard'!$B$2) + 'Score Dashboard'!$B$2*_raw_predictions_!$M171*_coefficients_!F$12- _coefficients_!F$2)/INDEX(_coefficients_!F$7:F$9,MATCH('Score Dashboard'!$B$1,_coefficients_!$A$7:$A$9,0))</f>
        <v>-0.17189480238362911</v>
      </c>
      <c r="G171">
        <f>(_raw_predictions_!G171*(1-_raw_predictions_!$M171*'Score Dashboard'!$B$2) + 'Score Dashboard'!$B$2*_raw_predictions_!$M171*_coefficients_!G$12- _coefficients_!G$2)/INDEX(_coefficients_!G$7:G$9,MATCH('Score Dashboard'!$B$1,_coefficients_!$A$7:$A$9,0))</f>
        <v>-0.65408556394131112</v>
      </c>
      <c r="H171">
        <f>(_coefficients_!H$2 - _raw_predictions_!H171*(1-_raw_predictions_!$M171*'Score Dashboard'!$B$2) - _raw_predictions_!$M171*'Score Dashboard'!$B$2*_coefficients_!H$12)/INDEX(_coefficients_!H$7:H$9,MATCH('Score Dashboard'!$B$1,_coefficients_!$A$7:$A$9,0))</f>
        <v>0.71053127474475575</v>
      </c>
      <c r="I171">
        <f>(1-_raw_predictions_!$M171*'Score Dashboard'!$B$2) * _raw_predictions_!I171/_coefficients_!L$2 * (_raw_predictions_!J171-_coefficients_!I$2)/INDEX(_coefficients_!I$7:I$9,MATCH('Score Dashboard'!$B$1,_coefficients_!$A$7:$A$9,0))</f>
        <v>-0.1880561830676436</v>
      </c>
      <c r="J171">
        <f>(1-_raw_predictions_!$M171*'Score Dashboard'!$B$2) * _raw_predictions_!K171/_coefficients_!M$2 * (_raw_predictions_!L171-_coefficients_!J$2)/INDEX(_coefficients_!J$7:J$9,MATCH('Score Dashboard'!$B$1,_coefficients_!$A$7:$A$9,0))</f>
        <v>1.74019510762214E-2</v>
      </c>
      <c r="K171">
        <f t="shared" si="2"/>
        <v>-2.7537055743411334</v>
      </c>
    </row>
    <row r="172" spans="1:11">
      <c r="A172" t="str">
        <f>_raw_predictions_!A172</f>
        <v>Udonis Haslem</v>
      </c>
      <c r="B172">
        <f>(_raw_predictions_!B172*(1-_raw_predictions_!$M172*'Score Dashboard'!$B$2) + 'Score Dashboard'!$B$2*_raw_predictions_!$M172*_coefficients_!B$12- _coefficients_!B$2)/INDEX(_coefficients_!B$7:B$9,MATCH('Score Dashboard'!$B$1,_coefficients_!$A$7:$A$9,0))</f>
        <v>-0.91996787954260273</v>
      </c>
      <c r="C172">
        <f>(_raw_predictions_!C172*(1-_raw_predictions_!$M172*'Score Dashboard'!$B$2) + 'Score Dashboard'!$B$2*_raw_predictions_!$M172*_coefficients_!C$12- _coefficients_!C$2)/INDEX(_coefficients_!C$7:C$9,MATCH('Score Dashboard'!$B$1,_coefficients_!$A$7:$A$9,0))</f>
        <v>-0.84861531270977542</v>
      </c>
      <c r="D172">
        <f>(_raw_predictions_!D172*(1-_raw_predictions_!$M172*'Score Dashboard'!$B$2) + 'Score Dashboard'!$B$2*_raw_predictions_!$M172*_coefficients_!D$12- _coefficients_!D$2)/INDEX(_coefficients_!D$7:D$9,MATCH('Score Dashboard'!$B$1,_coefficients_!$A$7:$A$9,0))</f>
        <v>-0.78957498752512745</v>
      </c>
      <c r="E172">
        <f>(_raw_predictions_!E172*(1-_raw_predictions_!$M172*'Score Dashboard'!$B$2) + 'Score Dashboard'!$B$2*_raw_predictions_!$M172*_coefficients_!E$12- _coefficients_!E$2)/INDEX(_coefficients_!E$7:E$9,MATCH('Score Dashboard'!$B$1,_coefficients_!$A$7:$A$9,0))</f>
        <v>-0.67996144193497876</v>
      </c>
      <c r="F172">
        <f>(_raw_predictions_!F172*(1-_raw_predictions_!$M172*'Score Dashboard'!$B$2) + 'Score Dashboard'!$B$2*_raw_predictions_!$M172*_coefficients_!F$12- _coefficients_!F$2)/INDEX(_coefficients_!F$7:F$9,MATCH('Score Dashboard'!$B$1,_coefficients_!$A$7:$A$9,0))</f>
        <v>-0.41752428624307303</v>
      </c>
      <c r="G172">
        <f>(_raw_predictions_!G172*(1-_raw_predictions_!$M172*'Score Dashboard'!$B$2) + 'Score Dashboard'!$B$2*_raw_predictions_!$M172*_coefficients_!G$12- _coefficients_!G$2)/INDEX(_coefficients_!G$7:G$9,MATCH('Score Dashboard'!$B$1,_coefficients_!$A$7:$A$9,0))</f>
        <v>-0.61039011341756289</v>
      </c>
      <c r="H172">
        <f>(_coefficients_!H$2 - _raw_predictions_!H172*(1-_raw_predictions_!$M172*'Score Dashboard'!$B$2) - _raw_predictions_!$M172*'Score Dashboard'!$B$2*_coefficients_!H$12)/INDEX(_coefficients_!H$7:H$9,MATCH('Score Dashboard'!$B$1,_coefficients_!$A$7:$A$9,0))</f>
        <v>0.82766845867435102</v>
      </c>
      <c r="I172">
        <f>(1-_raw_predictions_!$M172*'Score Dashboard'!$B$2) * _raw_predictions_!I172/_coefficients_!L$2 * (_raw_predictions_!J172-_coefficients_!I$2)/INDEX(_coefficients_!I$7:I$9,MATCH('Score Dashboard'!$B$1,_coefficients_!$A$7:$A$9,0))</f>
        <v>-5.1321303676531479E-3</v>
      </c>
      <c r="J172">
        <f>(1-_raw_predictions_!$M172*'Score Dashboard'!$B$2) * _raw_predictions_!K172/_coefficients_!M$2 * (_raw_predictions_!L172-_coefficients_!J$2)/INDEX(_coefficients_!J$7:J$9,MATCH('Score Dashboard'!$B$1,_coefficients_!$A$7:$A$9,0))</f>
        <v>-3.3139069629394599E-2</v>
      </c>
      <c r="K172">
        <f t="shared" si="2"/>
        <v>-3.4766367626958172</v>
      </c>
    </row>
    <row r="173" spans="1:11">
      <c r="A173" t="str">
        <f>_raw_predictions_!A173</f>
        <v>Udoka Azubuike</v>
      </c>
      <c r="B173">
        <f>(_raw_predictions_!B173*(1-_raw_predictions_!$M173*'Score Dashboard'!$B$2) + 'Score Dashboard'!$B$2*_raw_predictions_!$M173*_coefficients_!B$12- _coefficients_!B$2)/INDEX(_coefficients_!B$7:B$9,MATCH('Score Dashboard'!$B$1,_coefficients_!$A$7:$A$9,0))</f>
        <v>-0.97770356657656676</v>
      </c>
      <c r="C173">
        <f>(_raw_predictions_!C173*(1-_raw_predictions_!$M173*'Score Dashboard'!$B$2) + 'Score Dashboard'!$B$2*_raw_predictions_!$M173*_coefficients_!C$12- _coefficients_!C$2)/INDEX(_coefficients_!C$7:C$9,MATCH('Score Dashboard'!$B$1,_coefficients_!$A$7:$A$9,0))</f>
        <v>-0.55461846256681058</v>
      </c>
      <c r="D173">
        <f>(_raw_predictions_!D173*(1-_raw_predictions_!$M173*'Score Dashboard'!$B$2) + 'Score Dashboard'!$B$2*_raw_predictions_!$M173*_coefficients_!D$12- _coefficients_!D$2)/INDEX(_coefficients_!D$7:D$9,MATCH('Score Dashboard'!$B$1,_coefficients_!$A$7:$A$9,0))</f>
        <v>-0.88857540183302475</v>
      </c>
      <c r="E173">
        <f>(_raw_predictions_!E173*(1-_raw_predictions_!$M173*'Score Dashboard'!$B$2) + 'Score Dashboard'!$B$2*_raw_predictions_!$M173*_coefficients_!E$12- _coefficients_!E$2)/INDEX(_coefficients_!E$7:E$9,MATCH('Score Dashboard'!$B$1,_coefficients_!$A$7:$A$9,0))</f>
        <v>-0.73482567630908513</v>
      </c>
      <c r="F173">
        <f>(_raw_predictions_!F173*(1-_raw_predictions_!$M173*'Score Dashboard'!$B$2) + 'Score Dashboard'!$B$2*_raw_predictions_!$M173*_coefficients_!F$12- _coefficients_!F$2)/INDEX(_coefficients_!F$7:F$9,MATCH('Score Dashboard'!$B$1,_coefficients_!$A$7:$A$9,0))</f>
        <v>-0.23981280204229638</v>
      </c>
      <c r="G173">
        <f>(_raw_predictions_!G173*(1-_raw_predictions_!$M173*'Score Dashboard'!$B$2) + 'Score Dashboard'!$B$2*_raw_predictions_!$M173*_coefficients_!G$12- _coefficients_!G$2)/INDEX(_coefficients_!G$7:G$9,MATCH('Score Dashboard'!$B$1,_coefficients_!$A$7:$A$9,0))</f>
        <v>-0.85823097117880331</v>
      </c>
      <c r="H173">
        <f>(_coefficients_!H$2 - _raw_predictions_!H173*(1-_raw_predictions_!$M173*'Score Dashboard'!$B$2) - _raw_predictions_!$M173*'Score Dashboard'!$B$2*_coefficients_!H$12)/INDEX(_coefficients_!H$7:H$9,MATCH('Score Dashboard'!$B$1,_coefficients_!$A$7:$A$9,0))</f>
        <v>0.75623854061715723</v>
      </c>
      <c r="I173">
        <f>(1-_raw_predictions_!$M173*'Score Dashboard'!$B$2) * _raw_predictions_!I173/_coefficients_!L$2 * (_raw_predictions_!J173-_coefficients_!I$2)/INDEX(_coefficients_!I$7:I$9,MATCH('Score Dashboard'!$B$1,_coefficients_!$A$7:$A$9,0))</f>
        <v>-0.27128626435717479</v>
      </c>
      <c r="J173">
        <f>(1-_raw_predictions_!$M173*'Score Dashboard'!$B$2) * _raw_predictions_!K173/_coefficients_!M$2 * (_raw_predictions_!L173-_coefficients_!J$2)/INDEX(_coefficients_!J$7:J$9,MATCH('Score Dashboard'!$B$1,_coefficients_!$A$7:$A$9,0))</f>
        <v>0.25632078662426566</v>
      </c>
      <c r="K173">
        <f t="shared" si="2"/>
        <v>-3.5124938176223384</v>
      </c>
    </row>
    <row r="174" spans="1:11">
      <c r="A174" t="str">
        <f>_raw_predictions_!A174</f>
        <v>Willy Hernangomez</v>
      </c>
      <c r="B174">
        <f>(_raw_predictions_!B174*(1-_raw_predictions_!$M174*'Score Dashboard'!$B$2) + 'Score Dashboard'!$B$2*_raw_predictions_!$M174*_coefficients_!B$12- _coefficients_!B$2)/INDEX(_coefficients_!B$7:B$9,MATCH('Score Dashboard'!$B$1,_coefficients_!$A$7:$A$9,0))</f>
        <v>-0.92165598697211371</v>
      </c>
      <c r="C174">
        <f>(_raw_predictions_!C174*(1-_raw_predictions_!$M174*'Score Dashboard'!$B$2) + 'Score Dashboard'!$B$2*_raw_predictions_!$M174*_coefficients_!C$12- _coefficients_!C$2)/INDEX(_coefficients_!C$7:C$9,MATCH('Score Dashboard'!$B$1,_coefficients_!$A$7:$A$9,0))</f>
        <v>-0.58925272516756366</v>
      </c>
      <c r="D174">
        <f>(_raw_predictions_!D174*(1-_raw_predictions_!$M174*'Score Dashboard'!$B$2) + 'Score Dashboard'!$B$2*_raw_predictions_!$M174*_coefficients_!D$12- _coefficients_!D$2)/INDEX(_coefficients_!D$7:D$9,MATCH('Score Dashboard'!$B$1,_coefficients_!$A$7:$A$9,0))</f>
        <v>-0.86950180707298019</v>
      </c>
      <c r="E174">
        <f>(_raw_predictions_!E174*(1-_raw_predictions_!$M174*'Score Dashboard'!$B$2) + 'Score Dashboard'!$B$2*_raw_predictions_!$M174*_coefficients_!E$12- _coefficients_!E$2)/INDEX(_coefficients_!E$7:E$9,MATCH('Score Dashboard'!$B$1,_coefficients_!$A$7:$A$9,0))</f>
        <v>-0.68176957054714493</v>
      </c>
      <c r="F174">
        <f>(_raw_predictions_!F174*(1-_raw_predictions_!$M174*'Score Dashboard'!$B$2) + 'Score Dashboard'!$B$2*_raw_predictions_!$M174*_coefficients_!F$12- _coefficients_!F$2)/INDEX(_coefficients_!F$7:F$9,MATCH('Score Dashboard'!$B$1,_coefficients_!$A$7:$A$9,0))</f>
        <v>-0.46309621809495993</v>
      </c>
      <c r="G174">
        <f>(_raw_predictions_!G174*(1-_raw_predictions_!$M174*'Score Dashboard'!$B$2) + 'Score Dashboard'!$B$2*_raw_predictions_!$M174*_coefficients_!G$12- _coefficients_!G$2)/INDEX(_coefficients_!G$7:G$9,MATCH('Score Dashboard'!$B$1,_coefficients_!$A$7:$A$9,0))</f>
        <v>-0.83919859481250347</v>
      </c>
      <c r="H174">
        <f>(_coefficients_!H$2 - _raw_predictions_!H174*(1-_raw_predictions_!$M174*'Score Dashboard'!$B$2) - _raw_predictions_!$M174*'Score Dashboard'!$B$2*_coefficients_!H$12)/INDEX(_coefficients_!H$7:H$9,MATCH('Score Dashboard'!$B$1,_coefficients_!$A$7:$A$9,0))</f>
        <v>0.67027323426563568</v>
      </c>
      <c r="I174">
        <f>(1-_raw_predictions_!$M174*'Score Dashboard'!$B$2) * _raw_predictions_!I174/_coefficients_!L$2 * (_raw_predictions_!J174-_coefficients_!I$2)/INDEX(_coefficients_!I$7:I$9,MATCH('Score Dashboard'!$B$1,_coefficients_!$A$7:$A$9,0))</f>
        <v>-0.12078997939787048</v>
      </c>
      <c r="J174">
        <f>(1-_raw_predictions_!$M174*'Score Dashboard'!$B$2) * _raw_predictions_!K174/_coefficients_!M$2 * (_raw_predictions_!L174-_coefficients_!J$2)/INDEX(_coefficients_!J$7:J$9,MATCH('Score Dashboard'!$B$1,_coefficients_!$A$7:$A$9,0))</f>
        <v>6.3944779210603167E-2</v>
      </c>
      <c r="K174">
        <f t="shared" si="2"/>
        <v>-3.7510468685888982</v>
      </c>
    </row>
    <row r="175" spans="1:11">
      <c r="A175" t="str">
        <f>_raw_predictions_!A175</f>
        <v>Talen Horton-Tucker</v>
      </c>
      <c r="B175">
        <f>(_raw_predictions_!B175*(1-_raw_predictions_!$M175*'Score Dashboard'!$B$2) + 'Score Dashboard'!$B$2*_raw_predictions_!$M175*_coefficients_!B$12- _coefficients_!B$2)/INDEX(_coefficients_!B$7:B$9,MATCH('Score Dashboard'!$B$1,_coefficients_!$A$7:$A$9,0))</f>
        <v>-0.45543329154485301</v>
      </c>
      <c r="C175">
        <f>(_raw_predictions_!C175*(1-_raw_predictions_!$M175*'Score Dashboard'!$B$2) + 'Score Dashboard'!$B$2*_raw_predictions_!$M175*_coefficients_!C$12- _coefficients_!C$2)/INDEX(_coefficients_!C$7:C$9,MATCH('Score Dashboard'!$B$1,_coefficients_!$A$7:$A$9,0))</f>
        <v>-0.58061120770368002</v>
      </c>
      <c r="D175">
        <f>(_raw_predictions_!D175*(1-_raw_predictions_!$M175*'Score Dashboard'!$B$2) + 'Score Dashboard'!$B$2*_raw_predictions_!$M175*_coefficients_!D$12- _coefficients_!D$2)/INDEX(_coefficients_!D$7:D$9,MATCH('Score Dashboard'!$B$1,_coefficients_!$A$7:$A$9,0))</f>
        <v>1.594594405477532E-2</v>
      </c>
      <c r="E175">
        <f>(_raw_predictions_!E175*(1-_raw_predictions_!$M175*'Score Dashboard'!$B$2) + 'Score Dashboard'!$B$2*_raw_predictions_!$M175*_coefficients_!E$12- _coefficients_!E$2)/INDEX(_coefficients_!E$7:E$9,MATCH('Score Dashboard'!$B$1,_coefficients_!$A$7:$A$9,0))</f>
        <v>-0.18613091990400277</v>
      </c>
      <c r="F175">
        <f>(_raw_predictions_!F175*(1-_raw_predictions_!$M175*'Score Dashboard'!$B$2) + 'Score Dashboard'!$B$2*_raw_predictions_!$M175*_coefficients_!F$12- _coefficients_!F$2)/INDEX(_coefficients_!F$7:F$9,MATCH('Score Dashboard'!$B$1,_coefficients_!$A$7:$A$9,0))</f>
        <v>-0.27809176291299881</v>
      </c>
      <c r="G175">
        <f>(_raw_predictions_!G175*(1-_raw_predictions_!$M175*'Score Dashboard'!$B$2) + 'Score Dashboard'!$B$2*_raw_predictions_!$M175*_coefficients_!G$12- _coefficients_!G$2)/INDEX(_coefficients_!G$7:G$9,MATCH('Score Dashboard'!$B$1,_coefficients_!$A$7:$A$9,0))</f>
        <v>-0.35648489931782651</v>
      </c>
      <c r="H175">
        <f>(_coefficients_!H$2 - _raw_predictions_!H175*(1-_raw_predictions_!$M175*'Score Dashboard'!$B$2) - _raw_predictions_!$M175*'Score Dashboard'!$B$2*_coefficients_!H$12)/INDEX(_coefficients_!H$7:H$9,MATCH('Score Dashboard'!$B$1,_coefficients_!$A$7:$A$9,0))</f>
        <v>-4.5105087477322399E-2</v>
      </c>
      <c r="I175">
        <f>(1-_raw_predictions_!$M175*'Score Dashboard'!$B$2) * _raw_predictions_!I175/_coefficients_!L$2 * (_raw_predictions_!J175-_coefficients_!I$2)/INDEX(_coefficients_!I$7:I$9,MATCH('Score Dashboard'!$B$1,_coefficients_!$A$7:$A$9,0))</f>
        <v>-8.7787886397000484E-2</v>
      </c>
      <c r="J175">
        <f>(1-_raw_predictions_!$M175*'Score Dashboard'!$B$2) * _raw_predictions_!K175/_coefficients_!M$2 * (_raw_predictions_!L175-_coefficients_!J$2)/INDEX(_coefficients_!J$7:J$9,MATCH('Score Dashboard'!$B$1,_coefficients_!$A$7:$A$9,0))</f>
        <v>-0.36499474785905728</v>
      </c>
      <c r="K175">
        <f t="shared" si="2"/>
        <v>-2.3386938590619661</v>
      </c>
    </row>
    <row r="176" spans="1:11">
      <c r="A176" t="str">
        <f>_raw_predictions_!A176</f>
        <v>Taj Gibson</v>
      </c>
      <c r="B176">
        <f>(_raw_predictions_!B176*(1-_raw_predictions_!$M176*'Score Dashboard'!$B$2) + 'Score Dashboard'!$B$2*_raw_predictions_!$M176*_coefficients_!B$12- _coefficients_!B$2)/INDEX(_coefficients_!B$7:B$9,MATCH('Score Dashboard'!$B$1,_coefficients_!$A$7:$A$9,0))</f>
        <v>-1.0956887475179484</v>
      </c>
      <c r="C176">
        <f>(_raw_predictions_!C176*(1-_raw_predictions_!$M176*'Score Dashboard'!$B$2) + 'Score Dashboard'!$B$2*_raw_predictions_!$M176*_coefficients_!C$12- _coefficients_!C$2)/INDEX(_coefficients_!C$7:C$9,MATCH('Score Dashboard'!$B$1,_coefficients_!$A$7:$A$9,0))</f>
        <v>-0.81131690441199888</v>
      </c>
      <c r="D176">
        <f>(_raw_predictions_!D176*(1-_raw_predictions_!$M176*'Score Dashboard'!$B$2) + 'Score Dashboard'!$B$2*_raw_predictions_!$M176*_coefficients_!D$12- _coefficients_!D$2)/INDEX(_coefficients_!D$7:D$9,MATCH('Score Dashboard'!$B$1,_coefficients_!$A$7:$A$9,0))</f>
        <v>-0.87750154759197285</v>
      </c>
      <c r="E176">
        <f>(_raw_predictions_!E176*(1-_raw_predictions_!$M176*'Score Dashboard'!$B$2) + 'Score Dashboard'!$B$2*_raw_predictions_!$M176*_coefficients_!E$12- _coefficients_!E$2)/INDEX(_coefficients_!E$7:E$9,MATCH('Score Dashboard'!$B$1,_coefficients_!$A$7:$A$9,0))</f>
        <v>-0.73233525958461465</v>
      </c>
      <c r="F176">
        <f>(_raw_predictions_!F176*(1-_raw_predictions_!$M176*'Score Dashboard'!$B$2) + 'Score Dashboard'!$B$2*_raw_predictions_!$M176*_coefficients_!F$12- _coefficients_!F$2)/INDEX(_coefficients_!F$7:F$9,MATCH('Score Dashboard'!$B$1,_coefficients_!$A$7:$A$9,0))</f>
        <v>-0.41561804432210392</v>
      </c>
      <c r="G176">
        <f>(_raw_predictions_!G176*(1-_raw_predictions_!$M176*'Score Dashboard'!$B$2) + 'Score Dashboard'!$B$2*_raw_predictions_!$M176*_coefficients_!G$12- _coefficients_!G$2)/INDEX(_coefficients_!G$7:G$9,MATCH('Score Dashboard'!$B$1,_coefficients_!$A$7:$A$9,0))</f>
        <v>-0.74710920270533909</v>
      </c>
      <c r="H176">
        <f>(_coefficients_!H$2 - _raw_predictions_!H176*(1-_raw_predictions_!$M176*'Score Dashboard'!$B$2) - _raw_predictions_!$M176*'Score Dashboard'!$B$2*_coefficients_!H$12)/INDEX(_coefficients_!H$7:H$9,MATCH('Score Dashboard'!$B$1,_coefficients_!$A$7:$A$9,0))</f>
        <v>0.86186449507182983</v>
      </c>
      <c r="I176">
        <f>(1-_raw_predictions_!$M176*'Score Dashboard'!$B$2) * _raw_predictions_!I176/_coefficients_!L$2 * (_raw_predictions_!J176-_coefficients_!I$2)/INDEX(_coefficients_!I$7:I$9,MATCH('Score Dashboard'!$B$1,_coefficients_!$A$7:$A$9,0))</f>
        <v>-3.8206032023995772E-2</v>
      </c>
      <c r="J176">
        <f>(1-_raw_predictions_!$M176*'Score Dashboard'!$B$2) * _raw_predictions_!K176/_coefficients_!M$2 * (_raw_predictions_!L176-_coefficients_!J$2)/INDEX(_coefficients_!J$7:J$9,MATCH('Score Dashboard'!$B$1,_coefficients_!$A$7:$A$9,0))</f>
        <v>2.7779575689578073E-2</v>
      </c>
      <c r="K176">
        <f t="shared" si="2"/>
        <v>-3.8281316673965655</v>
      </c>
    </row>
    <row r="177" spans="1:11">
      <c r="A177" t="str">
        <f>_raw_predictions_!A177</f>
        <v>Robin Lopez</v>
      </c>
      <c r="B177">
        <f>(_raw_predictions_!B177*(1-_raw_predictions_!$M177*'Score Dashboard'!$B$2) + 'Score Dashboard'!$B$2*_raw_predictions_!$M177*_coefficients_!B$12- _coefficients_!B$2)/INDEX(_coefficients_!B$7:B$9,MATCH('Score Dashboard'!$B$1,_coefficients_!$A$7:$A$9,0))</f>
        <v>-1.032356275987109</v>
      </c>
      <c r="C177">
        <f>(_raw_predictions_!C177*(1-_raw_predictions_!$M177*'Score Dashboard'!$B$2) + 'Score Dashboard'!$B$2*_raw_predictions_!$M177*_coefficients_!C$12- _coefficients_!C$2)/INDEX(_coefficients_!C$7:C$9,MATCH('Score Dashboard'!$B$1,_coefficients_!$A$7:$A$9,0))</f>
        <v>-0.864860151447156</v>
      </c>
      <c r="D177">
        <f>(_raw_predictions_!D177*(1-_raw_predictions_!$M177*'Score Dashboard'!$B$2) + 'Score Dashboard'!$B$2*_raw_predictions_!$M177*_coefficients_!D$12- _coefficients_!D$2)/INDEX(_coefficients_!D$7:D$9,MATCH('Score Dashboard'!$B$1,_coefficients_!$A$7:$A$9,0))</f>
        <v>-0.8259308163204403</v>
      </c>
      <c r="E177">
        <f>(_raw_predictions_!E177*(1-_raw_predictions_!$M177*'Score Dashboard'!$B$2) + 'Score Dashboard'!$B$2*_raw_predictions_!$M177*_coefficients_!E$12- _coefficients_!E$2)/INDEX(_coefficients_!E$7:E$9,MATCH('Score Dashboard'!$B$1,_coefficients_!$A$7:$A$9,0))</f>
        <v>-0.74291917726890733</v>
      </c>
      <c r="F177">
        <f>(_raw_predictions_!F177*(1-_raw_predictions_!$M177*'Score Dashboard'!$B$2) + 'Score Dashboard'!$B$2*_raw_predictions_!$M177*_coefficients_!F$12- _coefficients_!F$2)/INDEX(_coefficients_!F$7:F$9,MATCH('Score Dashboard'!$B$1,_coefficients_!$A$7:$A$9,0))</f>
        <v>-0.44513675190935786</v>
      </c>
      <c r="G177">
        <f>(_raw_predictions_!G177*(1-_raw_predictions_!$M177*'Score Dashboard'!$B$2) + 'Score Dashboard'!$B$2*_raw_predictions_!$M177*_coefficients_!G$12- _coefficients_!G$2)/INDEX(_coefficients_!G$7:G$9,MATCH('Score Dashboard'!$B$1,_coefficients_!$A$7:$A$9,0))</f>
        <v>-0.72969875225480452</v>
      </c>
      <c r="H177">
        <f>(_coefficients_!H$2 - _raw_predictions_!H177*(1-_raw_predictions_!$M177*'Score Dashboard'!$B$2) - _raw_predictions_!$M177*'Score Dashboard'!$B$2*_coefficients_!H$12)/INDEX(_coefficients_!H$7:H$9,MATCH('Score Dashboard'!$B$1,_coefficients_!$A$7:$A$9,0))</f>
        <v>0.76441052502897688</v>
      </c>
      <c r="I177">
        <f>(1-_raw_predictions_!$M177*'Score Dashboard'!$B$2) * _raw_predictions_!I177/_coefficients_!L$2 * (_raw_predictions_!J177-_coefficients_!I$2)/INDEX(_coefficients_!I$7:I$9,MATCH('Score Dashboard'!$B$1,_coefficients_!$A$7:$A$9,0))</f>
        <v>-3.6247132005487716E-2</v>
      </c>
      <c r="J177">
        <f>(1-_raw_predictions_!$M177*'Score Dashboard'!$B$2) * _raw_predictions_!K177/_coefficients_!M$2 * (_raw_predictions_!L177-_coefficients_!J$2)/INDEX(_coefficients_!J$7:J$9,MATCH('Score Dashboard'!$B$1,_coefficients_!$A$7:$A$9,0))</f>
        <v>4.5283258113490481E-2</v>
      </c>
      <c r="K177">
        <f t="shared" si="2"/>
        <v>-3.867455274050795</v>
      </c>
    </row>
    <row r="178" spans="1:11">
      <c r="A178" t="str">
        <f>_raw_predictions_!A178</f>
        <v>Robert Covington</v>
      </c>
      <c r="B178">
        <f>(_raw_predictions_!B178*(1-_raw_predictions_!$M178*'Score Dashboard'!$B$2) + 'Score Dashboard'!$B$2*_raw_predictions_!$M178*_coefficients_!B$12- _coefficients_!B$2)/INDEX(_coefficients_!B$7:B$9,MATCH('Score Dashboard'!$B$1,_coefficients_!$A$7:$A$9,0))</f>
        <v>-0.94964112945185197</v>
      </c>
      <c r="C178">
        <f>(_raw_predictions_!C178*(1-_raw_predictions_!$M178*'Score Dashboard'!$B$2) + 'Score Dashboard'!$B$2*_raw_predictions_!$M178*_coefficients_!C$12- _coefficients_!C$2)/INDEX(_coefficients_!C$7:C$9,MATCH('Score Dashboard'!$B$1,_coefficients_!$A$7:$A$9,0))</f>
        <v>-0.70708087330316083</v>
      </c>
      <c r="D178">
        <f>(_raw_predictions_!D178*(1-_raw_predictions_!$M178*'Score Dashboard'!$B$2) + 'Score Dashboard'!$B$2*_raw_predictions_!$M178*_coefficients_!D$12- _coefficients_!D$2)/INDEX(_coefficients_!D$7:D$9,MATCH('Score Dashboard'!$B$1,_coefficients_!$A$7:$A$9,0))</f>
        <v>-0.81511852115385508</v>
      </c>
      <c r="E178">
        <f>(_raw_predictions_!E178*(1-_raw_predictions_!$M178*'Score Dashboard'!$B$2) + 'Score Dashboard'!$B$2*_raw_predictions_!$M178*_coefficients_!E$12- _coefficients_!E$2)/INDEX(_coefficients_!E$7:E$9,MATCH('Score Dashboard'!$B$1,_coefficients_!$A$7:$A$9,0))</f>
        <v>-0.32462806029480623</v>
      </c>
      <c r="F178">
        <f>(_raw_predictions_!F178*(1-_raw_predictions_!$M178*'Score Dashboard'!$B$2) + 'Score Dashboard'!$B$2*_raw_predictions_!$M178*_coefficients_!F$12- _coefficients_!F$2)/INDEX(_coefficients_!F$7:F$9,MATCH('Score Dashboard'!$B$1,_coefficients_!$A$7:$A$9,0))</f>
        <v>-0.20014102243134893</v>
      </c>
      <c r="G178">
        <f>(_raw_predictions_!G178*(1-_raw_predictions_!$M178*'Score Dashboard'!$B$2) + 'Score Dashboard'!$B$2*_raw_predictions_!$M178*_coefficients_!G$12- _coefficients_!G$2)/INDEX(_coefficients_!G$7:G$9,MATCH('Score Dashboard'!$B$1,_coefficients_!$A$7:$A$9,0))</f>
        <v>-0.41758388921954159</v>
      </c>
      <c r="H178">
        <f>(_coefficients_!H$2 - _raw_predictions_!H178*(1-_raw_predictions_!$M178*'Score Dashboard'!$B$2) - _raw_predictions_!$M178*'Score Dashboard'!$B$2*_coefficients_!H$12)/INDEX(_coefficients_!H$7:H$9,MATCH('Score Dashboard'!$B$1,_coefficients_!$A$7:$A$9,0))</f>
        <v>0.83842729487133627</v>
      </c>
      <c r="I178">
        <f>(1-_raw_predictions_!$M178*'Score Dashboard'!$B$2) * _raw_predictions_!I178/_coefficients_!L$2 * (_raw_predictions_!J178-_coefficients_!I$2)/INDEX(_coefficients_!I$7:I$9,MATCH('Score Dashboard'!$B$1,_coefficients_!$A$7:$A$9,0))</f>
        <v>-1.5353310604116845E-2</v>
      </c>
      <c r="J178">
        <f>(1-_raw_predictions_!$M178*'Score Dashboard'!$B$2) * _raw_predictions_!K178/_coefficients_!M$2 * (_raw_predictions_!L178-_coefficients_!J$2)/INDEX(_coefficients_!J$7:J$9,MATCH('Score Dashboard'!$B$1,_coefficients_!$A$7:$A$9,0))</f>
        <v>-0.13305496766702429</v>
      </c>
      <c r="K178">
        <f t="shared" si="2"/>
        <v>-2.7241744792543701</v>
      </c>
    </row>
    <row r="179" spans="1:11">
      <c r="A179" t="str">
        <f>_raw_predictions_!A179</f>
        <v>Richaun Holmes</v>
      </c>
      <c r="B179">
        <f>(_raw_predictions_!B179*(1-_raw_predictions_!$M179*'Score Dashboard'!$B$2) + 'Score Dashboard'!$B$2*_raw_predictions_!$M179*_coefficients_!B$12- _coefficients_!B$2)/INDEX(_coefficients_!B$7:B$9,MATCH('Score Dashboard'!$B$1,_coefficients_!$A$7:$A$9,0))</f>
        <v>-0.9855285913951769</v>
      </c>
      <c r="C179">
        <f>(_raw_predictions_!C179*(1-_raw_predictions_!$M179*'Score Dashboard'!$B$2) + 'Score Dashboard'!$B$2*_raw_predictions_!$M179*_coefficients_!C$12- _coefficients_!C$2)/INDEX(_coefficients_!C$7:C$9,MATCH('Score Dashboard'!$B$1,_coefficients_!$A$7:$A$9,0))</f>
        <v>-0.60431126008653924</v>
      </c>
      <c r="D179">
        <f>(_raw_predictions_!D179*(1-_raw_predictions_!$M179*'Score Dashboard'!$B$2) + 'Score Dashboard'!$B$2*_raw_predictions_!$M179*_coefficients_!D$12- _coefficients_!D$2)/INDEX(_coefficients_!D$7:D$9,MATCH('Score Dashboard'!$B$1,_coefficients_!$A$7:$A$9,0))</f>
        <v>-0.8649108955967264</v>
      </c>
      <c r="E179">
        <f>(_raw_predictions_!E179*(1-_raw_predictions_!$M179*'Score Dashboard'!$B$2) + 'Score Dashboard'!$B$2*_raw_predictions_!$M179*_coefficients_!E$12- _coefficients_!E$2)/INDEX(_coefficients_!E$7:E$9,MATCH('Score Dashboard'!$B$1,_coefficients_!$A$7:$A$9,0))</f>
        <v>-0.76302308829646848</v>
      </c>
      <c r="F179">
        <f>(_raw_predictions_!F179*(1-_raw_predictions_!$M179*'Score Dashboard'!$B$2) + 'Score Dashboard'!$B$2*_raw_predictions_!$M179*_coefficients_!F$12- _coefficients_!F$2)/INDEX(_coefficients_!F$7:F$9,MATCH('Score Dashboard'!$B$1,_coefficients_!$A$7:$A$9,0))</f>
        <v>-0.35256303129434674</v>
      </c>
      <c r="G179">
        <f>(_raw_predictions_!G179*(1-_raw_predictions_!$M179*'Score Dashboard'!$B$2) + 'Score Dashboard'!$B$2*_raw_predictions_!$M179*_coefficients_!G$12- _coefficients_!G$2)/INDEX(_coefficients_!G$7:G$9,MATCH('Score Dashboard'!$B$1,_coefficients_!$A$7:$A$9,0))</f>
        <v>-0.69644683061851953</v>
      </c>
      <c r="H179">
        <f>(_coefficients_!H$2 - _raw_predictions_!H179*(1-_raw_predictions_!$M179*'Score Dashboard'!$B$2) - _raw_predictions_!$M179*'Score Dashboard'!$B$2*_coefficients_!H$12)/INDEX(_coefficients_!H$7:H$9,MATCH('Score Dashboard'!$B$1,_coefficients_!$A$7:$A$9,0))</f>
        <v>0.85426464602517027</v>
      </c>
      <c r="I179">
        <f>(1-_raw_predictions_!$M179*'Score Dashboard'!$B$2) * _raw_predictions_!I179/_coefficients_!L$2 * (_raw_predictions_!J179-_coefficients_!I$2)/INDEX(_coefficients_!I$7:I$9,MATCH('Score Dashboard'!$B$1,_coefficients_!$A$7:$A$9,0))</f>
        <v>-5.5957441943866267E-2</v>
      </c>
      <c r="J179">
        <f>(1-_raw_predictions_!$M179*'Score Dashboard'!$B$2) * _raw_predictions_!K179/_coefficients_!M$2 * (_raw_predictions_!L179-_coefficients_!J$2)/INDEX(_coefficients_!J$7:J$9,MATCH('Score Dashboard'!$B$1,_coefficients_!$A$7:$A$9,0))</f>
        <v>0.13500624803869238</v>
      </c>
      <c r="K179">
        <f t="shared" si="2"/>
        <v>-3.3334702451677805</v>
      </c>
    </row>
    <row r="180" spans="1:11">
      <c r="A180" t="str">
        <f>_raw_predictions_!A180</f>
        <v>Reggie Jackson</v>
      </c>
      <c r="B180">
        <f>(_raw_predictions_!B180*(1-_raw_predictions_!$M180*'Score Dashboard'!$B$2) + 'Score Dashboard'!$B$2*_raw_predictions_!$M180*_coefficients_!B$12- _coefficients_!B$2)/INDEX(_coefficients_!B$7:B$9,MATCH('Score Dashboard'!$B$1,_coefficients_!$A$7:$A$9,0))</f>
        <v>-0.53856944246973082</v>
      </c>
      <c r="C180">
        <f>(_raw_predictions_!C180*(1-_raw_predictions_!$M180*'Score Dashboard'!$B$2) + 'Score Dashboard'!$B$2*_raw_predictions_!$M180*_coefficients_!C$12- _coefficients_!C$2)/INDEX(_coefficients_!C$7:C$9,MATCH('Score Dashboard'!$B$1,_coefficients_!$A$7:$A$9,0))</f>
        <v>-0.82226431686114454</v>
      </c>
      <c r="D180">
        <f>(_raw_predictions_!D180*(1-_raw_predictions_!$M180*'Score Dashboard'!$B$2) + 'Score Dashboard'!$B$2*_raw_predictions_!$M180*_coefficients_!D$12- _coefficients_!D$2)/INDEX(_coefficients_!D$7:D$9,MATCH('Score Dashboard'!$B$1,_coefficients_!$A$7:$A$9,0))</f>
        <v>-0.13876213588686767</v>
      </c>
      <c r="E180">
        <f>(_raw_predictions_!E180*(1-_raw_predictions_!$M180*'Score Dashboard'!$B$2) + 'Score Dashboard'!$B$2*_raw_predictions_!$M180*_coefficients_!E$12- _coefficients_!E$2)/INDEX(_coefficients_!E$7:E$9,MATCH('Score Dashboard'!$B$1,_coefficients_!$A$7:$A$9,0))</f>
        <v>-0.43684380247359161</v>
      </c>
      <c r="F180">
        <f>(_raw_predictions_!F180*(1-_raw_predictions_!$M180*'Score Dashboard'!$B$2) + 'Score Dashboard'!$B$2*_raw_predictions_!$M180*_coefficients_!F$12- _coefficients_!F$2)/INDEX(_coefficients_!F$7:F$9,MATCH('Score Dashboard'!$B$1,_coefficients_!$A$7:$A$9,0))</f>
        <v>-0.63600262789881312</v>
      </c>
      <c r="G180">
        <f>(_raw_predictions_!G180*(1-_raw_predictions_!$M180*'Score Dashboard'!$B$2) + 'Score Dashboard'!$B$2*_raw_predictions_!$M180*_coefficients_!G$12- _coefficients_!G$2)/INDEX(_coefficients_!G$7:G$9,MATCH('Score Dashboard'!$B$1,_coefficients_!$A$7:$A$9,0))</f>
        <v>3.377483941344283E-2</v>
      </c>
      <c r="H180">
        <f>(_coefficients_!H$2 - _raw_predictions_!H180*(1-_raw_predictions_!$M180*'Score Dashboard'!$B$2) - _raw_predictions_!$M180*'Score Dashboard'!$B$2*_coefficients_!H$12)/INDEX(_coefficients_!H$7:H$9,MATCH('Score Dashboard'!$B$1,_coefficients_!$A$7:$A$9,0))</f>
        <v>0.16580287854132233</v>
      </c>
      <c r="I180">
        <f>(1-_raw_predictions_!$M180*'Score Dashboard'!$B$2) * _raw_predictions_!I180/_coefficients_!L$2 * (_raw_predictions_!J180-_coefficients_!I$2)/INDEX(_coefficients_!I$7:I$9,MATCH('Score Dashboard'!$B$1,_coefficients_!$A$7:$A$9,0))</f>
        <v>4.098451105307091E-2</v>
      </c>
      <c r="J180">
        <f>(1-_raw_predictions_!$M180*'Score Dashboard'!$B$2) * _raw_predictions_!K180/_coefficients_!M$2 * (_raw_predictions_!L180-_coefficients_!J$2)/INDEX(_coefficients_!J$7:J$9,MATCH('Score Dashboard'!$B$1,_coefficients_!$A$7:$A$9,0))</f>
        <v>-0.44658728161874656</v>
      </c>
      <c r="K180">
        <f t="shared" si="2"/>
        <v>-2.7784673782010585</v>
      </c>
    </row>
    <row r="181" spans="1:11">
      <c r="A181" t="str">
        <f>_raw_predictions_!A181</f>
        <v>Reggie Bullock</v>
      </c>
      <c r="B181">
        <f>(_raw_predictions_!B181*(1-_raw_predictions_!$M181*'Score Dashboard'!$B$2) + 'Score Dashboard'!$B$2*_raw_predictions_!$M181*_coefficients_!B$12- _coefficients_!B$2)/INDEX(_coefficients_!B$7:B$9,MATCH('Score Dashboard'!$B$1,_coefficients_!$A$7:$A$9,0))</f>
        <v>-0.82989059681892163</v>
      </c>
      <c r="C181">
        <f>(_raw_predictions_!C181*(1-_raw_predictions_!$M181*'Score Dashboard'!$B$2) + 'Score Dashboard'!$B$2*_raw_predictions_!$M181*_coefficients_!C$12- _coefficients_!C$2)/INDEX(_coefficients_!C$7:C$9,MATCH('Score Dashboard'!$B$1,_coefficients_!$A$7:$A$9,0))</f>
        <v>-0.61369280596554054</v>
      </c>
      <c r="D181">
        <f>(_raw_predictions_!D181*(1-_raw_predictions_!$M181*'Score Dashboard'!$B$2) + 'Score Dashboard'!$B$2*_raw_predictions_!$M181*_coefficients_!D$12- _coefficients_!D$2)/INDEX(_coefficients_!D$7:D$9,MATCH('Score Dashboard'!$B$1,_coefficients_!$A$7:$A$9,0))</f>
        <v>-0.69974789719875952</v>
      </c>
      <c r="E181">
        <f>(_raw_predictions_!E181*(1-_raw_predictions_!$M181*'Score Dashboard'!$B$2) + 'Score Dashboard'!$B$2*_raw_predictions_!$M181*_coefficients_!E$12- _coefficients_!E$2)/INDEX(_coefficients_!E$7:E$9,MATCH('Score Dashboard'!$B$1,_coefficients_!$A$7:$A$9,0))</f>
        <v>-0.36523390530734495</v>
      </c>
      <c r="F181">
        <f>(_raw_predictions_!F181*(1-_raw_predictions_!$M181*'Score Dashboard'!$B$2) + 'Score Dashboard'!$B$2*_raw_predictions_!$M181*_coefficients_!F$12- _coefficients_!F$2)/INDEX(_coefficients_!F$7:F$9,MATCH('Score Dashboard'!$B$1,_coefficients_!$A$7:$A$9,0))</f>
        <v>-0.55504484604718307</v>
      </c>
      <c r="G181">
        <f>(_raw_predictions_!G181*(1-_raw_predictions_!$M181*'Score Dashboard'!$B$2) + 'Score Dashboard'!$B$2*_raw_predictions_!$M181*_coefficients_!G$12- _coefficients_!G$2)/INDEX(_coefficients_!G$7:G$9,MATCH('Score Dashboard'!$B$1,_coefficients_!$A$7:$A$9,0))</f>
        <v>-2.1554458976862444E-2</v>
      </c>
      <c r="H181">
        <f>(_coefficients_!H$2 - _raw_predictions_!H181*(1-_raw_predictions_!$M181*'Score Dashboard'!$B$2) - _raw_predictions_!$M181*'Score Dashboard'!$B$2*_coefficients_!H$12)/INDEX(_coefficients_!H$7:H$9,MATCH('Score Dashboard'!$B$1,_coefficients_!$A$7:$A$9,0))</f>
        <v>0.86171854713285712</v>
      </c>
      <c r="I181">
        <f>(1-_raw_predictions_!$M181*'Score Dashboard'!$B$2) * _raw_predictions_!I181/_coefficients_!L$2 * (_raw_predictions_!J181-_coefficients_!I$2)/INDEX(_coefficients_!I$7:I$9,MATCH('Score Dashboard'!$B$1,_coefficients_!$A$7:$A$9,0))</f>
        <v>5.1690804899587042E-3</v>
      </c>
      <c r="J181">
        <f>(1-_raw_predictions_!$M181*'Score Dashboard'!$B$2) * _raw_predictions_!K181/_coefficients_!M$2 * (_raw_predictions_!L181-_coefficients_!J$2)/INDEX(_coefficients_!J$7:J$9,MATCH('Score Dashboard'!$B$1,_coefficients_!$A$7:$A$9,0))</f>
        <v>-0.25134913757249244</v>
      </c>
      <c r="K181">
        <f t="shared" si="2"/>
        <v>-2.4696260202642888</v>
      </c>
    </row>
    <row r="182" spans="1:11">
      <c r="A182" t="str">
        <f>_raw_predictions_!A182</f>
        <v>Raul Neto</v>
      </c>
      <c r="B182">
        <f>(_raw_predictions_!B182*(1-_raw_predictions_!$M182*'Score Dashboard'!$B$2) + 'Score Dashboard'!$B$2*_raw_predictions_!$M182*_coefficients_!B$12- _coefficients_!B$2)/INDEX(_coefficients_!B$7:B$9,MATCH('Score Dashboard'!$B$1,_coefficients_!$A$7:$A$9,0))</f>
        <v>-1.0433632026290314</v>
      </c>
      <c r="C182">
        <f>(_raw_predictions_!C182*(1-_raw_predictions_!$M182*'Score Dashboard'!$B$2) + 'Score Dashboard'!$B$2*_raw_predictions_!$M182*_coefficients_!C$12- _coefficients_!C$2)/INDEX(_coefficients_!C$7:C$9,MATCH('Score Dashboard'!$B$1,_coefficients_!$A$7:$A$9,0))</f>
        <v>-0.95928571951926345</v>
      </c>
      <c r="D182">
        <f>(_raw_predictions_!D182*(1-_raw_predictions_!$M182*'Score Dashboard'!$B$2) + 'Score Dashboard'!$B$2*_raw_predictions_!$M182*_coefficients_!D$12- _coefficients_!D$2)/INDEX(_coefficients_!D$7:D$9,MATCH('Score Dashboard'!$B$1,_coefficients_!$A$7:$A$9,0))</f>
        <v>-0.49022007023133335</v>
      </c>
      <c r="E182">
        <f>(_raw_predictions_!E182*(1-_raw_predictions_!$M182*'Score Dashboard'!$B$2) + 'Score Dashboard'!$B$2*_raw_predictions_!$M182*_coefficients_!E$12- _coefficients_!E$2)/INDEX(_coefficients_!E$7:E$9,MATCH('Score Dashboard'!$B$1,_coefficients_!$A$7:$A$9,0))</f>
        <v>-0.50901182677097667</v>
      </c>
      <c r="F182">
        <f>(_raw_predictions_!F182*(1-_raw_predictions_!$M182*'Score Dashboard'!$B$2) + 'Score Dashboard'!$B$2*_raw_predictions_!$M182*_coefficients_!F$12- _coefficients_!F$2)/INDEX(_coefficients_!F$7:F$9,MATCH('Score Dashboard'!$B$1,_coefficients_!$A$7:$A$9,0))</f>
        <v>-0.63597224696097987</v>
      </c>
      <c r="G182">
        <f>(_raw_predictions_!G182*(1-_raw_predictions_!$M182*'Score Dashboard'!$B$2) + 'Score Dashboard'!$B$2*_raw_predictions_!$M182*_coefficients_!G$12- _coefficients_!G$2)/INDEX(_coefficients_!G$7:G$9,MATCH('Score Dashboard'!$B$1,_coefficients_!$A$7:$A$9,0))</f>
        <v>-0.67529601638668235</v>
      </c>
      <c r="H182">
        <f>(_coefficients_!H$2 - _raw_predictions_!H182*(1-_raw_predictions_!$M182*'Score Dashboard'!$B$2) - _raw_predictions_!$M182*'Score Dashboard'!$B$2*_coefficients_!H$12)/INDEX(_coefficients_!H$7:H$9,MATCH('Score Dashboard'!$B$1,_coefficients_!$A$7:$A$9,0))</f>
        <v>0.76724380539908166</v>
      </c>
      <c r="I182">
        <f>(1-_raw_predictions_!$M182*'Score Dashboard'!$B$2) * _raw_predictions_!I182/_coefficients_!L$2 * (_raw_predictions_!J182-_coefficients_!I$2)/INDEX(_coefficients_!I$7:I$9,MATCH('Score Dashboard'!$B$1,_coefficients_!$A$7:$A$9,0))</f>
        <v>-1.532248551329655E-2</v>
      </c>
      <c r="J182">
        <f>(1-_raw_predictions_!$M182*'Score Dashboard'!$B$2) * _raw_predictions_!K182/_coefficients_!M$2 * (_raw_predictions_!L182-_coefficients_!J$2)/INDEX(_coefficients_!J$7:J$9,MATCH('Score Dashboard'!$B$1,_coefficients_!$A$7:$A$9,0))</f>
        <v>-1.8860855762574296E-3</v>
      </c>
      <c r="K182">
        <f t="shared" si="2"/>
        <v>-3.5631138481887392</v>
      </c>
    </row>
    <row r="183" spans="1:11">
      <c r="A183" t="str">
        <f>_raw_predictions_!A183</f>
        <v>RJ Barrett</v>
      </c>
      <c r="B183">
        <f>(_raw_predictions_!B183*(1-_raw_predictions_!$M183*'Score Dashboard'!$B$2) + 'Score Dashboard'!$B$2*_raw_predictions_!$M183*_coefficients_!B$12- _coefficients_!B$2)/INDEX(_coefficients_!B$7:B$9,MATCH('Score Dashboard'!$B$1,_coefficients_!$A$7:$A$9,0))</f>
        <v>0.42398724128234944</v>
      </c>
      <c r="C183">
        <f>(_raw_predictions_!C183*(1-_raw_predictions_!$M183*'Score Dashboard'!$B$2) + 'Score Dashboard'!$B$2*_raw_predictions_!$M183*_coefficients_!C$12- _coefficients_!C$2)/INDEX(_coefficients_!C$7:C$9,MATCH('Score Dashboard'!$B$1,_coefficients_!$A$7:$A$9,0))</f>
        <v>2.3952336066849367E-2</v>
      </c>
      <c r="D183">
        <f>(_raw_predictions_!D183*(1-_raw_predictions_!$M183*'Score Dashboard'!$B$2) + 'Score Dashboard'!$B$2*_raw_predictions_!$M183*_coefficients_!D$12- _coefficients_!D$2)/INDEX(_coefficients_!D$7:D$9,MATCH('Score Dashboard'!$B$1,_coefficients_!$A$7:$A$9,0))</f>
        <v>-0.14212232760627549</v>
      </c>
      <c r="E183">
        <f>(_raw_predictions_!E183*(1-_raw_predictions_!$M183*'Score Dashboard'!$B$2) + 'Score Dashboard'!$B$2*_raw_predictions_!$M183*_coefficients_!E$12- _coefficients_!E$2)/INDEX(_coefficients_!E$7:E$9,MATCH('Score Dashboard'!$B$1,_coefficients_!$A$7:$A$9,0))</f>
        <v>-0.32466047678502175</v>
      </c>
      <c r="F183">
        <f>(_raw_predictions_!F183*(1-_raw_predictions_!$M183*'Score Dashboard'!$B$2) + 'Score Dashboard'!$B$2*_raw_predictions_!$M183*_coefficients_!F$12- _coefficients_!F$2)/INDEX(_coefficients_!F$7:F$9,MATCH('Score Dashboard'!$B$1,_coefficients_!$A$7:$A$9,0))</f>
        <v>-0.40525745139591035</v>
      </c>
      <c r="G183">
        <f>(_raw_predictions_!G183*(1-_raw_predictions_!$M183*'Score Dashboard'!$B$2) + 'Score Dashboard'!$B$2*_raw_predictions_!$M183*_coefficients_!G$12- _coefficients_!G$2)/INDEX(_coefficients_!G$7:G$9,MATCH('Score Dashboard'!$B$1,_coefficients_!$A$7:$A$9,0))</f>
        <v>0.17238885864417325</v>
      </c>
      <c r="H183">
        <f>(_coefficients_!H$2 - _raw_predictions_!H183*(1-_raw_predictions_!$M183*'Score Dashboard'!$B$2) - _raw_predictions_!$M183*'Score Dashboard'!$B$2*_coefficients_!H$12)/INDEX(_coefficients_!H$7:H$9,MATCH('Score Dashboard'!$B$1,_coefficients_!$A$7:$A$9,0))</f>
        <v>-0.37693722283935238</v>
      </c>
      <c r="I183">
        <f>(1-_raw_predictions_!$M183*'Score Dashboard'!$B$2) * _raw_predictions_!I183/_coefficients_!L$2 * (_raw_predictions_!J183-_coefficients_!I$2)/INDEX(_coefficients_!I$7:I$9,MATCH('Score Dashboard'!$B$1,_coefficients_!$A$7:$A$9,0))</f>
        <v>-0.54994634950772758</v>
      </c>
      <c r="J183">
        <f>(1-_raw_predictions_!$M183*'Score Dashboard'!$B$2) * _raw_predictions_!K183/_coefficients_!M$2 * (_raw_predictions_!L183-_coefficients_!J$2)/INDEX(_coefficients_!J$7:J$9,MATCH('Score Dashboard'!$B$1,_coefficients_!$A$7:$A$9,0))</f>
        <v>-0.46490402049740703</v>
      </c>
      <c r="K183">
        <f t="shared" si="2"/>
        <v>-1.6434994126383224</v>
      </c>
    </row>
    <row r="184" spans="1:11">
      <c r="A184" t="str">
        <f>_raw_predictions_!A184</f>
        <v>R.J. Hampton</v>
      </c>
      <c r="B184">
        <f>(_raw_predictions_!B184*(1-_raw_predictions_!$M184*'Score Dashboard'!$B$2) + 'Score Dashboard'!$B$2*_raw_predictions_!$M184*_coefficients_!B$12- _coefficients_!B$2)/INDEX(_coefficients_!B$7:B$9,MATCH('Score Dashboard'!$B$1,_coefficients_!$A$7:$A$9,0))</f>
        <v>-0.80315078026312337</v>
      </c>
      <c r="C184">
        <f>(_raw_predictions_!C184*(1-_raw_predictions_!$M184*'Score Dashboard'!$B$2) + 'Score Dashboard'!$B$2*_raw_predictions_!$M184*_coefficients_!C$12- _coefficients_!C$2)/INDEX(_coefficients_!C$7:C$9,MATCH('Score Dashboard'!$B$1,_coefficients_!$A$7:$A$9,0))</f>
        <v>-0.805144567333829</v>
      </c>
      <c r="D184">
        <f>(_raw_predictions_!D184*(1-_raw_predictions_!$M184*'Score Dashboard'!$B$2) + 'Score Dashboard'!$B$2*_raw_predictions_!$M184*_coefficients_!D$12- _coefficients_!D$2)/INDEX(_coefficients_!D$7:D$9,MATCH('Score Dashboard'!$B$1,_coefficients_!$A$7:$A$9,0))</f>
        <v>-0.50101340614194301</v>
      </c>
      <c r="E184">
        <f>(_raw_predictions_!E184*(1-_raw_predictions_!$M184*'Score Dashboard'!$B$2) + 'Score Dashboard'!$B$2*_raw_predictions_!$M184*_coefficients_!E$12- _coefficients_!E$2)/INDEX(_coefficients_!E$7:E$9,MATCH('Score Dashboard'!$B$1,_coefficients_!$A$7:$A$9,0))</f>
        <v>-0.36846268715686942</v>
      </c>
      <c r="F184">
        <f>(_raw_predictions_!F184*(1-_raw_predictions_!$M184*'Score Dashboard'!$B$2) + 'Score Dashboard'!$B$2*_raw_predictions_!$M184*_coefficients_!F$12- _coefficients_!F$2)/INDEX(_coefficients_!F$7:F$9,MATCH('Score Dashboard'!$B$1,_coefficients_!$A$7:$A$9,0))</f>
        <v>-0.51348833560150675</v>
      </c>
      <c r="G184">
        <f>(_raw_predictions_!G184*(1-_raw_predictions_!$M184*'Score Dashboard'!$B$2) + 'Score Dashboard'!$B$2*_raw_predictions_!$M184*_coefficients_!G$12- _coefficients_!G$2)/INDEX(_coefficients_!G$7:G$9,MATCH('Score Dashboard'!$B$1,_coefficients_!$A$7:$A$9,0))</f>
        <v>-0.41474865364425412</v>
      </c>
      <c r="H184">
        <f>(_coefficients_!H$2 - _raw_predictions_!H184*(1-_raw_predictions_!$M184*'Score Dashboard'!$B$2) - _raw_predictions_!$M184*'Score Dashboard'!$B$2*_coefficients_!H$12)/INDEX(_coefficients_!H$7:H$9,MATCH('Score Dashboard'!$B$1,_coefficients_!$A$7:$A$9,0))</f>
        <v>0.46215627426938893</v>
      </c>
      <c r="I184">
        <f>(1-_raw_predictions_!$M184*'Score Dashboard'!$B$2) * _raw_predictions_!I184/_coefficients_!L$2 * (_raw_predictions_!J184-_coefficients_!I$2)/INDEX(_coefficients_!I$7:I$9,MATCH('Score Dashboard'!$B$1,_coefficients_!$A$7:$A$9,0))</f>
        <v>-8.2111573081754569E-2</v>
      </c>
      <c r="J184">
        <f>(1-_raw_predictions_!$M184*'Score Dashboard'!$B$2) * _raw_predictions_!K184/_coefficients_!M$2 * (_raw_predictions_!L184-_coefficients_!J$2)/INDEX(_coefficients_!J$7:J$9,MATCH('Score Dashboard'!$B$1,_coefficients_!$A$7:$A$9,0))</f>
        <v>-0.19347594384237932</v>
      </c>
      <c r="K184">
        <f t="shared" si="2"/>
        <v>-3.2194396727962706</v>
      </c>
    </row>
    <row r="185" spans="1:11">
      <c r="A185" t="str">
        <f>_raw_predictions_!A185</f>
        <v>Quentin Grimes</v>
      </c>
      <c r="B185">
        <f>(_raw_predictions_!B185*(1-_raw_predictions_!$M185*'Score Dashboard'!$B$2) + 'Score Dashboard'!$B$2*_raw_predictions_!$M185*_coefficients_!B$12- _coefficients_!B$2)/INDEX(_coefficients_!B$7:B$9,MATCH('Score Dashboard'!$B$1,_coefficients_!$A$7:$A$9,0))</f>
        <v>-0.28557638327264717</v>
      </c>
      <c r="C185">
        <f>(_raw_predictions_!C185*(1-_raw_predictions_!$M185*'Score Dashboard'!$B$2) + 'Score Dashboard'!$B$2*_raw_predictions_!$M185*_coefficients_!C$12- _coefficients_!C$2)/INDEX(_coefficients_!C$7:C$9,MATCH('Score Dashboard'!$B$1,_coefficients_!$A$7:$A$9,0))</f>
        <v>-0.47614660393526698</v>
      </c>
      <c r="D185">
        <f>(_raw_predictions_!D185*(1-_raw_predictions_!$M185*'Score Dashboard'!$B$2) + 'Score Dashboard'!$B$2*_raw_predictions_!$M185*_coefficients_!D$12- _coefficients_!D$2)/INDEX(_coefficients_!D$7:D$9,MATCH('Score Dashboard'!$B$1,_coefficients_!$A$7:$A$9,0))</f>
        <v>-0.3501802664744243</v>
      </c>
      <c r="E185">
        <f>(_raw_predictions_!E185*(1-_raw_predictions_!$M185*'Score Dashboard'!$B$2) + 'Score Dashboard'!$B$2*_raw_predictions_!$M185*_coefficients_!E$12- _coefficients_!E$2)/INDEX(_coefficients_!E$7:E$9,MATCH('Score Dashboard'!$B$1,_coefficients_!$A$7:$A$9,0))</f>
        <v>-6.9960574716393123E-2</v>
      </c>
      <c r="F185">
        <f>(_raw_predictions_!F185*(1-_raw_predictions_!$M185*'Score Dashboard'!$B$2) + 'Score Dashboard'!$B$2*_raw_predictions_!$M185*_coefficients_!F$12- _coefficients_!F$2)/INDEX(_coefficients_!F$7:F$9,MATCH('Score Dashboard'!$B$1,_coefficients_!$A$7:$A$9,0))</f>
        <v>-0.3041726258765618</v>
      </c>
      <c r="G185">
        <f>(_raw_predictions_!G185*(1-_raw_predictions_!$M185*'Score Dashboard'!$B$2) + 'Score Dashboard'!$B$2*_raw_predictions_!$M185*_coefficients_!G$12- _coefficients_!G$2)/INDEX(_coefficients_!G$7:G$9,MATCH('Score Dashboard'!$B$1,_coefficients_!$A$7:$A$9,0))</f>
        <v>0.32280301613831475</v>
      </c>
      <c r="H185">
        <f>(_coefficients_!H$2 - _raw_predictions_!H185*(1-_raw_predictions_!$M185*'Score Dashboard'!$B$2) - _raw_predictions_!$M185*'Score Dashboard'!$B$2*_coefficients_!H$12)/INDEX(_coefficients_!H$7:H$9,MATCH('Score Dashboard'!$B$1,_coefficients_!$A$7:$A$9,0))</f>
        <v>0.36998323257854621</v>
      </c>
      <c r="I185">
        <f>(1-_raw_predictions_!$M185*'Score Dashboard'!$B$2) * _raw_predictions_!I185/_coefficients_!L$2 * (_raw_predictions_!J185-_coefficients_!I$2)/INDEX(_coefficients_!I$7:I$9,MATCH('Score Dashboard'!$B$1,_coefficients_!$A$7:$A$9,0))</f>
        <v>1.7036110145027865E-2</v>
      </c>
      <c r="J185">
        <f>(1-_raw_predictions_!$M185*'Score Dashboard'!$B$2) * _raw_predictions_!K185/_coefficients_!M$2 * (_raw_predictions_!L185-_coefficients_!J$2)/INDEX(_coefficients_!J$7:J$9,MATCH('Score Dashboard'!$B$1,_coefficients_!$A$7:$A$9,0))</f>
        <v>-0.29461571565589229</v>
      </c>
      <c r="K185">
        <f t="shared" si="2"/>
        <v>-1.0708298110692969</v>
      </c>
    </row>
    <row r="186" spans="1:11">
      <c r="A186" t="str">
        <f>_raw_predictions_!A186</f>
        <v>Precious Achiuwa</v>
      </c>
      <c r="B186">
        <f>(_raw_predictions_!B186*(1-_raw_predictions_!$M186*'Score Dashboard'!$B$2) + 'Score Dashboard'!$B$2*_raw_predictions_!$M186*_coefficients_!B$12- _coefficients_!B$2)/INDEX(_coefficients_!B$7:B$9,MATCH('Score Dashboard'!$B$1,_coefficients_!$A$7:$A$9,0))</f>
        <v>-0.52517158511843498</v>
      </c>
      <c r="C186">
        <f>(_raw_predictions_!C186*(1-_raw_predictions_!$M186*'Score Dashboard'!$B$2) + 'Score Dashboard'!$B$2*_raw_predictions_!$M186*_coefficients_!C$12- _coefficients_!C$2)/INDEX(_coefficients_!C$7:C$9,MATCH('Score Dashboard'!$B$1,_coefficients_!$A$7:$A$9,0))</f>
        <v>9.3018446698303267E-2</v>
      </c>
      <c r="D186">
        <f>(_raw_predictions_!D186*(1-_raw_predictions_!$M186*'Score Dashboard'!$B$2) + 'Score Dashboard'!$B$2*_raw_predictions_!$M186*_coefficients_!D$12- _coefficients_!D$2)/INDEX(_coefficients_!D$7:D$9,MATCH('Score Dashboard'!$B$1,_coefficients_!$A$7:$A$9,0))</f>
        <v>-0.77141426084337072</v>
      </c>
      <c r="E186">
        <f>(_raw_predictions_!E186*(1-_raw_predictions_!$M186*'Score Dashboard'!$B$2) + 'Score Dashboard'!$B$2*_raw_predictions_!$M186*_coefficients_!E$12- _coefficients_!E$2)/INDEX(_coefficients_!E$7:E$9,MATCH('Score Dashboard'!$B$1,_coefficients_!$A$7:$A$9,0))</f>
        <v>-0.40335087208176917</v>
      </c>
      <c r="F186">
        <f>(_raw_predictions_!F186*(1-_raw_predictions_!$M186*'Score Dashboard'!$B$2) + 'Score Dashboard'!$B$2*_raw_predictions_!$M186*_coefficients_!F$12- _coefficients_!F$2)/INDEX(_coefficients_!F$7:F$9,MATCH('Score Dashboard'!$B$1,_coefficients_!$A$7:$A$9,0))</f>
        <v>-5.7815133265123206E-2</v>
      </c>
      <c r="G186">
        <f>(_raw_predictions_!G186*(1-_raw_predictions_!$M186*'Score Dashboard'!$B$2) + 'Score Dashboard'!$B$2*_raw_predictions_!$M186*_coefficients_!G$12- _coefficients_!G$2)/INDEX(_coefficients_!G$7:G$9,MATCH('Score Dashboard'!$B$1,_coefficients_!$A$7:$A$9,0))</f>
        <v>-0.56391270475863331</v>
      </c>
      <c r="H186">
        <f>(_coefficients_!H$2 - _raw_predictions_!H186*(1-_raw_predictions_!$M186*'Score Dashboard'!$B$2) - _raw_predictions_!$M186*'Score Dashboard'!$B$2*_coefficients_!H$12)/INDEX(_coefficients_!H$7:H$9,MATCH('Score Dashboard'!$B$1,_coefficients_!$A$7:$A$9,0))</f>
        <v>0.4882754228056877</v>
      </c>
      <c r="I186">
        <f>(1-_raw_predictions_!$M186*'Score Dashboard'!$B$2) * _raw_predictions_!I186/_coefficients_!L$2 * (_raw_predictions_!J186-_coefficients_!I$2)/INDEX(_coefficients_!I$7:I$9,MATCH('Score Dashboard'!$B$1,_coefficients_!$A$7:$A$9,0))</f>
        <v>-0.28814006809527903</v>
      </c>
      <c r="J186">
        <f>(1-_raw_predictions_!$M186*'Score Dashboard'!$B$2) * _raw_predictions_!K186/_coefficients_!M$2 * (_raw_predictions_!L186-_coefficients_!J$2)/INDEX(_coefficients_!J$7:J$9,MATCH('Score Dashboard'!$B$1,_coefficients_!$A$7:$A$9,0))</f>
        <v>6.0368804669633271E-2</v>
      </c>
      <c r="K186">
        <f t="shared" si="2"/>
        <v>-1.9681419499889861</v>
      </c>
    </row>
    <row r="187" spans="1:11">
      <c r="A187" t="str">
        <f>_raw_predictions_!A187</f>
        <v>Rodney McGruder</v>
      </c>
      <c r="B187">
        <f>(_raw_predictions_!B187*(1-_raw_predictions_!$M187*'Score Dashboard'!$B$2) + 'Score Dashboard'!$B$2*_raw_predictions_!$M187*_coefficients_!B$12- _coefficients_!B$2)/INDEX(_coefficients_!B$7:B$9,MATCH('Score Dashboard'!$B$1,_coefficients_!$A$7:$A$9,0))</f>
        <v>-0.97359470491851929</v>
      </c>
      <c r="C187">
        <f>(_raw_predictions_!C187*(1-_raw_predictions_!$M187*'Score Dashboard'!$B$2) + 'Score Dashboard'!$B$2*_raw_predictions_!$M187*_coefficients_!C$12- _coefficients_!C$2)/INDEX(_coefficients_!C$7:C$9,MATCH('Score Dashboard'!$B$1,_coefficients_!$A$7:$A$9,0))</f>
        <v>-0.91377815953698893</v>
      </c>
      <c r="D187">
        <f>(_raw_predictions_!D187*(1-_raw_predictions_!$M187*'Score Dashboard'!$B$2) + 'Score Dashboard'!$B$2*_raw_predictions_!$M187*_coefficients_!D$12- _coefficients_!D$2)/INDEX(_coefficients_!D$7:D$9,MATCH('Score Dashboard'!$B$1,_coefficients_!$A$7:$A$9,0))</f>
        <v>-0.79314483919905954</v>
      </c>
      <c r="E187">
        <f>(_raw_predictions_!E187*(1-_raw_predictions_!$M187*'Score Dashboard'!$B$2) + 'Score Dashboard'!$B$2*_raw_predictions_!$M187*_coefficients_!E$12- _coefficients_!E$2)/INDEX(_coefficients_!E$7:E$9,MATCH('Score Dashboard'!$B$1,_coefficients_!$A$7:$A$9,0))</f>
        <v>-0.62453621893709532</v>
      </c>
      <c r="F187">
        <f>(_raw_predictions_!F187*(1-_raw_predictions_!$M187*'Score Dashboard'!$B$2) + 'Score Dashboard'!$B$2*_raw_predictions_!$M187*_coefficients_!F$12- _coefficients_!F$2)/INDEX(_coefficients_!F$7:F$9,MATCH('Score Dashboard'!$B$1,_coefficients_!$A$7:$A$9,0))</f>
        <v>-0.61227518770392841</v>
      </c>
      <c r="G187">
        <f>(_raw_predictions_!G187*(1-_raw_predictions_!$M187*'Score Dashboard'!$B$2) + 'Score Dashboard'!$B$2*_raw_predictions_!$M187*_coefficients_!G$12- _coefficients_!G$2)/INDEX(_coefficients_!G$7:G$9,MATCH('Score Dashboard'!$B$1,_coefficients_!$A$7:$A$9,0))</f>
        <v>-0.3956828786868401</v>
      </c>
      <c r="H187">
        <f>(_coefficients_!H$2 - _raw_predictions_!H187*(1-_raw_predictions_!$M187*'Score Dashboard'!$B$2) - _raw_predictions_!$M187*'Score Dashboard'!$B$2*_coefficients_!H$12)/INDEX(_coefficients_!H$7:H$9,MATCH('Score Dashboard'!$B$1,_coefficients_!$A$7:$A$9,0))</f>
        <v>0.86030318718283616</v>
      </c>
      <c r="I187">
        <f>(1-_raw_predictions_!$M187*'Score Dashboard'!$B$2) * _raw_predictions_!I187/_coefficients_!L$2 * (_raw_predictions_!J187-_coefficients_!I$2)/INDEX(_coefficients_!I$7:I$9,MATCH('Score Dashboard'!$B$1,_coefficients_!$A$7:$A$9,0))</f>
        <v>-2.2140064308799234E-2</v>
      </c>
      <c r="J187">
        <f>(1-_raw_predictions_!$M187*'Score Dashboard'!$B$2) * _raw_predictions_!K187/_coefficients_!M$2 * (_raw_predictions_!L187-_coefficients_!J$2)/INDEX(_coefficients_!J$7:J$9,MATCH('Score Dashboard'!$B$1,_coefficients_!$A$7:$A$9,0))</f>
        <v>-0.1033979774008912</v>
      </c>
      <c r="K187">
        <f t="shared" si="2"/>
        <v>-3.5782468435092856</v>
      </c>
    </row>
    <row r="188" spans="1:11">
      <c r="A188" t="str">
        <f>_raw_predictions_!A188</f>
        <v>Peyton Watson</v>
      </c>
      <c r="B188">
        <f>(_raw_predictions_!B188*(1-_raw_predictions_!$M188*'Score Dashboard'!$B$2) + 'Score Dashboard'!$B$2*_raw_predictions_!$M188*_coefficients_!B$12- _coefficients_!B$2)/INDEX(_coefficients_!B$7:B$9,MATCH('Score Dashboard'!$B$1,_coefficients_!$A$7:$A$9,0))</f>
        <v>-0.89925811079730855</v>
      </c>
      <c r="C188">
        <f>(_raw_predictions_!C188*(1-_raw_predictions_!$M188*'Score Dashboard'!$B$2) + 'Score Dashboard'!$B$2*_raw_predictions_!$M188*_coefficients_!C$12- _coefficients_!C$2)/INDEX(_coefficients_!C$7:C$9,MATCH('Score Dashboard'!$B$1,_coefficients_!$A$7:$A$9,0))</f>
        <v>-0.74212110337280568</v>
      </c>
      <c r="D188">
        <f>(_raw_predictions_!D188*(1-_raw_predictions_!$M188*'Score Dashboard'!$B$2) + 'Score Dashboard'!$B$2*_raw_predictions_!$M188*_coefficients_!D$12- _coefficients_!D$2)/INDEX(_coefficients_!D$7:D$9,MATCH('Score Dashboard'!$B$1,_coefficients_!$A$7:$A$9,0))</f>
        <v>-0.78630942260728132</v>
      </c>
      <c r="E188">
        <f>(_raw_predictions_!E188*(1-_raw_predictions_!$M188*'Score Dashboard'!$B$2) + 'Score Dashboard'!$B$2*_raw_predictions_!$M188*_coefficients_!E$12- _coefficients_!E$2)/INDEX(_coefficients_!E$7:E$9,MATCH('Score Dashboard'!$B$1,_coefficients_!$A$7:$A$9,0))</f>
        <v>-0.61886949132134605</v>
      </c>
      <c r="F188">
        <f>(_raw_predictions_!F188*(1-_raw_predictions_!$M188*'Score Dashboard'!$B$2) + 'Score Dashboard'!$B$2*_raw_predictions_!$M188*_coefficients_!F$12- _coefficients_!F$2)/INDEX(_coefficients_!F$7:F$9,MATCH('Score Dashboard'!$B$1,_coefficients_!$A$7:$A$9,0))</f>
        <v>-0.26682791625453722</v>
      </c>
      <c r="G188">
        <f>(_raw_predictions_!G188*(1-_raw_predictions_!$M188*'Score Dashboard'!$B$2) + 'Score Dashboard'!$B$2*_raw_predictions_!$M188*_coefficients_!G$12- _coefficients_!G$2)/INDEX(_coefficients_!G$7:G$9,MATCH('Score Dashboard'!$B$1,_coefficients_!$A$7:$A$9,0))</f>
        <v>-0.61285896821684094</v>
      </c>
      <c r="H188">
        <f>(_coefficients_!H$2 - _raw_predictions_!H188*(1-_raw_predictions_!$M188*'Score Dashboard'!$B$2) - _raw_predictions_!$M188*'Score Dashboard'!$B$2*_coefficients_!H$12)/INDEX(_coefficients_!H$7:H$9,MATCH('Score Dashboard'!$B$1,_coefficients_!$A$7:$A$9,0))</f>
        <v>0.74328770761492235</v>
      </c>
      <c r="I188">
        <f>(1-_raw_predictions_!$M188*'Score Dashboard'!$B$2) * _raw_predictions_!I188/_coefficients_!L$2 * (_raw_predictions_!J188-_coefficients_!I$2)/INDEX(_coefficients_!I$7:I$9,MATCH('Score Dashboard'!$B$1,_coefficients_!$A$7:$A$9,0))</f>
        <v>-7.0730321723365908E-2</v>
      </c>
      <c r="J188">
        <f>(1-_raw_predictions_!$M188*'Score Dashboard'!$B$2) * _raw_predictions_!K188/_coefficients_!M$2 * (_raw_predictions_!L188-_coefficients_!J$2)/INDEX(_coefficients_!J$7:J$9,MATCH('Score Dashboard'!$B$1,_coefficients_!$A$7:$A$9,0))</f>
        <v>-2.1330952086767264E-2</v>
      </c>
      <c r="K188">
        <f t="shared" si="2"/>
        <v>-3.2750185787653305</v>
      </c>
    </row>
    <row r="189" spans="1:11">
      <c r="A189" t="str">
        <f>_raw_predictions_!A189</f>
        <v>Paul Reed</v>
      </c>
      <c r="B189">
        <f>(_raw_predictions_!B189*(1-_raw_predictions_!$M189*'Score Dashboard'!$B$2) + 'Score Dashboard'!$B$2*_raw_predictions_!$M189*_coefficients_!B$12- _coefficients_!B$2)/INDEX(_coefficients_!B$7:B$9,MATCH('Score Dashboard'!$B$1,_coefficients_!$A$7:$A$9,0))</f>
        <v>-1.0081841965168559</v>
      </c>
      <c r="C189">
        <f>(_raw_predictions_!C189*(1-_raw_predictions_!$M189*'Score Dashboard'!$B$2) + 'Score Dashboard'!$B$2*_raw_predictions_!$M189*_coefficients_!C$12- _coefficients_!C$2)/INDEX(_coefficients_!C$7:C$9,MATCH('Score Dashboard'!$B$1,_coefficients_!$A$7:$A$9,0))</f>
        <v>-0.36326093986610408</v>
      </c>
      <c r="D189">
        <f>(_raw_predictions_!D189*(1-_raw_predictions_!$M189*'Score Dashboard'!$B$2) + 'Score Dashboard'!$B$2*_raw_predictions_!$M189*_coefficients_!D$12- _coefficients_!D$2)/INDEX(_coefficients_!D$7:D$9,MATCH('Score Dashboard'!$B$1,_coefficients_!$A$7:$A$9,0))</f>
        <v>-0.93795537902544057</v>
      </c>
      <c r="E189">
        <f>(_raw_predictions_!E189*(1-_raw_predictions_!$M189*'Score Dashboard'!$B$2) + 'Score Dashboard'!$B$2*_raw_predictions_!$M189*_coefficients_!E$12- _coefficients_!E$2)/INDEX(_coefficients_!E$7:E$9,MATCH('Score Dashboard'!$B$1,_coefficients_!$A$7:$A$9,0))</f>
        <v>-0.31540645844172616</v>
      </c>
      <c r="F189">
        <f>(_raw_predictions_!F189*(1-_raw_predictions_!$M189*'Score Dashboard'!$B$2) + 'Score Dashboard'!$B$2*_raw_predictions_!$M189*_coefficients_!F$12- _coefficients_!F$2)/INDEX(_coefficients_!F$7:F$9,MATCH('Score Dashboard'!$B$1,_coefficients_!$A$7:$A$9,0))</f>
        <v>4.5452106500972908E-2</v>
      </c>
      <c r="G189">
        <f>(_raw_predictions_!G189*(1-_raw_predictions_!$M189*'Score Dashboard'!$B$2) + 'Score Dashboard'!$B$2*_raw_predictions_!$M189*_coefficients_!G$12- _coefficients_!G$2)/INDEX(_coefficients_!G$7:G$9,MATCH('Score Dashboard'!$B$1,_coefficients_!$A$7:$A$9,0))</f>
        <v>-0.9229099530472028</v>
      </c>
      <c r="H189">
        <f>(_coefficients_!H$2 - _raw_predictions_!H189*(1-_raw_predictions_!$M189*'Score Dashboard'!$B$2) - _raw_predictions_!$M189*'Score Dashboard'!$B$2*_coefficients_!H$12)/INDEX(_coefficients_!H$7:H$9,MATCH('Score Dashboard'!$B$1,_coefficients_!$A$7:$A$9,0))</f>
        <v>0.73429767072604424</v>
      </c>
      <c r="I189">
        <f>(1-_raw_predictions_!$M189*'Score Dashboard'!$B$2) * _raw_predictions_!I189/_coefficients_!L$2 * (_raw_predictions_!J189-_coefficients_!I$2)/INDEX(_coefficients_!I$7:I$9,MATCH('Score Dashboard'!$B$1,_coefficients_!$A$7:$A$9,0))</f>
        <v>-0.18669330692874075</v>
      </c>
      <c r="J189">
        <f>(1-_raw_predictions_!$M189*'Score Dashboard'!$B$2) * _raw_predictions_!K189/_coefficients_!M$2 * (_raw_predictions_!L189-_coefficients_!J$2)/INDEX(_coefficients_!J$7:J$9,MATCH('Score Dashboard'!$B$1,_coefficients_!$A$7:$A$9,0))</f>
        <v>0.22571717564824914</v>
      </c>
      <c r="K189">
        <f t="shared" si="2"/>
        <v>-2.7289432809508036</v>
      </c>
    </row>
    <row r="190" spans="1:11">
      <c r="A190" t="str">
        <f>_raw_predictions_!A190</f>
        <v>Paul George</v>
      </c>
      <c r="B190">
        <f>(_raw_predictions_!B190*(1-_raw_predictions_!$M190*'Score Dashboard'!$B$2) + 'Score Dashboard'!$B$2*_raw_predictions_!$M190*_coefficients_!B$12- _coefficients_!B$2)/INDEX(_coefficients_!B$7:B$9,MATCH('Score Dashboard'!$B$1,_coefficients_!$A$7:$A$9,0))</f>
        <v>0.48721798297285324</v>
      </c>
      <c r="C190">
        <f>(_raw_predictions_!C190*(1-_raw_predictions_!$M190*'Score Dashboard'!$B$2) + 'Score Dashboard'!$B$2*_raw_predictions_!$M190*_coefficients_!C$12- _coefficients_!C$2)/INDEX(_coefficients_!C$7:C$9,MATCH('Score Dashboard'!$B$1,_coefficients_!$A$7:$A$9,0))</f>
        <v>-1.3655542805718352E-3</v>
      </c>
      <c r="D190">
        <f>(_raw_predictions_!D190*(1-_raw_predictions_!$M190*'Score Dashboard'!$B$2) + 'Score Dashboard'!$B$2*_raw_predictions_!$M190*_coefficients_!D$12- _coefficients_!D$2)/INDEX(_coefficients_!D$7:D$9,MATCH('Score Dashboard'!$B$1,_coefficients_!$A$7:$A$9,0))</f>
        <v>0.32199049987328082</v>
      </c>
      <c r="E190">
        <f>(_raw_predictions_!E190*(1-_raw_predictions_!$M190*'Score Dashboard'!$B$2) + 'Score Dashboard'!$B$2*_raw_predictions_!$M190*_coefficients_!E$12- _coefficients_!E$2)/INDEX(_coefficients_!E$7:E$9,MATCH('Score Dashboard'!$B$1,_coefficients_!$A$7:$A$9,0))</f>
        <v>0.43358863016822469</v>
      </c>
      <c r="F190">
        <f>(_raw_predictions_!F190*(1-_raw_predictions_!$M190*'Score Dashboard'!$B$2) + 'Score Dashboard'!$B$2*_raw_predictions_!$M190*_coefficients_!F$12- _coefficients_!F$2)/INDEX(_coefficients_!F$7:F$9,MATCH('Score Dashboard'!$B$1,_coefficients_!$A$7:$A$9,0))</f>
        <v>-0.35955109729245305</v>
      </c>
      <c r="G190">
        <f>(_raw_predictions_!G190*(1-_raw_predictions_!$M190*'Score Dashboard'!$B$2) + 'Score Dashboard'!$B$2*_raw_predictions_!$M190*_coefficients_!G$12- _coefficients_!G$2)/INDEX(_coefficients_!G$7:G$9,MATCH('Score Dashboard'!$B$1,_coefficients_!$A$7:$A$9,0))</f>
        <v>0.72364113904314264</v>
      </c>
      <c r="H190">
        <f>(_coefficients_!H$2 - _raw_predictions_!H190*(1-_raw_predictions_!$M190*'Score Dashboard'!$B$2) - _raw_predictions_!$M190*'Score Dashboard'!$B$2*_coefficients_!H$12)/INDEX(_coefficients_!H$7:H$9,MATCH('Score Dashboard'!$B$1,_coefficients_!$A$7:$A$9,0))</f>
        <v>-0.66341633781650422</v>
      </c>
      <c r="I190">
        <f>(1-_raw_predictions_!$M190*'Score Dashboard'!$B$2) * _raw_predictions_!I190/_coefficients_!L$2 * (_raw_predictions_!J190-_coefficients_!I$2)/INDEX(_coefficients_!I$7:I$9,MATCH('Score Dashboard'!$B$1,_coefficients_!$A$7:$A$9,0))</f>
        <v>0.35989541792810248</v>
      </c>
      <c r="J190">
        <f>(1-_raw_predictions_!$M190*'Score Dashboard'!$B$2) * _raw_predictions_!K190/_coefficients_!M$2 * (_raw_predictions_!L190-_coefficients_!J$2)/INDEX(_coefficients_!J$7:J$9,MATCH('Score Dashboard'!$B$1,_coefficients_!$A$7:$A$9,0))</f>
        <v>-0.44242544035558029</v>
      </c>
      <c r="K190">
        <f t="shared" si="2"/>
        <v>0.85957524024049436</v>
      </c>
    </row>
    <row r="191" spans="1:11">
      <c r="A191" t="str">
        <f>_raw_predictions_!A191</f>
        <v>Patty Mills</v>
      </c>
      <c r="B191">
        <f>(_raw_predictions_!B191*(1-_raw_predictions_!$M191*'Score Dashboard'!$B$2) + 'Score Dashboard'!$B$2*_raw_predictions_!$M191*_coefficients_!B$12- _coefficients_!B$2)/INDEX(_coefficients_!B$7:B$9,MATCH('Score Dashboard'!$B$1,_coefficients_!$A$7:$A$9,0))</f>
        <v>-0.97502314137950863</v>
      </c>
      <c r="C191">
        <f>(_raw_predictions_!C191*(1-_raw_predictions_!$M191*'Score Dashboard'!$B$2) + 'Score Dashboard'!$B$2*_raw_predictions_!$M191*_coefficients_!C$12- _coefficients_!C$2)/INDEX(_coefficients_!C$7:C$9,MATCH('Score Dashboard'!$B$1,_coefficients_!$A$7:$A$9,0))</f>
        <v>-1.031067153850834</v>
      </c>
      <c r="D191">
        <f>(_raw_predictions_!D191*(1-_raw_predictions_!$M191*'Score Dashboard'!$B$2) + 'Score Dashboard'!$B$2*_raw_predictions_!$M191*_coefficients_!D$12- _coefficients_!D$2)/INDEX(_coefficients_!D$7:D$9,MATCH('Score Dashboard'!$B$1,_coefficients_!$A$7:$A$9,0))</f>
        <v>-0.64040804732971546</v>
      </c>
      <c r="E191">
        <f>(_raw_predictions_!E191*(1-_raw_predictions_!$M191*'Score Dashboard'!$B$2) + 'Score Dashboard'!$B$2*_raw_predictions_!$M191*_coefficients_!E$12- _coefficients_!E$2)/INDEX(_coefficients_!E$7:E$9,MATCH('Score Dashboard'!$B$1,_coefficients_!$A$7:$A$9,0))</f>
        <v>-0.66736035003777827</v>
      </c>
      <c r="F191">
        <f>(_raw_predictions_!F191*(1-_raw_predictions_!$M191*'Score Dashboard'!$B$2) + 'Score Dashboard'!$B$2*_raw_predictions_!$M191*_coefficients_!F$12- _coefficients_!F$2)/INDEX(_coefficients_!F$7:F$9,MATCH('Score Dashboard'!$B$1,_coefficients_!$A$7:$A$9,0))</f>
        <v>-0.63897357522666087</v>
      </c>
      <c r="G191">
        <f>(_raw_predictions_!G191*(1-_raw_predictions_!$M191*'Score Dashboard'!$B$2) + 'Score Dashboard'!$B$2*_raw_predictions_!$M191*_coefficients_!G$12- _coefficients_!G$2)/INDEX(_coefficients_!G$7:G$9,MATCH('Score Dashboard'!$B$1,_coefficients_!$A$7:$A$9,0))</f>
        <v>-0.33116282813098352</v>
      </c>
      <c r="H191">
        <f>(_coefficients_!H$2 - _raw_predictions_!H191*(1-_raw_predictions_!$M191*'Score Dashboard'!$B$2) - _raw_predictions_!$M191*'Score Dashboard'!$B$2*_coefficients_!H$12)/INDEX(_coefficients_!H$7:H$9,MATCH('Score Dashboard'!$B$1,_coefficients_!$A$7:$A$9,0))</f>
        <v>0.77118491325696048</v>
      </c>
      <c r="I191">
        <f>(1-_raw_predictions_!$M191*'Score Dashboard'!$B$2) * _raw_predictions_!I191/_coefficients_!L$2 * (_raw_predictions_!J191-_coefficients_!I$2)/INDEX(_coefficients_!I$7:I$9,MATCH('Score Dashboard'!$B$1,_coefficients_!$A$7:$A$9,0))</f>
        <v>1.930235358016523E-2</v>
      </c>
      <c r="J191">
        <f>(1-_raw_predictions_!$M191*'Score Dashboard'!$B$2) * _raw_predictions_!K191/_coefficients_!M$2 * (_raw_predictions_!L191-_coefficients_!J$2)/INDEX(_coefficients_!J$7:J$9,MATCH('Score Dashboard'!$B$1,_coefficients_!$A$7:$A$9,0))</f>
        <v>-0.18620946391315865</v>
      </c>
      <c r="K191">
        <f t="shared" si="2"/>
        <v>-3.6797172930315138</v>
      </c>
    </row>
    <row r="192" spans="1:11">
      <c r="A192" t="str">
        <f>_raw_predictions_!A192</f>
        <v>Patrick Williams</v>
      </c>
      <c r="B192">
        <f>(_raw_predictions_!B192*(1-_raw_predictions_!$M192*'Score Dashboard'!$B$2) + 'Score Dashboard'!$B$2*_raw_predictions_!$M192*_coefficients_!B$12- _coefficients_!B$2)/INDEX(_coefficients_!B$7:B$9,MATCH('Score Dashboard'!$B$1,_coefficients_!$A$7:$A$9,0))</f>
        <v>-0.33901464385255414</v>
      </c>
      <c r="C192">
        <f>(_raw_predictions_!C192*(1-_raw_predictions_!$M192*'Score Dashboard'!$B$2) + 'Score Dashboard'!$B$2*_raw_predictions_!$M192*_coefficients_!C$12- _coefficients_!C$2)/INDEX(_coefficients_!C$7:C$9,MATCH('Score Dashboard'!$B$1,_coefficients_!$A$7:$A$9,0))</f>
        <v>-0.20110438779438536</v>
      </c>
      <c r="D192">
        <f>(_raw_predictions_!D192*(1-_raw_predictions_!$M192*'Score Dashboard'!$B$2) + 'Score Dashboard'!$B$2*_raw_predictions_!$M192*_coefficients_!D$12- _coefficients_!D$2)/INDEX(_coefficients_!D$7:D$9,MATCH('Score Dashboard'!$B$1,_coefficients_!$A$7:$A$9,0))</f>
        <v>-0.64698387518448008</v>
      </c>
      <c r="E192">
        <f>(_raw_predictions_!E192*(1-_raw_predictions_!$M192*'Score Dashboard'!$B$2) + 'Score Dashboard'!$B$2*_raw_predictions_!$M192*_coefficients_!E$12- _coefficients_!E$2)/INDEX(_coefficients_!E$7:E$9,MATCH('Score Dashboard'!$B$1,_coefficients_!$A$7:$A$9,0))</f>
        <v>3.9466603594605167E-2</v>
      </c>
      <c r="F192">
        <f>(_raw_predictions_!F192*(1-_raw_predictions_!$M192*'Score Dashboard'!$B$2) + 'Score Dashboard'!$B$2*_raw_predictions_!$M192*_coefficients_!F$12- _coefficients_!F$2)/INDEX(_coefficients_!F$7:F$9,MATCH('Score Dashboard'!$B$1,_coefficients_!$A$7:$A$9,0))</f>
        <v>0.20449624127362898</v>
      </c>
      <c r="G192">
        <f>(_raw_predictions_!G192*(1-_raw_predictions_!$M192*'Score Dashboard'!$B$2) + 'Score Dashboard'!$B$2*_raw_predictions_!$M192*_coefficients_!G$12- _coefficients_!G$2)/INDEX(_coefficients_!G$7:G$9,MATCH('Score Dashboard'!$B$1,_coefficients_!$A$7:$A$9,0))</f>
        <v>2.4604521411329881E-2</v>
      </c>
      <c r="H192">
        <f>(_coefficients_!H$2 - _raw_predictions_!H192*(1-_raw_predictions_!$M192*'Score Dashboard'!$B$2) - _raw_predictions_!$M192*'Score Dashboard'!$B$2*_coefficients_!H$12)/INDEX(_coefficients_!H$7:H$9,MATCH('Score Dashboard'!$B$1,_coefficients_!$A$7:$A$9,0))</f>
        <v>0.28800896789945185</v>
      </c>
      <c r="I192">
        <f>(1-_raw_predictions_!$M192*'Score Dashboard'!$B$2) * _raw_predictions_!I192/_coefficients_!L$2 * (_raw_predictions_!J192-_coefficients_!I$2)/INDEX(_coefficients_!I$7:I$9,MATCH('Score Dashboard'!$B$1,_coefficients_!$A$7:$A$9,0))</f>
        <v>4.7919773814578785E-2</v>
      </c>
      <c r="J192">
        <f>(1-_raw_predictions_!$M192*'Score Dashboard'!$B$2) * _raw_predictions_!K192/_coefficients_!M$2 * (_raw_predictions_!L192-_coefficients_!J$2)/INDEX(_coefficients_!J$7:J$9,MATCH('Score Dashboard'!$B$1,_coefficients_!$A$7:$A$9,0))</f>
        <v>-8.3306648466866223E-2</v>
      </c>
      <c r="K192">
        <f t="shared" si="2"/>
        <v>-0.66591344730469115</v>
      </c>
    </row>
    <row r="193" spans="1:11">
      <c r="A193" t="str">
        <f>_raw_predictions_!A193</f>
        <v>Patrick Beverley</v>
      </c>
      <c r="B193">
        <f>(_raw_predictions_!B193*(1-_raw_predictions_!$M193*'Score Dashboard'!$B$2) + 'Score Dashboard'!$B$2*_raw_predictions_!$M193*_coefficients_!B$12- _coefficients_!B$2)/INDEX(_coefficients_!B$7:B$9,MATCH('Score Dashboard'!$B$1,_coefficients_!$A$7:$A$9,0))</f>
        <v>-0.93349755608941321</v>
      </c>
      <c r="C193">
        <f>(_raw_predictions_!C193*(1-_raw_predictions_!$M193*'Score Dashboard'!$B$2) + 'Score Dashboard'!$B$2*_raw_predictions_!$M193*_coefficients_!C$12- _coefficients_!C$2)/INDEX(_coefficients_!C$7:C$9,MATCH('Score Dashboard'!$B$1,_coefficients_!$A$7:$A$9,0))</f>
        <v>-0.61326057161712078</v>
      </c>
      <c r="D193">
        <f>(_raw_predictions_!D193*(1-_raw_predictions_!$M193*'Score Dashboard'!$B$2) + 'Score Dashboard'!$B$2*_raw_predictions_!$M193*_coefficients_!D$12- _coefficients_!D$2)/INDEX(_coefficients_!D$7:D$9,MATCH('Score Dashboard'!$B$1,_coefficients_!$A$7:$A$9,0))</f>
        <v>-0.37326382009807907</v>
      </c>
      <c r="E193">
        <f>(_raw_predictions_!E193*(1-_raw_predictions_!$M193*'Score Dashboard'!$B$2) + 'Score Dashboard'!$B$2*_raw_predictions_!$M193*_coefficients_!E$12- _coefficients_!E$2)/INDEX(_coefficients_!E$7:E$9,MATCH('Score Dashboard'!$B$1,_coefficients_!$A$7:$A$9,0))</f>
        <v>-0.13041376975486826</v>
      </c>
      <c r="F193">
        <f>(_raw_predictions_!F193*(1-_raw_predictions_!$M193*'Score Dashboard'!$B$2) + 'Score Dashboard'!$B$2*_raw_predictions_!$M193*_coefficients_!F$12- _coefficients_!F$2)/INDEX(_coefficients_!F$7:F$9,MATCH('Score Dashboard'!$B$1,_coefficients_!$A$7:$A$9,0))</f>
        <v>-0.11112181762231675</v>
      </c>
      <c r="G193">
        <f>(_raw_predictions_!G193*(1-_raw_predictions_!$M193*'Score Dashboard'!$B$2) + 'Score Dashboard'!$B$2*_raw_predictions_!$M193*_coefficients_!G$12- _coefficients_!G$2)/INDEX(_coefficients_!G$7:G$9,MATCH('Score Dashboard'!$B$1,_coefficients_!$A$7:$A$9,0))</f>
        <v>-0.36401619413926734</v>
      </c>
      <c r="H193">
        <f>(_coefficients_!H$2 - _raw_predictions_!H193*(1-_raw_predictions_!$M193*'Score Dashboard'!$B$2) - _raw_predictions_!$M193*'Score Dashboard'!$B$2*_coefficients_!H$12)/INDEX(_coefficients_!H$7:H$9,MATCH('Score Dashboard'!$B$1,_coefficients_!$A$7:$A$9,0))</f>
        <v>0.64768078583085398</v>
      </c>
      <c r="I193">
        <f>(1-_raw_predictions_!$M193*'Score Dashboard'!$B$2) * _raw_predictions_!I193/_coefficients_!L$2 * (_raw_predictions_!J193-_coefficients_!I$2)/INDEX(_coefficients_!I$7:I$9,MATCH('Score Dashboard'!$B$1,_coefficients_!$A$7:$A$9,0))</f>
        <v>-6.0146135336539744E-2</v>
      </c>
      <c r="J193">
        <f>(1-_raw_predictions_!$M193*'Score Dashboard'!$B$2) * _raw_predictions_!K193/_coefficients_!M$2 * (_raw_predictions_!L193-_coefficients_!J$2)/INDEX(_coefficients_!J$7:J$9,MATCH('Score Dashboard'!$B$1,_coefficients_!$A$7:$A$9,0))</f>
        <v>-0.23949051449901174</v>
      </c>
      <c r="K193">
        <f t="shared" si="2"/>
        <v>-2.177529593325763</v>
      </c>
    </row>
    <row r="194" spans="1:11">
      <c r="A194" t="str">
        <f>_raw_predictions_!A194</f>
        <v>Patrick Baldwin Jr.</v>
      </c>
      <c r="B194">
        <f>(_raw_predictions_!B194*(1-_raw_predictions_!$M194*'Score Dashboard'!$B$2) + 'Score Dashboard'!$B$2*_raw_predictions_!$M194*_coefficients_!B$12- _coefficients_!B$2)/INDEX(_coefficients_!B$7:B$9,MATCH('Score Dashboard'!$B$1,_coefficients_!$A$7:$A$9,0))</f>
        <v>-0.87859843145157457</v>
      </c>
      <c r="C194">
        <f>(_raw_predictions_!C194*(1-_raw_predictions_!$M194*'Score Dashboard'!$B$2) + 'Score Dashboard'!$B$2*_raw_predictions_!$M194*_coefficients_!C$12- _coefficients_!C$2)/INDEX(_coefficients_!C$7:C$9,MATCH('Score Dashboard'!$B$1,_coefficients_!$A$7:$A$9,0))</f>
        <v>-0.71650835212288466</v>
      </c>
      <c r="D194">
        <f>(_raw_predictions_!D194*(1-_raw_predictions_!$M194*'Score Dashboard'!$B$2) + 'Score Dashboard'!$B$2*_raw_predictions_!$M194*_coefficients_!D$12- _coefficients_!D$2)/INDEX(_coefficients_!D$7:D$9,MATCH('Score Dashboard'!$B$1,_coefficients_!$A$7:$A$9,0))</f>
        <v>-0.82735992089205235</v>
      </c>
      <c r="E194">
        <f>(_raw_predictions_!E194*(1-_raw_predictions_!$M194*'Score Dashboard'!$B$2) + 'Score Dashboard'!$B$2*_raw_predictions_!$M194*_coefficients_!E$12- _coefficients_!E$2)/INDEX(_coefficients_!E$7:E$9,MATCH('Score Dashboard'!$B$1,_coefficients_!$A$7:$A$9,0))</f>
        <v>-0.57820091622629299</v>
      </c>
      <c r="F194">
        <f>(_raw_predictions_!F194*(1-_raw_predictions_!$M194*'Score Dashboard'!$B$2) + 'Score Dashboard'!$B$2*_raw_predictions_!$M194*_coefficients_!F$12- _coefficients_!F$2)/INDEX(_coefficients_!F$7:F$9,MATCH('Score Dashboard'!$B$1,_coefficients_!$A$7:$A$9,0))</f>
        <v>-0.41391838157032762</v>
      </c>
      <c r="G194">
        <f>(_raw_predictions_!G194*(1-_raw_predictions_!$M194*'Score Dashboard'!$B$2) + 'Score Dashboard'!$B$2*_raw_predictions_!$M194*_coefficients_!G$12- _coefficients_!G$2)/INDEX(_coefficients_!G$7:G$9,MATCH('Score Dashboard'!$B$1,_coefficients_!$A$7:$A$9,0))</f>
        <v>-0.34515623891377434</v>
      </c>
      <c r="H194">
        <f>(_coefficients_!H$2 - _raw_predictions_!H194*(1-_raw_predictions_!$M194*'Score Dashboard'!$B$2) - _raw_predictions_!$M194*'Score Dashboard'!$B$2*_coefficients_!H$12)/INDEX(_coefficients_!H$7:H$9,MATCH('Score Dashboard'!$B$1,_coefficients_!$A$7:$A$9,0))</f>
        <v>0.75179331479385925</v>
      </c>
      <c r="I194">
        <f>(1-_raw_predictions_!$M194*'Score Dashboard'!$B$2) * _raw_predictions_!I194/_coefficients_!L$2 * (_raw_predictions_!J194-_coefficients_!I$2)/INDEX(_coefficients_!I$7:I$9,MATCH('Score Dashboard'!$B$1,_coefficients_!$A$7:$A$9,0))</f>
        <v>-4.0445052478630408E-2</v>
      </c>
      <c r="J194">
        <f>(1-_raw_predictions_!$M194*'Score Dashboard'!$B$2) * _raw_predictions_!K194/_coefficients_!M$2 * (_raw_predictions_!L194-_coefficients_!J$2)/INDEX(_coefficients_!J$7:J$9,MATCH('Score Dashboard'!$B$1,_coefficients_!$A$7:$A$9,0))</f>
        <v>-0.15770876249987176</v>
      </c>
      <c r="K194">
        <f t="shared" si="2"/>
        <v>-3.2061027413615495</v>
      </c>
    </row>
    <row r="195" spans="1:11">
      <c r="A195" t="str">
        <f>_raw_predictions_!A195</f>
        <v>Pat Connaughton</v>
      </c>
      <c r="B195">
        <f>(_raw_predictions_!B195*(1-_raw_predictions_!$M195*'Score Dashboard'!$B$2) + 'Score Dashboard'!$B$2*_raw_predictions_!$M195*_coefficients_!B$12- _coefficients_!B$2)/INDEX(_coefficients_!B$7:B$9,MATCH('Score Dashboard'!$B$1,_coefficients_!$A$7:$A$9,0))</f>
        <v>-0.77798463092411252</v>
      </c>
      <c r="C195">
        <f>(_raw_predictions_!C195*(1-_raw_predictions_!$M195*'Score Dashboard'!$B$2) + 'Score Dashboard'!$B$2*_raw_predictions_!$M195*_coefficients_!C$12- _coefficients_!C$2)/INDEX(_coefficients_!C$7:C$9,MATCH('Score Dashboard'!$B$1,_coefficients_!$A$7:$A$9,0))</f>
        <v>-0.37653000577939877</v>
      </c>
      <c r="D195">
        <f>(_raw_predictions_!D195*(1-_raw_predictions_!$M195*'Score Dashboard'!$B$2) + 'Score Dashboard'!$B$2*_raw_predictions_!$M195*_coefficients_!D$12- _coefficients_!D$2)/INDEX(_coefficients_!D$7:D$9,MATCH('Score Dashboard'!$B$1,_coefficients_!$A$7:$A$9,0))</f>
        <v>-0.69811120114022596</v>
      </c>
      <c r="E195">
        <f>(_raw_predictions_!E195*(1-_raw_predictions_!$M195*'Score Dashboard'!$B$2) + 'Score Dashboard'!$B$2*_raw_predictions_!$M195*_coefficients_!E$12- _coefficients_!E$2)/INDEX(_coefficients_!E$7:E$9,MATCH('Score Dashboard'!$B$1,_coefficients_!$A$7:$A$9,0))</f>
        <v>-0.3083329796315778</v>
      </c>
      <c r="F195">
        <f>(_raw_predictions_!F195*(1-_raw_predictions_!$M195*'Score Dashboard'!$B$2) + 'Score Dashboard'!$B$2*_raw_predictions_!$M195*_coefficients_!F$12- _coefficients_!F$2)/INDEX(_coefficients_!F$7:F$9,MATCH('Score Dashboard'!$B$1,_coefficients_!$A$7:$A$9,0))</f>
        <v>-0.50947044055939761</v>
      </c>
      <c r="G195">
        <f>(_raw_predictions_!G195*(1-_raw_predictions_!$M195*'Score Dashboard'!$B$2) + 'Score Dashboard'!$B$2*_raw_predictions_!$M195*_coefficients_!G$12- _coefficients_!G$2)/INDEX(_coefficients_!G$7:G$9,MATCH('Score Dashboard'!$B$1,_coefficients_!$A$7:$A$9,0))</f>
        <v>7.2300796486336361E-2</v>
      </c>
      <c r="H195">
        <f>(_coefficients_!H$2 - _raw_predictions_!H195*(1-_raw_predictions_!$M195*'Score Dashboard'!$B$2) - _raw_predictions_!$M195*'Score Dashboard'!$B$2*_coefficients_!H$12)/INDEX(_coefficients_!H$7:H$9,MATCH('Score Dashboard'!$B$1,_coefficients_!$A$7:$A$9,0))</f>
        <v>0.82723308542926033</v>
      </c>
      <c r="I195">
        <f>(1-_raw_predictions_!$M195*'Score Dashboard'!$B$2) * _raw_predictions_!I195/_coefficients_!L$2 * (_raw_predictions_!J195-_coefficients_!I$2)/INDEX(_coefficients_!I$7:I$9,MATCH('Score Dashboard'!$B$1,_coefficients_!$A$7:$A$9,0))</f>
        <v>-8.5664589861222627E-3</v>
      </c>
      <c r="J195">
        <f>(1-_raw_predictions_!$M195*'Score Dashboard'!$B$2) * _raw_predictions_!K195/_coefficients_!M$2 * (_raw_predictions_!L195-_coefficients_!J$2)/INDEX(_coefficients_!J$7:J$9,MATCH('Score Dashboard'!$B$1,_coefficients_!$A$7:$A$9,0))</f>
        <v>-0.26057255201068419</v>
      </c>
      <c r="K195">
        <f t="shared" ref="K195:K258" si="3">SUM(B195:J195)</f>
        <v>-2.0400343871159228</v>
      </c>
    </row>
    <row r="196" spans="1:11">
      <c r="A196" t="str">
        <f>_raw_predictions_!A196</f>
        <v>Pascal Siakam</v>
      </c>
      <c r="B196">
        <f>(_raw_predictions_!B196*(1-_raw_predictions_!$M196*'Score Dashboard'!$B$2) + 'Score Dashboard'!$B$2*_raw_predictions_!$M196*_coefficients_!B$12- _coefficients_!B$2)/INDEX(_coefficients_!B$7:B$9,MATCH('Score Dashboard'!$B$1,_coefficients_!$A$7:$A$9,0))</f>
        <v>0.83816930410842438</v>
      </c>
      <c r="C196">
        <f>(_raw_predictions_!C196*(1-_raw_predictions_!$M196*'Score Dashboard'!$B$2) + 'Score Dashboard'!$B$2*_raw_predictions_!$M196*_coefficients_!C$12- _coefficients_!C$2)/INDEX(_coefficients_!C$7:C$9,MATCH('Score Dashboard'!$B$1,_coefficients_!$A$7:$A$9,0))</f>
        <v>0.63571719250628378</v>
      </c>
      <c r="D196">
        <f>(_raw_predictions_!D196*(1-_raw_predictions_!$M196*'Score Dashboard'!$B$2) + 'Score Dashboard'!$B$2*_raw_predictions_!$M196*_coefficients_!D$12- _coefficients_!D$2)/INDEX(_coefficients_!D$7:D$9,MATCH('Score Dashboard'!$B$1,_coefficients_!$A$7:$A$9,0))</f>
        <v>0.71090128731755331</v>
      </c>
      <c r="E196">
        <f>(_raw_predictions_!E196*(1-_raw_predictions_!$M196*'Score Dashboard'!$B$2) + 'Score Dashboard'!$B$2*_raw_predictions_!$M196*_coefficients_!E$12- _coefficients_!E$2)/INDEX(_coefficients_!E$7:E$9,MATCH('Score Dashboard'!$B$1,_coefficients_!$A$7:$A$9,0))</f>
        <v>9.2835121741327797E-2</v>
      </c>
      <c r="F196">
        <f>(_raw_predictions_!F196*(1-_raw_predictions_!$M196*'Score Dashboard'!$B$2) + 'Score Dashboard'!$B$2*_raw_predictions_!$M196*_coefficients_!F$12- _coefficients_!F$2)/INDEX(_coefficients_!F$7:F$9,MATCH('Score Dashboard'!$B$1,_coefficients_!$A$7:$A$9,0))</f>
        <v>-6.5249444861338879E-2</v>
      </c>
      <c r="G196">
        <f>(_raw_predictions_!G196*(1-_raw_predictions_!$M196*'Score Dashboard'!$B$2) + 'Score Dashboard'!$B$2*_raw_predictions_!$M196*_coefficients_!G$12- _coefficients_!G$2)/INDEX(_coefficients_!G$7:G$9,MATCH('Score Dashboard'!$B$1,_coefficients_!$A$7:$A$9,0))</f>
        <v>-2.0600434610197553E-2</v>
      </c>
      <c r="H196">
        <f>(_coefficients_!H$2 - _raw_predictions_!H196*(1-_raw_predictions_!$M196*'Score Dashboard'!$B$2) - _raw_predictions_!$M196*'Score Dashboard'!$B$2*_coefficients_!H$12)/INDEX(_coefficients_!H$7:H$9,MATCH('Score Dashboard'!$B$1,_coefficients_!$A$7:$A$9,0))</f>
        <v>-0.53243704301047567</v>
      </c>
      <c r="I196">
        <f>(1-_raw_predictions_!$M196*'Score Dashboard'!$B$2) * _raw_predictions_!I196/_coefficients_!L$2 * (_raw_predictions_!J196-_coefficients_!I$2)/INDEX(_coefficients_!I$7:I$9,MATCH('Score Dashboard'!$B$1,_coefficients_!$A$7:$A$9,0))</f>
        <v>-0.38510383954266603</v>
      </c>
      <c r="J196">
        <f>(1-_raw_predictions_!$M196*'Score Dashboard'!$B$2) * _raw_predictions_!K196/_coefficients_!M$2 * (_raw_predictions_!L196-_coefficients_!J$2)/INDEX(_coefficients_!J$7:J$9,MATCH('Score Dashboard'!$B$1,_coefficients_!$A$7:$A$9,0))</f>
        <v>-0.10639413317406206</v>
      </c>
      <c r="K196">
        <f t="shared" si="3"/>
        <v>1.1678380104748487</v>
      </c>
    </row>
    <row r="197" spans="1:11">
      <c r="A197" t="str">
        <f>_raw_predictions_!A197</f>
        <v>Paolo Banchero</v>
      </c>
      <c r="B197">
        <f>(_raw_predictions_!B197*(1-_raw_predictions_!$M197*'Score Dashboard'!$B$2) + 'Score Dashboard'!$B$2*_raw_predictions_!$M197*_coefficients_!B$12- _coefficients_!B$2)/INDEX(_coefficients_!B$7:B$9,MATCH('Score Dashboard'!$B$1,_coefficients_!$A$7:$A$9,0))</f>
        <v>0.72326078696476481</v>
      </c>
      <c r="C197">
        <f>(_raw_predictions_!C197*(1-_raw_predictions_!$M197*'Score Dashboard'!$B$2) + 'Score Dashboard'!$B$2*_raw_predictions_!$M197*_coefficients_!C$12- _coefficients_!C$2)/INDEX(_coefficients_!C$7:C$9,MATCH('Score Dashboard'!$B$1,_coefficients_!$A$7:$A$9,0))</f>
        <v>0.60829987980711364</v>
      </c>
      <c r="D197">
        <f>(_raw_predictions_!D197*(1-_raw_predictions_!$M197*'Score Dashboard'!$B$2) + 'Score Dashboard'!$B$2*_raw_predictions_!$M197*_coefficients_!D$12- _coefficients_!D$2)/INDEX(_coefficients_!D$7:D$9,MATCH('Score Dashboard'!$B$1,_coefficients_!$A$7:$A$9,0))</f>
        <v>0.14553563379722603</v>
      </c>
      <c r="E197">
        <f>(_raw_predictions_!E197*(1-_raw_predictions_!$M197*'Score Dashboard'!$B$2) + 'Score Dashboard'!$B$2*_raw_predictions_!$M197*_coefficients_!E$12- _coefficients_!E$2)/INDEX(_coefficients_!E$7:E$9,MATCH('Score Dashboard'!$B$1,_coefficients_!$A$7:$A$9,0))</f>
        <v>1.3461540561550788E-2</v>
      </c>
      <c r="F197">
        <f>(_raw_predictions_!F197*(1-_raw_predictions_!$M197*'Score Dashboard'!$B$2) + 'Score Dashboard'!$B$2*_raw_predictions_!$M197*_coefficients_!F$12- _coefficients_!F$2)/INDEX(_coefficients_!F$7:F$9,MATCH('Score Dashboard'!$B$1,_coefficients_!$A$7:$A$9,0))</f>
        <v>2.6715489842322219E-3</v>
      </c>
      <c r="G197">
        <f>(_raw_predictions_!G197*(1-_raw_predictions_!$M197*'Score Dashboard'!$B$2) + 'Score Dashboard'!$B$2*_raw_predictions_!$M197*_coefficients_!G$12- _coefficients_!G$2)/INDEX(_coefficients_!G$7:G$9,MATCH('Score Dashboard'!$B$1,_coefficients_!$A$7:$A$9,0))</f>
        <v>-0.18298620849976935</v>
      </c>
      <c r="H197">
        <f>(_coefficients_!H$2 - _raw_predictions_!H197*(1-_raw_predictions_!$M197*'Score Dashboard'!$B$2) - _raw_predictions_!$M197*'Score Dashboard'!$B$2*_coefficients_!H$12)/INDEX(_coefficients_!H$7:H$9,MATCH('Score Dashboard'!$B$1,_coefficients_!$A$7:$A$9,0))</f>
        <v>-0.73715560614478992</v>
      </c>
      <c r="I197">
        <f>(1-_raw_predictions_!$M197*'Score Dashboard'!$B$2) * _raw_predictions_!I197/_coefficients_!L$2 * (_raw_predictions_!J197-_coefficients_!I$2)/INDEX(_coefficients_!I$7:I$9,MATCH('Score Dashboard'!$B$1,_coefficients_!$A$7:$A$9,0))</f>
        <v>-0.64615814920718351</v>
      </c>
      <c r="J197">
        <f>(1-_raw_predictions_!$M197*'Score Dashboard'!$B$2) * _raw_predictions_!K197/_coefficients_!M$2 * (_raw_predictions_!L197-_coefficients_!J$2)/INDEX(_coefficients_!J$7:J$9,MATCH('Score Dashboard'!$B$1,_coefficients_!$A$7:$A$9,0))</f>
        <v>-0.49164274586515466</v>
      </c>
      <c r="K197">
        <f t="shared" si="3"/>
        <v>-0.56471331960200999</v>
      </c>
    </row>
    <row r="198" spans="1:11">
      <c r="A198" t="str">
        <f>_raw_predictions_!A198</f>
        <v>P.J. Washington</v>
      </c>
      <c r="B198">
        <f>(_raw_predictions_!B198*(1-_raw_predictions_!$M198*'Score Dashboard'!$B$2) + 'Score Dashboard'!$B$2*_raw_predictions_!$M198*_coefficients_!B$12- _coefficients_!B$2)/INDEX(_coefficients_!B$7:B$9,MATCH('Score Dashboard'!$B$1,_coefficients_!$A$7:$A$9,0))</f>
        <v>-2.2805416719322895E-2</v>
      </c>
      <c r="C198">
        <f>(_raw_predictions_!C198*(1-_raw_predictions_!$M198*'Score Dashboard'!$B$2) + 'Score Dashboard'!$B$2*_raw_predictions_!$M198*_coefficients_!C$12- _coefficients_!C$2)/INDEX(_coefficients_!C$7:C$9,MATCH('Score Dashboard'!$B$1,_coefficients_!$A$7:$A$9,0))</f>
        <v>-9.84606018035067E-2</v>
      </c>
      <c r="D198">
        <f>(_raw_predictions_!D198*(1-_raw_predictions_!$M198*'Score Dashboard'!$B$2) + 'Score Dashboard'!$B$2*_raw_predictions_!$M198*_coefficients_!D$12- _coefficients_!D$2)/INDEX(_coefficients_!D$7:D$9,MATCH('Score Dashboard'!$B$1,_coefficients_!$A$7:$A$9,0))</f>
        <v>-0.3341005642004819</v>
      </c>
      <c r="E198">
        <f>(_raw_predictions_!E198*(1-_raw_predictions_!$M198*'Score Dashboard'!$B$2) + 'Score Dashboard'!$B$2*_raw_predictions_!$M198*_coefficients_!E$12- _coefficients_!E$2)/INDEX(_coefficients_!E$7:E$9,MATCH('Score Dashboard'!$B$1,_coefficients_!$A$7:$A$9,0))</f>
        <v>6.0064821900363614E-2</v>
      </c>
      <c r="F198">
        <f>(_raw_predictions_!F198*(1-_raw_predictions_!$M198*'Score Dashboard'!$B$2) + 'Score Dashboard'!$B$2*_raw_predictions_!$M198*_coefficients_!F$12- _coefficients_!F$2)/INDEX(_coefficients_!F$7:F$9,MATCH('Score Dashboard'!$B$1,_coefficients_!$A$7:$A$9,0))</f>
        <v>0.42198523865269916</v>
      </c>
      <c r="G198">
        <f>(_raw_predictions_!G198*(1-_raw_predictions_!$M198*'Score Dashboard'!$B$2) + 'Score Dashboard'!$B$2*_raw_predictions_!$M198*_coefficients_!G$12- _coefficients_!G$2)/INDEX(_coefficients_!G$7:G$9,MATCH('Score Dashboard'!$B$1,_coefficients_!$A$7:$A$9,0))</f>
        <v>0.25822848192668935</v>
      </c>
      <c r="H198">
        <f>(_coefficients_!H$2 - _raw_predictions_!H198*(1-_raw_predictions_!$M198*'Score Dashboard'!$B$2) - _raw_predictions_!$M198*'Score Dashboard'!$B$2*_coefficients_!H$12)/INDEX(_coefficients_!H$7:H$9,MATCH('Score Dashboard'!$B$1,_coefficients_!$A$7:$A$9,0))</f>
        <v>0.12544935289728126</v>
      </c>
      <c r="I198">
        <f>(1-_raw_predictions_!$M198*'Score Dashboard'!$B$2) * _raw_predictions_!I198/_coefficients_!L$2 * (_raw_predictions_!J198-_coefficients_!I$2)/INDEX(_coefficients_!I$7:I$9,MATCH('Score Dashboard'!$B$1,_coefficients_!$A$7:$A$9,0))</f>
        <v>-0.23839631948743653</v>
      </c>
      <c r="J198">
        <f>(1-_raw_predictions_!$M198*'Score Dashboard'!$B$2) * _raw_predictions_!K198/_coefficients_!M$2 * (_raw_predictions_!L198-_coefficients_!J$2)/INDEX(_coefficients_!J$7:J$9,MATCH('Score Dashboard'!$B$1,_coefficients_!$A$7:$A$9,0))</f>
        <v>-0.34248223935319488</v>
      </c>
      <c r="K198">
        <f t="shared" si="3"/>
        <v>-0.17051724618690953</v>
      </c>
    </row>
    <row r="199" spans="1:11">
      <c r="A199" t="str">
        <f>_raw_predictions_!A199</f>
        <v>P.J. Tucker</v>
      </c>
      <c r="B199">
        <f>(_raw_predictions_!B199*(1-_raw_predictions_!$M199*'Score Dashboard'!$B$2) + 'Score Dashboard'!$B$2*_raw_predictions_!$M199*_coefficients_!B$12- _coefficients_!B$2)/INDEX(_coefficients_!B$7:B$9,MATCH('Score Dashboard'!$B$1,_coefficients_!$A$7:$A$9,0))</f>
        <v>-1.0844662135223662</v>
      </c>
      <c r="C199">
        <f>(_raw_predictions_!C199*(1-_raw_predictions_!$M199*'Score Dashboard'!$B$2) + 'Score Dashboard'!$B$2*_raw_predictions_!$M199*_coefficients_!C$12- _coefficients_!C$2)/INDEX(_coefficients_!C$7:C$9,MATCH('Score Dashboard'!$B$1,_coefficients_!$A$7:$A$9,0))</f>
        <v>-0.51364827440526983</v>
      </c>
      <c r="D199">
        <f>(_raw_predictions_!D199*(1-_raw_predictions_!$M199*'Score Dashboard'!$B$2) + 'Score Dashboard'!$B$2*_raw_predictions_!$M199*_coefficients_!D$12- _coefficients_!D$2)/INDEX(_coefficients_!D$7:D$9,MATCH('Score Dashboard'!$B$1,_coefficients_!$A$7:$A$9,0))</f>
        <v>-0.86703878111826393</v>
      </c>
      <c r="E199">
        <f>(_raw_predictions_!E199*(1-_raw_predictions_!$M199*'Score Dashboard'!$B$2) + 'Score Dashboard'!$B$2*_raw_predictions_!$M199*_coefficients_!E$12- _coefficients_!E$2)/INDEX(_coefficients_!E$7:E$9,MATCH('Score Dashboard'!$B$1,_coefficients_!$A$7:$A$9,0))</f>
        <v>-0.37579071072665854</v>
      </c>
      <c r="F199">
        <f>(_raw_predictions_!F199*(1-_raw_predictions_!$M199*'Score Dashboard'!$B$2) + 'Score Dashboard'!$B$2*_raw_predictions_!$M199*_coefficients_!F$12- _coefficients_!F$2)/INDEX(_coefficients_!F$7:F$9,MATCH('Score Dashboard'!$B$1,_coefficients_!$A$7:$A$9,0))</f>
        <v>-0.51139338852032423</v>
      </c>
      <c r="G199">
        <f>(_raw_predictions_!G199*(1-_raw_predictions_!$M199*'Score Dashboard'!$B$2) + 'Score Dashboard'!$B$2*_raw_predictions_!$M199*_coefficients_!G$12- _coefficients_!G$2)/INDEX(_coefficients_!G$7:G$9,MATCH('Score Dashboard'!$B$1,_coefficients_!$A$7:$A$9,0))</f>
        <v>-0.50371161591931946</v>
      </c>
      <c r="H199">
        <f>(_coefficients_!H$2 - _raw_predictions_!H199*(1-_raw_predictions_!$M199*'Score Dashboard'!$B$2) - _raw_predictions_!$M199*'Score Dashboard'!$B$2*_coefficients_!H$12)/INDEX(_coefficients_!H$7:H$9,MATCH('Score Dashboard'!$B$1,_coefficients_!$A$7:$A$9,0))</f>
        <v>0.87976510230265226</v>
      </c>
      <c r="I199">
        <f>(1-_raw_predictions_!$M199*'Score Dashboard'!$B$2) * _raw_predictions_!I199/_coefficients_!L$2 * (_raw_predictions_!J199-_coefficients_!I$2)/INDEX(_coefficients_!I$7:I$9,MATCH('Score Dashboard'!$B$1,_coefficients_!$A$7:$A$9,0))</f>
        <v>-1.74739118334334E-2</v>
      </c>
      <c r="J199">
        <f>(1-_raw_predictions_!$M199*'Score Dashboard'!$B$2) * _raw_predictions_!K199/_coefficients_!M$2 * (_raw_predictions_!L199-_coefficients_!J$2)/INDEX(_coefficients_!J$7:J$9,MATCH('Score Dashboard'!$B$1,_coefficients_!$A$7:$A$9,0))</f>
        <v>-0.12378905292261956</v>
      </c>
      <c r="K199">
        <f t="shared" si="3"/>
        <v>-3.1175468466656033</v>
      </c>
    </row>
    <row r="200" spans="1:11">
      <c r="A200" t="str">
        <f>_raw_predictions_!A200</f>
        <v>Ousmane Dieng</v>
      </c>
      <c r="B200">
        <f>(_raw_predictions_!B200*(1-_raw_predictions_!$M200*'Score Dashboard'!$B$2) + 'Score Dashboard'!$B$2*_raw_predictions_!$M200*_coefficients_!B$12- _coefficients_!B$2)/INDEX(_coefficients_!B$7:B$9,MATCH('Score Dashboard'!$B$1,_coefficients_!$A$7:$A$9,0))</f>
        <v>-0.8016456372820614</v>
      </c>
      <c r="C200">
        <f>(_raw_predictions_!C200*(1-_raw_predictions_!$M200*'Score Dashboard'!$B$2) + 'Score Dashboard'!$B$2*_raw_predictions_!$M200*_coefficients_!C$12- _coefficients_!C$2)/INDEX(_coefficients_!C$7:C$9,MATCH('Score Dashboard'!$B$1,_coefficients_!$A$7:$A$9,0))</f>
        <v>-0.63852425021543269</v>
      </c>
      <c r="D200">
        <f>(_raw_predictions_!D200*(1-_raw_predictions_!$M200*'Score Dashboard'!$B$2) + 'Score Dashboard'!$B$2*_raw_predictions_!$M200*_coefficients_!D$12- _coefficients_!D$2)/INDEX(_coefficients_!D$7:D$9,MATCH('Score Dashboard'!$B$1,_coefficients_!$A$7:$A$9,0))</f>
        <v>-0.66650320318041989</v>
      </c>
      <c r="E200">
        <f>(_raw_predictions_!E200*(1-_raw_predictions_!$M200*'Score Dashboard'!$B$2) + 'Score Dashboard'!$B$2*_raw_predictions_!$M200*_coefficients_!E$12- _coefficients_!E$2)/INDEX(_coefficients_!E$7:E$9,MATCH('Score Dashboard'!$B$1,_coefficients_!$A$7:$A$9,0))</f>
        <v>-0.47677836099413357</v>
      </c>
      <c r="F200">
        <f>(_raw_predictions_!F200*(1-_raw_predictions_!$M200*'Score Dashboard'!$B$2) + 'Score Dashboard'!$B$2*_raw_predictions_!$M200*_coefficients_!F$12- _coefficients_!F$2)/INDEX(_coefficients_!F$7:F$9,MATCH('Score Dashboard'!$B$1,_coefficients_!$A$7:$A$9,0))</f>
        <v>-0.41395625571716405</v>
      </c>
      <c r="G200">
        <f>(_raw_predictions_!G200*(1-_raw_predictions_!$M200*'Score Dashboard'!$B$2) + 'Score Dashboard'!$B$2*_raw_predictions_!$M200*_coefficients_!G$12- _coefficients_!G$2)/INDEX(_coefficients_!G$7:G$9,MATCH('Score Dashboard'!$B$1,_coefficients_!$A$7:$A$9,0))</f>
        <v>-0.46517641619714944</v>
      </c>
      <c r="H200">
        <f>(_coefficients_!H$2 - _raw_predictions_!H200*(1-_raw_predictions_!$M200*'Score Dashboard'!$B$2) - _raw_predictions_!$M200*'Score Dashboard'!$B$2*_coefficients_!H$12)/INDEX(_coefficients_!H$7:H$9,MATCH('Score Dashboard'!$B$1,_coefficients_!$A$7:$A$9,0))</f>
        <v>0.65578781103320694</v>
      </c>
      <c r="I200">
        <f>(1-_raw_predictions_!$M200*'Score Dashboard'!$B$2) * _raw_predictions_!I200/_coefficients_!L$2 * (_raw_predictions_!J200-_coefficients_!I$2)/INDEX(_coefficients_!I$7:I$9,MATCH('Score Dashboard'!$B$1,_coefficients_!$A$7:$A$9,0))</f>
        <v>-0.11531981454301528</v>
      </c>
      <c r="J200">
        <f>(1-_raw_predictions_!$M200*'Score Dashboard'!$B$2) * _raw_predictions_!K200/_coefficients_!M$2 * (_raw_predictions_!L200-_coefficients_!J$2)/INDEX(_coefficients_!J$7:J$9,MATCH('Score Dashboard'!$B$1,_coefficients_!$A$7:$A$9,0))</f>
        <v>-0.18558127918313555</v>
      </c>
      <c r="K200">
        <f t="shared" si="3"/>
        <v>-3.1076974062793052</v>
      </c>
    </row>
    <row r="201" spans="1:11">
      <c r="A201" t="str">
        <f>_raw_predictions_!A201</f>
        <v>Otto Porter Jr.</v>
      </c>
      <c r="B201">
        <f>(_raw_predictions_!B201*(1-_raw_predictions_!$M201*'Score Dashboard'!$B$2) + 'Score Dashboard'!$B$2*_raw_predictions_!$M201*_coefficients_!B$12- _coefficients_!B$2)/INDEX(_coefficients_!B$7:B$9,MATCH('Score Dashboard'!$B$1,_coefficients_!$A$7:$A$9,0))</f>
        <v>-0.92727038999768741</v>
      </c>
      <c r="C201">
        <f>(_raw_predictions_!C201*(1-_raw_predictions_!$M201*'Score Dashboard'!$B$2) + 'Score Dashboard'!$B$2*_raw_predictions_!$M201*_coefficients_!C$12- _coefficients_!C$2)/INDEX(_coefficients_!C$7:C$9,MATCH('Score Dashboard'!$B$1,_coefficients_!$A$7:$A$9,0))</f>
        <v>-0.68348206150228041</v>
      </c>
      <c r="D201">
        <f>(_raw_predictions_!D201*(1-_raw_predictions_!$M201*'Score Dashboard'!$B$2) + 'Score Dashboard'!$B$2*_raw_predictions_!$M201*_coefficients_!D$12- _coefficients_!D$2)/INDEX(_coefficients_!D$7:D$9,MATCH('Score Dashboard'!$B$1,_coefficients_!$A$7:$A$9,0))</f>
        <v>-0.70308250198075306</v>
      </c>
      <c r="E201">
        <f>(_raw_predictions_!E201*(1-_raw_predictions_!$M201*'Score Dashboard'!$B$2) + 'Score Dashboard'!$B$2*_raw_predictions_!$M201*_coefficients_!E$12- _coefficients_!E$2)/INDEX(_coefficients_!E$7:E$9,MATCH('Score Dashboard'!$B$1,_coefficients_!$A$7:$A$9,0))</f>
        <v>-0.1541764195457325</v>
      </c>
      <c r="F201">
        <f>(_raw_predictions_!F201*(1-_raw_predictions_!$M201*'Score Dashboard'!$B$2) + 'Score Dashboard'!$B$2*_raw_predictions_!$M201*_coefficients_!F$12- _coefficients_!F$2)/INDEX(_coefficients_!F$7:F$9,MATCH('Score Dashboard'!$B$1,_coefficients_!$A$7:$A$9,0))</f>
        <v>-0.48478016037815258</v>
      </c>
      <c r="G201">
        <f>(_raw_predictions_!G201*(1-_raw_predictions_!$M201*'Score Dashboard'!$B$2) + 'Score Dashboard'!$B$2*_raw_predictions_!$M201*_coefficients_!G$12- _coefficients_!G$2)/INDEX(_coefficients_!G$7:G$9,MATCH('Score Dashboard'!$B$1,_coefficients_!$A$7:$A$9,0))</f>
        <v>-0.37105757947129886</v>
      </c>
      <c r="H201">
        <f>(_coefficients_!H$2 - _raw_predictions_!H201*(1-_raw_predictions_!$M201*'Score Dashboard'!$B$2) - _raw_predictions_!$M201*'Score Dashboard'!$B$2*_coefficients_!H$12)/INDEX(_coefficients_!H$7:H$9,MATCH('Score Dashboard'!$B$1,_coefficients_!$A$7:$A$9,0))</f>
        <v>0.83703089292615396</v>
      </c>
      <c r="I201">
        <f>(1-_raw_predictions_!$M201*'Score Dashboard'!$B$2) * _raw_predictions_!I201/_coefficients_!L$2 * (_raw_predictions_!J201-_coefficients_!I$2)/INDEX(_coefficients_!I$7:I$9,MATCH('Score Dashboard'!$B$1,_coefficients_!$A$7:$A$9,0))</f>
        <v>8.1714860623173201E-3</v>
      </c>
      <c r="J201">
        <f>(1-_raw_predictions_!$M201*'Score Dashboard'!$B$2) * _raw_predictions_!K201/_coefficients_!M$2 * (_raw_predictions_!L201-_coefficients_!J$2)/INDEX(_coefficients_!J$7:J$9,MATCH('Score Dashboard'!$B$1,_coefficients_!$A$7:$A$9,0))</f>
        <v>-5.7664303901784245E-2</v>
      </c>
      <c r="K201">
        <f t="shared" si="3"/>
        <v>-2.536311037789218</v>
      </c>
    </row>
    <row r="202" spans="1:11">
      <c r="A202" t="str">
        <f>_raw_predictions_!A202</f>
        <v>Payton Pritchard</v>
      </c>
      <c r="B202">
        <f>(_raw_predictions_!B202*(1-_raw_predictions_!$M202*'Score Dashboard'!$B$2) + 'Score Dashboard'!$B$2*_raw_predictions_!$M202*_coefficients_!B$12- _coefficients_!B$2)/INDEX(_coefficients_!B$7:B$9,MATCH('Score Dashboard'!$B$1,_coefficients_!$A$7:$A$9,0))</f>
        <v>-0.86898700170467413</v>
      </c>
      <c r="C202">
        <f>(_raw_predictions_!C202*(1-_raw_predictions_!$M202*'Score Dashboard'!$B$2) + 'Score Dashboard'!$B$2*_raw_predictions_!$M202*_coefficients_!C$12- _coefficients_!C$2)/INDEX(_coefficients_!C$7:C$9,MATCH('Score Dashboard'!$B$1,_coefficients_!$A$7:$A$9,0))</f>
        <v>-0.93217016263063934</v>
      </c>
      <c r="D202">
        <f>(_raw_predictions_!D202*(1-_raw_predictions_!$M202*'Score Dashboard'!$B$2) + 'Score Dashboard'!$B$2*_raw_predictions_!$M202*_coefficients_!D$12- _coefficients_!D$2)/INDEX(_coefficients_!D$7:D$9,MATCH('Score Dashboard'!$B$1,_coefficients_!$A$7:$A$9,0))</f>
        <v>-0.57401622567998034</v>
      </c>
      <c r="E202">
        <f>(_raw_predictions_!E202*(1-_raw_predictions_!$M202*'Score Dashboard'!$B$2) + 'Score Dashboard'!$B$2*_raw_predictions_!$M202*_coefficients_!E$12- _coefficients_!E$2)/INDEX(_coefficients_!E$7:E$9,MATCH('Score Dashboard'!$B$1,_coefficients_!$A$7:$A$9,0))</f>
        <v>-0.63361557128828538</v>
      </c>
      <c r="F202">
        <f>(_raw_predictions_!F202*(1-_raw_predictions_!$M202*'Score Dashboard'!$B$2) + 'Score Dashboard'!$B$2*_raw_predictions_!$M202*_coefficients_!F$12- _coefficients_!F$2)/INDEX(_coefficients_!F$7:F$9,MATCH('Score Dashboard'!$B$1,_coefficients_!$A$7:$A$9,0))</f>
        <v>-0.66007178524873</v>
      </c>
      <c r="G202">
        <f>(_raw_predictions_!G202*(1-_raw_predictions_!$M202*'Score Dashboard'!$B$2) + 'Score Dashboard'!$B$2*_raw_predictions_!$M202*_coefficients_!G$12- _coefficients_!G$2)/INDEX(_coefficients_!G$7:G$9,MATCH('Score Dashboard'!$B$1,_coefficients_!$A$7:$A$9,0))</f>
        <v>-0.30501650184572882</v>
      </c>
      <c r="H202">
        <f>(_coefficients_!H$2 - _raw_predictions_!H202*(1-_raw_predictions_!$M202*'Score Dashboard'!$B$2) - _raw_predictions_!$M202*'Score Dashboard'!$B$2*_coefficients_!H$12)/INDEX(_coefficients_!H$7:H$9,MATCH('Score Dashboard'!$B$1,_coefficients_!$A$7:$A$9,0))</f>
        <v>0.73027967359548007</v>
      </c>
      <c r="I202">
        <f>(1-_raw_predictions_!$M202*'Score Dashboard'!$B$2) * _raw_predictions_!I202/_coefficients_!L$2 * (_raw_predictions_!J202-_coefficients_!I$2)/INDEX(_coefficients_!I$7:I$9,MATCH('Score Dashboard'!$B$1,_coefficients_!$A$7:$A$9,0))</f>
        <v>1.1496356233373915E-2</v>
      </c>
      <c r="J202">
        <f>(1-_raw_predictions_!$M202*'Score Dashboard'!$B$2) * _raw_predictions_!K202/_coefficients_!M$2 * (_raw_predictions_!L202-_coefficients_!J$2)/INDEX(_coefficients_!J$7:J$9,MATCH('Score Dashboard'!$B$1,_coefficients_!$A$7:$A$9,0))</f>
        <v>-0.25102024121657796</v>
      </c>
      <c r="K202">
        <f t="shared" si="3"/>
        <v>-3.4831214597857616</v>
      </c>
    </row>
    <row r="203" spans="1:11">
      <c r="A203" t="str">
        <f>_raw_predictions_!A203</f>
        <v>Orlando Robinson</v>
      </c>
      <c r="B203">
        <f>(_raw_predictions_!B203*(1-_raw_predictions_!$M203*'Score Dashboard'!$B$2) + 'Score Dashboard'!$B$2*_raw_predictions_!$M203*_coefficients_!B$12- _coefficients_!B$2)/INDEX(_coefficients_!B$7:B$9,MATCH('Score Dashboard'!$B$1,_coefficients_!$A$7:$A$9,0))</f>
        <v>-0.98776263423832267</v>
      </c>
      <c r="C203">
        <f>(_raw_predictions_!C203*(1-_raw_predictions_!$M203*'Score Dashboard'!$B$2) + 'Score Dashboard'!$B$2*_raw_predictions_!$M203*_coefficients_!C$12- _coefficients_!C$2)/INDEX(_coefficients_!C$7:C$9,MATCH('Score Dashboard'!$B$1,_coefficients_!$A$7:$A$9,0))</f>
        <v>-0.50000917942504564</v>
      </c>
      <c r="D203">
        <f>(_raw_predictions_!D203*(1-_raw_predictions_!$M203*'Score Dashboard'!$B$2) + 'Score Dashboard'!$B$2*_raw_predictions_!$M203*_coefficients_!D$12- _coefficients_!D$2)/INDEX(_coefficients_!D$7:D$9,MATCH('Score Dashboard'!$B$1,_coefficients_!$A$7:$A$9,0))</f>
        <v>-0.77721850178636553</v>
      </c>
      <c r="E203">
        <f>(_raw_predictions_!E203*(1-_raw_predictions_!$M203*'Score Dashboard'!$B$2) + 'Score Dashboard'!$B$2*_raw_predictions_!$M203*_coefficients_!E$12- _coefficients_!E$2)/INDEX(_coefficients_!E$7:E$9,MATCH('Score Dashboard'!$B$1,_coefficients_!$A$7:$A$9,0))</f>
        <v>-0.59949245599351864</v>
      </c>
      <c r="F203">
        <f>(_raw_predictions_!F203*(1-_raw_predictions_!$M203*'Score Dashboard'!$B$2) + 'Score Dashboard'!$B$2*_raw_predictions_!$M203*_coefficients_!F$12- _coefficients_!F$2)/INDEX(_coefficients_!F$7:F$9,MATCH('Score Dashboard'!$B$1,_coefficients_!$A$7:$A$9,0))</f>
        <v>-0.25820438529958145</v>
      </c>
      <c r="G203">
        <f>(_raw_predictions_!G203*(1-_raw_predictions_!$M203*'Score Dashboard'!$B$2) + 'Score Dashboard'!$B$2*_raw_predictions_!$M203*_coefficients_!G$12- _coefficients_!G$2)/INDEX(_coefficients_!G$7:G$9,MATCH('Score Dashboard'!$B$1,_coefficients_!$A$7:$A$9,0))</f>
        <v>-0.83960582303578302</v>
      </c>
      <c r="H203">
        <f>(_coefficients_!H$2 - _raw_predictions_!H203*(1-_raw_predictions_!$M203*'Score Dashboard'!$B$2) - _raw_predictions_!$M203*'Score Dashboard'!$B$2*_coefficients_!H$12)/INDEX(_coefficients_!H$7:H$9,MATCH('Score Dashboard'!$B$1,_coefficients_!$A$7:$A$9,0))</f>
        <v>0.74203654002495723</v>
      </c>
      <c r="I203">
        <f>(1-_raw_predictions_!$M203*'Score Dashboard'!$B$2) * _raw_predictions_!I203/_coefficients_!L$2 * (_raw_predictions_!J203-_coefficients_!I$2)/INDEX(_coefficients_!I$7:I$9,MATCH('Score Dashboard'!$B$1,_coefficients_!$A$7:$A$9,0))</f>
        <v>-0.10705741203882714</v>
      </c>
      <c r="J203">
        <f>(1-_raw_predictions_!$M203*'Score Dashboard'!$B$2) * _raw_predictions_!K203/_coefficients_!M$2 * (_raw_predictions_!L203-_coefficients_!J$2)/INDEX(_coefficients_!J$7:J$9,MATCH('Score Dashboard'!$B$1,_coefficients_!$A$7:$A$9,0))</f>
        <v>4.4238396329594143E-2</v>
      </c>
      <c r="K203">
        <f t="shared" si="3"/>
        <v>-3.2830754554628929</v>
      </c>
    </row>
    <row r="204" spans="1:11">
      <c r="A204" t="str">
        <f>_raw_predictions_!A204</f>
        <v>Romeo Langford</v>
      </c>
      <c r="B204">
        <f>(_raw_predictions_!B204*(1-_raw_predictions_!$M204*'Score Dashboard'!$B$2) + 'Score Dashboard'!$B$2*_raw_predictions_!$M204*_coefficients_!B$12- _coefficients_!B$2)/INDEX(_coefficients_!B$7:B$9,MATCH('Score Dashboard'!$B$1,_coefficients_!$A$7:$A$9,0))</f>
        <v>-0.81977732468997011</v>
      </c>
      <c r="C204">
        <f>(_raw_predictions_!C204*(1-_raw_predictions_!$M204*'Score Dashboard'!$B$2) + 'Score Dashboard'!$B$2*_raw_predictions_!$M204*_coefficients_!C$12- _coefficients_!C$2)/INDEX(_coefficients_!C$7:C$9,MATCH('Score Dashboard'!$B$1,_coefficients_!$A$7:$A$9,0))</f>
        <v>-0.67929830502575306</v>
      </c>
      <c r="D204">
        <f>(_raw_predictions_!D204*(1-_raw_predictions_!$M204*'Score Dashboard'!$B$2) + 'Score Dashboard'!$B$2*_raw_predictions_!$M204*_coefficients_!D$12- _coefficients_!D$2)/INDEX(_coefficients_!D$7:D$9,MATCH('Score Dashboard'!$B$1,_coefficients_!$A$7:$A$9,0))</f>
        <v>-0.73851707785659881</v>
      </c>
      <c r="E204">
        <f>(_raw_predictions_!E204*(1-_raw_predictions_!$M204*'Score Dashboard'!$B$2) + 'Score Dashboard'!$B$2*_raw_predictions_!$M204*_coefficients_!E$12- _coefficients_!E$2)/INDEX(_coefficients_!E$7:E$9,MATCH('Score Dashboard'!$B$1,_coefficients_!$A$7:$A$9,0))</f>
        <v>-0.53073264695053002</v>
      </c>
      <c r="F204">
        <f>(_raw_predictions_!F204*(1-_raw_predictions_!$M204*'Score Dashboard'!$B$2) + 'Score Dashboard'!$B$2*_raw_predictions_!$M204*_coefficients_!F$12- _coefficients_!F$2)/INDEX(_coefficients_!F$7:F$9,MATCH('Score Dashboard'!$B$1,_coefficients_!$A$7:$A$9,0))</f>
        <v>-0.37313929512954835</v>
      </c>
      <c r="G204">
        <f>(_raw_predictions_!G204*(1-_raw_predictions_!$M204*'Score Dashboard'!$B$2) + 'Score Dashboard'!$B$2*_raw_predictions_!$M204*_coefficients_!G$12- _coefficients_!G$2)/INDEX(_coefficients_!G$7:G$9,MATCH('Score Dashboard'!$B$1,_coefficients_!$A$7:$A$9,0))</f>
        <v>-0.5567610736853843</v>
      </c>
      <c r="H204">
        <f>(_coefficients_!H$2 - _raw_predictions_!H204*(1-_raw_predictions_!$M204*'Score Dashboard'!$B$2) - _raw_predictions_!$M204*'Score Dashboard'!$B$2*_coefficients_!H$12)/INDEX(_coefficients_!H$7:H$9,MATCH('Score Dashboard'!$B$1,_coefficients_!$A$7:$A$9,0))</f>
        <v>0.71534698411255726</v>
      </c>
      <c r="I204">
        <f>(1-_raw_predictions_!$M204*'Score Dashboard'!$B$2) * _raw_predictions_!I204/_coefficients_!L$2 * (_raw_predictions_!J204-_coefficients_!I$2)/INDEX(_coefficients_!I$7:I$9,MATCH('Score Dashboard'!$B$1,_coefficients_!$A$7:$A$9,0))</f>
        <v>-9.5824179721408997E-2</v>
      </c>
      <c r="J204">
        <f>(1-_raw_predictions_!$M204*'Score Dashboard'!$B$2) * _raw_predictions_!K204/_coefficients_!M$2 * (_raw_predictions_!L204-_coefficients_!J$2)/INDEX(_coefficients_!J$7:J$9,MATCH('Score Dashboard'!$B$1,_coefficients_!$A$7:$A$9,0))</f>
        <v>-0.13225084832745981</v>
      </c>
      <c r="K204">
        <f t="shared" si="3"/>
        <v>-3.2109537672740958</v>
      </c>
    </row>
    <row r="205" spans="1:11">
      <c r="A205" t="str">
        <f>_raw_predictions_!A205</f>
        <v>Royce O'Neale</v>
      </c>
      <c r="B205">
        <f>(_raw_predictions_!B205*(1-_raw_predictions_!$M205*'Score Dashboard'!$B$2) + 'Score Dashboard'!$B$2*_raw_predictions_!$M205*_coefficients_!B$12- _coefficients_!B$2)/INDEX(_coefficients_!B$7:B$9,MATCH('Score Dashboard'!$B$1,_coefficients_!$A$7:$A$9,0))</f>
        <v>-0.65435550557237565</v>
      </c>
      <c r="C205">
        <f>(_raw_predictions_!C205*(1-_raw_predictions_!$M205*'Score Dashboard'!$B$2) + 'Score Dashboard'!$B$2*_raw_predictions_!$M205*_coefficients_!C$12- _coefficients_!C$2)/INDEX(_coefficients_!C$7:C$9,MATCH('Score Dashboard'!$B$1,_coefficients_!$A$7:$A$9,0))</f>
        <v>-0.15827754947574205</v>
      </c>
      <c r="D205">
        <f>(_raw_predictions_!D205*(1-_raw_predictions_!$M205*'Score Dashboard'!$B$2) + 'Score Dashboard'!$B$2*_raw_predictions_!$M205*_coefficients_!D$12- _coefficients_!D$2)/INDEX(_coefficients_!D$7:D$9,MATCH('Score Dashboard'!$B$1,_coefficients_!$A$7:$A$9,0))</f>
        <v>-0.10466756321275063</v>
      </c>
      <c r="E205">
        <f>(_raw_predictions_!E205*(1-_raw_predictions_!$M205*'Score Dashboard'!$B$2) + 'Score Dashboard'!$B$2*_raw_predictions_!$M205*_coefficients_!E$12- _coefficients_!E$2)/INDEX(_coefficients_!E$7:E$9,MATCH('Score Dashboard'!$B$1,_coefficients_!$A$7:$A$9,0))</f>
        <v>-3.0341526183926656E-2</v>
      </c>
      <c r="F205">
        <f>(_raw_predictions_!F205*(1-_raw_predictions_!$M205*'Score Dashboard'!$B$2) + 'Score Dashboard'!$B$2*_raw_predictions_!$M205*_coefficients_!F$12- _coefficients_!F$2)/INDEX(_coefficients_!F$7:F$9,MATCH('Score Dashboard'!$B$1,_coefficients_!$A$7:$A$9,0))</f>
        <v>-8.6929920691047866E-2</v>
      </c>
      <c r="G205">
        <f>(_raw_predictions_!G205*(1-_raw_predictions_!$M205*'Score Dashboard'!$B$2) + 'Score Dashboard'!$B$2*_raw_predictions_!$M205*_coefficients_!G$12- _coefficients_!G$2)/INDEX(_coefficients_!G$7:G$9,MATCH('Score Dashboard'!$B$1,_coefficients_!$A$7:$A$9,0))</f>
        <v>0.1681945037745663</v>
      </c>
      <c r="H205">
        <f>(_coefficients_!H$2 - _raw_predictions_!H205*(1-_raw_predictions_!$M205*'Score Dashboard'!$B$2) - _raw_predictions_!$M205*'Score Dashboard'!$B$2*_coefficients_!H$12)/INDEX(_coefficients_!H$7:H$9,MATCH('Score Dashboard'!$B$1,_coefficients_!$A$7:$A$9,0))</f>
        <v>0.31623698920749876</v>
      </c>
      <c r="I205">
        <f>(1-_raw_predictions_!$M205*'Score Dashboard'!$B$2) * _raw_predictions_!I205/_coefficients_!L$2 * (_raw_predictions_!J205-_coefficients_!I$2)/INDEX(_coefficients_!I$7:I$9,MATCH('Score Dashboard'!$B$1,_coefficients_!$A$7:$A$9,0))</f>
        <v>-1.3046493354776182E-2</v>
      </c>
      <c r="J205">
        <f>(1-_raw_predictions_!$M205*'Score Dashboard'!$B$2) * _raw_predictions_!K205/_coefficients_!M$2 * (_raw_predictions_!L205-_coefficients_!J$2)/INDEX(_coefficients_!J$7:J$9,MATCH('Score Dashboard'!$B$1,_coefficients_!$A$7:$A$9,0))</f>
        <v>-0.37710310819872622</v>
      </c>
      <c r="K205">
        <f t="shared" si="3"/>
        <v>-0.94029017370728019</v>
      </c>
    </row>
    <row r="206" spans="1:11">
      <c r="A206" t="str">
        <f>_raw_predictions_!A206</f>
        <v>T.J. McConnell</v>
      </c>
      <c r="B206">
        <f>(_raw_predictions_!B206*(1-_raw_predictions_!$M206*'Score Dashboard'!$B$2) + 'Score Dashboard'!$B$2*_raw_predictions_!$M206*_coefficients_!B$12- _coefficients_!B$2)/INDEX(_coefficients_!B$7:B$9,MATCH('Score Dashboard'!$B$1,_coefficients_!$A$7:$A$9,0))</f>
        <v>-0.69156135109687</v>
      </c>
      <c r="C206">
        <f>(_raw_predictions_!C206*(1-_raw_predictions_!$M206*'Score Dashboard'!$B$2) + 'Score Dashboard'!$B$2*_raw_predictions_!$M206*_coefficients_!C$12- _coefficients_!C$2)/INDEX(_coefficients_!C$7:C$9,MATCH('Score Dashboard'!$B$1,_coefficients_!$A$7:$A$9,0))</f>
        <v>-0.65925562938536153</v>
      </c>
      <c r="D206">
        <f>(_raw_predictions_!D206*(1-_raw_predictions_!$M206*'Score Dashboard'!$B$2) + 'Score Dashboard'!$B$2*_raw_predictions_!$M206*_coefficients_!D$12- _coefficients_!D$2)/INDEX(_coefficients_!D$7:D$9,MATCH('Score Dashboard'!$B$1,_coefficients_!$A$7:$A$9,0))</f>
        <v>0.62974898147965663</v>
      </c>
      <c r="E206">
        <f>(_raw_predictions_!E206*(1-_raw_predictions_!$M206*'Score Dashboard'!$B$2) + 'Score Dashboard'!$B$2*_raw_predictions_!$M206*_coefficients_!E$12- _coefficients_!E$2)/INDEX(_coefficients_!E$7:E$9,MATCH('Score Dashboard'!$B$1,_coefficients_!$A$7:$A$9,0))</f>
        <v>0.27890280818576957</v>
      </c>
      <c r="F206">
        <f>(_raw_predictions_!F206*(1-_raw_predictions_!$M206*'Score Dashboard'!$B$2) + 'Score Dashboard'!$B$2*_raw_predictions_!$M206*_coefficients_!F$12- _coefficients_!F$2)/INDEX(_coefficients_!F$7:F$9,MATCH('Score Dashboard'!$B$1,_coefficients_!$A$7:$A$9,0))</f>
        <v>-0.53031518514080767</v>
      </c>
      <c r="G206">
        <f>(_raw_predictions_!G206*(1-_raw_predictions_!$M206*'Score Dashboard'!$B$2) + 'Score Dashboard'!$B$2*_raw_predictions_!$M206*_coefficients_!G$12- _coefficients_!G$2)/INDEX(_coefficients_!G$7:G$9,MATCH('Score Dashboard'!$B$1,_coefficients_!$A$7:$A$9,0))</f>
        <v>-0.6992303553925564</v>
      </c>
      <c r="H206">
        <f>(_coefficients_!H$2 - _raw_predictions_!H206*(1-_raw_predictions_!$M206*'Score Dashboard'!$B$2) - _raw_predictions_!$M206*'Score Dashboard'!$B$2*_coefficients_!H$12)/INDEX(_coefficients_!H$7:H$9,MATCH('Score Dashboard'!$B$1,_coefficients_!$A$7:$A$9,0))</f>
        <v>9.966225550128098E-2</v>
      </c>
      <c r="I206">
        <f>(1-_raw_predictions_!$M206*'Score Dashboard'!$B$2) * _raw_predictions_!I206/_coefficients_!L$2 * (_raw_predictions_!J206-_coefficients_!I$2)/INDEX(_coefficients_!I$7:I$9,MATCH('Score Dashboard'!$B$1,_coefficients_!$A$7:$A$9,0))</f>
        <v>2.823834828003656E-2</v>
      </c>
      <c r="J206">
        <f>(1-_raw_predictions_!$M206*'Score Dashboard'!$B$2) * _raw_predictions_!K206/_coefficients_!M$2 * (_raw_predictions_!L206-_coefficients_!J$2)/INDEX(_coefficients_!J$7:J$9,MATCH('Score Dashboard'!$B$1,_coefficients_!$A$7:$A$9,0))</f>
        <v>5.6443016351156512E-2</v>
      </c>
      <c r="K206">
        <f t="shared" si="3"/>
        <v>-1.4873671112176954</v>
      </c>
    </row>
    <row r="207" spans="1:11">
      <c r="A207" t="str">
        <f>_raw_predictions_!A207</f>
        <v>Svi Mykhailiuk</v>
      </c>
      <c r="B207">
        <f>(_raw_predictions_!B207*(1-_raw_predictions_!$M207*'Score Dashboard'!$B$2) + 'Score Dashboard'!$B$2*_raw_predictions_!$M207*_coefficients_!B$12- _coefficients_!B$2)/INDEX(_coefficients_!B$7:B$9,MATCH('Score Dashboard'!$B$1,_coefficients_!$A$7:$A$9,0))</f>
        <v>-0.86077448308912474</v>
      </c>
      <c r="C207">
        <f>(_raw_predictions_!C207*(1-_raw_predictions_!$M207*'Score Dashboard'!$B$2) + 'Score Dashboard'!$B$2*_raw_predictions_!$M207*_coefficients_!C$12- _coefficients_!C$2)/INDEX(_coefficients_!C$7:C$9,MATCH('Score Dashboard'!$B$1,_coefficients_!$A$7:$A$9,0))</f>
        <v>-0.83813842042582676</v>
      </c>
      <c r="D207">
        <f>(_raw_predictions_!D207*(1-_raw_predictions_!$M207*'Score Dashboard'!$B$2) + 'Score Dashboard'!$B$2*_raw_predictions_!$M207*_coefficients_!D$12- _coefficients_!D$2)/INDEX(_coefficients_!D$7:D$9,MATCH('Score Dashboard'!$B$1,_coefficients_!$A$7:$A$9,0))</f>
        <v>-0.69019291014055695</v>
      </c>
      <c r="E207">
        <f>(_raw_predictions_!E207*(1-_raw_predictions_!$M207*'Score Dashboard'!$B$2) + 'Score Dashboard'!$B$2*_raw_predictions_!$M207*_coefficients_!E$12- _coefficients_!E$2)/INDEX(_coefficients_!E$7:E$9,MATCH('Score Dashboard'!$B$1,_coefficients_!$A$7:$A$9,0))</f>
        <v>-0.43552614837059084</v>
      </c>
      <c r="F207">
        <f>(_raw_predictions_!F207*(1-_raw_predictions_!$M207*'Score Dashboard'!$B$2) + 'Score Dashboard'!$B$2*_raw_predictions_!$M207*_coefficients_!F$12- _coefficients_!F$2)/INDEX(_coefficients_!F$7:F$9,MATCH('Score Dashboard'!$B$1,_coefficients_!$A$7:$A$9,0))</f>
        <v>-0.53693078498707059</v>
      </c>
      <c r="G207">
        <f>(_raw_predictions_!G207*(1-_raw_predictions_!$M207*'Score Dashboard'!$B$2) + 'Score Dashboard'!$B$2*_raw_predictions_!$M207*_coefficients_!G$12- _coefficients_!G$2)/INDEX(_coefficients_!G$7:G$9,MATCH('Score Dashboard'!$B$1,_coefficients_!$A$7:$A$9,0))</f>
        <v>-0.34309069801020514</v>
      </c>
      <c r="H207">
        <f>(_coefficients_!H$2 - _raw_predictions_!H207*(1-_raw_predictions_!$M207*'Score Dashboard'!$B$2) - _raw_predictions_!$M207*'Score Dashboard'!$B$2*_coefficients_!H$12)/INDEX(_coefficients_!H$7:H$9,MATCH('Score Dashboard'!$B$1,_coefficients_!$A$7:$A$9,0))</f>
        <v>0.73895694735739037</v>
      </c>
      <c r="I207">
        <f>(1-_raw_predictions_!$M207*'Score Dashboard'!$B$2) * _raw_predictions_!I207/_coefficients_!L$2 * (_raw_predictions_!J207-_coefficients_!I$2)/INDEX(_coefficients_!I$7:I$9,MATCH('Score Dashboard'!$B$1,_coefficients_!$A$7:$A$9,0))</f>
        <v>1.8730204121711106E-3</v>
      </c>
      <c r="J207">
        <f>(1-_raw_predictions_!$M207*'Score Dashboard'!$B$2) * _raw_predictions_!K207/_coefficients_!M$2 * (_raw_predictions_!L207-_coefficients_!J$2)/INDEX(_coefficients_!J$7:J$9,MATCH('Score Dashboard'!$B$1,_coefficients_!$A$7:$A$9,0))</f>
        <v>-0.17377919186164437</v>
      </c>
      <c r="K207">
        <f t="shared" si="3"/>
        <v>-3.1376026691154579</v>
      </c>
    </row>
    <row r="208" spans="1:11">
      <c r="A208" t="str">
        <f>_raw_predictions_!A208</f>
        <v>Steven Adams</v>
      </c>
      <c r="B208">
        <f>(_raw_predictions_!B208*(1-_raw_predictions_!$M208*'Score Dashboard'!$B$2) + 'Score Dashboard'!$B$2*_raw_predictions_!$M208*_coefficients_!B$12- _coefficients_!B$2)/INDEX(_coefficients_!B$7:B$9,MATCH('Score Dashboard'!$B$1,_coefficients_!$A$7:$A$9,0))</f>
        <v>-0.74227229582104248</v>
      </c>
      <c r="C208">
        <f>(_raw_predictions_!C208*(1-_raw_predictions_!$M208*'Score Dashboard'!$B$2) + 'Score Dashboard'!$B$2*_raw_predictions_!$M208*_coefficients_!C$12- _coefficients_!C$2)/INDEX(_coefficients_!C$7:C$9,MATCH('Score Dashboard'!$B$1,_coefficients_!$A$7:$A$9,0))</f>
        <v>1.2791316883236212</v>
      </c>
      <c r="D208">
        <f>(_raw_predictions_!D208*(1-_raw_predictions_!$M208*'Score Dashboard'!$B$2) + 'Score Dashboard'!$B$2*_raw_predictions_!$M208*_coefficients_!D$12- _coefficients_!D$2)/INDEX(_coefficients_!D$7:D$9,MATCH('Score Dashboard'!$B$1,_coefficients_!$A$7:$A$9,0))</f>
        <v>-0.38496166216987365</v>
      </c>
      <c r="E208">
        <f>(_raw_predictions_!E208*(1-_raw_predictions_!$M208*'Score Dashboard'!$B$2) + 'Score Dashboard'!$B$2*_raw_predictions_!$M208*_coefficients_!E$12- _coefficients_!E$2)/INDEX(_coefficients_!E$7:E$9,MATCH('Score Dashboard'!$B$1,_coefficients_!$A$7:$A$9,0))</f>
        <v>-3.6832190430881886E-2</v>
      </c>
      <c r="F208">
        <f>(_raw_predictions_!F208*(1-_raw_predictions_!$M208*'Score Dashboard'!$B$2) + 'Score Dashboard'!$B$2*_raw_predictions_!$M208*_coefficients_!F$12- _coefficients_!F$2)/INDEX(_coefficients_!F$7:F$9,MATCH('Score Dashboard'!$B$1,_coefficients_!$A$7:$A$9,0))</f>
        <v>0.3953815047731124</v>
      </c>
      <c r="G208">
        <f>(_raw_predictions_!G208*(1-_raw_predictions_!$M208*'Score Dashboard'!$B$2) + 'Score Dashboard'!$B$2*_raw_predictions_!$M208*_coefficients_!G$12- _coefficients_!G$2)/INDEX(_coefficients_!G$7:G$9,MATCH('Score Dashboard'!$B$1,_coefficients_!$A$7:$A$9,0))</f>
        <v>-0.9687899172264276</v>
      </c>
      <c r="H208">
        <f>(_coefficients_!H$2 - _raw_predictions_!H208*(1-_raw_predictions_!$M208*'Score Dashboard'!$B$2) - _raw_predictions_!$M208*'Score Dashboard'!$B$2*_coefficients_!H$12)/INDEX(_coefficients_!H$7:H$9,MATCH('Score Dashboard'!$B$1,_coefficients_!$A$7:$A$9,0))</f>
        <v>6.1664758621613192E-2</v>
      </c>
      <c r="I208">
        <f>(1-_raw_predictions_!$M208*'Score Dashboard'!$B$2) * _raw_predictions_!I208/_coefficients_!L$2 * (_raw_predictions_!J208-_coefficients_!I$2)/INDEX(_coefficients_!I$7:I$9,MATCH('Score Dashboard'!$B$1,_coefficients_!$A$7:$A$9,0))</f>
        <v>-1.2069259038731386</v>
      </c>
      <c r="J208">
        <f>(1-_raw_predictions_!$M208*'Score Dashboard'!$B$2) * _raw_predictions_!K208/_coefficients_!M$2 * (_raw_predictions_!L208-_coefficients_!J$2)/INDEX(_coefficients_!J$7:J$9,MATCH('Score Dashboard'!$B$1,_coefficients_!$A$7:$A$9,0))</f>
        <v>0.38675875478620469</v>
      </c>
      <c r="K208">
        <f t="shared" si="3"/>
        <v>-1.2168452630168125</v>
      </c>
    </row>
    <row r="209" spans="1:11">
      <c r="A209" t="str">
        <f>_raw_predictions_!A209</f>
        <v>Stephen Curry</v>
      </c>
      <c r="B209">
        <f>(_raw_predictions_!B209*(1-_raw_predictions_!$M209*'Score Dashboard'!$B$2) + 'Score Dashboard'!$B$2*_raw_predictions_!$M209*_coefficients_!B$12- _coefficients_!B$2)/INDEX(_coefficients_!B$7:B$9,MATCH('Score Dashboard'!$B$1,_coefficients_!$A$7:$A$9,0))</f>
        <v>0.95171252616092261</v>
      </c>
      <c r="C209">
        <f>(_raw_predictions_!C209*(1-_raw_predictions_!$M209*'Score Dashboard'!$B$2) + 'Score Dashboard'!$B$2*_raw_predictions_!$M209*_coefficients_!C$12- _coefficients_!C$2)/INDEX(_coefficients_!C$7:C$9,MATCH('Score Dashboard'!$B$1,_coefficients_!$A$7:$A$9,0))</f>
        <v>-3.063702020166565E-2</v>
      </c>
      <c r="D209">
        <f>(_raw_predictions_!D209*(1-_raw_predictions_!$M209*'Score Dashboard'!$B$2) + 'Score Dashboard'!$B$2*_raw_predictions_!$M209*_coefficients_!D$12- _coefficients_!D$2)/INDEX(_coefficients_!D$7:D$9,MATCH('Score Dashboard'!$B$1,_coefficients_!$A$7:$A$9,0))</f>
        <v>0.80355120054243967</v>
      </c>
      <c r="E209">
        <f>(_raw_predictions_!E209*(1-_raw_predictions_!$M209*'Score Dashboard'!$B$2) + 'Score Dashboard'!$B$2*_raw_predictions_!$M209*_coefficients_!E$12- _coefficients_!E$2)/INDEX(_coefficients_!E$7:E$9,MATCH('Score Dashboard'!$B$1,_coefficients_!$A$7:$A$9,0))</f>
        <v>-0.12671206666414034</v>
      </c>
      <c r="F209">
        <f>(_raw_predictions_!F209*(1-_raw_predictions_!$M209*'Score Dashboard'!$B$2) + 'Score Dashboard'!$B$2*_raw_predictions_!$M209*_coefficients_!F$12- _coefficients_!F$2)/INDEX(_coefficients_!F$7:F$9,MATCH('Score Dashboard'!$B$1,_coefficients_!$A$7:$A$9,0))</f>
        <v>-0.3867805107487764</v>
      </c>
      <c r="G209">
        <f>(_raw_predictions_!G209*(1-_raw_predictions_!$M209*'Score Dashboard'!$B$2) + 'Score Dashboard'!$B$2*_raw_predictions_!$M209*_coefficients_!G$12- _coefficients_!G$2)/INDEX(_coefficients_!G$7:G$9,MATCH('Score Dashboard'!$B$1,_coefficients_!$A$7:$A$9,0))</f>
        <v>1.643466514899586</v>
      </c>
      <c r="H209">
        <f>(_coefficients_!H$2 - _raw_predictions_!H209*(1-_raw_predictions_!$M209*'Score Dashboard'!$B$2) - _raw_predictions_!$M209*'Score Dashboard'!$B$2*_coefficients_!H$12)/INDEX(_coefficients_!H$7:H$9,MATCH('Score Dashboard'!$B$1,_coefficients_!$A$7:$A$9,0))</f>
        <v>-0.91864580863148648</v>
      </c>
      <c r="I209">
        <f>(1-_raw_predictions_!$M209*'Score Dashboard'!$B$2) * _raw_predictions_!I209/_coefficients_!L$2 * (_raw_predictions_!J209-_coefficients_!I$2)/INDEX(_coefficients_!I$7:I$9,MATCH('Score Dashboard'!$B$1,_coefficients_!$A$7:$A$9,0))</f>
        <v>0.60828022270351645</v>
      </c>
      <c r="J209">
        <f>(1-_raw_predictions_!$M209*'Score Dashboard'!$B$2) * _raw_predictions_!K209/_coefficients_!M$2 * (_raw_predictions_!L209-_coefficients_!J$2)/INDEX(_coefficients_!J$7:J$9,MATCH('Score Dashboard'!$B$1,_coefficients_!$A$7:$A$9,0))</f>
        <v>-0.21836244468626304</v>
      </c>
      <c r="K209">
        <f t="shared" si="3"/>
        <v>2.3258726133741323</v>
      </c>
    </row>
    <row r="210" spans="1:11">
      <c r="A210" t="str">
        <f>_raw_predictions_!A210</f>
        <v>Spencer Dinwiddie</v>
      </c>
      <c r="B210">
        <f>(_raw_predictions_!B210*(1-_raw_predictions_!$M210*'Score Dashboard'!$B$2) + 'Score Dashboard'!$B$2*_raw_predictions_!$M210*_coefficients_!B$12- _coefficients_!B$2)/INDEX(_coefficients_!B$7:B$9,MATCH('Score Dashboard'!$B$1,_coefficients_!$A$7:$A$9,0))</f>
        <v>4.7753051244165651E-2</v>
      </c>
      <c r="C210">
        <f>(_raw_predictions_!C210*(1-_raw_predictions_!$M210*'Score Dashboard'!$B$2) + 'Score Dashboard'!$B$2*_raw_predictions_!$M210*_coefficients_!C$12- _coefficients_!C$2)/INDEX(_coefficients_!C$7:C$9,MATCH('Score Dashboard'!$B$1,_coefficients_!$A$7:$A$9,0))</f>
        <v>-0.59117276631760129</v>
      </c>
      <c r="D210">
        <f>(_raw_predictions_!D210*(1-_raw_predictions_!$M210*'Score Dashboard'!$B$2) + 'Score Dashboard'!$B$2*_raw_predictions_!$M210*_coefficients_!D$12- _coefficients_!D$2)/INDEX(_coefficients_!D$7:D$9,MATCH('Score Dashboard'!$B$1,_coefficients_!$A$7:$A$9,0))</f>
        <v>0.74110461388535331</v>
      </c>
      <c r="E210">
        <f>(_raw_predictions_!E210*(1-_raw_predictions_!$M210*'Score Dashboard'!$B$2) + 'Score Dashboard'!$B$2*_raw_predictions_!$M210*_coefficients_!E$12- _coefficients_!E$2)/INDEX(_coefficients_!E$7:E$9,MATCH('Score Dashboard'!$B$1,_coefficients_!$A$7:$A$9,0))</f>
        <v>-0.16429817612721426</v>
      </c>
      <c r="F210">
        <f>(_raw_predictions_!F210*(1-_raw_predictions_!$M210*'Score Dashboard'!$B$2) + 'Score Dashboard'!$B$2*_raw_predictions_!$M210*_coefficients_!F$12- _coefficients_!F$2)/INDEX(_coefficients_!F$7:F$9,MATCH('Score Dashboard'!$B$1,_coefficients_!$A$7:$A$9,0))</f>
        <v>-0.38569167218548051</v>
      </c>
      <c r="G210">
        <f>(_raw_predictions_!G210*(1-_raw_predictions_!$M210*'Score Dashboard'!$B$2) + 'Score Dashboard'!$B$2*_raw_predictions_!$M210*_coefficients_!G$12- _coefficients_!G$2)/INDEX(_coefficients_!G$7:G$9,MATCH('Score Dashboard'!$B$1,_coefficients_!$A$7:$A$9,0))</f>
        <v>0.35720750381158228</v>
      </c>
      <c r="H210">
        <f>(_coefficients_!H$2 - _raw_predictions_!H210*(1-_raw_predictions_!$M210*'Score Dashboard'!$B$2) - _raw_predictions_!$M210*'Score Dashboard'!$B$2*_coefficients_!H$12)/INDEX(_coefficients_!H$7:H$9,MATCH('Score Dashboard'!$B$1,_coefficients_!$A$7:$A$9,0))</f>
        <v>-1.3199574650144217E-2</v>
      </c>
      <c r="I210">
        <f>(1-_raw_predictions_!$M210*'Score Dashboard'!$B$2) * _raw_predictions_!I210/_coefficients_!L$2 * (_raw_predictions_!J210-_coefficients_!I$2)/INDEX(_coefficients_!I$7:I$9,MATCH('Score Dashboard'!$B$1,_coefficients_!$A$7:$A$9,0))</f>
        <v>2.1922952109431071E-3</v>
      </c>
      <c r="J210">
        <f>(1-_raw_predictions_!$M210*'Score Dashboard'!$B$2) * _raw_predictions_!K210/_coefficients_!M$2 * (_raw_predictions_!L210-_coefficients_!J$2)/INDEX(_coefficients_!J$7:J$9,MATCH('Score Dashboard'!$B$1,_coefficients_!$A$7:$A$9,0))</f>
        <v>-0.65396413769499451</v>
      </c>
      <c r="K210">
        <f t="shared" si="3"/>
        <v>-0.6600688628233905</v>
      </c>
    </row>
    <row r="211" spans="1:11">
      <c r="A211" t="str">
        <f>_raw_predictions_!A211</f>
        <v>Simone Fontecchio</v>
      </c>
      <c r="B211">
        <f>(_raw_predictions_!B211*(1-_raw_predictions_!$M211*'Score Dashboard'!$B$2) + 'Score Dashboard'!$B$2*_raw_predictions_!$M211*_coefficients_!B$12- _coefficients_!B$2)/INDEX(_coefficients_!B$7:B$9,MATCH('Score Dashboard'!$B$1,_coefficients_!$A$7:$A$9,0))</f>
        <v>-0.89248771168744601</v>
      </c>
      <c r="C211">
        <f>(_raw_predictions_!C211*(1-_raw_predictions_!$M211*'Score Dashboard'!$B$2) + 'Score Dashboard'!$B$2*_raw_predictions_!$M211*_coefficients_!C$12- _coefficients_!C$2)/INDEX(_coefficients_!C$7:C$9,MATCH('Score Dashboard'!$B$1,_coefficients_!$A$7:$A$9,0))</f>
        <v>-0.90984402476976467</v>
      </c>
      <c r="D211">
        <f>(_raw_predictions_!D211*(1-_raw_predictions_!$M211*'Score Dashboard'!$B$2) + 'Score Dashboard'!$B$2*_raw_predictions_!$M211*_coefficients_!D$12- _coefficients_!D$2)/INDEX(_coefficients_!D$7:D$9,MATCH('Score Dashboard'!$B$1,_coefficients_!$A$7:$A$9,0))</f>
        <v>-0.83468143321331811</v>
      </c>
      <c r="E211">
        <f>(_raw_predictions_!E211*(1-_raw_predictions_!$M211*'Score Dashboard'!$B$2) + 'Score Dashboard'!$B$2*_raw_predictions_!$M211*_coefficients_!E$12- _coefficients_!E$2)/INDEX(_coefficients_!E$7:E$9,MATCH('Score Dashboard'!$B$1,_coefficients_!$A$7:$A$9,0))</f>
        <v>-0.62314258754298368</v>
      </c>
      <c r="F211">
        <f>(_raw_predictions_!F211*(1-_raw_predictions_!$M211*'Score Dashboard'!$B$2) + 'Score Dashboard'!$B$2*_raw_predictions_!$M211*_coefficients_!F$12- _coefficients_!F$2)/INDEX(_coefficients_!F$7:F$9,MATCH('Score Dashboard'!$B$1,_coefficients_!$A$7:$A$9,0))</f>
        <v>-0.54483419999158833</v>
      </c>
      <c r="G211">
        <f>(_raw_predictions_!G211*(1-_raw_predictions_!$M211*'Score Dashboard'!$B$2) + 'Score Dashboard'!$B$2*_raw_predictions_!$M211*_coefficients_!G$12- _coefficients_!G$2)/INDEX(_coefficients_!G$7:G$9,MATCH('Score Dashboard'!$B$1,_coefficients_!$A$7:$A$9,0))</f>
        <v>-0.32570757404531214</v>
      </c>
      <c r="H211">
        <f>(_coefficients_!H$2 - _raw_predictions_!H211*(1-_raw_predictions_!$M211*'Score Dashboard'!$B$2) - _raw_predictions_!$M211*'Score Dashboard'!$B$2*_coefficients_!H$12)/INDEX(_coefficients_!H$7:H$9,MATCH('Score Dashboard'!$B$1,_coefficients_!$A$7:$A$9,0))</f>
        <v>0.80241050478575615</v>
      </c>
      <c r="I211">
        <f>(1-_raw_predictions_!$M211*'Score Dashboard'!$B$2) * _raw_predictions_!I211/_coefficients_!L$2 * (_raw_predictions_!J211-_coefficients_!I$2)/INDEX(_coefficients_!I$7:I$9,MATCH('Score Dashboard'!$B$1,_coefficients_!$A$7:$A$9,0))</f>
        <v>-2.2012750292890629E-3</v>
      </c>
      <c r="J211">
        <f>(1-_raw_predictions_!$M211*'Score Dashboard'!$B$2) * _raw_predictions_!K211/_coefficients_!M$2 * (_raw_predictions_!L211-_coefficients_!J$2)/INDEX(_coefficients_!J$7:J$9,MATCH('Score Dashboard'!$B$1,_coefficients_!$A$7:$A$9,0))</f>
        <v>-0.19498898509303417</v>
      </c>
      <c r="K211">
        <f t="shared" si="3"/>
        <v>-3.5254772865869799</v>
      </c>
    </row>
    <row r="212" spans="1:11">
      <c r="A212" t="str">
        <f>_raw_predictions_!A212</f>
        <v>Shake Milton</v>
      </c>
      <c r="B212">
        <f>(_raw_predictions_!B212*(1-_raw_predictions_!$M212*'Score Dashboard'!$B$2) + 'Score Dashboard'!$B$2*_raw_predictions_!$M212*_coefficients_!B$12- _coefficients_!B$2)/INDEX(_coefficients_!B$7:B$9,MATCH('Score Dashboard'!$B$1,_coefficients_!$A$7:$A$9,0))</f>
        <v>-0.60071660161307316</v>
      </c>
      <c r="C212">
        <f>(_raw_predictions_!C212*(1-_raw_predictions_!$M212*'Score Dashboard'!$B$2) + 'Score Dashboard'!$B$2*_raw_predictions_!$M212*_coefficients_!C$12- _coefficients_!C$2)/INDEX(_coefficients_!C$7:C$9,MATCH('Score Dashboard'!$B$1,_coefficients_!$A$7:$A$9,0))</f>
        <v>-0.71857785854950407</v>
      </c>
      <c r="D212">
        <f>(_raw_predictions_!D212*(1-_raw_predictions_!$M212*'Score Dashboard'!$B$2) + 'Score Dashboard'!$B$2*_raw_predictions_!$M212*_coefficients_!D$12- _coefficients_!D$2)/INDEX(_coefficients_!D$7:D$9,MATCH('Score Dashboard'!$B$1,_coefficients_!$A$7:$A$9,0))</f>
        <v>-9.1065272920829651E-2</v>
      </c>
      <c r="E212">
        <f>(_raw_predictions_!E212*(1-_raw_predictions_!$M212*'Score Dashboard'!$B$2) + 'Score Dashboard'!$B$2*_raw_predictions_!$M212*_coefficients_!E$12- _coefficients_!E$2)/INDEX(_coefficients_!E$7:E$9,MATCH('Score Dashboard'!$B$1,_coefficients_!$A$7:$A$9,0))</f>
        <v>-0.52759045081719524</v>
      </c>
      <c r="F212">
        <f>(_raw_predictions_!F212*(1-_raw_predictions_!$M212*'Score Dashboard'!$B$2) + 'Score Dashboard'!$B$2*_raw_predictions_!$M212*_coefficients_!F$12- _coefficients_!F$2)/INDEX(_coefficients_!F$7:F$9,MATCH('Score Dashboard'!$B$1,_coefficients_!$A$7:$A$9,0))</f>
        <v>-0.50365837658079526</v>
      </c>
      <c r="G212">
        <f>(_raw_predictions_!G212*(1-_raw_predictions_!$M212*'Score Dashboard'!$B$2) + 'Score Dashboard'!$B$2*_raw_predictions_!$M212*_coefficients_!G$12- _coefficients_!G$2)/INDEX(_coefficients_!G$7:G$9,MATCH('Score Dashboard'!$B$1,_coefficients_!$A$7:$A$9,0))</f>
        <v>-0.35536798334790448</v>
      </c>
      <c r="H212">
        <f>(_coefficients_!H$2 - _raw_predictions_!H212*(1-_raw_predictions_!$M212*'Score Dashboard'!$B$2) - _raw_predictions_!$M212*'Score Dashboard'!$B$2*_coefficients_!H$12)/INDEX(_coefficients_!H$7:H$9,MATCH('Score Dashboard'!$B$1,_coefficients_!$A$7:$A$9,0))</f>
        <v>0.39381601628000423</v>
      </c>
      <c r="I212">
        <f>(1-_raw_predictions_!$M212*'Score Dashboard'!$B$2) * _raw_predictions_!I212/_coefficients_!L$2 * (_raw_predictions_!J212-_coefficients_!I$2)/INDEX(_coefficients_!I$7:I$9,MATCH('Score Dashboard'!$B$1,_coefficients_!$A$7:$A$9,0))</f>
        <v>5.0867163576949981E-2</v>
      </c>
      <c r="J212">
        <f>(1-_raw_predictions_!$M212*'Score Dashboard'!$B$2) * _raw_predictions_!K212/_coefficients_!M$2 * (_raw_predictions_!L212-_coefficients_!J$2)/INDEX(_coefficients_!J$7:J$9,MATCH('Score Dashboard'!$B$1,_coefficients_!$A$7:$A$9,0))</f>
        <v>-0.17569197690224728</v>
      </c>
      <c r="K212">
        <f t="shared" si="3"/>
        <v>-2.5279853408745949</v>
      </c>
    </row>
    <row r="213" spans="1:11">
      <c r="A213" t="str">
        <f>_raw_predictions_!A213</f>
        <v>Shai Gilgeous-Alexander</v>
      </c>
      <c r="B213">
        <f>(_raw_predictions_!B213*(1-_raw_predictions_!$M213*'Score Dashboard'!$B$2) + 'Score Dashboard'!$B$2*_raw_predictions_!$M213*_coefficients_!B$12- _coefficients_!B$2)/INDEX(_coefficients_!B$7:B$9,MATCH('Score Dashboard'!$B$1,_coefficients_!$A$7:$A$9,0))</f>
        <v>1.0738495127604384</v>
      </c>
      <c r="C213">
        <f>(_raw_predictions_!C213*(1-_raw_predictions_!$M213*'Score Dashboard'!$B$2) + 'Score Dashboard'!$B$2*_raw_predictions_!$M213*_coefficients_!C$12- _coefficients_!C$2)/INDEX(_coefficients_!C$7:C$9,MATCH('Score Dashboard'!$B$1,_coefficients_!$A$7:$A$9,0))</f>
        <v>-0.24311266381201016</v>
      </c>
      <c r="D213">
        <f>(_raw_predictions_!D213*(1-_raw_predictions_!$M213*'Score Dashboard'!$B$2) + 'Score Dashboard'!$B$2*_raw_predictions_!$M213*_coefficients_!D$12- _coefficients_!D$2)/INDEX(_coefficients_!D$7:D$9,MATCH('Score Dashboard'!$B$1,_coefficients_!$A$7:$A$9,0))</f>
        <v>0.48043066425513486</v>
      </c>
      <c r="E213">
        <f>(_raw_predictions_!E213*(1-_raw_predictions_!$M213*'Score Dashboard'!$B$2) + 'Score Dashboard'!$B$2*_raw_predictions_!$M213*_coefficients_!E$12- _coefficients_!E$2)/INDEX(_coefficients_!E$7:E$9,MATCH('Score Dashboard'!$B$1,_coefficients_!$A$7:$A$9,0))</f>
        <v>0.48612550086157613</v>
      </c>
      <c r="F213">
        <f>(_raw_predictions_!F213*(1-_raw_predictions_!$M213*'Score Dashboard'!$B$2) + 'Score Dashboard'!$B$2*_raw_predictions_!$M213*_coefficients_!F$12- _coefficients_!F$2)/INDEX(_coefficients_!F$7:F$9,MATCH('Score Dashboard'!$B$1,_coefficients_!$A$7:$A$9,0))</f>
        <v>0.21329745030987823</v>
      </c>
      <c r="G213">
        <f>(_raw_predictions_!G213*(1-_raw_predictions_!$M213*'Score Dashboard'!$B$2) + 'Score Dashboard'!$B$2*_raw_predictions_!$M213*_coefficients_!G$12- _coefficients_!G$2)/INDEX(_coefficients_!G$7:G$9,MATCH('Score Dashboard'!$B$1,_coefficients_!$A$7:$A$9,0))</f>
        <v>-0.32522846737849326</v>
      </c>
      <c r="H213">
        <f>(_coefficients_!H$2 - _raw_predictions_!H213*(1-_raw_predictions_!$M213*'Score Dashboard'!$B$2) - _raw_predictions_!$M213*'Score Dashboard'!$B$2*_coefficients_!H$12)/INDEX(_coefficients_!H$7:H$9,MATCH('Score Dashboard'!$B$1,_coefficients_!$A$7:$A$9,0))</f>
        <v>-0.63560446368320911</v>
      </c>
      <c r="I213">
        <f>(1-_raw_predictions_!$M213*'Score Dashboard'!$B$2) * _raw_predictions_!I213/_coefficients_!L$2 * (_raw_predictions_!J213-_coefficients_!I$2)/INDEX(_coefficients_!I$7:I$9,MATCH('Score Dashboard'!$B$1,_coefficients_!$A$7:$A$9,0))</f>
        <v>0.48830042907805826</v>
      </c>
      <c r="J213">
        <f>(1-_raw_predictions_!$M213*'Score Dashboard'!$B$2) * _raw_predictions_!K213/_coefficients_!M$2 * (_raw_predictions_!L213-_coefficients_!J$2)/INDEX(_coefficients_!J$7:J$9,MATCH('Score Dashboard'!$B$1,_coefficients_!$A$7:$A$9,0))</f>
        <v>6.6093011283901965E-2</v>
      </c>
      <c r="K213">
        <f t="shared" si="3"/>
        <v>1.6041509736752755</v>
      </c>
    </row>
    <row r="214" spans="1:11">
      <c r="A214" t="str">
        <f>_raw_predictions_!A214</f>
        <v>Shaedon Sharpe</v>
      </c>
      <c r="B214">
        <f>(_raw_predictions_!B214*(1-_raw_predictions_!$M214*'Score Dashboard'!$B$2) + 'Score Dashboard'!$B$2*_raw_predictions_!$M214*_coefficients_!B$12- _coefficients_!B$2)/INDEX(_coefficients_!B$7:B$9,MATCH('Score Dashboard'!$B$1,_coefficients_!$A$7:$A$9,0))</f>
        <v>-0.30523612070035105</v>
      </c>
      <c r="C214">
        <f>(_raw_predictions_!C214*(1-_raw_predictions_!$M214*'Score Dashboard'!$B$2) + 'Score Dashboard'!$B$2*_raw_predictions_!$M214*_coefficients_!C$12- _coefficients_!C$2)/INDEX(_coefficients_!C$7:C$9,MATCH('Score Dashboard'!$B$1,_coefficients_!$A$7:$A$9,0))</f>
        <v>-0.48999855505107576</v>
      </c>
      <c r="D214">
        <f>(_raw_predictions_!D214*(1-_raw_predictions_!$M214*'Score Dashboard'!$B$2) + 'Score Dashboard'!$B$2*_raw_predictions_!$M214*_coefficients_!D$12- _coefficients_!D$2)/INDEX(_coefficients_!D$7:D$9,MATCH('Score Dashboard'!$B$1,_coefficients_!$A$7:$A$9,0))</f>
        <v>-0.56365442914285746</v>
      </c>
      <c r="E214">
        <f>(_raw_predictions_!E214*(1-_raw_predictions_!$M214*'Score Dashboard'!$B$2) + 'Score Dashboard'!$B$2*_raw_predictions_!$M214*_coefficients_!E$12- _coefficients_!E$2)/INDEX(_coefficients_!E$7:E$9,MATCH('Score Dashboard'!$B$1,_coefficients_!$A$7:$A$9,0))</f>
        <v>-0.23369133962908278</v>
      </c>
      <c r="F214">
        <f>(_raw_predictions_!F214*(1-_raw_predictions_!$M214*'Score Dashboard'!$B$2) + 'Score Dashboard'!$B$2*_raw_predictions_!$M214*_coefficients_!F$12- _coefficients_!F$2)/INDEX(_coefficients_!F$7:F$9,MATCH('Score Dashboard'!$B$1,_coefficients_!$A$7:$A$9,0))</f>
        <v>-0.33113200741996834</v>
      </c>
      <c r="G214">
        <f>(_raw_predictions_!G214*(1-_raw_predictions_!$M214*'Score Dashboard'!$B$2) + 'Score Dashboard'!$B$2*_raw_predictions_!$M214*_coefficients_!G$12- _coefficients_!G$2)/INDEX(_coefficients_!G$7:G$9,MATCH('Score Dashboard'!$B$1,_coefficients_!$A$7:$A$9,0))</f>
        <v>1.2354833129969144E-2</v>
      </c>
      <c r="H214">
        <f>(_coefficients_!H$2 - _raw_predictions_!H214*(1-_raw_predictions_!$M214*'Score Dashboard'!$B$2) - _raw_predictions_!$M214*'Score Dashboard'!$B$2*_coefficients_!H$12)/INDEX(_coefficients_!H$7:H$9,MATCH('Score Dashboard'!$B$1,_coefficients_!$A$7:$A$9,0))</f>
        <v>0.18030322949083233</v>
      </c>
      <c r="I214">
        <f>(1-_raw_predictions_!$M214*'Score Dashboard'!$B$2) * _raw_predictions_!I214/_coefficients_!L$2 * (_raw_predictions_!J214-_coefficients_!I$2)/INDEX(_coefficients_!I$7:I$9,MATCH('Score Dashboard'!$B$1,_coefficients_!$A$7:$A$9,0))</f>
        <v>-9.8850216140995845E-2</v>
      </c>
      <c r="J214">
        <f>(1-_raw_predictions_!$M214*'Score Dashboard'!$B$2) * _raw_predictions_!K214/_coefficients_!M$2 * (_raw_predictions_!L214-_coefficients_!J$2)/INDEX(_coefficients_!J$7:J$9,MATCH('Score Dashboard'!$B$1,_coefficients_!$A$7:$A$9,0))</f>
        <v>-0.226758679300744</v>
      </c>
      <c r="K214">
        <f t="shared" si="3"/>
        <v>-2.0566632847642738</v>
      </c>
    </row>
    <row r="215" spans="1:11">
      <c r="A215" t="str">
        <f>_raw_predictions_!A215</f>
        <v>Ron Harper Jr.</v>
      </c>
      <c r="B215">
        <f>(_raw_predictions_!B215*(1-_raw_predictions_!$M215*'Score Dashboard'!$B$2) + 'Score Dashboard'!$B$2*_raw_predictions_!$M215*_coefficients_!B$12- _coefficients_!B$2)/INDEX(_coefficients_!B$7:B$9,MATCH('Score Dashboard'!$B$1,_coefficients_!$A$7:$A$9,0))</f>
        <v>-0.92619052664082857</v>
      </c>
      <c r="C215">
        <f>(_raw_predictions_!C215*(1-_raw_predictions_!$M215*'Score Dashboard'!$B$2) + 'Score Dashboard'!$B$2*_raw_predictions_!$M215*_coefficients_!C$12- _coefficients_!C$2)/INDEX(_coefficients_!C$7:C$9,MATCH('Score Dashboard'!$B$1,_coefficients_!$A$7:$A$9,0))</f>
        <v>-0.77995306742280734</v>
      </c>
      <c r="D215">
        <f>(_raw_predictions_!D215*(1-_raw_predictions_!$M215*'Score Dashboard'!$B$2) + 'Score Dashboard'!$B$2*_raw_predictions_!$M215*_coefficients_!D$12- _coefficients_!D$2)/INDEX(_coefficients_!D$7:D$9,MATCH('Score Dashboard'!$B$1,_coefficients_!$A$7:$A$9,0))</f>
        <v>-0.7641272446644467</v>
      </c>
      <c r="E215">
        <f>(_raw_predictions_!E215*(1-_raw_predictions_!$M215*'Score Dashboard'!$B$2) + 'Score Dashboard'!$B$2*_raw_predictions_!$M215*_coefficients_!E$12- _coefficients_!E$2)/INDEX(_coefficients_!E$7:E$9,MATCH('Score Dashboard'!$B$1,_coefficients_!$A$7:$A$9,0))</f>
        <v>-0.64534373035428605</v>
      </c>
      <c r="F215">
        <f>(_raw_predictions_!F215*(1-_raw_predictions_!$M215*'Score Dashboard'!$B$2) + 'Score Dashboard'!$B$2*_raw_predictions_!$M215*_coefficients_!F$12- _coefficients_!F$2)/INDEX(_coefficients_!F$7:F$9,MATCH('Score Dashboard'!$B$1,_coefficients_!$A$7:$A$9,0))</f>
        <v>-0.47180370680235617</v>
      </c>
      <c r="G215">
        <f>(_raw_predictions_!G215*(1-_raw_predictions_!$M215*'Score Dashboard'!$B$2) + 'Score Dashboard'!$B$2*_raw_predictions_!$M215*_coefficients_!G$12- _coefficients_!G$2)/INDEX(_coefficients_!G$7:G$9,MATCH('Score Dashboard'!$B$1,_coefficients_!$A$7:$A$9,0))</f>
        <v>-0.57333673423302856</v>
      </c>
      <c r="H215">
        <f>(_coefficients_!H$2 - _raw_predictions_!H215*(1-_raw_predictions_!$M215*'Score Dashboard'!$B$2) - _raw_predictions_!$M215*'Score Dashboard'!$B$2*_coefficients_!H$12)/INDEX(_coefficients_!H$7:H$9,MATCH('Score Dashboard'!$B$1,_coefficients_!$A$7:$A$9,0))</f>
        <v>0.8045771063641769</v>
      </c>
      <c r="I215">
        <f>(1-_raw_predictions_!$M215*'Score Dashboard'!$B$2) * _raw_predictions_!I215/_coefficients_!L$2 * (_raw_predictions_!J215-_coefficients_!I$2)/INDEX(_coefficients_!I$7:I$9,MATCH('Score Dashboard'!$B$1,_coefficients_!$A$7:$A$9,0))</f>
        <v>-3.1762945789237607E-2</v>
      </c>
      <c r="J215">
        <f>(1-_raw_predictions_!$M215*'Score Dashboard'!$B$2) * _raw_predictions_!K215/_coefficients_!M$2 * (_raw_predictions_!L215-_coefficients_!J$2)/INDEX(_coefficients_!J$7:J$9,MATCH('Score Dashboard'!$B$1,_coefficients_!$A$7:$A$9,0))</f>
        <v>-2.5117888937695339E-2</v>
      </c>
      <c r="K215">
        <f t="shared" si="3"/>
        <v>-3.4130587384805096</v>
      </c>
    </row>
    <row r="216" spans="1:11">
      <c r="A216" t="str">
        <f>_raw_predictions_!A216</f>
        <v>Seth Curry</v>
      </c>
      <c r="B216">
        <f>(_raw_predictions_!B216*(1-_raw_predictions_!$M216*'Score Dashboard'!$B$2) + 'Score Dashboard'!$B$2*_raw_predictions_!$M216*_coefficients_!B$12- _coefficients_!B$2)/INDEX(_coefficients_!B$7:B$9,MATCH('Score Dashboard'!$B$1,_coefficients_!$A$7:$A$9,0))</f>
        <v>-0.75202588859925257</v>
      </c>
      <c r="C216">
        <f>(_raw_predictions_!C216*(1-_raw_predictions_!$M216*'Score Dashboard'!$B$2) + 'Score Dashboard'!$B$2*_raw_predictions_!$M216*_coefficients_!C$12- _coefficients_!C$2)/INDEX(_coefficients_!C$7:C$9,MATCH('Score Dashboard'!$B$1,_coefficients_!$A$7:$A$9,0))</f>
        <v>-0.88621527536727807</v>
      </c>
      <c r="D216">
        <f>(_raw_predictions_!D216*(1-_raw_predictions_!$M216*'Score Dashboard'!$B$2) + 'Score Dashboard'!$B$2*_raw_predictions_!$M216*_coefficients_!D$12- _coefficients_!D$2)/INDEX(_coefficients_!D$7:D$9,MATCH('Score Dashboard'!$B$1,_coefficients_!$A$7:$A$9,0))</f>
        <v>-0.6019994558403543</v>
      </c>
      <c r="E216">
        <f>(_raw_predictions_!E216*(1-_raw_predictions_!$M216*'Score Dashboard'!$B$2) + 'Score Dashboard'!$B$2*_raw_predictions_!$M216*_coefficients_!E$12- _coefficients_!E$2)/INDEX(_coefficients_!E$7:E$9,MATCH('Score Dashboard'!$B$1,_coefficients_!$A$7:$A$9,0))</f>
        <v>-0.5159236742075155</v>
      </c>
      <c r="F216">
        <f>(_raw_predictions_!F216*(1-_raw_predictions_!$M216*'Score Dashboard'!$B$2) + 'Score Dashboard'!$B$2*_raw_predictions_!$M216*_coefficients_!F$12- _coefficients_!F$2)/INDEX(_coefficients_!F$7:F$9,MATCH('Score Dashboard'!$B$1,_coefficients_!$A$7:$A$9,0))</f>
        <v>-0.60185525994767164</v>
      </c>
      <c r="G216">
        <f>(_raw_predictions_!G216*(1-_raw_predictions_!$M216*'Score Dashboard'!$B$2) + 'Score Dashboard'!$B$2*_raw_predictions_!$M216*_coefficients_!G$12- _coefficients_!G$2)/INDEX(_coefficients_!G$7:G$9,MATCH('Score Dashboard'!$B$1,_coefficients_!$A$7:$A$9,0))</f>
        <v>-2.8191983199654082E-2</v>
      </c>
      <c r="H216">
        <f>(_coefficients_!H$2 - _raw_predictions_!H216*(1-_raw_predictions_!$M216*'Score Dashboard'!$B$2) - _raw_predictions_!$M216*'Score Dashboard'!$B$2*_coefficients_!H$12)/INDEX(_coefficients_!H$7:H$9,MATCH('Score Dashboard'!$B$1,_coefficients_!$A$7:$A$9,0))</f>
        <v>0.64682500636461315</v>
      </c>
      <c r="I216">
        <f>(1-_raw_predictions_!$M216*'Score Dashboard'!$B$2) * _raw_predictions_!I216/_coefficients_!L$2 * (_raw_predictions_!J216-_coefficients_!I$2)/INDEX(_coefficients_!I$7:I$9,MATCH('Score Dashboard'!$B$1,_coefficients_!$A$7:$A$9,0))</f>
        <v>9.2614957842876433E-2</v>
      </c>
      <c r="J216">
        <f>(1-_raw_predictions_!$M216*'Score Dashboard'!$B$2) * _raw_predictions_!K216/_coefficients_!M$2 * (_raw_predictions_!L216-_coefficients_!J$2)/INDEX(_coefficients_!J$7:J$9,MATCH('Score Dashboard'!$B$1,_coefficients_!$A$7:$A$9,0))</f>
        <v>-0.10753649896537214</v>
      </c>
      <c r="K216">
        <f t="shared" si="3"/>
        <v>-2.7543080719196094</v>
      </c>
    </row>
    <row r="217" spans="1:11">
      <c r="A217" t="str">
        <f>_raw_predictions_!A217</f>
        <v>Scotty Pippen Jr.</v>
      </c>
      <c r="B217">
        <f>(_raw_predictions_!B217*(1-_raw_predictions_!$M217*'Score Dashboard'!$B$2) + 'Score Dashboard'!$B$2*_raw_predictions_!$M217*_coefficients_!B$12- _coefficients_!B$2)/INDEX(_coefficients_!B$7:B$9,MATCH('Score Dashboard'!$B$1,_coefficients_!$A$7:$A$9,0))</f>
        <v>-0.87383899646262408</v>
      </c>
      <c r="C217">
        <f>(_raw_predictions_!C217*(1-_raw_predictions_!$M217*'Score Dashboard'!$B$2) + 'Score Dashboard'!$B$2*_raw_predictions_!$M217*_coefficients_!C$12- _coefficients_!C$2)/INDEX(_coefficients_!C$7:C$9,MATCH('Score Dashboard'!$B$1,_coefficients_!$A$7:$A$9,0))</f>
        <v>-0.82055438479603626</v>
      </c>
      <c r="D217">
        <f>(_raw_predictions_!D217*(1-_raw_predictions_!$M217*'Score Dashboard'!$B$2) + 'Score Dashboard'!$B$2*_raw_predictions_!$M217*_coefficients_!D$12- _coefficients_!D$2)/INDEX(_coefficients_!D$7:D$9,MATCH('Score Dashboard'!$B$1,_coefficients_!$A$7:$A$9,0))</f>
        <v>-0.60733124077157963</v>
      </c>
      <c r="E217">
        <f>(_raw_predictions_!E217*(1-_raw_predictions_!$M217*'Score Dashboard'!$B$2) + 'Score Dashboard'!$B$2*_raw_predictions_!$M217*_coefficients_!E$12- _coefficients_!E$2)/INDEX(_coefficients_!E$7:E$9,MATCH('Score Dashboard'!$B$1,_coefficients_!$A$7:$A$9,0))</f>
        <v>-0.51814334513015958</v>
      </c>
      <c r="F217">
        <f>(_raw_predictions_!F217*(1-_raw_predictions_!$M217*'Score Dashboard'!$B$2) + 'Score Dashboard'!$B$2*_raw_predictions_!$M217*_coefficients_!F$12- _coefficients_!F$2)/INDEX(_coefficients_!F$7:F$9,MATCH('Score Dashboard'!$B$1,_coefficients_!$A$7:$A$9,0))</f>
        <v>-0.49517336964812536</v>
      </c>
      <c r="G217">
        <f>(_raw_predictions_!G217*(1-_raw_predictions_!$M217*'Score Dashboard'!$B$2) + 'Score Dashboard'!$B$2*_raw_predictions_!$M217*_coefficients_!G$12- _coefficients_!G$2)/INDEX(_coefficients_!G$7:G$9,MATCH('Score Dashboard'!$B$1,_coefficients_!$A$7:$A$9,0))</f>
        <v>-0.58451666264487978</v>
      </c>
      <c r="H217">
        <f>(_coefficients_!H$2 - _raw_predictions_!H217*(1-_raw_predictions_!$M217*'Score Dashboard'!$B$2) - _raw_predictions_!$M217*'Score Dashboard'!$B$2*_coefficients_!H$12)/INDEX(_coefficients_!H$7:H$9,MATCH('Score Dashboard'!$B$1,_coefficients_!$A$7:$A$9,0))</f>
        <v>0.6534549001768083</v>
      </c>
      <c r="I217">
        <f>(1-_raw_predictions_!$M217*'Score Dashboard'!$B$2) * _raw_predictions_!I217/_coefficients_!L$2 * (_raw_predictions_!J217-_coefficients_!I$2)/INDEX(_coefficients_!I$7:I$9,MATCH('Score Dashboard'!$B$1,_coefficients_!$A$7:$A$9,0))</f>
        <v>-3.4866511998221175E-2</v>
      </c>
      <c r="J217">
        <f>(1-_raw_predictions_!$M217*'Score Dashboard'!$B$2) * _raw_predictions_!K217/_coefficients_!M$2 * (_raw_predictions_!L217-_coefficients_!J$2)/INDEX(_coefficients_!J$7:J$9,MATCH('Score Dashboard'!$B$1,_coefficients_!$A$7:$A$9,0))</f>
        <v>-4.6617827145774823E-2</v>
      </c>
      <c r="K217">
        <f t="shared" si="3"/>
        <v>-3.3275874384205921</v>
      </c>
    </row>
    <row r="218" spans="1:11">
      <c r="A218" t="str">
        <f>_raw_predictions_!A218</f>
        <v>Scottie Barnes</v>
      </c>
      <c r="B218">
        <f>(_raw_predictions_!B218*(1-_raw_predictions_!$M218*'Score Dashboard'!$B$2) + 'Score Dashboard'!$B$2*_raw_predictions_!$M218*_coefficients_!B$12- _coefficients_!B$2)/INDEX(_coefficients_!B$7:B$9,MATCH('Score Dashboard'!$B$1,_coefficients_!$A$7:$A$9,0))</f>
        <v>0.16646133461212093</v>
      </c>
      <c r="C218">
        <f>(_raw_predictions_!C218*(1-_raw_predictions_!$M218*'Score Dashboard'!$B$2) + 'Score Dashboard'!$B$2*_raw_predictions_!$M218*_coefficients_!C$12- _coefficients_!C$2)/INDEX(_coefficients_!C$7:C$9,MATCH('Score Dashboard'!$B$1,_coefficients_!$A$7:$A$9,0))</f>
        <v>0.35465502067099691</v>
      </c>
      <c r="D218">
        <f>(_raw_predictions_!D218*(1-_raw_predictions_!$M218*'Score Dashboard'!$B$2) + 'Score Dashboard'!$B$2*_raw_predictions_!$M218*_coefficients_!D$12- _coefficients_!D$2)/INDEX(_coefficients_!D$7:D$9,MATCH('Score Dashboard'!$B$1,_coefficients_!$A$7:$A$9,0))</f>
        <v>0.54540812070113898</v>
      </c>
      <c r="E218">
        <f>(_raw_predictions_!E218*(1-_raw_predictions_!$M218*'Score Dashboard'!$B$2) + 'Score Dashboard'!$B$2*_raw_predictions_!$M218*_coefficients_!E$12- _coefficients_!E$2)/INDEX(_coefficients_!E$7:E$9,MATCH('Score Dashboard'!$B$1,_coefficients_!$A$7:$A$9,0))</f>
        <v>0.28275239084299392</v>
      </c>
      <c r="F218">
        <f>(_raw_predictions_!F218*(1-_raw_predictions_!$M218*'Score Dashboard'!$B$2) + 'Score Dashboard'!$B$2*_raw_predictions_!$M218*_coefficients_!F$12- _coefficients_!F$2)/INDEX(_coefficients_!F$7:F$9,MATCH('Score Dashboard'!$B$1,_coefficients_!$A$7:$A$9,0))</f>
        <v>0.18933755072796501</v>
      </c>
      <c r="G218">
        <f>(_raw_predictions_!G218*(1-_raw_predictions_!$M218*'Score Dashboard'!$B$2) + 'Score Dashboard'!$B$2*_raw_predictions_!$M218*_coefficients_!G$12- _coefficients_!G$2)/INDEX(_coefficients_!G$7:G$9,MATCH('Score Dashboard'!$B$1,_coefficients_!$A$7:$A$9,0))</f>
        <v>-0.32243053589556953</v>
      </c>
      <c r="H218">
        <f>(_coefficients_!H$2 - _raw_predictions_!H218*(1-_raw_predictions_!$M218*'Score Dashboard'!$B$2) - _raw_predictions_!$M218*'Score Dashboard'!$B$2*_coefficients_!H$12)/INDEX(_coefficients_!H$7:H$9,MATCH('Score Dashboard'!$B$1,_coefficients_!$A$7:$A$9,0))</f>
        <v>-0.39548049597038204</v>
      </c>
      <c r="I218">
        <f>(1-_raw_predictions_!$M218*'Score Dashboard'!$B$2) * _raw_predictions_!I218/_coefficients_!L$2 * (_raw_predictions_!J218-_coefficients_!I$2)/INDEX(_coefficients_!I$7:I$9,MATCH('Score Dashboard'!$B$1,_coefficients_!$A$7:$A$9,0))</f>
        <v>-0.10852046888335978</v>
      </c>
      <c r="J218">
        <f>(1-_raw_predictions_!$M218*'Score Dashboard'!$B$2) * _raw_predictions_!K218/_coefficients_!M$2 * (_raw_predictions_!L218-_coefficients_!J$2)/INDEX(_coefficients_!J$7:J$9,MATCH('Score Dashboard'!$B$1,_coefficients_!$A$7:$A$9,0))</f>
        <v>-0.22131678898682169</v>
      </c>
      <c r="K218">
        <f t="shared" si="3"/>
        <v>0.49086612781908268</v>
      </c>
    </row>
    <row r="219" spans="1:11">
      <c r="A219" t="str">
        <f>_raw_predictions_!A219</f>
        <v>Santi Aldama</v>
      </c>
      <c r="B219">
        <f>(_raw_predictions_!B219*(1-_raw_predictions_!$M219*'Score Dashboard'!$B$2) + 'Score Dashboard'!$B$2*_raw_predictions_!$M219*_coefficients_!B$12- _coefficients_!B$2)/INDEX(_coefficients_!B$7:B$9,MATCH('Score Dashboard'!$B$1,_coefficients_!$A$7:$A$9,0))</f>
        <v>-0.46190427648689097</v>
      </c>
      <c r="C219">
        <f>(_raw_predictions_!C219*(1-_raw_predictions_!$M219*'Score Dashboard'!$B$2) + 'Score Dashboard'!$B$2*_raw_predictions_!$M219*_coefficients_!C$12- _coefficients_!C$2)/INDEX(_coefficients_!C$7:C$9,MATCH('Score Dashboard'!$B$1,_coefficients_!$A$7:$A$9,0))</f>
        <v>-0.1654131210745419</v>
      </c>
      <c r="D219">
        <f>(_raw_predictions_!D219*(1-_raw_predictions_!$M219*'Score Dashboard'!$B$2) + 'Score Dashboard'!$B$2*_raw_predictions_!$M219*_coefficients_!D$12- _coefficients_!D$2)/INDEX(_coefficients_!D$7:D$9,MATCH('Score Dashboard'!$B$1,_coefficients_!$A$7:$A$9,0))</f>
        <v>-0.67728251380400906</v>
      </c>
      <c r="E219">
        <f>(_raw_predictions_!E219*(1-_raw_predictions_!$M219*'Score Dashboard'!$B$2) + 'Score Dashboard'!$B$2*_raw_predictions_!$M219*_coefficients_!E$12- _coefficients_!E$2)/INDEX(_coefficients_!E$7:E$9,MATCH('Score Dashboard'!$B$1,_coefficients_!$A$7:$A$9,0))</f>
        <v>-0.30112090734521391</v>
      </c>
      <c r="F219">
        <f>(_raw_predictions_!F219*(1-_raw_predictions_!$M219*'Score Dashboard'!$B$2) + 'Score Dashboard'!$B$2*_raw_predictions_!$M219*_coefficients_!F$12- _coefficients_!F$2)/INDEX(_coefficients_!F$7:F$9,MATCH('Score Dashboard'!$B$1,_coefficients_!$A$7:$A$9,0))</f>
        <v>-9.0511331829549485E-2</v>
      </c>
      <c r="G219">
        <f>(_raw_predictions_!G219*(1-_raw_predictions_!$M219*'Score Dashboard'!$B$2) + 'Score Dashboard'!$B$2*_raw_predictions_!$M219*_coefficients_!G$12- _coefficients_!G$2)/INDEX(_coefficients_!G$7:G$9,MATCH('Score Dashboard'!$B$1,_coefficients_!$A$7:$A$9,0))</f>
        <v>-0.14422600526429319</v>
      </c>
      <c r="H219">
        <f>(_coefficients_!H$2 - _raw_predictions_!H219*(1-_raw_predictions_!$M219*'Score Dashboard'!$B$2) - _raw_predictions_!$M219*'Score Dashboard'!$B$2*_coefficients_!H$12)/INDEX(_coefficients_!H$7:H$9,MATCH('Score Dashboard'!$B$1,_coefficients_!$A$7:$A$9,0))</f>
        <v>0.59242184453709312</v>
      </c>
      <c r="I219">
        <f>(1-_raw_predictions_!$M219*'Score Dashboard'!$B$2) * _raw_predictions_!I219/_coefficients_!L$2 * (_raw_predictions_!J219-_coefficients_!I$2)/INDEX(_coefficients_!I$7:I$9,MATCH('Score Dashboard'!$B$1,_coefficients_!$A$7:$A$9,0))</f>
        <v>-0.10732269115676997</v>
      </c>
      <c r="J219">
        <f>(1-_raw_predictions_!$M219*'Score Dashboard'!$B$2) * _raw_predictions_!K219/_coefficients_!M$2 * (_raw_predictions_!L219-_coefficients_!J$2)/INDEX(_coefficients_!J$7:J$9,MATCH('Score Dashboard'!$B$1,_coefficients_!$A$7:$A$9,0))</f>
        <v>-0.15014546334540421</v>
      </c>
      <c r="K219">
        <f t="shared" si="3"/>
        <v>-1.5055044657695793</v>
      </c>
    </row>
    <row r="220" spans="1:11">
      <c r="A220" t="str">
        <f>_raw_predictions_!A220</f>
        <v>Sandro Mamukelashvili</v>
      </c>
      <c r="B220">
        <f>(_raw_predictions_!B220*(1-_raw_predictions_!$M220*'Score Dashboard'!$B$2) + 'Score Dashboard'!$B$2*_raw_predictions_!$M220*_coefficients_!B$12- _coefficients_!B$2)/INDEX(_coefficients_!B$7:B$9,MATCH('Score Dashboard'!$B$1,_coefficients_!$A$7:$A$9,0))</f>
        <v>-0.95275332744319741</v>
      </c>
      <c r="C220">
        <f>(_raw_predictions_!C220*(1-_raw_predictions_!$M220*'Score Dashboard'!$B$2) + 'Score Dashboard'!$B$2*_raw_predictions_!$M220*_coefficients_!C$12- _coefficients_!C$2)/INDEX(_coefficients_!C$7:C$9,MATCH('Score Dashboard'!$B$1,_coefficients_!$A$7:$A$9,0))</f>
        <v>-0.60300222797034153</v>
      </c>
      <c r="D220">
        <f>(_raw_predictions_!D220*(1-_raw_predictions_!$M220*'Score Dashboard'!$B$2) + 'Score Dashboard'!$B$2*_raw_predictions_!$M220*_coefficients_!D$12- _coefficients_!D$2)/INDEX(_coefficients_!D$7:D$9,MATCH('Score Dashboard'!$B$1,_coefficients_!$A$7:$A$9,0))</f>
        <v>-0.78804072979010054</v>
      </c>
      <c r="E220">
        <f>(_raw_predictions_!E220*(1-_raw_predictions_!$M220*'Score Dashboard'!$B$2) + 'Score Dashboard'!$B$2*_raw_predictions_!$M220*_coefficients_!E$12- _coefficients_!E$2)/INDEX(_coefficients_!E$7:E$9,MATCH('Score Dashboard'!$B$1,_coefficients_!$A$7:$A$9,0))</f>
        <v>-0.75603448924821492</v>
      </c>
      <c r="F220">
        <f>(_raw_predictions_!F220*(1-_raw_predictions_!$M220*'Score Dashboard'!$B$2) + 'Score Dashboard'!$B$2*_raw_predictions_!$M220*_coefficients_!F$12- _coefficients_!F$2)/INDEX(_coefficients_!F$7:F$9,MATCH('Score Dashboard'!$B$1,_coefficients_!$A$7:$A$9,0))</f>
        <v>-0.40432098388887872</v>
      </c>
      <c r="G220">
        <f>(_raw_predictions_!G220*(1-_raw_predictions_!$M220*'Score Dashboard'!$B$2) + 'Score Dashboard'!$B$2*_raw_predictions_!$M220*_coefficients_!G$12- _coefficients_!G$2)/INDEX(_coefficients_!G$7:G$9,MATCH('Score Dashboard'!$B$1,_coefficients_!$A$7:$A$9,0))</f>
        <v>-0.67407566717460554</v>
      </c>
      <c r="H220">
        <f>(_coefficients_!H$2 - _raw_predictions_!H220*(1-_raw_predictions_!$M220*'Score Dashboard'!$B$2) - _raw_predictions_!$M220*'Score Dashboard'!$B$2*_coefficients_!H$12)/INDEX(_coefficients_!H$7:H$9,MATCH('Score Dashboard'!$B$1,_coefficients_!$A$7:$A$9,0))</f>
        <v>0.80826013413981224</v>
      </c>
      <c r="I220">
        <f>(1-_raw_predictions_!$M220*'Score Dashboard'!$B$2) * _raw_predictions_!I220/_coefficients_!L$2 * (_raw_predictions_!J220-_coefficients_!I$2)/INDEX(_coefficients_!I$7:I$9,MATCH('Score Dashboard'!$B$1,_coefficients_!$A$7:$A$9,0))</f>
        <v>-6.0567313382556644E-2</v>
      </c>
      <c r="J220">
        <f>(1-_raw_predictions_!$M220*'Score Dashboard'!$B$2) * _raw_predictions_!K220/_coefficients_!M$2 * (_raw_predictions_!L220-_coefficients_!J$2)/INDEX(_coefficients_!J$7:J$9,MATCH('Score Dashboard'!$B$1,_coefficients_!$A$7:$A$9,0))</f>
        <v>-2.1330751157565185E-2</v>
      </c>
      <c r="K220">
        <f t="shared" si="3"/>
        <v>-3.4518653559156478</v>
      </c>
    </row>
    <row r="221" spans="1:11">
      <c r="A221" t="str">
        <f>_raw_predictions_!A221</f>
        <v>Sam Hauser</v>
      </c>
      <c r="B221">
        <f>(_raw_predictions_!B221*(1-_raw_predictions_!$M221*'Score Dashboard'!$B$2) + 'Score Dashboard'!$B$2*_raw_predictions_!$M221*_coefficients_!B$12- _coefficients_!B$2)/INDEX(_coefficients_!B$7:B$9,MATCH('Score Dashboard'!$B$1,_coefficients_!$A$7:$A$9,0))</f>
        <v>-0.78496723586864958</v>
      </c>
      <c r="C221">
        <f>(_raw_predictions_!C221*(1-_raw_predictions_!$M221*'Score Dashboard'!$B$2) + 'Score Dashboard'!$B$2*_raw_predictions_!$M221*_coefficients_!C$12- _coefficients_!C$2)/INDEX(_coefficients_!C$7:C$9,MATCH('Score Dashboard'!$B$1,_coefficients_!$A$7:$A$9,0))</f>
        <v>-0.67753159546042607</v>
      </c>
      <c r="D221">
        <f>(_raw_predictions_!D221*(1-_raw_predictions_!$M221*'Score Dashboard'!$B$2) + 'Score Dashboard'!$B$2*_raw_predictions_!$M221*_coefficients_!D$12- _coefficients_!D$2)/INDEX(_coefficients_!D$7:D$9,MATCH('Score Dashboard'!$B$1,_coefficients_!$A$7:$A$9,0))</f>
        <v>-0.78477316045061163</v>
      </c>
      <c r="E221">
        <f>(_raw_predictions_!E221*(1-_raw_predictions_!$M221*'Score Dashboard'!$B$2) + 'Score Dashboard'!$B$2*_raw_predictions_!$M221*_coefficients_!E$12- _coefficients_!E$2)/INDEX(_coefficients_!E$7:E$9,MATCH('Score Dashboard'!$B$1,_coefficients_!$A$7:$A$9,0))</f>
        <v>-0.56328373286046551</v>
      </c>
      <c r="F221">
        <f>(_raw_predictions_!F221*(1-_raw_predictions_!$M221*'Score Dashboard'!$B$2) + 'Score Dashboard'!$B$2*_raw_predictions_!$M221*_coefficients_!F$12- _coefficients_!F$2)/INDEX(_coefficients_!F$7:F$9,MATCH('Score Dashboard'!$B$1,_coefficients_!$A$7:$A$9,0))</f>
        <v>-0.42771390121235542</v>
      </c>
      <c r="G221">
        <f>(_raw_predictions_!G221*(1-_raw_predictions_!$M221*'Score Dashboard'!$B$2) + 'Score Dashboard'!$B$2*_raw_predictions_!$M221*_coefficients_!G$12- _coefficients_!G$2)/INDEX(_coefficients_!G$7:G$9,MATCH('Score Dashboard'!$B$1,_coefficients_!$A$7:$A$9,0))</f>
        <v>-1.6934622353352493E-2</v>
      </c>
      <c r="H221">
        <f>(_coefficients_!H$2 - _raw_predictions_!H221*(1-_raw_predictions_!$M221*'Score Dashboard'!$B$2) - _raw_predictions_!$M221*'Score Dashboard'!$B$2*_coefficients_!H$12)/INDEX(_coefficients_!H$7:H$9,MATCH('Score Dashboard'!$B$1,_coefficients_!$A$7:$A$9,0))</f>
        <v>0.86880630242139489</v>
      </c>
      <c r="I221">
        <f>(1-_raw_predictions_!$M221*'Score Dashboard'!$B$2) * _raw_predictions_!I221/_coefficients_!L$2 * (_raw_predictions_!J221-_coefficients_!I$2)/INDEX(_coefficients_!I$7:I$9,MATCH('Score Dashboard'!$B$1,_coefficients_!$A$7:$A$9,0))</f>
        <v>-3.3300388705243898E-2</v>
      </c>
      <c r="J221">
        <f>(1-_raw_predictions_!$M221*'Score Dashboard'!$B$2) * _raw_predictions_!K221/_coefficients_!M$2 * (_raw_predictions_!L221-_coefficients_!J$2)/INDEX(_coefficients_!J$7:J$9,MATCH('Score Dashboard'!$B$1,_coefficients_!$A$7:$A$9,0))</f>
        <v>-0.15716718432773916</v>
      </c>
      <c r="K221">
        <f t="shared" si="3"/>
        <v>-2.5768655188174492</v>
      </c>
    </row>
    <row r="222" spans="1:11">
      <c r="A222" t="str">
        <f>_raw_predictions_!A222</f>
        <v>Saddiq Bey</v>
      </c>
      <c r="B222">
        <f>(_raw_predictions_!B222*(1-_raw_predictions_!$M222*'Score Dashboard'!$B$2) + 'Score Dashboard'!$B$2*_raw_predictions_!$M222*_coefficients_!B$12- _coefficients_!B$2)/INDEX(_coefficients_!B$7:B$9,MATCH('Score Dashboard'!$B$1,_coefficients_!$A$7:$A$9,0))</f>
        <v>-5.2428055159114261E-3</v>
      </c>
      <c r="C222">
        <f>(_raw_predictions_!C222*(1-_raw_predictions_!$M222*'Score Dashboard'!$B$2) + 'Score Dashboard'!$B$2*_raw_predictions_!$M222*_coefficients_!C$12- _coefficients_!C$2)/INDEX(_coefficients_!C$7:C$9,MATCH('Score Dashboard'!$B$1,_coefficients_!$A$7:$A$9,0))</f>
        <v>-0.1477727225863551</v>
      </c>
      <c r="D222">
        <f>(_raw_predictions_!D222*(1-_raw_predictions_!$M222*'Score Dashboard'!$B$2) + 'Score Dashboard'!$B$2*_raw_predictions_!$M222*_coefficients_!D$12- _coefficients_!D$2)/INDEX(_coefficients_!D$7:D$9,MATCH('Score Dashboard'!$B$1,_coefficients_!$A$7:$A$9,0))</f>
        <v>-0.55197481592514808</v>
      </c>
      <c r="E222">
        <f>(_raw_predictions_!E222*(1-_raw_predictions_!$M222*'Score Dashboard'!$B$2) + 'Score Dashboard'!$B$2*_raw_predictions_!$M222*_coefficients_!E$12- _coefficients_!E$2)/INDEX(_coefficients_!E$7:E$9,MATCH('Score Dashboard'!$B$1,_coefficients_!$A$7:$A$9,0))</f>
        <v>7.5456180962498426E-2</v>
      </c>
      <c r="F222">
        <f>(_raw_predictions_!F222*(1-_raw_predictions_!$M222*'Score Dashboard'!$B$2) + 'Score Dashboard'!$B$2*_raw_predictions_!$M222*_coefficients_!F$12- _coefficients_!F$2)/INDEX(_coefficients_!F$7:F$9,MATCH('Score Dashboard'!$B$1,_coefficients_!$A$7:$A$9,0))</f>
        <v>-0.52904986487905126</v>
      </c>
      <c r="G222">
        <f>(_raw_predictions_!G222*(1-_raw_predictions_!$M222*'Score Dashboard'!$B$2) + 'Score Dashboard'!$B$2*_raw_predictions_!$M222*_coefficients_!G$12- _coefficients_!G$2)/INDEX(_coefficients_!G$7:G$9,MATCH('Score Dashboard'!$B$1,_coefficients_!$A$7:$A$9,0))</f>
        <v>0.46169433624022188</v>
      </c>
      <c r="H222">
        <f>(_coefficients_!H$2 - _raw_predictions_!H222*(1-_raw_predictions_!$M222*'Score Dashboard'!$B$2) - _raw_predictions_!$M222*'Score Dashboard'!$B$2*_coefficients_!H$12)/INDEX(_coefficients_!H$7:H$9,MATCH('Score Dashboard'!$B$1,_coefficients_!$A$7:$A$9,0))</f>
        <v>0.41008036022788752</v>
      </c>
      <c r="I222">
        <f>(1-_raw_predictions_!$M222*'Score Dashboard'!$B$2) * _raw_predictions_!I222/_coefficients_!L$2 * (_raw_predictions_!J222-_coefficients_!I$2)/INDEX(_coefficients_!I$7:I$9,MATCH('Score Dashboard'!$B$1,_coefficients_!$A$7:$A$9,0))</f>
        <v>0.28702261125107731</v>
      </c>
      <c r="J222">
        <f>(1-_raw_predictions_!$M222*'Score Dashboard'!$B$2) * _raw_predictions_!K222/_coefficients_!M$2 * (_raw_predictions_!L222-_coefficients_!J$2)/INDEX(_coefficients_!J$7:J$9,MATCH('Score Dashboard'!$B$1,_coefficients_!$A$7:$A$9,0))</f>
        <v>-0.58547535259182537</v>
      </c>
      <c r="K222">
        <f t="shared" si="3"/>
        <v>-0.58526207281660603</v>
      </c>
    </row>
    <row r="223" spans="1:11">
      <c r="A223" t="str">
        <f>_raw_predictions_!A223</f>
        <v>Saben Lee</v>
      </c>
      <c r="B223">
        <f>(_raw_predictions_!B223*(1-_raw_predictions_!$M223*'Score Dashboard'!$B$2) + 'Score Dashboard'!$B$2*_raw_predictions_!$M223*_coefficients_!B$12- _coefficients_!B$2)/INDEX(_coefficients_!B$7:B$9,MATCH('Score Dashboard'!$B$1,_coefficients_!$A$7:$A$9,0))</f>
        <v>-0.83191754039450783</v>
      </c>
      <c r="C223">
        <f>(_raw_predictions_!C223*(1-_raw_predictions_!$M223*'Score Dashboard'!$B$2) + 'Score Dashboard'!$B$2*_raw_predictions_!$M223*_coefficients_!C$12- _coefficients_!C$2)/INDEX(_coefficients_!C$7:C$9,MATCH('Score Dashboard'!$B$1,_coefficients_!$A$7:$A$9,0))</f>
        <v>-0.87411720901219514</v>
      </c>
      <c r="D223">
        <f>(_raw_predictions_!D223*(1-_raw_predictions_!$M223*'Score Dashboard'!$B$2) + 'Score Dashboard'!$B$2*_raw_predictions_!$M223*_coefficients_!D$12- _coefficients_!D$2)/INDEX(_coefficients_!D$7:D$9,MATCH('Score Dashboard'!$B$1,_coefficients_!$A$7:$A$9,0))</f>
        <v>-0.39779311631138242</v>
      </c>
      <c r="E223">
        <f>(_raw_predictions_!E223*(1-_raw_predictions_!$M223*'Score Dashboard'!$B$2) + 'Score Dashboard'!$B$2*_raw_predictions_!$M223*_coefficients_!E$12- _coefficients_!E$2)/INDEX(_coefficients_!E$7:E$9,MATCH('Score Dashboard'!$B$1,_coefficients_!$A$7:$A$9,0))</f>
        <v>-0.30476886683082272</v>
      </c>
      <c r="F223">
        <f>(_raw_predictions_!F223*(1-_raw_predictions_!$M223*'Score Dashboard'!$B$2) + 'Score Dashboard'!$B$2*_raw_predictions_!$M223*_coefficients_!F$12- _coefficients_!F$2)/INDEX(_coefficients_!F$7:F$9,MATCH('Score Dashboard'!$B$1,_coefficients_!$A$7:$A$9,0))</f>
        <v>-0.58005783120473609</v>
      </c>
      <c r="G223">
        <f>(_raw_predictions_!G223*(1-_raw_predictions_!$M223*'Score Dashboard'!$B$2) + 'Score Dashboard'!$B$2*_raw_predictions_!$M223*_coefficients_!G$12- _coefficients_!G$2)/INDEX(_coefficients_!G$7:G$9,MATCH('Score Dashboard'!$B$1,_coefficients_!$A$7:$A$9,0))</f>
        <v>-0.5983491492091948</v>
      </c>
      <c r="H223">
        <f>(_coefficients_!H$2 - _raw_predictions_!H223*(1-_raw_predictions_!$M223*'Score Dashboard'!$B$2) - _raw_predictions_!$M223*'Score Dashboard'!$B$2*_coefficients_!H$12)/INDEX(_coefficients_!H$7:H$9,MATCH('Score Dashboard'!$B$1,_coefficients_!$A$7:$A$9,0))</f>
        <v>0.59915564340098304</v>
      </c>
      <c r="I223">
        <f>(1-_raw_predictions_!$M223*'Score Dashboard'!$B$2) * _raw_predictions_!I223/_coefficients_!L$2 * (_raw_predictions_!J223-_coefficients_!I$2)/INDEX(_coefficients_!I$7:I$9,MATCH('Score Dashboard'!$B$1,_coefficients_!$A$7:$A$9,0))</f>
        <v>-6.2936931721876782E-2</v>
      </c>
      <c r="J223">
        <f>(1-_raw_predictions_!$M223*'Score Dashboard'!$B$2) * _raw_predictions_!K223/_coefficients_!M$2 * (_raw_predictions_!L223-_coefficients_!J$2)/INDEX(_coefficients_!J$7:J$9,MATCH('Score Dashboard'!$B$1,_coefficients_!$A$7:$A$9,0))</f>
        <v>-0.19486025015667341</v>
      </c>
      <c r="K223">
        <f t="shared" si="3"/>
        <v>-3.2456452514404064</v>
      </c>
    </row>
    <row r="224" spans="1:11">
      <c r="A224" t="str">
        <f>_raw_predictions_!A224</f>
        <v>Ryan Rollins</v>
      </c>
      <c r="B224">
        <f>(_raw_predictions_!B224*(1-_raw_predictions_!$M224*'Score Dashboard'!$B$2) + 'Score Dashboard'!$B$2*_raw_predictions_!$M224*_coefficients_!B$12- _coefficients_!B$2)/INDEX(_coefficients_!B$7:B$9,MATCH('Score Dashboard'!$B$1,_coefficients_!$A$7:$A$9,0))</f>
        <v>-0.95552168422831796</v>
      </c>
      <c r="C224">
        <f>(_raw_predictions_!C224*(1-_raw_predictions_!$M224*'Score Dashboard'!$B$2) + 'Score Dashboard'!$B$2*_raw_predictions_!$M224*_coefficients_!C$12- _coefficients_!C$2)/INDEX(_coefficients_!C$7:C$9,MATCH('Score Dashboard'!$B$1,_coefficients_!$A$7:$A$9,0))</f>
        <v>-0.88495968345539866</v>
      </c>
      <c r="D224">
        <f>(_raw_predictions_!D224*(1-_raw_predictions_!$M224*'Score Dashboard'!$B$2) + 'Score Dashboard'!$B$2*_raw_predictions_!$M224*_coefficients_!D$12- _coefficients_!D$2)/INDEX(_coefficients_!D$7:D$9,MATCH('Score Dashboard'!$B$1,_coefficients_!$A$7:$A$9,0))</f>
        <v>-0.63450015589420861</v>
      </c>
      <c r="E224">
        <f>(_raw_predictions_!E224*(1-_raw_predictions_!$M224*'Score Dashboard'!$B$2) + 'Score Dashboard'!$B$2*_raw_predictions_!$M224*_coefficients_!E$12- _coefficients_!E$2)/INDEX(_coefficients_!E$7:E$9,MATCH('Score Dashboard'!$B$1,_coefficients_!$A$7:$A$9,0))</f>
        <v>-0.57499333886256565</v>
      </c>
      <c r="F224">
        <f>(_raw_predictions_!F224*(1-_raw_predictions_!$M224*'Score Dashboard'!$B$2) + 'Score Dashboard'!$B$2*_raw_predictions_!$M224*_coefficients_!F$12- _coefficients_!F$2)/INDEX(_coefficients_!F$7:F$9,MATCH('Score Dashboard'!$B$1,_coefficients_!$A$7:$A$9,0))</f>
        <v>-0.55513152998139248</v>
      </c>
      <c r="G224">
        <f>(_raw_predictions_!G224*(1-_raw_predictions_!$M224*'Score Dashboard'!$B$2) + 'Score Dashboard'!$B$2*_raw_predictions_!$M224*_coefficients_!G$12- _coefficients_!G$2)/INDEX(_coefficients_!G$7:G$9,MATCH('Score Dashboard'!$B$1,_coefficients_!$A$7:$A$9,0))</f>
        <v>-0.63601610212235193</v>
      </c>
      <c r="H224">
        <f>(_coefficients_!H$2 - _raw_predictions_!H224*(1-_raw_predictions_!$M224*'Score Dashboard'!$B$2) - _raw_predictions_!$M224*'Score Dashboard'!$B$2*_coefficients_!H$12)/INDEX(_coefficients_!H$7:H$9,MATCH('Score Dashboard'!$B$1,_coefficients_!$A$7:$A$9,0))</f>
        <v>0.62371711669749863</v>
      </c>
      <c r="I224">
        <f>(1-_raw_predictions_!$M224*'Score Dashboard'!$B$2) * _raw_predictions_!I224/_coefficients_!L$2 * (_raw_predictions_!J224-_coefficients_!I$2)/INDEX(_coefficients_!I$7:I$9,MATCH('Score Dashboard'!$B$1,_coefficients_!$A$7:$A$9,0))</f>
        <v>-3.2756850535261929E-2</v>
      </c>
      <c r="J224">
        <f>(1-_raw_predictions_!$M224*'Score Dashboard'!$B$2) * _raw_predictions_!K224/_coefficients_!M$2 * (_raw_predictions_!L224-_coefficients_!J$2)/INDEX(_coefficients_!J$7:J$9,MATCH('Score Dashboard'!$B$1,_coefficients_!$A$7:$A$9,0))</f>
        <v>-8.1392385595426442E-2</v>
      </c>
      <c r="K224">
        <f t="shared" si="3"/>
        <v>-3.7315546139774241</v>
      </c>
    </row>
    <row r="225" spans="1:11">
      <c r="A225" t="str">
        <f>_raw_predictions_!A225</f>
        <v>Ryan Arcidiacono</v>
      </c>
      <c r="B225">
        <f>(_raw_predictions_!B225*(1-_raw_predictions_!$M225*'Score Dashboard'!$B$2) + 'Score Dashboard'!$B$2*_raw_predictions_!$M225*_coefficients_!B$12- _coefficients_!B$2)/INDEX(_coefficients_!B$7:B$9,MATCH('Score Dashboard'!$B$1,_coefficients_!$A$7:$A$9,0))</f>
        <v>-0.88156642794339668</v>
      </c>
      <c r="C225">
        <f>(_raw_predictions_!C225*(1-_raw_predictions_!$M225*'Score Dashboard'!$B$2) + 'Score Dashboard'!$B$2*_raw_predictions_!$M225*_coefficients_!C$12- _coefficients_!C$2)/INDEX(_coefficients_!C$7:C$9,MATCH('Score Dashboard'!$B$1,_coefficients_!$A$7:$A$9,0))</f>
        <v>-0.80099890531842688</v>
      </c>
      <c r="D225">
        <f>(_raw_predictions_!D225*(1-_raw_predictions_!$M225*'Score Dashboard'!$B$2) + 'Score Dashboard'!$B$2*_raw_predictions_!$M225*_coefficients_!D$12- _coefficients_!D$2)/INDEX(_coefficients_!D$7:D$9,MATCH('Score Dashboard'!$B$1,_coefficients_!$A$7:$A$9,0))</f>
        <v>-0.56896911020056951</v>
      </c>
      <c r="E225">
        <f>(_raw_predictions_!E225*(1-_raw_predictions_!$M225*'Score Dashboard'!$B$2) + 'Score Dashboard'!$B$2*_raw_predictions_!$M225*_coefficients_!E$12- _coefficients_!E$2)/INDEX(_coefficients_!E$7:E$9,MATCH('Score Dashboard'!$B$1,_coefficients_!$A$7:$A$9,0))</f>
        <v>-0.56134576548364667</v>
      </c>
      <c r="F225">
        <f>(_raw_predictions_!F225*(1-_raw_predictions_!$M225*'Score Dashboard'!$B$2) + 'Score Dashboard'!$B$2*_raw_predictions_!$M225*_coefficients_!F$12- _coefficients_!F$2)/INDEX(_coefficients_!F$7:F$9,MATCH('Score Dashboard'!$B$1,_coefficients_!$A$7:$A$9,0))</f>
        <v>-0.49523078644372021</v>
      </c>
      <c r="G225">
        <f>(_raw_predictions_!G225*(1-_raw_predictions_!$M225*'Score Dashboard'!$B$2) + 'Score Dashboard'!$B$2*_raw_predictions_!$M225*_coefficients_!G$12- _coefficients_!G$2)/INDEX(_coefficients_!G$7:G$9,MATCH('Score Dashboard'!$B$1,_coefficients_!$A$7:$A$9,0))</f>
        <v>-0.51049296125416532</v>
      </c>
      <c r="H225">
        <f>(_coefficients_!H$2 - _raw_predictions_!H225*(1-_raw_predictions_!$M225*'Score Dashboard'!$B$2) - _raw_predictions_!$M225*'Score Dashboard'!$B$2*_coefficients_!H$12)/INDEX(_coefficients_!H$7:H$9,MATCH('Score Dashboard'!$B$1,_coefficients_!$A$7:$A$9,0))</f>
        <v>0.66858487773434216</v>
      </c>
      <c r="I225">
        <f>(1-_raw_predictions_!$M225*'Score Dashboard'!$B$2) * _raw_predictions_!I225/_coefficients_!L$2 * (_raw_predictions_!J225-_coefficients_!I$2)/INDEX(_coefficients_!I$7:I$9,MATCH('Score Dashboard'!$B$1,_coefficients_!$A$7:$A$9,0))</f>
        <v>-1.014037865145841E-2</v>
      </c>
      <c r="J225">
        <f>(1-_raw_predictions_!$M225*'Score Dashboard'!$B$2) * _raw_predictions_!K225/_coefficients_!M$2 * (_raw_predictions_!L225-_coefficients_!J$2)/INDEX(_coefficients_!J$7:J$9,MATCH('Score Dashboard'!$B$1,_coefficients_!$A$7:$A$9,0))</f>
        <v>-4.4617528471846517E-2</v>
      </c>
      <c r="K225">
        <f t="shared" si="3"/>
        <v>-3.2047769860328881</v>
      </c>
    </row>
    <row r="226" spans="1:11">
      <c r="A226" t="str">
        <f>_raw_predictions_!A226</f>
        <v>Russell Westbrook</v>
      </c>
      <c r="B226">
        <f>(_raw_predictions_!B226*(1-_raw_predictions_!$M226*'Score Dashboard'!$B$2) + 'Score Dashboard'!$B$2*_raw_predictions_!$M226*_coefficients_!B$12- _coefficients_!B$2)/INDEX(_coefficients_!B$7:B$9,MATCH('Score Dashboard'!$B$1,_coefficients_!$A$7:$A$9,0))</f>
        <v>-0.15621926023793628</v>
      </c>
      <c r="C226">
        <f>(_raw_predictions_!C226*(1-_raw_predictions_!$M226*'Score Dashboard'!$B$2) + 'Score Dashboard'!$B$2*_raw_predictions_!$M226*_coefficients_!C$12- _coefficients_!C$2)/INDEX(_coefficients_!C$7:C$9,MATCH('Score Dashboard'!$B$1,_coefficients_!$A$7:$A$9,0))</f>
        <v>8.9976994076878022E-2</v>
      </c>
      <c r="D226">
        <f>(_raw_predictions_!D226*(1-_raw_predictions_!$M226*'Score Dashboard'!$B$2) + 'Score Dashboard'!$B$2*_raw_predictions_!$M226*_coefficients_!D$12- _coefficients_!D$2)/INDEX(_coefficients_!D$7:D$9,MATCH('Score Dashboard'!$B$1,_coefficients_!$A$7:$A$9,0))</f>
        <v>1.1005069534919754</v>
      </c>
      <c r="E226">
        <f>(_raw_predictions_!E226*(1-_raw_predictions_!$M226*'Score Dashboard'!$B$2) + 'Score Dashboard'!$B$2*_raw_predictions_!$M226*_coefficients_!E$12- _coefficients_!E$2)/INDEX(_coefficients_!E$7:E$9,MATCH('Score Dashboard'!$B$1,_coefficients_!$A$7:$A$9,0))</f>
        <v>0.20259503939298382</v>
      </c>
      <c r="F226">
        <f>(_raw_predictions_!F226*(1-_raw_predictions_!$M226*'Score Dashboard'!$B$2) + 'Score Dashboard'!$B$2*_raw_predictions_!$M226*_coefficients_!F$12- _coefficients_!F$2)/INDEX(_coefficients_!F$7:F$9,MATCH('Score Dashboard'!$B$1,_coefficients_!$A$7:$A$9,0))</f>
        <v>-0.24879512110792992</v>
      </c>
      <c r="G226">
        <f>(_raw_predictions_!G226*(1-_raw_predictions_!$M226*'Score Dashboard'!$B$2) + 'Score Dashboard'!$B$2*_raw_predictions_!$M226*_coefficients_!G$12- _coefficients_!G$2)/INDEX(_coefficients_!G$7:G$9,MATCH('Score Dashboard'!$B$1,_coefficients_!$A$7:$A$9,0))</f>
        <v>-0.14818746896604323</v>
      </c>
      <c r="H226">
        <f>(_coefficients_!H$2 - _raw_predictions_!H226*(1-_raw_predictions_!$M226*'Score Dashboard'!$B$2) - _raw_predictions_!$M226*'Score Dashboard'!$B$2*_coefficients_!H$12)/INDEX(_coefficients_!H$7:H$9,MATCH('Score Dashboard'!$B$1,_coefficients_!$A$7:$A$9,0))</f>
        <v>-1.3172446639555984</v>
      </c>
      <c r="I226">
        <f>(1-_raw_predictions_!$M226*'Score Dashboard'!$B$2) * _raw_predictions_!I226/_coefficients_!L$2 * (_raw_predictions_!J226-_coefficients_!I$2)/INDEX(_coefficients_!I$7:I$9,MATCH('Score Dashboard'!$B$1,_coefficients_!$A$7:$A$9,0))</f>
        <v>-0.60231439361257544</v>
      </c>
      <c r="J226">
        <f>(1-_raw_predictions_!$M226*'Score Dashboard'!$B$2) * _raw_predictions_!K226/_coefficients_!M$2 * (_raw_predictions_!L226-_coefficients_!J$2)/INDEX(_coefficients_!J$7:J$9,MATCH('Score Dashboard'!$B$1,_coefficients_!$A$7:$A$9,0))</f>
        <v>-0.44026784173477806</v>
      </c>
      <c r="K226">
        <f t="shared" si="3"/>
        <v>-1.5199497626530241</v>
      </c>
    </row>
    <row r="227" spans="1:11">
      <c r="A227" t="str">
        <f>_raw_predictions_!A227</f>
        <v>Rui Hachimura</v>
      </c>
      <c r="B227">
        <f>(_raw_predictions_!B227*(1-_raw_predictions_!$M227*'Score Dashboard'!$B$2) + 'Score Dashboard'!$B$2*_raw_predictions_!$M227*_coefficients_!B$12- _coefficients_!B$2)/INDEX(_coefficients_!B$7:B$9,MATCH('Score Dashboard'!$B$1,_coefficients_!$A$7:$A$9,0))</f>
        <v>-0.3539978954891197</v>
      </c>
      <c r="C227">
        <f>(_raw_predictions_!C227*(1-_raw_predictions_!$M227*'Score Dashboard'!$B$2) + 'Score Dashboard'!$B$2*_raw_predictions_!$M227*_coefficients_!C$12- _coefficients_!C$2)/INDEX(_coefficients_!C$7:C$9,MATCH('Score Dashboard'!$B$1,_coefficients_!$A$7:$A$9,0))</f>
        <v>-0.28343859882323991</v>
      </c>
      <c r="D227">
        <f>(_raw_predictions_!D227*(1-_raw_predictions_!$M227*'Score Dashboard'!$B$2) + 'Score Dashboard'!$B$2*_raw_predictions_!$M227*_coefficients_!D$12- _coefficients_!D$2)/INDEX(_coefficients_!D$7:D$9,MATCH('Score Dashboard'!$B$1,_coefficients_!$A$7:$A$9,0))</f>
        <v>-0.76344346972425292</v>
      </c>
      <c r="E227">
        <f>(_raw_predictions_!E227*(1-_raw_predictions_!$M227*'Score Dashboard'!$B$2) + 'Score Dashboard'!$B$2*_raw_predictions_!$M227*_coefficients_!E$12- _coefficients_!E$2)/INDEX(_coefficients_!E$7:E$9,MATCH('Score Dashboard'!$B$1,_coefficients_!$A$7:$A$9,0))</f>
        <v>-0.53905059174716397</v>
      </c>
      <c r="F227">
        <f>(_raw_predictions_!F227*(1-_raw_predictions_!$M227*'Score Dashboard'!$B$2) + 'Score Dashboard'!$B$2*_raw_predictions_!$M227*_coefficients_!F$12- _coefficients_!F$2)/INDEX(_coefficients_!F$7:F$9,MATCH('Score Dashboard'!$B$1,_coefficients_!$A$7:$A$9,0))</f>
        <v>-0.30642684836598322</v>
      </c>
      <c r="G227">
        <f>(_raw_predictions_!G227*(1-_raw_predictions_!$M227*'Score Dashboard'!$B$2) + 'Score Dashboard'!$B$2*_raw_predictions_!$M227*_coefficients_!G$12- _coefficients_!G$2)/INDEX(_coefficients_!G$7:G$9,MATCH('Score Dashboard'!$B$1,_coefficients_!$A$7:$A$9,0))</f>
        <v>-0.36567730687220334</v>
      </c>
      <c r="H227">
        <f>(_coefficients_!H$2 - _raw_predictions_!H227*(1-_raw_predictions_!$M227*'Score Dashboard'!$B$2) - _raw_predictions_!$M227*'Score Dashboard'!$B$2*_coefficients_!H$12)/INDEX(_coefficients_!H$7:H$9,MATCH('Score Dashboard'!$B$1,_coefficients_!$A$7:$A$9,0))</f>
        <v>0.62573786106180729</v>
      </c>
      <c r="I227">
        <f>(1-_raw_predictions_!$M227*'Score Dashboard'!$B$2) * _raw_predictions_!I227/_coefficients_!L$2 * (_raw_predictions_!J227-_coefficients_!I$2)/INDEX(_coefficients_!I$7:I$9,MATCH('Score Dashboard'!$B$1,_coefficients_!$A$7:$A$9,0))</f>
        <v>-9.0655321824290813E-2</v>
      </c>
      <c r="J227">
        <f>(1-_raw_predictions_!$M227*'Score Dashboard'!$B$2) * _raw_predictions_!K227/_coefficients_!M$2 * (_raw_predictions_!L227-_coefficients_!J$2)/INDEX(_coefficients_!J$7:J$9,MATCH('Score Dashboard'!$B$1,_coefficients_!$A$7:$A$9,0))</f>
        <v>1.9808448736237189E-2</v>
      </c>
      <c r="K227">
        <f t="shared" si="3"/>
        <v>-2.0571437230482092</v>
      </c>
    </row>
    <row r="228" spans="1:11">
      <c r="A228" t="str">
        <f>_raw_predictions_!A228</f>
        <v>Rudy Gobert</v>
      </c>
      <c r="B228">
        <f>(_raw_predictions_!B228*(1-_raw_predictions_!$M228*'Score Dashboard'!$B$2) + 'Score Dashboard'!$B$2*_raw_predictions_!$M228*_coefficients_!B$12- _coefficients_!B$2)/INDEX(_coefficients_!B$7:B$9,MATCH('Score Dashboard'!$B$1,_coefficients_!$A$7:$A$9,0))</f>
        <v>-0.37246726607582092</v>
      </c>
      <c r="C228">
        <f>(_raw_predictions_!C228*(1-_raw_predictions_!$M228*'Score Dashboard'!$B$2) + 'Score Dashboard'!$B$2*_raw_predictions_!$M228*_coefficients_!C$12- _coefficients_!C$2)/INDEX(_coefficients_!C$7:C$9,MATCH('Score Dashboard'!$B$1,_coefficients_!$A$7:$A$9,0))</f>
        <v>1.328305108295557</v>
      </c>
      <c r="D228">
        <f>(_raw_predictions_!D228*(1-_raw_predictions_!$M228*'Score Dashboard'!$B$2) + 'Score Dashboard'!$B$2*_raw_predictions_!$M228*_coefficients_!D$12- _coefficients_!D$2)/INDEX(_coefficients_!D$7:D$9,MATCH('Score Dashboard'!$B$1,_coefficients_!$A$7:$A$9,0))</f>
        <v>-0.72786874305146465</v>
      </c>
      <c r="E228">
        <f>(_raw_predictions_!E228*(1-_raw_predictions_!$M228*'Score Dashboard'!$B$2) + 'Score Dashboard'!$B$2*_raw_predictions_!$M228*_coefficients_!E$12- _coefficients_!E$2)/INDEX(_coefficients_!E$7:E$9,MATCH('Score Dashboard'!$B$1,_coefficients_!$A$7:$A$9,0))</f>
        <v>-0.3310629531582005</v>
      </c>
      <c r="F228">
        <f>(_raw_predictions_!F228*(1-_raw_predictions_!$M228*'Score Dashboard'!$B$2) + 'Score Dashboard'!$B$2*_raw_predictions_!$M228*_coefficients_!F$12- _coefficients_!F$2)/INDEX(_coefficients_!F$7:F$9,MATCH('Score Dashboard'!$B$1,_coefficients_!$A$7:$A$9,0))</f>
        <v>0.80864172327587913</v>
      </c>
      <c r="G228">
        <f>(_raw_predictions_!G228*(1-_raw_predictions_!$M228*'Score Dashboard'!$B$2) + 'Score Dashboard'!$B$2*_raw_predictions_!$M228*_coefficients_!G$12- _coefficients_!G$2)/INDEX(_coefficients_!G$7:G$9,MATCH('Score Dashboard'!$B$1,_coefficients_!$A$7:$A$9,0))</f>
        <v>-0.9835419293424067</v>
      </c>
      <c r="H228">
        <f>(_coefficients_!H$2 - _raw_predictions_!H228*(1-_raw_predictions_!$M228*'Score Dashboard'!$B$2) - _raw_predictions_!$M228*'Score Dashboard'!$B$2*_coefficients_!H$12)/INDEX(_coefficients_!H$7:H$9,MATCH('Score Dashboard'!$B$1,_coefficients_!$A$7:$A$9,0))</f>
        <v>7.9214820710832509E-2</v>
      </c>
      <c r="I228">
        <f>(1-_raw_predictions_!$M228*'Score Dashboard'!$B$2) * _raw_predictions_!I228/_coefficients_!L$2 * (_raw_predictions_!J228-_coefficients_!I$2)/INDEX(_coefficients_!I$7:I$9,MATCH('Score Dashboard'!$B$1,_coefficients_!$A$7:$A$9,0))</f>
        <v>-0.85424423452524456</v>
      </c>
      <c r="J228">
        <f>(1-_raw_predictions_!$M228*'Score Dashboard'!$B$2) * _raw_predictions_!K228/_coefficients_!M$2 * (_raw_predictions_!L228-_coefficients_!J$2)/INDEX(_coefficients_!J$7:J$9,MATCH('Score Dashboard'!$B$1,_coefficients_!$A$7:$A$9,0))</f>
        <v>1.0539884156565376</v>
      </c>
      <c r="K228">
        <f t="shared" si="3"/>
        <v>9.6494178566874922E-4</v>
      </c>
    </row>
    <row r="229" spans="1:11">
      <c r="A229" t="str">
        <f>_raw_predictions_!A229</f>
        <v>Rudy Gay</v>
      </c>
      <c r="B229">
        <f>(_raw_predictions_!B229*(1-_raw_predictions_!$M229*'Score Dashboard'!$B$2) + 'Score Dashboard'!$B$2*_raw_predictions_!$M229*_coefficients_!B$12- _coefficients_!B$2)/INDEX(_coefficients_!B$7:B$9,MATCH('Score Dashboard'!$B$1,_coefficients_!$A$7:$A$9,0))</f>
        <v>-0.91775877749409274</v>
      </c>
      <c r="C229">
        <f>(_raw_predictions_!C229*(1-_raw_predictions_!$M229*'Score Dashboard'!$B$2) + 'Score Dashboard'!$B$2*_raw_predictions_!$M229*_coefficients_!C$12- _coefficients_!C$2)/INDEX(_coefficients_!C$7:C$9,MATCH('Score Dashboard'!$B$1,_coefficients_!$A$7:$A$9,0))</f>
        <v>-0.71667515867919895</v>
      </c>
      <c r="D229">
        <f>(_raw_predictions_!D229*(1-_raw_predictions_!$M229*'Score Dashboard'!$B$2) + 'Score Dashboard'!$B$2*_raw_predictions_!$M229*_coefficients_!D$12- _coefficients_!D$2)/INDEX(_coefficients_!D$7:D$9,MATCH('Score Dashboard'!$B$1,_coefficients_!$A$7:$A$9,0))</f>
        <v>-0.76785629991613102</v>
      </c>
      <c r="E229">
        <f>(_raw_predictions_!E229*(1-_raw_predictions_!$M229*'Score Dashboard'!$B$2) + 'Score Dashboard'!$B$2*_raw_predictions_!$M229*_coefficients_!E$12- _coefficients_!E$2)/INDEX(_coefficients_!E$7:E$9,MATCH('Score Dashboard'!$B$1,_coefficients_!$A$7:$A$9,0))</f>
        <v>-0.63339316561639658</v>
      </c>
      <c r="F229">
        <f>(_raw_predictions_!F229*(1-_raw_predictions_!$M229*'Score Dashboard'!$B$2) + 'Score Dashboard'!$B$2*_raw_predictions_!$M229*_coefficients_!F$12- _coefficients_!F$2)/INDEX(_coefficients_!F$7:F$9,MATCH('Score Dashboard'!$B$1,_coefficients_!$A$7:$A$9,0))</f>
        <v>-0.38554579016638163</v>
      </c>
      <c r="G229">
        <f>(_raw_predictions_!G229*(1-_raw_predictions_!$M229*'Score Dashboard'!$B$2) + 'Score Dashboard'!$B$2*_raw_predictions_!$M229*_coefficients_!G$12- _coefficients_!G$2)/INDEX(_coefficients_!G$7:G$9,MATCH('Score Dashboard'!$B$1,_coefficients_!$A$7:$A$9,0))</f>
        <v>-0.52010244339495249</v>
      </c>
      <c r="H229">
        <f>(_coefficients_!H$2 - _raw_predictions_!H229*(1-_raw_predictions_!$M229*'Score Dashboard'!$B$2) - _raw_predictions_!$M229*'Score Dashboard'!$B$2*_coefficients_!H$12)/INDEX(_coefficients_!H$7:H$9,MATCH('Score Dashboard'!$B$1,_coefficients_!$A$7:$A$9,0))</f>
        <v>0.79853326481861842</v>
      </c>
      <c r="I229">
        <f>(1-_raw_predictions_!$M229*'Score Dashboard'!$B$2) * _raw_predictions_!I229/_coefficients_!L$2 * (_raw_predictions_!J229-_coefficients_!I$2)/INDEX(_coefficients_!I$7:I$9,MATCH('Score Dashboard'!$B$1,_coefficients_!$A$7:$A$9,0))</f>
        <v>-2.455803030079403E-2</v>
      </c>
      <c r="J229">
        <f>(1-_raw_predictions_!$M229*'Score Dashboard'!$B$2) * _raw_predictions_!K229/_coefficients_!M$2 * (_raw_predictions_!L229-_coefficients_!J$2)/INDEX(_coefficients_!J$7:J$9,MATCH('Score Dashboard'!$B$1,_coefficients_!$A$7:$A$9,0))</f>
        <v>-0.14325132449243957</v>
      </c>
      <c r="K229">
        <f t="shared" si="3"/>
        <v>-3.3106077252417685</v>
      </c>
    </row>
    <row r="230" spans="1:11">
      <c r="A230" t="str">
        <f>_raw_predictions_!A230</f>
        <v>Serge Ibaka</v>
      </c>
      <c r="B230">
        <f>(_raw_predictions_!B230*(1-_raw_predictions_!$M230*'Score Dashboard'!$B$2) + 'Score Dashboard'!$B$2*_raw_predictions_!$M230*_coefficients_!B$12- _coefficients_!B$2)/INDEX(_coefficients_!B$7:B$9,MATCH('Score Dashboard'!$B$1,_coefficients_!$A$7:$A$9,0))</f>
        <v>-0.92152842325380901</v>
      </c>
      <c r="C230">
        <f>(_raw_predictions_!C230*(1-_raw_predictions_!$M230*'Score Dashboard'!$B$2) + 'Score Dashboard'!$B$2*_raw_predictions_!$M230*_coefficients_!C$12- _coefficients_!C$2)/INDEX(_coefficients_!C$7:C$9,MATCH('Score Dashboard'!$B$1,_coefficients_!$A$7:$A$9,0))</f>
        <v>-0.72823200447417236</v>
      </c>
      <c r="D230">
        <f>(_raw_predictions_!D230*(1-_raw_predictions_!$M230*'Score Dashboard'!$B$2) + 'Score Dashboard'!$B$2*_raw_predictions_!$M230*_coefficients_!D$12- _coefficients_!D$2)/INDEX(_coefficients_!D$7:D$9,MATCH('Score Dashboard'!$B$1,_coefficients_!$A$7:$A$9,0))</f>
        <v>-0.79483974177420336</v>
      </c>
      <c r="E230">
        <f>(_raw_predictions_!E230*(1-_raw_predictions_!$M230*'Score Dashboard'!$B$2) + 'Score Dashboard'!$B$2*_raw_predictions_!$M230*_coefficients_!E$12- _coefficients_!E$2)/INDEX(_coefficients_!E$7:E$9,MATCH('Score Dashboard'!$B$1,_coefficients_!$A$7:$A$9,0))</f>
        <v>-0.70465876541656647</v>
      </c>
      <c r="F230">
        <f>(_raw_predictions_!F230*(1-_raw_predictions_!$M230*'Score Dashboard'!$B$2) + 'Score Dashboard'!$B$2*_raw_predictions_!$M230*_coefficients_!F$12- _coefficients_!F$2)/INDEX(_coefficients_!F$7:F$9,MATCH('Score Dashboard'!$B$1,_coefficients_!$A$7:$A$9,0))</f>
        <v>-0.27718742439522059</v>
      </c>
      <c r="G230">
        <f>(_raw_predictions_!G230*(1-_raw_predictions_!$M230*'Score Dashboard'!$B$2) + 'Score Dashboard'!$B$2*_raw_predictions_!$M230*_coefficients_!G$12- _coefficients_!G$2)/INDEX(_coefficients_!G$7:G$9,MATCH('Score Dashboard'!$B$1,_coefficients_!$A$7:$A$9,0))</f>
        <v>-0.58025412903426066</v>
      </c>
      <c r="H230">
        <f>(_coefficients_!H$2 - _raw_predictions_!H230*(1-_raw_predictions_!$M230*'Score Dashboard'!$B$2) - _raw_predictions_!$M230*'Score Dashboard'!$B$2*_coefficients_!H$12)/INDEX(_coefficients_!H$7:H$9,MATCH('Score Dashboard'!$B$1,_coefficients_!$A$7:$A$9,0))</f>
        <v>0.75404093337299705</v>
      </c>
      <c r="I230">
        <f>(1-_raw_predictions_!$M230*'Score Dashboard'!$B$2) * _raw_predictions_!I230/_coefficients_!L$2 * (_raw_predictions_!J230-_coefficients_!I$2)/INDEX(_coefficients_!I$7:I$9,MATCH('Score Dashboard'!$B$1,_coefficients_!$A$7:$A$9,0))</f>
        <v>-2.9201772003967466E-2</v>
      </c>
      <c r="J230">
        <f>(1-_raw_predictions_!$M230*'Score Dashboard'!$B$2) * _raw_predictions_!K230/_coefficients_!M$2 * (_raw_predictions_!L230-_coefficients_!J$2)/INDEX(_coefficients_!J$7:J$9,MATCH('Score Dashboard'!$B$1,_coefficients_!$A$7:$A$9,0))</f>
        <v>1.5740524494480004E-2</v>
      </c>
      <c r="K230">
        <f t="shared" si="3"/>
        <v>-3.266120802484723</v>
      </c>
    </row>
    <row r="231" spans="1:11">
      <c r="A231" t="str">
        <f>_raw_predictions_!A231</f>
        <v>Josh Hart</v>
      </c>
      <c r="B231">
        <f>(_raw_predictions_!B231*(1-_raw_predictions_!$M231*'Score Dashboard'!$B$2) + 'Score Dashboard'!$B$2*_raw_predictions_!$M231*_coefficients_!B$12- _coefficients_!B$2)/INDEX(_coefficients_!B$7:B$9,MATCH('Score Dashboard'!$B$1,_coefficients_!$A$7:$A$9,0))</f>
        <v>-0.5354470886670426</v>
      </c>
      <c r="C231">
        <f>(_raw_predictions_!C231*(1-_raw_predictions_!$M231*'Score Dashboard'!$B$2) + 'Score Dashboard'!$B$2*_raw_predictions_!$M231*_coefficients_!C$12- _coefficients_!C$2)/INDEX(_coefficients_!C$7:C$9,MATCH('Score Dashboard'!$B$1,_coefficients_!$A$7:$A$9,0))</f>
        <v>0.27765736758103632</v>
      </c>
      <c r="D231">
        <f>(_raw_predictions_!D231*(1-_raw_predictions_!$M231*'Score Dashboard'!$B$2) + 'Score Dashboard'!$B$2*_raw_predictions_!$M231*_coefficients_!D$12- _coefficients_!D$2)/INDEX(_coefficients_!D$7:D$9,MATCH('Score Dashboard'!$B$1,_coefficients_!$A$7:$A$9,0))</f>
        <v>9.2598009165637055E-2</v>
      </c>
      <c r="E231">
        <f>(_raw_predictions_!E231*(1-_raw_predictions_!$M231*'Score Dashboard'!$B$2) + 'Score Dashboard'!$B$2*_raw_predictions_!$M231*_coefficients_!E$12- _coefficients_!E$2)/INDEX(_coefficients_!E$7:E$9,MATCH('Score Dashboard'!$B$1,_coefficients_!$A$7:$A$9,0))</f>
        <v>0.16231132430842135</v>
      </c>
      <c r="F231">
        <f>(_raw_predictions_!F231*(1-_raw_predictions_!$M231*'Score Dashboard'!$B$2) + 'Score Dashboard'!$B$2*_raw_predictions_!$M231*_coefficients_!F$12- _coefficients_!F$2)/INDEX(_coefficients_!F$7:F$9,MATCH('Score Dashboard'!$B$1,_coefficients_!$A$7:$A$9,0))</f>
        <v>-0.41719142413453808</v>
      </c>
      <c r="G231">
        <f>(_raw_predictions_!G231*(1-_raw_predictions_!$M231*'Score Dashboard'!$B$2) + 'Score Dashboard'!$B$2*_raw_predictions_!$M231*_coefficients_!G$12- _coefficients_!G$2)/INDEX(_coefficients_!G$7:G$9,MATCH('Score Dashboard'!$B$1,_coefficients_!$A$7:$A$9,0))</f>
        <v>-0.35007883653237926</v>
      </c>
      <c r="H231">
        <f>(_coefficients_!H$2 - _raw_predictions_!H231*(1-_raw_predictions_!$M231*'Score Dashboard'!$B$2) - _raw_predictions_!$M231*'Score Dashboard'!$B$2*_coefficients_!H$12)/INDEX(_coefficients_!H$7:H$9,MATCH('Score Dashboard'!$B$1,_coefficients_!$A$7:$A$9,0))</f>
        <v>0.13923772824656699</v>
      </c>
      <c r="I231">
        <f>(1-_raw_predictions_!$M231*'Score Dashboard'!$B$2) * _raw_predictions_!I231/_coefficients_!L$2 * (_raw_predictions_!J231-_coefficients_!I$2)/INDEX(_coefficients_!I$7:I$9,MATCH('Score Dashboard'!$B$1,_coefficients_!$A$7:$A$9,0))</f>
        <v>-0.1166362959866518</v>
      </c>
      <c r="J231">
        <f>(1-_raw_predictions_!$M231*'Score Dashboard'!$B$2) * _raw_predictions_!K231/_coefficients_!M$2 * (_raw_predictions_!L231-_coefficients_!J$2)/INDEX(_coefficients_!J$7:J$9,MATCH('Score Dashboard'!$B$1,_coefficients_!$A$7:$A$9,0))</f>
        <v>6.1067478783731338E-3</v>
      </c>
      <c r="K231">
        <f t="shared" si="3"/>
        <v>-0.7414424681405769</v>
      </c>
    </row>
    <row r="232" spans="1:11">
      <c r="A232" t="str">
        <f>_raw_predictions_!A232</f>
        <v>Dennis Schroder</v>
      </c>
      <c r="B232">
        <f>(_raw_predictions_!B232*(1-_raw_predictions_!$M232*'Score Dashboard'!$B$2) + 'Score Dashboard'!$B$2*_raw_predictions_!$M232*_coefficients_!B$12- _coefficients_!B$2)/INDEX(_coefficients_!B$7:B$9,MATCH('Score Dashboard'!$B$1,_coefficients_!$A$7:$A$9,0))</f>
        <v>-0.39503777694604181</v>
      </c>
      <c r="C232">
        <f>(_raw_predictions_!C232*(1-_raw_predictions_!$M232*'Score Dashboard'!$B$2) + 'Score Dashboard'!$B$2*_raw_predictions_!$M232*_coefficients_!C$12- _coefficients_!C$2)/INDEX(_coefficients_!C$7:C$9,MATCH('Score Dashboard'!$B$1,_coefficients_!$A$7:$A$9,0))</f>
        <v>-0.74227972050968483</v>
      </c>
      <c r="D232">
        <f>(_raw_predictions_!D232*(1-_raw_predictions_!$M232*'Score Dashboard'!$B$2) + 'Score Dashboard'!$B$2*_raw_predictions_!$M232*_coefficients_!D$12- _coefficients_!D$2)/INDEX(_coefficients_!D$7:D$9,MATCH('Score Dashboard'!$B$1,_coefficients_!$A$7:$A$9,0))</f>
        <v>0.31074778157264565</v>
      </c>
      <c r="E232">
        <f>(_raw_predictions_!E232*(1-_raw_predictions_!$M232*'Score Dashboard'!$B$2) + 'Score Dashboard'!$B$2*_raw_predictions_!$M232*_coefficients_!E$12- _coefficients_!E$2)/INDEX(_coefficients_!E$7:E$9,MATCH('Score Dashboard'!$B$1,_coefficients_!$A$7:$A$9,0))</f>
        <v>-0.22999067346733529</v>
      </c>
      <c r="F232">
        <f>(_raw_predictions_!F232*(1-_raw_predictions_!$M232*'Score Dashboard'!$B$2) + 'Score Dashboard'!$B$2*_raw_predictions_!$M232*_coefficients_!F$12- _coefficients_!F$2)/INDEX(_coefficients_!F$7:F$9,MATCH('Score Dashboard'!$B$1,_coefficients_!$A$7:$A$9,0))</f>
        <v>-0.56712820880584347</v>
      </c>
      <c r="G232">
        <f>(_raw_predictions_!G232*(1-_raw_predictions_!$M232*'Score Dashboard'!$B$2) + 'Score Dashboard'!$B$2*_raw_predictions_!$M232*_coefficients_!G$12- _coefficients_!G$2)/INDEX(_coefficients_!G$7:G$9,MATCH('Score Dashboard'!$B$1,_coefficients_!$A$7:$A$9,0))</f>
        <v>-0.31554084903970903</v>
      </c>
      <c r="H232">
        <f>(_coefficients_!H$2 - _raw_predictions_!H232*(1-_raw_predictions_!$M232*'Score Dashboard'!$B$2) - _raw_predictions_!$M232*'Score Dashboard'!$B$2*_coefficients_!H$12)/INDEX(_coefficients_!H$7:H$9,MATCH('Score Dashboard'!$B$1,_coefficients_!$A$7:$A$9,0))</f>
        <v>4.6474493550089542E-2</v>
      </c>
      <c r="I232">
        <f>(1-_raw_predictions_!$M232*'Score Dashboard'!$B$2) * _raw_predictions_!I232/_coefficients_!L$2 * (_raw_predictions_!J232-_coefficients_!I$2)/INDEX(_coefficients_!I$7:I$9,MATCH('Score Dashboard'!$B$1,_coefficients_!$A$7:$A$9,0))</f>
        <v>0.18836825128000273</v>
      </c>
      <c r="J232">
        <f>(1-_raw_predictions_!$M232*'Score Dashboard'!$B$2) * _raw_predictions_!K232/_coefficients_!M$2 * (_raw_predictions_!L232-_coefficients_!J$2)/INDEX(_coefficients_!J$7:J$9,MATCH('Score Dashboard'!$B$1,_coefficients_!$A$7:$A$9,0))</f>
        <v>-0.37269816295655456</v>
      </c>
      <c r="K232">
        <f t="shared" si="3"/>
        <v>-2.0770848653224316</v>
      </c>
    </row>
    <row r="233" spans="1:11">
      <c r="A233" t="str">
        <f>_raw_predictions_!A233</f>
        <v>Josh Giddey</v>
      </c>
      <c r="B233">
        <f>(_raw_predictions_!B233*(1-_raw_predictions_!$M233*'Score Dashboard'!$B$2) + 'Score Dashboard'!$B$2*_raw_predictions_!$M233*_coefficients_!B$12- _coefficients_!B$2)/INDEX(_coefficients_!B$7:B$9,MATCH('Score Dashboard'!$B$1,_coefficients_!$A$7:$A$9,0))</f>
        <v>0.38934259269306881</v>
      </c>
      <c r="C233">
        <f>(_raw_predictions_!C233*(1-_raw_predictions_!$M233*'Score Dashboard'!$B$2) + 'Score Dashboard'!$B$2*_raw_predictions_!$M233*_coefficients_!C$12- _coefficients_!C$2)/INDEX(_coefficients_!C$7:C$9,MATCH('Score Dashboard'!$B$1,_coefficients_!$A$7:$A$9,0))</f>
        <v>0.49652592869346329</v>
      </c>
      <c r="D233">
        <f>(_raw_predictions_!D233*(1-_raw_predictions_!$M233*'Score Dashboard'!$B$2) + 'Score Dashboard'!$B$2*_raw_predictions_!$M233*_coefficients_!D$12- _coefficients_!D$2)/INDEX(_coefficients_!D$7:D$9,MATCH('Score Dashboard'!$B$1,_coefficients_!$A$7:$A$9,0))</f>
        <v>0.93838126200427174</v>
      </c>
      <c r="E233">
        <f>(_raw_predictions_!E233*(1-_raw_predictions_!$M233*'Score Dashboard'!$B$2) + 'Score Dashboard'!$B$2*_raw_predictions_!$M233*_coefficients_!E$12- _coefficients_!E$2)/INDEX(_coefficients_!E$7:E$9,MATCH('Score Dashboard'!$B$1,_coefficients_!$A$7:$A$9,0))</f>
        <v>-3.2398187888474816E-2</v>
      </c>
      <c r="F233">
        <f>(_raw_predictions_!F233*(1-_raw_predictions_!$M233*'Score Dashboard'!$B$2) + 'Score Dashboard'!$B$2*_raw_predictions_!$M233*_coefficients_!F$12- _coefficients_!F$2)/INDEX(_coefficients_!F$7:F$9,MATCH('Score Dashboard'!$B$1,_coefficients_!$A$7:$A$9,0))</f>
        <v>-0.26272521376043201</v>
      </c>
      <c r="G233">
        <f>(_raw_predictions_!G233*(1-_raw_predictions_!$M233*'Score Dashboard'!$B$2) + 'Score Dashboard'!$B$2*_raw_predictions_!$M233*_coefficients_!G$12- _coefficients_!G$2)/INDEX(_coefficients_!G$7:G$9,MATCH('Score Dashboard'!$B$1,_coefficients_!$A$7:$A$9,0))</f>
        <v>-0.20975997703384708</v>
      </c>
      <c r="H233">
        <f>(_coefficients_!H$2 - _raw_predictions_!H233*(1-_raw_predictions_!$M233*'Score Dashboard'!$B$2) - _raw_predictions_!$M233*'Score Dashboard'!$B$2*_coefficients_!H$12)/INDEX(_coefficients_!H$7:H$9,MATCH('Score Dashboard'!$B$1,_coefficients_!$A$7:$A$9,0))</f>
        <v>-0.87412601897599818</v>
      </c>
      <c r="I233">
        <f>(1-_raw_predictions_!$M233*'Score Dashboard'!$B$2) * _raw_predictions_!I233/_coefficients_!L$2 * (_raw_predictions_!J233-_coefficients_!I$2)/INDEX(_coefficients_!I$7:I$9,MATCH('Score Dashboard'!$B$1,_coefficients_!$A$7:$A$9,0))</f>
        <v>-0.29470261740761688</v>
      </c>
      <c r="J233">
        <f>(1-_raw_predictions_!$M233*'Score Dashboard'!$B$2) * _raw_predictions_!K233/_coefficients_!M$2 * (_raw_predictions_!L233-_coefficients_!J$2)/INDEX(_coefficients_!J$7:J$9,MATCH('Score Dashboard'!$B$1,_coefficients_!$A$7:$A$9,0))</f>
        <v>-0.23943729912551109</v>
      </c>
      <c r="K233">
        <f t="shared" si="3"/>
        <v>-8.8899530801076376E-2</v>
      </c>
    </row>
    <row r="234" spans="1:11">
      <c r="A234" t="str">
        <f>_raw_predictions_!A234</f>
        <v>Dario Saric</v>
      </c>
      <c r="B234">
        <f>(_raw_predictions_!B234*(1-_raw_predictions_!$M234*'Score Dashboard'!$B$2) + 'Score Dashboard'!$B$2*_raw_predictions_!$M234*_coefficients_!B$12- _coefficients_!B$2)/INDEX(_coefficients_!B$7:B$9,MATCH('Score Dashboard'!$B$1,_coefficients_!$A$7:$A$9,0))</f>
        <v>-0.82064293884768835</v>
      </c>
      <c r="C234">
        <f>(_raw_predictions_!C234*(1-_raw_predictions_!$M234*'Score Dashboard'!$B$2) + 'Score Dashboard'!$B$2*_raw_predictions_!$M234*_coefficients_!C$12- _coefficients_!C$2)/INDEX(_coefficients_!C$7:C$9,MATCH('Score Dashboard'!$B$1,_coefficients_!$A$7:$A$9,0))</f>
        <v>-0.52861747163720785</v>
      </c>
      <c r="D234">
        <f>(_raw_predictions_!D234*(1-_raw_predictions_!$M234*'Score Dashboard'!$B$2) + 'Score Dashboard'!$B$2*_raw_predictions_!$M234*_coefficients_!D$12- _coefficients_!D$2)/INDEX(_coefficients_!D$7:D$9,MATCH('Score Dashboard'!$B$1,_coefficients_!$A$7:$A$9,0))</f>
        <v>-0.7152033096971413</v>
      </c>
      <c r="E234">
        <f>(_raw_predictions_!E234*(1-_raw_predictions_!$M234*'Score Dashboard'!$B$2) + 'Score Dashboard'!$B$2*_raw_predictions_!$M234*_coefficients_!E$12- _coefficients_!E$2)/INDEX(_coefficients_!E$7:E$9,MATCH('Score Dashboard'!$B$1,_coefficients_!$A$7:$A$9,0))</f>
        <v>-0.62140682588076968</v>
      </c>
      <c r="F234">
        <f>(_raw_predictions_!F234*(1-_raw_predictions_!$M234*'Score Dashboard'!$B$2) + 'Score Dashboard'!$B$2*_raw_predictions_!$M234*_coefficients_!F$12- _coefficients_!F$2)/INDEX(_coefficients_!F$7:F$9,MATCH('Score Dashboard'!$B$1,_coefficients_!$A$7:$A$9,0))</f>
        <v>-0.51810970746362583</v>
      </c>
      <c r="G234">
        <f>(_raw_predictions_!G234*(1-_raw_predictions_!$M234*'Score Dashboard'!$B$2) + 'Score Dashboard'!$B$2*_raw_predictions_!$M234*_coefficients_!G$12- _coefficients_!G$2)/INDEX(_coefficients_!G$7:G$9,MATCH('Score Dashboard'!$B$1,_coefficients_!$A$7:$A$9,0))</f>
        <v>-0.4079322186472199</v>
      </c>
      <c r="H234">
        <f>(_coefficients_!H$2 - _raw_predictions_!H234*(1-_raw_predictions_!$M234*'Score Dashboard'!$B$2) - _raw_predictions_!$M234*'Score Dashboard'!$B$2*_coefficients_!H$12)/INDEX(_coefficients_!H$7:H$9,MATCH('Score Dashboard'!$B$1,_coefficients_!$A$7:$A$9,0))</f>
        <v>0.65065367888342962</v>
      </c>
      <c r="I234">
        <f>(1-_raw_predictions_!$M234*'Score Dashboard'!$B$2) * _raw_predictions_!I234/_coefficients_!L$2 * (_raw_predictions_!J234-_coefficients_!I$2)/INDEX(_coefficients_!I$7:I$9,MATCH('Score Dashboard'!$B$1,_coefficients_!$A$7:$A$9,0))</f>
        <v>3.2060198747853957E-2</v>
      </c>
      <c r="J234">
        <f>(1-_raw_predictions_!$M234*'Score Dashboard'!$B$2) * _raw_predictions_!K234/_coefficients_!M$2 * (_raw_predictions_!L234-_coefficients_!J$2)/INDEX(_coefficients_!J$7:J$9,MATCH('Score Dashboard'!$B$1,_coefficients_!$A$7:$A$9,0))</f>
        <v>-8.6709893704076696E-2</v>
      </c>
      <c r="K234">
        <f t="shared" si="3"/>
        <v>-3.015908488246446</v>
      </c>
    </row>
    <row r="235" spans="1:11">
      <c r="A235" t="str">
        <f>_raw_predictions_!A235</f>
        <v>Danuel House Jr.</v>
      </c>
      <c r="B235">
        <f>(_raw_predictions_!B235*(1-_raw_predictions_!$M235*'Score Dashboard'!$B$2) + 'Score Dashboard'!$B$2*_raw_predictions_!$M235*_coefficients_!B$12- _coefficients_!B$2)/INDEX(_coefficients_!B$7:B$9,MATCH('Score Dashboard'!$B$1,_coefficients_!$A$7:$A$9,0))</f>
        <v>-0.94129558286718928</v>
      </c>
      <c r="C235">
        <f>(_raw_predictions_!C235*(1-_raw_predictions_!$M235*'Score Dashboard'!$B$2) + 'Score Dashboard'!$B$2*_raw_predictions_!$M235*_coefficients_!C$12- _coefficients_!C$2)/INDEX(_coefficients_!C$7:C$9,MATCH('Score Dashboard'!$B$1,_coefficients_!$A$7:$A$9,0))</f>
        <v>-0.77097641423200935</v>
      </c>
      <c r="D235">
        <f>(_raw_predictions_!D235*(1-_raw_predictions_!$M235*'Score Dashboard'!$B$2) + 'Score Dashboard'!$B$2*_raw_predictions_!$M235*_coefficients_!D$12- _coefficients_!D$2)/INDEX(_coefficients_!D$7:D$9,MATCH('Score Dashboard'!$B$1,_coefficients_!$A$7:$A$9,0))</f>
        <v>-0.7667177395672673</v>
      </c>
      <c r="E235">
        <f>(_raw_predictions_!E235*(1-_raw_predictions_!$M235*'Score Dashboard'!$B$2) + 'Score Dashboard'!$B$2*_raw_predictions_!$M235*_coefficients_!E$12- _coefficients_!E$2)/INDEX(_coefficients_!E$7:E$9,MATCH('Score Dashboard'!$B$1,_coefficients_!$A$7:$A$9,0))</f>
        <v>-0.57319763933884316</v>
      </c>
      <c r="F235">
        <f>(_raw_predictions_!F235*(1-_raw_predictions_!$M235*'Score Dashboard'!$B$2) + 'Score Dashboard'!$B$2*_raw_predictions_!$M235*_coefficients_!F$12- _coefficients_!F$2)/INDEX(_coefficients_!F$7:F$9,MATCH('Score Dashboard'!$B$1,_coefficients_!$A$7:$A$9,0))</f>
        <v>-0.4729153008963255</v>
      </c>
      <c r="G235">
        <f>(_raw_predictions_!G235*(1-_raw_predictions_!$M235*'Score Dashboard'!$B$2) + 'Score Dashboard'!$B$2*_raw_predictions_!$M235*_coefficients_!G$12- _coefficients_!G$2)/INDEX(_coefficients_!G$7:G$9,MATCH('Score Dashboard'!$B$1,_coefficients_!$A$7:$A$9,0))</f>
        <v>-0.53198379156175657</v>
      </c>
      <c r="H235">
        <f>(_coefficients_!H$2 - _raw_predictions_!H235*(1-_raw_predictions_!$M235*'Score Dashboard'!$B$2) - _raw_predictions_!$M235*'Score Dashboard'!$B$2*_coefficients_!H$12)/INDEX(_coefficients_!H$7:H$9,MATCH('Score Dashboard'!$B$1,_coefficients_!$A$7:$A$9,0))</f>
        <v>0.78868071230281367</v>
      </c>
      <c r="I235">
        <f>(1-_raw_predictions_!$M235*'Score Dashboard'!$B$2) * _raw_predictions_!I235/_coefficients_!L$2 * (_raw_predictions_!J235-_coefficients_!I$2)/INDEX(_coefficients_!I$7:I$9,MATCH('Score Dashboard'!$B$1,_coefficients_!$A$7:$A$9,0))</f>
        <v>-2.936311416134792E-2</v>
      </c>
      <c r="J235">
        <f>(1-_raw_predictions_!$M235*'Score Dashboard'!$B$2) * _raw_predictions_!K235/_coefficients_!M$2 * (_raw_predictions_!L235-_coefficients_!J$2)/INDEX(_coefficients_!J$7:J$9,MATCH('Score Dashboard'!$B$1,_coefficients_!$A$7:$A$9,0))</f>
        <v>-6.7894353412454769E-2</v>
      </c>
      <c r="K235">
        <f t="shared" si="3"/>
        <v>-3.3656632237343809</v>
      </c>
    </row>
    <row r="236" spans="1:11">
      <c r="A236" t="str">
        <f>_raw_predictions_!A236</f>
        <v>Daniel Gafford</v>
      </c>
      <c r="B236">
        <f>(_raw_predictions_!B236*(1-_raw_predictions_!$M236*'Score Dashboard'!$B$2) + 'Score Dashboard'!$B$2*_raw_predictions_!$M236*_coefficients_!B$12- _coefficients_!B$2)/INDEX(_coefficients_!B$7:B$9,MATCH('Score Dashboard'!$B$1,_coefficients_!$A$7:$A$9,0))</f>
        <v>-0.57862755545948152</v>
      </c>
      <c r="C236">
        <f>(_raw_predictions_!C236*(1-_raw_predictions_!$M236*'Score Dashboard'!$B$2) + 'Score Dashboard'!$B$2*_raw_predictions_!$M236*_coefficients_!C$12- _coefficients_!C$2)/INDEX(_coefficients_!C$7:C$9,MATCH('Score Dashboard'!$B$1,_coefficients_!$A$7:$A$9,0))</f>
        <v>7.489921784813372E-2</v>
      </c>
      <c r="D236">
        <f>(_raw_predictions_!D236*(1-_raw_predictions_!$M236*'Score Dashboard'!$B$2) + 'Score Dashboard'!$B$2*_raw_predictions_!$M236*_coefficients_!D$12- _coefficients_!D$2)/INDEX(_coefficients_!D$7:D$9,MATCH('Score Dashboard'!$B$1,_coefficients_!$A$7:$A$9,0))</f>
        <v>-0.78090073399067716</v>
      </c>
      <c r="E236">
        <f>(_raw_predictions_!E236*(1-_raw_predictions_!$M236*'Score Dashboard'!$B$2) + 'Score Dashboard'!$B$2*_raw_predictions_!$M236*_coefficients_!E$12- _coefficients_!E$2)/INDEX(_coefficients_!E$7:E$9,MATCH('Score Dashboard'!$B$1,_coefficients_!$A$7:$A$9,0))</f>
        <v>-0.50730253590795604</v>
      </c>
      <c r="F236">
        <f>(_raw_predictions_!F236*(1-_raw_predictions_!$M236*'Score Dashboard'!$B$2) + 'Score Dashboard'!$B$2*_raw_predictions_!$M236*_coefficients_!F$12- _coefficients_!F$2)/INDEX(_coefficients_!F$7:F$9,MATCH('Score Dashboard'!$B$1,_coefficients_!$A$7:$A$9,0))</f>
        <v>0.67325181274846835</v>
      </c>
      <c r="G236">
        <f>(_raw_predictions_!G236*(1-_raw_predictions_!$M236*'Score Dashboard'!$B$2) + 'Score Dashboard'!$B$2*_raw_predictions_!$M236*_coefficients_!G$12- _coefficients_!G$2)/INDEX(_coefficients_!G$7:G$9,MATCH('Score Dashboard'!$B$1,_coefficients_!$A$7:$A$9,0))</f>
        <v>-0.96304257231995782</v>
      </c>
      <c r="H236">
        <f>(_coefficients_!H$2 - _raw_predictions_!H236*(1-_raw_predictions_!$M236*'Score Dashboard'!$B$2) - _raw_predictions_!$M236*'Score Dashboard'!$B$2*_coefficients_!H$12)/INDEX(_coefficients_!H$7:H$9,MATCH('Score Dashboard'!$B$1,_coefficients_!$A$7:$A$9,0))</f>
        <v>0.47731232238801657</v>
      </c>
      <c r="I236">
        <f>(1-_raw_predictions_!$M236*'Score Dashboard'!$B$2) * _raw_predictions_!I236/_coefficients_!L$2 * (_raw_predictions_!J236-_coefficients_!I$2)/INDEX(_coefficients_!I$7:I$9,MATCH('Score Dashboard'!$B$1,_coefficients_!$A$7:$A$9,0))</f>
        <v>-0.57745205526076782</v>
      </c>
      <c r="J236">
        <f>(1-_raw_predictions_!$M236*'Score Dashboard'!$B$2) * _raw_predictions_!K236/_coefficients_!M$2 * (_raw_predictions_!L236-_coefficients_!J$2)/INDEX(_coefficients_!J$7:J$9,MATCH('Score Dashboard'!$B$1,_coefficients_!$A$7:$A$9,0))</f>
        <v>0.67804530133271312</v>
      </c>
      <c r="K236">
        <f t="shared" si="3"/>
        <v>-1.5038167986215085</v>
      </c>
    </row>
    <row r="237" spans="1:11">
      <c r="A237" t="str">
        <f>_raw_predictions_!A237</f>
        <v>Damion Lee</v>
      </c>
      <c r="B237">
        <f>(_raw_predictions_!B237*(1-_raw_predictions_!$M237*'Score Dashboard'!$B$2) + 'Score Dashboard'!$B$2*_raw_predictions_!$M237*_coefficients_!B$12- _coefficients_!B$2)/INDEX(_coefficients_!B$7:B$9,MATCH('Score Dashboard'!$B$1,_coefficients_!$A$7:$A$9,0))</f>
        <v>-0.75518907000551649</v>
      </c>
      <c r="C237">
        <f>(_raw_predictions_!C237*(1-_raw_predictions_!$M237*'Score Dashboard'!$B$2) + 'Score Dashboard'!$B$2*_raw_predictions_!$M237*_coefficients_!C$12- _coefficients_!C$2)/INDEX(_coefficients_!C$7:C$9,MATCH('Score Dashboard'!$B$1,_coefficients_!$A$7:$A$9,0))</f>
        <v>-0.66249356382312197</v>
      </c>
      <c r="D237">
        <f>(_raw_predictions_!D237*(1-_raw_predictions_!$M237*'Score Dashboard'!$B$2) + 'Score Dashboard'!$B$2*_raw_predictions_!$M237*_coefficients_!D$12- _coefficients_!D$2)/INDEX(_coefficients_!D$7:D$9,MATCH('Score Dashboard'!$B$1,_coefficients_!$A$7:$A$9,0))</f>
        <v>-0.70531787709436722</v>
      </c>
      <c r="E237">
        <f>(_raw_predictions_!E237*(1-_raw_predictions_!$M237*'Score Dashboard'!$B$2) + 'Score Dashboard'!$B$2*_raw_predictions_!$M237*_coefficients_!E$12- _coefficients_!E$2)/INDEX(_coefficients_!E$7:E$9,MATCH('Score Dashboard'!$B$1,_coefficients_!$A$7:$A$9,0))</f>
        <v>-0.52324078524875528</v>
      </c>
      <c r="F237">
        <f>(_raw_predictions_!F237*(1-_raw_predictions_!$M237*'Score Dashboard'!$B$2) + 'Score Dashboard'!$B$2*_raw_predictions_!$M237*_coefficients_!F$12- _coefficients_!F$2)/INDEX(_coefficients_!F$7:F$9,MATCH('Score Dashboard'!$B$1,_coefficients_!$A$7:$A$9,0))</f>
        <v>-0.60035659315913836</v>
      </c>
      <c r="G237">
        <f>(_raw_predictions_!G237*(1-_raw_predictions_!$M237*'Score Dashboard'!$B$2) + 'Score Dashboard'!$B$2*_raw_predictions_!$M237*_coefficients_!G$12- _coefficients_!G$2)/INDEX(_coefficients_!G$7:G$9,MATCH('Score Dashboard'!$B$1,_coefficients_!$A$7:$A$9,0))</f>
        <v>-0.10708049662316117</v>
      </c>
      <c r="H237">
        <f>(_coefficients_!H$2 - _raw_predictions_!H237*(1-_raw_predictions_!$M237*'Score Dashboard'!$B$2) - _raw_predictions_!$M237*'Score Dashboard'!$B$2*_coefficients_!H$12)/INDEX(_coefficients_!H$7:H$9,MATCH('Score Dashboard'!$B$1,_coefficients_!$A$7:$A$9,0))</f>
        <v>0.63708158485348931</v>
      </c>
      <c r="I237">
        <f>(1-_raw_predictions_!$M237*'Score Dashboard'!$B$2) * _raw_predictions_!I237/_coefficients_!L$2 * (_raw_predictions_!J237-_coefficients_!I$2)/INDEX(_coefficients_!I$7:I$9,MATCH('Score Dashboard'!$B$1,_coefficients_!$A$7:$A$9,0))</f>
        <v>7.488967256859265E-2</v>
      </c>
      <c r="J237">
        <f>(1-_raw_predictions_!$M237*'Score Dashboard'!$B$2) * _raw_predictions_!K237/_coefficients_!M$2 * (_raw_predictions_!L237-_coefficients_!J$2)/INDEX(_coefficients_!J$7:J$9,MATCH('Score Dashboard'!$B$1,_coefficients_!$A$7:$A$9,0))</f>
        <v>-0.14891433448322236</v>
      </c>
      <c r="K237">
        <f t="shared" si="3"/>
        <v>-2.7906214630152011</v>
      </c>
    </row>
    <row r="238" spans="1:11">
      <c r="A238" t="str">
        <f>_raw_predictions_!A238</f>
        <v>Damian Lillard</v>
      </c>
      <c r="B238">
        <f>(_raw_predictions_!B238*(1-_raw_predictions_!$M238*'Score Dashboard'!$B$2) + 'Score Dashboard'!$B$2*_raw_predictions_!$M238*_coefficients_!B$12- _coefficients_!B$2)/INDEX(_coefficients_!B$7:B$9,MATCH('Score Dashboard'!$B$1,_coefficients_!$A$7:$A$9,0))</f>
        <v>0.91771007873374377</v>
      </c>
      <c r="C238">
        <f>(_raw_predictions_!C238*(1-_raw_predictions_!$M238*'Score Dashboard'!$B$2) + 'Score Dashboard'!$B$2*_raw_predictions_!$M238*_coefficients_!C$12- _coefficients_!C$2)/INDEX(_coefficients_!C$7:C$9,MATCH('Score Dashboard'!$B$1,_coefficients_!$A$7:$A$9,0))</f>
        <v>-0.35739909542186615</v>
      </c>
      <c r="D238">
        <f>(_raw_predictions_!D238*(1-_raw_predictions_!$M238*'Score Dashboard'!$B$2) + 'Score Dashboard'!$B$2*_raw_predictions_!$M238*_coefficients_!D$12- _coefficients_!D$2)/INDEX(_coefficients_!D$7:D$9,MATCH('Score Dashboard'!$B$1,_coefficients_!$A$7:$A$9,0))</f>
        <v>0.91951569932690447</v>
      </c>
      <c r="E238">
        <f>(_raw_predictions_!E238*(1-_raw_predictions_!$M238*'Score Dashboard'!$B$2) + 'Score Dashboard'!$B$2*_raw_predictions_!$M238*_coefficients_!E$12- _coefficients_!E$2)/INDEX(_coefficients_!E$7:E$9,MATCH('Score Dashboard'!$B$1,_coefficients_!$A$7:$A$9,0))</f>
        <v>-0.26711978554335108</v>
      </c>
      <c r="F238">
        <f>(_raw_predictions_!F238*(1-_raw_predictions_!$M238*'Score Dashboard'!$B$2) + 'Score Dashboard'!$B$2*_raw_predictions_!$M238*_coefficients_!F$12- _coefficients_!F$2)/INDEX(_coefficients_!F$7:F$9,MATCH('Score Dashboard'!$B$1,_coefficients_!$A$7:$A$9,0))</f>
        <v>-0.40759680037375712</v>
      </c>
      <c r="G238">
        <f>(_raw_predictions_!G238*(1-_raw_predictions_!$M238*'Score Dashboard'!$B$2) + 'Score Dashboard'!$B$2*_raw_predictions_!$M238*_coefficients_!G$12- _coefficients_!G$2)/INDEX(_coefficients_!G$7:G$9,MATCH('Score Dashboard'!$B$1,_coefficients_!$A$7:$A$9,0))</f>
        <v>1.4055599043257496</v>
      </c>
      <c r="H238">
        <f>(_coefficients_!H$2 - _raw_predictions_!H238*(1-_raw_predictions_!$M238*'Score Dashboard'!$B$2) - _raw_predictions_!$M238*'Score Dashboard'!$B$2*_coefficients_!H$12)/INDEX(_coefficients_!H$7:H$9,MATCH('Score Dashboard'!$B$1,_coefficients_!$A$7:$A$9,0))</f>
        <v>-0.89804148566184527</v>
      </c>
      <c r="I238">
        <f>(1-_raw_predictions_!$M238*'Score Dashboard'!$B$2) * _raw_predictions_!I238/_coefficients_!L$2 * (_raw_predictions_!J238-_coefficients_!I$2)/INDEX(_coefficients_!I$7:I$9,MATCH('Score Dashboard'!$B$1,_coefficients_!$A$7:$A$9,0))</f>
        <v>0.85353087248583437</v>
      </c>
      <c r="J238">
        <f>(1-_raw_predictions_!$M238*'Score Dashboard'!$B$2) * _raw_predictions_!K238/_coefficients_!M$2 * (_raw_predictions_!L238-_coefficients_!J$2)/INDEX(_coefficients_!J$7:J$9,MATCH('Score Dashboard'!$B$1,_coefficients_!$A$7:$A$9,0))</f>
        <v>-0.36974018182781049</v>
      </c>
      <c r="K238">
        <f t="shared" si="3"/>
        <v>1.7964192060436022</v>
      </c>
    </row>
    <row r="239" spans="1:11">
      <c r="A239" t="str">
        <f>_raw_predictions_!A239</f>
        <v>Damian Jones</v>
      </c>
      <c r="B239">
        <f>(_raw_predictions_!B239*(1-_raw_predictions_!$M239*'Score Dashboard'!$B$2) + 'Score Dashboard'!$B$2*_raw_predictions_!$M239*_coefficients_!B$12- _coefficients_!B$2)/INDEX(_coefficients_!B$7:B$9,MATCH('Score Dashboard'!$B$1,_coefficients_!$A$7:$A$9,0))</f>
        <v>-0.97426816835900765</v>
      </c>
      <c r="C239">
        <f>(_raw_predictions_!C239*(1-_raw_predictions_!$M239*'Score Dashboard'!$B$2) + 'Score Dashboard'!$B$2*_raw_predictions_!$M239*_coefficients_!C$12- _coefficients_!C$2)/INDEX(_coefficients_!C$7:C$9,MATCH('Score Dashboard'!$B$1,_coefficients_!$A$7:$A$9,0))</f>
        <v>-0.54491216079073723</v>
      </c>
      <c r="D239">
        <f>(_raw_predictions_!D239*(1-_raw_predictions_!$M239*'Score Dashboard'!$B$2) + 'Score Dashboard'!$B$2*_raw_predictions_!$M239*_coefficients_!D$12- _coefficients_!D$2)/INDEX(_coefficients_!D$7:D$9,MATCH('Score Dashboard'!$B$1,_coefficients_!$A$7:$A$9,0))</f>
        <v>-0.85256907269302462</v>
      </c>
      <c r="E239">
        <f>(_raw_predictions_!E239*(1-_raw_predictions_!$M239*'Score Dashboard'!$B$2) + 'Score Dashboard'!$B$2*_raw_predictions_!$M239*_coefficients_!E$12- _coefficients_!E$2)/INDEX(_coefficients_!E$7:E$9,MATCH('Score Dashboard'!$B$1,_coefficients_!$A$7:$A$9,0))</f>
        <v>-0.69082123593945322</v>
      </c>
      <c r="F239">
        <f>(_raw_predictions_!F239*(1-_raw_predictions_!$M239*'Score Dashboard'!$B$2) + 'Score Dashboard'!$B$2*_raw_predictions_!$M239*_coefficients_!F$12- _coefficients_!F$2)/INDEX(_coefficients_!F$7:F$9,MATCH('Score Dashboard'!$B$1,_coefficients_!$A$7:$A$9,0))</f>
        <v>-0.24805759678070521</v>
      </c>
      <c r="G239">
        <f>(_raw_predictions_!G239*(1-_raw_predictions_!$M239*'Score Dashboard'!$B$2) + 'Score Dashboard'!$B$2*_raw_predictions_!$M239*_coefficients_!G$12- _coefficients_!G$2)/INDEX(_coefficients_!G$7:G$9,MATCH('Score Dashboard'!$B$1,_coefficients_!$A$7:$A$9,0))</f>
        <v>-0.67827025803171737</v>
      </c>
      <c r="H239">
        <f>(_coefficients_!H$2 - _raw_predictions_!H239*(1-_raw_predictions_!$M239*'Score Dashboard'!$B$2) - _raw_predictions_!$M239*'Score Dashboard'!$B$2*_coefficients_!H$12)/INDEX(_coefficients_!H$7:H$9,MATCH('Score Dashboard'!$B$1,_coefficients_!$A$7:$A$9,0))</f>
        <v>0.80180264797316914</v>
      </c>
      <c r="I239">
        <f>(1-_raw_predictions_!$M239*'Score Dashboard'!$B$2) * _raw_predictions_!I239/_coefficients_!L$2 * (_raw_predictions_!J239-_coefficients_!I$2)/INDEX(_coefficients_!I$7:I$9,MATCH('Score Dashboard'!$B$1,_coefficients_!$A$7:$A$9,0))</f>
        <v>-7.7167874201288345E-2</v>
      </c>
      <c r="J239">
        <f>(1-_raw_predictions_!$M239*'Score Dashboard'!$B$2) * _raw_predictions_!K239/_coefficients_!M$2 * (_raw_predictions_!L239-_coefficients_!J$2)/INDEX(_coefficients_!J$7:J$9,MATCH('Score Dashboard'!$B$1,_coefficients_!$A$7:$A$9,0))</f>
        <v>0.13613057894589162</v>
      </c>
      <c r="K239">
        <f t="shared" si="3"/>
        <v>-3.1281331398768724</v>
      </c>
    </row>
    <row r="240" spans="1:11">
      <c r="A240" t="str">
        <f>_raw_predictions_!A240</f>
        <v>Dalen Terry</v>
      </c>
      <c r="B240">
        <f>(_raw_predictions_!B240*(1-_raw_predictions_!$M240*'Score Dashboard'!$B$2) + 'Score Dashboard'!$B$2*_raw_predictions_!$M240*_coefficients_!B$12- _coefficients_!B$2)/INDEX(_coefficients_!B$7:B$9,MATCH('Score Dashboard'!$B$1,_coefficients_!$A$7:$A$9,0))</f>
        <v>-0.98617230110285437</v>
      </c>
      <c r="C240">
        <f>(_raw_predictions_!C240*(1-_raw_predictions_!$M240*'Score Dashboard'!$B$2) + 'Score Dashboard'!$B$2*_raw_predictions_!$M240*_coefficients_!C$12- _coefficients_!C$2)/INDEX(_coefficients_!C$7:C$9,MATCH('Score Dashboard'!$B$1,_coefficients_!$A$7:$A$9,0))</f>
        <v>-0.81198639008328677</v>
      </c>
      <c r="D240">
        <f>(_raw_predictions_!D240*(1-_raw_predictions_!$M240*'Score Dashboard'!$B$2) + 'Score Dashboard'!$B$2*_raw_predictions_!$M240*_coefficients_!D$12- _coefficients_!D$2)/INDEX(_coefficients_!D$7:D$9,MATCH('Score Dashboard'!$B$1,_coefficients_!$A$7:$A$9,0))</f>
        <v>-0.80101747894003428</v>
      </c>
      <c r="E240">
        <f>(_raw_predictions_!E240*(1-_raw_predictions_!$M240*'Score Dashboard'!$B$2) + 'Score Dashboard'!$B$2*_raw_predictions_!$M240*_coefficients_!E$12- _coefficients_!E$2)/INDEX(_coefficients_!E$7:E$9,MATCH('Score Dashboard'!$B$1,_coefficients_!$A$7:$A$9,0))</f>
        <v>-0.54019165263817503</v>
      </c>
      <c r="F240">
        <f>(_raw_predictions_!F240*(1-_raw_predictions_!$M240*'Score Dashboard'!$B$2) + 'Score Dashboard'!$B$2*_raw_predictions_!$M240*_coefficients_!F$12- _coefficients_!F$2)/INDEX(_coefficients_!F$7:F$9,MATCH('Score Dashboard'!$B$1,_coefficients_!$A$7:$A$9,0))</f>
        <v>-0.53373463845852176</v>
      </c>
      <c r="G240">
        <f>(_raw_predictions_!G240*(1-_raw_predictions_!$M240*'Score Dashboard'!$B$2) + 'Score Dashboard'!$B$2*_raw_predictions_!$M240*_coefficients_!G$12- _coefficients_!G$2)/INDEX(_coefficients_!G$7:G$9,MATCH('Score Dashboard'!$B$1,_coefficients_!$A$7:$A$9,0))</f>
        <v>-0.66230440821538783</v>
      </c>
      <c r="H240">
        <f>(_coefficients_!H$2 - _raw_predictions_!H240*(1-_raw_predictions_!$M240*'Score Dashboard'!$B$2) - _raw_predictions_!$M240*'Score Dashboard'!$B$2*_coefficients_!H$12)/INDEX(_coefficients_!H$7:H$9,MATCH('Score Dashboard'!$B$1,_coefficients_!$A$7:$A$9,0))</f>
        <v>0.78158516571653158</v>
      </c>
      <c r="I240">
        <f>(1-_raw_predictions_!$M240*'Score Dashboard'!$B$2) * _raw_predictions_!I240/_coefficients_!L$2 * (_raw_predictions_!J240-_coefficients_!I$2)/INDEX(_coefficients_!I$7:I$9,MATCH('Score Dashboard'!$B$1,_coefficients_!$A$7:$A$9,0))</f>
        <v>-0.11020484608085486</v>
      </c>
      <c r="J240">
        <f>(1-_raw_predictions_!$M240*'Score Dashboard'!$B$2) * _raw_predictions_!K240/_coefficients_!M$2 * (_raw_predictions_!L240-_coefficients_!J$2)/INDEX(_coefficients_!J$7:J$9,MATCH('Score Dashboard'!$B$1,_coefficients_!$A$7:$A$9,0))</f>
        <v>-9.6684647486196068E-2</v>
      </c>
      <c r="K240">
        <f t="shared" si="3"/>
        <v>-3.7607111972887788</v>
      </c>
    </row>
    <row r="241" spans="1:11">
      <c r="A241" t="str">
        <f>_raw_predictions_!A241</f>
        <v>Dalano Banton</v>
      </c>
      <c r="B241">
        <f>(_raw_predictions_!B241*(1-_raw_predictions_!$M241*'Score Dashboard'!$B$2) + 'Score Dashboard'!$B$2*_raw_predictions_!$M241*_coefficients_!B$12- _coefficients_!B$2)/INDEX(_coefficients_!B$7:B$9,MATCH('Score Dashboard'!$B$1,_coefficients_!$A$7:$A$9,0))</f>
        <v>-0.87658312305850317</v>
      </c>
      <c r="C241">
        <f>(_raw_predictions_!C241*(1-_raw_predictions_!$M241*'Score Dashboard'!$B$2) + 'Score Dashboard'!$B$2*_raw_predictions_!$M241*_coefficients_!C$12- _coefficients_!C$2)/INDEX(_coefficients_!C$7:C$9,MATCH('Score Dashboard'!$B$1,_coefficients_!$A$7:$A$9,0))</f>
        <v>-0.80162091255172918</v>
      </c>
      <c r="D241">
        <f>(_raw_predictions_!D241*(1-_raw_predictions_!$M241*'Score Dashboard'!$B$2) + 'Score Dashboard'!$B$2*_raw_predictions_!$M241*_coefficients_!D$12- _coefficients_!D$2)/INDEX(_coefficients_!D$7:D$9,MATCH('Score Dashboard'!$B$1,_coefficients_!$A$7:$A$9,0))</f>
        <v>-0.55968107638756526</v>
      </c>
      <c r="E241">
        <f>(_raw_predictions_!E241*(1-_raw_predictions_!$M241*'Score Dashboard'!$B$2) + 'Score Dashboard'!$B$2*_raw_predictions_!$M241*_coefficients_!E$12- _coefficients_!E$2)/INDEX(_coefficients_!E$7:E$9,MATCH('Score Dashboard'!$B$1,_coefficients_!$A$7:$A$9,0))</f>
        <v>-0.45920139136085686</v>
      </c>
      <c r="F241">
        <f>(_raw_predictions_!F241*(1-_raw_predictions_!$M241*'Score Dashboard'!$B$2) + 'Score Dashboard'!$B$2*_raw_predictions_!$M241*_coefficients_!F$12- _coefficients_!F$2)/INDEX(_coefficients_!F$7:F$9,MATCH('Score Dashboard'!$B$1,_coefficients_!$A$7:$A$9,0))</f>
        <v>-0.39569882081225927</v>
      </c>
      <c r="G241">
        <f>(_raw_predictions_!G241*(1-_raw_predictions_!$M241*'Score Dashboard'!$B$2) + 'Score Dashboard'!$B$2*_raw_predictions_!$M241*_coefficients_!G$12- _coefficients_!G$2)/INDEX(_coefficients_!G$7:G$9,MATCH('Score Dashboard'!$B$1,_coefficients_!$A$7:$A$9,0))</f>
        <v>-0.55307367015546982</v>
      </c>
      <c r="H241">
        <f>(_coefficients_!H$2 - _raw_predictions_!H241*(1-_raw_predictions_!$M241*'Score Dashboard'!$B$2) - _raw_predictions_!$M241*'Score Dashboard'!$B$2*_coefficients_!H$12)/INDEX(_coefficients_!H$7:H$9,MATCH('Score Dashboard'!$B$1,_coefficients_!$A$7:$A$9,0))</f>
        <v>0.63368300328214866</v>
      </c>
      <c r="I241">
        <f>(1-_raw_predictions_!$M241*'Score Dashboard'!$B$2) * _raw_predictions_!I241/_coefficients_!L$2 * (_raw_predictions_!J241-_coefficients_!I$2)/INDEX(_coefficients_!I$7:I$9,MATCH('Score Dashboard'!$B$1,_coefficients_!$A$7:$A$9,0))</f>
        <v>-4.8195404819858276E-2</v>
      </c>
      <c r="J241">
        <f>(1-_raw_predictions_!$M241*'Score Dashboard'!$B$2) * _raw_predictions_!K241/_coefficients_!M$2 * (_raw_predictions_!L241-_coefficients_!J$2)/INDEX(_coefficients_!J$7:J$9,MATCH('Score Dashboard'!$B$1,_coefficients_!$A$7:$A$9,0))</f>
        <v>-0.12062603955300269</v>
      </c>
      <c r="K241">
        <f t="shared" si="3"/>
        <v>-3.1809974354170958</v>
      </c>
    </row>
    <row r="242" spans="1:11">
      <c r="A242" t="str">
        <f>_raw_predictions_!A242</f>
        <v>Daishen Nix</v>
      </c>
      <c r="B242">
        <f>(_raw_predictions_!B242*(1-_raw_predictions_!$M242*'Score Dashboard'!$B$2) + 'Score Dashboard'!$B$2*_raw_predictions_!$M242*_coefficients_!B$12- _coefficients_!B$2)/INDEX(_coefficients_!B$7:B$9,MATCH('Score Dashboard'!$B$1,_coefficients_!$A$7:$A$9,0))</f>
        <v>-0.96738100883361111</v>
      </c>
      <c r="C242">
        <f>(_raw_predictions_!C242*(1-_raw_predictions_!$M242*'Score Dashboard'!$B$2) + 'Score Dashboard'!$B$2*_raw_predictions_!$M242*_coefficients_!C$12- _coefficients_!C$2)/INDEX(_coefficients_!C$7:C$9,MATCH('Score Dashboard'!$B$1,_coefficients_!$A$7:$A$9,0))</f>
        <v>-0.84731458733311171</v>
      </c>
      <c r="D242">
        <f>(_raw_predictions_!D242*(1-_raw_predictions_!$M242*'Score Dashboard'!$B$2) + 'Score Dashboard'!$B$2*_raw_predictions_!$M242*_coefficients_!D$12- _coefficients_!D$2)/INDEX(_coefficients_!D$7:D$9,MATCH('Score Dashboard'!$B$1,_coefficients_!$A$7:$A$9,0))</f>
        <v>-0.46482391553923802</v>
      </c>
      <c r="E242">
        <f>(_raw_predictions_!E242*(1-_raw_predictions_!$M242*'Score Dashboard'!$B$2) + 'Score Dashboard'!$B$2*_raw_predictions_!$M242*_coefficients_!E$12- _coefficients_!E$2)/INDEX(_coefficients_!E$7:E$9,MATCH('Score Dashboard'!$B$1,_coefficients_!$A$7:$A$9,0))</f>
        <v>-0.40083833838191535</v>
      </c>
      <c r="F242">
        <f>(_raw_predictions_!F242*(1-_raw_predictions_!$M242*'Score Dashboard'!$B$2) + 'Score Dashboard'!$B$2*_raw_predictions_!$M242*_coefficients_!F$12- _coefficients_!F$2)/INDEX(_coefficients_!F$7:F$9,MATCH('Score Dashboard'!$B$1,_coefficients_!$A$7:$A$9,0))</f>
        <v>-0.53385499590812902</v>
      </c>
      <c r="G242">
        <f>(_raw_predictions_!G242*(1-_raw_predictions_!$M242*'Score Dashboard'!$B$2) + 'Score Dashboard'!$B$2*_raw_predictions_!$M242*_coefficients_!G$12- _coefficients_!G$2)/INDEX(_coefficients_!G$7:G$9,MATCH('Score Dashboard'!$B$1,_coefficients_!$A$7:$A$9,0))</f>
        <v>-0.48874521671345206</v>
      </c>
      <c r="H242">
        <f>(_coefficients_!H$2 - _raw_predictions_!H242*(1-_raw_predictions_!$M242*'Score Dashboard'!$B$2) - _raw_predictions_!$M242*'Score Dashboard'!$B$2*_coefficients_!H$12)/INDEX(_coefficients_!H$7:H$9,MATCH('Score Dashboard'!$B$1,_coefficients_!$A$7:$A$9,0))</f>
        <v>0.4148353705625285</v>
      </c>
      <c r="I242">
        <f>(1-_raw_predictions_!$M242*'Score Dashboard'!$B$2) * _raw_predictions_!I242/_coefficients_!L$2 * (_raw_predictions_!J242-_coefficients_!I$2)/INDEX(_coefficients_!I$7:I$9,MATCH('Score Dashboard'!$B$1,_coefficients_!$A$7:$A$9,0))</f>
        <v>-0.11524304490015096</v>
      </c>
      <c r="J242">
        <f>(1-_raw_predictions_!$M242*'Score Dashboard'!$B$2) * _raw_predictions_!K242/_coefficients_!M$2 * (_raw_predictions_!L242-_coefficients_!J$2)/INDEX(_coefficients_!J$7:J$9,MATCH('Score Dashboard'!$B$1,_coefficients_!$A$7:$A$9,0))</f>
        <v>-0.16553609607748324</v>
      </c>
      <c r="K242">
        <f t="shared" si="3"/>
        <v>-3.568901833124563</v>
      </c>
    </row>
    <row r="243" spans="1:11">
      <c r="A243" t="str">
        <f>_raw_predictions_!A243</f>
        <v>D'Angelo Russell</v>
      </c>
      <c r="B243">
        <f>(_raw_predictions_!B243*(1-_raw_predictions_!$M243*'Score Dashboard'!$B$2) + 'Score Dashboard'!$B$2*_raw_predictions_!$M243*_coefficients_!B$12- _coefficients_!B$2)/INDEX(_coefficients_!B$7:B$9,MATCH('Score Dashboard'!$B$1,_coefficients_!$A$7:$A$9,0))</f>
        <v>0.22196005804433819</v>
      </c>
      <c r="C243">
        <f>(_raw_predictions_!C243*(1-_raw_predictions_!$M243*'Score Dashboard'!$B$2) + 'Score Dashboard'!$B$2*_raw_predictions_!$M243*_coefficients_!C$12- _coefficients_!C$2)/INDEX(_coefficients_!C$7:C$9,MATCH('Score Dashboard'!$B$1,_coefficients_!$A$7:$A$9,0))</f>
        <v>-0.56325362787611755</v>
      </c>
      <c r="D243">
        <f>(_raw_predictions_!D243*(1-_raw_predictions_!$M243*'Score Dashboard'!$B$2) + 'Score Dashboard'!$B$2*_raw_predictions_!$M243*_coefficients_!D$12- _coefficients_!D$2)/INDEX(_coefficients_!D$7:D$9,MATCH('Score Dashboard'!$B$1,_coefficients_!$A$7:$A$9,0))</f>
        <v>0.83877171751787549</v>
      </c>
      <c r="E243">
        <f>(_raw_predictions_!E243*(1-_raw_predictions_!$M243*'Score Dashboard'!$B$2) + 'Score Dashboard'!$B$2*_raw_predictions_!$M243*_coefficients_!E$12- _coefficients_!E$2)/INDEX(_coefficients_!E$7:E$9,MATCH('Score Dashboard'!$B$1,_coefficients_!$A$7:$A$9,0))</f>
        <v>6.4666791088682923E-2</v>
      </c>
      <c r="F243">
        <f>(_raw_predictions_!F243*(1-_raw_predictions_!$M243*'Score Dashboard'!$B$2) + 'Score Dashboard'!$B$2*_raw_predictions_!$M243*_coefficients_!F$12- _coefficients_!F$2)/INDEX(_coefficients_!F$7:F$9,MATCH('Score Dashboard'!$B$1,_coefficients_!$A$7:$A$9,0))</f>
        <v>-0.3022173190919023</v>
      </c>
      <c r="G243">
        <f>(_raw_predictions_!G243*(1-_raw_predictions_!$M243*'Score Dashboard'!$B$2) + 'Score Dashboard'!$B$2*_raw_predictions_!$M243*_coefficients_!G$12- _coefficients_!G$2)/INDEX(_coefficients_!G$7:G$9,MATCH('Score Dashboard'!$B$1,_coefficients_!$A$7:$A$9,0))</f>
        <v>0.7087715556186488</v>
      </c>
      <c r="H243">
        <f>(_coefficients_!H$2 - _raw_predictions_!H243*(1-_raw_predictions_!$M243*'Score Dashboard'!$B$2) - _raw_predictions_!$M243*'Score Dashboard'!$B$2*_coefficients_!H$12)/INDEX(_coefficients_!H$7:H$9,MATCH('Score Dashboard'!$B$1,_coefficients_!$A$7:$A$9,0))</f>
        <v>-0.59882364520345188</v>
      </c>
      <c r="I243">
        <f>(1-_raw_predictions_!$M243*'Score Dashboard'!$B$2) * _raw_predictions_!I243/_coefficients_!L$2 * (_raw_predictions_!J243-_coefficients_!I$2)/INDEX(_coefficients_!I$7:I$9,MATCH('Score Dashboard'!$B$1,_coefficients_!$A$7:$A$9,0))</f>
        <v>6.5843593658995114E-2</v>
      </c>
      <c r="J243">
        <f>(1-_raw_predictions_!$M243*'Score Dashboard'!$B$2) * _raw_predictions_!K243/_coefficients_!M$2 * (_raw_predictions_!L243-_coefficients_!J$2)/INDEX(_coefficients_!J$7:J$9,MATCH('Score Dashboard'!$B$1,_coefficients_!$A$7:$A$9,0))</f>
        <v>-0.38860376746822606</v>
      </c>
      <c r="K243">
        <f t="shared" si="3"/>
        <v>4.7115356288842669E-2</v>
      </c>
    </row>
    <row r="244" spans="1:11">
      <c r="A244" t="str">
        <f>_raw_predictions_!A244</f>
        <v>Cory Joseph</v>
      </c>
      <c r="B244">
        <f>(_raw_predictions_!B244*(1-_raw_predictions_!$M244*'Score Dashboard'!$B$2) + 'Score Dashboard'!$B$2*_raw_predictions_!$M244*_coefficients_!B$12- _coefficients_!B$2)/INDEX(_coefficients_!B$7:B$9,MATCH('Score Dashboard'!$B$1,_coefficients_!$A$7:$A$9,0))</f>
        <v>-0.81727464049590537</v>
      </c>
      <c r="C244">
        <f>(_raw_predictions_!C244*(1-_raw_predictions_!$M244*'Score Dashboard'!$B$2) + 'Score Dashboard'!$B$2*_raw_predictions_!$M244*_coefficients_!C$12- _coefficients_!C$2)/INDEX(_coefficients_!C$7:C$9,MATCH('Score Dashboard'!$B$1,_coefficients_!$A$7:$A$9,0))</f>
        <v>-0.89480122884667068</v>
      </c>
      <c r="D244">
        <f>(_raw_predictions_!D244*(1-_raw_predictions_!$M244*'Score Dashboard'!$B$2) + 'Score Dashboard'!$B$2*_raw_predictions_!$M244*_coefficients_!D$12- _coefficients_!D$2)/INDEX(_coefficients_!D$7:D$9,MATCH('Score Dashboard'!$B$1,_coefficients_!$A$7:$A$9,0))</f>
        <v>-0.22848210209896461</v>
      </c>
      <c r="E244">
        <f>(_raw_predictions_!E244*(1-_raw_predictions_!$M244*'Score Dashboard'!$B$2) + 'Score Dashboard'!$B$2*_raw_predictions_!$M244*_coefficients_!E$12- _coefficients_!E$2)/INDEX(_coefficients_!E$7:E$9,MATCH('Score Dashboard'!$B$1,_coefficients_!$A$7:$A$9,0))</f>
        <v>-0.39886866302826796</v>
      </c>
      <c r="F244">
        <f>(_raw_predictions_!F244*(1-_raw_predictions_!$M244*'Score Dashboard'!$B$2) + 'Score Dashboard'!$B$2*_raw_predictions_!$M244*_coefficients_!F$12- _coefficients_!F$2)/INDEX(_coefficients_!F$7:F$9,MATCH('Score Dashboard'!$B$1,_coefficients_!$A$7:$A$9,0))</f>
        <v>-0.53005650469914811</v>
      </c>
      <c r="G244">
        <f>(_raw_predictions_!G244*(1-_raw_predictions_!$M244*'Score Dashboard'!$B$2) + 'Score Dashboard'!$B$2*_raw_predictions_!$M244*_coefficients_!G$12- _coefficients_!G$2)/INDEX(_coefficients_!G$7:G$9,MATCH('Score Dashboard'!$B$1,_coefficients_!$A$7:$A$9,0))</f>
        <v>-0.37309017567714942</v>
      </c>
      <c r="H244">
        <f>(_coefficients_!H$2 - _raw_predictions_!H244*(1-_raw_predictions_!$M244*'Score Dashboard'!$B$2) - _raw_predictions_!$M244*'Score Dashboard'!$B$2*_coefficients_!H$12)/INDEX(_coefficients_!H$7:H$9,MATCH('Score Dashboard'!$B$1,_coefficients_!$A$7:$A$9,0))</f>
        <v>0.57919091344245777</v>
      </c>
      <c r="I244">
        <f>(1-_raw_predictions_!$M244*'Score Dashboard'!$B$2) * _raw_predictions_!I244/_coefficients_!L$2 * (_raw_predictions_!J244-_coefficients_!I$2)/INDEX(_coefficients_!I$7:I$9,MATCH('Score Dashboard'!$B$1,_coefficients_!$A$7:$A$9,0))</f>
        <v>-1.2118193361737998E-2</v>
      </c>
      <c r="J244">
        <f>(1-_raw_predictions_!$M244*'Score Dashboard'!$B$2) * _raw_predictions_!K244/_coefficients_!M$2 * (_raw_predictions_!L244-_coefficients_!J$2)/INDEX(_coefficients_!J$7:J$9,MATCH('Score Dashboard'!$B$1,_coefficients_!$A$7:$A$9,0))</f>
        <v>-0.18418899104797096</v>
      </c>
      <c r="K244">
        <f t="shared" si="3"/>
        <v>-2.8596895858133577</v>
      </c>
    </row>
    <row r="245" spans="1:11">
      <c r="A245" t="str">
        <f>_raw_predictions_!A245</f>
        <v>Corey Kispert</v>
      </c>
      <c r="B245">
        <f>(_raw_predictions_!B245*(1-_raw_predictions_!$M245*'Score Dashboard'!$B$2) + 'Score Dashboard'!$B$2*_raw_predictions_!$M245*_coefficients_!B$12- _coefficients_!B$2)/INDEX(_coefficients_!B$7:B$9,MATCH('Score Dashboard'!$B$1,_coefficients_!$A$7:$A$9,0))</f>
        <v>-0.19576761169486429</v>
      </c>
      <c r="C245">
        <f>(_raw_predictions_!C245*(1-_raw_predictions_!$M245*'Score Dashboard'!$B$2) + 'Score Dashboard'!$B$2*_raw_predictions_!$M245*_coefficients_!C$12- _coefficients_!C$2)/INDEX(_coefficients_!C$7:C$9,MATCH('Score Dashboard'!$B$1,_coefficients_!$A$7:$A$9,0))</f>
        <v>-0.53908856416785256</v>
      </c>
      <c r="D245">
        <f>(_raw_predictions_!D245*(1-_raw_predictions_!$M245*'Score Dashboard'!$B$2) + 'Score Dashboard'!$B$2*_raw_predictions_!$M245*_coefficients_!D$12- _coefficients_!D$2)/INDEX(_coefficients_!D$7:D$9,MATCH('Score Dashboard'!$B$1,_coefficients_!$A$7:$A$9,0))</f>
        <v>-0.6260606025741291</v>
      </c>
      <c r="E245">
        <f>(_raw_predictions_!E245*(1-_raw_predictions_!$M245*'Score Dashboard'!$B$2) + 'Score Dashboard'!$B$2*_raw_predictions_!$M245*_coefficients_!E$12- _coefficients_!E$2)/INDEX(_coefficients_!E$7:E$9,MATCH('Score Dashboard'!$B$1,_coefficients_!$A$7:$A$9,0))</f>
        <v>-0.42239823540452937</v>
      </c>
      <c r="F245">
        <f>(_raw_predictions_!F245*(1-_raw_predictions_!$M245*'Score Dashboard'!$B$2) + 'Score Dashboard'!$B$2*_raw_predictions_!$M245*_coefficients_!F$12- _coefficients_!F$2)/INDEX(_coefficients_!F$7:F$9,MATCH('Score Dashboard'!$B$1,_coefficients_!$A$7:$A$9,0))</f>
        <v>-0.51405173347743127</v>
      </c>
      <c r="G245">
        <f>(_raw_predictions_!G245*(1-_raw_predictions_!$M245*'Score Dashboard'!$B$2) + 'Score Dashboard'!$B$2*_raw_predictions_!$M245*_coefficients_!G$12- _coefficients_!G$2)/INDEX(_coefficients_!G$7:G$9,MATCH('Score Dashboard'!$B$1,_coefficients_!$A$7:$A$9,0))</f>
        <v>0.37163672315185897</v>
      </c>
      <c r="H245">
        <f>(_coefficients_!H$2 - _raw_predictions_!H245*(1-_raw_predictions_!$M245*'Score Dashboard'!$B$2) - _raw_predictions_!$M245*'Score Dashboard'!$B$2*_coefficients_!H$12)/INDEX(_coefficients_!H$7:H$9,MATCH('Score Dashboard'!$B$1,_coefficients_!$A$7:$A$9,0))</f>
        <v>0.57638372255400316</v>
      </c>
      <c r="I245">
        <f>(1-_raw_predictions_!$M245*'Score Dashboard'!$B$2) * _raw_predictions_!I245/_coefficients_!L$2 * (_raw_predictions_!J245-_coefficients_!I$2)/INDEX(_coefficients_!I$7:I$9,MATCH('Score Dashboard'!$B$1,_coefficients_!$A$7:$A$9,0))</f>
        <v>0.15366927878316261</v>
      </c>
      <c r="J245">
        <f>(1-_raw_predictions_!$M245*'Score Dashboard'!$B$2) * _raw_predictions_!K245/_coefficients_!M$2 * (_raw_predictions_!L245-_coefficients_!J$2)/INDEX(_coefficients_!J$7:J$9,MATCH('Score Dashboard'!$B$1,_coefficients_!$A$7:$A$9,0))</f>
        <v>-0.18536758164925235</v>
      </c>
      <c r="K245">
        <f t="shared" si="3"/>
        <v>-1.3810446044790339</v>
      </c>
    </row>
    <row r="246" spans="1:11">
      <c r="A246" t="str">
        <f>_raw_predictions_!A246</f>
        <v>Collin Sexton</v>
      </c>
      <c r="B246">
        <f>(_raw_predictions_!B246*(1-_raw_predictions_!$M246*'Score Dashboard'!$B$2) + 'Score Dashboard'!$B$2*_raw_predictions_!$M246*_coefficients_!B$12- _coefficients_!B$2)/INDEX(_coefficients_!B$7:B$9,MATCH('Score Dashboard'!$B$1,_coefficients_!$A$7:$A$9,0))</f>
        <v>-6.9931104047701129E-2</v>
      </c>
      <c r="C246">
        <f>(_raw_predictions_!C246*(1-_raw_predictions_!$M246*'Score Dashboard'!$B$2) + 'Score Dashboard'!$B$2*_raw_predictions_!$M246*_coefficients_!C$12- _coefficients_!C$2)/INDEX(_coefficients_!C$7:C$9,MATCH('Score Dashboard'!$B$1,_coefficients_!$A$7:$A$9,0))</f>
        <v>-0.70263363231927212</v>
      </c>
      <c r="D246">
        <f>(_raw_predictions_!D246*(1-_raw_predictions_!$M246*'Score Dashboard'!$B$2) + 'Score Dashboard'!$B$2*_raw_predictions_!$M246*_coefficients_!D$12- _coefficients_!D$2)/INDEX(_coefficients_!D$7:D$9,MATCH('Score Dashboard'!$B$1,_coefficients_!$A$7:$A$9,0))</f>
        <v>-0.29708390573910198</v>
      </c>
      <c r="E246">
        <f>(_raw_predictions_!E246*(1-_raw_predictions_!$M246*'Score Dashboard'!$B$2) + 'Score Dashboard'!$B$2*_raw_predictions_!$M246*_coefficients_!E$12- _coefficients_!E$2)/INDEX(_coefficients_!E$7:E$9,MATCH('Score Dashboard'!$B$1,_coefficients_!$A$7:$A$9,0))</f>
        <v>-0.22466608796115795</v>
      </c>
      <c r="F246">
        <f>(_raw_predictions_!F246*(1-_raw_predictions_!$M246*'Score Dashboard'!$B$2) + 'Score Dashboard'!$B$2*_raw_predictions_!$M246*_coefficients_!F$12- _coefficients_!F$2)/INDEX(_coefficients_!F$7:F$9,MATCH('Score Dashboard'!$B$1,_coefficients_!$A$7:$A$9,0))</f>
        <v>-0.56360972021245459</v>
      </c>
      <c r="G246">
        <f>(_raw_predictions_!G246*(1-_raw_predictions_!$M246*'Score Dashboard'!$B$2) + 'Score Dashboard'!$B$2*_raw_predictions_!$M246*_coefficients_!G$12- _coefficients_!G$2)/INDEX(_coefficients_!G$7:G$9,MATCH('Score Dashboard'!$B$1,_coefficients_!$A$7:$A$9,0))</f>
        <v>-0.23501819303133634</v>
      </c>
      <c r="H246">
        <f>(_coefficients_!H$2 - _raw_predictions_!H246*(1-_raw_predictions_!$M246*'Score Dashboard'!$B$2) - _raw_predictions_!$M246*'Score Dashboard'!$B$2*_coefficients_!H$12)/INDEX(_coefficients_!H$7:H$9,MATCH('Score Dashboard'!$B$1,_coefficients_!$A$7:$A$9,0))</f>
        <v>6.5903460079518264E-2</v>
      </c>
      <c r="I246">
        <f>(1-_raw_predictions_!$M246*'Score Dashboard'!$B$2) * _raw_predictions_!I246/_coefficients_!L$2 * (_raw_predictions_!J246-_coefficients_!I$2)/INDEX(_coefficients_!I$7:I$9,MATCH('Score Dashboard'!$B$1,_coefficients_!$A$7:$A$9,0))</f>
        <v>-2.432968311390224E-2</v>
      </c>
      <c r="J246">
        <f>(1-_raw_predictions_!$M246*'Score Dashboard'!$B$2) * _raw_predictions_!K246/_coefficients_!M$2 * (_raw_predictions_!L246-_coefficients_!J$2)/INDEX(_coefficients_!J$7:J$9,MATCH('Score Dashboard'!$B$1,_coefficients_!$A$7:$A$9,0))</f>
        <v>-0.11596952820619162</v>
      </c>
      <c r="K246">
        <f t="shared" si="3"/>
        <v>-2.1673383945515994</v>
      </c>
    </row>
    <row r="247" spans="1:11">
      <c r="A247" t="str">
        <f>_raw_predictions_!A247</f>
        <v>Cole Swider</v>
      </c>
      <c r="B247">
        <f>(_raw_predictions_!B247*(1-_raw_predictions_!$M247*'Score Dashboard'!$B$2) + 'Score Dashboard'!$B$2*_raw_predictions_!$M247*_coefficients_!B$12- _coefficients_!B$2)/INDEX(_coefficients_!B$7:B$9,MATCH('Score Dashboard'!$B$1,_coefficients_!$A$7:$A$9,0))</f>
        <v>-0.89493698046670411</v>
      </c>
      <c r="C247">
        <f>(_raw_predictions_!C247*(1-_raw_predictions_!$M247*'Score Dashboard'!$B$2) + 'Score Dashboard'!$B$2*_raw_predictions_!$M247*_coefficients_!C$12- _coefficients_!C$2)/INDEX(_coefficients_!C$7:C$9,MATCH('Score Dashboard'!$B$1,_coefficients_!$A$7:$A$9,0))</f>
        <v>-0.78318984983113105</v>
      </c>
      <c r="D247">
        <f>(_raw_predictions_!D247*(1-_raw_predictions_!$M247*'Score Dashboard'!$B$2) + 'Score Dashboard'!$B$2*_raw_predictions_!$M247*_coefficients_!D$12- _coefficients_!D$2)/INDEX(_coefficients_!D$7:D$9,MATCH('Score Dashboard'!$B$1,_coefficients_!$A$7:$A$9,0))</f>
        <v>-0.74130454934438561</v>
      </c>
      <c r="E247">
        <f>(_raw_predictions_!E247*(1-_raw_predictions_!$M247*'Score Dashboard'!$B$2) + 'Score Dashboard'!$B$2*_raw_predictions_!$M247*_coefficients_!E$12- _coefficients_!E$2)/INDEX(_coefficients_!E$7:E$9,MATCH('Score Dashboard'!$B$1,_coefficients_!$A$7:$A$9,0))</f>
        <v>-0.5957468099820008</v>
      </c>
      <c r="F247">
        <f>(_raw_predictions_!F247*(1-_raw_predictions_!$M247*'Score Dashboard'!$B$2) + 'Score Dashboard'!$B$2*_raw_predictions_!$M247*_coefficients_!F$12- _coefficients_!F$2)/INDEX(_coefficients_!F$7:F$9,MATCH('Score Dashboard'!$B$1,_coefficients_!$A$7:$A$9,0))</f>
        <v>-0.44311338453244259</v>
      </c>
      <c r="G247">
        <f>(_raw_predictions_!G247*(1-_raw_predictions_!$M247*'Score Dashboard'!$B$2) + 'Score Dashboard'!$B$2*_raw_predictions_!$M247*_coefficients_!G$12- _coefficients_!G$2)/INDEX(_coefficients_!G$7:G$9,MATCH('Score Dashboard'!$B$1,_coefficients_!$A$7:$A$9,0))</f>
        <v>-0.51974136456272746</v>
      </c>
      <c r="H247">
        <f>(_coefficients_!H$2 - _raw_predictions_!H247*(1-_raw_predictions_!$M247*'Score Dashboard'!$B$2) - _raw_predictions_!$M247*'Score Dashboard'!$B$2*_coefficients_!H$12)/INDEX(_coefficients_!H$7:H$9,MATCH('Score Dashboard'!$B$1,_coefficients_!$A$7:$A$9,0))</f>
        <v>0.78534555448687526</v>
      </c>
      <c r="I247">
        <f>(1-_raw_predictions_!$M247*'Score Dashboard'!$B$2) * _raw_predictions_!I247/_coefficients_!L$2 * (_raw_predictions_!J247-_coefficients_!I$2)/INDEX(_coefficients_!I$7:I$9,MATCH('Score Dashboard'!$B$1,_coefficients_!$A$7:$A$9,0))</f>
        <v>-1.7224140027104953E-2</v>
      </c>
      <c r="J247">
        <f>(1-_raw_predictions_!$M247*'Score Dashboard'!$B$2) * _raw_predictions_!K247/_coefficients_!M$2 * (_raw_predictions_!L247-_coefficients_!J$2)/INDEX(_coefficients_!J$7:J$9,MATCH('Score Dashboard'!$B$1,_coefficients_!$A$7:$A$9,0))</f>
        <v>-6.7695304425755165E-2</v>
      </c>
      <c r="K247">
        <f t="shared" si="3"/>
        <v>-3.2776068286853768</v>
      </c>
    </row>
    <row r="248" spans="1:11">
      <c r="A248" t="str">
        <f>_raw_predictions_!A248</f>
        <v>Cole Anthony</v>
      </c>
      <c r="B248">
        <f>(_raw_predictions_!B248*(1-_raw_predictions_!$M248*'Score Dashboard'!$B$2) + 'Score Dashboard'!$B$2*_raw_predictions_!$M248*_coefficients_!B$12- _coefficients_!B$2)/INDEX(_coefficients_!B$7:B$9,MATCH('Score Dashboard'!$B$1,_coefficients_!$A$7:$A$9,0))</f>
        <v>-0.13125682719172566</v>
      </c>
      <c r="C248">
        <f>(_raw_predictions_!C248*(1-_raw_predictions_!$M248*'Score Dashboard'!$B$2) + 'Score Dashboard'!$B$2*_raw_predictions_!$M248*_coefficients_!C$12- _coefficients_!C$2)/INDEX(_coefficients_!C$7:C$9,MATCH('Score Dashboard'!$B$1,_coefficients_!$A$7:$A$9,0))</f>
        <v>-5.4294323731042461E-2</v>
      </c>
      <c r="D248">
        <f>(_raw_predictions_!D248*(1-_raw_predictions_!$M248*'Score Dashboard'!$B$2) + 'Score Dashboard'!$B$2*_raw_predictions_!$M248*_coefficients_!D$12- _coefficients_!D$2)/INDEX(_coefficients_!D$7:D$9,MATCH('Score Dashboard'!$B$1,_coefficients_!$A$7:$A$9,0))</f>
        <v>0.22818018581688404</v>
      </c>
      <c r="E248">
        <f>(_raw_predictions_!E248*(1-_raw_predictions_!$M248*'Score Dashboard'!$B$2) + 'Score Dashboard'!$B$2*_raw_predictions_!$M248*_coefficients_!E$12- _coefficients_!E$2)/INDEX(_coefficients_!E$7:E$9,MATCH('Score Dashboard'!$B$1,_coefficients_!$A$7:$A$9,0))</f>
        <v>-0.19981626520537724</v>
      </c>
      <c r="F248">
        <f>(_raw_predictions_!F248*(1-_raw_predictions_!$M248*'Score Dashboard'!$B$2) + 'Score Dashboard'!$B$2*_raw_predictions_!$M248*_coefficients_!F$12- _coefficients_!F$2)/INDEX(_coefficients_!F$7:F$9,MATCH('Score Dashboard'!$B$1,_coefficients_!$A$7:$A$9,0))</f>
        <v>-0.24253274634183924</v>
      </c>
      <c r="G248">
        <f>(_raw_predictions_!G248*(1-_raw_predictions_!$M248*'Score Dashboard'!$B$2) + 'Score Dashboard'!$B$2*_raw_predictions_!$M248*_coefficients_!G$12- _coefficients_!G$2)/INDEX(_coefficients_!G$7:G$9,MATCH('Score Dashboard'!$B$1,_coefficients_!$A$7:$A$9,0))</f>
        <v>2.8833858382174563E-2</v>
      </c>
      <c r="H248">
        <f>(_coefficients_!H$2 - _raw_predictions_!H248*(1-_raw_predictions_!$M248*'Score Dashboard'!$B$2) - _raw_predictions_!$M248*'Score Dashboard'!$B$2*_coefficients_!H$12)/INDEX(_coefficients_!H$7:H$9,MATCH('Score Dashboard'!$B$1,_coefficients_!$A$7:$A$9,0))</f>
        <v>1.5805147016453691E-2</v>
      </c>
      <c r="I248">
        <f>(1-_raw_predictions_!$M248*'Score Dashboard'!$B$2) * _raw_predictions_!I248/_coefficients_!L$2 * (_raw_predictions_!J248-_coefficients_!I$2)/INDEX(_coefficients_!I$7:I$9,MATCH('Score Dashboard'!$B$1,_coefficients_!$A$7:$A$9,0))</f>
        <v>0.20266742543456945</v>
      </c>
      <c r="J248">
        <f>(1-_raw_predictions_!$M248*'Score Dashboard'!$B$2) * _raw_predictions_!K248/_coefficients_!M$2 * (_raw_predictions_!L248-_coefficients_!J$2)/INDEX(_coefficients_!J$7:J$9,MATCH('Score Dashboard'!$B$1,_coefficients_!$A$7:$A$9,0))</f>
        <v>-0.31429126068990149</v>
      </c>
      <c r="K248">
        <f t="shared" si="3"/>
        <v>-0.46670480650980434</v>
      </c>
    </row>
    <row r="249" spans="1:11">
      <c r="A249" t="str">
        <f>_raw_predictions_!A249</f>
        <v>Cody Martin</v>
      </c>
      <c r="B249">
        <f>(_raw_predictions_!B249*(1-_raw_predictions_!$M249*'Score Dashboard'!$B$2) + 'Score Dashboard'!$B$2*_raw_predictions_!$M249*_coefficients_!B$12- _coefficients_!B$2)/INDEX(_coefficients_!B$7:B$9,MATCH('Score Dashboard'!$B$1,_coefficients_!$A$7:$A$9,0))</f>
        <v>-0.82991830161312818</v>
      </c>
      <c r="C249">
        <f>(_raw_predictions_!C249*(1-_raw_predictions_!$M249*'Score Dashboard'!$B$2) + 'Score Dashboard'!$B$2*_raw_predictions_!$M249*_coefficients_!C$12- _coefficients_!C$2)/INDEX(_coefficients_!C$7:C$9,MATCH('Score Dashboard'!$B$1,_coefficients_!$A$7:$A$9,0))</f>
        <v>-0.52457893160106273</v>
      </c>
      <c r="D249">
        <f>(_raw_predictions_!D249*(1-_raw_predictions_!$M249*'Score Dashboard'!$B$2) + 'Score Dashboard'!$B$2*_raw_predictions_!$M249*_coefficients_!D$12- _coefficients_!D$2)/INDEX(_coefficients_!D$7:D$9,MATCH('Score Dashboard'!$B$1,_coefficients_!$A$7:$A$9,0))</f>
        <v>-0.51482286662050081</v>
      </c>
      <c r="E249">
        <f>(_raw_predictions_!E249*(1-_raw_predictions_!$M249*'Score Dashboard'!$B$2) + 'Score Dashboard'!$B$2*_raw_predictions_!$M249*_coefficients_!E$12- _coefficients_!E$2)/INDEX(_coefficients_!E$7:E$9,MATCH('Score Dashboard'!$B$1,_coefficients_!$A$7:$A$9,0))</f>
        <v>-0.23561090522715492</v>
      </c>
      <c r="F249">
        <f>(_raw_predictions_!F249*(1-_raw_predictions_!$M249*'Score Dashboard'!$B$2) + 'Score Dashboard'!$B$2*_raw_predictions_!$M249*_coefficients_!F$12- _coefficients_!F$2)/INDEX(_coefficients_!F$7:F$9,MATCH('Score Dashboard'!$B$1,_coefficients_!$A$7:$A$9,0))</f>
        <v>-0.46549857446480547</v>
      </c>
      <c r="G249">
        <f>(_raw_predictions_!G249*(1-_raw_predictions_!$M249*'Score Dashboard'!$B$2) + 'Score Dashboard'!$B$2*_raw_predictions_!$M249*_coefficients_!G$12- _coefficients_!G$2)/INDEX(_coefficients_!G$7:G$9,MATCH('Score Dashboard'!$B$1,_coefficients_!$A$7:$A$9,0))</f>
        <v>-0.5624907133924113</v>
      </c>
      <c r="H249">
        <f>(_coefficients_!H$2 - _raw_predictions_!H249*(1-_raw_predictions_!$M249*'Score Dashboard'!$B$2) - _raw_predictions_!$M249*'Score Dashboard'!$B$2*_coefficients_!H$12)/INDEX(_coefficients_!H$7:H$9,MATCH('Score Dashboard'!$B$1,_coefficients_!$A$7:$A$9,0))</f>
        <v>0.86881156103539958</v>
      </c>
      <c r="I249">
        <f>(1-_raw_predictions_!$M249*'Score Dashboard'!$B$2) * _raw_predictions_!I249/_coefficients_!L$2 * (_raw_predictions_!J249-_coefficients_!I$2)/INDEX(_coefficients_!I$7:I$9,MATCH('Score Dashboard'!$B$1,_coefficients_!$A$7:$A$9,0))</f>
        <v>-3.7431858112763713E-2</v>
      </c>
      <c r="J249">
        <f>(1-_raw_predictions_!$M249*'Score Dashboard'!$B$2) * _raw_predictions_!K249/_coefficients_!M$2 * (_raw_predictions_!L249-_coefficients_!J$2)/INDEX(_coefficients_!J$7:J$9,MATCH('Score Dashboard'!$B$1,_coefficients_!$A$7:$A$9,0))</f>
        <v>-0.1147970360670412</v>
      </c>
      <c r="K249">
        <f t="shared" si="3"/>
        <v>-2.416337626063469</v>
      </c>
    </row>
    <row r="250" spans="1:11">
      <c r="A250" t="str">
        <f>_raw_predictions_!A250</f>
        <v>Coby White</v>
      </c>
      <c r="B250">
        <f>(_raw_predictions_!B250*(1-_raw_predictions_!$M250*'Score Dashboard'!$B$2) + 'Score Dashboard'!$B$2*_raw_predictions_!$M250*_coefficients_!B$12- _coefficients_!B$2)/INDEX(_coefficients_!B$7:B$9,MATCH('Score Dashboard'!$B$1,_coefficients_!$A$7:$A$9,0))</f>
        <v>-0.40674532415813647</v>
      </c>
      <c r="C250">
        <f>(_raw_predictions_!C250*(1-_raw_predictions_!$M250*'Score Dashboard'!$B$2) + 'Score Dashboard'!$B$2*_raw_predictions_!$M250*_coefficients_!C$12- _coefficients_!C$2)/INDEX(_coefficients_!C$7:C$9,MATCH('Score Dashboard'!$B$1,_coefficients_!$A$7:$A$9,0))</f>
        <v>-0.60734887175958141</v>
      </c>
      <c r="D250">
        <f>(_raw_predictions_!D250*(1-_raw_predictions_!$M250*'Score Dashboard'!$B$2) + 'Score Dashboard'!$B$2*_raw_predictions_!$M250*_coefficients_!D$12- _coefficients_!D$2)/INDEX(_coefficients_!D$7:D$9,MATCH('Score Dashboard'!$B$1,_coefficients_!$A$7:$A$9,0))</f>
        <v>-7.0805645148789856E-2</v>
      </c>
      <c r="E250">
        <f>(_raw_predictions_!E250*(1-_raw_predictions_!$M250*'Score Dashboard'!$B$2) + 'Score Dashboard'!$B$2*_raw_predictions_!$M250*_coefficients_!E$12- _coefficients_!E$2)/INDEX(_coefficients_!E$7:E$9,MATCH('Score Dashboard'!$B$1,_coefficients_!$A$7:$A$9,0))</f>
        <v>-0.19159475780393875</v>
      </c>
      <c r="F250">
        <f>(_raw_predictions_!F250*(1-_raw_predictions_!$M250*'Score Dashboard'!$B$2) + 'Score Dashboard'!$B$2*_raw_predictions_!$M250*_coefficients_!F$12- _coefficients_!F$2)/INDEX(_coefficients_!F$7:F$9,MATCH('Score Dashboard'!$B$1,_coefficients_!$A$7:$A$9,0))</f>
        <v>-0.58669270943941609</v>
      </c>
      <c r="G250">
        <f>(_raw_predictions_!G250*(1-_raw_predictions_!$M250*'Score Dashboard'!$B$2) + 'Score Dashboard'!$B$2*_raw_predictions_!$M250*_coefficients_!G$12- _coefficients_!G$2)/INDEX(_coefficients_!G$7:G$9,MATCH('Score Dashboard'!$B$1,_coefficients_!$A$7:$A$9,0))</f>
        <v>0.32969497057062869</v>
      </c>
      <c r="H250">
        <f>(_coefficients_!H$2 - _raw_predictions_!H250*(1-_raw_predictions_!$M250*'Score Dashboard'!$B$2) - _raw_predictions_!$M250*'Score Dashboard'!$B$2*_coefficients_!H$12)/INDEX(_coefficients_!H$7:H$9,MATCH('Score Dashboard'!$B$1,_coefficients_!$A$7:$A$9,0))</f>
        <v>0.2857673256264725</v>
      </c>
      <c r="I250">
        <f>(1-_raw_predictions_!$M250*'Score Dashboard'!$B$2) * _raw_predictions_!I250/_coefficients_!L$2 * (_raw_predictions_!J250-_coefficients_!I$2)/INDEX(_coefficients_!I$7:I$9,MATCH('Score Dashboard'!$B$1,_coefficients_!$A$7:$A$9,0))</f>
        <v>0.11589715350115706</v>
      </c>
      <c r="J250">
        <f>(1-_raw_predictions_!$M250*'Score Dashboard'!$B$2) * _raw_predictions_!K250/_coefficients_!M$2 * (_raw_predictions_!L250-_coefficients_!J$2)/INDEX(_coefficients_!J$7:J$9,MATCH('Score Dashboard'!$B$1,_coefficients_!$A$7:$A$9,0))</f>
        <v>-0.25248472043241543</v>
      </c>
      <c r="K250">
        <f t="shared" si="3"/>
        <v>-1.3843125790440198</v>
      </c>
    </row>
    <row r="251" spans="1:11">
      <c r="A251" t="str">
        <f>_raw_predictions_!A251</f>
        <v>Clint Capela</v>
      </c>
      <c r="B251">
        <f>(_raw_predictions_!B251*(1-_raw_predictions_!$M251*'Score Dashboard'!$B$2) + 'Score Dashboard'!$B$2*_raw_predictions_!$M251*_coefficients_!B$12- _coefficients_!B$2)/INDEX(_coefficients_!B$7:B$9,MATCH('Score Dashboard'!$B$1,_coefficients_!$A$7:$A$9,0))</f>
        <v>-0.46168820520025977</v>
      </c>
      <c r="C251">
        <f>(_raw_predictions_!C251*(1-_raw_predictions_!$M251*'Score Dashboard'!$B$2) + 'Score Dashboard'!$B$2*_raw_predictions_!$M251*_coefficients_!C$12- _coefficients_!C$2)/INDEX(_coefficients_!C$7:C$9,MATCH('Score Dashboard'!$B$1,_coefficients_!$A$7:$A$9,0))</f>
        <v>1.2778533303056121</v>
      </c>
      <c r="D251">
        <f>(_raw_predictions_!D251*(1-_raw_predictions_!$M251*'Score Dashboard'!$B$2) + 'Score Dashboard'!$B$2*_raw_predictions_!$M251*_coefficients_!D$12- _coefficients_!D$2)/INDEX(_coefficients_!D$7:D$9,MATCH('Score Dashboard'!$B$1,_coefficients_!$A$7:$A$9,0))</f>
        <v>-0.83756271924821812</v>
      </c>
      <c r="E251">
        <f>(_raw_predictions_!E251*(1-_raw_predictions_!$M251*'Score Dashboard'!$B$2) + 'Score Dashboard'!$B$2*_raw_predictions_!$M251*_coefficients_!E$12- _coefficients_!E$2)/INDEX(_coefficients_!E$7:E$9,MATCH('Score Dashboard'!$B$1,_coefficients_!$A$7:$A$9,0))</f>
        <v>-0.36280103011555148</v>
      </c>
      <c r="F251">
        <f>(_raw_predictions_!F251*(1-_raw_predictions_!$M251*'Score Dashboard'!$B$2) + 'Score Dashboard'!$B$2*_raw_predictions_!$M251*_coefficients_!F$12- _coefficients_!F$2)/INDEX(_coefficients_!F$7:F$9,MATCH('Score Dashboard'!$B$1,_coefficients_!$A$7:$A$9,0))</f>
        <v>0.53879542680924897</v>
      </c>
      <c r="G251">
        <f>(_raw_predictions_!G251*(1-_raw_predictions_!$M251*'Score Dashboard'!$B$2) + 'Score Dashboard'!$B$2*_raw_predictions_!$M251*_coefficients_!G$12- _coefficients_!G$2)/INDEX(_coefficients_!G$7:G$9,MATCH('Score Dashboard'!$B$1,_coefficients_!$A$7:$A$9,0))</f>
        <v>-0.96157407621454249</v>
      </c>
      <c r="H251">
        <f>(_coefficients_!H$2 - _raw_predictions_!H251*(1-_raw_predictions_!$M251*'Score Dashboard'!$B$2) - _raw_predictions_!$M251*'Score Dashboard'!$B$2*_coefficients_!H$12)/INDEX(_coefficients_!H$7:H$9,MATCH('Score Dashboard'!$B$1,_coefficients_!$A$7:$A$9,0))</f>
        <v>0.64570183595345265</v>
      </c>
      <c r="I251">
        <f>(1-_raw_predictions_!$M251*'Score Dashboard'!$B$2) * _raw_predictions_!I251/_coefficients_!L$2 * (_raw_predictions_!J251-_coefficients_!I$2)/INDEX(_coefficients_!I$7:I$9,MATCH('Score Dashboard'!$B$1,_coefficients_!$A$7:$A$9,0))</f>
        <v>-0.6072040176028568</v>
      </c>
      <c r="J251">
        <f>(1-_raw_predictions_!$M251*'Score Dashboard'!$B$2) * _raw_predictions_!K251/_coefficients_!M$2 * (_raw_predictions_!L251-_coefficients_!J$2)/INDEX(_coefficients_!J$7:J$9,MATCH('Score Dashboard'!$B$1,_coefficients_!$A$7:$A$9,0))</f>
        <v>0.8891839074022273</v>
      </c>
      <c r="K251">
        <f t="shared" si="3"/>
        <v>0.12070445208911229</v>
      </c>
    </row>
    <row r="252" spans="1:11">
      <c r="A252" t="str">
        <f>_raw_predictions_!A252</f>
        <v>Chuma Okeke</v>
      </c>
      <c r="B252">
        <f>(_raw_predictions_!B252*(1-_raw_predictions_!$M252*'Score Dashboard'!$B$2) + 'Score Dashboard'!$B$2*_raw_predictions_!$M252*_coefficients_!B$12- _coefficients_!B$2)/INDEX(_coefficients_!B$7:B$9,MATCH('Score Dashboard'!$B$1,_coefficients_!$A$7:$A$9,0))</f>
        <v>-0.913141031232515</v>
      </c>
      <c r="C252">
        <f>(_raw_predictions_!C252*(1-_raw_predictions_!$M252*'Score Dashboard'!$B$2) + 'Score Dashboard'!$B$2*_raw_predictions_!$M252*_coefficients_!C$12- _coefficients_!C$2)/INDEX(_coefficients_!C$7:C$9,MATCH('Score Dashboard'!$B$1,_coefficients_!$A$7:$A$9,0))</f>
        <v>-0.48405391523590618</v>
      </c>
      <c r="D252">
        <f>(_raw_predictions_!D252*(1-_raw_predictions_!$M252*'Score Dashboard'!$B$2) + 'Score Dashboard'!$B$2*_raw_predictions_!$M252*_coefficients_!D$12- _coefficients_!D$2)/INDEX(_coefficients_!D$7:D$9,MATCH('Score Dashboard'!$B$1,_coefficients_!$A$7:$A$9,0))</f>
        <v>-0.71251095604723769</v>
      </c>
      <c r="E252">
        <f>(_raw_predictions_!E252*(1-_raw_predictions_!$M252*'Score Dashboard'!$B$2) + 'Score Dashboard'!$B$2*_raw_predictions_!$M252*_coefficients_!E$12- _coefficients_!E$2)/INDEX(_coefficients_!E$7:E$9,MATCH('Score Dashboard'!$B$1,_coefficients_!$A$7:$A$9,0))</f>
        <v>-0.3721796564632745</v>
      </c>
      <c r="F252">
        <f>(_raw_predictions_!F252*(1-_raw_predictions_!$M252*'Score Dashboard'!$B$2) + 'Score Dashboard'!$B$2*_raw_predictions_!$M252*_coefficients_!F$12- _coefficients_!F$2)/INDEX(_coefficients_!F$7:F$9,MATCH('Score Dashboard'!$B$1,_coefficients_!$A$7:$A$9,0))</f>
        <v>-0.33884665692776239</v>
      </c>
      <c r="G252">
        <f>(_raw_predictions_!G252*(1-_raw_predictions_!$M252*'Score Dashboard'!$B$2) + 'Score Dashboard'!$B$2*_raw_predictions_!$M252*_coefficients_!G$12- _coefficients_!G$2)/INDEX(_coefficients_!G$7:G$9,MATCH('Score Dashboard'!$B$1,_coefficients_!$A$7:$A$9,0))</f>
        <v>-0.36767247040344675</v>
      </c>
      <c r="H252">
        <f>(_coefficients_!H$2 - _raw_predictions_!H252*(1-_raw_predictions_!$M252*'Score Dashboard'!$B$2) - _raw_predictions_!$M252*'Score Dashboard'!$B$2*_coefficients_!H$12)/INDEX(_coefficients_!H$7:H$9,MATCH('Score Dashboard'!$B$1,_coefficients_!$A$7:$A$9,0))</f>
        <v>0.7907725469897815</v>
      </c>
      <c r="I252">
        <f>(1-_raw_predictions_!$M252*'Score Dashboard'!$B$2) * _raw_predictions_!I252/_coefficients_!L$2 * (_raw_predictions_!J252-_coefficients_!I$2)/INDEX(_coefficients_!I$7:I$9,MATCH('Score Dashboard'!$B$1,_coefficients_!$A$7:$A$9,0))</f>
        <v>-1.9993048302493977E-2</v>
      </c>
      <c r="J252">
        <f>(1-_raw_predictions_!$M252*'Score Dashboard'!$B$2) * _raw_predictions_!K252/_coefficients_!M$2 * (_raw_predictions_!L252-_coefficients_!J$2)/INDEX(_coefficients_!J$7:J$9,MATCH('Score Dashboard'!$B$1,_coefficients_!$A$7:$A$9,0))</f>
        <v>-0.14625897296421839</v>
      </c>
      <c r="K252">
        <f t="shared" si="3"/>
        <v>-2.5638841605870732</v>
      </c>
    </row>
    <row r="253" spans="1:11">
      <c r="A253" t="str">
        <f>_raw_predictions_!A253</f>
        <v>Christian Wood</v>
      </c>
      <c r="B253">
        <f>(_raw_predictions_!B253*(1-_raw_predictions_!$M253*'Score Dashboard'!$B$2) + 'Score Dashboard'!$B$2*_raw_predictions_!$M253*_coefficients_!B$12- _coefficients_!B$2)/INDEX(_coefficients_!B$7:B$9,MATCH('Score Dashboard'!$B$1,_coefficients_!$A$7:$A$9,0))</f>
        <v>-7.1800717465598865E-2</v>
      </c>
      <c r="C253">
        <f>(_raw_predictions_!C253*(1-_raw_predictions_!$M253*'Score Dashboard'!$B$2) + 'Score Dashboard'!$B$2*_raw_predictions_!$M253*_coefficients_!C$12- _coefficients_!C$2)/INDEX(_coefficients_!C$7:C$9,MATCH('Score Dashboard'!$B$1,_coefficients_!$A$7:$A$9,0))</f>
        <v>0.41117483449207154</v>
      </c>
      <c r="D253">
        <f>(_raw_predictions_!D253*(1-_raw_predictions_!$M253*'Score Dashboard'!$B$2) + 'Score Dashboard'!$B$2*_raw_predictions_!$M253*_coefficients_!D$12- _coefficients_!D$2)/INDEX(_coefficients_!D$7:D$9,MATCH('Score Dashboard'!$B$1,_coefficients_!$A$7:$A$9,0))</f>
        <v>-0.54163430950216462</v>
      </c>
      <c r="E253">
        <f>(_raw_predictions_!E253*(1-_raw_predictions_!$M253*'Score Dashboard'!$B$2) + 'Score Dashboard'!$B$2*_raw_predictions_!$M253*_coefficients_!E$12- _coefficients_!E$2)/INDEX(_coefficients_!E$7:E$9,MATCH('Score Dashboard'!$B$1,_coefficients_!$A$7:$A$9,0))</f>
        <v>-0.46969877567265206</v>
      </c>
      <c r="F253">
        <f>(_raw_predictions_!F253*(1-_raw_predictions_!$M253*'Score Dashboard'!$B$2) + 'Score Dashboard'!$B$2*_raw_predictions_!$M253*_coefficients_!F$12- _coefficients_!F$2)/INDEX(_coefficients_!F$7:F$9,MATCH('Score Dashboard'!$B$1,_coefficients_!$A$7:$A$9,0))</f>
        <v>0.35947041764506316</v>
      </c>
      <c r="G253">
        <f>(_raw_predictions_!G253*(1-_raw_predictions_!$M253*'Score Dashboard'!$B$2) + 'Score Dashboard'!$B$2*_raw_predictions_!$M253*_coefficients_!G$12- _coefficients_!G$2)/INDEX(_coefficients_!G$7:G$9,MATCH('Score Dashboard'!$B$1,_coefficients_!$A$7:$A$9,0))</f>
        <v>2.0557824745530747E-2</v>
      </c>
      <c r="H253">
        <f>(_coefficients_!H$2 - _raw_predictions_!H253*(1-_raw_predictions_!$M253*'Score Dashboard'!$B$2) - _raw_predictions_!$M253*'Score Dashboard'!$B$2*_coefficients_!H$12)/INDEX(_coefficients_!H$7:H$9,MATCH('Score Dashboard'!$B$1,_coefficients_!$A$7:$A$9,0))</f>
        <v>0.16912367579070786</v>
      </c>
      <c r="I253">
        <f>(1-_raw_predictions_!$M253*'Score Dashboard'!$B$2) * _raw_predictions_!I253/_coefficients_!L$2 * (_raw_predictions_!J253-_coefficients_!I$2)/INDEX(_coefficients_!I$7:I$9,MATCH('Score Dashboard'!$B$1,_coefficients_!$A$7:$A$9,0))</f>
        <v>-0.33057585247327215</v>
      </c>
      <c r="J253">
        <f>(1-_raw_predictions_!$M253*'Score Dashboard'!$B$2) * _raw_predictions_!K253/_coefficients_!M$2 * (_raw_predictions_!L253-_coefficients_!J$2)/INDEX(_coefficients_!J$7:J$9,MATCH('Score Dashboard'!$B$1,_coefficients_!$A$7:$A$9,0))</f>
        <v>0.14773491079448842</v>
      </c>
      <c r="K253">
        <f t="shared" si="3"/>
        <v>-0.30564799164582596</v>
      </c>
    </row>
    <row r="254" spans="1:11">
      <c r="A254" t="str">
        <f>_raw_predictions_!A254</f>
        <v>Christian Koloko</v>
      </c>
      <c r="B254">
        <f>(_raw_predictions_!B254*(1-_raw_predictions_!$M254*'Score Dashboard'!$B$2) + 'Score Dashboard'!$B$2*_raw_predictions_!$M254*_coefficients_!B$12- _coefficients_!B$2)/INDEX(_coefficients_!B$7:B$9,MATCH('Score Dashboard'!$B$1,_coefficients_!$A$7:$A$9,0))</f>
        <v>-1.0176825740671811</v>
      </c>
      <c r="C254">
        <f>(_raw_predictions_!C254*(1-_raw_predictions_!$M254*'Score Dashboard'!$B$2) + 'Score Dashboard'!$B$2*_raw_predictions_!$M254*_coefficients_!C$12- _coefficients_!C$2)/INDEX(_coefficients_!C$7:C$9,MATCH('Score Dashboard'!$B$1,_coefficients_!$A$7:$A$9,0))</f>
        <v>-0.54676657013552876</v>
      </c>
      <c r="D254">
        <f>(_raw_predictions_!D254*(1-_raw_predictions_!$M254*'Score Dashboard'!$B$2) + 'Score Dashboard'!$B$2*_raw_predictions_!$M254*_coefficients_!D$12- _coefficients_!D$2)/INDEX(_coefficients_!D$7:D$9,MATCH('Score Dashboard'!$B$1,_coefficients_!$A$7:$A$9,0))</f>
        <v>-0.85170374394545034</v>
      </c>
      <c r="E254">
        <f>(_raw_predictions_!E254*(1-_raw_predictions_!$M254*'Score Dashboard'!$B$2) + 'Score Dashboard'!$B$2*_raw_predictions_!$M254*_coefficients_!E$12- _coefficients_!E$2)/INDEX(_coefficients_!E$7:E$9,MATCH('Score Dashboard'!$B$1,_coefficients_!$A$7:$A$9,0))</f>
        <v>-0.57943525675085295</v>
      </c>
      <c r="F254">
        <f>(_raw_predictions_!F254*(1-_raw_predictions_!$M254*'Score Dashboard'!$B$2) + 'Score Dashboard'!$B$2*_raw_predictions_!$M254*_coefficients_!F$12- _coefficients_!F$2)/INDEX(_coefficients_!F$7:F$9,MATCH('Score Dashboard'!$B$1,_coefficients_!$A$7:$A$9,0))</f>
        <v>0.46159252092404884</v>
      </c>
      <c r="G254">
        <f>(_raw_predictions_!G254*(1-_raw_predictions_!$M254*'Score Dashboard'!$B$2) + 'Score Dashboard'!$B$2*_raw_predictions_!$M254*_coefficients_!G$12- _coefficients_!G$2)/INDEX(_coefficients_!G$7:G$9,MATCH('Score Dashboard'!$B$1,_coefficients_!$A$7:$A$9,0))</f>
        <v>-0.93267870410322351</v>
      </c>
      <c r="H254">
        <f>(_coefficients_!H$2 - _raw_predictions_!H254*(1-_raw_predictions_!$M254*'Score Dashboard'!$B$2) - _raw_predictions_!$M254*'Score Dashboard'!$B$2*_coefficients_!H$12)/INDEX(_coefficients_!H$7:H$9,MATCH('Score Dashboard'!$B$1,_coefficients_!$A$7:$A$9,0))</f>
        <v>0.82928014360973834</v>
      </c>
      <c r="I254">
        <f>(1-_raw_predictions_!$M254*'Score Dashboard'!$B$2) * _raw_predictions_!I254/_coefficients_!L$2 * (_raw_predictions_!J254-_coefficients_!I$2)/INDEX(_coefficients_!I$7:I$9,MATCH('Score Dashboard'!$B$1,_coefficients_!$A$7:$A$9,0))</f>
        <v>-0.21150379786674925</v>
      </c>
      <c r="J254">
        <f>(1-_raw_predictions_!$M254*'Score Dashboard'!$B$2) * _raw_predictions_!K254/_coefficients_!M$2 * (_raw_predictions_!L254-_coefficients_!J$2)/INDEX(_coefficients_!J$7:J$9,MATCH('Score Dashboard'!$B$1,_coefficients_!$A$7:$A$9,0))</f>
        <v>3.477745410888565E-2</v>
      </c>
      <c r="K254">
        <f t="shared" si="3"/>
        <v>-2.8141205282263133</v>
      </c>
    </row>
    <row r="255" spans="1:11">
      <c r="A255" t="str">
        <f>_raw_predictions_!A255</f>
        <v>Christian Braun</v>
      </c>
      <c r="B255">
        <f>(_raw_predictions_!B255*(1-_raw_predictions_!$M255*'Score Dashboard'!$B$2) + 'Score Dashboard'!$B$2*_raw_predictions_!$M255*_coefficients_!B$12- _coefficients_!B$2)/INDEX(_coefficients_!B$7:B$9,MATCH('Score Dashboard'!$B$1,_coefficients_!$A$7:$A$9,0))</f>
        <v>-0.79227849022339303</v>
      </c>
      <c r="C255">
        <f>(_raw_predictions_!C255*(1-_raw_predictions_!$M255*'Score Dashboard'!$B$2) + 'Score Dashboard'!$B$2*_raw_predictions_!$M255*_coefficients_!C$12- _coefficients_!C$2)/INDEX(_coefficients_!C$7:C$9,MATCH('Score Dashboard'!$B$1,_coefficients_!$A$7:$A$9,0))</f>
        <v>-0.64759304916939475</v>
      </c>
      <c r="D255">
        <f>(_raw_predictions_!D255*(1-_raw_predictions_!$M255*'Score Dashboard'!$B$2) + 'Score Dashboard'!$B$2*_raw_predictions_!$M255*_coefficients_!D$12- _coefficients_!D$2)/INDEX(_coefficients_!D$7:D$9,MATCH('Score Dashboard'!$B$1,_coefficients_!$A$7:$A$9,0))</f>
        <v>-0.70975801800548954</v>
      </c>
      <c r="E255">
        <f>(_raw_predictions_!E255*(1-_raw_predictions_!$M255*'Score Dashboard'!$B$2) + 'Score Dashboard'!$B$2*_raw_predictions_!$M255*_coefficients_!E$12- _coefficients_!E$2)/INDEX(_coefficients_!E$7:E$9,MATCH('Score Dashboard'!$B$1,_coefficients_!$A$7:$A$9,0))</f>
        <v>-0.27223648737185174</v>
      </c>
      <c r="F255">
        <f>(_raw_predictions_!F255*(1-_raw_predictions_!$M255*'Score Dashboard'!$B$2) + 'Score Dashboard'!$B$2*_raw_predictions_!$M255*_coefficients_!F$12- _coefficients_!F$2)/INDEX(_coefficients_!F$7:F$9,MATCH('Score Dashboard'!$B$1,_coefficients_!$A$7:$A$9,0))</f>
        <v>-0.43405384259747265</v>
      </c>
      <c r="G255">
        <f>(_raw_predictions_!G255*(1-_raw_predictions_!$M255*'Score Dashboard'!$B$2) + 'Score Dashboard'!$B$2*_raw_predictions_!$M255*_coefficients_!G$12- _coefficients_!G$2)/INDEX(_coefficients_!G$7:G$9,MATCH('Score Dashboard'!$B$1,_coefficients_!$A$7:$A$9,0))</f>
        <v>-0.45875876446624392</v>
      </c>
      <c r="H255">
        <f>(_coefficients_!H$2 - _raw_predictions_!H255*(1-_raw_predictions_!$M255*'Score Dashboard'!$B$2) - _raw_predictions_!$M255*'Score Dashboard'!$B$2*_coefficients_!H$12)/INDEX(_coefficients_!H$7:H$9,MATCH('Score Dashboard'!$B$1,_coefficients_!$A$7:$A$9,0))</f>
        <v>0.66237250386002178</v>
      </c>
      <c r="I255">
        <f>(1-_raw_predictions_!$M255*'Score Dashboard'!$B$2) * _raw_predictions_!I255/_coefficients_!L$2 * (_raw_predictions_!J255-_coefficients_!I$2)/INDEX(_coefficients_!I$7:I$9,MATCH('Score Dashboard'!$B$1,_coefficients_!$A$7:$A$9,0))</f>
        <v>-0.20957017106576181</v>
      </c>
      <c r="J255">
        <f>(1-_raw_predictions_!$M255*'Score Dashboard'!$B$2) * _raw_predictions_!K255/_coefficients_!M$2 * (_raw_predictions_!L255-_coefficients_!J$2)/INDEX(_coefficients_!J$7:J$9,MATCH('Score Dashboard'!$B$1,_coefficients_!$A$7:$A$9,0))</f>
        <v>-5.0160943280706943E-2</v>
      </c>
      <c r="K255">
        <f t="shared" si="3"/>
        <v>-2.9120372623202928</v>
      </c>
    </row>
    <row r="256" spans="1:11">
      <c r="A256" t="str">
        <f>_raw_predictions_!A256</f>
        <v>Chris Paul</v>
      </c>
      <c r="B256">
        <f>(_raw_predictions_!B256*(1-_raw_predictions_!$M256*'Score Dashboard'!$B$2) + 'Score Dashboard'!$B$2*_raw_predictions_!$M256*_coefficients_!B$12- _coefficients_!B$2)/INDEX(_coefficients_!B$7:B$9,MATCH('Score Dashboard'!$B$1,_coefficients_!$A$7:$A$9,0))</f>
        <v>-0.33313189592453296</v>
      </c>
      <c r="C256">
        <f>(_raw_predictions_!C256*(1-_raw_predictions_!$M256*'Score Dashboard'!$B$2) + 'Score Dashboard'!$B$2*_raw_predictions_!$M256*_coefficients_!C$12- _coefficients_!C$2)/INDEX(_coefficients_!C$7:C$9,MATCH('Score Dashboard'!$B$1,_coefficients_!$A$7:$A$9,0))</f>
        <v>-0.36446543048033814</v>
      </c>
      <c r="D256">
        <f>(_raw_predictions_!D256*(1-_raw_predictions_!$M256*'Score Dashboard'!$B$2) + 'Score Dashboard'!$B$2*_raw_predictions_!$M256*_coefficients_!D$12- _coefficients_!D$2)/INDEX(_coefficients_!D$7:D$9,MATCH('Score Dashboard'!$B$1,_coefficients_!$A$7:$A$9,0))</f>
        <v>1.3622028873449032</v>
      </c>
      <c r="E256">
        <f>(_raw_predictions_!E256*(1-_raw_predictions_!$M256*'Score Dashboard'!$B$2) + 'Score Dashboard'!$B$2*_raw_predictions_!$M256*_coefficients_!E$12- _coefficients_!E$2)/INDEX(_coefficients_!E$7:E$9,MATCH('Score Dashboard'!$B$1,_coefficients_!$A$7:$A$9,0))</f>
        <v>0.50698425174682804</v>
      </c>
      <c r="F256">
        <f>(_raw_predictions_!F256*(1-_raw_predictions_!$M256*'Score Dashboard'!$B$2) + 'Score Dashboard'!$B$2*_raw_predictions_!$M256*_coefficients_!F$12- _coefficients_!F$2)/INDEX(_coefficients_!F$7:F$9,MATCH('Score Dashboard'!$B$1,_coefficients_!$A$7:$A$9,0))</f>
        <v>-0.37560246343720466</v>
      </c>
      <c r="G256">
        <f>(_raw_predictions_!G256*(1-_raw_predictions_!$M256*'Score Dashboard'!$B$2) + 'Score Dashboard'!$B$2*_raw_predictions_!$M256*_coefficients_!G$12- _coefficients_!G$2)/INDEX(_coefficients_!G$7:G$9,MATCH('Score Dashboard'!$B$1,_coefficients_!$A$7:$A$9,0))</f>
        <v>-0.10500317512631567</v>
      </c>
      <c r="H256">
        <f>(_coefficients_!H$2 - _raw_predictions_!H256*(1-_raw_predictions_!$M256*'Score Dashboard'!$B$2) - _raw_predictions_!$M256*'Score Dashboard'!$B$2*_coefficients_!H$12)/INDEX(_coefficients_!H$7:H$9,MATCH('Score Dashboard'!$B$1,_coefficients_!$A$7:$A$9,0))</f>
        <v>8.6090228305657865E-2</v>
      </c>
      <c r="I256">
        <f>(1-_raw_predictions_!$M256*'Score Dashboard'!$B$2) * _raw_predictions_!I256/_coefficients_!L$2 * (_raw_predictions_!J256-_coefficients_!I$2)/INDEX(_coefficients_!I$7:I$9,MATCH('Score Dashboard'!$B$1,_coefficients_!$A$7:$A$9,0))</f>
        <v>0.146797067107827</v>
      </c>
      <c r="J256">
        <f>(1-_raw_predictions_!$M256*'Score Dashboard'!$B$2) * _raw_predictions_!K256/_coefficients_!M$2 * (_raw_predictions_!L256-_coefficients_!J$2)/INDEX(_coefficients_!J$7:J$9,MATCH('Score Dashboard'!$B$1,_coefficients_!$A$7:$A$9,0))</f>
        <v>-0.31142718539789777</v>
      </c>
      <c r="K256">
        <f t="shared" si="3"/>
        <v>0.61244428413892682</v>
      </c>
    </row>
    <row r="257" spans="1:11">
      <c r="A257" t="str">
        <f>_raw_predictions_!A257</f>
        <v>Chris Duarte</v>
      </c>
      <c r="B257">
        <f>(_raw_predictions_!B257*(1-_raw_predictions_!$M257*'Score Dashboard'!$B$2) + 'Score Dashboard'!$B$2*_raw_predictions_!$M257*_coefficients_!B$12- _coefficients_!B$2)/INDEX(_coefficients_!B$7:B$9,MATCH('Score Dashboard'!$B$1,_coefficients_!$A$7:$A$9,0))</f>
        <v>-0.69783807573120837</v>
      </c>
      <c r="C257">
        <f>(_raw_predictions_!C257*(1-_raw_predictions_!$M257*'Score Dashboard'!$B$2) + 'Score Dashboard'!$B$2*_raw_predictions_!$M257*_coefficients_!C$12- _coefficients_!C$2)/INDEX(_coefficients_!C$7:C$9,MATCH('Score Dashboard'!$B$1,_coefficients_!$A$7:$A$9,0))</f>
        <v>-0.72984155017734642</v>
      </c>
      <c r="D257">
        <f>(_raw_predictions_!D257*(1-_raw_predictions_!$M257*'Score Dashboard'!$B$2) + 'Score Dashboard'!$B$2*_raw_predictions_!$M257*_coefficients_!D$12- _coefficients_!D$2)/INDEX(_coefficients_!D$7:D$9,MATCH('Score Dashboard'!$B$1,_coefficients_!$A$7:$A$9,0))</f>
        <v>-0.65122063681256137</v>
      </c>
      <c r="E257">
        <f>(_raw_predictions_!E257*(1-_raw_predictions_!$M257*'Score Dashboard'!$B$2) + 'Score Dashboard'!$B$2*_raw_predictions_!$M257*_coefficients_!E$12- _coefficients_!E$2)/INDEX(_coefficients_!E$7:E$9,MATCH('Score Dashboard'!$B$1,_coefficients_!$A$7:$A$9,0))</f>
        <v>-0.43062567686929554</v>
      </c>
      <c r="F257">
        <f>(_raw_predictions_!F257*(1-_raw_predictions_!$M257*'Score Dashboard'!$B$2) + 'Score Dashboard'!$B$2*_raw_predictions_!$M257*_coefficients_!F$12- _coefficients_!F$2)/INDEX(_coefficients_!F$7:F$9,MATCH('Score Dashboard'!$B$1,_coefficients_!$A$7:$A$9,0))</f>
        <v>-0.47830627429992073</v>
      </c>
      <c r="G257">
        <f>(_raw_predictions_!G257*(1-_raw_predictions_!$M257*'Score Dashboard'!$B$2) + 'Score Dashboard'!$B$2*_raw_predictions_!$M257*_coefficients_!G$12- _coefficients_!G$2)/INDEX(_coefficients_!G$7:G$9,MATCH('Score Dashboard'!$B$1,_coefficients_!$A$7:$A$9,0))</f>
        <v>-0.22206372572299543</v>
      </c>
      <c r="H257">
        <f>(_coefficients_!H$2 - _raw_predictions_!H257*(1-_raw_predictions_!$M257*'Score Dashboard'!$B$2) - _raw_predictions_!$M257*'Score Dashboard'!$B$2*_coefficients_!H$12)/INDEX(_coefficients_!H$7:H$9,MATCH('Score Dashboard'!$B$1,_coefficients_!$A$7:$A$9,0))</f>
        <v>0.63606290929979725</v>
      </c>
      <c r="I257">
        <f>(1-_raw_predictions_!$M257*'Score Dashboard'!$B$2) * _raw_predictions_!I257/_coefficients_!L$2 * (_raw_predictions_!J257-_coefficients_!I$2)/INDEX(_coefficients_!I$7:I$9,MATCH('Score Dashboard'!$B$1,_coefficients_!$A$7:$A$9,0))</f>
        <v>2.4675063619882451E-2</v>
      </c>
      <c r="J257">
        <f>(1-_raw_predictions_!$M257*'Score Dashboard'!$B$2) * _raw_predictions_!K257/_coefficients_!M$2 * (_raw_predictions_!L257-_coefficients_!J$2)/INDEX(_coefficients_!J$7:J$9,MATCH('Score Dashboard'!$B$1,_coefficients_!$A$7:$A$9,0))</f>
        <v>-0.25922663099009408</v>
      </c>
      <c r="K257">
        <f t="shared" si="3"/>
        <v>-2.8083845976837423</v>
      </c>
    </row>
    <row r="258" spans="1:11">
      <c r="A258" t="str">
        <f>_raw_predictions_!A258</f>
        <v>Chris Boucher</v>
      </c>
      <c r="B258">
        <f>(_raw_predictions_!B258*(1-_raw_predictions_!$M258*'Score Dashboard'!$B$2) + 'Score Dashboard'!$B$2*_raw_predictions_!$M258*_coefficients_!B$12- _coefficients_!B$2)/INDEX(_coefficients_!B$7:B$9,MATCH('Score Dashboard'!$B$1,_coefficients_!$A$7:$A$9,0))</f>
        <v>-0.58936961549399325</v>
      </c>
      <c r="C258">
        <f>(_raw_predictions_!C258*(1-_raw_predictions_!$M258*'Score Dashboard'!$B$2) + 'Score Dashboard'!$B$2*_raw_predictions_!$M258*_coefficients_!C$12- _coefficients_!C$2)/INDEX(_coefficients_!C$7:C$9,MATCH('Score Dashboard'!$B$1,_coefficients_!$A$7:$A$9,0))</f>
        <v>-2.1850954273000794E-4</v>
      </c>
      <c r="D258">
        <f>(_raw_predictions_!D258*(1-_raw_predictions_!$M258*'Score Dashboard'!$B$2) + 'Score Dashboard'!$B$2*_raw_predictions_!$M258*_coefficients_!D$12- _coefficients_!D$2)/INDEX(_coefficients_!D$7:D$9,MATCH('Score Dashboard'!$B$1,_coefficients_!$A$7:$A$9,0))</f>
        <v>-0.93874454321387346</v>
      </c>
      <c r="E258">
        <f>(_raw_predictions_!E258*(1-_raw_predictions_!$M258*'Score Dashboard'!$B$2) + 'Score Dashboard'!$B$2*_raw_predictions_!$M258*_coefficients_!E$12- _coefficients_!E$2)/INDEX(_coefficients_!E$7:E$9,MATCH('Score Dashboard'!$B$1,_coefficients_!$A$7:$A$9,0))</f>
        <v>-0.43665495672307819</v>
      </c>
      <c r="F258">
        <f>(_raw_predictions_!F258*(1-_raw_predictions_!$M258*'Score Dashboard'!$B$2) + 'Score Dashboard'!$B$2*_raw_predictions_!$M258*_coefficients_!F$12- _coefficients_!F$2)/INDEX(_coefficients_!F$7:F$9,MATCH('Score Dashboard'!$B$1,_coefficients_!$A$7:$A$9,0))</f>
        <v>0.24526422008799326</v>
      </c>
      <c r="G258">
        <f>(_raw_predictions_!G258*(1-_raw_predictions_!$M258*'Score Dashboard'!$B$2) + 'Score Dashboard'!$B$2*_raw_predictions_!$M258*_coefficients_!G$12- _coefficients_!G$2)/INDEX(_coefficients_!G$7:G$9,MATCH('Score Dashboard'!$B$1,_coefficients_!$A$7:$A$9,0))</f>
        <v>-0.36808574910516095</v>
      </c>
      <c r="H258">
        <f>(_coefficients_!H$2 - _raw_predictions_!H258*(1-_raw_predictions_!$M258*'Score Dashboard'!$B$2) - _raw_predictions_!$M258*'Score Dashboard'!$B$2*_coefficients_!H$12)/INDEX(_coefficients_!H$7:H$9,MATCH('Score Dashboard'!$B$1,_coefficients_!$A$7:$A$9,0))</f>
        <v>0.82054987207410035</v>
      </c>
      <c r="I258">
        <f>(1-_raw_predictions_!$M258*'Score Dashboard'!$B$2) * _raw_predictions_!I258/_coefficients_!L$2 * (_raw_predictions_!J258-_coefficients_!I$2)/INDEX(_coefficients_!I$7:I$9,MATCH('Score Dashboard'!$B$1,_coefficients_!$A$7:$A$9,0))</f>
        <v>-6.8443106019054914E-2</v>
      </c>
      <c r="J258">
        <f>(1-_raw_predictions_!$M258*'Score Dashboard'!$B$2) * _raw_predictions_!K258/_coefficients_!M$2 * (_raw_predictions_!L258-_coefficients_!J$2)/INDEX(_coefficients_!J$7:J$9,MATCH('Score Dashboard'!$B$1,_coefficients_!$A$7:$A$9,0))</f>
        <v>-0.12989458156938749</v>
      </c>
      <c r="K258">
        <f t="shared" si="3"/>
        <v>-1.4655969695051849</v>
      </c>
    </row>
    <row r="259" spans="1:11">
      <c r="A259" t="str">
        <f>_raw_predictions_!A259</f>
        <v>Darius Bazley</v>
      </c>
      <c r="B259">
        <f>(_raw_predictions_!B259*(1-_raw_predictions_!$M259*'Score Dashboard'!$B$2) + 'Score Dashboard'!$B$2*_raw_predictions_!$M259*_coefficients_!B$12- _coefficients_!B$2)/INDEX(_coefficients_!B$7:B$9,MATCH('Score Dashboard'!$B$1,_coefficients_!$A$7:$A$9,0))</f>
        <v>-0.86712830104308125</v>
      </c>
      <c r="C259">
        <f>(_raw_predictions_!C259*(1-_raw_predictions_!$M259*'Score Dashboard'!$B$2) + 'Score Dashboard'!$B$2*_raw_predictions_!$M259*_coefficients_!C$12- _coefficients_!C$2)/INDEX(_coefficients_!C$7:C$9,MATCH('Score Dashboard'!$B$1,_coefficients_!$A$7:$A$9,0))</f>
        <v>-0.66176519452126226</v>
      </c>
      <c r="D259">
        <f>(_raw_predictions_!D259*(1-_raw_predictions_!$M259*'Score Dashboard'!$B$2) + 'Score Dashboard'!$B$2*_raw_predictions_!$M259*_coefficients_!D$12- _coefficients_!D$2)/INDEX(_coefficients_!D$7:D$9,MATCH('Score Dashboard'!$B$1,_coefficients_!$A$7:$A$9,0))</f>
        <v>-0.79429391424851936</v>
      </c>
      <c r="E259">
        <f>(_raw_predictions_!E259*(1-_raw_predictions_!$M259*'Score Dashboard'!$B$2) + 'Score Dashboard'!$B$2*_raw_predictions_!$M259*_coefficients_!E$12- _coefficients_!E$2)/INDEX(_coefficients_!E$7:E$9,MATCH('Score Dashboard'!$B$1,_coefficients_!$A$7:$A$9,0))</f>
        <v>-0.537317645487976</v>
      </c>
      <c r="F259">
        <f>(_raw_predictions_!F259*(1-_raw_predictions_!$M259*'Score Dashboard'!$B$2) + 'Score Dashboard'!$B$2*_raw_predictions_!$M259*_coefficients_!F$12- _coefficients_!F$2)/INDEX(_coefficients_!F$7:F$9,MATCH('Score Dashboard'!$B$1,_coefficients_!$A$7:$A$9,0))</f>
        <v>0.12895257731079948</v>
      </c>
      <c r="G259">
        <f>(_raw_predictions_!G259*(1-_raw_predictions_!$M259*'Score Dashboard'!$B$2) + 'Score Dashboard'!$B$2*_raw_predictions_!$M259*_coefficients_!G$12- _coefficients_!G$2)/INDEX(_coefficients_!G$7:G$9,MATCH('Score Dashboard'!$B$1,_coefficients_!$A$7:$A$9,0))</f>
        <v>-0.57205150687376416</v>
      </c>
      <c r="H259">
        <f>(_coefficients_!H$2 - _raw_predictions_!H259*(1-_raw_predictions_!$M259*'Score Dashboard'!$B$2) - _raw_predictions_!$M259*'Score Dashboard'!$B$2*_coefficients_!H$12)/INDEX(_coefficients_!H$7:H$9,MATCH('Score Dashboard'!$B$1,_coefficients_!$A$7:$A$9,0))</f>
        <v>0.69930699316827671</v>
      </c>
      <c r="I259">
        <f>(1-_raw_predictions_!$M259*'Score Dashboard'!$B$2) * _raw_predictions_!I259/_coefficients_!L$2 * (_raw_predictions_!J259-_coefficients_!I$2)/INDEX(_coefficients_!I$7:I$9,MATCH('Score Dashboard'!$B$1,_coefficients_!$A$7:$A$9,0))</f>
        <v>-0.15703474383820223</v>
      </c>
      <c r="J259">
        <f>(1-_raw_predictions_!$M259*'Score Dashboard'!$B$2) * _raw_predictions_!K259/_coefficients_!M$2 * (_raw_predictions_!L259-_coefficients_!J$2)/INDEX(_coefficients_!J$7:J$9,MATCH('Score Dashboard'!$B$1,_coefficients_!$A$7:$A$9,0))</f>
        <v>-5.9490419816014301E-2</v>
      </c>
      <c r="K259">
        <f t="shared" ref="K259:K322" si="4">SUM(B259:J259)</f>
        <v>-2.8208221553497426</v>
      </c>
    </row>
    <row r="260" spans="1:11">
      <c r="A260" t="str">
        <f>_raw_predictions_!A260</f>
        <v>Darius Garland</v>
      </c>
      <c r="B260">
        <f>(_raw_predictions_!B260*(1-_raw_predictions_!$M260*'Score Dashboard'!$B$2) + 'Score Dashboard'!$B$2*_raw_predictions_!$M260*_coefficients_!B$12- _coefficients_!B$2)/INDEX(_coefficients_!B$7:B$9,MATCH('Score Dashboard'!$B$1,_coefficients_!$A$7:$A$9,0))</f>
        <v>0.64835446740978697</v>
      </c>
      <c r="C260">
        <f>(_raw_predictions_!C260*(1-_raw_predictions_!$M260*'Score Dashboard'!$B$2) + 'Score Dashboard'!$B$2*_raw_predictions_!$M260*_coefficients_!C$12- _coefficients_!C$2)/INDEX(_coefficients_!C$7:C$9,MATCH('Score Dashboard'!$B$1,_coefficients_!$A$7:$A$9,0))</f>
        <v>-0.63701540392597167</v>
      </c>
      <c r="D260">
        <f>(_raw_predictions_!D260*(1-_raw_predictions_!$M260*'Score Dashboard'!$B$2) + 'Score Dashboard'!$B$2*_raw_predictions_!$M260*_coefficients_!D$12- _coefficients_!D$2)/INDEX(_coefficients_!D$7:D$9,MATCH('Score Dashboard'!$B$1,_coefficients_!$A$7:$A$9,0))</f>
        <v>1.0265195988436797</v>
      </c>
      <c r="E260">
        <f>(_raw_predictions_!E260*(1-_raw_predictions_!$M260*'Score Dashboard'!$B$2) + 'Score Dashboard'!$B$2*_raw_predictions_!$M260*_coefficients_!E$12- _coefficients_!E$2)/INDEX(_coefficients_!E$7:E$9,MATCH('Score Dashboard'!$B$1,_coefficients_!$A$7:$A$9,0))</f>
        <v>0.30781163310627441</v>
      </c>
      <c r="F260">
        <f>(_raw_predictions_!F260*(1-_raw_predictions_!$M260*'Score Dashboard'!$B$2) + 'Score Dashboard'!$B$2*_raw_predictions_!$M260*_coefficients_!F$12- _coefficients_!F$2)/INDEX(_coefficients_!F$7:F$9,MATCH('Score Dashboard'!$B$1,_coefficients_!$A$7:$A$9,0))</f>
        <v>-0.58272876086321146</v>
      </c>
      <c r="G260">
        <f>(_raw_predictions_!G260*(1-_raw_predictions_!$M260*'Score Dashboard'!$B$2) + 'Score Dashboard'!$B$2*_raw_predictions_!$M260*_coefficients_!G$12- _coefficients_!G$2)/INDEX(_coefficients_!G$7:G$9,MATCH('Score Dashboard'!$B$1,_coefficients_!$A$7:$A$9,0))</f>
        <v>0.58278312399940779</v>
      </c>
      <c r="H260">
        <f>(_coefficients_!H$2 - _raw_predictions_!H260*(1-_raw_predictions_!$M260*'Score Dashboard'!$B$2) - _raw_predictions_!$M260*'Score Dashboard'!$B$2*_coefficients_!H$12)/INDEX(_coefficients_!H$7:H$9,MATCH('Score Dashboard'!$B$1,_coefficients_!$A$7:$A$9,0))</f>
        <v>-0.69644754153803701</v>
      </c>
      <c r="I260">
        <f>(1-_raw_predictions_!$M260*'Score Dashboard'!$B$2) * _raw_predictions_!I260/_coefficients_!L$2 * (_raw_predictions_!J260-_coefficients_!I$2)/INDEX(_coefficients_!I$7:I$9,MATCH('Score Dashboard'!$B$1,_coefficients_!$A$7:$A$9,0))</f>
        <v>0.53954097540361101</v>
      </c>
      <c r="J260">
        <f>(1-_raw_predictions_!$M260*'Score Dashboard'!$B$2) * _raw_predictions_!K260/_coefficients_!M$2 * (_raw_predictions_!L260-_coefficients_!J$2)/INDEX(_coefficients_!J$7:J$9,MATCH('Score Dashboard'!$B$1,_coefficients_!$A$7:$A$9,0))</f>
        <v>-0.36099535278930511</v>
      </c>
      <c r="K260">
        <f t="shared" si="4"/>
        <v>0.82782273964623476</v>
      </c>
    </row>
    <row r="261" spans="1:11">
      <c r="A261" t="str">
        <f>_raw_predictions_!A261</f>
        <v>David Duke Jr.</v>
      </c>
      <c r="B261">
        <f>(_raw_predictions_!B261*(1-_raw_predictions_!$M261*'Score Dashboard'!$B$2) + 'Score Dashboard'!$B$2*_raw_predictions_!$M261*_coefficients_!B$12- _coefficients_!B$2)/INDEX(_coefficients_!B$7:B$9,MATCH('Score Dashboard'!$B$1,_coefficients_!$A$7:$A$9,0))</f>
        <v>-0.9106699439145246</v>
      </c>
      <c r="C261">
        <f>(_raw_predictions_!C261*(1-_raw_predictions_!$M261*'Score Dashboard'!$B$2) + 'Score Dashboard'!$B$2*_raw_predictions_!$M261*_coefficients_!C$12- _coefficients_!C$2)/INDEX(_coefficients_!C$7:C$9,MATCH('Score Dashboard'!$B$1,_coefficients_!$A$7:$A$9,0))</f>
        <v>-0.82500347595601964</v>
      </c>
      <c r="D261">
        <f>(_raw_predictions_!D261*(1-_raw_predictions_!$M261*'Score Dashboard'!$B$2) + 'Score Dashboard'!$B$2*_raw_predictions_!$M261*_coefficients_!D$12- _coefficients_!D$2)/INDEX(_coefficients_!D$7:D$9,MATCH('Score Dashboard'!$B$1,_coefficients_!$A$7:$A$9,0))</f>
        <v>-0.71174628730272327</v>
      </c>
      <c r="E261">
        <f>(_raw_predictions_!E261*(1-_raw_predictions_!$M261*'Score Dashboard'!$B$2) + 'Score Dashboard'!$B$2*_raw_predictions_!$M261*_coefficients_!E$12- _coefficients_!E$2)/INDEX(_coefficients_!E$7:E$9,MATCH('Score Dashboard'!$B$1,_coefficients_!$A$7:$A$9,0))</f>
        <v>-0.50465667438360329</v>
      </c>
      <c r="F261">
        <f>(_raw_predictions_!F261*(1-_raw_predictions_!$M261*'Score Dashboard'!$B$2) + 'Score Dashboard'!$B$2*_raw_predictions_!$M261*_coefficients_!F$12- _coefficients_!F$2)/INDEX(_coefficients_!F$7:F$9,MATCH('Score Dashboard'!$B$1,_coefficients_!$A$7:$A$9,0))</f>
        <v>-0.51349821629381931</v>
      </c>
      <c r="G261">
        <f>(_raw_predictions_!G261*(1-_raw_predictions_!$M261*'Score Dashboard'!$B$2) + 'Score Dashboard'!$B$2*_raw_predictions_!$M261*_coefficients_!G$12- _coefficients_!G$2)/INDEX(_coefficients_!G$7:G$9,MATCH('Score Dashboard'!$B$1,_coefficients_!$A$7:$A$9,0))</f>
        <v>-0.67331483226215894</v>
      </c>
      <c r="H261">
        <f>(_coefficients_!H$2 - _raw_predictions_!H261*(1-_raw_predictions_!$M261*'Score Dashboard'!$B$2) - _raw_predictions_!$M261*'Score Dashboard'!$B$2*_coefficients_!H$12)/INDEX(_coefficients_!H$7:H$9,MATCH('Score Dashboard'!$B$1,_coefficients_!$A$7:$A$9,0))</f>
        <v>0.6700220208941623</v>
      </c>
      <c r="I261">
        <f>(1-_raw_predictions_!$M261*'Score Dashboard'!$B$2) * _raw_predictions_!I261/_coefficients_!L$2 * (_raw_predictions_!J261-_coefficients_!I$2)/INDEX(_coefficients_!I$7:I$9,MATCH('Score Dashboard'!$B$1,_coefficients_!$A$7:$A$9,0))</f>
        <v>-3.8469928079144164E-2</v>
      </c>
      <c r="J261">
        <f>(1-_raw_predictions_!$M261*'Score Dashboard'!$B$2) * _raw_predictions_!K261/_coefficients_!M$2 * (_raw_predictions_!L261-_coefficients_!J$2)/INDEX(_coefficients_!J$7:J$9,MATCH('Score Dashboard'!$B$1,_coefficients_!$A$7:$A$9,0))</f>
        <v>-5.8146751322486777E-2</v>
      </c>
      <c r="K261">
        <f t="shared" si="4"/>
        <v>-3.5654840886203178</v>
      </c>
    </row>
    <row r="262" spans="1:11">
      <c r="A262" t="str">
        <f>_raw_predictions_!A262</f>
        <v>Dominick Barlow</v>
      </c>
      <c r="B262">
        <f>(_raw_predictions_!B262*(1-_raw_predictions_!$M262*'Score Dashboard'!$B$2) + 'Score Dashboard'!$B$2*_raw_predictions_!$M262*_coefficients_!B$12- _coefficients_!B$2)/INDEX(_coefficients_!B$7:B$9,MATCH('Score Dashboard'!$B$1,_coefficients_!$A$7:$A$9,0))</f>
        <v>-0.91685619894566228</v>
      </c>
      <c r="C262">
        <f>(_raw_predictions_!C262*(1-_raw_predictions_!$M262*'Score Dashboard'!$B$2) + 'Score Dashboard'!$B$2*_raw_predictions_!$M262*_coefficients_!C$12- _coefficients_!C$2)/INDEX(_coefficients_!C$7:C$9,MATCH('Score Dashboard'!$B$1,_coefficients_!$A$7:$A$9,0))</f>
        <v>-0.55997787877109018</v>
      </c>
      <c r="D262">
        <f>(_raw_predictions_!D262*(1-_raw_predictions_!$M262*'Score Dashboard'!$B$2) + 'Score Dashboard'!$B$2*_raw_predictions_!$M262*_coefficients_!D$12- _coefficients_!D$2)/INDEX(_coefficients_!D$7:D$9,MATCH('Score Dashboard'!$B$1,_coefficients_!$A$7:$A$9,0))</f>
        <v>-0.73892336679316251</v>
      </c>
      <c r="E262">
        <f>(_raw_predictions_!E262*(1-_raw_predictions_!$M262*'Score Dashboard'!$B$2) + 'Score Dashboard'!$B$2*_raw_predictions_!$M262*_coefficients_!E$12- _coefficients_!E$2)/INDEX(_coefficients_!E$7:E$9,MATCH('Score Dashboard'!$B$1,_coefficients_!$A$7:$A$9,0))</f>
        <v>-0.54632136686380917</v>
      </c>
      <c r="F262">
        <f>(_raw_predictions_!F262*(1-_raw_predictions_!$M262*'Score Dashboard'!$B$2) + 'Score Dashboard'!$B$2*_raw_predictions_!$M262*_coefficients_!F$12- _coefficients_!F$2)/INDEX(_coefficients_!F$7:F$9,MATCH('Score Dashboard'!$B$1,_coefficients_!$A$7:$A$9,0))</f>
        <v>-0.21116295002391566</v>
      </c>
      <c r="G262">
        <f>(_raw_predictions_!G262*(1-_raw_predictions_!$M262*'Score Dashboard'!$B$2) + 'Score Dashboard'!$B$2*_raw_predictions_!$M262*_coefficients_!G$12- _coefficients_!G$2)/INDEX(_coefficients_!G$7:G$9,MATCH('Score Dashboard'!$B$1,_coefficients_!$A$7:$A$9,0))</f>
        <v>-0.76191443546416948</v>
      </c>
      <c r="H262">
        <f>(_coefficients_!H$2 - _raw_predictions_!H262*(1-_raw_predictions_!$M262*'Score Dashboard'!$B$2) - _raw_predictions_!$M262*'Score Dashboard'!$B$2*_coefficients_!H$12)/INDEX(_coefficients_!H$7:H$9,MATCH('Score Dashboard'!$B$1,_coefficients_!$A$7:$A$9,0))</f>
        <v>0.72707993113657465</v>
      </c>
      <c r="I262">
        <f>(1-_raw_predictions_!$M262*'Score Dashboard'!$B$2) * _raw_predictions_!I262/_coefficients_!L$2 * (_raw_predictions_!J262-_coefficients_!I$2)/INDEX(_coefficients_!I$7:I$9,MATCH('Score Dashboard'!$B$1,_coefficients_!$A$7:$A$9,0))</f>
        <v>-0.13151787030546616</v>
      </c>
      <c r="J262">
        <f>(1-_raw_predictions_!$M262*'Score Dashboard'!$B$2) * _raw_predictions_!K262/_coefficients_!M$2 * (_raw_predictions_!L262-_coefficients_!J$2)/INDEX(_coefficients_!J$7:J$9,MATCH('Score Dashboard'!$B$1,_coefficients_!$A$7:$A$9,0))</f>
        <v>7.9293239441828468E-3</v>
      </c>
      <c r="K262">
        <f t="shared" si="4"/>
        <v>-3.1316648120865183</v>
      </c>
    </row>
    <row r="263" spans="1:11">
      <c r="A263" t="str">
        <f>_raw_predictions_!A263</f>
        <v>Domantas Sabonis</v>
      </c>
      <c r="B263">
        <f>(_raw_predictions_!B263*(1-_raw_predictions_!$M263*'Score Dashboard'!$B$2) + 'Score Dashboard'!$B$2*_raw_predictions_!$M263*_coefficients_!B$12- _coefficients_!B$2)/INDEX(_coefficients_!B$7:B$9,MATCH('Score Dashboard'!$B$1,_coefficients_!$A$7:$A$9,0))</f>
        <v>0.39942388762034464</v>
      </c>
      <c r="C263">
        <f>(_raw_predictions_!C263*(1-_raw_predictions_!$M263*'Score Dashboard'!$B$2) + 'Score Dashboard'!$B$2*_raw_predictions_!$M263*_coefficients_!C$12- _coefficients_!C$2)/INDEX(_coefficients_!C$7:C$9,MATCH('Score Dashboard'!$B$1,_coefficients_!$A$7:$A$9,0))</f>
        <v>1.7252249996732487</v>
      </c>
      <c r="D263">
        <f>(_raw_predictions_!D263*(1-_raw_predictions_!$M263*'Score Dashboard'!$B$2) + 'Score Dashboard'!$B$2*_raw_predictions_!$M263*_coefficients_!D$12- _coefficients_!D$2)/INDEX(_coefficients_!D$7:D$9,MATCH('Score Dashboard'!$B$1,_coefficients_!$A$7:$A$9,0))</f>
        <v>1.0342018920588345</v>
      </c>
      <c r="E263">
        <f>(_raw_predictions_!E263*(1-_raw_predictions_!$M263*'Score Dashboard'!$B$2) + 'Score Dashboard'!$B$2*_raw_predictions_!$M263*_coefficients_!E$12- _coefficients_!E$2)/INDEX(_coefficients_!E$7:E$9,MATCH('Score Dashboard'!$B$1,_coefficients_!$A$7:$A$9,0))</f>
        <v>-3.7583897832904549E-2</v>
      </c>
      <c r="F263">
        <f>(_raw_predictions_!F263*(1-_raw_predictions_!$M263*'Score Dashboard'!$B$2) + 'Score Dashboard'!$B$2*_raw_predictions_!$M263*_coefficients_!F$12- _coefficients_!F$2)/INDEX(_coefficients_!F$7:F$9,MATCH('Score Dashboard'!$B$1,_coefficients_!$A$7:$A$9,0))</f>
        <v>-0.12864390724484048</v>
      </c>
      <c r="G263">
        <f>(_raw_predictions_!G263*(1-_raw_predictions_!$M263*'Score Dashboard'!$B$2) + 'Score Dashboard'!$B$2*_raw_predictions_!$M263*_coefficients_!G$12- _coefficients_!G$2)/INDEX(_coefficients_!G$7:G$9,MATCH('Score Dashboard'!$B$1,_coefficients_!$A$7:$A$9,0))</f>
        <v>-0.58241500217589715</v>
      </c>
      <c r="H263">
        <f>(_coefficients_!H$2 - _raw_predictions_!H263*(1-_raw_predictions_!$M263*'Score Dashboard'!$B$2) - _raw_predictions_!$M263*'Score Dashboard'!$B$2*_coefficients_!H$12)/INDEX(_coefficients_!H$7:H$9,MATCH('Score Dashboard'!$B$1,_coefficients_!$A$7:$A$9,0))</f>
        <v>-1.0396975282687111</v>
      </c>
      <c r="I263">
        <f>(1-_raw_predictions_!$M263*'Score Dashboard'!$B$2) * _raw_predictions_!I263/_coefficients_!L$2 * (_raw_predictions_!J263-_coefficients_!I$2)/INDEX(_coefficients_!I$7:I$9,MATCH('Score Dashboard'!$B$1,_coefficients_!$A$7:$A$9,0))</f>
        <v>-0.59686564746386983</v>
      </c>
      <c r="J263">
        <f>(1-_raw_predictions_!$M263*'Score Dashboard'!$B$2) * _raw_predictions_!K263/_coefficients_!M$2 * (_raw_predictions_!L263-_coefficients_!J$2)/INDEX(_coefficients_!J$7:J$9,MATCH('Score Dashboard'!$B$1,_coefficients_!$A$7:$A$9,0))</f>
        <v>0.76264455884034654</v>
      </c>
      <c r="K263">
        <f t="shared" si="4"/>
        <v>1.5362893552065517</v>
      </c>
    </row>
    <row r="264" spans="1:11">
      <c r="A264" t="str">
        <f>_raw_predictions_!A264</f>
        <v>Dillon Brooks</v>
      </c>
      <c r="B264">
        <f>(_raw_predictions_!B264*(1-_raw_predictions_!$M264*'Score Dashboard'!$B$2) + 'Score Dashboard'!$B$2*_raw_predictions_!$M264*_coefficients_!B$12- _coefficients_!B$2)/INDEX(_coefficients_!B$7:B$9,MATCH('Score Dashboard'!$B$1,_coefficients_!$A$7:$A$9,0))</f>
        <v>-0.10110736530681889</v>
      </c>
      <c r="C264">
        <f>(_raw_predictions_!C264*(1-_raw_predictions_!$M264*'Score Dashboard'!$B$2) + 'Score Dashboard'!$B$2*_raw_predictions_!$M264*_coefficients_!C$12- _coefficients_!C$2)/INDEX(_coefficients_!C$7:C$9,MATCH('Score Dashboard'!$B$1,_coefficients_!$A$7:$A$9,0))</f>
        <v>-0.55107988574643219</v>
      </c>
      <c r="D264">
        <f>(_raw_predictions_!D264*(1-_raw_predictions_!$M264*'Score Dashboard'!$B$2) + 'Score Dashboard'!$B$2*_raw_predictions_!$M264*_coefficients_!D$12- _coefficients_!D$2)/INDEX(_coefficients_!D$7:D$9,MATCH('Score Dashboard'!$B$1,_coefficients_!$A$7:$A$9,0))</f>
        <v>-0.36322333683905333</v>
      </c>
      <c r="E264">
        <f>(_raw_predictions_!E264*(1-_raw_predictions_!$M264*'Score Dashboard'!$B$2) + 'Score Dashboard'!$B$2*_raw_predictions_!$M264*_coefficients_!E$12- _coefficients_!E$2)/INDEX(_coefficients_!E$7:E$9,MATCH('Score Dashboard'!$B$1,_coefficients_!$A$7:$A$9,0))</f>
        <v>-6.5741512417990676E-4</v>
      </c>
      <c r="F264">
        <f>(_raw_predictions_!F264*(1-_raw_predictions_!$M264*'Score Dashboard'!$B$2) + 'Score Dashboard'!$B$2*_raw_predictions_!$M264*_coefficients_!F$12- _coefficients_!F$2)/INDEX(_coefficients_!F$7:F$9,MATCH('Score Dashboard'!$B$1,_coefficients_!$A$7:$A$9,0))</f>
        <v>-0.47242506334022971</v>
      </c>
      <c r="G264">
        <f>(_raw_predictions_!G264*(1-_raw_predictions_!$M264*'Score Dashboard'!$B$2) + 'Score Dashboard'!$B$2*_raw_predictions_!$M264*_coefficients_!G$12- _coefficients_!G$2)/INDEX(_coefficients_!G$7:G$9,MATCH('Score Dashboard'!$B$1,_coefficients_!$A$7:$A$9,0))</f>
        <v>0.18826312765757341</v>
      </c>
      <c r="H264">
        <f>(_coefficients_!H$2 - _raw_predictions_!H264*(1-_raw_predictions_!$M264*'Score Dashboard'!$B$2) - _raw_predictions_!$M264*'Score Dashboard'!$B$2*_coefficients_!H$12)/INDEX(_coefficients_!H$7:H$9,MATCH('Score Dashboard'!$B$1,_coefficients_!$A$7:$A$9,0))</f>
        <v>0.21849610012307988</v>
      </c>
      <c r="I264">
        <f>(1-_raw_predictions_!$M264*'Score Dashboard'!$B$2) * _raw_predictions_!I264/_coefficients_!L$2 * (_raw_predictions_!J264-_coefficients_!I$2)/INDEX(_coefficients_!I$7:I$9,MATCH('Score Dashboard'!$B$1,_coefficients_!$A$7:$A$9,0))</f>
        <v>9.008045193222261E-2</v>
      </c>
      <c r="J264">
        <f>(1-_raw_predictions_!$M264*'Score Dashboard'!$B$2) * _raw_predictions_!K264/_coefficients_!M$2 * (_raw_predictions_!L264-_coefficients_!J$2)/INDEX(_coefficients_!J$7:J$9,MATCH('Score Dashboard'!$B$1,_coefficients_!$A$7:$A$9,0))</f>
        <v>-0.61895922623011046</v>
      </c>
      <c r="K264">
        <f t="shared" si="4"/>
        <v>-1.6106126128739486</v>
      </c>
    </row>
    <row r="265" spans="1:11">
      <c r="A265" t="str">
        <f>_raw_predictions_!A265</f>
        <v>Dewayne Dedmon</v>
      </c>
      <c r="B265">
        <f>(_raw_predictions_!B265*(1-_raw_predictions_!$M265*'Score Dashboard'!$B$2) + 'Score Dashboard'!$B$2*_raw_predictions_!$M265*_coefficients_!B$12- _coefficients_!B$2)/INDEX(_coefficients_!B$7:B$9,MATCH('Score Dashboard'!$B$1,_coefficients_!$A$7:$A$9,0))</f>
        <v>-1.0222903786221487</v>
      </c>
      <c r="C265">
        <f>(_raw_predictions_!C265*(1-_raw_predictions_!$M265*'Score Dashboard'!$B$2) + 'Score Dashboard'!$B$2*_raw_predictions_!$M265*_coefficients_!C$12- _coefficients_!C$2)/INDEX(_coefficients_!C$7:C$9,MATCH('Score Dashboard'!$B$1,_coefficients_!$A$7:$A$9,0))</f>
        <v>-0.64508779120482551</v>
      </c>
      <c r="D265">
        <f>(_raw_predictions_!D265*(1-_raw_predictions_!$M265*'Score Dashboard'!$B$2) + 'Score Dashboard'!$B$2*_raw_predictions_!$M265*_coefficients_!D$12- _coefficients_!D$2)/INDEX(_coefficients_!D$7:D$9,MATCH('Score Dashboard'!$B$1,_coefficients_!$A$7:$A$9,0))</f>
        <v>-0.85760639689809581</v>
      </c>
      <c r="E265">
        <f>(_raw_predictions_!E265*(1-_raw_predictions_!$M265*'Score Dashboard'!$B$2) + 'Score Dashboard'!$B$2*_raw_predictions_!$M265*_coefficients_!E$12- _coefficients_!E$2)/INDEX(_coefficients_!E$7:E$9,MATCH('Score Dashboard'!$B$1,_coefficients_!$A$7:$A$9,0))</f>
        <v>-0.70767704759126371</v>
      </c>
      <c r="F265">
        <f>(_raw_predictions_!F265*(1-_raw_predictions_!$M265*'Score Dashboard'!$B$2) + 'Score Dashboard'!$B$2*_raw_predictions_!$M265*_coefficients_!F$12- _coefficients_!F$2)/INDEX(_coefficients_!F$7:F$9,MATCH('Score Dashboard'!$B$1,_coefficients_!$A$7:$A$9,0))</f>
        <v>-0.2992074513903441</v>
      </c>
      <c r="G265">
        <f>(_raw_predictions_!G265*(1-_raw_predictions_!$M265*'Score Dashboard'!$B$2) + 'Score Dashboard'!$B$2*_raw_predictions_!$M265*_coefficients_!G$12- _coefficients_!G$2)/INDEX(_coefficients_!G$7:G$9,MATCH('Score Dashboard'!$B$1,_coefficients_!$A$7:$A$9,0))</f>
        <v>-0.72653505785798123</v>
      </c>
      <c r="H265">
        <f>(_coefficients_!H$2 - _raw_predictions_!H265*(1-_raw_predictions_!$M265*'Score Dashboard'!$B$2) - _raw_predictions_!$M265*'Score Dashboard'!$B$2*_coefficients_!H$12)/INDEX(_coefficients_!H$7:H$9,MATCH('Score Dashboard'!$B$1,_coefficients_!$A$7:$A$9,0))</f>
        <v>0.82213339142573949</v>
      </c>
      <c r="I265">
        <f>(1-_raw_predictions_!$M265*'Score Dashboard'!$B$2) * _raw_predictions_!I265/_coefficients_!L$2 * (_raw_predictions_!J265-_coefficients_!I$2)/INDEX(_coefficients_!I$7:I$9,MATCH('Score Dashboard'!$B$1,_coefficients_!$A$7:$A$9,0))</f>
        <v>-4.8171542695149713E-2</v>
      </c>
      <c r="J265">
        <f>(1-_raw_predictions_!$M265*'Score Dashboard'!$B$2) * _raw_predictions_!K265/_coefficients_!M$2 * (_raw_predictions_!L265-_coefficients_!J$2)/INDEX(_coefficients_!J$7:J$9,MATCH('Score Dashboard'!$B$1,_coefficients_!$A$7:$A$9,0))</f>
        <v>2.0108163821748831E-2</v>
      </c>
      <c r="K265">
        <f t="shared" si="4"/>
        <v>-3.4643341110123211</v>
      </c>
    </row>
    <row r="266" spans="1:11">
      <c r="A266" t="str">
        <f>_raw_predictions_!A266</f>
        <v>Devonte' Graham</v>
      </c>
      <c r="B266">
        <f>(_raw_predictions_!B266*(1-_raw_predictions_!$M266*'Score Dashboard'!$B$2) + 'Score Dashboard'!$B$2*_raw_predictions_!$M266*_coefficients_!B$12- _coefficients_!B$2)/INDEX(_coefficients_!B$7:B$9,MATCH('Score Dashboard'!$B$1,_coefficients_!$A$7:$A$9,0))</f>
        <v>-0.69348360279054255</v>
      </c>
      <c r="C266">
        <f>(_raw_predictions_!C266*(1-_raw_predictions_!$M266*'Score Dashboard'!$B$2) + 'Score Dashboard'!$B$2*_raw_predictions_!$M266*_coefficients_!C$12- _coefficients_!C$2)/INDEX(_coefficients_!C$7:C$9,MATCH('Score Dashboard'!$B$1,_coefficients_!$A$7:$A$9,0))</f>
        <v>-0.86501650821329057</v>
      </c>
      <c r="D266">
        <f>(_raw_predictions_!D266*(1-_raw_predictions_!$M266*'Score Dashboard'!$B$2) + 'Score Dashboard'!$B$2*_raw_predictions_!$M266*_coefficients_!D$12- _coefficients_!D$2)/INDEX(_coefficients_!D$7:D$9,MATCH('Score Dashboard'!$B$1,_coefficients_!$A$7:$A$9,0))</f>
        <v>-0.25075727863245029</v>
      </c>
      <c r="E266">
        <f>(_raw_predictions_!E266*(1-_raw_predictions_!$M266*'Score Dashboard'!$B$2) + 'Score Dashboard'!$B$2*_raw_predictions_!$M266*_coefficients_!E$12- _coefficients_!E$2)/INDEX(_coefficients_!E$7:E$9,MATCH('Score Dashboard'!$B$1,_coefficients_!$A$7:$A$9,0))</f>
        <v>-0.29114046869760041</v>
      </c>
      <c r="F266">
        <f>(_raw_predictions_!F266*(1-_raw_predictions_!$M266*'Score Dashboard'!$B$2) + 'Score Dashboard'!$B$2*_raw_predictions_!$M266*_coefficients_!F$12- _coefficients_!F$2)/INDEX(_coefficients_!F$7:F$9,MATCH('Score Dashboard'!$B$1,_coefficients_!$A$7:$A$9,0))</f>
        <v>-0.5285239741177602</v>
      </c>
      <c r="G266">
        <f>(_raw_predictions_!G266*(1-_raw_predictions_!$M266*'Score Dashboard'!$B$2) + 'Score Dashboard'!$B$2*_raw_predictions_!$M266*_coefficients_!G$12- _coefficients_!G$2)/INDEX(_coefficients_!G$7:G$9,MATCH('Score Dashboard'!$B$1,_coefficients_!$A$7:$A$9,0))</f>
        <v>0.10696984786105815</v>
      </c>
      <c r="H266">
        <f>(_coefficients_!H$2 - _raw_predictions_!H266*(1-_raw_predictions_!$M266*'Score Dashboard'!$B$2) - _raw_predictions_!$M266*'Score Dashboard'!$B$2*_coefficients_!H$12)/INDEX(_coefficients_!H$7:H$9,MATCH('Score Dashboard'!$B$1,_coefficients_!$A$7:$A$9,0))</f>
        <v>0.56665324192548716</v>
      </c>
      <c r="I266">
        <f>(1-_raw_predictions_!$M266*'Score Dashboard'!$B$2) * _raw_predictions_!I266/_coefficients_!L$2 * (_raw_predictions_!J266-_coefficients_!I$2)/INDEX(_coefficients_!I$7:I$9,MATCH('Score Dashboard'!$B$1,_coefficients_!$A$7:$A$9,0))</f>
        <v>-2.0319610580400688E-2</v>
      </c>
      <c r="J266">
        <f>(1-_raw_predictions_!$M266*'Score Dashboard'!$B$2) * _raw_predictions_!K266/_coefficients_!M$2 * (_raw_predictions_!L266-_coefficients_!J$2)/INDEX(_coefficients_!J$7:J$9,MATCH('Score Dashboard'!$B$1,_coefficients_!$A$7:$A$9,0))</f>
        <v>-0.37439746261761214</v>
      </c>
      <c r="K266">
        <f t="shared" si="4"/>
        <v>-2.3500158158631117</v>
      </c>
    </row>
    <row r="267" spans="1:11">
      <c r="A267" t="str">
        <f>_raw_predictions_!A267</f>
        <v>Devon Dotson</v>
      </c>
      <c r="B267">
        <f>(_raw_predictions_!B267*(1-_raw_predictions_!$M267*'Score Dashboard'!$B$2) + 'Score Dashboard'!$B$2*_raw_predictions_!$M267*_coefficients_!B$12- _coefficients_!B$2)/INDEX(_coefficients_!B$7:B$9,MATCH('Score Dashboard'!$B$1,_coefficients_!$A$7:$A$9,0))</f>
        <v>-0.85544518954794213</v>
      </c>
      <c r="C267">
        <f>(_raw_predictions_!C267*(1-_raw_predictions_!$M267*'Score Dashboard'!$B$2) + 'Score Dashboard'!$B$2*_raw_predictions_!$M267*_coefficients_!C$12- _coefficients_!C$2)/INDEX(_coefficients_!C$7:C$9,MATCH('Score Dashboard'!$B$1,_coefficients_!$A$7:$A$9,0))</f>
        <v>-0.76594162611414962</v>
      </c>
      <c r="D267">
        <f>(_raw_predictions_!D267*(1-_raw_predictions_!$M267*'Score Dashboard'!$B$2) + 'Score Dashboard'!$B$2*_raw_predictions_!$M267*_coefficients_!D$12- _coefficients_!D$2)/INDEX(_coefficients_!D$7:D$9,MATCH('Score Dashboard'!$B$1,_coefficients_!$A$7:$A$9,0))</f>
        <v>-0.56764805725347545</v>
      </c>
      <c r="E267">
        <f>(_raw_predictions_!E267*(1-_raw_predictions_!$M267*'Score Dashboard'!$B$2) + 'Score Dashboard'!$B$2*_raw_predictions_!$M267*_coefficients_!E$12- _coefficients_!E$2)/INDEX(_coefficients_!E$7:E$9,MATCH('Score Dashboard'!$B$1,_coefficients_!$A$7:$A$9,0))</f>
        <v>-0.42307200911920761</v>
      </c>
      <c r="F267">
        <f>(_raw_predictions_!F267*(1-_raw_predictions_!$M267*'Score Dashboard'!$B$2) + 'Score Dashboard'!$B$2*_raw_predictions_!$M267*_coefficients_!F$12- _coefficients_!F$2)/INDEX(_coefficients_!F$7:F$9,MATCH('Score Dashboard'!$B$1,_coefficients_!$A$7:$A$9,0))</f>
        <v>-0.46913295153478618</v>
      </c>
      <c r="G267">
        <f>(_raw_predictions_!G267*(1-_raw_predictions_!$M267*'Score Dashboard'!$B$2) + 'Score Dashboard'!$B$2*_raw_predictions_!$M267*_coefficients_!G$12- _coefficients_!G$2)/INDEX(_coefficients_!G$7:G$9,MATCH('Score Dashboard'!$B$1,_coefficients_!$A$7:$A$9,0))</f>
        <v>-0.54179767059503969</v>
      </c>
      <c r="H267">
        <f>(_coefficients_!H$2 - _raw_predictions_!H267*(1-_raw_predictions_!$M267*'Score Dashboard'!$B$2) - _raw_predictions_!$M267*'Score Dashboard'!$B$2*_coefficients_!H$12)/INDEX(_coefficients_!H$7:H$9,MATCH('Score Dashboard'!$B$1,_coefficients_!$A$7:$A$9,0))</f>
        <v>0.63865706684334866</v>
      </c>
      <c r="I267">
        <f>(1-_raw_predictions_!$M267*'Score Dashboard'!$B$2) * _raw_predictions_!I267/_coefficients_!L$2 * (_raw_predictions_!J267-_coefficients_!I$2)/INDEX(_coefficients_!I$7:I$9,MATCH('Score Dashboard'!$B$1,_coefficients_!$A$7:$A$9,0))</f>
        <v>-1.7919131916583383E-2</v>
      </c>
      <c r="J267">
        <f>(1-_raw_predictions_!$M267*'Score Dashboard'!$B$2) * _raw_predictions_!K267/_coefficients_!M$2 * (_raw_predictions_!L267-_coefficients_!J$2)/INDEX(_coefficients_!J$7:J$9,MATCH('Score Dashboard'!$B$1,_coefficients_!$A$7:$A$9,0))</f>
        <v>-6.1021529601199359E-2</v>
      </c>
      <c r="K267">
        <f t="shared" si="4"/>
        <v>-3.0633210988390349</v>
      </c>
    </row>
    <row r="268" spans="1:11">
      <c r="A268" t="str">
        <f>_raw_predictions_!A268</f>
        <v>Devin Vassell</v>
      </c>
      <c r="B268">
        <f>(_raw_predictions_!B268*(1-_raw_predictions_!$M268*'Score Dashboard'!$B$2) + 'Score Dashboard'!$B$2*_raw_predictions_!$M268*_coefficients_!B$12- _coefficients_!B$2)/INDEX(_coefficients_!B$7:B$9,MATCH('Score Dashboard'!$B$1,_coefficients_!$A$7:$A$9,0))</f>
        <v>1.9320647745067605E-2</v>
      </c>
      <c r="C268">
        <f>(_raw_predictions_!C268*(1-_raw_predictions_!$M268*'Score Dashboard'!$B$2) + 'Score Dashboard'!$B$2*_raw_predictions_!$M268*_coefficients_!C$12- _coefficients_!C$2)/INDEX(_coefficients_!C$7:C$9,MATCH('Score Dashboard'!$B$1,_coefficients_!$A$7:$A$9,0))</f>
        <v>-0.52169688068258036</v>
      </c>
      <c r="D268">
        <f>(_raw_predictions_!D268*(1-_raw_predictions_!$M268*'Score Dashboard'!$B$2) + 'Score Dashboard'!$B$2*_raw_predictions_!$M268*_coefficients_!D$12- _coefficients_!D$2)/INDEX(_coefficients_!D$7:D$9,MATCH('Score Dashboard'!$B$1,_coefficients_!$A$7:$A$9,0))</f>
        <v>-0.21293928799861664</v>
      </c>
      <c r="E268">
        <f>(_raw_predictions_!E268*(1-_raw_predictions_!$M268*'Score Dashboard'!$B$2) + 'Score Dashboard'!$B$2*_raw_predictions_!$M268*_coefficients_!E$12- _coefficients_!E$2)/INDEX(_coefficients_!E$7:E$9,MATCH('Score Dashboard'!$B$1,_coefficients_!$A$7:$A$9,0))</f>
        <v>9.8578564611723096E-2</v>
      </c>
      <c r="F268">
        <f>(_raw_predictions_!F268*(1-_raw_predictions_!$M268*'Score Dashboard'!$B$2) + 'Score Dashboard'!$B$2*_raw_predictions_!$M268*_coefficients_!F$12- _coefficients_!F$2)/INDEX(_coefficients_!F$7:F$9,MATCH('Score Dashboard'!$B$1,_coefficients_!$A$7:$A$9,0))</f>
        <v>-0.24843247913914734</v>
      </c>
      <c r="G268">
        <f>(_raw_predictions_!G268*(1-_raw_predictions_!$M268*'Score Dashboard'!$B$2) + 'Score Dashboard'!$B$2*_raw_predictions_!$M268*_coefficients_!G$12- _coefficients_!G$2)/INDEX(_coefficients_!G$7:G$9,MATCH('Score Dashboard'!$B$1,_coefficients_!$A$7:$A$9,0))</f>
        <v>0.32460610636206222</v>
      </c>
      <c r="H268">
        <f>(_coefficients_!H$2 - _raw_predictions_!H268*(1-_raw_predictions_!$M268*'Score Dashboard'!$B$2) - _raw_predictions_!$M268*'Score Dashboard'!$B$2*_coefficients_!H$12)/INDEX(_coefficients_!H$7:H$9,MATCH('Score Dashboard'!$B$1,_coefficients_!$A$7:$A$9,0))</f>
        <v>0.2779596567968628</v>
      </c>
      <c r="I268">
        <f>(1-_raw_predictions_!$M268*'Score Dashboard'!$B$2) * _raw_predictions_!I268/_coefficients_!L$2 * (_raw_predictions_!J268-_coefficients_!I$2)/INDEX(_coefficients_!I$7:I$9,MATCH('Score Dashboard'!$B$1,_coefficients_!$A$7:$A$9,0))</f>
        <v>5.7466399684561263E-2</v>
      </c>
      <c r="J268">
        <f>(1-_raw_predictions_!$M268*'Score Dashboard'!$B$2) * _raw_predictions_!K268/_coefficients_!M$2 * (_raw_predictions_!L268-_coefficients_!J$2)/INDEX(_coefficients_!J$7:J$9,MATCH('Score Dashboard'!$B$1,_coefficients_!$A$7:$A$9,0))</f>
        <v>-0.45358527362825884</v>
      </c>
      <c r="K268">
        <f t="shared" si="4"/>
        <v>-0.65872254624832616</v>
      </c>
    </row>
    <row r="269" spans="1:11">
      <c r="A269" t="str">
        <f>_raw_predictions_!A269</f>
        <v>Devin Booker</v>
      </c>
      <c r="B269">
        <f>(_raw_predictions_!B269*(1-_raw_predictions_!$M269*'Score Dashboard'!$B$2) + 'Score Dashboard'!$B$2*_raw_predictions_!$M269*_coefficients_!B$12- _coefficients_!B$2)/INDEX(_coefficients_!B$7:B$9,MATCH('Score Dashboard'!$B$1,_coefficients_!$A$7:$A$9,0))</f>
        <v>0.96522679769104192</v>
      </c>
      <c r="C269">
        <f>(_raw_predictions_!C269*(1-_raw_predictions_!$M269*'Score Dashboard'!$B$2) + 'Score Dashboard'!$B$2*_raw_predictions_!$M269*_coefficients_!C$12- _coefficients_!C$2)/INDEX(_coefficients_!C$7:C$9,MATCH('Score Dashboard'!$B$1,_coefficients_!$A$7:$A$9,0))</f>
        <v>-0.25682446703416462</v>
      </c>
      <c r="D269">
        <f>(_raw_predictions_!D269*(1-_raw_predictions_!$M269*'Score Dashboard'!$B$2) + 'Score Dashboard'!$B$2*_raw_predictions_!$M269*_coefficients_!D$12- _coefficients_!D$2)/INDEX(_coefficients_!D$7:D$9,MATCH('Score Dashboard'!$B$1,_coefficients_!$A$7:$A$9,0))</f>
        <v>0.46920368624651321</v>
      </c>
      <c r="E269">
        <f>(_raw_predictions_!E269*(1-_raw_predictions_!$M269*'Score Dashboard'!$B$2) + 'Score Dashboard'!$B$2*_raw_predictions_!$M269*_coefficients_!E$12- _coefficients_!E$2)/INDEX(_coefficients_!E$7:E$9,MATCH('Score Dashboard'!$B$1,_coefficients_!$A$7:$A$9,0))</f>
        <v>2.6355263760027194E-2</v>
      </c>
      <c r="F269">
        <f>(_raw_predictions_!F269*(1-_raw_predictions_!$M269*'Score Dashboard'!$B$2) + 'Score Dashboard'!$B$2*_raw_predictions_!$M269*_coefficients_!F$12- _coefficients_!F$2)/INDEX(_coefficients_!F$7:F$9,MATCH('Score Dashboard'!$B$1,_coefficients_!$A$7:$A$9,0))</f>
        <v>-0.37207181968965303</v>
      </c>
      <c r="G269">
        <f>(_raw_predictions_!G269*(1-_raw_predictions_!$M269*'Score Dashboard'!$B$2) + 'Score Dashboard'!$B$2*_raw_predictions_!$M269*_coefficients_!G$12- _coefficients_!G$2)/INDEX(_coefficients_!G$7:G$9,MATCH('Score Dashboard'!$B$1,_coefficients_!$A$7:$A$9,0))</f>
        <v>0.38568723058377641</v>
      </c>
      <c r="H269">
        <f>(_coefficients_!H$2 - _raw_predictions_!H269*(1-_raw_predictions_!$M269*'Score Dashboard'!$B$2) - _raw_predictions_!$M269*'Score Dashboard'!$B$2*_coefficients_!H$12)/INDEX(_coefficients_!H$7:H$9,MATCH('Score Dashboard'!$B$1,_coefficients_!$A$7:$A$9,0))</f>
        <v>-0.67210500462475975</v>
      </c>
      <c r="I269">
        <f>(1-_raw_predictions_!$M269*'Score Dashboard'!$B$2) * _raw_predictions_!I269/_coefficients_!L$2 * (_raw_predictions_!J269-_coefficients_!I$2)/INDEX(_coefficients_!I$7:I$9,MATCH('Score Dashboard'!$B$1,_coefficients_!$A$7:$A$9,0))</f>
        <v>0.64077206731721637</v>
      </c>
      <c r="J269">
        <f>(1-_raw_predictions_!$M269*'Score Dashboard'!$B$2) * _raw_predictions_!K269/_coefficients_!M$2 * (_raw_predictions_!L269-_coefficients_!J$2)/INDEX(_coefficients_!J$7:J$9,MATCH('Score Dashboard'!$B$1,_coefficients_!$A$7:$A$9,0))</f>
        <v>-6.0534764557814084E-2</v>
      </c>
      <c r="K269">
        <f t="shared" si="4"/>
        <v>1.1257089896921837</v>
      </c>
    </row>
    <row r="270" spans="1:11">
      <c r="A270" t="str">
        <f>_raw_predictions_!A270</f>
        <v>Desmond Bane</v>
      </c>
      <c r="B270">
        <f>(_raw_predictions_!B270*(1-_raw_predictions_!$M270*'Score Dashboard'!$B$2) + 'Score Dashboard'!$B$2*_raw_predictions_!$M270*_coefficients_!B$12- _coefficients_!B$2)/INDEX(_coefficients_!B$7:B$9,MATCH('Score Dashboard'!$B$1,_coefficients_!$A$7:$A$9,0))</f>
        <v>0.45956588278480498</v>
      </c>
      <c r="C270">
        <f>(_raw_predictions_!C270*(1-_raw_predictions_!$M270*'Score Dashboard'!$B$2) + 'Score Dashboard'!$B$2*_raw_predictions_!$M270*_coefficients_!C$12- _coefficients_!C$2)/INDEX(_coefficients_!C$7:C$9,MATCH('Score Dashboard'!$B$1,_coefficients_!$A$7:$A$9,0))</f>
        <v>-0.16696933004991757</v>
      </c>
      <c r="D270">
        <f>(_raw_predictions_!D270*(1-_raw_predictions_!$M270*'Score Dashboard'!$B$2) + 'Score Dashboard'!$B$2*_raw_predictions_!$M270*_coefficients_!D$12- _coefficients_!D$2)/INDEX(_coefficients_!D$7:D$9,MATCH('Score Dashboard'!$B$1,_coefficients_!$A$7:$A$9,0))</f>
        <v>0.25894323758731941</v>
      </c>
      <c r="E270">
        <f>(_raw_predictions_!E270*(1-_raw_predictions_!$M270*'Score Dashboard'!$B$2) + 'Score Dashboard'!$B$2*_raw_predictions_!$M270*_coefficients_!E$12- _coefficients_!E$2)/INDEX(_coefficients_!E$7:E$9,MATCH('Score Dashboard'!$B$1,_coefficients_!$A$7:$A$9,0))</f>
        <v>0.24129042486000524</v>
      </c>
      <c r="F270">
        <f>(_raw_predictions_!F270*(1-_raw_predictions_!$M270*'Score Dashboard'!$B$2) + 'Score Dashboard'!$B$2*_raw_predictions_!$M270*_coefficients_!F$12- _coefficients_!F$2)/INDEX(_coefficients_!F$7:F$9,MATCH('Score Dashboard'!$B$1,_coefficients_!$A$7:$A$9,0))</f>
        <v>-0.31407456214996982</v>
      </c>
      <c r="G270">
        <f>(_raw_predictions_!G270*(1-_raw_predictions_!$M270*'Score Dashboard'!$B$2) + 'Score Dashboard'!$B$2*_raw_predictions_!$M270*_coefficients_!G$12- _coefficients_!G$2)/INDEX(_coefficients_!G$7:G$9,MATCH('Score Dashboard'!$B$1,_coefficients_!$A$7:$A$9,0))</f>
        <v>0.89818821370876256</v>
      </c>
      <c r="H270">
        <f>(_coefficients_!H$2 - _raw_predictions_!H270*(1-_raw_predictions_!$M270*'Score Dashboard'!$B$2) - _raw_predictions_!$M270*'Score Dashboard'!$B$2*_coefficients_!H$12)/INDEX(_coefficients_!H$7:H$9,MATCH('Score Dashboard'!$B$1,_coefficients_!$A$7:$A$9,0))</f>
        <v>-0.28158125757853758</v>
      </c>
      <c r="I270">
        <f>(1-_raw_predictions_!$M270*'Score Dashboard'!$B$2) * _raw_predictions_!I270/_coefficients_!L$2 * (_raw_predictions_!J270-_coefficients_!I$2)/INDEX(_coefficients_!I$7:I$9,MATCH('Score Dashboard'!$B$1,_coefficients_!$A$7:$A$9,0))</f>
        <v>0.2753894092462752</v>
      </c>
      <c r="J270">
        <f>(1-_raw_predictions_!$M270*'Score Dashboard'!$B$2) * _raw_predictions_!K270/_coefficients_!M$2 * (_raw_predictions_!L270-_coefficients_!J$2)/INDEX(_coefficients_!J$7:J$9,MATCH('Score Dashboard'!$B$1,_coefficients_!$A$7:$A$9,0))</f>
        <v>-0.21811496346493009</v>
      </c>
      <c r="K270">
        <f t="shared" si="4"/>
        <v>1.1526370549438125</v>
      </c>
    </row>
    <row r="271" spans="1:11">
      <c r="A271" t="str">
        <f>_raw_predictions_!A271</f>
        <v>Derrick White</v>
      </c>
      <c r="B271">
        <f>(_raw_predictions_!B271*(1-_raw_predictions_!$M271*'Score Dashboard'!$B$2) + 'Score Dashboard'!$B$2*_raw_predictions_!$M271*_coefficients_!B$12- _coefficients_!B$2)/INDEX(_coefficients_!B$7:B$9,MATCH('Score Dashboard'!$B$1,_coefficients_!$A$7:$A$9,0))</f>
        <v>-0.24602515833005664</v>
      </c>
      <c r="C271">
        <f>(_raw_predictions_!C271*(1-_raw_predictions_!$M271*'Score Dashboard'!$B$2) + 'Score Dashboard'!$B$2*_raw_predictions_!$M271*_coefficients_!C$12- _coefficients_!C$2)/INDEX(_coefficients_!C$7:C$9,MATCH('Score Dashboard'!$B$1,_coefficients_!$A$7:$A$9,0))</f>
        <v>-0.43117571875504801</v>
      </c>
      <c r="D271">
        <f>(_raw_predictions_!D271*(1-_raw_predictions_!$M271*'Score Dashboard'!$B$2) + 'Score Dashboard'!$B$2*_raw_predictions_!$M271*_coefficients_!D$12- _coefficients_!D$2)/INDEX(_coefficients_!D$7:D$9,MATCH('Score Dashboard'!$B$1,_coefficients_!$A$7:$A$9,0))</f>
        <v>0.18172610284405777</v>
      </c>
      <c r="E271">
        <f>(_raw_predictions_!E271*(1-_raw_predictions_!$M271*'Score Dashboard'!$B$2) + 'Score Dashboard'!$B$2*_raw_predictions_!$M271*_coefficients_!E$12- _coefficients_!E$2)/INDEX(_coefficients_!E$7:E$9,MATCH('Score Dashboard'!$B$1,_coefficients_!$A$7:$A$9,0))</f>
        <v>-0.10443041493513894</v>
      </c>
      <c r="F271">
        <f>(_raw_predictions_!F271*(1-_raw_predictions_!$M271*'Score Dashboard'!$B$2) + 'Score Dashboard'!$B$2*_raw_predictions_!$M271*_coefficients_!F$12- _coefficients_!F$2)/INDEX(_coefficients_!F$7:F$9,MATCH('Score Dashboard'!$B$1,_coefficients_!$A$7:$A$9,0))</f>
        <v>0.31865858059037044</v>
      </c>
      <c r="G271">
        <f>(_raw_predictions_!G271*(1-_raw_predictions_!$M271*'Score Dashboard'!$B$2) + 'Score Dashboard'!$B$2*_raw_predictions_!$M271*_coefficients_!G$12- _coefficients_!G$2)/INDEX(_coefficients_!G$7:G$9,MATCH('Score Dashboard'!$B$1,_coefficients_!$A$7:$A$9,0))</f>
        <v>0.28281931734686322</v>
      </c>
      <c r="H271">
        <f>(_coefficients_!H$2 - _raw_predictions_!H271*(1-_raw_predictions_!$M271*'Score Dashboard'!$B$2) - _raw_predictions_!$M271*'Score Dashboard'!$B$2*_coefficients_!H$12)/INDEX(_coefficients_!H$7:H$9,MATCH('Score Dashboard'!$B$1,_coefficients_!$A$7:$A$9,0))</f>
        <v>0.30808368660324437</v>
      </c>
      <c r="I271">
        <f>(1-_raw_predictions_!$M271*'Score Dashboard'!$B$2) * _raw_predictions_!I271/_coefficients_!L$2 * (_raw_predictions_!J271-_coefficients_!I$2)/INDEX(_coefficients_!I$7:I$9,MATCH('Score Dashboard'!$B$1,_coefficients_!$A$7:$A$9,0))</f>
        <v>0.18451036114981317</v>
      </c>
      <c r="J271">
        <f>(1-_raw_predictions_!$M271*'Score Dashboard'!$B$2) * _raw_predictions_!K271/_coefficients_!M$2 * (_raw_predictions_!L271-_coefficients_!J$2)/INDEX(_coefficients_!J$7:J$9,MATCH('Score Dashboard'!$B$1,_coefficients_!$A$7:$A$9,0))</f>
        <v>-0.33052175273603807</v>
      </c>
      <c r="K271">
        <f t="shared" si="4"/>
        <v>0.16364500377806729</v>
      </c>
    </row>
    <row r="272" spans="1:11">
      <c r="A272" t="str">
        <f>_raw_predictions_!A272</f>
        <v>Derrick Rose</v>
      </c>
      <c r="B272">
        <f>(_raw_predictions_!B272*(1-_raw_predictions_!$M272*'Score Dashboard'!$B$2) + 'Score Dashboard'!$B$2*_raw_predictions_!$M272*_coefficients_!B$12- _coefficients_!B$2)/INDEX(_coefficients_!B$7:B$9,MATCH('Score Dashboard'!$B$1,_coefficients_!$A$7:$A$9,0))</f>
        <v>-0.83094766012991939</v>
      </c>
      <c r="C272">
        <f>(_raw_predictions_!C272*(1-_raw_predictions_!$M272*'Score Dashboard'!$B$2) + 'Score Dashboard'!$B$2*_raw_predictions_!$M272*_coefficients_!C$12- _coefficients_!C$2)/INDEX(_coefficients_!C$7:C$9,MATCH('Score Dashboard'!$B$1,_coefficients_!$A$7:$A$9,0))</f>
        <v>-0.87708471179571135</v>
      </c>
      <c r="D272">
        <f>(_raw_predictions_!D272*(1-_raw_predictions_!$M272*'Score Dashboard'!$B$2) + 'Score Dashboard'!$B$2*_raw_predictions_!$M272*_coefficients_!D$12- _coefficients_!D$2)/INDEX(_coefficients_!D$7:D$9,MATCH('Score Dashboard'!$B$1,_coefficients_!$A$7:$A$9,0))</f>
        <v>-0.21693402093828387</v>
      </c>
      <c r="E272">
        <f>(_raw_predictions_!E272*(1-_raw_predictions_!$M272*'Score Dashboard'!$B$2) + 'Score Dashboard'!$B$2*_raw_predictions_!$M272*_coefficients_!E$12- _coefficients_!E$2)/INDEX(_coefficients_!E$7:E$9,MATCH('Score Dashboard'!$B$1,_coefficients_!$A$7:$A$9,0))</f>
        <v>-0.4314192147834891</v>
      </c>
      <c r="F272">
        <f>(_raw_predictions_!F272*(1-_raw_predictions_!$M272*'Score Dashboard'!$B$2) + 'Score Dashboard'!$B$2*_raw_predictions_!$M272*_coefficients_!F$12- _coefficients_!F$2)/INDEX(_coefficients_!F$7:F$9,MATCH('Score Dashboard'!$B$1,_coefficients_!$A$7:$A$9,0))</f>
        <v>-0.46231969661246952</v>
      </c>
      <c r="G272">
        <f>(_raw_predictions_!G272*(1-_raw_predictions_!$M272*'Score Dashboard'!$B$2) + 'Score Dashboard'!$B$2*_raw_predictions_!$M272*_coefficients_!G$12- _coefficients_!G$2)/INDEX(_coefficients_!G$7:G$9,MATCH('Score Dashboard'!$B$1,_coefficients_!$A$7:$A$9,0))</f>
        <v>-0.51551435562339909</v>
      </c>
      <c r="H272">
        <f>(_coefficients_!H$2 - _raw_predictions_!H272*(1-_raw_predictions_!$M272*'Score Dashboard'!$B$2) - _raw_predictions_!$M272*'Score Dashboard'!$B$2*_coefficients_!H$12)/INDEX(_coefficients_!H$7:H$9,MATCH('Score Dashboard'!$B$1,_coefficients_!$A$7:$A$9,0))</f>
        <v>0.41976223658021328</v>
      </c>
      <c r="I272">
        <f>(1-_raw_predictions_!$M272*'Score Dashboard'!$B$2) * _raw_predictions_!I272/_coefficients_!L$2 * (_raw_predictions_!J272-_coefficients_!I$2)/INDEX(_coefficients_!I$7:I$9,MATCH('Score Dashboard'!$B$1,_coefficients_!$A$7:$A$9,0))</f>
        <v>9.865350895983763E-3</v>
      </c>
      <c r="J272">
        <f>(1-_raw_predictions_!$M272*'Score Dashboard'!$B$2) * _raw_predictions_!K272/_coefficients_!M$2 * (_raw_predictions_!L272-_coefficients_!J$2)/INDEX(_coefficients_!J$7:J$9,MATCH('Score Dashboard'!$B$1,_coefficients_!$A$7:$A$9,0))</f>
        <v>-0.11077153144745236</v>
      </c>
      <c r="K272">
        <f t="shared" si="4"/>
        <v>-3.015363603854528</v>
      </c>
    </row>
    <row r="273" spans="1:11">
      <c r="A273" t="str">
        <f>_raw_predictions_!A273</f>
        <v>Derrick Jones Jr.</v>
      </c>
      <c r="B273">
        <f>(_raw_predictions_!B273*(1-_raw_predictions_!$M273*'Score Dashboard'!$B$2) + 'Score Dashboard'!$B$2*_raw_predictions_!$M273*_coefficients_!B$12- _coefficients_!B$2)/INDEX(_coefficients_!B$7:B$9,MATCH('Score Dashboard'!$B$1,_coefficients_!$A$7:$A$9,0))</f>
        <v>-0.93363994833713893</v>
      </c>
      <c r="C273">
        <f>(_raw_predictions_!C273*(1-_raw_predictions_!$M273*'Score Dashboard'!$B$2) + 'Score Dashboard'!$B$2*_raw_predictions_!$M273*_coefficients_!C$12- _coefficients_!C$2)/INDEX(_coefficients_!C$7:C$9,MATCH('Score Dashboard'!$B$1,_coefficients_!$A$7:$A$9,0))</f>
        <v>-0.60477837855022409</v>
      </c>
      <c r="D273">
        <f>(_raw_predictions_!D273*(1-_raw_predictions_!$M273*'Score Dashboard'!$B$2) + 'Score Dashboard'!$B$2*_raw_predictions_!$M273*_coefficients_!D$12- _coefficients_!D$2)/INDEX(_coefficients_!D$7:D$9,MATCH('Score Dashboard'!$B$1,_coefficients_!$A$7:$A$9,0))</f>
        <v>-0.87532889924384205</v>
      </c>
      <c r="E273">
        <f>(_raw_predictions_!E273*(1-_raw_predictions_!$M273*'Score Dashboard'!$B$2) + 'Score Dashboard'!$B$2*_raw_predictions_!$M273*_coefficients_!E$12- _coefficients_!E$2)/INDEX(_coefficients_!E$7:E$9,MATCH('Score Dashboard'!$B$1,_coefficients_!$A$7:$A$9,0))</f>
        <v>-0.46325696053261295</v>
      </c>
      <c r="F273">
        <f>(_raw_predictions_!F273*(1-_raw_predictions_!$M273*'Score Dashboard'!$B$2) + 'Score Dashboard'!$B$2*_raw_predictions_!$M273*_coefficients_!F$12- _coefficients_!F$2)/INDEX(_coefficients_!F$7:F$9,MATCH('Score Dashboard'!$B$1,_coefficients_!$A$7:$A$9,0))</f>
        <v>-0.13093789036048448</v>
      </c>
      <c r="G273">
        <f>(_raw_predictions_!G273*(1-_raw_predictions_!$M273*'Score Dashboard'!$B$2) + 'Score Dashboard'!$B$2*_raw_predictions_!$M273*_coefficients_!G$12- _coefficients_!G$2)/INDEX(_coefficients_!G$7:G$9,MATCH('Score Dashboard'!$B$1,_coefficients_!$A$7:$A$9,0))</f>
        <v>-0.64138943020231409</v>
      </c>
      <c r="H273">
        <f>(_coefficients_!H$2 - _raw_predictions_!H273*(1-_raw_predictions_!$M273*'Score Dashboard'!$B$2) - _raw_predictions_!$M273*'Score Dashboard'!$B$2*_coefficients_!H$12)/INDEX(_coefficients_!H$7:H$9,MATCH('Score Dashboard'!$B$1,_coefficients_!$A$7:$A$9,0))</f>
        <v>0.83504193465088394</v>
      </c>
      <c r="I273">
        <f>(1-_raw_predictions_!$M273*'Score Dashboard'!$B$2) * _raw_predictions_!I273/_coefficients_!L$2 * (_raw_predictions_!J273-_coefficients_!I$2)/INDEX(_coefficients_!I$7:I$9,MATCH('Score Dashboard'!$B$1,_coefficients_!$A$7:$A$9,0))</f>
        <v>-5.6420792840983815E-2</v>
      </c>
      <c r="J273">
        <f>(1-_raw_predictions_!$M273*'Score Dashboard'!$B$2) * _raw_predictions_!K273/_coefficients_!M$2 * (_raw_predictions_!L273-_coefficients_!J$2)/INDEX(_coefficients_!J$7:J$9,MATCH('Score Dashboard'!$B$1,_coefficients_!$A$7:$A$9,0))</f>
        <v>8.9000767925468544E-3</v>
      </c>
      <c r="K273">
        <f t="shared" si="4"/>
        <v>-2.8618102886241692</v>
      </c>
    </row>
    <row r="274" spans="1:11">
      <c r="A274" t="str">
        <f>_raw_predictions_!A274</f>
        <v>Dereon Seabron</v>
      </c>
      <c r="B274">
        <f>(_raw_predictions_!B274*(1-_raw_predictions_!$M274*'Score Dashboard'!$B$2) + 'Score Dashboard'!$B$2*_raw_predictions_!$M274*_coefficients_!B$12- _coefficients_!B$2)/INDEX(_coefficients_!B$7:B$9,MATCH('Score Dashboard'!$B$1,_coefficients_!$A$7:$A$9,0))</f>
        <v>-0.9079910266057003</v>
      </c>
      <c r="C274">
        <f>(_raw_predictions_!C274*(1-_raw_predictions_!$M274*'Score Dashboard'!$B$2) + 'Score Dashboard'!$B$2*_raw_predictions_!$M274*_coefficients_!C$12- _coefficients_!C$2)/INDEX(_coefficients_!C$7:C$9,MATCH('Score Dashboard'!$B$1,_coefficients_!$A$7:$A$9,0))</f>
        <v>-0.81727577853081845</v>
      </c>
      <c r="D274">
        <f>(_raw_predictions_!D274*(1-_raw_predictions_!$M274*'Score Dashboard'!$B$2) + 'Score Dashboard'!$B$2*_raw_predictions_!$M274*_coefficients_!D$12- _coefficients_!D$2)/INDEX(_coefficients_!D$7:D$9,MATCH('Score Dashboard'!$B$1,_coefficients_!$A$7:$A$9,0))</f>
        <v>-0.75407831601582664</v>
      </c>
      <c r="E274">
        <f>(_raw_predictions_!E274*(1-_raw_predictions_!$M274*'Score Dashboard'!$B$2) + 'Score Dashboard'!$B$2*_raw_predictions_!$M274*_coefficients_!E$12- _coefficients_!E$2)/INDEX(_coefficients_!E$7:E$9,MATCH('Score Dashboard'!$B$1,_coefficients_!$A$7:$A$9,0))</f>
        <v>-0.60715679307592452</v>
      </c>
      <c r="F274">
        <f>(_raw_predictions_!F274*(1-_raw_predictions_!$M274*'Score Dashboard'!$B$2) + 'Score Dashboard'!$B$2*_raw_predictions_!$M274*_coefficients_!F$12- _coefficients_!F$2)/INDEX(_coefficients_!F$7:F$9,MATCH('Score Dashboard'!$B$1,_coefficients_!$A$7:$A$9,0))</f>
        <v>-0.50682247729527607</v>
      </c>
      <c r="G274">
        <f>(_raw_predictions_!G274*(1-_raw_predictions_!$M274*'Score Dashboard'!$B$2) + 'Score Dashboard'!$B$2*_raw_predictions_!$M274*_coefficients_!G$12- _coefficients_!G$2)/INDEX(_coefficients_!G$7:G$9,MATCH('Score Dashboard'!$B$1,_coefficients_!$A$7:$A$9,0))</f>
        <v>-0.592683886183759</v>
      </c>
      <c r="H274">
        <f>(_coefficients_!H$2 - _raw_predictions_!H274*(1-_raw_predictions_!$M274*'Score Dashboard'!$B$2) - _raw_predictions_!$M274*'Score Dashboard'!$B$2*_coefficients_!H$12)/INDEX(_coefficients_!H$7:H$9,MATCH('Score Dashboard'!$B$1,_coefficients_!$A$7:$A$9,0))</f>
        <v>0.78716813161283328</v>
      </c>
      <c r="I274">
        <f>(1-_raw_predictions_!$M274*'Score Dashboard'!$B$2) * _raw_predictions_!I274/_coefficients_!L$2 * (_raw_predictions_!J274-_coefficients_!I$2)/INDEX(_coefficients_!I$7:I$9,MATCH('Score Dashboard'!$B$1,_coefficients_!$A$7:$A$9,0))</f>
        <v>-2.2596831666468521E-2</v>
      </c>
      <c r="J274">
        <f>(1-_raw_predictions_!$M274*'Score Dashboard'!$B$2) * _raw_predictions_!K274/_coefficients_!M$2 * (_raw_predictions_!L274-_coefficients_!J$2)/INDEX(_coefficients_!J$7:J$9,MATCH('Score Dashboard'!$B$1,_coefficients_!$A$7:$A$9,0))</f>
        <v>-5.9454636942346047E-2</v>
      </c>
      <c r="K274">
        <f t="shared" si="4"/>
        <v>-3.4808916147032867</v>
      </c>
    </row>
    <row r="275" spans="1:11">
      <c r="A275" t="str">
        <f>_raw_predictions_!A275</f>
        <v>Chimezie Metu</v>
      </c>
      <c r="B275">
        <f>(_raw_predictions_!B275*(1-_raw_predictions_!$M275*'Score Dashboard'!$B$2) + 'Score Dashboard'!$B$2*_raw_predictions_!$M275*_coefficients_!B$12- _coefficients_!B$2)/INDEX(_coefficients_!B$7:B$9,MATCH('Score Dashboard'!$B$1,_coefficients_!$A$7:$A$9,0))</f>
        <v>-0.92916432459105791</v>
      </c>
      <c r="C275">
        <f>(_raw_predictions_!C275*(1-_raw_predictions_!$M275*'Score Dashboard'!$B$2) + 'Score Dashboard'!$B$2*_raw_predictions_!$M275*_coefficients_!C$12- _coefficients_!C$2)/INDEX(_coefficients_!C$7:C$9,MATCH('Score Dashboard'!$B$1,_coefficients_!$A$7:$A$9,0))</f>
        <v>-0.57402930827078147</v>
      </c>
      <c r="D275">
        <f>(_raw_predictions_!D275*(1-_raw_predictions_!$M275*'Score Dashboard'!$B$2) + 'Score Dashboard'!$B$2*_raw_predictions_!$M275*_coefficients_!D$12- _coefficients_!D$2)/INDEX(_coefficients_!D$7:D$9,MATCH('Score Dashboard'!$B$1,_coefficients_!$A$7:$A$9,0))</f>
        <v>-0.85390040274663792</v>
      </c>
      <c r="E275">
        <f>(_raw_predictions_!E275*(1-_raw_predictions_!$M275*'Score Dashboard'!$B$2) + 'Score Dashboard'!$B$2*_raw_predictions_!$M275*_coefficients_!E$12- _coefficients_!E$2)/INDEX(_coefficients_!E$7:E$9,MATCH('Score Dashboard'!$B$1,_coefficients_!$A$7:$A$9,0))</f>
        <v>-0.64395006433124025</v>
      </c>
      <c r="F275">
        <f>(_raw_predictions_!F275*(1-_raw_predictions_!$M275*'Score Dashboard'!$B$2) + 'Score Dashboard'!$B$2*_raw_predictions_!$M275*_coefficients_!F$12- _coefficients_!F$2)/INDEX(_coefficients_!F$7:F$9,MATCH('Score Dashboard'!$B$1,_coefficients_!$A$7:$A$9,0))</f>
        <v>-0.33706103735395582</v>
      </c>
      <c r="G275">
        <f>(_raw_predictions_!G275*(1-_raw_predictions_!$M275*'Score Dashboard'!$B$2) + 'Score Dashboard'!$B$2*_raw_predictions_!$M275*_coefficients_!G$12- _coefficients_!G$2)/INDEX(_coefficients_!G$7:G$9,MATCH('Score Dashboard'!$B$1,_coefficients_!$A$7:$A$9,0))</f>
        <v>-0.75566858163748429</v>
      </c>
      <c r="H275">
        <f>(_coefficients_!H$2 - _raw_predictions_!H275*(1-_raw_predictions_!$M275*'Score Dashboard'!$B$2) - _raw_predictions_!$M275*'Score Dashboard'!$B$2*_coefficients_!H$12)/INDEX(_coefficients_!H$7:H$9,MATCH('Score Dashboard'!$B$1,_coefficients_!$A$7:$A$9,0))</f>
        <v>0.74397300956955004</v>
      </c>
      <c r="I275">
        <f>(1-_raw_predictions_!$M275*'Score Dashboard'!$B$2) * _raw_predictions_!I275/_coefficients_!L$2 * (_raw_predictions_!J275-_coefficients_!I$2)/INDEX(_coefficients_!I$7:I$9,MATCH('Score Dashboard'!$B$1,_coefficients_!$A$7:$A$9,0))</f>
        <v>-0.10008685305027665</v>
      </c>
      <c r="J275">
        <f>(1-_raw_predictions_!$M275*'Score Dashboard'!$B$2) * _raw_predictions_!K275/_coefficients_!M$2 * (_raw_predictions_!L275-_coefficients_!J$2)/INDEX(_coefficients_!J$7:J$9,MATCH('Score Dashboard'!$B$1,_coefficients_!$A$7:$A$9,0))</f>
        <v>0.15502044435527745</v>
      </c>
      <c r="K275">
        <f t="shared" si="4"/>
        <v>-3.2948671180566063</v>
      </c>
    </row>
    <row r="276" spans="1:11">
      <c r="A276" t="str">
        <f>_raw_predictions_!A276</f>
        <v>Dennis Smith Jr.</v>
      </c>
      <c r="B276">
        <f>(_raw_predictions_!B276*(1-_raw_predictions_!$M276*'Score Dashboard'!$B$2) + 'Score Dashboard'!$B$2*_raw_predictions_!$M276*_coefficients_!B$12- _coefficients_!B$2)/INDEX(_coefficients_!B$7:B$9,MATCH('Score Dashboard'!$B$1,_coefficients_!$A$7:$A$9,0))</f>
        <v>-0.60370782398612666</v>
      </c>
      <c r="C276">
        <f>(_raw_predictions_!C276*(1-_raw_predictions_!$M276*'Score Dashboard'!$B$2) + 'Score Dashboard'!$B$2*_raw_predictions_!$M276*_coefficients_!C$12- _coefficients_!C$2)/INDEX(_coefficients_!C$7:C$9,MATCH('Score Dashboard'!$B$1,_coefficients_!$A$7:$A$9,0))</f>
        <v>-0.59659405327381654</v>
      </c>
      <c r="D276">
        <f>(_raw_predictions_!D276*(1-_raw_predictions_!$M276*'Score Dashboard'!$B$2) + 'Score Dashboard'!$B$2*_raw_predictions_!$M276*_coefficients_!D$12- _coefficients_!D$2)/INDEX(_coefficients_!D$7:D$9,MATCH('Score Dashboard'!$B$1,_coefficients_!$A$7:$A$9,0))</f>
        <v>0.18012272882293828</v>
      </c>
      <c r="E276">
        <f>(_raw_predictions_!E276*(1-_raw_predictions_!$M276*'Score Dashboard'!$B$2) + 'Score Dashboard'!$B$2*_raw_predictions_!$M276*_coefficients_!E$12- _coefficients_!E$2)/INDEX(_coefficients_!E$7:E$9,MATCH('Score Dashboard'!$B$1,_coefficients_!$A$7:$A$9,0))</f>
        <v>0.312187784404379</v>
      </c>
      <c r="F276">
        <f>(_raw_predictions_!F276*(1-_raw_predictions_!$M276*'Score Dashboard'!$B$2) + 'Score Dashboard'!$B$2*_raw_predictions_!$M276*_coefficients_!F$12- _coefficients_!F$2)/INDEX(_coefficients_!F$7:F$9,MATCH('Score Dashboard'!$B$1,_coefficients_!$A$7:$A$9,0))</f>
        <v>-0.23694683773829328</v>
      </c>
      <c r="G276">
        <f>(_raw_predictions_!G276*(1-_raw_predictions_!$M276*'Score Dashboard'!$B$2) + 'Score Dashboard'!$B$2*_raw_predictions_!$M276*_coefficients_!G$12- _coefficients_!G$2)/INDEX(_coefficients_!G$7:G$9,MATCH('Score Dashboard'!$B$1,_coefficients_!$A$7:$A$9,0))</f>
        <v>-0.50248974401035995</v>
      </c>
      <c r="H276">
        <f>(_coefficients_!H$2 - _raw_predictions_!H276*(1-_raw_predictions_!$M276*'Score Dashboard'!$B$2) - _raw_predictions_!$M276*'Score Dashboard'!$B$2*_coefficients_!H$12)/INDEX(_coefficients_!H$7:H$9,MATCH('Score Dashboard'!$B$1,_coefficients_!$A$7:$A$9,0))</f>
        <v>0.26954329235953772</v>
      </c>
      <c r="I276">
        <f>(1-_raw_predictions_!$M276*'Score Dashboard'!$B$2) * _raw_predictions_!I276/_coefficients_!L$2 * (_raw_predictions_!J276-_coefficients_!I$2)/INDEX(_coefficients_!I$7:I$9,MATCH('Score Dashboard'!$B$1,_coefficients_!$A$7:$A$9,0))</f>
        <v>-0.21996227236001317</v>
      </c>
      <c r="J276">
        <f>(1-_raw_predictions_!$M276*'Score Dashboard'!$B$2) * _raw_predictions_!K276/_coefficients_!M$2 * (_raw_predictions_!L276-_coefficients_!J$2)/INDEX(_coefficients_!J$7:J$9,MATCH('Score Dashboard'!$B$1,_coefficients_!$A$7:$A$9,0))</f>
        <v>-0.30343271386992249</v>
      </c>
      <c r="K276">
        <f t="shared" si="4"/>
        <v>-1.7012796396516769</v>
      </c>
    </row>
    <row r="277" spans="1:11">
      <c r="A277" t="str">
        <f>_raw_predictions_!A277</f>
        <v>Delon Wright</v>
      </c>
      <c r="B277">
        <f>(_raw_predictions_!B277*(1-_raw_predictions_!$M277*'Score Dashboard'!$B$2) + 'Score Dashboard'!$B$2*_raw_predictions_!$M277*_coefficients_!B$12- _coefficients_!B$2)/INDEX(_coefficients_!B$7:B$9,MATCH('Score Dashboard'!$B$1,_coefficients_!$A$7:$A$9,0))</f>
        <v>-0.82598439454273476</v>
      </c>
      <c r="C277">
        <f>(_raw_predictions_!C277*(1-_raw_predictions_!$M277*'Score Dashboard'!$B$2) + 'Score Dashboard'!$B$2*_raw_predictions_!$M277*_coefficients_!C$12- _coefficients_!C$2)/INDEX(_coefficients_!C$7:C$9,MATCH('Score Dashboard'!$B$1,_coefficients_!$A$7:$A$9,0))</f>
        <v>-0.54721707357832428</v>
      </c>
      <c r="D277">
        <f>(_raw_predictions_!D277*(1-_raw_predictions_!$M277*'Score Dashboard'!$B$2) + 'Score Dashboard'!$B$2*_raw_predictions_!$M277*_coefficients_!D$12- _coefficients_!D$2)/INDEX(_coefficients_!D$7:D$9,MATCH('Score Dashboard'!$B$1,_coefficients_!$A$7:$A$9,0))</f>
        <v>-3.8226565004668568E-2</v>
      </c>
      <c r="E277">
        <f>(_raw_predictions_!E277*(1-_raw_predictions_!$M277*'Score Dashboard'!$B$2) + 'Score Dashboard'!$B$2*_raw_predictions_!$M277*_coefficients_!E$12- _coefficients_!E$2)/INDEX(_coefficients_!E$7:E$9,MATCH('Score Dashboard'!$B$1,_coefficients_!$A$7:$A$9,0))</f>
        <v>0.65880082807861839</v>
      </c>
      <c r="F277">
        <f>(_raw_predictions_!F277*(1-_raw_predictions_!$M277*'Score Dashboard'!$B$2) + 'Score Dashboard'!$B$2*_raw_predictions_!$M277*_coefficients_!F$12- _coefficients_!F$2)/INDEX(_coefficients_!F$7:F$9,MATCH('Score Dashboard'!$B$1,_coefficients_!$A$7:$A$9,0))</f>
        <v>-0.34269170660764187</v>
      </c>
      <c r="G277">
        <f>(_raw_predictions_!G277*(1-_raw_predictions_!$M277*'Score Dashboard'!$B$2) + 'Score Dashboard'!$B$2*_raw_predictions_!$M277*_coefficients_!G$12- _coefficients_!G$2)/INDEX(_coefficients_!G$7:G$9,MATCH('Score Dashboard'!$B$1,_coefficients_!$A$7:$A$9,0))</f>
        <v>-0.46164934784101574</v>
      </c>
      <c r="H277">
        <f>(_coefficients_!H$2 - _raw_predictions_!H277*(1-_raw_predictions_!$M277*'Score Dashboard'!$B$2) - _raw_predictions_!$M277*'Score Dashboard'!$B$2*_coefficients_!H$12)/INDEX(_coefficients_!H$7:H$9,MATCH('Score Dashboard'!$B$1,_coefficients_!$A$7:$A$9,0))</f>
        <v>0.52133670700776868</v>
      </c>
      <c r="I277">
        <f>(1-_raw_predictions_!$M277*'Score Dashboard'!$B$2) * _raw_predictions_!I277/_coefficients_!L$2 * (_raw_predictions_!J277-_coefficients_!I$2)/INDEX(_coefficients_!I$7:I$9,MATCH('Score Dashboard'!$B$1,_coefficients_!$A$7:$A$9,0))</f>
        <v>3.3551374307421736E-2</v>
      </c>
      <c r="J277">
        <f>(1-_raw_predictions_!$M277*'Score Dashboard'!$B$2) * _raw_predictions_!K277/_coefficients_!M$2 * (_raw_predictions_!L277-_coefficients_!J$2)/INDEX(_coefficients_!J$7:J$9,MATCH('Score Dashboard'!$B$1,_coefficients_!$A$7:$A$9,0))</f>
        <v>-0.10963968204664554</v>
      </c>
      <c r="K277">
        <f t="shared" si="4"/>
        <v>-1.1117198602272218</v>
      </c>
    </row>
    <row r="278" spans="1:11">
      <c r="A278" t="str">
        <f>_raw_predictions_!A278</f>
        <v>Dejounte Murray</v>
      </c>
      <c r="B278">
        <f>(_raw_predictions_!B278*(1-_raw_predictions_!$M278*'Score Dashboard'!$B$2) + 'Score Dashboard'!$B$2*_raw_predictions_!$M278*_coefficients_!B$12- _coefficients_!B$2)/INDEX(_coefficients_!B$7:B$9,MATCH('Score Dashboard'!$B$1,_coefficients_!$A$7:$A$9,0))</f>
        <v>0.46871975815419731</v>
      </c>
      <c r="C278">
        <f>(_raw_predictions_!C278*(1-_raw_predictions_!$M278*'Score Dashboard'!$B$2) + 'Score Dashboard'!$B$2*_raw_predictions_!$M278*_coefficients_!C$12- _coefficients_!C$2)/INDEX(_coefficients_!C$7:C$9,MATCH('Score Dashboard'!$B$1,_coefficients_!$A$7:$A$9,0))</f>
        <v>6.2666857890759792E-2</v>
      </c>
      <c r="D278">
        <f>(_raw_predictions_!D278*(1-_raw_predictions_!$M278*'Score Dashboard'!$B$2) + 'Score Dashboard'!$B$2*_raw_predictions_!$M278*_coefficients_!D$12- _coefficients_!D$2)/INDEX(_coefficients_!D$7:D$9,MATCH('Score Dashboard'!$B$1,_coefficients_!$A$7:$A$9,0))</f>
        <v>0.85836543471669269</v>
      </c>
      <c r="E278">
        <f>(_raw_predictions_!E278*(1-_raw_predictions_!$M278*'Score Dashboard'!$B$2) + 'Score Dashboard'!$B$2*_raw_predictions_!$M278*_coefficients_!E$12- _coefficients_!E$2)/INDEX(_coefficients_!E$7:E$9,MATCH('Score Dashboard'!$B$1,_coefficients_!$A$7:$A$9,0))</f>
        <v>0.66158013961125017</v>
      </c>
      <c r="F278">
        <f>(_raw_predictions_!F278*(1-_raw_predictions_!$M278*'Score Dashboard'!$B$2) + 'Score Dashboard'!$B$2*_raw_predictions_!$M278*_coefficients_!F$12- _coefficients_!F$2)/INDEX(_coefficients_!F$7:F$9,MATCH('Score Dashboard'!$B$1,_coefficients_!$A$7:$A$9,0))</f>
        <v>-0.4195806211210133</v>
      </c>
      <c r="G278">
        <f>(_raw_predictions_!G278*(1-_raw_predictions_!$M278*'Score Dashboard'!$B$2) + 'Score Dashboard'!$B$2*_raw_predictions_!$M278*_coefficients_!G$12- _coefficients_!G$2)/INDEX(_coefficients_!G$7:G$9,MATCH('Score Dashboard'!$B$1,_coefficients_!$A$7:$A$9,0))</f>
        <v>0.15062933092198896</v>
      </c>
      <c r="H278">
        <f>(_coefficients_!H$2 - _raw_predictions_!H278*(1-_raw_predictions_!$M278*'Score Dashboard'!$B$2) - _raw_predictions_!$M278*'Score Dashboard'!$B$2*_coefficients_!H$12)/INDEX(_coefficients_!H$7:H$9,MATCH('Score Dashboard'!$B$1,_coefficients_!$A$7:$A$9,0))</f>
        <v>-0.30907463527200757</v>
      </c>
      <c r="I278">
        <f>(1-_raw_predictions_!$M278*'Score Dashboard'!$B$2) * _raw_predictions_!I278/_coefficients_!L$2 * (_raw_predictions_!J278-_coefficients_!I$2)/INDEX(_coefficients_!I$7:I$9,MATCH('Score Dashboard'!$B$1,_coefficients_!$A$7:$A$9,0))</f>
        <v>9.1112407894799782E-2</v>
      </c>
      <c r="J278">
        <f>(1-_raw_predictions_!$M278*'Score Dashboard'!$B$2) * _raw_predictions_!K278/_coefficients_!M$2 * (_raw_predictions_!L278-_coefficients_!J$2)/INDEX(_coefficients_!J$7:J$9,MATCH('Score Dashboard'!$B$1,_coefficients_!$A$7:$A$9,0))</f>
        <v>-0.42029610536184048</v>
      </c>
      <c r="K278">
        <f t="shared" si="4"/>
        <v>1.1441225674348274</v>
      </c>
    </row>
    <row r="279" spans="1:11">
      <c r="A279" t="str">
        <f>_raw_predictions_!A279</f>
        <v>Deandre Ayton</v>
      </c>
      <c r="B279">
        <f>(_raw_predictions_!B279*(1-_raw_predictions_!$M279*'Score Dashboard'!$B$2) + 'Score Dashboard'!$B$2*_raw_predictions_!$M279*_coefficients_!B$12- _coefficients_!B$2)/INDEX(_coefficients_!B$7:B$9,MATCH('Score Dashboard'!$B$1,_coefficients_!$A$7:$A$9,0))</f>
        <v>6.3058015557896779E-2</v>
      </c>
      <c r="C279">
        <f>(_raw_predictions_!C279*(1-_raw_predictions_!$M279*'Score Dashboard'!$B$2) + 'Score Dashboard'!$B$2*_raw_predictions_!$M279*_coefficients_!C$12- _coefficients_!C$2)/INDEX(_coefficients_!C$7:C$9,MATCH('Score Dashboard'!$B$1,_coefficients_!$A$7:$A$9,0))</f>
        <v>0.96517545847564767</v>
      </c>
      <c r="D279">
        <f>(_raw_predictions_!D279*(1-_raw_predictions_!$M279*'Score Dashboard'!$B$2) + 'Score Dashboard'!$B$2*_raw_predictions_!$M279*_coefficients_!D$12- _coefficients_!D$2)/INDEX(_coefficients_!D$7:D$9,MATCH('Score Dashboard'!$B$1,_coefficients_!$A$7:$A$9,0))</f>
        <v>-0.59349656734577438</v>
      </c>
      <c r="E279">
        <f>(_raw_predictions_!E279*(1-_raw_predictions_!$M279*'Score Dashboard'!$B$2) + 'Score Dashboard'!$B$2*_raw_predictions_!$M279*_coefficients_!E$12- _coefficients_!E$2)/INDEX(_coefficients_!E$7:E$9,MATCH('Score Dashboard'!$B$1,_coefficients_!$A$7:$A$9,0))</f>
        <v>-0.38221837116183238</v>
      </c>
      <c r="F279">
        <f>(_raw_predictions_!F279*(1-_raw_predictions_!$M279*'Score Dashboard'!$B$2) + 'Score Dashboard'!$B$2*_raw_predictions_!$M279*_coefficients_!F$12- _coefficients_!F$2)/INDEX(_coefficients_!F$7:F$9,MATCH('Score Dashboard'!$B$1,_coefficients_!$A$7:$A$9,0))</f>
        <v>0.1402448012013747</v>
      </c>
      <c r="G279">
        <f>(_raw_predictions_!G279*(1-_raw_predictions_!$M279*'Score Dashboard'!$B$2) + 'Score Dashboard'!$B$2*_raw_predictions_!$M279*_coefficients_!G$12- _coefficients_!G$2)/INDEX(_coefficients_!G$7:G$9,MATCH('Score Dashboard'!$B$1,_coefficients_!$A$7:$A$9,0))</f>
        <v>-0.83793167916593025</v>
      </c>
      <c r="H279">
        <f>(_coefficients_!H$2 - _raw_predictions_!H279*(1-_raw_predictions_!$M279*'Score Dashboard'!$B$2) - _raw_predictions_!$M279*'Score Dashboard'!$B$2*_coefficients_!H$12)/INDEX(_coefficients_!H$7:H$9,MATCH('Score Dashboard'!$B$1,_coefficients_!$A$7:$A$9,0))</f>
        <v>0.12059661900486465</v>
      </c>
      <c r="I279">
        <f>(1-_raw_predictions_!$M279*'Score Dashboard'!$B$2) * _raw_predictions_!I279/_coefficients_!L$2 * (_raw_predictions_!J279-_coefficients_!I$2)/INDEX(_coefficients_!I$7:I$9,MATCH('Score Dashboard'!$B$1,_coefficients_!$A$7:$A$9,0))</f>
        <v>-0.15583659361245053</v>
      </c>
      <c r="J279">
        <f>(1-_raw_predictions_!$M279*'Score Dashboard'!$B$2) * _raw_predictions_!K279/_coefficients_!M$2 * (_raw_predictions_!L279-_coefficients_!J$2)/INDEX(_coefficients_!J$7:J$9,MATCH('Score Dashboard'!$B$1,_coefficients_!$A$7:$A$9,0))</f>
        <v>0.84338479583949466</v>
      </c>
      <c r="K279">
        <f t="shared" si="4"/>
        <v>0.1629764787932908</v>
      </c>
    </row>
    <row r="280" spans="1:11">
      <c r="A280" t="str">
        <f>_raw_predictions_!A280</f>
        <v>Dean Wade</v>
      </c>
      <c r="B280">
        <f>(_raw_predictions_!B280*(1-_raw_predictions_!$M280*'Score Dashboard'!$B$2) + 'Score Dashboard'!$B$2*_raw_predictions_!$M280*_coefficients_!B$12- _coefficients_!B$2)/INDEX(_coefficients_!B$7:B$9,MATCH('Score Dashboard'!$B$1,_coefficients_!$A$7:$A$9,0))</f>
        <v>-0.99370626828313247</v>
      </c>
      <c r="C280">
        <f>(_raw_predictions_!C280*(1-_raw_predictions_!$M280*'Score Dashboard'!$B$2) + 'Score Dashboard'!$B$2*_raw_predictions_!$M280*_coefficients_!C$12- _coefficients_!C$2)/INDEX(_coefficients_!C$7:C$9,MATCH('Score Dashboard'!$B$1,_coefficients_!$A$7:$A$9,0))</f>
        <v>-0.59658126765440733</v>
      </c>
      <c r="D280">
        <f>(_raw_predictions_!D280*(1-_raw_predictions_!$M280*'Score Dashboard'!$B$2) + 'Score Dashboard'!$B$2*_raw_predictions_!$M280*_coefficients_!D$12- _coefficients_!D$2)/INDEX(_coefficients_!D$7:D$9,MATCH('Score Dashboard'!$B$1,_coefficients_!$A$7:$A$9,0))</f>
        <v>-0.82312896672496516</v>
      </c>
      <c r="E280">
        <f>(_raw_predictions_!E280*(1-_raw_predictions_!$M280*'Score Dashboard'!$B$2) + 'Score Dashboard'!$B$2*_raw_predictions_!$M280*_coefficients_!E$12- _coefficients_!E$2)/INDEX(_coefficients_!E$7:E$9,MATCH('Score Dashboard'!$B$1,_coefficients_!$A$7:$A$9,0))</f>
        <v>-0.48842308270853896</v>
      </c>
      <c r="F280">
        <f>(_raw_predictions_!F280*(1-_raw_predictions_!$M280*'Score Dashboard'!$B$2) + 'Score Dashboard'!$B$2*_raw_predictions_!$M280*_coefficients_!F$12- _coefficients_!F$2)/INDEX(_coefficients_!F$7:F$9,MATCH('Score Dashboard'!$B$1,_coefficients_!$A$7:$A$9,0))</f>
        <v>-0.37007097763127783</v>
      </c>
      <c r="G280">
        <f>(_raw_predictions_!G280*(1-_raw_predictions_!$M280*'Score Dashboard'!$B$2) + 'Score Dashboard'!$B$2*_raw_predictions_!$M280*_coefficients_!G$12- _coefficients_!G$2)/INDEX(_coefficients_!G$7:G$9,MATCH('Score Dashboard'!$B$1,_coefficients_!$A$7:$A$9,0))</f>
        <v>-0.41464383930074927</v>
      </c>
      <c r="H280">
        <f>(_coefficients_!H$2 - _raw_predictions_!H280*(1-_raw_predictions_!$M280*'Score Dashboard'!$B$2) - _raw_predictions_!$M280*'Score Dashboard'!$B$2*_coefficients_!H$12)/INDEX(_coefficients_!H$7:H$9,MATCH('Score Dashboard'!$B$1,_coefficients_!$A$7:$A$9,0))</f>
        <v>0.90129782472253461</v>
      </c>
      <c r="I280">
        <f>(1-_raw_predictions_!$M280*'Score Dashboard'!$B$2) * _raw_predictions_!I280/_coefficients_!L$2 * (_raw_predictions_!J280-_coefficients_!I$2)/INDEX(_coefficients_!I$7:I$9,MATCH('Score Dashboard'!$B$1,_coefficients_!$A$7:$A$9,0))</f>
        <v>-3.35231333998601E-2</v>
      </c>
      <c r="J280">
        <f>(1-_raw_predictions_!$M280*'Score Dashboard'!$B$2) * _raw_predictions_!K280/_coefficients_!M$2 * (_raw_predictions_!L280-_coefficients_!J$2)/INDEX(_coefficients_!J$7:J$9,MATCH('Score Dashboard'!$B$1,_coefficients_!$A$7:$A$9,0))</f>
        <v>-0.10609877084032616</v>
      </c>
      <c r="K280">
        <f t="shared" si="4"/>
        <v>-2.9248784818207225</v>
      </c>
    </row>
    <row r="281" spans="1:11">
      <c r="A281" t="str">
        <f>_raw_predictions_!A281</f>
        <v>DeMar DeRozan</v>
      </c>
      <c r="B281">
        <f>(_raw_predictions_!B281*(1-_raw_predictions_!$M281*'Score Dashboard'!$B$2) + 'Score Dashboard'!$B$2*_raw_predictions_!$M281*_coefficients_!B$12- _coefficients_!B$2)/INDEX(_coefficients_!B$7:B$9,MATCH('Score Dashboard'!$B$1,_coefficients_!$A$7:$A$9,0))</f>
        <v>0.71824206059530193</v>
      </c>
      <c r="C281">
        <f>(_raw_predictions_!C281*(1-_raw_predictions_!$M281*'Score Dashboard'!$B$2) + 'Score Dashboard'!$B$2*_raw_predictions_!$M281*_coefficients_!C$12- _coefficients_!C$2)/INDEX(_coefficients_!C$7:C$9,MATCH('Score Dashboard'!$B$1,_coefficients_!$A$7:$A$9,0))</f>
        <v>-0.20243924144512759</v>
      </c>
      <c r="D281">
        <f>(_raw_predictions_!D281*(1-_raw_predictions_!$M281*'Score Dashboard'!$B$2) + 'Score Dashboard'!$B$2*_raw_predictions_!$M281*_coefficients_!D$12- _coefficients_!D$2)/INDEX(_coefficients_!D$7:D$9,MATCH('Score Dashboard'!$B$1,_coefficients_!$A$7:$A$9,0))</f>
        <v>0.41794762957464565</v>
      </c>
      <c r="E281">
        <f>(_raw_predictions_!E281*(1-_raw_predictions_!$M281*'Score Dashboard'!$B$2) + 'Score Dashboard'!$B$2*_raw_predictions_!$M281*_coefficients_!E$12- _coefficients_!E$2)/INDEX(_coefficients_!E$7:E$9,MATCH('Score Dashboard'!$B$1,_coefficients_!$A$7:$A$9,0))</f>
        <v>0.15521391449753305</v>
      </c>
      <c r="F281">
        <f>(_raw_predictions_!F281*(1-_raw_predictions_!$M281*'Score Dashboard'!$B$2) + 'Score Dashboard'!$B$2*_raw_predictions_!$M281*_coefficients_!F$12- _coefficients_!F$2)/INDEX(_coefficients_!F$7:F$9,MATCH('Score Dashboard'!$B$1,_coefficients_!$A$7:$A$9,0))</f>
        <v>-0.25370764216659397</v>
      </c>
      <c r="G281">
        <f>(_raw_predictions_!G281*(1-_raw_predictions_!$M281*'Score Dashboard'!$B$2) + 'Score Dashboard'!$B$2*_raw_predictions_!$M281*_coefficients_!G$12- _coefficients_!G$2)/INDEX(_coefficients_!G$7:G$9,MATCH('Score Dashboard'!$B$1,_coefficients_!$A$7:$A$9,0))</f>
        <v>-0.66175671938991654</v>
      </c>
      <c r="H281">
        <f>(_coefficients_!H$2 - _raw_predictions_!H281*(1-_raw_predictions_!$M281*'Score Dashboard'!$B$2) - _raw_predictions_!$M281*'Score Dashboard'!$B$2*_coefficients_!H$12)/INDEX(_coefficients_!H$7:H$9,MATCH('Score Dashboard'!$B$1,_coefficients_!$A$7:$A$9,0))</f>
        <v>-0.29096834140152805</v>
      </c>
      <c r="I281">
        <f>(1-_raw_predictions_!$M281*'Score Dashboard'!$B$2) * _raw_predictions_!I281/_coefficients_!L$2 * (_raw_predictions_!J281-_coefficients_!I$2)/INDEX(_coefficients_!I$7:I$9,MATCH('Score Dashboard'!$B$1,_coefficients_!$A$7:$A$9,0))</f>
        <v>0.7333018444254924</v>
      </c>
      <c r="J281">
        <f>(1-_raw_predictions_!$M281*'Score Dashboard'!$B$2) * _raw_predictions_!K281/_coefficients_!M$2 * (_raw_predictions_!L281-_coefficients_!J$2)/INDEX(_coefficients_!J$7:J$9,MATCH('Score Dashboard'!$B$1,_coefficients_!$A$7:$A$9,0))</f>
        <v>0.18130972466403877</v>
      </c>
      <c r="K281">
        <f t="shared" si="4"/>
        <v>0.79714322935384563</v>
      </c>
    </row>
    <row r="282" spans="1:11">
      <c r="A282" t="str">
        <f>_raw_predictions_!A282</f>
        <v>DeAndre Jordan</v>
      </c>
      <c r="B282">
        <f>(_raw_predictions_!B282*(1-_raw_predictions_!$M282*'Score Dashboard'!$B$2) + 'Score Dashboard'!$B$2*_raw_predictions_!$M282*_coefficients_!B$12- _coefficients_!B$2)/INDEX(_coefficients_!B$7:B$9,MATCH('Score Dashboard'!$B$1,_coefficients_!$A$7:$A$9,0))</f>
        <v>-1.0127570989876784</v>
      </c>
      <c r="C282">
        <f>(_raw_predictions_!C282*(1-_raw_predictions_!$M282*'Score Dashboard'!$B$2) + 'Score Dashboard'!$B$2*_raw_predictions_!$M282*_coefficients_!C$12- _coefficients_!C$2)/INDEX(_coefficients_!C$7:C$9,MATCH('Score Dashboard'!$B$1,_coefficients_!$A$7:$A$9,0))</f>
        <v>-0.61285909758699642</v>
      </c>
      <c r="D282">
        <f>(_raw_predictions_!D282*(1-_raw_predictions_!$M282*'Score Dashboard'!$B$2) + 'Score Dashboard'!$B$2*_raw_predictions_!$M282*_coefficients_!D$12- _coefficients_!D$2)/INDEX(_coefficients_!D$7:D$9,MATCH('Score Dashboard'!$B$1,_coefficients_!$A$7:$A$9,0))</f>
        <v>-0.81230321431309305</v>
      </c>
      <c r="E282">
        <f>(_raw_predictions_!E282*(1-_raw_predictions_!$M282*'Score Dashboard'!$B$2) + 'Score Dashboard'!$B$2*_raw_predictions_!$M282*_coefficients_!E$12- _coefficients_!E$2)/INDEX(_coefficients_!E$7:E$9,MATCH('Score Dashboard'!$B$1,_coefficients_!$A$7:$A$9,0))</f>
        <v>-0.69818768761432781</v>
      </c>
      <c r="F282">
        <f>(_raw_predictions_!F282*(1-_raw_predictions_!$M282*'Score Dashboard'!$B$2) + 'Score Dashboard'!$B$2*_raw_predictions_!$M282*_coefficients_!F$12- _coefficients_!F$2)/INDEX(_coefficients_!F$7:F$9,MATCH('Score Dashboard'!$B$1,_coefficients_!$A$7:$A$9,0))</f>
        <v>-0.34260314271212999</v>
      </c>
      <c r="G282">
        <f>(_raw_predictions_!G282*(1-_raw_predictions_!$M282*'Score Dashboard'!$B$2) + 'Score Dashboard'!$B$2*_raw_predictions_!$M282*_coefficients_!G$12- _coefficients_!G$2)/INDEX(_coefficients_!G$7:G$9,MATCH('Score Dashboard'!$B$1,_coefficients_!$A$7:$A$9,0))</f>
        <v>-0.78110248597377219</v>
      </c>
      <c r="H282">
        <f>(_coefficients_!H$2 - _raw_predictions_!H282*(1-_raw_predictions_!$M282*'Score Dashboard'!$B$2) - _raw_predictions_!$M282*'Score Dashboard'!$B$2*_coefficients_!H$12)/INDEX(_coefficients_!H$7:H$9,MATCH('Score Dashboard'!$B$1,_coefficients_!$A$7:$A$9,0))</f>
        <v>0.67464146684829618</v>
      </c>
      <c r="I282">
        <f>(1-_raw_predictions_!$M282*'Score Dashboard'!$B$2) * _raw_predictions_!I282/_coefficients_!L$2 * (_raw_predictions_!J282-_coefficients_!I$2)/INDEX(_coefficients_!I$7:I$9,MATCH('Score Dashboard'!$B$1,_coefficients_!$A$7:$A$9,0))</f>
        <v>-0.14302548356181516</v>
      </c>
      <c r="J282">
        <f>(1-_raw_predictions_!$M282*'Score Dashboard'!$B$2) * _raw_predictions_!K282/_coefficients_!M$2 * (_raw_predictions_!L282-_coefficients_!J$2)/INDEX(_coefficients_!J$7:J$9,MATCH('Score Dashboard'!$B$1,_coefficients_!$A$7:$A$9,0))</f>
        <v>0.111177514135293</v>
      </c>
      <c r="K282">
        <f t="shared" si="4"/>
        <v>-3.6170192297662238</v>
      </c>
    </row>
    <row r="283" spans="1:11">
      <c r="A283" t="str">
        <f>_raw_predictions_!A283</f>
        <v>De'Anthony Melton</v>
      </c>
      <c r="B283">
        <f>(_raw_predictions_!B283*(1-_raw_predictions_!$M283*'Score Dashboard'!$B$2) + 'Score Dashboard'!$B$2*_raw_predictions_!$M283*_coefficients_!B$12- _coefficients_!B$2)/INDEX(_coefficients_!B$7:B$9,MATCH('Score Dashboard'!$B$1,_coefficients_!$A$7:$A$9,0))</f>
        <v>-0.48395338608280497</v>
      </c>
      <c r="C283">
        <f>(_raw_predictions_!C283*(1-_raw_predictions_!$M283*'Score Dashboard'!$B$2) + 'Score Dashboard'!$B$2*_raw_predictions_!$M283*_coefficients_!C$12- _coefficients_!C$2)/INDEX(_coefficients_!C$7:C$9,MATCH('Score Dashboard'!$B$1,_coefficients_!$A$7:$A$9,0))</f>
        <v>-0.3193660420028358</v>
      </c>
      <c r="D283">
        <f>(_raw_predictions_!D283*(1-_raw_predictions_!$M283*'Score Dashboard'!$B$2) + 'Score Dashboard'!$B$2*_raw_predictions_!$M283*_coefficients_!D$12- _coefficients_!D$2)/INDEX(_coefficients_!D$7:D$9,MATCH('Score Dashboard'!$B$1,_coefficients_!$A$7:$A$9,0))</f>
        <v>-0.24050407426682716</v>
      </c>
      <c r="E283">
        <f>(_raw_predictions_!E283*(1-_raw_predictions_!$M283*'Score Dashboard'!$B$2) + 'Score Dashboard'!$B$2*_raw_predictions_!$M283*_coefficients_!E$12- _coefficients_!E$2)/INDEX(_coefficients_!E$7:E$9,MATCH('Score Dashboard'!$B$1,_coefficients_!$A$7:$A$9,0))</f>
        <v>0.83749819136025161</v>
      </c>
      <c r="F283">
        <f>(_raw_predictions_!F283*(1-_raw_predictions_!$M283*'Score Dashboard'!$B$2) + 'Score Dashboard'!$B$2*_raw_predictions_!$M283*_coefficients_!F$12- _coefficients_!F$2)/INDEX(_coefficients_!F$7:F$9,MATCH('Score Dashboard'!$B$1,_coefficients_!$A$7:$A$9,0))</f>
        <v>-0.14749050027249724</v>
      </c>
      <c r="G283">
        <f>(_raw_predictions_!G283*(1-_raw_predictions_!$M283*'Score Dashboard'!$B$2) + 'Score Dashboard'!$B$2*_raw_predictions_!$M283*_coefficients_!G$12- _coefficients_!G$2)/INDEX(_coefficients_!G$7:G$9,MATCH('Score Dashboard'!$B$1,_coefficients_!$A$7:$A$9,0))</f>
        <v>0.3126584330862473</v>
      </c>
      <c r="H283">
        <f>(_coefficients_!H$2 - _raw_predictions_!H283*(1-_raw_predictions_!$M283*'Score Dashboard'!$B$2) - _raw_predictions_!$M283*'Score Dashboard'!$B$2*_coefficients_!H$12)/INDEX(_coefficients_!H$7:H$9,MATCH('Score Dashboard'!$B$1,_coefficients_!$A$7:$A$9,0))</f>
        <v>0.30132580215250881</v>
      </c>
      <c r="I283">
        <f>(1-_raw_predictions_!$M283*'Score Dashboard'!$B$2) * _raw_predictions_!I283/_coefficients_!L$2 * (_raw_predictions_!J283-_coefficients_!I$2)/INDEX(_coefficients_!I$7:I$9,MATCH('Score Dashboard'!$B$1,_coefficients_!$A$7:$A$9,0))</f>
        <v>-2.7917697459842464E-2</v>
      </c>
      <c r="J283">
        <f>(1-_raw_predictions_!$M283*'Score Dashboard'!$B$2) * _raw_predictions_!K283/_coefficients_!M$2 * (_raw_predictions_!L283-_coefficients_!J$2)/INDEX(_coefficients_!J$7:J$9,MATCH('Score Dashboard'!$B$1,_coefficients_!$A$7:$A$9,0))</f>
        <v>-0.43600661318918199</v>
      </c>
      <c r="K283">
        <f t="shared" si="4"/>
        <v>-0.20375588667498196</v>
      </c>
    </row>
    <row r="284" spans="1:11">
      <c r="A284" t="str">
        <f>_raw_predictions_!A284</f>
        <v>De'Andre Hunter</v>
      </c>
      <c r="B284">
        <f>(_raw_predictions_!B284*(1-_raw_predictions_!$M284*'Score Dashboard'!$B$2) + 'Score Dashboard'!$B$2*_raw_predictions_!$M284*_coefficients_!B$12- _coefficients_!B$2)/INDEX(_coefficients_!B$7:B$9,MATCH('Score Dashboard'!$B$1,_coefficients_!$A$7:$A$9,0))</f>
        <v>-0.11545605171731445</v>
      </c>
      <c r="C284">
        <f>(_raw_predictions_!C284*(1-_raw_predictions_!$M284*'Score Dashboard'!$B$2) + 'Score Dashboard'!$B$2*_raw_predictions_!$M284*_coefficients_!C$12- _coefficients_!C$2)/INDEX(_coefficients_!C$7:C$9,MATCH('Score Dashboard'!$B$1,_coefficients_!$A$7:$A$9,0))</f>
        <v>-0.36720602558471205</v>
      </c>
      <c r="D284">
        <f>(_raw_predictions_!D284*(1-_raw_predictions_!$M284*'Score Dashboard'!$B$2) + 'Score Dashboard'!$B$2*_raw_predictions_!$M284*_coefficients_!D$12- _coefficients_!D$2)/INDEX(_coefficients_!D$7:D$9,MATCH('Score Dashboard'!$B$1,_coefficients_!$A$7:$A$9,0))</f>
        <v>-0.63270060935087868</v>
      </c>
      <c r="E284">
        <f>(_raw_predictions_!E284*(1-_raw_predictions_!$M284*'Score Dashboard'!$B$2) + 'Score Dashboard'!$B$2*_raw_predictions_!$M284*_coefficients_!E$12- _coefficients_!E$2)/INDEX(_coefficients_!E$7:E$9,MATCH('Score Dashboard'!$B$1,_coefficients_!$A$7:$A$9,0))</f>
        <v>-0.35502653472583079</v>
      </c>
      <c r="F284">
        <f>(_raw_predictions_!F284*(1-_raw_predictions_!$M284*'Score Dashboard'!$B$2) + 'Score Dashboard'!$B$2*_raw_predictions_!$M284*_coefficients_!F$12- _coefficients_!F$2)/INDEX(_coefficients_!F$7:F$9,MATCH('Score Dashboard'!$B$1,_coefficients_!$A$7:$A$9,0))</f>
        <v>-0.37643115862061532</v>
      </c>
      <c r="G284">
        <f>(_raw_predictions_!G284*(1-_raw_predictions_!$M284*'Score Dashboard'!$B$2) + 'Score Dashboard'!$B$2*_raw_predictions_!$M284*_coefficients_!G$12- _coefficients_!G$2)/INDEX(_coefficients_!G$7:G$9,MATCH('Score Dashboard'!$B$1,_coefficients_!$A$7:$A$9,0))</f>
        <v>-9.3845567213587944E-2</v>
      </c>
      <c r="H284">
        <f>(_coefficients_!H$2 - _raw_predictions_!H284*(1-_raw_predictions_!$M284*'Score Dashboard'!$B$2) - _raw_predictions_!$M284*'Score Dashboard'!$B$2*_coefficients_!H$12)/INDEX(_coefficients_!H$7:H$9,MATCH('Score Dashboard'!$B$1,_coefficients_!$A$7:$A$9,0))</f>
        <v>0.43104992874463927</v>
      </c>
      <c r="I284">
        <f>(1-_raw_predictions_!$M284*'Score Dashboard'!$B$2) * _raw_predictions_!I284/_coefficients_!L$2 * (_raw_predictions_!J284-_coefficients_!I$2)/INDEX(_coefficients_!I$7:I$9,MATCH('Score Dashboard'!$B$1,_coefficients_!$A$7:$A$9,0))</f>
        <v>5.3128720498858042E-2</v>
      </c>
      <c r="J284">
        <f>(1-_raw_predictions_!$M284*'Score Dashboard'!$B$2) * _raw_predictions_!K284/_coefficients_!M$2 * (_raw_predictions_!L284-_coefficients_!J$2)/INDEX(_coefficients_!J$7:J$9,MATCH('Score Dashboard'!$B$1,_coefficients_!$A$7:$A$9,0))</f>
        <v>-0.29215969051732038</v>
      </c>
      <c r="K284">
        <f t="shared" si="4"/>
        <v>-1.7486469884867626</v>
      </c>
    </row>
    <row r="285" spans="1:11">
      <c r="A285" t="str">
        <f>_raw_predictions_!A285</f>
        <v>De'Aaron Fox</v>
      </c>
      <c r="B285">
        <f>(_raw_predictions_!B285*(1-_raw_predictions_!$M285*'Score Dashboard'!$B$2) + 'Score Dashboard'!$B$2*_raw_predictions_!$M285*_coefficients_!B$12- _coefficients_!B$2)/INDEX(_coefficients_!B$7:B$9,MATCH('Score Dashboard'!$B$1,_coefficients_!$A$7:$A$9,0))</f>
        <v>0.84471013337281708</v>
      </c>
      <c r="C285">
        <f>(_raw_predictions_!C285*(1-_raw_predictions_!$M285*'Score Dashboard'!$B$2) + 'Score Dashboard'!$B$2*_raw_predictions_!$M285*_coefficients_!C$12- _coefficients_!C$2)/INDEX(_coefficients_!C$7:C$9,MATCH('Score Dashboard'!$B$1,_coefficients_!$A$7:$A$9,0))</f>
        <v>-0.30610499419009429</v>
      </c>
      <c r="D285">
        <f>(_raw_predictions_!D285*(1-_raw_predictions_!$M285*'Score Dashboard'!$B$2) + 'Score Dashboard'!$B$2*_raw_predictions_!$M285*_coefficients_!D$12- _coefficients_!D$2)/INDEX(_coefficients_!D$7:D$9,MATCH('Score Dashboard'!$B$1,_coefficients_!$A$7:$A$9,0))</f>
        <v>0.88256254957717495</v>
      </c>
      <c r="E285">
        <f>(_raw_predictions_!E285*(1-_raw_predictions_!$M285*'Score Dashboard'!$B$2) + 'Score Dashboard'!$B$2*_raw_predictions_!$M285*_coefficients_!E$12- _coefficients_!E$2)/INDEX(_coefficients_!E$7:E$9,MATCH('Score Dashboard'!$B$1,_coefficients_!$A$7:$A$9,0))</f>
        <v>0.24858419228903589</v>
      </c>
      <c r="F285">
        <f>(_raw_predictions_!F285*(1-_raw_predictions_!$M285*'Score Dashboard'!$B$2) + 'Score Dashboard'!$B$2*_raw_predictions_!$M285*_coefficients_!F$12- _coefficients_!F$2)/INDEX(_coefficients_!F$7:F$9,MATCH('Score Dashboard'!$B$1,_coefficients_!$A$7:$A$9,0))</f>
        <v>-0.38044110686118754</v>
      </c>
      <c r="G285">
        <f>(_raw_predictions_!G285*(1-_raw_predictions_!$M285*'Score Dashboard'!$B$2) + 'Score Dashboard'!$B$2*_raw_predictions_!$M285*_coefficients_!G$12- _coefficients_!G$2)/INDEX(_coefficients_!G$7:G$9,MATCH('Score Dashboard'!$B$1,_coefficients_!$A$7:$A$9,0))</f>
        <v>-1.0667226352456972E-2</v>
      </c>
      <c r="H285">
        <f>(_coefficients_!H$2 - _raw_predictions_!H285*(1-_raw_predictions_!$M285*'Score Dashboard'!$B$2) - _raw_predictions_!$M285*'Score Dashboard'!$B$2*_coefficients_!H$12)/INDEX(_coefficients_!H$7:H$9,MATCH('Score Dashboard'!$B$1,_coefficients_!$A$7:$A$9,0))</f>
        <v>-0.58185780774378659</v>
      </c>
      <c r="I285">
        <f>(1-_raw_predictions_!$M285*'Score Dashboard'!$B$2) * _raw_predictions_!I285/_coefficients_!L$2 * (_raw_predictions_!J285-_coefficients_!I$2)/INDEX(_coefficients_!I$7:I$9,MATCH('Score Dashboard'!$B$1,_coefficients_!$A$7:$A$9,0))</f>
        <v>-0.29759568455496033</v>
      </c>
      <c r="J285">
        <f>(1-_raw_predictions_!$M285*'Score Dashboard'!$B$2) * _raw_predictions_!K285/_coefficients_!M$2 * (_raw_predictions_!L285-_coefficients_!J$2)/INDEX(_coefficients_!J$7:J$9,MATCH('Score Dashboard'!$B$1,_coefficients_!$A$7:$A$9,0))</f>
        <v>2.197935036685961E-2</v>
      </c>
      <c r="K285">
        <f t="shared" si="4"/>
        <v>0.42116940590340179</v>
      </c>
    </row>
    <row r="286" spans="1:11">
      <c r="A286" t="str">
        <f>_raw_predictions_!A286</f>
        <v>Day'Ron Sharpe</v>
      </c>
      <c r="B286">
        <f>(_raw_predictions_!B286*(1-_raw_predictions_!$M286*'Score Dashboard'!$B$2) + 'Score Dashboard'!$B$2*_raw_predictions_!$M286*_coefficients_!B$12- _coefficients_!B$2)/INDEX(_coefficients_!B$7:B$9,MATCH('Score Dashboard'!$B$1,_coefficients_!$A$7:$A$9,0))</f>
        <v>-0.91998868252725863</v>
      </c>
      <c r="C286">
        <f>(_raw_predictions_!C286*(1-_raw_predictions_!$M286*'Score Dashboard'!$B$2) + 'Score Dashboard'!$B$2*_raw_predictions_!$M286*_coefficients_!C$12- _coefficients_!C$2)/INDEX(_coefficients_!C$7:C$9,MATCH('Score Dashboard'!$B$1,_coefficients_!$A$7:$A$9,0))</f>
        <v>-0.44828594737049882</v>
      </c>
      <c r="D286">
        <f>(_raw_predictions_!D286*(1-_raw_predictions_!$M286*'Score Dashboard'!$B$2) + 'Score Dashboard'!$B$2*_raw_predictions_!$M286*_coefficients_!D$12- _coefficients_!D$2)/INDEX(_coefficients_!D$7:D$9,MATCH('Score Dashboard'!$B$1,_coefficients_!$A$7:$A$9,0))</f>
        <v>-0.88525064146874533</v>
      </c>
      <c r="E286">
        <f>(_raw_predictions_!E286*(1-_raw_predictions_!$M286*'Score Dashboard'!$B$2) + 'Score Dashboard'!$B$2*_raw_predictions_!$M286*_coefficients_!E$12- _coefficients_!E$2)/INDEX(_coefficients_!E$7:E$9,MATCH('Score Dashboard'!$B$1,_coefficients_!$A$7:$A$9,0))</f>
        <v>-0.7160127648426311</v>
      </c>
      <c r="F286">
        <f>(_raw_predictions_!F286*(1-_raw_predictions_!$M286*'Score Dashboard'!$B$2) + 'Score Dashboard'!$B$2*_raw_predictions_!$M286*_coefficients_!F$12- _coefficients_!F$2)/INDEX(_coefficients_!F$7:F$9,MATCH('Score Dashboard'!$B$1,_coefficients_!$A$7:$A$9,0))</f>
        <v>-0.11654894175540274</v>
      </c>
      <c r="G286">
        <f>(_raw_predictions_!G286*(1-_raw_predictions_!$M286*'Score Dashboard'!$B$2) + 'Score Dashboard'!$B$2*_raw_predictions_!$M286*_coefficients_!G$12- _coefficients_!G$2)/INDEX(_coefficients_!G$7:G$9,MATCH('Score Dashboard'!$B$1,_coefficients_!$A$7:$A$9,0))</f>
        <v>-0.87211608661756801</v>
      </c>
      <c r="H286">
        <f>(_coefficients_!H$2 - _raw_predictions_!H286*(1-_raw_predictions_!$M286*'Score Dashboard'!$B$2) - _raw_predictions_!$M286*'Score Dashboard'!$B$2*_coefficients_!H$12)/INDEX(_coefficients_!H$7:H$9,MATCH('Score Dashboard'!$B$1,_coefficients_!$A$7:$A$9,0))</f>
        <v>0.6550223472676151</v>
      </c>
      <c r="I286">
        <f>(1-_raw_predictions_!$M286*'Score Dashboard'!$B$2) * _raw_predictions_!I286/_coefficients_!L$2 * (_raw_predictions_!J286-_coefficients_!I$2)/INDEX(_coefficients_!I$7:I$9,MATCH('Score Dashboard'!$B$1,_coefficients_!$A$7:$A$9,0))</f>
        <v>-0.2714029698561693</v>
      </c>
      <c r="J286">
        <f>(1-_raw_predictions_!$M286*'Score Dashboard'!$B$2) * _raw_predictions_!K286/_coefficients_!M$2 * (_raw_predictions_!L286-_coefficients_!J$2)/INDEX(_coefficients_!J$7:J$9,MATCH('Score Dashboard'!$B$1,_coefficients_!$A$7:$A$9,0))</f>
        <v>0.19821031758763161</v>
      </c>
      <c r="K286">
        <f t="shared" si="4"/>
        <v>-3.3763733695830274</v>
      </c>
    </row>
    <row r="287" spans="1:11">
      <c r="A287" t="str">
        <f>_raw_predictions_!A287</f>
        <v>Davon Reed</v>
      </c>
      <c r="B287">
        <f>(_raw_predictions_!B287*(1-_raw_predictions_!$M287*'Score Dashboard'!$B$2) + 'Score Dashboard'!$B$2*_raw_predictions_!$M287*_coefficients_!B$12- _coefficients_!B$2)/INDEX(_coefficients_!B$7:B$9,MATCH('Score Dashboard'!$B$1,_coefficients_!$A$7:$A$9,0))</f>
        <v>-0.92232956324762871</v>
      </c>
      <c r="C287">
        <f>(_raw_predictions_!C287*(1-_raw_predictions_!$M287*'Score Dashboard'!$B$2) + 'Score Dashboard'!$B$2*_raw_predictions_!$M287*_coefficients_!C$12- _coefficients_!C$2)/INDEX(_coefficients_!C$7:C$9,MATCH('Score Dashboard'!$B$1,_coefficients_!$A$7:$A$9,0))</f>
        <v>-0.81032320153389226</v>
      </c>
      <c r="D287">
        <f>(_raw_predictions_!D287*(1-_raw_predictions_!$M287*'Score Dashboard'!$B$2) + 'Score Dashboard'!$B$2*_raw_predictions_!$M287*_coefficients_!D$12- _coefficients_!D$2)/INDEX(_coefficients_!D$7:D$9,MATCH('Score Dashboard'!$B$1,_coefficients_!$A$7:$A$9,0))</f>
        <v>-0.73876284147235738</v>
      </c>
      <c r="E287">
        <f>(_raw_predictions_!E287*(1-_raw_predictions_!$M287*'Score Dashboard'!$B$2) + 'Score Dashboard'!$B$2*_raw_predictions_!$M287*_coefficients_!E$12- _coefficients_!E$2)/INDEX(_coefficients_!E$7:E$9,MATCH('Score Dashboard'!$B$1,_coefficients_!$A$7:$A$9,0))</f>
        <v>-0.5070882442326563</v>
      </c>
      <c r="F287">
        <f>(_raw_predictions_!F287*(1-_raw_predictions_!$M287*'Score Dashboard'!$B$2) + 'Score Dashboard'!$B$2*_raw_predictions_!$M287*_coefficients_!F$12- _coefficients_!F$2)/INDEX(_coefficients_!F$7:F$9,MATCH('Score Dashboard'!$B$1,_coefficients_!$A$7:$A$9,0))</f>
        <v>-0.48087186918017738</v>
      </c>
      <c r="G287">
        <f>(_raw_predictions_!G287*(1-_raw_predictions_!$M287*'Score Dashboard'!$B$2) + 'Score Dashboard'!$B$2*_raw_predictions_!$M287*_coefficients_!G$12- _coefficients_!G$2)/INDEX(_coefficients_!G$7:G$9,MATCH('Score Dashboard'!$B$1,_coefficients_!$A$7:$A$9,0))</f>
        <v>-0.47000381150681547</v>
      </c>
      <c r="H287">
        <f>(_coefficients_!H$2 - _raw_predictions_!H287*(1-_raw_predictions_!$M287*'Score Dashboard'!$B$2) - _raw_predictions_!$M287*'Score Dashboard'!$B$2*_coefficients_!H$12)/INDEX(_coefficients_!H$7:H$9,MATCH('Score Dashboard'!$B$1,_coefficients_!$A$7:$A$9,0))</f>
        <v>0.77032091406130876</v>
      </c>
      <c r="I287">
        <f>(1-_raw_predictions_!$M287*'Score Dashboard'!$B$2) * _raw_predictions_!I287/_coefficients_!L$2 * (_raw_predictions_!J287-_coefficients_!I$2)/INDEX(_coefficients_!I$7:I$9,MATCH('Score Dashboard'!$B$1,_coefficients_!$A$7:$A$9,0))</f>
        <v>-2.7288221118035111E-2</v>
      </c>
      <c r="J287">
        <f>(1-_raw_predictions_!$M287*'Score Dashboard'!$B$2) * _raw_predictions_!K287/_coefficients_!M$2 * (_raw_predictions_!L287-_coefficients_!J$2)/INDEX(_coefficients_!J$7:J$9,MATCH('Score Dashboard'!$B$1,_coefficients_!$A$7:$A$9,0))</f>
        <v>-7.5056175849621737E-2</v>
      </c>
      <c r="K287">
        <f t="shared" si="4"/>
        <v>-3.2614030140798751</v>
      </c>
    </row>
    <row r="288" spans="1:11">
      <c r="A288" t="str">
        <f>_raw_predictions_!A288</f>
        <v>Davis Bertans</v>
      </c>
      <c r="B288">
        <f>(_raw_predictions_!B288*(1-_raw_predictions_!$M288*'Score Dashboard'!$B$2) + 'Score Dashboard'!$B$2*_raw_predictions_!$M288*_coefficients_!B$12- _coefficients_!B$2)/INDEX(_coefficients_!B$7:B$9,MATCH('Score Dashboard'!$B$1,_coefficients_!$A$7:$A$9,0))</f>
        <v>-1.0310094537186572</v>
      </c>
      <c r="C288">
        <f>(_raw_predictions_!C288*(1-_raw_predictions_!$M288*'Score Dashboard'!$B$2) + 'Score Dashboard'!$B$2*_raw_predictions_!$M288*_coefficients_!C$12- _coefficients_!C$2)/INDEX(_coefficients_!C$7:C$9,MATCH('Score Dashboard'!$B$1,_coefficients_!$A$7:$A$9,0))</f>
        <v>-0.8602051894479833</v>
      </c>
      <c r="D288">
        <f>(_raw_predictions_!D288*(1-_raw_predictions_!$M288*'Score Dashboard'!$B$2) + 'Score Dashboard'!$B$2*_raw_predictions_!$M288*_coefficients_!D$12- _coefficients_!D$2)/INDEX(_coefficients_!D$7:D$9,MATCH('Score Dashboard'!$B$1,_coefficients_!$A$7:$A$9,0))</f>
        <v>-0.88074145879106691</v>
      </c>
      <c r="E288">
        <f>(_raw_predictions_!E288*(1-_raw_predictions_!$M288*'Score Dashboard'!$B$2) + 'Score Dashboard'!$B$2*_raw_predictions_!$M288*_coefficients_!E$12- _coefficients_!E$2)/INDEX(_coefficients_!E$7:E$9,MATCH('Score Dashboard'!$B$1,_coefficients_!$A$7:$A$9,0))</f>
        <v>-0.78971302998715853</v>
      </c>
      <c r="F288">
        <f>(_raw_predictions_!F288*(1-_raw_predictions_!$M288*'Score Dashboard'!$B$2) + 'Score Dashboard'!$B$2*_raw_predictions_!$M288*_coefficients_!F$12- _coefficients_!F$2)/INDEX(_coefficients_!F$7:F$9,MATCH('Score Dashboard'!$B$1,_coefficients_!$A$7:$A$9,0))</f>
        <v>-0.5026973667242326</v>
      </c>
      <c r="G288">
        <f>(_raw_predictions_!G288*(1-_raw_predictions_!$M288*'Score Dashboard'!$B$2) + 'Score Dashboard'!$B$2*_raw_predictions_!$M288*_coefficients_!G$12- _coefficients_!G$2)/INDEX(_coefficients_!G$7:G$9,MATCH('Score Dashboard'!$B$1,_coefficients_!$A$7:$A$9,0))</f>
        <v>-0.11842120792058586</v>
      </c>
      <c r="H288">
        <f>(_coefficients_!H$2 - _raw_predictions_!H288*(1-_raw_predictions_!$M288*'Score Dashboard'!$B$2) - _raw_predictions_!$M288*'Score Dashboard'!$B$2*_coefficients_!H$12)/INDEX(_coefficients_!H$7:H$9,MATCH('Score Dashboard'!$B$1,_coefficients_!$A$7:$A$9,0))</f>
        <v>0.93256132724845342</v>
      </c>
      <c r="I288">
        <f>(1-_raw_predictions_!$M288*'Score Dashboard'!$B$2) * _raw_predictions_!I288/_coefficients_!L$2 * (_raw_predictions_!J288-_coefficients_!I$2)/INDEX(_coefficients_!I$7:I$9,MATCH('Score Dashboard'!$B$1,_coefficients_!$A$7:$A$9,0))</f>
        <v>1.4093100034951567E-2</v>
      </c>
      <c r="J288">
        <f>(1-_raw_predictions_!$M288*'Score Dashboard'!$B$2) * _raw_predictions_!K288/_coefficients_!M$2 * (_raw_predictions_!L288-_coefficients_!J$2)/INDEX(_coefficients_!J$7:J$9,MATCH('Score Dashboard'!$B$1,_coefficients_!$A$7:$A$9,0))</f>
        <v>-0.13371587337949561</v>
      </c>
      <c r="K288">
        <f t="shared" si="4"/>
        <v>-3.3698491526857755</v>
      </c>
    </row>
    <row r="289" spans="1:11">
      <c r="A289" t="str">
        <f>_raw_predictions_!A289</f>
        <v>Davion Mitchell</v>
      </c>
      <c r="B289">
        <f>(_raw_predictions_!B289*(1-_raw_predictions_!$M289*'Score Dashboard'!$B$2) + 'Score Dashboard'!$B$2*_raw_predictions_!$M289*_coefficients_!B$12- _coefficients_!B$2)/INDEX(_coefficients_!B$7:B$9,MATCH('Score Dashboard'!$B$1,_coefficients_!$A$7:$A$9,0))</f>
        <v>-0.64261992536151413</v>
      </c>
      <c r="C289">
        <f>(_raw_predictions_!C289*(1-_raw_predictions_!$M289*'Score Dashboard'!$B$2) + 'Score Dashboard'!$B$2*_raw_predictions_!$M289*_coefficients_!C$12- _coefficients_!C$2)/INDEX(_coefficients_!C$7:C$9,MATCH('Score Dashboard'!$B$1,_coefficients_!$A$7:$A$9,0))</f>
        <v>-0.8527718019296705</v>
      </c>
      <c r="D289">
        <f>(_raw_predictions_!D289*(1-_raw_predictions_!$M289*'Score Dashboard'!$B$2) + 'Score Dashboard'!$B$2*_raw_predictions_!$M289*_coefficients_!D$12- _coefficients_!D$2)/INDEX(_coefficients_!D$7:D$9,MATCH('Score Dashboard'!$B$1,_coefficients_!$A$7:$A$9,0))</f>
        <v>-0.14713730750007123</v>
      </c>
      <c r="E289">
        <f>(_raw_predictions_!E289*(1-_raw_predictions_!$M289*'Score Dashboard'!$B$2) + 'Score Dashboard'!$B$2*_raw_predictions_!$M289*_coefficients_!E$12- _coefficients_!E$2)/INDEX(_coefficients_!E$7:E$9,MATCH('Score Dashboard'!$B$1,_coefficients_!$A$7:$A$9,0))</f>
        <v>-0.26873507989640244</v>
      </c>
      <c r="F289">
        <f>(_raw_predictions_!F289*(1-_raw_predictions_!$M289*'Score Dashboard'!$B$2) + 'Score Dashboard'!$B$2*_raw_predictions_!$M289*_coefficients_!F$12- _coefficients_!F$2)/INDEX(_coefficients_!F$7:F$9,MATCH('Score Dashboard'!$B$1,_coefficients_!$A$7:$A$9,0))</f>
        <v>-0.46819711883761528</v>
      </c>
      <c r="G289">
        <f>(_raw_predictions_!G289*(1-_raw_predictions_!$M289*'Score Dashboard'!$B$2) + 'Score Dashboard'!$B$2*_raw_predictions_!$M289*_coefficients_!G$12- _coefficients_!G$2)/INDEX(_coefficients_!G$7:G$9,MATCH('Score Dashboard'!$B$1,_coefficients_!$A$7:$A$9,0))</f>
        <v>-0.31745691747690835</v>
      </c>
      <c r="H289">
        <f>(_coefficients_!H$2 - _raw_predictions_!H289*(1-_raw_predictions_!$M289*'Score Dashboard'!$B$2) - _raw_predictions_!$M289*'Score Dashboard'!$B$2*_coefficients_!H$12)/INDEX(_coefficients_!H$7:H$9,MATCH('Score Dashboard'!$B$1,_coefficients_!$A$7:$A$9,0))</f>
        <v>0.39319044629205419</v>
      </c>
      <c r="I289">
        <f>(1-_raw_predictions_!$M289*'Score Dashboard'!$B$2) * _raw_predictions_!I289/_coefficients_!L$2 * (_raw_predictions_!J289-_coefficients_!I$2)/INDEX(_coefficients_!I$7:I$9,MATCH('Score Dashboard'!$B$1,_coefficients_!$A$7:$A$9,0))</f>
        <v>7.5469335073646412E-3</v>
      </c>
      <c r="J289">
        <f>(1-_raw_predictions_!$M289*'Score Dashboard'!$B$2) * _raw_predictions_!K289/_coefficients_!M$2 * (_raw_predictions_!L289-_coefficients_!J$2)/INDEX(_coefficients_!J$7:J$9,MATCH('Score Dashboard'!$B$1,_coefficients_!$A$7:$A$9,0))</f>
        <v>-0.27587720550031108</v>
      </c>
      <c r="K289">
        <f t="shared" si="4"/>
        <v>-2.572057976703074</v>
      </c>
    </row>
    <row r="290" spans="1:11">
      <c r="A290" t="str">
        <f>_raw_predictions_!A290</f>
        <v>David Roddy</v>
      </c>
      <c r="B290">
        <f>(_raw_predictions_!B290*(1-_raw_predictions_!$M290*'Score Dashboard'!$B$2) + 'Score Dashboard'!$B$2*_raw_predictions_!$M290*_coefficients_!B$12- _coefficients_!B$2)/INDEX(_coefficients_!B$7:B$9,MATCH('Score Dashboard'!$B$1,_coefficients_!$A$7:$A$9,0))</f>
        <v>-0.69892507413257443</v>
      </c>
      <c r="C290">
        <f>(_raw_predictions_!C290*(1-_raw_predictions_!$M290*'Score Dashboard'!$B$2) + 'Score Dashboard'!$B$2*_raw_predictions_!$M290*_coefficients_!C$12- _coefficients_!C$2)/INDEX(_coefficients_!C$7:C$9,MATCH('Score Dashboard'!$B$1,_coefficients_!$A$7:$A$9,0))</f>
        <v>-0.52140130031865251</v>
      </c>
      <c r="D290">
        <f>(_raw_predictions_!D290*(1-_raw_predictions_!$M290*'Score Dashboard'!$B$2) + 'Score Dashboard'!$B$2*_raw_predictions_!$M290*_coefficients_!D$12- _coefficients_!D$2)/INDEX(_coefficients_!D$7:D$9,MATCH('Score Dashboard'!$B$1,_coefficients_!$A$7:$A$9,0))</f>
        <v>-0.78832175164903706</v>
      </c>
      <c r="E290">
        <f>(_raw_predictions_!E290*(1-_raw_predictions_!$M290*'Score Dashboard'!$B$2) + 'Score Dashboard'!$B$2*_raw_predictions_!$M290*_coefficients_!E$12- _coefficients_!E$2)/INDEX(_coefficients_!E$7:E$9,MATCH('Score Dashboard'!$B$1,_coefficients_!$A$7:$A$9,0))</f>
        <v>-0.47088792509753585</v>
      </c>
      <c r="F290">
        <f>(_raw_predictions_!F290*(1-_raw_predictions_!$M290*'Score Dashboard'!$B$2) + 'Score Dashboard'!$B$2*_raw_predictions_!$M290*_coefficients_!F$12- _coefficients_!F$2)/INDEX(_coefficients_!F$7:F$9,MATCH('Score Dashboard'!$B$1,_coefficients_!$A$7:$A$9,0))</f>
        <v>-0.38725436708802669</v>
      </c>
      <c r="G290">
        <f>(_raw_predictions_!G290*(1-_raw_predictions_!$M290*'Score Dashboard'!$B$2) + 'Score Dashboard'!$B$2*_raw_predictions_!$M290*_coefficients_!G$12- _coefficients_!G$2)/INDEX(_coefficients_!G$7:G$9,MATCH('Score Dashboard'!$B$1,_coefficients_!$A$7:$A$9,0))</f>
        <v>-0.43356223888923257</v>
      </c>
      <c r="H290">
        <f>(_coefficients_!H$2 - _raw_predictions_!H290*(1-_raw_predictions_!$M290*'Score Dashboard'!$B$2) - _raw_predictions_!$M290*'Score Dashboard'!$B$2*_coefficients_!H$12)/INDEX(_coefficients_!H$7:H$9,MATCH('Score Dashboard'!$B$1,_coefficients_!$A$7:$A$9,0))</f>
        <v>0.59761324277019023</v>
      </c>
      <c r="I290">
        <f>(1-_raw_predictions_!$M290*'Score Dashboard'!$B$2) * _raw_predictions_!I290/_coefficients_!L$2 * (_raw_predictions_!J290-_coefficients_!I$2)/INDEX(_coefficients_!I$7:I$9,MATCH('Score Dashboard'!$B$1,_coefficients_!$A$7:$A$9,0))</f>
        <v>-0.14660717511777313</v>
      </c>
      <c r="J290">
        <f>(1-_raw_predictions_!$M290*'Score Dashboard'!$B$2) * _raw_predictions_!K290/_coefficients_!M$2 * (_raw_predictions_!L290-_coefficients_!J$2)/INDEX(_coefficients_!J$7:J$9,MATCH('Score Dashboard'!$B$1,_coefficients_!$A$7:$A$9,0))</f>
        <v>-0.24686572498867018</v>
      </c>
      <c r="K290">
        <f t="shared" si="4"/>
        <v>-3.0962123145113121</v>
      </c>
    </row>
    <row r="291" spans="1:11">
      <c r="A291" t="str">
        <f>_raw_predictions_!A291</f>
        <v>Deni Avdija</v>
      </c>
      <c r="B291">
        <f>(_raw_predictions_!B291*(1-_raw_predictions_!$M291*'Score Dashboard'!$B$2) + 'Score Dashboard'!$B$2*_raw_predictions_!$M291*_coefficients_!B$12- _coefficients_!B$2)/INDEX(_coefficients_!B$7:B$9,MATCH('Score Dashboard'!$B$1,_coefficients_!$A$7:$A$9,0))</f>
        <v>-0.45337457621268873</v>
      </c>
      <c r="C291">
        <f>(_raw_predictions_!C291*(1-_raw_predictions_!$M291*'Score Dashboard'!$B$2) + 'Score Dashboard'!$B$2*_raw_predictions_!$M291*_coefficients_!C$12- _coefficients_!C$2)/INDEX(_coefficients_!C$7:C$9,MATCH('Score Dashboard'!$B$1,_coefficients_!$A$7:$A$9,0))</f>
        <v>0.15010930424702143</v>
      </c>
      <c r="D291">
        <f>(_raw_predictions_!D291*(1-_raw_predictions_!$M291*'Score Dashboard'!$B$2) + 'Score Dashboard'!$B$2*_raw_predictions_!$M291*_coefficients_!D$12- _coefficients_!D$2)/INDEX(_coefficients_!D$7:D$9,MATCH('Score Dashboard'!$B$1,_coefficients_!$A$7:$A$9,0))</f>
        <v>-0.13166440892110862</v>
      </c>
      <c r="E291">
        <f>(_raw_predictions_!E291*(1-_raw_predictions_!$M291*'Score Dashboard'!$B$2) + 'Score Dashboard'!$B$2*_raw_predictions_!$M291*_coefficients_!E$12- _coefficients_!E$2)/INDEX(_coefficients_!E$7:E$9,MATCH('Score Dashboard'!$B$1,_coefficients_!$A$7:$A$9,0))</f>
        <v>1.4736278703645946E-2</v>
      </c>
      <c r="F291">
        <f>(_raw_predictions_!F291*(1-_raw_predictions_!$M291*'Score Dashboard'!$B$2) + 'Score Dashboard'!$B$2*_raw_predictions_!$M291*_coefficients_!F$12- _coefficients_!F$2)/INDEX(_coefficients_!F$7:F$9,MATCH('Score Dashboard'!$B$1,_coefficients_!$A$7:$A$9,0))</f>
        <v>-0.18597713960712375</v>
      </c>
      <c r="G291">
        <f>(_raw_predictions_!G291*(1-_raw_predictions_!$M291*'Score Dashboard'!$B$2) + 'Score Dashboard'!$B$2*_raw_predictions_!$M291*_coefficients_!G$12- _coefficients_!G$2)/INDEX(_coefficients_!G$7:G$9,MATCH('Score Dashboard'!$B$1,_coefficients_!$A$7:$A$9,0))</f>
        <v>-0.30294485766551021</v>
      </c>
      <c r="H291">
        <f>(_coefficients_!H$2 - _raw_predictions_!H291*(1-_raw_predictions_!$M291*'Score Dashboard'!$B$2) - _raw_predictions_!$M291*'Score Dashboard'!$B$2*_coefficients_!H$12)/INDEX(_coefficients_!H$7:H$9,MATCH('Score Dashboard'!$B$1,_coefficients_!$A$7:$A$9,0))</f>
        <v>8.9467978449235194E-2</v>
      </c>
      <c r="I291">
        <f>(1-_raw_predictions_!$M291*'Score Dashboard'!$B$2) * _raw_predictions_!I291/_coefficients_!L$2 * (_raw_predictions_!J291-_coefficients_!I$2)/INDEX(_coefficients_!I$7:I$9,MATCH('Score Dashboard'!$B$1,_coefficients_!$A$7:$A$9,0))</f>
        <v>-0.17165706132044717</v>
      </c>
      <c r="J291">
        <f>(1-_raw_predictions_!$M291*'Score Dashboard'!$B$2) * _raw_predictions_!K291/_coefficients_!M$2 * (_raw_predictions_!L291-_coefficients_!J$2)/INDEX(_coefficients_!J$7:J$9,MATCH('Score Dashboard'!$B$1,_coefficients_!$A$7:$A$9,0))</f>
        <v>-0.27624055564787753</v>
      </c>
      <c r="K291">
        <f t="shared" si="4"/>
        <v>-1.2675450379748534</v>
      </c>
    </row>
    <row r="292" spans="1:11">
      <c r="A292" t="str">
        <f>_raw_predictions_!A292</f>
        <v>Chima Moneke</v>
      </c>
      <c r="B292">
        <f>(_raw_predictions_!B292*(1-_raw_predictions_!$M292*'Score Dashboard'!$B$2) + 'Score Dashboard'!$B$2*_raw_predictions_!$M292*_coefficients_!B$12- _coefficients_!B$2)/INDEX(_coefficients_!B$7:B$9,MATCH('Score Dashboard'!$B$1,_coefficients_!$A$7:$A$9,0))</f>
        <v>-0.91384865300926221</v>
      </c>
      <c r="C292">
        <f>(_raw_predictions_!C292*(1-_raw_predictions_!$M292*'Score Dashboard'!$B$2) + 'Score Dashboard'!$B$2*_raw_predictions_!$M292*_coefficients_!C$12- _coefficients_!C$2)/INDEX(_coefficients_!C$7:C$9,MATCH('Score Dashboard'!$B$1,_coefficients_!$A$7:$A$9,0))</f>
        <v>-0.7776037429584105</v>
      </c>
      <c r="D292">
        <f>(_raw_predictions_!D292*(1-_raw_predictions_!$M292*'Score Dashboard'!$B$2) + 'Score Dashboard'!$B$2*_raw_predictions_!$M292*_coefficients_!D$12- _coefficients_!D$2)/INDEX(_coefficients_!D$7:D$9,MATCH('Score Dashboard'!$B$1,_coefficients_!$A$7:$A$9,0))</f>
        <v>-0.74954611386936154</v>
      </c>
      <c r="E292">
        <f>(_raw_predictions_!E292*(1-_raw_predictions_!$M292*'Score Dashboard'!$B$2) + 'Score Dashboard'!$B$2*_raw_predictions_!$M292*_coefficients_!E$12- _coefficients_!E$2)/INDEX(_coefficients_!E$7:E$9,MATCH('Score Dashboard'!$B$1,_coefficients_!$A$7:$A$9,0))</f>
        <v>-0.57474725539674887</v>
      </c>
      <c r="F292">
        <f>(_raw_predictions_!F292*(1-_raw_predictions_!$M292*'Score Dashboard'!$B$2) + 'Score Dashboard'!$B$2*_raw_predictions_!$M292*_coefficients_!F$12- _coefficients_!F$2)/INDEX(_coefficients_!F$7:F$9,MATCH('Score Dashboard'!$B$1,_coefficients_!$A$7:$A$9,0))</f>
        <v>-0.4946669423120687</v>
      </c>
      <c r="G292">
        <f>(_raw_predictions_!G292*(1-_raw_predictions_!$M292*'Score Dashboard'!$B$2) + 'Score Dashboard'!$B$2*_raw_predictions_!$M292*_coefficients_!G$12- _coefficients_!G$2)/INDEX(_coefficients_!G$7:G$9,MATCH('Score Dashboard'!$B$1,_coefficients_!$A$7:$A$9,0))</f>
        <v>-0.5995957632509159</v>
      </c>
      <c r="H292">
        <f>(_coefficients_!H$2 - _raw_predictions_!H292*(1-_raw_predictions_!$M292*'Score Dashboard'!$B$2) - _raw_predictions_!$M292*'Score Dashboard'!$B$2*_coefficients_!H$12)/INDEX(_coefficients_!H$7:H$9,MATCH('Score Dashboard'!$B$1,_coefficients_!$A$7:$A$9,0))</f>
        <v>0.72260029000887571</v>
      </c>
      <c r="I292">
        <f>(1-_raw_predictions_!$M292*'Score Dashboard'!$B$2) * _raw_predictions_!I292/_coefficients_!L$2 * (_raw_predictions_!J292-_coefficients_!I$2)/INDEX(_coefficients_!I$7:I$9,MATCH('Score Dashboard'!$B$1,_coefficients_!$A$7:$A$9,0))</f>
        <v>-6.5630603022221609E-2</v>
      </c>
      <c r="J292">
        <f>(1-_raw_predictions_!$M292*'Score Dashboard'!$B$2) * _raw_predictions_!K292/_coefficients_!M$2 * (_raw_predictions_!L292-_coefficients_!J$2)/INDEX(_coefficients_!J$7:J$9,MATCH('Score Dashboard'!$B$1,_coefficients_!$A$7:$A$9,0))</f>
        <v>-1.7653614345019712E-2</v>
      </c>
      <c r="K292">
        <f t="shared" si="4"/>
        <v>-3.4706923981551343</v>
      </c>
    </row>
    <row r="293" spans="1:11">
      <c r="A293" t="str">
        <f>_raw_predictions_!A293</f>
        <v>Charles Bassey</v>
      </c>
      <c r="B293">
        <f>(_raw_predictions_!B293*(1-_raw_predictions_!$M293*'Score Dashboard'!$B$2) + 'Score Dashboard'!$B$2*_raw_predictions_!$M293*_coefficients_!B$12- _coefficients_!B$2)/INDEX(_coefficients_!B$7:B$9,MATCH('Score Dashboard'!$B$1,_coefficients_!$A$7:$A$9,0))</f>
        <v>-0.90309733529528569</v>
      </c>
      <c r="C293">
        <f>(_raw_predictions_!C293*(1-_raw_predictions_!$M293*'Score Dashboard'!$B$2) + 'Score Dashboard'!$B$2*_raw_predictions_!$M293*_coefficients_!C$12- _coefficients_!C$2)/INDEX(_coefficients_!C$7:C$9,MATCH('Score Dashboard'!$B$1,_coefficients_!$A$7:$A$9,0))</f>
        <v>-0.37446646903068387</v>
      </c>
      <c r="D293">
        <f>(_raw_predictions_!D293*(1-_raw_predictions_!$M293*'Score Dashboard'!$B$2) + 'Score Dashboard'!$B$2*_raw_predictions_!$M293*_coefficients_!D$12- _coefficients_!D$2)/INDEX(_coefficients_!D$7:D$9,MATCH('Score Dashboard'!$B$1,_coefficients_!$A$7:$A$9,0))</f>
        <v>-0.73663220310247812</v>
      </c>
      <c r="E293">
        <f>(_raw_predictions_!E293*(1-_raw_predictions_!$M293*'Score Dashboard'!$B$2) + 'Score Dashboard'!$B$2*_raw_predictions_!$M293*_coefficients_!E$12- _coefficients_!E$2)/INDEX(_coefficients_!E$7:E$9,MATCH('Score Dashboard'!$B$1,_coefficients_!$A$7:$A$9,0))</f>
        <v>-0.5401104651378893</v>
      </c>
      <c r="F293">
        <f>(_raw_predictions_!F293*(1-_raw_predictions_!$M293*'Score Dashboard'!$B$2) + 'Score Dashboard'!$B$2*_raw_predictions_!$M293*_coefficients_!F$12- _coefficients_!F$2)/INDEX(_coefficients_!F$7:F$9,MATCH('Score Dashboard'!$B$1,_coefficients_!$A$7:$A$9,0))</f>
        <v>7.2655937646698171E-2</v>
      </c>
      <c r="G293">
        <f>(_raw_predictions_!G293*(1-_raw_predictions_!$M293*'Score Dashboard'!$B$2) + 'Score Dashboard'!$B$2*_raw_predictions_!$M293*_coefficients_!G$12- _coefficients_!G$2)/INDEX(_coefficients_!G$7:G$9,MATCH('Score Dashboard'!$B$1,_coefficients_!$A$7:$A$9,0))</f>
        <v>-0.80433756829636016</v>
      </c>
      <c r="H293">
        <f>(_coefficients_!H$2 - _raw_predictions_!H293*(1-_raw_predictions_!$M293*'Score Dashboard'!$B$2) - _raw_predictions_!$M293*'Score Dashboard'!$B$2*_coefficients_!H$12)/INDEX(_coefficients_!H$7:H$9,MATCH('Score Dashboard'!$B$1,_coefficients_!$A$7:$A$9,0))</f>
        <v>0.56796372617543356</v>
      </c>
      <c r="I293">
        <f>(1-_raw_predictions_!$M293*'Score Dashboard'!$B$2) * _raw_predictions_!I293/_coefficients_!L$2 * (_raw_predictions_!J293-_coefficients_!I$2)/INDEX(_coefficients_!I$7:I$9,MATCH('Score Dashboard'!$B$1,_coefficients_!$A$7:$A$9,0))</f>
        <v>-0.15786348618178392</v>
      </c>
      <c r="J293">
        <f>(1-_raw_predictions_!$M293*'Score Dashboard'!$B$2) * _raw_predictions_!K293/_coefficients_!M$2 * (_raw_predictions_!L293-_coefficients_!J$2)/INDEX(_coefficients_!J$7:J$9,MATCH('Score Dashboard'!$B$1,_coefficients_!$A$7:$A$9,0))</f>
        <v>0.26669540921820772</v>
      </c>
      <c r="K293">
        <f t="shared" si="4"/>
        <v>-2.609192454004142</v>
      </c>
    </row>
    <row r="294" spans="1:11">
      <c r="A294" t="str">
        <f>_raw_predictions_!A294</f>
        <v>Cedi Osman</v>
      </c>
      <c r="B294">
        <f>(_raw_predictions_!B294*(1-_raw_predictions_!$M294*'Score Dashboard'!$B$2) + 'Score Dashboard'!$B$2*_raw_predictions_!$M294*_coefficients_!B$12- _coefficients_!B$2)/INDEX(_coefficients_!B$7:B$9,MATCH('Score Dashboard'!$B$1,_coefficients_!$A$7:$A$9,0))</f>
        <v>-0.60273408058299927</v>
      </c>
      <c r="C294">
        <f>(_raw_predictions_!C294*(1-_raw_predictions_!$M294*'Score Dashboard'!$B$2) + 'Score Dashboard'!$B$2*_raw_predictions_!$M294*_coefficients_!C$12- _coefficients_!C$2)/INDEX(_coefficients_!C$7:C$9,MATCH('Score Dashboard'!$B$1,_coefficients_!$A$7:$A$9,0))</f>
        <v>-0.69409127342800814</v>
      </c>
      <c r="D294">
        <f>(_raw_predictions_!D294*(1-_raw_predictions_!$M294*'Score Dashboard'!$B$2) + 'Score Dashboard'!$B$2*_raw_predictions_!$M294*_coefficients_!D$12- _coefficients_!D$2)/INDEX(_coefficients_!D$7:D$9,MATCH('Score Dashboard'!$B$1,_coefficients_!$A$7:$A$9,0))</f>
        <v>-0.64344595383244318</v>
      </c>
      <c r="E294">
        <f>(_raw_predictions_!E294*(1-_raw_predictions_!$M294*'Score Dashboard'!$B$2) + 'Score Dashboard'!$B$2*_raw_predictions_!$M294*_coefficients_!E$12- _coefficients_!E$2)/INDEX(_coefficients_!E$7:E$9,MATCH('Score Dashboard'!$B$1,_coefficients_!$A$7:$A$9,0))</f>
        <v>-0.42795369318819293</v>
      </c>
      <c r="F294">
        <f>(_raw_predictions_!F294*(1-_raw_predictions_!$M294*'Score Dashboard'!$B$2) + 'Score Dashboard'!$B$2*_raw_predictions_!$M294*_coefficients_!F$12- _coefficients_!F$2)/INDEX(_coefficients_!F$7:F$9,MATCH('Score Dashboard'!$B$1,_coefficients_!$A$7:$A$9,0))</f>
        <v>-0.55566734882558377</v>
      </c>
      <c r="G294">
        <f>(_raw_predictions_!G294*(1-_raw_predictions_!$M294*'Score Dashboard'!$B$2) + 'Score Dashboard'!$B$2*_raw_predictions_!$M294*_coefficients_!G$12- _coefficients_!G$2)/INDEX(_coefficients_!G$7:G$9,MATCH('Score Dashboard'!$B$1,_coefficients_!$A$7:$A$9,0))</f>
        <v>-0.11090915415270862</v>
      </c>
      <c r="H294">
        <f>(_coefficients_!H$2 - _raw_predictions_!H294*(1-_raw_predictions_!$M294*'Score Dashboard'!$B$2) - _raw_predictions_!$M294*'Score Dashboard'!$B$2*_coefficients_!H$12)/INDEX(_coefficients_!H$7:H$9,MATCH('Score Dashboard'!$B$1,_coefficients_!$A$7:$A$9,0))</f>
        <v>0.66122401129497055</v>
      </c>
      <c r="I294">
        <f>(1-_raw_predictions_!$M294*'Score Dashboard'!$B$2) * _raw_predictions_!I294/_coefficients_!L$2 * (_raw_predictions_!J294-_coefficients_!I$2)/INDEX(_coefficients_!I$7:I$9,MATCH('Score Dashboard'!$B$1,_coefficients_!$A$7:$A$9,0))</f>
        <v>-0.13155000351302487</v>
      </c>
      <c r="J294">
        <f>(1-_raw_predictions_!$M294*'Score Dashboard'!$B$2) * _raw_predictions_!K294/_coefficients_!M$2 * (_raw_predictions_!L294-_coefficients_!J$2)/INDEX(_coefficients_!J$7:J$9,MATCH('Score Dashboard'!$B$1,_coefficients_!$A$7:$A$9,0))</f>
        <v>-0.27073411503399408</v>
      </c>
      <c r="K294">
        <f t="shared" si="4"/>
        <v>-2.7758616112619841</v>
      </c>
    </row>
    <row r="295" spans="1:11">
      <c r="A295" t="str">
        <f>_raw_predictions_!A295</f>
        <v>Ayo Dosunmu</v>
      </c>
      <c r="B295">
        <f>(_raw_predictions_!B295*(1-_raw_predictions_!$M295*'Score Dashboard'!$B$2) + 'Score Dashboard'!$B$2*_raw_predictions_!$M295*_coefficients_!B$12- _coefficients_!B$2)/INDEX(_coefficients_!B$7:B$9,MATCH('Score Dashboard'!$B$1,_coefficients_!$A$7:$A$9,0))</f>
        <v>-0.45956966136584226</v>
      </c>
      <c r="C295">
        <f>(_raw_predictions_!C295*(1-_raw_predictions_!$M295*'Score Dashboard'!$B$2) + 'Score Dashboard'!$B$2*_raw_predictions_!$M295*_coefficients_!C$12- _coefficients_!C$2)/INDEX(_coefficients_!C$7:C$9,MATCH('Score Dashboard'!$B$1,_coefficients_!$A$7:$A$9,0))</f>
        <v>-0.53662436315118045</v>
      </c>
      <c r="D295">
        <f>(_raw_predictions_!D295*(1-_raw_predictions_!$M295*'Score Dashboard'!$B$2) + 'Score Dashboard'!$B$2*_raw_predictions_!$M295*_coefficients_!D$12- _coefficients_!D$2)/INDEX(_coefficients_!D$7:D$9,MATCH('Score Dashboard'!$B$1,_coefficients_!$A$7:$A$9,0))</f>
        <v>-6.3230990609121726E-2</v>
      </c>
      <c r="E295">
        <f>(_raw_predictions_!E295*(1-_raw_predictions_!$M295*'Score Dashboard'!$B$2) + 'Score Dashboard'!$B$2*_raw_predictions_!$M295*_coefficients_!E$12- _coefficients_!E$2)/INDEX(_coefficients_!E$7:E$9,MATCH('Score Dashboard'!$B$1,_coefficients_!$A$7:$A$9,0))</f>
        <v>1.0654274009136905E-2</v>
      </c>
      <c r="F295">
        <f>(_raw_predictions_!F295*(1-_raw_predictions_!$M295*'Score Dashboard'!$B$2) + 'Score Dashboard'!$B$2*_raw_predictions_!$M295*_coefficients_!F$12- _coefficients_!F$2)/INDEX(_coefficients_!F$7:F$9,MATCH('Score Dashboard'!$B$1,_coefficients_!$A$7:$A$9,0))</f>
        <v>-0.34034802191795882</v>
      </c>
      <c r="G295">
        <f>(_raw_predictions_!G295*(1-_raw_predictions_!$M295*'Score Dashboard'!$B$2) + 'Score Dashboard'!$B$2*_raw_predictions_!$M295*_coefficients_!G$12- _coefficients_!G$2)/INDEX(_coefficients_!G$7:G$9,MATCH('Score Dashboard'!$B$1,_coefficients_!$A$7:$A$9,0))</f>
        <v>-0.37273628337622228</v>
      </c>
      <c r="H295">
        <f>(_coefficients_!H$2 - _raw_predictions_!H295*(1-_raw_predictions_!$M295*'Score Dashboard'!$B$2) - _raw_predictions_!$M295*'Score Dashboard'!$B$2*_coefficients_!H$12)/INDEX(_coefficients_!H$7:H$9,MATCH('Score Dashboard'!$B$1,_coefficients_!$A$7:$A$9,0))</f>
        <v>0.24512999965233664</v>
      </c>
      <c r="I295">
        <f>(1-_raw_predictions_!$M295*'Score Dashboard'!$B$2) * _raw_predictions_!I295/_coefficients_!L$2 * (_raw_predictions_!J295-_coefficients_!I$2)/INDEX(_coefficients_!I$7:I$9,MATCH('Score Dashboard'!$B$1,_coefficients_!$A$7:$A$9,0))</f>
        <v>-2.4414084518486318E-3</v>
      </c>
      <c r="J295">
        <f>(1-_raw_predictions_!$M295*'Score Dashboard'!$B$2) * _raw_predictions_!K295/_coefficients_!M$2 * (_raw_predictions_!L295-_coefficients_!J$2)/INDEX(_coefficients_!J$7:J$9,MATCH('Score Dashboard'!$B$1,_coefficients_!$A$7:$A$9,0))</f>
        <v>-4.1073158917610056E-3</v>
      </c>
      <c r="K295">
        <f t="shared" si="4"/>
        <v>-1.5232737711024618</v>
      </c>
    </row>
    <row r="296" spans="1:11">
      <c r="A296" t="str">
        <f>_raw_predictions_!A296</f>
        <v>Austin Rivers</v>
      </c>
      <c r="B296">
        <f>(_raw_predictions_!B296*(1-_raw_predictions_!$M296*'Score Dashboard'!$B$2) + 'Score Dashboard'!$B$2*_raw_predictions_!$M296*_coefficients_!B$12- _coefficients_!B$2)/INDEX(_coefficients_!B$7:B$9,MATCH('Score Dashboard'!$B$1,_coefficients_!$A$7:$A$9,0))</f>
        <v>-0.9112912045265118</v>
      </c>
      <c r="C296">
        <f>(_raw_predictions_!C296*(1-_raw_predictions_!$M296*'Score Dashboard'!$B$2) + 'Score Dashboard'!$B$2*_raw_predictions_!$M296*_coefficients_!C$12- _coefficients_!C$2)/INDEX(_coefficients_!C$7:C$9,MATCH('Score Dashboard'!$B$1,_coefficients_!$A$7:$A$9,0))</f>
        <v>-0.8825991079915122</v>
      </c>
      <c r="D296">
        <f>(_raw_predictions_!D296*(1-_raw_predictions_!$M296*'Score Dashboard'!$B$2) + 'Score Dashboard'!$B$2*_raw_predictions_!$M296*_coefficients_!D$12- _coefficients_!D$2)/INDEX(_coefficients_!D$7:D$9,MATCH('Score Dashboard'!$B$1,_coefficients_!$A$7:$A$9,0))</f>
        <v>-0.66275837657420267</v>
      </c>
      <c r="E296">
        <f>(_raw_predictions_!E296*(1-_raw_predictions_!$M296*'Score Dashboard'!$B$2) + 'Score Dashboard'!$B$2*_raw_predictions_!$M296*_coefficients_!E$12- _coefficients_!E$2)/INDEX(_coefficients_!E$7:E$9,MATCH('Score Dashboard'!$B$1,_coefficients_!$A$7:$A$9,0))</f>
        <v>-0.43811293468323892</v>
      </c>
      <c r="F296">
        <f>(_raw_predictions_!F296*(1-_raw_predictions_!$M296*'Score Dashboard'!$B$2) + 'Score Dashboard'!$B$2*_raw_predictions_!$M296*_coefficients_!F$12- _coefficients_!F$2)/INDEX(_coefficients_!F$7:F$9,MATCH('Score Dashboard'!$B$1,_coefficients_!$A$7:$A$9,0))</f>
        <v>-0.58670986440515749</v>
      </c>
      <c r="G296">
        <f>(_raw_predictions_!G296*(1-_raw_predictions_!$M296*'Score Dashboard'!$B$2) + 'Score Dashboard'!$B$2*_raw_predictions_!$M296*_coefficients_!G$12- _coefficients_!G$2)/INDEX(_coefficients_!G$7:G$9,MATCH('Score Dashboard'!$B$1,_coefficients_!$A$7:$A$9,0))</f>
        <v>-0.38562184313089876</v>
      </c>
      <c r="H296">
        <f>(_coefficients_!H$2 - _raw_predictions_!H296*(1-_raw_predictions_!$M296*'Score Dashboard'!$B$2) - _raw_predictions_!$M296*'Score Dashboard'!$B$2*_coefficients_!H$12)/INDEX(_coefficients_!H$7:H$9,MATCH('Score Dashboard'!$B$1,_coefficients_!$A$7:$A$9,0))</f>
        <v>0.82155942209856347</v>
      </c>
      <c r="I296">
        <f>(1-_raw_predictions_!$M296*'Score Dashboard'!$B$2) * _raw_predictions_!I296/_coefficients_!L$2 * (_raw_predictions_!J296-_coefficients_!I$2)/INDEX(_coefficients_!I$7:I$9,MATCH('Score Dashboard'!$B$1,_coefficients_!$A$7:$A$9,0))</f>
        <v>-1.8308597196502831E-2</v>
      </c>
      <c r="J296">
        <f>(1-_raw_predictions_!$M296*'Score Dashboard'!$B$2) * _raw_predictions_!K296/_coefficients_!M$2 * (_raw_predictions_!L296-_coefficients_!J$2)/INDEX(_coefficients_!J$7:J$9,MATCH('Score Dashboard'!$B$1,_coefficients_!$A$7:$A$9,0))</f>
        <v>-0.1220127163959361</v>
      </c>
      <c r="K296">
        <f t="shared" si="4"/>
        <v>-3.1858552228053978</v>
      </c>
    </row>
    <row r="297" spans="1:11">
      <c r="A297" t="str">
        <f>_raw_predictions_!A297</f>
        <v>Austin Reaves</v>
      </c>
      <c r="B297">
        <f>(_raw_predictions_!B297*(1-_raw_predictions_!$M297*'Score Dashboard'!$B$2) + 'Score Dashboard'!$B$2*_raw_predictions_!$M297*_coefficients_!B$12- _coefficients_!B$2)/INDEX(_coefficients_!B$7:B$9,MATCH('Score Dashboard'!$B$1,_coefficients_!$A$7:$A$9,0))</f>
        <v>-0.2090458249993494</v>
      </c>
      <c r="C297">
        <f>(_raw_predictions_!C297*(1-_raw_predictions_!$M297*'Score Dashboard'!$B$2) + 'Score Dashboard'!$B$2*_raw_predictions_!$M297*_coefficients_!C$12- _coefficients_!C$2)/INDEX(_coefficients_!C$7:C$9,MATCH('Score Dashboard'!$B$1,_coefficients_!$A$7:$A$9,0))</f>
        <v>-0.52117928503192812</v>
      </c>
      <c r="D297">
        <f>(_raw_predictions_!D297*(1-_raw_predictions_!$M297*'Score Dashboard'!$B$2) + 'Score Dashboard'!$B$2*_raw_predictions_!$M297*_coefficients_!D$12- _coefficients_!D$2)/INDEX(_coefficients_!D$7:D$9,MATCH('Score Dashboard'!$B$1,_coefficients_!$A$7:$A$9,0))</f>
        <v>-3.9787544438322289E-2</v>
      </c>
      <c r="E297">
        <f>(_raw_predictions_!E297*(1-_raw_predictions_!$M297*'Score Dashboard'!$B$2) + 'Score Dashboard'!$B$2*_raw_predictions_!$M297*_coefficients_!E$12- _coefficients_!E$2)/INDEX(_coefficients_!E$7:E$9,MATCH('Score Dashboard'!$B$1,_coefficients_!$A$7:$A$9,0))</f>
        <v>-0.293595703412105</v>
      </c>
      <c r="F297">
        <f>(_raw_predictions_!F297*(1-_raw_predictions_!$M297*'Score Dashboard'!$B$2) + 'Score Dashboard'!$B$2*_raw_predictions_!$M297*_coefficients_!F$12- _coefficients_!F$2)/INDEX(_coefficients_!F$7:F$9,MATCH('Score Dashboard'!$B$1,_coefficients_!$A$7:$A$9,0))</f>
        <v>-0.41457935887656822</v>
      </c>
      <c r="G297">
        <f>(_raw_predictions_!G297*(1-_raw_predictions_!$M297*'Score Dashboard'!$B$2) + 'Score Dashboard'!$B$2*_raw_predictions_!$M297*_coefficients_!G$12- _coefficients_!G$2)/INDEX(_coefficients_!G$7:G$9,MATCH('Score Dashboard'!$B$1,_coefficients_!$A$7:$A$9,0))</f>
        <v>-6.9663229652240491E-2</v>
      </c>
      <c r="H297">
        <f>(_coefficients_!H$2 - _raw_predictions_!H297*(1-_raw_predictions_!$M297*'Score Dashboard'!$B$2) - _raw_predictions_!$M297*'Score Dashboard'!$B$2*_coefficients_!H$12)/INDEX(_coefficients_!H$7:H$9,MATCH('Score Dashboard'!$B$1,_coefficients_!$A$7:$A$9,0))</f>
        <v>0.17447206726502207</v>
      </c>
      <c r="I297">
        <f>(1-_raw_predictions_!$M297*'Score Dashboard'!$B$2) * _raw_predictions_!I297/_coefficients_!L$2 * (_raw_predictions_!J297-_coefficients_!I$2)/INDEX(_coefficients_!I$7:I$9,MATCH('Score Dashboard'!$B$1,_coefficients_!$A$7:$A$9,0))</f>
        <v>0.23105076496574212</v>
      </c>
      <c r="J297">
        <f>(1-_raw_predictions_!$M297*'Score Dashboard'!$B$2) * _raw_predictions_!K297/_coefficients_!M$2 * (_raw_predictions_!L297-_coefficients_!J$2)/INDEX(_coefficients_!J$7:J$9,MATCH('Score Dashboard'!$B$1,_coefficients_!$A$7:$A$9,0))</f>
        <v>-5.4402757675127422E-2</v>
      </c>
      <c r="K297">
        <f t="shared" si="4"/>
        <v>-1.196730871854877</v>
      </c>
    </row>
    <row r="298" spans="1:11">
      <c r="A298" t="str">
        <f>_raw_predictions_!A298</f>
        <v>Anthony Lamb</v>
      </c>
      <c r="B298">
        <f>(_raw_predictions_!B298*(1-_raw_predictions_!$M298*'Score Dashboard'!$B$2) + 'Score Dashboard'!$B$2*_raw_predictions_!$M298*_coefficients_!B$12- _coefficients_!B$2)/INDEX(_coefficients_!B$7:B$9,MATCH('Score Dashboard'!$B$1,_coefficients_!$A$7:$A$9,0))</f>
        <v>-0.75721812633172869</v>
      </c>
      <c r="C298">
        <f>(_raw_predictions_!C298*(1-_raw_predictions_!$M298*'Score Dashboard'!$B$2) + 'Score Dashboard'!$B$2*_raw_predictions_!$M298*_coefficients_!C$12- _coefficients_!C$2)/INDEX(_coefficients_!C$7:C$9,MATCH('Score Dashboard'!$B$1,_coefficients_!$A$7:$A$9,0))</f>
        <v>-0.60986614562746566</v>
      </c>
      <c r="D298">
        <f>(_raw_predictions_!D298*(1-_raw_predictions_!$M298*'Score Dashboard'!$B$2) + 'Score Dashboard'!$B$2*_raw_predictions_!$M298*_coefficients_!D$12- _coefficients_!D$2)/INDEX(_coefficients_!D$7:D$9,MATCH('Score Dashboard'!$B$1,_coefficients_!$A$7:$A$9,0))</f>
        <v>-0.67095536247933285</v>
      </c>
      <c r="E298">
        <f>(_raw_predictions_!E298*(1-_raw_predictions_!$M298*'Score Dashboard'!$B$2) + 'Score Dashboard'!$B$2*_raw_predictions_!$M298*_coefficients_!E$12- _coefficients_!E$2)/INDEX(_coefficients_!E$7:E$9,MATCH('Score Dashboard'!$B$1,_coefficients_!$A$7:$A$9,0))</f>
        <v>-0.45465815747082561</v>
      </c>
      <c r="F298">
        <f>(_raw_predictions_!F298*(1-_raw_predictions_!$M298*'Score Dashboard'!$B$2) + 'Score Dashboard'!$B$2*_raw_predictions_!$M298*_coefficients_!F$12- _coefficients_!F$2)/INDEX(_coefficients_!F$7:F$9,MATCH('Score Dashboard'!$B$1,_coefficients_!$A$7:$A$9,0))</f>
        <v>-0.42341668439426811</v>
      </c>
      <c r="G298">
        <f>(_raw_predictions_!G298*(1-_raw_predictions_!$M298*'Score Dashboard'!$B$2) + 'Score Dashboard'!$B$2*_raw_predictions_!$M298*_coefficients_!G$12- _coefficients_!G$2)/INDEX(_coefficients_!G$7:G$9,MATCH('Score Dashboard'!$B$1,_coefficients_!$A$7:$A$9,0))</f>
        <v>-0.24225236756937063</v>
      </c>
      <c r="H298">
        <f>(_coefficients_!H$2 - _raw_predictions_!H298*(1-_raw_predictions_!$M298*'Score Dashboard'!$B$2) - _raw_predictions_!$M298*'Score Dashboard'!$B$2*_coefficients_!H$12)/INDEX(_coefficients_!H$7:H$9,MATCH('Score Dashboard'!$B$1,_coefficients_!$A$7:$A$9,0))</f>
        <v>0.62992710183308487</v>
      </c>
      <c r="I298">
        <f>(1-_raw_predictions_!$M298*'Score Dashboard'!$B$2) * _raw_predictions_!I298/_coefficients_!L$2 * (_raw_predictions_!J298-_coefficients_!I$2)/INDEX(_coefficients_!I$7:I$9,MATCH('Score Dashboard'!$B$1,_coefficients_!$A$7:$A$9,0))</f>
        <v>9.5403875845304215E-3</v>
      </c>
      <c r="J298">
        <f>(1-_raw_predictions_!$M298*'Score Dashboard'!$B$2) * _raw_predictions_!K298/_coefficients_!M$2 * (_raw_predictions_!L298-_coefficients_!J$2)/INDEX(_coefficients_!J$7:J$9,MATCH('Score Dashboard'!$B$1,_coefficients_!$A$7:$A$9,0))</f>
        <v>-0.12543565979771576</v>
      </c>
      <c r="K298">
        <f t="shared" si="4"/>
        <v>-2.6443350142530919</v>
      </c>
    </row>
    <row r="299" spans="1:11">
      <c r="A299" t="str">
        <f>_raw_predictions_!A299</f>
        <v>Anthony Gill</v>
      </c>
      <c r="B299">
        <f>(_raw_predictions_!B299*(1-_raw_predictions_!$M299*'Score Dashboard'!$B$2) + 'Score Dashboard'!$B$2*_raw_predictions_!$M299*_coefficients_!B$12- _coefficients_!B$2)/INDEX(_coefficients_!B$7:B$9,MATCH('Score Dashboard'!$B$1,_coefficients_!$A$7:$A$9,0))</f>
        <v>-1.0555476827458414</v>
      </c>
      <c r="C299">
        <f>(_raw_predictions_!C299*(1-_raw_predictions_!$M299*'Score Dashboard'!$B$2) + 'Score Dashboard'!$B$2*_raw_predictions_!$M299*_coefficients_!C$12- _coefficients_!C$2)/INDEX(_coefficients_!C$7:C$9,MATCH('Score Dashboard'!$B$1,_coefficients_!$A$7:$A$9,0))</f>
        <v>-0.84155369086250953</v>
      </c>
      <c r="D299">
        <f>(_raw_predictions_!D299*(1-_raw_predictions_!$M299*'Score Dashboard'!$B$2) + 'Score Dashboard'!$B$2*_raw_predictions_!$M299*_coefficients_!D$12- _coefficients_!D$2)/INDEX(_coefficients_!D$7:D$9,MATCH('Score Dashboard'!$B$1,_coefficients_!$A$7:$A$9,0))</f>
        <v>-0.85752230488648484</v>
      </c>
      <c r="E299">
        <f>(_raw_predictions_!E299*(1-_raw_predictions_!$M299*'Score Dashboard'!$B$2) + 'Score Dashboard'!$B$2*_raw_predictions_!$M299*_coefficients_!E$12- _coefficients_!E$2)/INDEX(_coefficients_!E$7:E$9,MATCH('Score Dashboard'!$B$1,_coefficients_!$A$7:$A$9,0))</f>
        <v>-0.78471161435443426</v>
      </c>
      <c r="F299">
        <f>(_raw_predictions_!F299*(1-_raw_predictions_!$M299*'Score Dashboard'!$B$2) + 'Score Dashboard'!$B$2*_raw_predictions_!$M299*_coefficients_!F$12- _coefficients_!F$2)/INDEX(_coefficients_!F$7:F$9,MATCH('Score Dashboard'!$B$1,_coefficients_!$A$7:$A$9,0))</f>
        <v>-0.49590505029004572</v>
      </c>
      <c r="G299">
        <f>(_raw_predictions_!G299*(1-_raw_predictions_!$M299*'Score Dashboard'!$B$2) + 'Score Dashboard'!$B$2*_raw_predictions_!$M299*_coefficients_!G$12- _coefficients_!G$2)/INDEX(_coefficients_!G$7:G$9,MATCH('Score Dashboard'!$B$1,_coefficients_!$A$7:$A$9,0))</f>
        <v>-0.75629797072526805</v>
      </c>
      <c r="H299">
        <f>(_coefficients_!H$2 - _raw_predictions_!H299*(1-_raw_predictions_!$M299*'Score Dashboard'!$B$2) - _raw_predictions_!$M299*'Score Dashboard'!$B$2*_coefficients_!H$12)/INDEX(_coefficients_!H$7:H$9,MATCH('Score Dashboard'!$B$1,_coefficients_!$A$7:$A$9,0))</f>
        <v>0.89551878041675925</v>
      </c>
      <c r="I299">
        <f>(1-_raw_predictions_!$M299*'Score Dashboard'!$B$2) * _raw_predictions_!I299/_coefficients_!L$2 * (_raw_predictions_!J299-_coefficients_!I$2)/INDEX(_coefficients_!I$7:I$9,MATCH('Score Dashboard'!$B$1,_coefficients_!$A$7:$A$9,0))</f>
        <v>-7.0676022253846504E-2</v>
      </c>
      <c r="J299">
        <f>(1-_raw_predictions_!$M299*'Score Dashboard'!$B$2) * _raw_predictions_!K299/_coefficients_!M$2 * (_raw_predictions_!L299-_coefficients_!J$2)/INDEX(_coefficients_!J$7:J$9,MATCH('Score Dashboard'!$B$1,_coefficients_!$A$7:$A$9,0))</f>
        <v>3.0182950478782427E-2</v>
      </c>
      <c r="K299">
        <f t="shared" si="4"/>
        <v>-3.9365126052228891</v>
      </c>
    </row>
    <row r="300" spans="1:11">
      <c r="A300" t="str">
        <f>_raw_predictions_!A300</f>
        <v>Anthony Edwards</v>
      </c>
      <c r="B300">
        <f>(_raw_predictions_!B300*(1-_raw_predictions_!$M300*'Score Dashboard'!$B$2) + 'Score Dashboard'!$B$2*_raw_predictions_!$M300*_coefficients_!B$12- _coefficients_!B$2)/INDEX(_coefficients_!B$7:B$9,MATCH('Score Dashboard'!$B$1,_coefficients_!$A$7:$A$9,0))</f>
        <v>0.9243895045800169</v>
      </c>
      <c r="C300">
        <f>(_raw_predictions_!C300*(1-_raw_predictions_!$M300*'Score Dashboard'!$B$2) + 'Score Dashboard'!$B$2*_raw_predictions_!$M300*_coefficients_!C$12- _coefficients_!C$2)/INDEX(_coefficients_!C$7:C$9,MATCH('Score Dashboard'!$B$1,_coefficients_!$A$7:$A$9,0))</f>
        <v>0.17968022155988111</v>
      </c>
      <c r="D300">
        <f>(_raw_predictions_!D300*(1-_raw_predictions_!$M300*'Score Dashboard'!$B$2) + 'Score Dashboard'!$B$2*_raw_predictions_!$M300*_coefficients_!D$12- _coefficients_!D$2)/INDEX(_coefficients_!D$7:D$9,MATCH('Score Dashboard'!$B$1,_coefficients_!$A$7:$A$9,0))</f>
        <v>0.46377278320467324</v>
      </c>
      <c r="E300">
        <f>(_raw_predictions_!E300*(1-_raw_predictions_!$M300*'Score Dashboard'!$B$2) + 'Score Dashboard'!$B$2*_raw_predictions_!$M300*_coefficients_!E$12- _coefficients_!E$2)/INDEX(_coefficients_!E$7:E$9,MATCH('Score Dashboard'!$B$1,_coefficients_!$A$7:$A$9,0))</f>
        <v>0.87326587373825659</v>
      </c>
      <c r="F300">
        <f>(_raw_predictions_!F300*(1-_raw_predictions_!$M300*'Score Dashboard'!$B$2) + 'Score Dashboard'!$B$2*_raw_predictions_!$M300*_coefficients_!F$12- _coefficients_!F$2)/INDEX(_coefficients_!F$7:F$9,MATCH('Score Dashboard'!$B$1,_coefficients_!$A$7:$A$9,0))</f>
        <v>9.2517399869040756E-2</v>
      </c>
      <c r="G300">
        <f>(_raw_predictions_!G300*(1-_raw_predictions_!$M300*'Score Dashboard'!$B$2) + 'Score Dashboard'!$B$2*_raw_predictions_!$M300*_coefficients_!G$12- _coefficients_!G$2)/INDEX(_coefficients_!G$7:G$9,MATCH('Score Dashboard'!$B$1,_coefficients_!$A$7:$A$9,0))</f>
        <v>0.83991451527411642</v>
      </c>
      <c r="H300">
        <f>(_coefficients_!H$2 - _raw_predictions_!H300*(1-_raw_predictions_!$M300*'Score Dashboard'!$B$2) - _raw_predictions_!$M300*'Score Dashboard'!$B$2*_coefficients_!H$12)/INDEX(_coefficients_!H$7:H$9,MATCH('Score Dashboard'!$B$1,_coefficients_!$A$7:$A$9,0))</f>
        <v>-0.91162355037717691</v>
      </c>
      <c r="I300">
        <f>(1-_raw_predictions_!$M300*'Score Dashboard'!$B$2) * _raw_predictions_!I300/_coefficients_!L$2 * (_raw_predictions_!J300-_coefficients_!I$2)/INDEX(_coefficients_!I$7:I$9,MATCH('Score Dashboard'!$B$1,_coefficients_!$A$7:$A$9,0))</f>
        <v>-0.23829519738160682</v>
      </c>
      <c r="J300">
        <f>(1-_raw_predictions_!$M300*'Score Dashboard'!$B$2) * _raw_predictions_!K300/_coefficients_!M$2 * (_raw_predictions_!L300-_coefficients_!J$2)/INDEX(_coefficients_!J$7:J$9,MATCH('Score Dashboard'!$B$1,_coefficients_!$A$7:$A$9,0))</f>
        <v>-0.34644931310457072</v>
      </c>
      <c r="K300">
        <f t="shared" si="4"/>
        <v>1.8771722373626305</v>
      </c>
    </row>
    <row r="301" spans="1:11">
      <c r="A301" t="str">
        <f>_raw_predictions_!A301</f>
        <v>Anthony Davis</v>
      </c>
      <c r="B301">
        <f>(_raw_predictions_!B301*(1-_raw_predictions_!$M301*'Score Dashboard'!$B$2) + 'Score Dashboard'!$B$2*_raw_predictions_!$M301*_coefficients_!B$12- _coefficients_!B$2)/INDEX(_coefficients_!B$7:B$9,MATCH('Score Dashboard'!$B$1,_coefficients_!$A$7:$A$9,0))</f>
        <v>0.50354083411547101</v>
      </c>
      <c r="C301">
        <f>(_raw_predictions_!C301*(1-_raw_predictions_!$M301*'Score Dashboard'!$B$2) + 'Score Dashboard'!$B$2*_raw_predictions_!$M301*_coefficients_!C$12- _coefficients_!C$2)/INDEX(_coefficients_!C$7:C$9,MATCH('Score Dashboard'!$B$1,_coefficients_!$A$7:$A$9,0))</f>
        <v>1.2019639292466351</v>
      </c>
      <c r="D301">
        <f>(_raw_predictions_!D301*(1-_raw_predictions_!$M301*'Score Dashboard'!$B$2) + 'Score Dashboard'!$B$2*_raw_predictions_!$M301*_coefficients_!D$12- _coefficients_!D$2)/INDEX(_coefficients_!D$7:D$9,MATCH('Score Dashboard'!$B$1,_coefficients_!$A$7:$A$9,0))</f>
        <v>-0.34678464022861405</v>
      </c>
      <c r="E301">
        <f>(_raw_predictions_!E301*(1-_raw_predictions_!$M301*'Score Dashboard'!$B$2) + 'Score Dashboard'!$B$2*_raw_predictions_!$M301*_coefficients_!E$12- _coefficients_!E$2)/INDEX(_coefficients_!E$7:E$9,MATCH('Score Dashboard'!$B$1,_coefficients_!$A$7:$A$9,0))</f>
        <v>1.7006204215654463E-2</v>
      </c>
      <c r="F301">
        <f>(_raw_predictions_!F301*(1-_raw_predictions_!$M301*'Score Dashboard'!$B$2) + 'Score Dashboard'!$B$2*_raw_predictions_!$M301*_coefficients_!F$12- _coefficients_!F$2)/INDEX(_coefficients_!F$7:F$9,MATCH('Score Dashboard'!$B$1,_coefficients_!$A$7:$A$9,0))</f>
        <v>1.3086515296006669</v>
      </c>
      <c r="G301">
        <f>(_raw_predictions_!G301*(1-_raw_predictions_!$M301*'Score Dashboard'!$B$2) + 'Score Dashboard'!$B$2*_raw_predictions_!$M301*_coefficients_!G$12- _coefficients_!G$2)/INDEX(_coefficients_!G$7:G$9,MATCH('Score Dashboard'!$B$1,_coefficients_!$A$7:$A$9,0))</f>
        <v>-0.66751831944940743</v>
      </c>
      <c r="H301">
        <f>(_coefficients_!H$2 - _raw_predictions_!H301*(1-_raw_predictions_!$M301*'Score Dashboard'!$B$2) - _raw_predictions_!$M301*'Score Dashboard'!$B$2*_coefficients_!H$12)/INDEX(_coefficients_!H$7:H$9,MATCH('Score Dashboard'!$B$1,_coefficients_!$A$7:$A$9,0))</f>
        <v>-0.15187588008101535</v>
      </c>
      <c r="I301">
        <f>(1-_raw_predictions_!$M301*'Score Dashboard'!$B$2) * _raw_predictions_!I301/_coefficients_!L$2 * (_raw_predictions_!J301-_coefficients_!I$2)/INDEX(_coefficients_!I$7:I$9,MATCH('Score Dashboard'!$B$1,_coefficients_!$A$7:$A$9,0))</f>
        <v>-0.36756983430346407</v>
      </c>
      <c r="J301">
        <f>(1-_raw_predictions_!$M301*'Score Dashboard'!$B$2) * _raw_predictions_!K301/_coefficients_!M$2 * (_raw_predictions_!L301-_coefficients_!J$2)/INDEX(_coefficients_!J$7:J$9,MATCH('Score Dashboard'!$B$1,_coefficients_!$A$7:$A$9,0))</f>
        <v>0.4881501862185928</v>
      </c>
      <c r="K301">
        <f t="shared" si="4"/>
        <v>1.9855640093345195</v>
      </c>
    </row>
    <row r="302" spans="1:11">
      <c r="A302" t="str">
        <f>_raw_predictions_!A302</f>
        <v>Anfernee Simons</v>
      </c>
      <c r="B302">
        <f>(_raw_predictions_!B302*(1-_raw_predictions_!$M302*'Score Dashboard'!$B$2) + 'Score Dashboard'!$B$2*_raw_predictions_!$M302*_coefficients_!B$12- _coefficients_!B$2)/INDEX(_coefficients_!B$7:B$9,MATCH('Score Dashboard'!$B$1,_coefficients_!$A$7:$A$9,0))</f>
        <v>0.33844137011654124</v>
      </c>
      <c r="C302">
        <f>(_raw_predictions_!C302*(1-_raw_predictions_!$M302*'Score Dashboard'!$B$2) + 'Score Dashboard'!$B$2*_raw_predictions_!$M302*_coefficients_!C$12- _coefficients_!C$2)/INDEX(_coefficients_!C$7:C$9,MATCH('Score Dashboard'!$B$1,_coefficients_!$A$7:$A$9,0))</f>
        <v>-0.71291082639308667</v>
      </c>
      <c r="D302">
        <f>(_raw_predictions_!D302*(1-_raw_predictions_!$M302*'Score Dashboard'!$B$2) + 'Score Dashboard'!$B$2*_raw_predictions_!$M302*_coefficients_!D$12- _coefficients_!D$2)/INDEX(_coefficients_!D$7:D$9,MATCH('Score Dashboard'!$B$1,_coefficients_!$A$7:$A$9,0))</f>
        <v>9.4072815782877323E-2</v>
      </c>
      <c r="E302">
        <f>(_raw_predictions_!E302*(1-_raw_predictions_!$M302*'Score Dashboard'!$B$2) + 'Score Dashboard'!$B$2*_raw_predictions_!$M302*_coefficients_!E$12- _coefficients_!E$2)/INDEX(_coefficients_!E$7:E$9,MATCH('Score Dashboard'!$B$1,_coefficients_!$A$7:$A$9,0))</f>
        <v>-0.34316006627625173</v>
      </c>
      <c r="F302">
        <f>(_raw_predictions_!F302*(1-_raw_predictions_!$M302*'Score Dashboard'!$B$2) + 'Score Dashboard'!$B$2*_raw_predictions_!$M302*_coefficients_!F$12- _coefficients_!F$2)/INDEX(_coefficients_!F$7:F$9,MATCH('Score Dashboard'!$B$1,_coefficients_!$A$7:$A$9,0))</f>
        <v>-0.52007030275912414</v>
      </c>
      <c r="G302">
        <f>(_raw_predictions_!G302*(1-_raw_predictions_!$M302*'Score Dashboard'!$B$2) + 'Score Dashboard'!$B$2*_raw_predictions_!$M302*_coefficients_!G$12- _coefficients_!G$2)/INDEX(_coefficients_!G$7:G$9,MATCH('Score Dashboard'!$B$1,_coefficients_!$A$7:$A$9,0))</f>
        <v>0.80363862828655386</v>
      </c>
      <c r="H302">
        <f>(_coefficients_!H$2 - _raw_predictions_!H302*(1-_raw_predictions_!$M302*'Score Dashboard'!$B$2) - _raw_predictions_!$M302*'Score Dashboard'!$B$2*_coefficients_!H$12)/INDEX(_coefficients_!H$7:H$9,MATCH('Score Dashboard'!$B$1,_coefficients_!$A$7:$A$9,0))</f>
        <v>-8.6854551984435785E-2</v>
      </c>
      <c r="I302">
        <f>(1-_raw_predictions_!$M302*'Score Dashboard'!$B$2) * _raw_predictions_!I302/_coefficients_!L$2 * (_raw_predictions_!J302-_coefficients_!I$2)/INDEX(_coefficients_!I$7:I$9,MATCH('Score Dashboard'!$B$1,_coefficients_!$A$7:$A$9,0))</f>
        <v>0.25360776414793651</v>
      </c>
      <c r="J302">
        <f>(1-_raw_predictions_!$M302*'Score Dashboard'!$B$2) * _raw_predictions_!K302/_coefficients_!M$2 * (_raw_predictions_!L302-_coefficients_!J$2)/INDEX(_coefficients_!J$7:J$9,MATCH('Score Dashboard'!$B$1,_coefficients_!$A$7:$A$9,0))</f>
        <v>-0.54907720487535161</v>
      </c>
      <c r="K302">
        <f t="shared" si="4"/>
        <v>-0.722312373954341</v>
      </c>
    </row>
    <row r="303" spans="1:11">
      <c r="A303" t="str">
        <f>_raw_predictions_!A303</f>
        <v>Andrew Wiggins</v>
      </c>
      <c r="B303">
        <f>(_raw_predictions_!B303*(1-_raw_predictions_!$M303*'Score Dashboard'!$B$2) + 'Score Dashboard'!$B$2*_raw_predictions_!$M303*_coefficients_!B$12- _coefficients_!B$2)/INDEX(_coefficients_!B$7:B$9,MATCH('Score Dashboard'!$B$1,_coefficients_!$A$7:$A$9,0))</f>
        <v>-0.10743417980301631</v>
      </c>
      <c r="C303">
        <f>(_raw_predictions_!C303*(1-_raw_predictions_!$M303*'Score Dashboard'!$B$2) + 'Score Dashboard'!$B$2*_raw_predictions_!$M303*_coefficients_!C$12- _coefficients_!C$2)/INDEX(_coefficients_!C$7:C$9,MATCH('Score Dashboard'!$B$1,_coefficients_!$A$7:$A$9,0))</f>
        <v>-0.26758620696056024</v>
      </c>
      <c r="D303">
        <f>(_raw_predictions_!D303*(1-_raw_predictions_!$M303*'Score Dashboard'!$B$2) + 'Score Dashboard'!$B$2*_raw_predictions_!$M303*_coefficients_!D$12- _coefficients_!D$2)/INDEX(_coefficients_!D$7:D$9,MATCH('Score Dashboard'!$B$1,_coefficients_!$A$7:$A$9,0))</f>
        <v>-0.40941572874938315</v>
      </c>
      <c r="E303">
        <f>(_raw_predictions_!E303*(1-_raw_predictions_!$M303*'Score Dashboard'!$B$2) + 'Score Dashboard'!$B$2*_raw_predictions_!$M303*_coefficients_!E$12- _coefficients_!E$2)/INDEX(_coefficients_!E$7:E$9,MATCH('Score Dashboard'!$B$1,_coefficients_!$A$7:$A$9,0))</f>
        <v>-2.3423842655481983E-3</v>
      </c>
      <c r="F303">
        <f>(_raw_predictions_!F303*(1-_raw_predictions_!$M303*'Score Dashboard'!$B$2) + 'Score Dashboard'!$B$2*_raw_predictions_!$M303*_coefficients_!F$12- _coefficients_!F$2)/INDEX(_coefficients_!F$7:F$9,MATCH('Score Dashboard'!$B$1,_coefficients_!$A$7:$A$9,0))</f>
        <v>0.12636816224150024</v>
      </c>
      <c r="G303">
        <f>(_raw_predictions_!G303*(1-_raw_predictions_!$M303*'Score Dashboard'!$B$2) + 'Score Dashboard'!$B$2*_raw_predictions_!$M303*_coefficients_!G$12- _coefficients_!G$2)/INDEX(_coefficients_!G$7:G$9,MATCH('Score Dashboard'!$B$1,_coefficients_!$A$7:$A$9,0))</f>
        <v>0.25644613262367705</v>
      </c>
      <c r="H303">
        <f>(_coefficients_!H$2 - _raw_predictions_!H303*(1-_raw_predictions_!$M303*'Score Dashboard'!$B$2) - _raw_predictions_!$M303*'Score Dashboard'!$B$2*_coefficients_!H$12)/INDEX(_coefficients_!H$7:H$9,MATCH('Score Dashboard'!$B$1,_coefficients_!$A$7:$A$9,0))</f>
        <v>0.33055030547347064</v>
      </c>
      <c r="I303">
        <f>(1-_raw_predictions_!$M303*'Score Dashboard'!$B$2) * _raw_predictions_!I303/_coefficients_!L$2 * (_raw_predictions_!J303-_coefficients_!I$2)/INDEX(_coefficients_!I$7:I$9,MATCH('Score Dashboard'!$B$1,_coefficients_!$A$7:$A$9,0))</f>
        <v>-0.4143194921350361</v>
      </c>
      <c r="J303">
        <f>(1-_raw_predictions_!$M303*'Score Dashboard'!$B$2) * _raw_predictions_!K303/_coefficients_!M$2 * (_raw_predictions_!L303-_coefficients_!J$2)/INDEX(_coefficients_!J$7:J$9,MATCH('Score Dashboard'!$B$1,_coefficients_!$A$7:$A$9,0))</f>
        <v>-0.13488570054484048</v>
      </c>
      <c r="K303">
        <f t="shared" si="4"/>
        <v>-0.62261909211973654</v>
      </c>
    </row>
    <row r="304" spans="1:11">
      <c r="A304" t="str">
        <f>_raw_predictions_!A304</f>
        <v>Andrew Nembhard</v>
      </c>
      <c r="B304">
        <f>(_raw_predictions_!B304*(1-_raw_predictions_!$M304*'Score Dashboard'!$B$2) + 'Score Dashboard'!$B$2*_raw_predictions_!$M304*_coefficients_!B$12- _coefficients_!B$2)/INDEX(_coefficients_!B$7:B$9,MATCH('Score Dashboard'!$B$1,_coefficients_!$A$7:$A$9,0))</f>
        <v>-0.46113331819949771</v>
      </c>
      <c r="C304">
        <f>(_raw_predictions_!C304*(1-_raw_predictions_!$M304*'Score Dashboard'!$B$2) + 'Score Dashboard'!$B$2*_raw_predictions_!$M304*_coefficients_!C$12- _coefficients_!C$2)/INDEX(_coefficients_!C$7:C$9,MATCH('Score Dashboard'!$B$1,_coefficients_!$A$7:$A$9,0))</f>
        <v>-0.69666537862781897</v>
      </c>
      <c r="D304">
        <f>(_raw_predictions_!D304*(1-_raw_predictions_!$M304*'Score Dashboard'!$B$2) + 'Score Dashboard'!$B$2*_raw_predictions_!$M304*_coefficients_!D$12- _coefficients_!D$2)/INDEX(_coefficients_!D$7:D$9,MATCH('Score Dashboard'!$B$1,_coefficients_!$A$7:$A$9,0))</f>
        <v>0.29086728708370779</v>
      </c>
      <c r="E304">
        <f>(_raw_predictions_!E304*(1-_raw_predictions_!$M304*'Score Dashboard'!$B$2) + 'Score Dashboard'!$B$2*_raw_predictions_!$M304*_coefficients_!E$12- _coefficients_!E$2)/INDEX(_coefficients_!E$7:E$9,MATCH('Score Dashboard'!$B$1,_coefficients_!$A$7:$A$9,0))</f>
        <v>5.0802828107621198E-2</v>
      </c>
      <c r="F304">
        <f>(_raw_predictions_!F304*(1-_raw_predictions_!$M304*'Score Dashboard'!$B$2) + 'Score Dashboard'!$B$2*_raw_predictions_!$M304*_coefficients_!F$12- _coefficients_!F$2)/INDEX(_coefficients_!F$7:F$9,MATCH('Score Dashboard'!$B$1,_coefficients_!$A$7:$A$9,0))</f>
        <v>-0.52725591457437559</v>
      </c>
      <c r="G304">
        <f>(_raw_predictions_!G304*(1-_raw_predictions_!$M304*'Score Dashboard'!$B$2) + 'Score Dashboard'!$B$2*_raw_predictions_!$M304*_coefficients_!G$12- _coefficients_!G$2)/INDEX(_coefficients_!G$7:G$9,MATCH('Score Dashboard'!$B$1,_coefficients_!$A$7:$A$9,0))</f>
        <v>-4.5058093562169971E-2</v>
      </c>
      <c r="H304">
        <f>(_coefficients_!H$2 - _raw_predictions_!H304*(1-_raw_predictions_!$M304*'Score Dashboard'!$B$2) - _raw_predictions_!$M304*'Score Dashboard'!$B$2*_coefficients_!H$12)/INDEX(_coefficients_!H$7:H$9,MATCH('Score Dashboard'!$B$1,_coefficients_!$A$7:$A$9,0))</f>
        <v>0.16040813443494767</v>
      </c>
      <c r="I304">
        <f>(1-_raw_predictions_!$M304*'Score Dashboard'!$B$2) * _raw_predictions_!I304/_coefficients_!L$2 * (_raw_predictions_!J304-_coefficients_!I$2)/INDEX(_coefficients_!I$7:I$9,MATCH('Score Dashboard'!$B$1,_coefficients_!$A$7:$A$9,0))</f>
        <v>2.4146798098281304E-2</v>
      </c>
      <c r="J304">
        <f>(1-_raw_predictions_!$M304*'Score Dashboard'!$B$2) * _raw_predictions_!K304/_coefficients_!M$2 * (_raw_predictions_!L304-_coefficients_!J$2)/INDEX(_coefficients_!J$7:J$9,MATCH('Score Dashboard'!$B$1,_coefficients_!$A$7:$A$9,0))</f>
        <v>-0.33220037975089733</v>
      </c>
      <c r="K304">
        <f t="shared" si="4"/>
        <v>-1.5360880369902019</v>
      </c>
    </row>
    <row r="305" spans="1:11">
      <c r="A305" t="str">
        <f>_raw_predictions_!A305</f>
        <v>Andre Drummond</v>
      </c>
      <c r="B305">
        <f>(_raw_predictions_!B305*(1-_raw_predictions_!$M305*'Score Dashboard'!$B$2) + 'Score Dashboard'!$B$2*_raw_predictions_!$M305*_coefficients_!B$12- _coefficients_!B$2)/INDEX(_coefficients_!B$7:B$9,MATCH('Score Dashboard'!$B$1,_coefficients_!$A$7:$A$9,0))</f>
        <v>-0.90388791419226999</v>
      </c>
      <c r="C305">
        <f>(_raw_predictions_!C305*(1-_raw_predictions_!$M305*'Score Dashboard'!$B$2) + 'Score Dashboard'!$B$2*_raw_predictions_!$M305*_coefficients_!C$12- _coefficients_!C$2)/INDEX(_coefficients_!C$7:C$9,MATCH('Score Dashboard'!$B$1,_coefficients_!$A$7:$A$9,0))</f>
        <v>0.12091129410495002</v>
      </c>
      <c r="D305">
        <f>(_raw_predictions_!D305*(1-_raw_predictions_!$M305*'Score Dashboard'!$B$2) + 'Score Dashboard'!$B$2*_raw_predictions_!$M305*_coefficients_!D$12- _coefficients_!D$2)/INDEX(_coefficients_!D$7:D$9,MATCH('Score Dashboard'!$B$1,_coefficients_!$A$7:$A$9,0))</f>
        <v>-0.89529311333964035</v>
      </c>
      <c r="E305">
        <f>(_raw_predictions_!E305*(1-_raw_predictions_!$M305*'Score Dashboard'!$B$2) + 'Score Dashboard'!$B$2*_raw_predictions_!$M305*_coefficients_!E$12- _coefficients_!E$2)/INDEX(_coefficients_!E$7:E$9,MATCH('Score Dashboard'!$B$1,_coefficients_!$A$7:$A$9,0))</f>
        <v>-0.21048253999020314</v>
      </c>
      <c r="F305">
        <f>(_raw_predictions_!F305*(1-_raw_predictions_!$M305*'Score Dashboard'!$B$2) + 'Score Dashboard'!$B$2*_raw_predictions_!$M305*_coefficients_!F$12- _coefficients_!F$2)/INDEX(_coefficients_!F$7:F$9,MATCH('Score Dashboard'!$B$1,_coefficients_!$A$7:$A$9,0))</f>
        <v>-0.23014991982980826</v>
      </c>
      <c r="G305">
        <f>(_raw_predictions_!G305*(1-_raw_predictions_!$M305*'Score Dashboard'!$B$2) + 'Score Dashboard'!$B$2*_raw_predictions_!$M305*_coefficients_!G$12- _coefficients_!G$2)/INDEX(_coefficients_!G$7:G$9,MATCH('Score Dashboard'!$B$1,_coefficients_!$A$7:$A$9,0))</f>
        <v>-0.93334355922991363</v>
      </c>
      <c r="H305">
        <f>(_coefficients_!H$2 - _raw_predictions_!H305*(1-_raw_predictions_!$M305*'Score Dashboard'!$B$2) - _raw_predictions_!$M305*'Score Dashboard'!$B$2*_coefficients_!H$12)/INDEX(_coefficients_!H$7:H$9,MATCH('Score Dashboard'!$B$1,_coefficients_!$A$7:$A$9,0))</f>
        <v>0.44327955737782704</v>
      </c>
      <c r="I305">
        <f>(1-_raw_predictions_!$M305*'Score Dashboard'!$B$2) * _raw_predictions_!I305/_coefficients_!L$2 * (_raw_predictions_!J305-_coefficients_!I$2)/INDEX(_coefficients_!I$7:I$9,MATCH('Score Dashboard'!$B$1,_coefficients_!$A$7:$A$9,0))</f>
        <v>-0.67935148619862984</v>
      </c>
      <c r="J305">
        <f>(1-_raw_predictions_!$M305*'Score Dashboard'!$B$2) * _raw_predictions_!K305/_coefficients_!M$2 * (_raw_predictions_!L305-_coefficients_!J$2)/INDEX(_coefficients_!J$7:J$9,MATCH('Score Dashboard'!$B$1,_coefficients_!$A$7:$A$9,0))</f>
        <v>0.24365683827877943</v>
      </c>
      <c r="K305">
        <f t="shared" si="4"/>
        <v>-3.0446608430189088</v>
      </c>
    </row>
    <row r="306" spans="1:11">
      <c r="A306" t="str">
        <f>_raw_predictions_!A306</f>
        <v>Amir Coffey</v>
      </c>
      <c r="B306">
        <f>(_raw_predictions_!B306*(1-_raw_predictions_!$M306*'Score Dashboard'!$B$2) + 'Score Dashboard'!$B$2*_raw_predictions_!$M306*_coefficients_!B$12- _coefficients_!B$2)/INDEX(_coefficients_!B$7:B$9,MATCH('Score Dashboard'!$B$1,_coefficients_!$A$7:$A$9,0))</f>
        <v>-0.96346316047887726</v>
      </c>
      <c r="C306">
        <f>(_raw_predictions_!C306*(1-_raw_predictions_!$M306*'Score Dashboard'!$B$2) + 'Score Dashboard'!$B$2*_raw_predictions_!$M306*_coefficients_!C$12- _coefficients_!C$2)/INDEX(_coefficients_!C$7:C$9,MATCH('Score Dashboard'!$B$1,_coefficients_!$A$7:$A$9,0))</f>
        <v>-0.89895976066897132</v>
      </c>
      <c r="D306">
        <f>(_raw_predictions_!D306*(1-_raw_predictions_!$M306*'Score Dashboard'!$B$2) + 'Score Dashboard'!$B$2*_raw_predictions_!$M306*_coefficients_!D$12- _coefficients_!D$2)/INDEX(_coefficients_!D$7:D$9,MATCH('Score Dashboard'!$B$1,_coefficients_!$A$7:$A$9,0))</f>
        <v>-0.77198713894006743</v>
      </c>
      <c r="E306">
        <f>(_raw_predictions_!E306*(1-_raw_predictions_!$M306*'Score Dashboard'!$B$2) + 'Score Dashboard'!$B$2*_raw_predictions_!$M306*_coefficients_!E$12- _coefficients_!E$2)/INDEX(_coefficients_!E$7:E$9,MATCH('Score Dashboard'!$B$1,_coefficients_!$A$7:$A$9,0))</f>
        <v>-0.69098969030087587</v>
      </c>
      <c r="F306">
        <f>(_raw_predictions_!F306*(1-_raw_predictions_!$M306*'Score Dashboard'!$B$2) + 'Score Dashboard'!$B$2*_raw_predictions_!$M306*_coefficients_!F$12- _coefficients_!F$2)/INDEX(_coefficients_!F$7:F$9,MATCH('Score Dashboard'!$B$1,_coefficients_!$A$7:$A$9,0))</f>
        <v>-0.56782778529386746</v>
      </c>
      <c r="G306">
        <f>(_raw_predictions_!G306*(1-_raw_predictions_!$M306*'Score Dashboard'!$B$2) + 'Score Dashboard'!$B$2*_raw_predictions_!$M306*_coefficients_!G$12- _coefficients_!G$2)/INDEX(_coefficients_!G$7:G$9,MATCH('Score Dashboard'!$B$1,_coefficients_!$A$7:$A$9,0))</f>
        <v>-0.6574298405472484</v>
      </c>
      <c r="H306">
        <f>(_coefficients_!H$2 - _raw_predictions_!H306*(1-_raw_predictions_!$M306*'Score Dashboard'!$B$2) - _raw_predictions_!$M306*'Score Dashboard'!$B$2*_coefficients_!H$12)/INDEX(_coefficients_!H$7:H$9,MATCH('Score Dashboard'!$B$1,_coefficients_!$A$7:$A$9,0))</f>
        <v>0.77771677699951625</v>
      </c>
      <c r="I306">
        <f>(1-_raw_predictions_!$M306*'Score Dashboard'!$B$2) * _raw_predictions_!I306/_coefficients_!L$2 * (_raw_predictions_!J306-_coefficients_!I$2)/INDEX(_coefficients_!I$7:I$9,MATCH('Score Dashboard'!$B$1,_coefficients_!$A$7:$A$9,0))</f>
        <v>-1.6967885354295349E-2</v>
      </c>
      <c r="J306">
        <f>(1-_raw_predictions_!$M306*'Score Dashboard'!$B$2) * _raw_predictions_!K306/_coefficients_!M$2 * (_raw_predictions_!L306-_coefficients_!J$2)/INDEX(_coefficients_!J$7:J$9,MATCH('Score Dashboard'!$B$1,_coefficients_!$A$7:$A$9,0))</f>
        <v>-9.3987074207113594E-2</v>
      </c>
      <c r="K306">
        <f t="shared" si="4"/>
        <v>-3.8838955587918007</v>
      </c>
    </row>
    <row r="307" spans="1:11">
      <c r="A307" t="str">
        <f>_raw_predictions_!A307</f>
        <v>Alperen Sengun</v>
      </c>
      <c r="B307">
        <f>(_raw_predictions_!B307*(1-_raw_predictions_!$M307*'Score Dashboard'!$B$2) + 'Score Dashboard'!$B$2*_raw_predictions_!$M307*_coefficients_!B$12- _coefficients_!B$2)/INDEX(_coefficients_!B$7:B$9,MATCH('Score Dashboard'!$B$1,_coefficients_!$A$7:$A$9,0))</f>
        <v>0.13673900269233671</v>
      </c>
      <c r="C307">
        <f>(_raw_predictions_!C307*(1-_raw_predictions_!$M307*'Score Dashboard'!$B$2) + 'Score Dashboard'!$B$2*_raw_predictions_!$M307*_coefficients_!C$12- _coefficients_!C$2)/INDEX(_coefficients_!C$7:C$9,MATCH('Score Dashboard'!$B$1,_coefficients_!$A$7:$A$9,0))</f>
        <v>1.0628805073958301</v>
      </c>
      <c r="D307">
        <f>(_raw_predictions_!D307*(1-_raw_predictions_!$M307*'Score Dashboard'!$B$2) + 'Score Dashboard'!$B$2*_raw_predictions_!$M307*_coefficients_!D$12- _coefficients_!D$2)/INDEX(_coefficients_!D$7:D$9,MATCH('Score Dashboard'!$B$1,_coefficients_!$A$7:$A$9,0))</f>
        <v>0.22033358906077849</v>
      </c>
      <c r="E307">
        <f>(_raw_predictions_!E307*(1-_raw_predictions_!$M307*'Score Dashboard'!$B$2) + 'Score Dashboard'!$B$2*_raw_predictions_!$M307*_coefficients_!E$12- _coefficients_!E$2)/INDEX(_coefficients_!E$7:E$9,MATCH('Score Dashboard'!$B$1,_coefficients_!$A$7:$A$9,0))</f>
        <v>0.20697668538045175</v>
      </c>
      <c r="F307">
        <f>(_raw_predictions_!F307*(1-_raw_predictions_!$M307*'Score Dashboard'!$B$2) + 'Score Dashboard'!$B$2*_raw_predictions_!$M307*_coefficients_!F$12- _coefficients_!F$2)/INDEX(_coefficients_!F$7:F$9,MATCH('Score Dashboard'!$B$1,_coefficients_!$A$7:$A$9,0))</f>
        <v>0.40665210455824002</v>
      </c>
      <c r="G307">
        <f>(_raw_predictions_!G307*(1-_raw_predictions_!$M307*'Score Dashboard'!$B$2) + 'Score Dashboard'!$B$2*_raw_predictions_!$M307*_coefficients_!G$12- _coefficients_!G$2)/INDEX(_coefficients_!G$7:G$9,MATCH('Score Dashboard'!$B$1,_coefficients_!$A$7:$A$9,0))</f>
        <v>-0.78303059345433013</v>
      </c>
      <c r="H307">
        <f>(_coefficients_!H$2 - _raw_predictions_!H307*(1-_raw_predictions_!$M307*'Score Dashboard'!$B$2) - _raw_predictions_!$M307*'Score Dashboard'!$B$2*_coefficients_!H$12)/INDEX(_coefficients_!H$7:H$9,MATCH('Score Dashboard'!$B$1,_coefficients_!$A$7:$A$9,0))</f>
        <v>-0.71719305863509364</v>
      </c>
      <c r="I307">
        <f>(1-_raw_predictions_!$M307*'Score Dashboard'!$B$2) * _raw_predictions_!I307/_coefficients_!L$2 * (_raw_predictions_!J307-_coefficients_!I$2)/INDEX(_coefficients_!I$7:I$9,MATCH('Score Dashboard'!$B$1,_coefficients_!$A$7:$A$9,0))</f>
        <v>-0.58266102673178144</v>
      </c>
      <c r="J307">
        <f>(1-_raw_predictions_!$M307*'Score Dashboard'!$B$2) * _raw_predictions_!K307/_coefficients_!M$2 * (_raw_predictions_!L307-_coefficients_!J$2)/INDEX(_coefficients_!J$7:J$9,MATCH('Score Dashboard'!$B$1,_coefficients_!$A$7:$A$9,0))</f>
        <v>0.41195078717545214</v>
      </c>
      <c r="K307">
        <f t="shared" si="4"/>
        <v>0.36264799744188397</v>
      </c>
    </row>
    <row r="308" spans="1:11">
      <c r="A308" t="str">
        <f>_raw_predictions_!A308</f>
        <v>Bam Adebayo</v>
      </c>
      <c r="B308">
        <f>(_raw_predictions_!B308*(1-_raw_predictions_!$M308*'Score Dashboard'!$B$2) + 'Score Dashboard'!$B$2*_raw_predictions_!$M308*_coefficients_!B$12- _coefficients_!B$2)/INDEX(_coefficients_!B$7:B$9,MATCH('Score Dashboard'!$B$1,_coefficients_!$A$7:$A$9,0))</f>
        <v>0.45450674900972332</v>
      </c>
      <c r="C308">
        <f>(_raw_predictions_!C308*(1-_raw_predictions_!$M308*'Score Dashboard'!$B$2) + 'Score Dashboard'!$B$2*_raw_predictions_!$M308*_coefficients_!C$12- _coefficients_!C$2)/INDEX(_coefficients_!C$7:C$9,MATCH('Score Dashboard'!$B$1,_coefficients_!$A$7:$A$9,0))</f>
        <v>1.0021488727502743</v>
      </c>
      <c r="D308">
        <f>(_raw_predictions_!D308*(1-_raw_predictions_!$M308*'Score Dashboard'!$B$2) + 'Score Dashboard'!$B$2*_raw_predictions_!$M308*_coefficients_!D$12- _coefficients_!D$2)/INDEX(_coefficients_!D$7:D$9,MATCH('Score Dashboard'!$B$1,_coefficients_!$A$7:$A$9,0))</f>
        <v>4.4586431233869066E-2</v>
      </c>
      <c r="E308">
        <f>(_raw_predictions_!E308*(1-_raw_predictions_!$M308*'Score Dashboard'!$B$2) + 'Score Dashboard'!$B$2*_raw_predictions_!$M308*_coefficients_!E$12- _coefficients_!E$2)/INDEX(_coefficients_!E$7:E$9,MATCH('Score Dashboard'!$B$1,_coefficients_!$A$7:$A$9,0))</f>
        <v>0.2512921268608333</v>
      </c>
      <c r="F308">
        <f>(_raw_predictions_!F308*(1-_raw_predictions_!$M308*'Score Dashboard'!$B$2) + 'Score Dashboard'!$B$2*_raw_predictions_!$M308*_coefficients_!F$12- _coefficients_!F$2)/INDEX(_coefficients_!F$7:F$9,MATCH('Score Dashboard'!$B$1,_coefficients_!$A$7:$A$9,0))</f>
        <v>0.22018317745730911</v>
      </c>
      <c r="G308">
        <f>(_raw_predictions_!G308*(1-_raw_predictions_!$M308*'Score Dashboard'!$B$2) + 'Score Dashboard'!$B$2*_raw_predictions_!$M308*_coefficients_!G$12- _coefficients_!G$2)/INDEX(_coefficients_!G$7:G$9,MATCH('Score Dashboard'!$B$1,_coefficients_!$A$7:$A$9,0))</f>
        <v>-0.90994374877632356</v>
      </c>
      <c r="H308">
        <f>(_coefficients_!H$2 - _raw_predictions_!H308*(1-_raw_predictions_!$M308*'Score Dashboard'!$B$2) - _raw_predictions_!$M308*'Score Dashboard'!$B$2*_coefficients_!H$12)/INDEX(_coefficients_!H$7:H$9,MATCH('Score Dashboard'!$B$1,_coefficients_!$A$7:$A$9,0))</f>
        <v>-0.65444906935412972</v>
      </c>
      <c r="I308">
        <f>(1-_raw_predictions_!$M308*'Score Dashboard'!$B$2) * _raw_predictions_!I308/_coefficients_!L$2 * (_raw_predictions_!J308-_coefficients_!I$2)/INDEX(_coefficients_!I$7:I$9,MATCH('Score Dashboard'!$B$1,_coefficients_!$A$7:$A$9,0))</f>
        <v>-8.3153582073856633E-2</v>
      </c>
      <c r="J308">
        <f>(1-_raw_predictions_!$M308*'Score Dashboard'!$B$2) * _raw_predictions_!K308/_coefficients_!M$2 * (_raw_predictions_!L308-_coefficients_!J$2)/INDEX(_coefficients_!J$7:J$9,MATCH('Score Dashboard'!$B$1,_coefficients_!$A$7:$A$9,0))</f>
        <v>0.33488077660451721</v>
      </c>
      <c r="K308">
        <f t="shared" si="4"/>
        <v>0.66005173371221648</v>
      </c>
    </row>
    <row r="309" spans="1:11">
      <c r="A309" t="str">
        <f>_raw_predictions_!A309</f>
        <v>Alex Len</v>
      </c>
      <c r="B309">
        <f>(_raw_predictions_!B309*(1-_raw_predictions_!$M309*'Score Dashboard'!$B$2) + 'Score Dashboard'!$B$2*_raw_predictions_!$M309*_coefficients_!B$12- _coefficients_!B$2)/INDEX(_coefficients_!B$7:B$9,MATCH('Score Dashboard'!$B$1,_coefficients_!$A$7:$A$9,0))</f>
        <v>-0.99537396941172263</v>
      </c>
      <c r="C309">
        <f>(_raw_predictions_!C309*(1-_raw_predictions_!$M309*'Score Dashboard'!$B$2) + 'Score Dashboard'!$B$2*_raw_predictions_!$M309*_coefficients_!C$12- _coefficients_!C$2)/INDEX(_coefficients_!C$7:C$9,MATCH('Score Dashboard'!$B$1,_coefficients_!$A$7:$A$9,0))</f>
        <v>-0.7486144541451637</v>
      </c>
      <c r="D309">
        <f>(_raw_predictions_!D309*(1-_raw_predictions_!$M309*'Score Dashboard'!$B$2) + 'Score Dashboard'!$B$2*_raw_predictions_!$M309*_coefficients_!D$12- _coefficients_!D$2)/INDEX(_coefficients_!D$7:D$9,MATCH('Score Dashboard'!$B$1,_coefficients_!$A$7:$A$9,0))</f>
        <v>-0.79735172435228197</v>
      </c>
      <c r="E309">
        <f>(_raw_predictions_!E309*(1-_raw_predictions_!$M309*'Score Dashboard'!$B$2) + 'Score Dashboard'!$B$2*_raw_predictions_!$M309*_coefficients_!E$12- _coefficients_!E$2)/INDEX(_coefficients_!E$7:E$9,MATCH('Score Dashboard'!$B$1,_coefficients_!$A$7:$A$9,0))</f>
        <v>-0.70280495812760957</v>
      </c>
      <c r="F309">
        <f>(_raw_predictions_!F309*(1-_raw_predictions_!$M309*'Score Dashboard'!$B$2) + 'Score Dashboard'!$B$2*_raw_predictions_!$M309*_coefficients_!F$12- _coefficients_!F$2)/INDEX(_coefficients_!F$7:F$9,MATCH('Score Dashboard'!$B$1,_coefficients_!$A$7:$A$9,0))</f>
        <v>-0.30280502189333147</v>
      </c>
      <c r="G309">
        <f>(_raw_predictions_!G309*(1-_raw_predictions_!$M309*'Score Dashboard'!$B$2) + 'Score Dashboard'!$B$2*_raw_predictions_!$M309*_coefficients_!G$12- _coefficients_!G$2)/INDEX(_coefficients_!G$7:G$9,MATCH('Score Dashboard'!$B$1,_coefficients_!$A$7:$A$9,0))</f>
        <v>-0.71758021162949548</v>
      </c>
      <c r="H309">
        <f>(_coefficients_!H$2 - _raw_predictions_!H309*(1-_raw_predictions_!$M309*'Score Dashboard'!$B$2) - _raw_predictions_!$M309*'Score Dashboard'!$B$2*_coefficients_!H$12)/INDEX(_coefficients_!H$7:H$9,MATCH('Score Dashboard'!$B$1,_coefficients_!$A$7:$A$9,0))</f>
        <v>0.76811973371994613</v>
      </c>
      <c r="I309">
        <f>(1-_raw_predictions_!$M309*'Score Dashboard'!$B$2) * _raw_predictions_!I309/_coefficients_!L$2 * (_raw_predictions_!J309-_coefficients_!I$2)/INDEX(_coefficients_!I$7:I$9,MATCH('Score Dashboard'!$B$1,_coefficients_!$A$7:$A$9,0))</f>
        <v>-5.9439800888351234E-2</v>
      </c>
      <c r="J309">
        <f>(1-_raw_predictions_!$M309*'Score Dashboard'!$B$2) * _raw_predictions_!K309/_coefficients_!M$2 * (_raw_predictions_!L309-_coefficients_!J$2)/INDEX(_coefficients_!J$7:J$9,MATCH('Score Dashboard'!$B$1,_coefficients_!$A$7:$A$9,0))</f>
        <v>2.324890363439296E-2</v>
      </c>
      <c r="K309">
        <f t="shared" si="4"/>
        <v>-3.5326015030936175</v>
      </c>
    </row>
    <row r="310" spans="1:11">
      <c r="A310" t="str">
        <f>_raw_predictions_!A310</f>
        <v>Alex Caruso</v>
      </c>
      <c r="B310">
        <f>(_raw_predictions_!B310*(1-_raw_predictions_!$M310*'Score Dashboard'!$B$2) + 'Score Dashboard'!$B$2*_raw_predictions_!$M310*_coefficients_!B$12- _coefficients_!B$2)/INDEX(_coefficients_!B$7:B$9,MATCH('Score Dashboard'!$B$1,_coefficients_!$A$7:$A$9,0))</f>
        <v>-0.90309902416763099</v>
      </c>
      <c r="C310">
        <f>(_raw_predictions_!C310*(1-_raw_predictions_!$M310*'Score Dashboard'!$B$2) + 'Score Dashboard'!$B$2*_raw_predictions_!$M310*_coefficients_!C$12- _coefficients_!C$2)/INDEX(_coefficients_!C$7:C$9,MATCH('Score Dashboard'!$B$1,_coefficients_!$A$7:$A$9,0))</f>
        <v>-0.71758676873771166</v>
      </c>
      <c r="D310">
        <f>(_raw_predictions_!D310*(1-_raw_predictions_!$M310*'Score Dashboard'!$B$2) + 'Score Dashboard'!$B$2*_raw_predictions_!$M310*_coefficients_!D$12- _coefficients_!D$2)/INDEX(_coefficients_!D$7:D$9,MATCH('Score Dashboard'!$B$1,_coefficients_!$A$7:$A$9,0))</f>
        <v>-0.26977821904958948</v>
      </c>
      <c r="E310">
        <f>(_raw_predictions_!E310*(1-_raw_predictions_!$M310*'Score Dashboard'!$B$2) + 'Score Dashboard'!$B$2*_raw_predictions_!$M310*_coefficients_!E$12- _coefficients_!E$2)/INDEX(_coefficients_!E$7:E$9,MATCH('Score Dashboard'!$B$1,_coefficients_!$A$7:$A$9,0))</f>
        <v>0.30285191488522584</v>
      </c>
      <c r="F310">
        <f>(_raw_predictions_!F310*(1-_raw_predictions_!$M310*'Score Dashboard'!$B$2) + 'Score Dashboard'!$B$2*_raw_predictions_!$M310*_coefficients_!F$12- _coefficients_!F$2)/INDEX(_coefficients_!F$7:F$9,MATCH('Score Dashboard'!$B$1,_coefficients_!$A$7:$A$9,0))</f>
        <v>-0.16934461159132602</v>
      </c>
      <c r="G310">
        <f>(_raw_predictions_!G310*(1-_raw_predictions_!$M310*'Score Dashboard'!$B$2) + 'Score Dashboard'!$B$2*_raw_predictions_!$M310*_coefficients_!G$12- _coefficients_!G$2)/INDEX(_coefficients_!G$7:G$9,MATCH('Score Dashboard'!$B$1,_coefficients_!$A$7:$A$9,0))</f>
        <v>-0.47845281053751176</v>
      </c>
      <c r="H310">
        <f>(_coefficients_!H$2 - _raw_predictions_!H310*(1-_raw_predictions_!$M310*'Score Dashboard'!$B$2) - _raw_predictions_!$M310*'Score Dashboard'!$B$2*_coefficients_!H$12)/INDEX(_coefficients_!H$7:H$9,MATCH('Score Dashboard'!$B$1,_coefficients_!$A$7:$A$9,0))</f>
        <v>0.45935277822787079</v>
      </c>
      <c r="I310">
        <f>(1-_raw_predictions_!$M310*'Score Dashboard'!$B$2) * _raw_predictions_!I310/_coefficients_!L$2 * (_raw_predictions_!J310-_coefficients_!I$2)/INDEX(_coefficients_!I$7:I$9,MATCH('Score Dashboard'!$B$1,_coefficients_!$A$7:$A$9,0))</f>
        <v>-0.11364001926973775</v>
      </c>
      <c r="J310">
        <f>(1-_raw_predictions_!$M310*'Score Dashboard'!$B$2) * _raw_predictions_!K310/_coefficients_!M$2 * (_raw_predictions_!L310-_coefficients_!J$2)/INDEX(_coefficients_!J$7:J$9,MATCH('Score Dashboard'!$B$1,_coefficients_!$A$7:$A$9,0))</f>
        <v>-0.20508643413508568</v>
      </c>
      <c r="K310">
        <f t="shared" si="4"/>
        <v>-2.0947831943754966</v>
      </c>
    </row>
    <row r="311" spans="1:11">
      <c r="A311" t="str">
        <f>_raw_predictions_!A311</f>
        <v>Aleksej Pokusevski</v>
      </c>
      <c r="B311">
        <f>(_raw_predictions_!B311*(1-_raw_predictions_!$M311*'Score Dashboard'!$B$2) + 'Score Dashboard'!$B$2*_raw_predictions_!$M311*_coefficients_!B$12- _coefficients_!B$2)/INDEX(_coefficients_!B$7:B$9,MATCH('Score Dashboard'!$B$1,_coefficients_!$A$7:$A$9,0))</f>
        <v>-0.68388208971964948</v>
      </c>
      <c r="C311">
        <f>(_raw_predictions_!C311*(1-_raw_predictions_!$M311*'Score Dashboard'!$B$2) + 'Score Dashboard'!$B$2*_raw_predictions_!$M311*_coefficients_!C$12- _coefficients_!C$2)/INDEX(_coefficients_!C$7:C$9,MATCH('Score Dashboard'!$B$1,_coefficients_!$A$7:$A$9,0))</f>
        <v>-0.3533821933379403</v>
      </c>
      <c r="D311">
        <f>(_raw_predictions_!D311*(1-_raw_predictions_!$M311*'Score Dashboard'!$B$2) + 'Score Dashboard'!$B$2*_raw_predictions_!$M311*_coefficients_!D$12- _coefficients_!D$2)/INDEX(_coefficients_!D$7:D$9,MATCH('Score Dashboard'!$B$1,_coefficients_!$A$7:$A$9,0))</f>
        <v>-0.54243622677311465</v>
      </c>
      <c r="E311">
        <f>(_raw_predictions_!E311*(1-_raw_predictions_!$M311*'Score Dashboard'!$B$2) + 'Score Dashboard'!$B$2*_raw_predictions_!$M311*_coefficients_!E$12- _coefficients_!E$2)/INDEX(_coefficients_!E$7:E$9,MATCH('Score Dashboard'!$B$1,_coefficients_!$A$7:$A$9,0))</f>
        <v>-0.44854457607859927</v>
      </c>
      <c r="F311">
        <f>(_raw_predictions_!F311*(1-_raw_predictions_!$M311*'Score Dashboard'!$B$2) + 'Score Dashboard'!$B$2*_raw_predictions_!$M311*_coefficients_!F$12- _coefficients_!F$2)/INDEX(_coefficients_!F$7:F$9,MATCH('Score Dashboard'!$B$1,_coefficients_!$A$7:$A$9,0))</f>
        <v>0.42503664868723462</v>
      </c>
      <c r="G311">
        <f>(_raw_predictions_!G311*(1-_raw_predictions_!$M311*'Score Dashboard'!$B$2) + 'Score Dashboard'!$B$2*_raw_predictions_!$M311*_coefficients_!G$12- _coefficients_!G$2)/INDEX(_coefficients_!G$7:G$9,MATCH('Score Dashboard'!$B$1,_coefficients_!$A$7:$A$9,0))</f>
        <v>-0.41014093453969652</v>
      </c>
      <c r="H311">
        <f>(_coefficients_!H$2 - _raw_predictions_!H311*(1-_raw_predictions_!$M311*'Score Dashboard'!$B$2) - _raw_predictions_!$M311*'Score Dashboard'!$B$2*_coefficients_!H$12)/INDEX(_coefficients_!H$7:H$9,MATCH('Score Dashboard'!$B$1,_coefficients_!$A$7:$A$9,0))</f>
        <v>0.34776304226410926</v>
      </c>
      <c r="I311">
        <f>(1-_raw_predictions_!$M311*'Score Dashboard'!$B$2) * _raw_predictions_!I311/_coefficients_!L$2 * (_raw_predictions_!J311-_coefficients_!I$2)/INDEX(_coefficients_!I$7:I$9,MATCH('Score Dashboard'!$B$1,_coefficients_!$A$7:$A$9,0))</f>
        <v>-0.14309922304767181</v>
      </c>
      <c r="J311">
        <f>(1-_raw_predictions_!$M311*'Score Dashboard'!$B$2) * _raw_predictions_!K311/_coefficients_!M$2 * (_raw_predictions_!L311-_coefficients_!J$2)/INDEX(_coefficients_!J$7:J$9,MATCH('Score Dashboard'!$B$1,_coefficients_!$A$7:$A$9,0))</f>
        <v>-0.17660329508630884</v>
      </c>
      <c r="K311">
        <f t="shared" si="4"/>
        <v>-1.985288847631637</v>
      </c>
    </row>
    <row r="312" spans="1:11">
      <c r="A312" t="str">
        <f>_raw_predictions_!A312</f>
        <v>Alec Burks</v>
      </c>
      <c r="B312">
        <f>(_raw_predictions_!B312*(1-_raw_predictions_!$M312*'Score Dashboard'!$B$2) + 'Score Dashboard'!$B$2*_raw_predictions_!$M312*_coefficients_!B$12- _coefficients_!B$2)/INDEX(_coefficients_!B$7:B$9,MATCH('Score Dashboard'!$B$1,_coefficients_!$A$7:$A$9,0))</f>
        <v>-0.46570767691511139</v>
      </c>
      <c r="C312">
        <f>(_raw_predictions_!C312*(1-_raw_predictions_!$M312*'Score Dashboard'!$B$2) + 'Score Dashboard'!$B$2*_raw_predictions_!$M312*_coefficients_!C$12- _coefficients_!C$2)/INDEX(_coefficients_!C$7:C$9,MATCH('Score Dashboard'!$B$1,_coefficients_!$A$7:$A$9,0))</f>
        <v>-0.58274424814295001</v>
      </c>
      <c r="D312">
        <f>(_raw_predictions_!D312*(1-_raw_predictions_!$M312*'Score Dashboard'!$B$2) + 'Score Dashboard'!$B$2*_raw_predictions_!$M312*_coefficients_!D$12- _coefficients_!D$2)/INDEX(_coefficients_!D$7:D$9,MATCH('Score Dashboard'!$B$1,_coefficients_!$A$7:$A$9,0))</f>
        <v>-0.44750061597645469</v>
      </c>
      <c r="E312">
        <f>(_raw_predictions_!E312*(1-_raw_predictions_!$M312*'Score Dashboard'!$B$2) + 'Score Dashboard'!$B$2*_raw_predictions_!$M312*_coefficients_!E$12- _coefficients_!E$2)/INDEX(_coefficients_!E$7:E$9,MATCH('Score Dashboard'!$B$1,_coefficients_!$A$7:$A$9,0))</f>
        <v>-0.30199474811745181</v>
      </c>
      <c r="F312">
        <f>(_raw_predictions_!F312*(1-_raw_predictions_!$M312*'Score Dashboard'!$B$2) + 'Score Dashboard'!$B$2*_raw_predictions_!$M312*_coefficients_!F$12- _coefficients_!F$2)/INDEX(_coefficients_!F$7:F$9,MATCH('Score Dashboard'!$B$1,_coefficients_!$A$7:$A$9,0))</f>
        <v>-0.50153537353787658</v>
      </c>
      <c r="G312">
        <f>(_raw_predictions_!G312*(1-_raw_predictions_!$M312*'Score Dashboard'!$B$2) + 'Score Dashboard'!$B$2*_raw_predictions_!$M312*_coefficients_!G$12- _coefficients_!G$2)/INDEX(_coefficients_!G$7:G$9,MATCH('Score Dashboard'!$B$1,_coefficients_!$A$7:$A$9,0))</f>
        <v>4.0041630814125907E-2</v>
      </c>
      <c r="H312">
        <f>(_coefficients_!H$2 - _raw_predictions_!H312*(1-_raw_predictions_!$M312*'Score Dashboard'!$B$2) - _raw_predictions_!$M312*'Score Dashboard'!$B$2*_coefficients_!H$12)/INDEX(_coefficients_!H$7:H$9,MATCH('Score Dashboard'!$B$1,_coefficients_!$A$7:$A$9,0))</f>
        <v>0.54101612582709802</v>
      </c>
      <c r="I312">
        <f>(1-_raw_predictions_!$M312*'Score Dashboard'!$B$2) * _raw_predictions_!I312/_coefficients_!L$2 * (_raw_predictions_!J312-_coefficients_!I$2)/INDEX(_coefficients_!I$7:I$9,MATCH('Score Dashboard'!$B$1,_coefficients_!$A$7:$A$9,0))</f>
        <v>9.7615998629242182E-2</v>
      </c>
      <c r="J312">
        <f>(1-_raw_predictions_!$M312*'Score Dashboard'!$B$2) * _raw_predictions_!K312/_coefficients_!M$2 * (_raw_predictions_!L312-_coefficients_!J$2)/INDEX(_coefficients_!J$7:J$9,MATCH('Score Dashboard'!$B$1,_coefficients_!$A$7:$A$9,0))</f>
        <v>-0.34670394393631854</v>
      </c>
      <c r="K312">
        <f t="shared" si="4"/>
        <v>-1.9675128513556972</v>
      </c>
    </row>
    <row r="313" spans="1:11">
      <c r="A313" t="str">
        <f>_raw_predictions_!A313</f>
        <v>Al Horford</v>
      </c>
      <c r="B313">
        <f>(_raw_predictions_!B313*(1-_raw_predictions_!$M313*'Score Dashboard'!$B$2) + 'Score Dashboard'!$B$2*_raw_predictions_!$M313*_coefficients_!B$12- _coefficients_!B$2)/INDEX(_coefficients_!B$7:B$9,MATCH('Score Dashboard'!$B$1,_coefficients_!$A$7:$A$9,0))</f>
        <v>-0.78689704046381914</v>
      </c>
      <c r="C313">
        <f>(_raw_predictions_!C313*(1-_raw_predictions_!$M313*'Score Dashboard'!$B$2) + 'Score Dashboard'!$B$2*_raw_predictions_!$M313*_coefficients_!C$12- _coefficients_!C$2)/INDEX(_coefficients_!C$7:C$9,MATCH('Score Dashboard'!$B$1,_coefficients_!$A$7:$A$9,0))</f>
        <v>-0.3311688472306456</v>
      </c>
      <c r="D313">
        <f>(_raw_predictions_!D313*(1-_raw_predictions_!$M313*'Score Dashboard'!$B$2) + 'Score Dashboard'!$B$2*_raw_predictions_!$M313*_coefficients_!D$12- _coefficients_!D$2)/INDEX(_coefficients_!D$7:D$9,MATCH('Score Dashboard'!$B$1,_coefficients_!$A$7:$A$9,0))</f>
        <v>-0.38785810611470806</v>
      </c>
      <c r="E313">
        <f>(_raw_predictions_!E313*(1-_raw_predictions_!$M313*'Score Dashboard'!$B$2) + 'Score Dashboard'!$B$2*_raw_predictions_!$M313*_coefficients_!E$12- _coefficients_!E$2)/INDEX(_coefficients_!E$7:E$9,MATCH('Score Dashboard'!$B$1,_coefficients_!$A$7:$A$9,0))</f>
        <v>-0.53134846174695916</v>
      </c>
      <c r="F313">
        <f>(_raw_predictions_!F313*(1-_raw_predictions_!$M313*'Score Dashboard'!$B$2) + 'Score Dashboard'!$B$2*_raw_predictions_!$M313*_coefficients_!F$12- _coefficients_!F$2)/INDEX(_coefficients_!F$7:F$9,MATCH('Score Dashboard'!$B$1,_coefficients_!$A$7:$A$9,0))</f>
        <v>0.10513900992982018</v>
      </c>
      <c r="G313">
        <f>(_raw_predictions_!G313*(1-_raw_predictions_!$M313*'Score Dashboard'!$B$2) + 'Score Dashboard'!$B$2*_raw_predictions_!$M313*_coefficients_!G$12- _coefficients_!G$2)/INDEX(_coefficients_!G$7:G$9,MATCH('Score Dashboard'!$B$1,_coefficients_!$A$7:$A$9,0))</f>
        <v>-8.2206315330430865E-2</v>
      </c>
      <c r="H313">
        <f>(_coefficients_!H$2 - _raw_predictions_!H313*(1-_raw_predictions_!$M313*'Score Dashboard'!$B$2) - _raw_predictions_!$M313*'Score Dashboard'!$B$2*_coefficients_!H$12)/INDEX(_coefficients_!H$7:H$9,MATCH('Score Dashboard'!$B$1,_coefficients_!$A$7:$A$9,0))</f>
        <v>0.87977415930781189</v>
      </c>
      <c r="I313">
        <f>(1-_raw_predictions_!$M313*'Score Dashboard'!$B$2) * _raw_predictions_!I313/_coefficients_!L$2 * (_raw_predictions_!J313-_coefficients_!I$2)/INDEX(_coefficients_!I$7:I$9,MATCH('Score Dashboard'!$B$1,_coefficients_!$A$7:$A$9,0))</f>
        <v>-1.5381495831025922E-2</v>
      </c>
      <c r="J313">
        <f>(1-_raw_predictions_!$M313*'Score Dashboard'!$B$2) * _raw_predictions_!K313/_coefficients_!M$2 * (_raw_predictions_!L313-_coefficients_!J$2)/INDEX(_coefficients_!J$7:J$9,MATCH('Score Dashboard'!$B$1,_coefficients_!$A$7:$A$9,0))</f>
        <v>-0.13527791247239243</v>
      </c>
      <c r="K313">
        <f t="shared" si="4"/>
        <v>-1.285225009952349</v>
      </c>
    </row>
    <row r="314" spans="1:11">
      <c r="A314" t="str">
        <f>_raw_predictions_!A314</f>
        <v>Admiral Schofield</v>
      </c>
      <c r="B314">
        <f>(_raw_predictions_!B314*(1-_raw_predictions_!$M314*'Score Dashboard'!$B$2) + 'Score Dashboard'!$B$2*_raw_predictions_!$M314*_coefficients_!B$12- _coefficients_!B$2)/INDEX(_coefficients_!B$7:B$9,MATCH('Score Dashboard'!$B$1,_coefficients_!$A$7:$A$9,0))</f>
        <v>-0.94796015460847471</v>
      </c>
      <c r="C314">
        <f>(_raw_predictions_!C314*(1-_raw_predictions_!$M314*'Score Dashboard'!$B$2) + 'Score Dashboard'!$B$2*_raw_predictions_!$M314*_coefficients_!C$12- _coefficients_!C$2)/INDEX(_coefficients_!C$7:C$9,MATCH('Score Dashboard'!$B$1,_coefficients_!$A$7:$A$9,0))</f>
        <v>-0.68827417260629631</v>
      </c>
      <c r="D314">
        <f>(_raw_predictions_!D314*(1-_raw_predictions_!$M314*'Score Dashboard'!$B$2) + 'Score Dashboard'!$B$2*_raw_predictions_!$M314*_coefficients_!D$12- _coefficients_!D$2)/INDEX(_coefficients_!D$7:D$9,MATCH('Score Dashboard'!$B$1,_coefficients_!$A$7:$A$9,0))</f>
        <v>-0.78668956514604738</v>
      </c>
      <c r="E314">
        <f>(_raw_predictions_!E314*(1-_raw_predictions_!$M314*'Score Dashboard'!$B$2) + 'Score Dashboard'!$B$2*_raw_predictions_!$M314*_coefficients_!E$12- _coefficients_!E$2)/INDEX(_coefficients_!E$7:E$9,MATCH('Score Dashboard'!$B$1,_coefficients_!$A$7:$A$9,0))</f>
        <v>-0.67094887417611226</v>
      </c>
      <c r="F314">
        <f>(_raw_predictions_!F314*(1-_raw_predictions_!$M314*'Score Dashboard'!$B$2) + 'Score Dashboard'!$B$2*_raw_predictions_!$M314*_coefficients_!F$12- _coefficients_!F$2)/INDEX(_coefficients_!F$7:F$9,MATCH('Score Dashboard'!$B$1,_coefficients_!$A$7:$A$9,0))</f>
        <v>-0.51130379244679003</v>
      </c>
      <c r="G314">
        <f>(_raw_predictions_!G314*(1-_raw_predictions_!$M314*'Score Dashboard'!$B$2) + 'Score Dashboard'!$B$2*_raw_predictions_!$M314*_coefficients_!G$12- _coefficients_!G$2)/INDEX(_coefficients_!G$7:G$9,MATCH('Score Dashboard'!$B$1,_coefficients_!$A$7:$A$9,0))</f>
        <v>-0.47269994649446678</v>
      </c>
      <c r="H314">
        <f>(_coefficients_!H$2 - _raw_predictions_!H314*(1-_raw_predictions_!$M314*'Score Dashboard'!$B$2) - _raw_predictions_!$M314*'Score Dashboard'!$B$2*_coefficients_!H$12)/INDEX(_coefficients_!H$7:H$9,MATCH('Score Dashboard'!$B$1,_coefficients_!$A$7:$A$9,0))</f>
        <v>0.80101481893570892</v>
      </c>
      <c r="I314">
        <f>(1-_raw_predictions_!$M314*'Score Dashboard'!$B$2) * _raw_predictions_!I314/_coefficients_!L$2 * (_raw_predictions_!J314-_coefficients_!I$2)/INDEX(_coefficients_!I$7:I$9,MATCH('Score Dashboard'!$B$1,_coefficients_!$A$7:$A$9,0))</f>
        <v>-3.2126625782668124E-2</v>
      </c>
      <c r="J314">
        <f>(1-_raw_predictions_!$M314*'Score Dashboard'!$B$2) * _raw_predictions_!K314/_coefficients_!M$2 * (_raw_predictions_!L314-_coefficients_!J$2)/INDEX(_coefficients_!J$7:J$9,MATCH('Score Dashboard'!$B$1,_coefficients_!$A$7:$A$9,0))</f>
        <v>-7.5092814275603881E-2</v>
      </c>
      <c r="K314">
        <f t="shared" si="4"/>
        <v>-3.3840811266007504</v>
      </c>
    </row>
    <row r="315" spans="1:11">
      <c r="A315" t="str">
        <f>_raw_predictions_!A315</f>
        <v>Aaron Wiggins</v>
      </c>
      <c r="B315">
        <f>(_raw_predictions_!B315*(1-_raw_predictions_!$M315*'Score Dashboard'!$B$2) + 'Score Dashboard'!$B$2*_raw_predictions_!$M315*_coefficients_!B$12- _coefficients_!B$2)/INDEX(_coefficients_!B$7:B$9,MATCH('Score Dashboard'!$B$1,_coefficients_!$A$7:$A$9,0))</f>
        <v>-0.74108219904098893</v>
      </c>
      <c r="C315">
        <f>(_raw_predictions_!C315*(1-_raw_predictions_!$M315*'Score Dashboard'!$B$2) + 'Score Dashboard'!$B$2*_raw_predictions_!$M315*_coefficients_!C$12- _coefficients_!C$2)/INDEX(_coefficients_!C$7:C$9,MATCH('Score Dashboard'!$B$1,_coefficients_!$A$7:$A$9,0))</f>
        <v>-0.57760722264142639</v>
      </c>
      <c r="D315">
        <f>(_raw_predictions_!D315*(1-_raw_predictions_!$M315*'Score Dashboard'!$B$2) + 'Score Dashboard'!$B$2*_raw_predictions_!$M315*_coefficients_!D$12- _coefficients_!D$2)/INDEX(_coefficients_!D$7:D$9,MATCH('Score Dashboard'!$B$1,_coefficients_!$A$7:$A$9,0))</f>
        <v>-0.7276199822373085</v>
      </c>
      <c r="E315">
        <f>(_raw_predictions_!E315*(1-_raw_predictions_!$M315*'Score Dashboard'!$B$2) + 'Score Dashboard'!$B$2*_raw_predictions_!$M315*_coefficients_!E$12- _coefficients_!E$2)/INDEX(_coefficients_!E$7:E$9,MATCH('Score Dashboard'!$B$1,_coefficients_!$A$7:$A$9,0))</f>
        <v>-0.31261852610124857</v>
      </c>
      <c r="F315">
        <f>(_raw_predictions_!F315*(1-_raw_predictions_!$M315*'Score Dashboard'!$B$2) + 'Score Dashboard'!$B$2*_raw_predictions_!$M315*_coefficients_!F$12- _coefficients_!F$2)/INDEX(_coefficients_!F$7:F$9,MATCH('Score Dashboard'!$B$1,_coefficients_!$A$7:$A$9,0))</f>
        <v>-0.48915961186512885</v>
      </c>
      <c r="G315">
        <f>(_raw_predictions_!G315*(1-_raw_predictions_!$M315*'Score Dashboard'!$B$2) + 'Score Dashboard'!$B$2*_raw_predictions_!$M315*_coefficients_!G$12- _coefficients_!G$2)/INDEX(_coefficients_!G$7:G$9,MATCH('Score Dashboard'!$B$1,_coefficients_!$A$7:$A$9,0))</f>
        <v>-0.43119847881718321</v>
      </c>
      <c r="H315">
        <f>(_coefficients_!H$2 - _raw_predictions_!H315*(1-_raw_predictions_!$M315*'Score Dashboard'!$B$2) - _raw_predictions_!$M315*'Score Dashboard'!$B$2*_coefficients_!H$12)/INDEX(_coefficients_!H$7:H$9,MATCH('Score Dashboard'!$B$1,_coefficients_!$A$7:$A$9,0))</f>
        <v>0.67766637340990088</v>
      </c>
      <c r="I315">
        <f>(1-_raw_predictions_!$M315*'Score Dashboard'!$B$2) * _raw_predictions_!I315/_coefficients_!L$2 * (_raw_predictions_!J315-_coefficients_!I$2)/INDEX(_coefficients_!I$7:I$9,MATCH('Score Dashboard'!$B$1,_coefficients_!$A$7:$A$9,0))</f>
        <v>-2.1739800924900035E-2</v>
      </c>
      <c r="J315">
        <f>(1-_raw_predictions_!$M315*'Score Dashboard'!$B$2) * _raw_predictions_!K315/_coefficients_!M$2 * (_raw_predictions_!L315-_coefficients_!J$2)/INDEX(_coefficients_!J$7:J$9,MATCH('Score Dashboard'!$B$1,_coefficients_!$A$7:$A$9,0))</f>
        <v>-5.1196782920061933E-2</v>
      </c>
      <c r="K315">
        <f t="shared" si="4"/>
        <v>-2.6745562311383457</v>
      </c>
    </row>
    <row r="316" spans="1:11">
      <c r="A316" t="str">
        <f>_raw_predictions_!A316</f>
        <v>Aaron Nesmith</v>
      </c>
      <c r="B316">
        <f>(_raw_predictions_!B316*(1-_raw_predictions_!$M316*'Score Dashboard'!$B$2) + 'Score Dashboard'!$B$2*_raw_predictions_!$M316*_coefficients_!B$12- _coefficients_!B$2)/INDEX(_coefficients_!B$7:B$9,MATCH('Score Dashboard'!$B$1,_coefficients_!$A$7:$A$9,0))</f>
        <v>-0.55985620446257944</v>
      </c>
      <c r="C316">
        <f>(_raw_predictions_!C316*(1-_raw_predictions_!$M316*'Score Dashboard'!$B$2) + 'Score Dashboard'!$B$2*_raw_predictions_!$M316*_coefficients_!C$12- _coefficients_!C$2)/INDEX(_coefficients_!C$7:C$9,MATCH('Score Dashboard'!$B$1,_coefficients_!$A$7:$A$9,0))</f>
        <v>-0.54379971709283226</v>
      </c>
      <c r="D316">
        <f>(_raw_predictions_!D316*(1-_raw_predictions_!$M316*'Score Dashboard'!$B$2) + 'Score Dashboard'!$B$2*_raw_predictions_!$M316*_coefficients_!D$12- _coefficients_!D$2)/INDEX(_coefficients_!D$7:D$9,MATCH('Score Dashboard'!$B$1,_coefficients_!$A$7:$A$9,0))</f>
        <v>-0.68019112660199643</v>
      </c>
      <c r="E316">
        <f>(_raw_predictions_!E316*(1-_raw_predictions_!$M316*'Score Dashboard'!$B$2) + 'Score Dashboard'!$B$2*_raw_predictions_!$M316*_coefficients_!E$12- _coefficients_!E$2)/INDEX(_coefficients_!E$7:E$9,MATCH('Score Dashboard'!$B$1,_coefficients_!$A$7:$A$9,0))</f>
        <v>-0.23368041087989125</v>
      </c>
      <c r="F316">
        <f>(_raw_predictions_!F316*(1-_raw_predictions_!$M316*'Score Dashboard'!$B$2) + 'Score Dashboard'!$B$2*_raw_predictions_!$M316*_coefficients_!F$12- _coefficients_!F$2)/INDEX(_coefficients_!F$7:F$9,MATCH('Score Dashboard'!$B$1,_coefficients_!$A$7:$A$9,0))</f>
        <v>-0.25839215879628769</v>
      </c>
      <c r="G316">
        <f>(_raw_predictions_!G316*(1-_raw_predictions_!$M316*'Score Dashboard'!$B$2) + 'Score Dashboard'!$B$2*_raw_predictions_!$M316*_coefficients_!G$12- _coefficients_!G$2)/INDEX(_coefficients_!G$7:G$9,MATCH('Score Dashboard'!$B$1,_coefficients_!$A$7:$A$9,0))</f>
        <v>3.4204431870525152E-2</v>
      </c>
      <c r="H316">
        <f>(_coefficients_!H$2 - _raw_predictions_!H316*(1-_raw_predictions_!$M316*'Score Dashboard'!$B$2) - _raw_predictions_!$M316*'Score Dashboard'!$B$2*_coefficients_!H$12)/INDEX(_coefficients_!H$7:H$9,MATCH('Score Dashboard'!$B$1,_coefficients_!$A$7:$A$9,0))</f>
        <v>0.56318902726921283</v>
      </c>
      <c r="I316">
        <f>(1-_raw_predictions_!$M316*'Score Dashboard'!$B$2) * _raw_predictions_!I316/_coefficients_!L$2 * (_raw_predictions_!J316-_coefficients_!I$2)/INDEX(_coefficients_!I$7:I$9,MATCH('Score Dashboard'!$B$1,_coefficients_!$A$7:$A$9,0))</f>
        <v>5.3499106234027496E-2</v>
      </c>
      <c r="J316">
        <f>(1-_raw_predictions_!$M316*'Score Dashboard'!$B$2) * _raw_predictions_!K316/_coefficients_!M$2 * (_raw_predictions_!L316-_coefficients_!J$2)/INDEX(_coefficients_!J$7:J$9,MATCH('Score Dashboard'!$B$1,_coefficients_!$A$7:$A$9,0))</f>
        <v>-0.38181102866755112</v>
      </c>
      <c r="K316">
        <f t="shared" si="4"/>
        <v>-2.0068380811273734</v>
      </c>
    </row>
    <row r="317" spans="1:11">
      <c r="A317" t="str">
        <f>_raw_predictions_!A317</f>
        <v>Aaron Holiday</v>
      </c>
      <c r="B317">
        <f>(_raw_predictions_!B317*(1-_raw_predictions_!$M317*'Score Dashboard'!$B$2) + 'Score Dashboard'!$B$2*_raw_predictions_!$M317*_coefficients_!B$12- _coefficients_!B$2)/INDEX(_coefficients_!B$7:B$9,MATCH('Score Dashboard'!$B$1,_coefficients_!$A$7:$A$9,0))</f>
        <v>-0.90787470382525814</v>
      </c>
      <c r="C317">
        <f>(_raw_predictions_!C317*(1-_raw_predictions_!$M317*'Score Dashboard'!$B$2) + 'Score Dashboard'!$B$2*_raw_predictions_!$M317*_coefficients_!C$12- _coefficients_!C$2)/INDEX(_coefficients_!C$7:C$9,MATCH('Score Dashboard'!$B$1,_coefficients_!$A$7:$A$9,0))</f>
        <v>-0.93559143378851084</v>
      </c>
      <c r="D317">
        <f>(_raw_predictions_!D317*(1-_raw_predictions_!$M317*'Score Dashboard'!$B$2) + 'Score Dashboard'!$B$2*_raw_predictions_!$M317*_coefficients_!D$12- _coefficients_!D$2)/INDEX(_coefficients_!D$7:D$9,MATCH('Score Dashboard'!$B$1,_coefficients_!$A$7:$A$9,0))</f>
        <v>-0.49910077959139776</v>
      </c>
      <c r="E317">
        <f>(_raw_predictions_!E317*(1-_raw_predictions_!$M317*'Score Dashboard'!$B$2) + 'Score Dashboard'!$B$2*_raw_predictions_!$M317*_coefficients_!E$12- _coefficients_!E$2)/INDEX(_coefficients_!E$7:E$9,MATCH('Score Dashboard'!$B$1,_coefficients_!$A$7:$A$9,0))</f>
        <v>-0.31956323711338569</v>
      </c>
      <c r="F317">
        <f>(_raw_predictions_!F317*(1-_raw_predictions_!$M317*'Score Dashboard'!$B$2) + 'Score Dashboard'!$B$2*_raw_predictions_!$M317*_coefficients_!F$12- _coefficients_!F$2)/INDEX(_coefficients_!F$7:F$9,MATCH('Score Dashboard'!$B$1,_coefficients_!$A$7:$A$9,0))</f>
        <v>-0.53285004249653756</v>
      </c>
      <c r="G317">
        <f>(_raw_predictions_!G317*(1-_raw_predictions_!$M317*'Score Dashboard'!$B$2) + 'Score Dashboard'!$B$2*_raw_predictions_!$M317*_coefficients_!G$12- _coefficients_!G$2)/INDEX(_coefficients_!G$7:G$9,MATCH('Score Dashboard'!$B$1,_coefficients_!$A$7:$A$9,0))</f>
        <v>-0.48559716492258992</v>
      </c>
      <c r="H317">
        <f>(_coefficients_!H$2 - _raw_predictions_!H317*(1-_raw_predictions_!$M317*'Score Dashboard'!$B$2) - _raw_predictions_!$M317*'Score Dashboard'!$B$2*_coefficients_!H$12)/INDEX(_coefficients_!H$7:H$9,MATCH('Score Dashboard'!$B$1,_coefficients_!$A$7:$A$9,0))</f>
        <v>0.65674040139455547</v>
      </c>
      <c r="I317">
        <f>(1-_raw_predictions_!$M317*'Score Dashboard'!$B$2) * _raw_predictions_!I317/_coefficients_!L$2 * (_raw_predictions_!J317-_coefficients_!I$2)/INDEX(_coefficients_!I$7:I$9,MATCH('Score Dashboard'!$B$1,_coefficients_!$A$7:$A$9,0))</f>
        <v>1.783919305701993E-2</v>
      </c>
      <c r="J317">
        <f>(1-_raw_predictions_!$M317*'Score Dashboard'!$B$2) * _raw_predictions_!K317/_coefficients_!M$2 * (_raw_predictions_!L317-_coefficients_!J$2)/INDEX(_coefficients_!J$7:J$9,MATCH('Score Dashboard'!$B$1,_coefficients_!$A$7:$A$9,0))</f>
        <v>-0.17216160261463226</v>
      </c>
      <c r="K317">
        <f t="shared" si="4"/>
        <v>-3.1781593699007371</v>
      </c>
    </row>
    <row r="318" spans="1:11">
      <c r="A318" t="str">
        <f>_raw_predictions_!A318</f>
        <v>Aaron Gordon</v>
      </c>
      <c r="B318">
        <f>(_raw_predictions_!B318*(1-_raw_predictions_!$M318*'Score Dashboard'!$B$2) + 'Score Dashboard'!$B$2*_raw_predictions_!$M318*_coefficients_!B$12- _coefficients_!B$2)/INDEX(_coefficients_!B$7:B$9,MATCH('Score Dashboard'!$B$1,_coefficients_!$A$7:$A$9,0))</f>
        <v>4.4904682775354733E-2</v>
      </c>
      <c r="C318">
        <f>(_raw_predictions_!C318*(1-_raw_predictions_!$M318*'Score Dashboard'!$B$2) + 'Score Dashboard'!$B$2*_raw_predictions_!$M318*_coefficients_!C$12- _coefficients_!C$2)/INDEX(_coefficients_!C$7:C$9,MATCH('Score Dashboard'!$B$1,_coefficients_!$A$7:$A$9,0))</f>
        <v>0.12715426920995626</v>
      </c>
      <c r="D318">
        <f>(_raw_predictions_!D318*(1-_raw_predictions_!$M318*'Score Dashboard'!$B$2) + 'Score Dashboard'!$B$2*_raw_predictions_!$M318*_coefficients_!D$12- _coefficients_!D$2)/INDEX(_coefficients_!D$7:D$9,MATCH('Score Dashboard'!$B$1,_coefficients_!$A$7:$A$9,0))</f>
        <v>-0.21931024339924304</v>
      </c>
      <c r="E318">
        <f>(_raw_predictions_!E318*(1-_raw_predictions_!$M318*'Score Dashboard'!$B$2) + 'Score Dashboard'!$B$2*_raw_predictions_!$M318*_coefficients_!E$12- _coefficients_!E$2)/INDEX(_coefficients_!E$7:E$9,MATCH('Score Dashboard'!$B$1,_coefficients_!$A$7:$A$9,0))</f>
        <v>-0.11034602897016922</v>
      </c>
      <c r="F318">
        <f>(_raw_predictions_!F318*(1-_raw_predictions_!$M318*'Score Dashboard'!$B$2) + 'Score Dashboard'!$B$2*_raw_predictions_!$M318*_coefficients_!F$12- _coefficients_!F$2)/INDEX(_coefficients_!F$7:F$9,MATCH('Score Dashboard'!$B$1,_coefficients_!$A$7:$A$9,0))</f>
        <v>-2.5179382668583428E-2</v>
      </c>
      <c r="G318">
        <f>(_raw_predictions_!G318*(1-_raw_predictions_!$M318*'Score Dashboard'!$B$2) + 'Score Dashboard'!$B$2*_raw_predictions_!$M318*_coefficients_!G$12- _coefficients_!G$2)/INDEX(_coefficients_!G$7:G$9,MATCH('Score Dashboard'!$B$1,_coefficients_!$A$7:$A$9,0))</f>
        <v>-0.38458093092912177</v>
      </c>
      <c r="H318">
        <f>(_coefficients_!H$2 - _raw_predictions_!H318*(1-_raw_predictions_!$M318*'Score Dashboard'!$B$2) - _raw_predictions_!$M318*'Score Dashboard'!$B$2*_coefficients_!H$12)/INDEX(_coefficients_!H$7:H$9,MATCH('Score Dashboard'!$B$1,_coefficients_!$A$7:$A$9,0))</f>
        <v>0.18882440238992909</v>
      </c>
      <c r="I318">
        <f>(1-_raw_predictions_!$M318*'Score Dashboard'!$B$2) * _raw_predictions_!I318/_coefficients_!L$2 * (_raw_predictions_!J318-_coefficients_!I$2)/INDEX(_coefficients_!I$7:I$9,MATCH('Score Dashboard'!$B$1,_coefficients_!$A$7:$A$9,0))</f>
        <v>-0.58288950003347773</v>
      </c>
      <c r="J318">
        <f>(1-_raw_predictions_!$M318*'Score Dashboard'!$B$2) * _raw_predictions_!K318/_coefficients_!M$2 * (_raw_predictions_!L318-_coefficients_!J$2)/INDEX(_coefficients_!J$7:J$9,MATCH('Score Dashboard'!$B$1,_coefficients_!$A$7:$A$9,0))</f>
        <v>0.24912633848977722</v>
      </c>
      <c r="K318">
        <f t="shared" si="4"/>
        <v>-0.71229639313557791</v>
      </c>
    </row>
    <row r="319" spans="1:11">
      <c r="A319" t="str">
        <f>_raw_predictions_!A319</f>
        <v>AJ Griffin</v>
      </c>
      <c r="B319">
        <f>(_raw_predictions_!B319*(1-_raw_predictions_!$M319*'Score Dashboard'!$B$2) + 'Score Dashboard'!$B$2*_raw_predictions_!$M319*_coefficients_!B$12- _coefficients_!B$2)/INDEX(_coefficients_!B$7:B$9,MATCH('Score Dashboard'!$B$1,_coefficients_!$A$7:$A$9,0))</f>
        <v>-0.47735399704066961</v>
      </c>
      <c r="C319">
        <f>(_raw_predictions_!C319*(1-_raw_predictions_!$M319*'Score Dashboard'!$B$2) + 'Score Dashboard'!$B$2*_raw_predictions_!$M319*_coefficients_!C$12- _coefficients_!C$2)/INDEX(_coefficients_!C$7:C$9,MATCH('Score Dashboard'!$B$1,_coefficients_!$A$7:$A$9,0))</f>
        <v>-0.62148326733350101</v>
      </c>
      <c r="D319">
        <f>(_raw_predictions_!D319*(1-_raw_predictions_!$M319*'Score Dashboard'!$B$2) + 'Score Dashboard'!$B$2*_raw_predictions_!$M319*_coefficients_!D$12- _coefficients_!D$2)/INDEX(_coefficients_!D$7:D$9,MATCH('Score Dashboard'!$B$1,_coefficients_!$A$7:$A$9,0))</f>
        <v>-0.68917912949859383</v>
      </c>
      <c r="E319">
        <f>(_raw_predictions_!E319*(1-_raw_predictions_!$M319*'Score Dashboard'!$B$2) + 'Score Dashboard'!$B$2*_raw_predictions_!$M319*_coefficients_!E$12- _coefficients_!E$2)/INDEX(_coefficients_!E$7:E$9,MATCH('Score Dashboard'!$B$1,_coefficients_!$A$7:$A$9,0))</f>
        <v>-0.24098213707395069</v>
      </c>
      <c r="F319">
        <f>(_raw_predictions_!F319*(1-_raw_predictions_!$M319*'Score Dashboard'!$B$2) + 'Score Dashboard'!$B$2*_raw_predictions_!$M319*_coefficients_!F$12- _coefficients_!F$2)/INDEX(_coefficients_!F$7:F$9,MATCH('Score Dashboard'!$B$1,_coefficients_!$A$7:$A$9,0))</f>
        <v>-0.4723916922251909</v>
      </c>
      <c r="G319">
        <f>(_raw_predictions_!G319*(1-_raw_predictions_!$M319*'Score Dashboard'!$B$2) + 'Score Dashboard'!$B$2*_raw_predictions_!$M319*_coefficients_!G$12- _coefficients_!G$2)/INDEX(_coefficients_!G$7:G$9,MATCH('Score Dashboard'!$B$1,_coefficients_!$A$7:$A$9,0))</f>
        <v>5.0248632114597694E-2</v>
      </c>
      <c r="H319">
        <f>(_coefficients_!H$2 - _raw_predictions_!H319*(1-_raw_predictions_!$M319*'Score Dashboard'!$B$2) - _raw_predictions_!$M319*'Score Dashboard'!$B$2*_coefficients_!H$12)/INDEX(_coefficients_!H$7:H$9,MATCH('Score Dashboard'!$B$1,_coefficients_!$A$7:$A$9,0))</f>
        <v>0.61193991386241497</v>
      </c>
      <c r="I319">
        <f>(1-_raw_predictions_!$M319*'Score Dashboard'!$B$2) * _raw_predictions_!I319/_coefficients_!L$2 * (_raw_predictions_!J319-_coefficients_!I$2)/INDEX(_coefficients_!I$7:I$9,MATCH('Score Dashboard'!$B$1,_coefficients_!$A$7:$A$9,0))</f>
        <v>0.12845218130785574</v>
      </c>
      <c r="J319">
        <f>(1-_raw_predictions_!$M319*'Score Dashboard'!$B$2) * _raw_predictions_!K319/_coefficients_!M$2 * (_raw_predictions_!L319-_coefficients_!J$2)/INDEX(_coefficients_!J$7:J$9,MATCH('Score Dashboard'!$B$1,_coefficients_!$A$7:$A$9,0))</f>
        <v>-0.23555218266471237</v>
      </c>
      <c r="K319">
        <f t="shared" si="4"/>
        <v>-1.94630167855175</v>
      </c>
    </row>
    <row r="320" spans="1:11">
      <c r="A320" t="str">
        <f>_raw_predictions_!A320</f>
        <v>A.J. Lawson</v>
      </c>
      <c r="B320">
        <f>(_raw_predictions_!B320*(1-_raw_predictions_!$M320*'Score Dashboard'!$B$2) + 'Score Dashboard'!$B$2*_raw_predictions_!$M320*_coefficients_!B$12- _coefficients_!B$2)/INDEX(_coefficients_!B$7:B$9,MATCH('Score Dashboard'!$B$1,_coefficients_!$A$7:$A$9,0))</f>
        <v>-0.8957618012811055</v>
      </c>
      <c r="C320">
        <f>(_raw_predictions_!C320*(1-_raw_predictions_!$M320*'Score Dashboard'!$B$2) + 'Score Dashboard'!$B$2*_raw_predictions_!$M320*_coefficients_!C$12- _coefficients_!C$2)/INDEX(_coefficients_!C$7:C$9,MATCH('Score Dashboard'!$B$1,_coefficients_!$A$7:$A$9,0))</f>
        <v>-0.78624563858643515</v>
      </c>
      <c r="D320">
        <f>(_raw_predictions_!D320*(1-_raw_predictions_!$M320*'Score Dashboard'!$B$2) + 'Score Dashboard'!$B$2*_raw_predictions_!$M320*_coefficients_!D$12- _coefficients_!D$2)/INDEX(_coefficients_!D$7:D$9,MATCH('Score Dashboard'!$B$1,_coefficients_!$A$7:$A$9,0))</f>
        <v>-0.75963163505925957</v>
      </c>
      <c r="E320">
        <f>(_raw_predictions_!E320*(1-_raw_predictions_!$M320*'Score Dashboard'!$B$2) + 'Score Dashboard'!$B$2*_raw_predictions_!$M320*_coefficients_!E$12- _coefficients_!E$2)/INDEX(_coefficients_!E$7:E$9,MATCH('Score Dashboard'!$B$1,_coefficients_!$A$7:$A$9,0))</f>
        <v>-0.56272958583681698</v>
      </c>
      <c r="F320">
        <f>(_raw_predictions_!F320*(1-_raw_predictions_!$M320*'Score Dashboard'!$B$2) + 'Score Dashboard'!$B$2*_raw_predictions_!$M320*_coefficients_!F$12- _coefficients_!F$2)/INDEX(_coefficients_!F$7:F$9,MATCH('Score Dashboard'!$B$1,_coefficients_!$A$7:$A$9,0))</f>
        <v>-0.52646269024756243</v>
      </c>
      <c r="G320">
        <f>(_raw_predictions_!G320*(1-_raw_predictions_!$M320*'Score Dashboard'!$B$2) + 'Score Dashboard'!$B$2*_raw_predictions_!$M320*_coefficients_!G$12- _coefficients_!G$2)/INDEX(_coefficients_!G$7:G$9,MATCH('Score Dashboard'!$B$1,_coefficients_!$A$7:$A$9,0))</f>
        <v>-0.39418751845559236</v>
      </c>
      <c r="H320">
        <f>(_coefficients_!H$2 - _raw_predictions_!H320*(1-_raw_predictions_!$M320*'Score Dashboard'!$B$2) - _raw_predictions_!$M320*'Score Dashboard'!$B$2*_coefficients_!H$12)/INDEX(_coefficients_!H$7:H$9,MATCH('Score Dashboard'!$B$1,_coefficients_!$A$7:$A$9,0))</f>
        <v>0.740175570547418</v>
      </c>
      <c r="I320">
        <f>(1-_raw_predictions_!$M320*'Score Dashboard'!$B$2) * _raw_predictions_!I320/_coefficients_!L$2 * (_raw_predictions_!J320-_coefficients_!I$2)/INDEX(_coefficients_!I$7:I$9,MATCH('Score Dashboard'!$B$1,_coefficients_!$A$7:$A$9,0))</f>
        <v>-3.1911929274607669E-2</v>
      </c>
      <c r="J320">
        <f>(1-_raw_predictions_!$M320*'Score Dashboard'!$B$2) * _raw_predictions_!K320/_coefficients_!M$2 * (_raw_predictions_!L320-_coefficients_!J$2)/INDEX(_coefficients_!J$7:J$9,MATCH('Score Dashboard'!$B$1,_coefficients_!$A$7:$A$9,0))</f>
        <v>-1.7307611629806971E-2</v>
      </c>
      <c r="K320">
        <f t="shared" si="4"/>
        <v>-3.2340628398237681</v>
      </c>
    </row>
    <row r="321" spans="1:11">
      <c r="A321" t="str">
        <f>_raw_predictions_!A321</f>
        <v>A.J. Green</v>
      </c>
      <c r="B321">
        <f>(_raw_predictions_!B321*(1-_raw_predictions_!$M321*'Score Dashboard'!$B$2) + 'Score Dashboard'!$B$2*_raw_predictions_!$M321*_coefficients_!B$12- _coefficients_!B$2)/INDEX(_coefficients_!B$7:B$9,MATCH('Score Dashboard'!$B$1,_coefficients_!$A$7:$A$9,0))</f>
        <v>-0.89927897670583301</v>
      </c>
      <c r="C321">
        <f>(_raw_predictions_!C321*(1-_raw_predictions_!$M321*'Score Dashboard'!$B$2) + 'Score Dashboard'!$B$2*_raw_predictions_!$M321*_coefficients_!C$12- _coefficients_!C$2)/INDEX(_coefficients_!C$7:C$9,MATCH('Score Dashboard'!$B$1,_coefficients_!$A$7:$A$9,0))</f>
        <v>-0.90226462421989517</v>
      </c>
      <c r="D321">
        <f>(_raw_predictions_!D321*(1-_raw_predictions_!$M321*'Score Dashboard'!$B$2) + 'Score Dashboard'!$B$2*_raw_predictions_!$M321*_coefficients_!D$12- _coefficients_!D$2)/INDEX(_coefficients_!D$7:D$9,MATCH('Score Dashboard'!$B$1,_coefficients_!$A$7:$A$9,0))</f>
        <v>-0.75222026274412856</v>
      </c>
      <c r="E321">
        <f>(_raw_predictions_!E321*(1-_raw_predictions_!$M321*'Score Dashboard'!$B$2) + 'Score Dashboard'!$B$2*_raw_predictions_!$M321*_coefficients_!E$12- _coefficients_!E$2)/INDEX(_coefficients_!E$7:E$9,MATCH('Score Dashboard'!$B$1,_coefficients_!$A$7:$A$9,0))</f>
        <v>-0.62260846994281349</v>
      </c>
      <c r="F321">
        <f>(_raw_predictions_!F321*(1-_raw_predictions_!$M321*'Score Dashboard'!$B$2) + 'Score Dashboard'!$B$2*_raw_predictions_!$M321*_coefficients_!F$12- _coefficients_!F$2)/INDEX(_coefficients_!F$7:F$9,MATCH('Score Dashboard'!$B$1,_coefficients_!$A$7:$A$9,0))</f>
        <v>-0.54787172884215474</v>
      </c>
      <c r="G321">
        <f>(_raw_predictions_!G321*(1-_raw_predictions_!$M321*'Score Dashboard'!$B$2) + 'Score Dashboard'!$B$2*_raw_predictions_!$M321*_coefficients_!G$12- _coefficients_!G$2)/INDEX(_coefficients_!G$7:G$9,MATCH('Score Dashboard'!$B$1,_coefficients_!$A$7:$A$9,0))</f>
        <v>-0.17726079279493823</v>
      </c>
      <c r="H321">
        <f>(_coefficients_!H$2 - _raw_predictions_!H321*(1-_raw_predictions_!$M321*'Score Dashboard'!$B$2) - _raw_predictions_!$M321*'Score Dashboard'!$B$2*_coefficients_!H$12)/INDEX(_coefficients_!H$7:H$9,MATCH('Score Dashboard'!$B$1,_coefficients_!$A$7:$A$9,0))</f>
        <v>0.81403495151833338</v>
      </c>
      <c r="I321">
        <f>(1-_raw_predictions_!$M321*'Score Dashboard'!$B$2) * _raw_predictions_!I321/_coefficients_!L$2 * (_raw_predictions_!J321-_coefficients_!I$2)/INDEX(_coefficients_!I$7:I$9,MATCH('Score Dashboard'!$B$1,_coefficients_!$A$7:$A$9,0))</f>
        <v>5.3624325377424386E-3</v>
      </c>
      <c r="J321">
        <f>(1-_raw_predictions_!$M321*'Score Dashboard'!$B$2) * _raw_predictions_!K321/_coefficients_!M$2 * (_raw_predictions_!L321-_coefficients_!J$2)/INDEX(_coefficients_!J$7:J$9,MATCH('Score Dashboard'!$B$1,_coefficients_!$A$7:$A$9,0))</f>
        <v>-9.9532262163398902E-2</v>
      </c>
      <c r="K321">
        <f t="shared" si="4"/>
        <v>-3.1816397333570863</v>
      </c>
    </row>
    <row r="322" spans="1:11">
      <c r="A322" t="str">
        <f>_raw_predictions_!A322</f>
        <v>Michael Foster Jr.</v>
      </c>
      <c r="B322">
        <f>(_raw_predictions_!B322*(1-_raw_predictions_!$M322*'Score Dashboard'!$B$2) + 'Score Dashboard'!$B$2*_raw_predictions_!$M322*_coefficients_!B$12- _coefficients_!B$2)/INDEX(_coefficients_!B$7:B$9,MATCH('Score Dashboard'!$B$1,_coefficients_!$A$7:$A$9,0))</f>
        <v>-0.87874348062120822</v>
      </c>
      <c r="C322">
        <f>(_raw_predictions_!C322*(1-_raw_predictions_!$M322*'Score Dashboard'!$B$2) + 'Score Dashboard'!$B$2*_raw_predictions_!$M322*_coefficients_!C$12- _coefficients_!C$2)/INDEX(_coefficients_!C$7:C$9,MATCH('Score Dashboard'!$B$1,_coefficients_!$A$7:$A$9,0))</f>
        <v>-0.7244562358802481</v>
      </c>
      <c r="D322">
        <f>(_raw_predictions_!D322*(1-_raw_predictions_!$M322*'Score Dashboard'!$B$2) + 'Score Dashboard'!$B$2*_raw_predictions_!$M322*_coefficients_!D$12- _coefficients_!D$2)/INDEX(_coefficients_!D$7:D$9,MATCH('Score Dashboard'!$B$1,_coefficients_!$A$7:$A$9,0))</f>
        <v>-0.71518327643923119</v>
      </c>
      <c r="E322">
        <f>(_raw_predictions_!E322*(1-_raw_predictions_!$M322*'Score Dashboard'!$B$2) + 'Score Dashboard'!$B$2*_raw_predictions_!$M322*_coefficients_!E$12- _coefficients_!E$2)/INDEX(_coefficients_!E$7:E$9,MATCH('Score Dashboard'!$B$1,_coefficients_!$A$7:$A$9,0))</f>
        <v>-0.6133305356358868</v>
      </c>
      <c r="F322">
        <f>(_raw_predictions_!F322*(1-_raw_predictions_!$M322*'Score Dashboard'!$B$2) + 'Score Dashboard'!$B$2*_raw_predictions_!$M322*_coefficients_!F$12- _coefficients_!F$2)/INDEX(_coefficients_!F$7:F$9,MATCH('Score Dashboard'!$B$1,_coefficients_!$A$7:$A$9,0))</f>
        <v>-0.43335192285873808</v>
      </c>
      <c r="G322">
        <f>(_raw_predictions_!G322*(1-_raw_predictions_!$M322*'Score Dashboard'!$B$2) + 'Score Dashboard'!$B$2*_raw_predictions_!$M322*_coefficients_!G$12- _coefficients_!G$2)/INDEX(_coefficients_!G$7:G$9,MATCH('Score Dashboard'!$B$1,_coefficients_!$A$7:$A$9,0))</f>
        <v>-0.59657001908309459</v>
      </c>
      <c r="H322">
        <f>(_coefficients_!H$2 - _raw_predictions_!H322*(1-_raw_predictions_!$M322*'Score Dashboard'!$B$2) - _raw_predictions_!$M322*'Score Dashboard'!$B$2*_coefficients_!H$12)/INDEX(_coefficients_!H$7:H$9,MATCH('Score Dashboard'!$B$1,_coefficients_!$A$7:$A$9,0))</f>
        <v>0.75239575416189786</v>
      </c>
      <c r="I322">
        <f>(1-_raw_predictions_!$M322*'Score Dashboard'!$B$2) * _raw_predictions_!I322/_coefficients_!L$2 * (_raw_predictions_!J322-_coefficients_!I$2)/INDEX(_coefficients_!I$7:I$9,MATCH('Score Dashboard'!$B$1,_coefficients_!$A$7:$A$9,0))</f>
        <v>-3.811453442593396E-2</v>
      </c>
      <c r="J322">
        <f>(1-_raw_predictions_!$M322*'Score Dashboard'!$B$2) * _raw_predictions_!K322/_coefficients_!M$2 * (_raw_predictions_!L322-_coefficients_!J$2)/INDEX(_coefficients_!J$7:J$9,MATCH('Score Dashboard'!$B$1,_coefficients_!$A$7:$A$9,0))</f>
        <v>-1.531365241629354E-2</v>
      </c>
      <c r="K322">
        <f t="shared" si="4"/>
        <v>-3.2626679031987362</v>
      </c>
    </row>
    <row r="323" spans="1:11">
      <c r="A323" t="str">
        <f>_raw_predictions_!A323</f>
        <v>Alize Johnson</v>
      </c>
      <c r="B323">
        <f>(_raw_predictions_!B323*(1-_raw_predictions_!$M323*'Score Dashboard'!$B$2) + 'Score Dashboard'!$B$2*_raw_predictions_!$M323*_coefficients_!B$12- _coefficients_!B$2)/INDEX(_coefficients_!B$7:B$9,MATCH('Score Dashboard'!$B$1,_coefficients_!$A$7:$A$9,0))</f>
        <v>-0.9131922880303236</v>
      </c>
      <c r="C323">
        <f>(_raw_predictions_!C323*(1-_raw_predictions_!$M323*'Score Dashboard'!$B$2) + 'Score Dashboard'!$B$2*_raw_predictions_!$M323*_coefficients_!C$12- _coefficients_!C$2)/INDEX(_coefficients_!C$7:C$9,MATCH('Score Dashboard'!$B$1,_coefficients_!$A$7:$A$9,0))</f>
        <v>-0.69844787903624106</v>
      </c>
      <c r="D323">
        <f>(_raw_predictions_!D323*(1-_raw_predictions_!$M323*'Score Dashboard'!$B$2) + 'Score Dashboard'!$B$2*_raw_predictions_!$M323*_coefficients_!D$12- _coefficients_!D$2)/INDEX(_coefficients_!D$7:D$9,MATCH('Score Dashboard'!$B$1,_coefficients_!$A$7:$A$9,0))</f>
        <v>-0.75459416846185023</v>
      </c>
      <c r="E323">
        <f>(_raw_predictions_!E323*(1-_raw_predictions_!$M323*'Score Dashboard'!$B$2) + 'Score Dashboard'!$B$2*_raw_predictions_!$M323*_coefficients_!E$12- _coefficients_!E$2)/INDEX(_coefficients_!E$7:E$9,MATCH('Score Dashboard'!$B$1,_coefficients_!$A$7:$A$9,0))</f>
        <v>-0.58295156008278126</v>
      </c>
      <c r="F323">
        <f>(_raw_predictions_!F323*(1-_raw_predictions_!$M323*'Score Dashboard'!$B$2) + 'Score Dashboard'!$B$2*_raw_predictions_!$M323*_coefficients_!F$12- _coefficients_!F$2)/INDEX(_coefficients_!F$7:F$9,MATCH('Score Dashboard'!$B$1,_coefficients_!$A$7:$A$9,0))</f>
        <v>-0.44886462136993704</v>
      </c>
      <c r="G323">
        <f>(_raw_predictions_!G323*(1-_raw_predictions_!$M323*'Score Dashboard'!$B$2) + 'Score Dashboard'!$B$2*_raw_predictions_!$M323*_coefficients_!G$12- _coefficients_!G$2)/INDEX(_coefficients_!G$7:G$9,MATCH('Score Dashboard'!$B$1,_coefficients_!$A$7:$A$9,0))</f>
        <v>-0.60669774479566696</v>
      </c>
      <c r="H323">
        <f>(_coefficients_!H$2 - _raw_predictions_!H323*(1-_raw_predictions_!$M323*'Score Dashboard'!$B$2) - _raw_predictions_!$M323*'Score Dashboard'!$B$2*_coefficients_!H$12)/INDEX(_coefficients_!H$7:H$9,MATCH('Score Dashboard'!$B$1,_coefficients_!$A$7:$A$9,0))</f>
        <v>0.65747695511527393</v>
      </c>
      <c r="I323">
        <f>(1-_raw_predictions_!$M323*'Score Dashboard'!$B$2) * _raw_predictions_!I323/_coefficients_!L$2 * (_raw_predictions_!J323-_coefficients_!I$2)/INDEX(_coefficients_!I$7:I$9,MATCH('Score Dashboard'!$B$1,_coefficients_!$A$7:$A$9,0))</f>
        <v>-4.9510792994866042E-2</v>
      </c>
      <c r="J323">
        <f>(1-_raw_predictions_!$M323*'Score Dashboard'!$B$2) * _raw_predictions_!K323/_coefficients_!M$2 * (_raw_predictions_!L323-_coefficients_!J$2)/INDEX(_coefficients_!J$7:J$9,MATCH('Score Dashboard'!$B$1,_coefficients_!$A$7:$A$9,0))</f>
        <v>-1.5074597414704523E-2</v>
      </c>
      <c r="K323">
        <f t="shared" ref="K323:K386" si="5">SUM(B323:J323)</f>
        <v>-3.4118566970710971</v>
      </c>
    </row>
    <row r="324" spans="1:11">
      <c r="A324" t="str">
        <f>_raw_predictions_!A324</f>
        <v>Donovan Mitchell</v>
      </c>
      <c r="B324">
        <f>(_raw_predictions_!B324*(1-_raw_predictions_!$M324*'Score Dashboard'!$B$2) + 'Score Dashboard'!$B$2*_raw_predictions_!$M324*_coefficients_!B$12- _coefficients_!B$2)/INDEX(_coefficients_!B$7:B$9,MATCH('Score Dashboard'!$B$1,_coefficients_!$A$7:$A$9,0))</f>
        <v>0.91238270486832873</v>
      </c>
      <c r="C324">
        <f>(_raw_predictions_!C324*(1-_raw_predictions_!$M324*'Score Dashboard'!$B$2) + 'Score Dashboard'!$B$2*_raw_predictions_!$M324*_coefficients_!C$12- _coefficients_!C$2)/INDEX(_coefficients_!C$7:C$9,MATCH('Score Dashboard'!$B$1,_coefficients_!$A$7:$A$9,0))</f>
        <v>-0.37072084684966189</v>
      </c>
      <c r="D324">
        <f>(_raw_predictions_!D324*(1-_raw_predictions_!$M324*'Score Dashboard'!$B$2) + 'Score Dashboard'!$B$2*_raw_predictions_!$M324*_coefficients_!D$12- _coefficients_!D$2)/INDEX(_coefficients_!D$7:D$9,MATCH('Score Dashboard'!$B$1,_coefficients_!$A$7:$A$9,0))</f>
        <v>0.24162999247665823</v>
      </c>
      <c r="E324">
        <f>(_raw_predictions_!E324*(1-_raw_predictions_!$M324*'Score Dashboard'!$B$2) + 'Score Dashboard'!$B$2*_raw_predictions_!$M324*_coefficients_!E$12- _coefficients_!E$2)/INDEX(_coefficients_!E$7:E$9,MATCH('Score Dashboard'!$B$1,_coefficients_!$A$7:$A$9,0))</f>
        <v>0.34525403060927773</v>
      </c>
      <c r="F324">
        <f>(_raw_predictions_!F324*(1-_raw_predictions_!$M324*'Score Dashboard'!$B$2) + 'Score Dashboard'!$B$2*_raw_predictions_!$M324*_coefficients_!F$12- _coefficients_!F$2)/INDEX(_coefficients_!F$7:F$9,MATCH('Score Dashboard'!$B$1,_coefficients_!$A$7:$A$9,0))</f>
        <v>-0.35829164961033649</v>
      </c>
      <c r="G324">
        <f>(_raw_predictions_!G324*(1-_raw_predictions_!$M324*'Score Dashboard'!$B$2) + 'Score Dashboard'!$B$2*_raw_predictions_!$M324*_coefficients_!G$12- _coefficients_!G$2)/INDEX(_coefficients_!G$7:G$9,MATCH('Score Dashboard'!$B$1,_coefficients_!$A$7:$A$9,0))</f>
        <v>0.97448427037353424</v>
      </c>
      <c r="H324">
        <f>(_coefficients_!H$2 - _raw_predictions_!H324*(1-_raw_predictions_!$M324*'Score Dashboard'!$B$2) - _raw_predictions_!$M324*'Score Dashboard'!$B$2*_coefficients_!H$12)/INDEX(_coefficients_!H$7:H$9,MATCH('Score Dashboard'!$B$1,_coefficients_!$A$7:$A$9,0))</f>
        <v>-0.50560017989548001</v>
      </c>
      <c r="I324">
        <f>(1-_raw_predictions_!$M324*'Score Dashboard'!$B$2) * _raw_predictions_!I324/_coefficients_!L$2 * (_raw_predictions_!J324-_coefficients_!I$2)/INDEX(_coefficients_!I$7:I$9,MATCH('Score Dashboard'!$B$1,_coefficients_!$A$7:$A$9,0))</f>
        <v>0.45470722454680967</v>
      </c>
      <c r="J324">
        <f>(1-_raw_predictions_!$M324*'Score Dashboard'!$B$2) * _raw_predictions_!K324/_coefficients_!M$2 * (_raw_predictions_!L324-_coefficients_!J$2)/INDEX(_coefficients_!J$7:J$9,MATCH('Score Dashboard'!$B$1,_coefficients_!$A$7:$A$9,0))</f>
        <v>-0.34820392296799973</v>
      </c>
      <c r="K324">
        <f t="shared" si="5"/>
        <v>1.3456416235511304</v>
      </c>
    </row>
    <row r="325" spans="1:11">
      <c r="A325" t="str">
        <f>_raw_predictions_!A325</f>
        <v>Ben Simmons</v>
      </c>
      <c r="B325">
        <f>(_raw_predictions_!B325*(1-_raw_predictions_!$M325*'Score Dashboard'!$B$2) + 'Score Dashboard'!$B$2*_raw_predictions_!$M325*_coefficients_!B$12- _coefficients_!B$2)/INDEX(_coefficients_!B$7:B$9,MATCH('Score Dashboard'!$B$1,_coefficients_!$A$7:$A$9,0))</f>
        <v>-0.6928907433308733</v>
      </c>
      <c r="C325">
        <f>(_raw_predictions_!C325*(1-_raw_predictions_!$M325*'Score Dashboard'!$B$2) + 'Score Dashboard'!$B$2*_raw_predictions_!$M325*_coefficients_!C$12- _coefficients_!C$2)/INDEX(_coefficients_!C$7:C$9,MATCH('Score Dashboard'!$B$1,_coefficients_!$A$7:$A$9,0))</f>
        <v>-0.11383928761092948</v>
      </c>
      <c r="D325">
        <f>(_raw_predictions_!D325*(1-_raw_predictions_!$M325*'Score Dashboard'!$B$2) + 'Score Dashboard'!$B$2*_raw_predictions_!$M325*_coefficients_!D$12- _coefficients_!D$2)/INDEX(_coefficients_!D$7:D$9,MATCH('Score Dashboard'!$B$1,_coefficients_!$A$7:$A$9,0))</f>
        <v>0.42798082794203801</v>
      </c>
      <c r="E325">
        <f>(_raw_predictions_!E325*(1-_raw_predictions_!$M325*'Score Dashboard'!$B$2) + 'Score Dashboard'!$B$2*_raw_predictions_!$M325*_coefficients_!E$12- _coefficients_!E$2)/INDEX(_coefficients_!E$7:E$9,MATCH('Score Dashboard'!$B$1,_coefficients_!$A$7:$A$9,0))</f>
        <v>0.1573941901081409</v>
      </c>
      <c r="F325">
        <f>(_raw_predictions_!F325*(1-_raw_predictions_!$M325*'Score Dashboard'!$B$2) + 'Score Dashboard'!$B$2*_raw_predictions_!$M325*_coefficients_!F$12- _coefficients_!F$2)/INDEX(_coefficients_!F$7:F$9,MATCH('Score Dashboard'!$B$1,_coefficients_!$A$7:$A$9,0))</f>
        <v>-0.2222188084566816</v>
      </c>
      <c r="G325">
        <f>(_raw_predictions_!G325*(1-_raw_predictions_!$M325*'Score Dashboard'!$B$2) + 'Score Dashboard'!$B$2*_raw_predictions_!$M325*_coefficients_!G$12- _coefficients_!G$2)/INDEX(_coefficients_!G$7:G$9,MATCH('Score Dashboard'!$B$1,_coefficients_!$A$7:$A$9,0))</f>
        <v>-0.89170607166926519</v>
      </c>
      <c r="H325">
        <f>(_coefficients_!H$2 - _raw_predictions_!H325*(1-_raw_predictions_!$M325*'Score Dashboard'!$B$2) - _raw_predictions_!$M325*'Score Dashboard'!$B$2*_coefficients_!H$12)/INDEX(_coefficients_!H$7:H$9,MATCH('Score Dashboard'!$B$1,_coefficients_!$A$7:$A$9,0))</f>
        <v>-0.12562827292401194</v>
      </c>
      <c r="I325">
        <f>(1-_raw_predictions_!$M325*'Score Dashboard'!$B$2) * _raw_predictions_!I325/_coefficients_!L$2 * (_raw_predictions_!J325-_coefficients_!I$2)/INDEX(_coefficients_!I$7:I$9,MATCH('Score Dashboard'!$B$1,_coefficients_!$A$7:$A$9,0))</f>
        <v>-0.33704212073404838</v>
      </c>
      <c r="J325">
        <f>(1-_raw_predictions_!$M325*'Score Dashboard'!$B$2) * _raw_predictions_!K325/_coefficients_!M$2 * (_raw_predictions_!L325-_coefficients_!J$2)/INDEX(_coefficients_!J$7:J$9,MATCH('Score Dashboard'!$B$1,_coefficients_!$A$7:$A$9,0))</f>
        <v>0.23138182703601023</v>
      </c>
      <c r="K325">
        <f t="shared" si="5"/>
        <v>-1.5665684596396208</v>
      </c>
    </row>
    <row r="326" spans="1:11">
      <c r="A326" t="str">
        <f>_raw_predictions_!A326</f>
        <v>Bismack Biyombo</v>
      </c>
      <c r="B326">
        <f>(_raw_predictions_!B326*(1-_raw_predictions_!$M326*'Score Dashboard'!$B$2) + 'Score Dashboard'!$B$2*_raw_predictions_!$M326*_coefficients_!B$12- _coefficients_!B$2)/INDEX(_coefficients_!B$7:B$9,MATCH('Score Dashboard'!$B$1,_coefficients_!$A$7:$A$9,0))</f>
        <v>-1.0520197726719873</v>
      </c>
      <c r="C326">
        <f>(_raw_predictions_!C326*(1-_raw_predictions_!$M326*'Score Dashboard'!$B$2) + 'Score Dashboard'!$B$2*_raw_predictions_!$M326*_coefficients_!C$12- _coefficients_!C$2)/INDEX(_coefficients_!C$7:C$9,MATCH('Score Dashboard'!$B$1,_coefficients_!$A$7:$A$9,0))</f>
        <v>-0.39173006576057445</v>
      </c>
      <c r="D326">
        <f>(_raw_predictions_!D326*(1-_raw_predictions_!$M326*'Score Dashboard'!$B$2) + 'Score Dashboard'!$B$2*_raw_predictions_!$M326*_coefficients_!D$12- _coefficients_!D$2)/INDEX(_coefficients_!D$7:D$9,MATCH('Score Dashboard'!$B$1,_coefficients_!$A$7:$A$9,0))</f>
        <v>-0.84158877136116028</v>
      </c>
      <c r="E326">
        <f>(_raw_predictions_!E326*(1-_raw_predictions_!$M326*'Score Dashboard'!$B$2) + 'Score Dashboard'!$B$2*_raw_predictions_!$M326*_coefficients_!E$12- _coefficients_!E$2)/INDEX(_coefficients_!E$7:E$9,MATCH('Score Dashboard'!$B$1,_coefficients_!$A$7:$A$9,0))</f>
        <v>-0.69137617424237585</v>
      </c>
      <c r="F326">
        <f>(_raw_predictions_!F326*(1-_raw_predictions_!$M326*'Score Dashboard'!$B$2) + 'Score Dashboard'!$B$2*_raw_predictions_!$M326*_coefficients_!F$12- _coefficients_!F$2)/INDEX(_coefficients_!F$7:F$9,MATCH('Score Dashboard'!$B$1,_coefficients_!$A$7:$A$9,0))</f>
        <v>0.29534417192660073</v>
      </c>
      <c r="G326">
        <f>(_raw_predictions_!G326*(1-_raw_predictions_!$M326*'Score Dashboard'!$B$2) + 'Score Dashboard'!$B$2*_raw_predictions_!$M326*_coefficients_!G$12- _coefficients_!G$2)/INDEX(_coefficients_!G$7:G$9,MATCH('Score Dashboard'!$B$1,_coefficients_!$A$7:$A$9,0))</f>
        <v>-0.87357177602009151</v>
      </c>
      <c r="H326">
        <f>(_coefficients_!H$2 - _raw_predictions_!H326*(1-_raw_predictions_!$M326*'Score Dashboard'!$B$2) - _raw_predictions_!$M326*'Score Dashboard'!$B$2*_coefficients_!H$12)/INDEX(_coefficients_!H$7:H$9,MATCH('Score Dashboard'!$B$1,_coefficients_!$A$7:$A$9,0))</f>
        <v>0.69213069216386514</v>
      </c>
      <c r="I326">
        <f>(1-_raw_predictions_!$M326*'Score Dashboard'!$B$2) * _raw_predictions_!I326/_coefficients_!L$2 * (_raw_predictions_!J326-_coefficients_!I$2)/INDEX(_coefficients_!I$7:I$9,MATCH('Score Dashboard'!$B$1,_coefficients_!$A$7:$A$9,0))</f>
        <v>-0.37493311539259294</v>
      </c>
      <c r="J326">
        <f>(1-_raw_predictions_!$M326*'Score Dashboard'!$B$2) * _raw_predictions_!K326/_coefficients_!M$2 * (_raw_predictions_!L326-_coefficients_!J$2)/INDEX(_coefficients_!J$7:J$9,MATCH('Score Dashboard'!$B$1,_coefficients_!$A$7:$A$9,0))</f>
        <v>0.1582493398715227</v>
      </c>
      <c r="K326">
        <f t="shared" si="5"/>
        <v>-3.0794954714867937</v>
      </c>
    </row>
    <row r="327" spans="1:11">
      <c r="A327" t="str">
        <f>_raw_predictions_!A327</f>
        <v>Caris LeVert</v>
      </c>
      <c r="B327">
        <f>(_raw_predictions_!B327*(1-_raw_predictions_!$M327*'Score Dashboard'!$B$2) + 'Score Dashboard'!$B$2*_raw_predictions_!$M327*_coefficients_!B$12- _coefficients_!B$2)/INDEX(_coefficients_!B$7:B$9,MATCH('Score Dashboard'!$B$1,_coefficients_!$A$7:$A$9,0))</f>
        <v>-0.30144152318149653</v>
      </c>
      <c r="C327">
        <f>(_raw_predictions_!C327*(1-_raw_predictions_!$M327*'Score Dashboard'!$B$2) + 'Score Dashboard'!$B$2*_raw_predictions_!$M327*_coefficients_!C$12- _coefficients_!C$2)/INDEX(_coefficients_!C$7:C$9,MATCH('Score Dashboard'!$B$1,_coefficients_!$A$7:$A$9,0))</f>
        <v>-0.42520143967801061</v>
      </c>
      <c r="D327">
        <f>(_raw_predictions_!D327*(1-_raw_predictions_!$M327*'Score Dashboard'!$B$2) + 'Score Dashboard'!$B$2*_raw_predictions_!$M327*_coefficients_!D$12- _coefficients_!D$2)/INDEX(_coefficients_!D$7:D$9,MATCH('Score Dashboard'!$B$1,_coefficients_!$A$7:$A$9,0))</f>
        <v>5.5801741827881973E-2</v>
      </c>
      <c r="E327">
        <f>(_raw_predictions_!E327*(1-_raw_predictions_!$M327*'Score Dashboard'!$B$2) + 'Score Dashboard'!$B$2*_raw_predictions_!$M327*_coefficients_!E$12- _coefficients_!E$2)/INDEX(_coefficients_!E$7:E$9,MATCH('Score Dashboard'!$B$1,_coefficients_!$A$7:$A$9,0))</f>
        <v>7.0942954645508621E-2</v>
      </c>
      <c r="F327">
        <f>(_raw_predictions_!F327*(1-_raw_predictions_!$M327*'Score Dashboard'!$B$2) + 'Score Dashboard'!$B$2*_raw_predictions_!$M327*_coefficients_!F$12- _coefficients_!F$2)/INDEX(_coefficients_!F$7:F$9,MATCH('Score Dashboard'!$B$1,_coefficients_!$A$7:$A$9,0))</f>
        <v>-0.33166128160606728</v>
      </c>
      <c r="G327">
        <f>(_raw_predictions_!G327*(1-_raw_predictions_!$M327*'Score Dashboard'!$B$2) + 'Score Dashboard'!$B$2*_raw_predictions_!$M327*_coefficients_!G$12- _coefficients_!G$2)/INDEX(_coefficients_!G$7:G$9,MATCH('Score Dashboard'!$B$1,_coefficients_!$A$7:$A$9,0))</f>
        <v>4.9975665782062514E-2</v>
      </c>
      <c r="H327">
        <f>(_coefficients_!H$2 - _raw_predictions_!H327*(1-_raw_predictions_!$M327*'Score Dashboard'!$B$2) - _raw_predictions_!$M327*'Score Dashboard'!$B$2*_coefficients_!H$12)/INDEX(_coefficients_!H$7:H$9,MATCH('Score Dashboard'!$B$1,_coefficients_!$A$7:$A$9,0))</f>
        <v>0.13023257084415182</v>
      </c>
      <c r="I327">
        <f>(1-_raw_predictions_!$M327*'Score Dashboard'!$B$2) * _raw_predictions_!I327/_coefficients_!L$2 * (_raw_predictions_!J327-_coefficients_!I$2)/INDEX(_coefficients_!I$7:I$9,MATCH('Score Dashboard'!$B$1,_coefficients_!$A$7:$A$9,0))</f>
        <v>-0.16099153501420396</v>
      </c>
      <c r="J327">
        <f>(1-_raw_predictions_!$M327*'Score Dashboard'!$B$2) * _raw_predictions_!K327/_coefficients_!M$2 * (_raw_predictions_!L327-_coefficients_!J$2)/INDEX(_coefficients_!J$7:J$9,MATCH('Score Dashboard'!$B$1,_coefficients_!$A$7:$A$9,0))</f>
        <v>-0.35942145488145411</v>
      </c>
      <c r="K327">
        <f t="shared" si="5"/>
        <v>-1.2717643012616275</v>
      </c>
    </row>
    <row r="328" spans="1:11">
      <c r="A328" t="str">
        <f>_raw_predictions_!A328</f>
        <v>Cameron Payne</v>
      </c>
      <c r="B328">
        <f>(_raw_predictions_!B328*(1-_raw_predictions_!$M328*'Score Dashboard'!$B$2) + 'Score Dashboard'!$B$2*_raw_predictions_!$M328*_coefficients_!B$12- _coefficients_!B$2)/INDEX(_coefficients_!B$7:B$9,MATCH('Score Dashboard'!$B$1,_coefficients_!$A$7:$A$9,0))</f>
        <v>-0.61295065676763683</v>
      </c>
      <c r="C328">
        <f>(_raw_predictions_!C328*(1-_raw_predictions_!$M328*'Score Dashboard'!$B$2) + 'Score Dashboard'!$B$2*_raw_predictions_!$M328*_coefficients_!C$12- _coefficients_!C$2)/INDEX(_coefficients_!C$7:C$9,MATCH('Score Dashboard'!$B$1,_coefficients_!$A$7:$A$9,0))</f>
        <v>-0.77542560080889433</v>
      </c>
      <c r="D328">
        <f>(_raw_predictions_!D328*(1-_raw_predictions_!$M328*'Score Dashboard'!$B$2) + 'Score Dashboard'!$B$2*_raw_predictions_!$M328*_coefficients_!D$12- _coefficients_!D$2)/INDEX(_coefficients_!D$7:D$9,MATCH('Score Dashboard'!$B$1,_coefficients_!$A$7:$A$9,0))</f>
        <v>6.5540732168174617E-2</v>
      </c>
      <c r="E328">
        <f>(_raw_predictions_!E328*(1-_raw_predictions_!$M328*'Score Dashboard'!$B$2) + 'Score Dashboard'!$B$2*_raw_predictions_!$M328*_coefficients_!E$12- _coefficients_!E$2)/INDEX(_coefficients_!E$7:E$9,MATCH('Score Dashboard'!$B$1,_coefficients_!$A$7:$A$9,0))</f>
        <v>-0.30403446509257542</v>
      </c>
      <c r="F328">
        <f>(_raw_predictions_!F328*(1-_raw_predictions_!$M328*'Score Dashboard'!$B$2) + 'Score Dashboard'!$B$2*_raw_predictions_!$M328*_coefficients_!F$12- _coefficients_!F$2)/INDEX(_coefficients_!F$7:F$9,MATCH('Score Dashboard'!$B$1,_coefficients_!$A$7:$A$9,0))</f>
        <v>-0.50088526195734873</v>
      </c>
      <c r="G328">
        <f>(_raw_predictions_!G328*(1-_raw_predictions_!$M328*'Score Dashboard'!$B$2) + 'Score Dashboard'!$B$2*_raw_predictions_!$M328*_coefficients_!G$12- _coefficients_!G$2)/INDEX(_coefficients_!G$7:G$9,MATCH('Score Dashboard'!$B$1,_coefficients_!$A$7:$A$9,0))</f>
        <v>-0.12327202526648633</v>
      </c>
      <c r="H328">
        <f>(_coefficients_!H$2 - _raw_predictions_!H328*(1-_raw_predictions_!$M328*'Score Dashboard'!$B$2) - _raw_predictions_!$M328*'Score Dashboard'!$B$2*_coefficients_!H$12)/INDEX(_coefficients_!H$7:H$9,MATCH('Score Dashboard'!$B$1,_coefficients_!$A$7:$A$9,0))</f>
        <v>0.21010530940464053</v>
      </c>
      <c r="I328">
        <f>(1-_raw_predictions_!$M328*'Score Dashboard'!$B$2) * _raw_predictions_!I328/_coefficients_!L$2 * (_raw_predictions_!J328-_coefficients_!I$2)/INDEX(_coefficients_!I$7:I$9,MATCH('Score Dashboard'!$B$1,_coefficients_!$A$7:$A$9,0))</f>
        <v>4.724470383938479E-2</v>
      </c>
      <c r="J328">
        <f>(1-_raw_predictions_!$M328*'Score Dashboard'!$B$2) * _raw_predictions_!K328/_coefficients_!M$2 * (_raw_predictions_!L328-_coefficients_!J$2)/INDEX(_coefficients_!J$7:J$9,MATCH('Score Dashboard'!$B$1,_coefficients_!$A$7:$A$9,0))</f>
        <v>-0.23618776160219665</v>
      </c>
      <c r="K328">
        <f t="shared" si="5"/>
        <v>-2.2298650260829382</v>
      </c>
    </row>
    <row r="329" spans="1:11">
      <c r="A329" t="str">
        <f>_raw_predictions_!A329</f>
        <v>Cameron Johnson</v>
      </c>
      <c r="B329">
        <f>(_raw_predictions_!B329*(1-_raw_predictions_!$M329*'Score Dashboard'!$B$2) + 'Score Dashboard'!$B$2*_raw_predictions_!$M329*_coefficients_!B$12- _coefficients_!B$2)/INDEX(_coefficients_!B$7:B$9,MATCH('Score Dashboard'!$B$1,_coefficients_!$A$7:$A$9,0))</f>
        <v>-0.16990371497631251</v>
      </c>
      <c r="C329">
        <f>(_raw_predictions_!C329*(1-_raw_predictions_!$M329*'Score Dashboard'!$B$2) + 'Score Dashboard'!$B$2*_raw_predictions_!$M329*_coefficients_!C$12- _coefficients_!C$2)/INDEX(_coefficients_!C$7:C$9,MATCH('Score Dashboard'!$B$1,_coefficients_!$A$7:$A$9,0))</f>
        <v>-0.3485981110855555</v>
      </c>
      <c r="D329">
        <f>(_raw_predictions_!D329*(1-_raw_predictions_!$M329*'Score Dashboard'!$B$2) + 'Score Dashboard'!$B$2*_raw_predictions_!$M329*_coefficients_!D$12- _coefficients_!D$2)/INDEX(_coefficients_!D$7:D$9,MATCH('Score Dashboard'!$B$1,_coefficients_!$A$7:$A$9,0))</f>
        <v>-0.55450929244248914</v>
      </c>
      <c r="E329">
        <f>(_raw_predictions_!E329*(1-_raw_predictions_!$M329*'Score Dashboard'!$B$2) + 'Score Dashboard'!$B$2*_raw_predictions_!$M329*_coefficients_!E$12- _coefficients_!E$2)/INDEX(_coefficients_!E$7:E$9,MATCH('Score Dashboard'!$B$1,_coefficients_!$A$7:$A$9,0))</f>
        <v>9.0031323189785017E-2</v>
      </c>
      <c r="F329">
        <f>(_raw_predictions_!F329*(1-_raw_predictions_!$M329*'Score Dashboard'!$B$2) + 'Score Dashboard'!$B$2*_raw_predictions_!$M329*_coefficients_!F$12- _coefficients_!F$2)/INDEX(_coefficients_!F$7:F$9,MATCH('Score Dashboard'!$B$1,_coefficients_!$A$7:$A$9,0))</f>
        <v>-0.3754051475378356</v>
      </c>
      <c r="G329">
        <f>(_raw_predictions_!G329*(1-_raw_predictions_!$M329*'Score Dashboard'!$B$2) + 'Score Dashboard'!$B$2*_raw_predictions_!$M329*_coefficients_!G$12- _coefficients_!G$2)/INDEX(_coefficients_!G$7:G$9,MATCH('Score Dashboard'!$B$1,_coefficients_!$A$7:$A$9,0))</f>
        <v>0.40114484781665549</v>
      </c>
      <c r="H329">
        <f>(_coefficients_!H$2 - _raw_predictions_!H329*(1-_raw_predictions_!$M329*'Score Dashboard'!$B$2) - _raw_predictions_!$M329*'Score Dashboard'!$B$2*_coefficients_!H$12)/INDEX(_coefficients_!H$7:H$9,MATCH('Score Dashboard'!$B$1,_coefficients_!$A$7:$A$9,0))</f>
        <v>0.59652077076083165</v>
      </c>
      <c r="I329">
        <f>(1-_raw_predictions_!$M329*'Score Dashboard'!$B$2) * _raw_predictions_!I329/_coefficients_!L$2 * (_raw_predictions_!J329-_coefficients_!I$2)/INDEX(_coefficients_!I$7:I$9,MATCH('Score Dashboard'!$B$1,_coefficients_!$A$7:$A$9,0))</f>
        <v>0.18533178441721704</v>
      </c>
      <c r="J329">
        <f>(1-_raw_predictions_!$M329*'Score Dashboard'!$B$2) * _raw_predictions_!K329/_coefficients_!M$2 * (_raw_predictions_!L329-_coefficients_!J$2)/INDEX(_coefficients_!J$7:J$9,MATCH('Score Dashboard'!$B$1,_coefficients_!$A$7:$A$9,0))</f>
        <v>-0.19391037620627882</v>
      </c>
      <c r="K329">
        <f t="shared" si="5"/>
        <v>-0.36929791606398238</v>
      </c>
    </row>
    <row r="330" spans="1:11">
      <c r="A330" t="str">
        <f>_raw_predictions_!A330</f>
        <v>Cam Thomas</v>
      </c>
      <c r="B330">
        <f>(_raw_predictions_!B330*(1-_raw_predictions_!$M330*'Score Dashboard'!$B$2) + 'Score Dashboard'!$B$2*_raw_predictions_!$M330*_coefficients_!B$12- _coefficients_!B$2)/INDEX(_coefficients_!B$7:B$9,MATCH('Score Dashboard'!$B$1,_coefficients_!$A$7:$A$9,0))</f>
        <v>-0.49663593962563468</v>
      </c>
      <c r="C330">
        <f>(_raw_predictions_!C330*(1-_raw_predictions_!$M330*'Score Dashboard'!$B$2) + 'Score Dashboard'!$B$2*_raw_predictions_!$M330*_coefficients_!C$12- _coefficients_!C$2)/INDEX(_coefficients_!C$7:C$9,MATCH('Score Dashboard'!$B$1,_coefficients_!$A$7:$A$9,0))</f>
        <v>-0.86310371973173694</v>
      </c>
      <c r="D330">
        <f>(_raw_predictions_!D330*(1-_raw_predictions_!$M330*'Score Dashboard'!$B$2) + 'Score Dashboard'!$B$2*_raw_predictions_!$M330*_coefficients_!D$12- _coefficients_!D$2)/INDEX(_coefficients_!D$7:D$9,MATCH('Score Dashboard'!$B$1,_coefficients_!$A$7:$A$9,0))</f>
        <v>-0.64287164369623762</v>
      </c>
      <c r="E330">
        <f>(_raw_predictions_!E330*(1-_raw_predictions_!$M330*'Score Dashboard'!$B$2) + 'Score Dashboard'!$B$2*_raw_predictions_!$M330*_coefficients_!E$12- _coefficients_!E$2)/INDEX(_coefficients_!E$7:E$9,MATCH('Score Dashboard'!$B$1,_coefficients_!$A$7:$A$9,0))</f>
        <v>-0.49286269230887197</v>
      </c>
      <c r="F330">
        <f>(_raw_predictions_!F330*(1-_raw_predictions_!$M330*'Score Dashboard'!$B$2) + 'Score Dashboard'!$B$2*_raw_predictions_!$M330*_coefficients_!F$12- _coefficients_!F$2)/INDEX(_coefficients_!F$7:F$9,MATCH('Score Dashboard'!$B$1,_coefficients_!$A$7:$A$9,0))</f>
        <v>-0.58290283070514204</v>
      </c>
      <c r="G330">
        <f>(_raw_predictions_!G330*(1-_raw_predictions_!$M330*'Score Dashboard'!$B$2) + 'Score Dashboard'!$B$2*_raw_predictions_!$M330*_coefficients_!G$12- _coefficients_!G$2)/INDEX(_coefficients_!G$7:G$9,MATCH('Score Dashboard'!$B$1,_coefficients_!$A$7:$A$9,0))</f>
        <v>-0.27567288373388787</v>
      </c>
      <c r="H330">
        <f>(_coefficients_!H$2 - _raw_predictions_!H330*(1-_raw_predictions_!$M330*'Score Dashboard'!$B$2) - _raw_predictions_!$M330*'Score Dashboard'!$B$2*_coefficients_!H$12)/INDEX(_coefficients_!H$7:H$9,MATCH('Score Dashboard'!$B$1,_coefficients_!$A$7:$A$9,0))</f>
        <v>0.41714241302468369</v>
      </c>
      <c r="I330">
        <f>(1-_raw_predictions_!$M330*'Score Dashboard'!$B$2) * _raw_predictions_!I330/_coefficients_!L$2 * (_raw_predictions_!J330-_coefficients_!I$2)/INDEX(_coefficients_!I$7:I$9,MATCH('Score Dashboard'!$B$1,_coefficients_!$A$7:$A$9,0))</f>
        <v>8.6753225248838009E-2</v>
      </c>
      <c r="J330">
        <f>(1-_raw_predictions_!$M330*'Score Dashboard'!$B$2) * _raw_predictions_!K330/_coefficients_!M$2 * (_raw_predictions_!L330-_coefficients_!J$2)/INDEX(_coefficients_!J$7:J$9,MATCH('Score Dashboard'!$B$1,_coefficients_!$A$7:$A$9,0))</f>
        <v>-0.24286249869327489</v>
      </c>
      <c r="K330">
        <f t="shared" si="5"/>
        <v>-3.0930165702212644</v>
      </c>
    </row>
    <row r="331" spans="1:11">
      <c r="A331" t="str">
        <f>_raw_predictions_!A331</f>
        <v>Cam Reddish</v>
      </c>
      <c r="B331">
        <f>(_raw_predictions_!B331*(1-_raw_predictions_!$M331*'Score Dashboard'!$B$2) + 'Score Dashboard'!$B$2*_raw_predictions_!$M331*_coefficients_!B$12- _coefficients_!B$2)/INDEX(_coefficients_!B$7:B$9,MATCH('Score Dashboard'!$B$1,_coefficients_!$A$7:$A$9,0))</f>
        <v>-0.57325490906347487</v>
      </c>
      <c r="C331">
        <f>(_raw_predictions_!C331*(1-_raw_predictions_!$M331*'Score Dashboard'!$B$2) + 'Score Dashboard'!$B$2*_raw_predictions_!$M331*_coefficients_!C$12- _coefficients_!C$2)/INDEX(_coefficients_!C$7:C$9,MATCH('Score Dashboard'!$B$1,_coefficients_!$A$7:$A$9,0))</f>
        <v>-0.72718322008510294</v>
      </c>
      <c r="D331">
        <f>(_raw_predictions_!D331*(1-_raw_predictions_!$M331*'Score Dashboard'!$B$2) + 'Score Dashboard'!$B$2*_raw_predictions_!$M331*_coefficients_!D$12- _coefficients_!D$2)/INDEX(_coefficients_!D$7:D$9,MATCH('Score Dashboard'!$B$1,_coefficients_!$A$7:$A$9,0))</f>
        <v>-0.64567575702019575</v>
      </c>
      <c r="E331">
        <f>(_raw_predictions_!E331*(1-_raw_predictions_!$M331*'Score Dashboard'!$B$2) + 'Score Dashboard'!$B$2*_raw_predictions_!$M331*_coefficients_!E$12- _coefficients_!E$2)/INDEX(_coefficients_!E$7:E$9,MATCH('Score Dashboard'!$B$1,_coefficients_!$A$7:$A$9,0))</f>
        <v>-6.3381946198890801E-2</v>
      </c>
      <c r="F331">
        <f>(_raw_predictions_!F331*(1-_raw_predictions_!$M331*'Score Dashboard'!$B$2) + 'Score Dashboard'!$B$2*_raw_predictions_!$M331*_coefficients_!F$12- _coefficients_!F$2)/INDEX(_coefficients_!F$7:F$9,MATCH('Score Dashboard'!$B$1,_coefficients_!$A$7:$A$9,0))</f>
        <v>-0.36514903403980664</v>
      </c>
      <c r="G331">
        <f>(_raw_predictions_!G331*(1-_raw_predictions_!$M331*'Score Dashboard'!$B$2) + 'Score Dashboard'!$B$2*_raw_predictions_!$M331*_coefficients_!G$12- _coefficients_!G$2)/INDEX(_coefficients_!G$7:G$9,MATCH('Score Dashboard'!$B$1,_coefficients_!$A$7:$A$9,0))</f>
        <v>-0.27321200738103191</v>
      </c>
      <c r="H331">
        <f>(_coefficients_!H$2 - _raw_predictions_!H331*(1-_raw_predictions_!$M331*'Score Dashboard'!$B$2) - _raw_predictions_!$M331*'Score Dashboard'!$B$2*_coefficients_!H$12)/INDEX(_coefficients_!H$7:H$9,MATCH('Score Dashboard'!$B$1,_coefficients_!$A$7:$A$9,0))</f>
        <v>0.52146278158456605</v>
      </c>
      <c r="I331">
        <f>(1-_raw_predictions_!$M331*'Score Dashboard'!$B$2) * _raw_predictions_!I331/_coefficients_!L$2 * (_raw_predictions_!J331-_coefficients_!I$2)/INDEX(_coefficients_!I$7:I$9,MATCH('Score Dashboard'!$B$1,_coefficients_!$A$7:$A$9,0))</f>
        <v>0.11209548843714022</v>
      </c>
      <c r="J331">
        <f>(1-_raw_predictions_!$M331*'Score Dashboard'!$B$2) * _raw_predictions_!K331/_coefficients_!M$2 * (_raw_predictions_!L331-_coefficients_!J$2)/INDEX(_coefficients_!J$7:J$9,MATCH('Score Dashboard'!$B$1,_coefficients_!$A$7:$A$9,0))</f>
        <v>-0.23834345727830047</v>
      </c>
      <c r="K331">
        <f t="shared" si="5"/>
        <v>-2.2526420610450972</v>
      </c>
    </row>
    <row r="332" spans="1:11">
      <c r="A332" t="str">
        <f>_raw_predictions_!A332</f>
        <v>Caleb Martin</v>
      </c>
      <c r="B332">
        <f>(_raw_predictions_!B332*(1-_raw_predictions_!$M332*'Score Dashboard'!$B$2) + 'Score Dashboard'!$B$2*_raw_predictions_!$M332*_coefficients_!B$12- _coefficients_!B$2)/INDEX(_coefficients_!B$7:B$9,MATCH('Score Dashboard'!$B$1,_coefficients_!$A$7:$A$9,0))</f>
        <v>-0.56778934655934443</v>
      </c>
      <c r="C332">
        <f>(_raw_predictions_!C332*(1-_raw_predictions_!$M332*'Score Dashboard'!$B$2) + 'Score Dashboard'!$B$2*_raw_predictions_!$M332*_coefficients_!C$12- _coefficients_!C$2)/INDEX(_coefficients_!C$7:C$9,MATCH('Score Dashboard'!$B$1,_coefficients_!$A$7:$A$9,0))</f>
        <v>-0.31516507446590764</v>
      </c>
      <c r="D332">
        <f>(_raw_predictions_!D332*(1-_raw_predictions_!$M332*'Score Dashboard'!$B$2) + 'Score Dashboard'!$B$2*_raw_predictions_!$M332*_coefficients_!D$12- _coefficients_!D$2)/INDEX(_coefficients_!D$7:D$9,MATCH('Score Dashboard'!$B$1,_coefficients_!$A$7:$A$9,0))</f>
        <v>-0.67115275987188461</v>
      </c>
      <c r="E332">
        <f>(_raw_predictions_!E332*(1-_raw_predictions_!$M332*'Score Dashboard'!$B$2) + 'Score Dashboard'!$B$2*_raw_predictions_!$M332*_coefficients_!E$12- _coefficients_!E$2)/INDEX(_coefficients_!E$7:E$9,MATCH('Score Dashboard'!$B$1,_coefficients_!$A$7:$A$9,0))</f>
        <v>0.11890077902861414</v>
      </c>
      <c r="F332">
        <f>(_raw_predictions_!F332*(1-_raw_predictions_!$M332*'Score Dashboard'!$B$2) + 'Score Dashboard'!$B$2*_raw_predictions_!$M332*_coefficients_!F$12- _coefficients_!F$2)/INDEX(_coefficients_!F$7:F$9,MATCH('Score Dashboard'!$B$1,_coefficients_!$A$7:$A$9,0))</f>
        <v>-0.23558592577138082</v>
      </c>
      <c r="G332">
        <f>(_raw_predictions_!G332*(1-_raw_predictions_!$M332*'Score Dashboard'!$B$2) + 'Score Dashboard'!$B$2*_raw_predictions_!$M332*_coefficients_!G$12- _coefficients_!G$2)/INDEX(_coefficients_!G$7:G$9,MATCH('Score Dashboard'!$B$1,_coefficients_!$A$7:$A$9,0))</f>
        <v>-0.26489598981554491</v>
      </c>
      <c r="H332">
        <f>(_coefficients_!H$2 - _raw_predictions_!H332*(1-_raw_predictions_!$M332*'Score Dashboard'!$B$2) - _raw_predictions_!$M332*'Score Dashboard'!$B$2*_coefficients_!H$12)/INDEX(_coefficients_!H$7:H$9,MATCH('Score Dashboard'!$B$1,_coefficients_!$A$7:$A$9,0))</f>
        <v>0.4989635018126527</v>
      </c>
      <c r="I332">
        <f>(1-_raw_predictions_!$M332*'Score Dashboard'!$B$2) * _raw_predictions_!I332/_coefficients_!L$2 * (_raw_predictions_!J332-_coefficients_!I$2)/INDEX(_coefficients_!I$7:I$9,MATCH('Score Dashboard'!$B$1,_coefficients_!$A$7:$A$9,0))</f>
        <v>-1.0857768957435928E-2</v>
      </c>
      <c r="J332">
        <f>(1-_raw_predictions_!$M332*'Score Dashboard'!$B$2) * _raw_predictions_!K332/_coefficients_!M$2 * (_raw_predictions_!L332-_coefficients_!J$2)/INDEX(_coefficients_!J$7:J$9,MATCH('Score Dashboard'!$B$1,_coefficients_!$A$7:$A$9,0))</f>
        <v>-0.15251610234905427</v>
      </c>
      <c r="K332">
        <f t="shared" si="5"/>
        <v>-1.6000986869492855</v>
      </c>
    </row>
    <row r="333" spans="1:11">
      <c r="A333" t="str">
        <f>_raw_predictions_!A333</f>
        <v>Caleb Houstan</v>
      </c>
      <c r="B333">
        <f>(_raw_predictions_!B333*(1-_raw_predictions_!$M333*'Score Dashboard'!$B$2) + 'Score Dashboard'!$B$2*_raw_predictions_!$M333*_coefficients_!B$12- _coefficients_!B$2)/INDEX(_coefficients_!B$7:B$9,MATCH('Score Dashboard'!$B$1,_coefficients_!$A$7:$A$9,0))</f>
        <v>-0.92928232937694522</v>
      </c>
      <c r="C333">
        <f>(_raw_predictions_!C333*(1-_raw_predictions_!$M333*'Score Dashboard'!$B$2) + 'Score Dashboard'!$B$2*_raw_predictions_!$M333*_coefficients_!C$12- _coefficients_!C$2)/INDEX(_coefficients_!C$7:C$9,MATCH('Score Dashboard'!$B$1,_coefficients_!$A$7:$A$9,0))</f>
        <v>-0.83513660687921443</v>
      </c>
      <c r="D333">
        <f>(_raw_predictions_!D333*(1-_raw_predictions_!$M333*'Score Dashboard'!$B$2) + 'Score Dashboard'!$B$2*_raw_predictions_!$M333*_coefficients_!D$12- _coefficients_!D$2)/INDEX(_coefficients_!D$7:D$9,MATCH('Score Dashboard'!$B$1,_coefficients_!$A$7:$A$9,0))</f>
        <v>-0.82295340715131382</v>
      </c>
      <c r="E333">
        <f>(_raw_predictions_!E333*(1-_raw_predictions_!$M333*'Score Dashboard'!$B$2) + 'Score Dashboard'!$B$2*_raw_predictions_!$M333*_coefficients_!E$12- _coefficients_!E$2)/INDEX(_coefficients_!E$7:E$9,MATCH('Score Dashboard'!$B$1,_coefficients_!$A$7:$A$9,0))</f>
        <v>-0.56988812579588843</v>
      </c>
      <c r="F333">
        <f>(_raw_predictions_!F333*(1-_raw_predictions_!$M333*'Score Dashboard'!$B$2) + 'Score Dashboard'!$B$2*_raw_predictions_!$M333*_coefficients_!F$12- _coefficients_!F$2)/INDEX(_coefficients_!F$7:F$9,MATCH('Score Dashboard'!$B$1,_coefficients_!$A$7:$A$9,0))</f>
        <v>-0.46065562455251891</v>
      </c>
      <c r="G333">
        <f>(_raw_predictions_!G333*(1-_raw_predictions_!$M333*'Score Dashboard'!$B$2) + 'Score Dashboard'!$B$2*_raw_predictions_!$M333*_coefficients_!G$12- _coefficients_!G$2)/INDEX(_coefficients_!G$7:G$9,MATCH('Score Dashboard'!$B$1,_coefficients_!$A$7:$A$9,0))</f>
        <v>-0.27494944638241381</v>
      </c>
      <c r="H333">
        <f>(_coefficients_!H$2 - _raw_predictions_!H333*(1-_raw_predictions_!$M333*'Score Dashboard'!$B$2) - _raw_predictions_!$M333*'Score Dashboard'!$B$2*_coefficients_!H$12)/INDEX(_coefficients_!H$7:H$9,MATCH('Score Dashboard'!$B$1,_coefficients_!$A$7:$A$9,0))</f>
        <v>0.83557938858124281</v>
      </c>
      <c r="I333">
        <f>(1-_raw_predictions_!$M333*'Score Dashboard'!$B$2) * _raw_predictions_!I333/_coefficients_!L$2 * (_raw_predictions_!J333-_coefficients_!I$2)/INDEX(_coefficients_!I$7:I$9,MATCH('Score Dashboard'!$B$1,_coefficients_!$A$7:$A$9,0))</f>
        <v>-8.3695427386942627E-3</v>
      </c>
      <c r="J333">
        <f>(1-_raw_predictions_!$M333*'Score Dashboard'!$B$2) * _raw_predictions_!K333/_coefficients_!M$2 * (_raw_predictions_!L333-_coefficients_!J$2)/INDEX(_coefficients_!J$7:J$9,MATCH('Score Dashboard'!$B$1,_coefficients_!$A$7:$A$9,0))</f>
        <v>-0.16181660500888162</v>
      </c>
      <c r="K333">
        <f t="shared" si="5"/>
        <v>-3.2274722993046274</v>
      </c>
    </row>
    <row r="334" spans="1:11">
      <c r="A334" t="str">
        <f>_raw_predictions_!A334</f>
        <v>Cade Cunningham</v>
      </c>
      <c r="B334">
        <f>(_raw_predictions_!B334*(1-_raw_predictions_!$M334*'Score Dashboard'!$B$2) + 'Score Dashboard'!$B$2*_raw_predictions_!$M334*_coefficients_!B$12- _coefficients_!B$2)/INDEX(_coefficients_!B$7:B$9,MATCH('Score Dashboard'!$B$1,_coefficients_!$A$7:$A$9,0))</f>
        <v>0.35625617023978345</v>
      </c>
      <c r="C334">
        <f>(_raw_predictions_!C334*(1-_raw_predictions_!$M334*'Score Dashboard'!$B$2) + 'Score Dashboard'!$B$2*_raw_predictions_!$M334*_coefficients_!C$12- _coefficients_!C$2)/INDEX(_coefficients_!C$7:C$9,MATCH('Score Dashboard'!$B$1,_coefficients_!$A$7:$A$9,0))</f>
        <v>4.2782434134518649E-3</v>
      </c>
      <c r="D334">
        <f>(_raw_predictions_!D334*(1-_raw_predictions_!$M334*'Score Dashboard'!$B$2) + 'Score Dashboard'!$B$2*_raw_predictions_!$M334*_coefficients_!D$12- _coefficients_!D$2)/INDEX(_coefficients_!D$7:D$9,MATCH('Score Dashboard'!$B$1,_coefficients_!$A$7:$A$9,0))</f>
        <v>0.73451105210298728</v>
      </c>
      <c r="E334">
        <f>(_raw_predictions_!E334*(1-_raw_predictions_!$M334*'Score Dashboard'!$B$2) + 'Score Dashboard'!$B$2*_raw_predictions_!$M334*_coefficients_!E$12- _coefficients_!E$2)/INDEX(_coefficients_!E$7:E$9,MATCH('Score Dashboard'!$B$1,_coefficients_!$A$7:$A$9,0))</f>
        <v>6.23508461262232E-2</v>
      </c>
      <c r="F334">
        <f>(_raw_predictions_!F334*(1-_raw_predictions_!$M334*'Score Dashboard'!$B$2) + 'Score Dashboard'!$B$2*_raw_predictions_!$M334*_coefficients_!F$12- _coefficients_!F$2)/INDEX(_coefficients_!F$7:F$9,MATCH('Score Dashboard'!$B$1,_coefficients_!$A$7:$A$9,0))</f>
        <v>-8.2549414710438251E-2</v>
      </c>
      <c r="G334">
        <f>(_raw_predictions_!G334*(1-_raw_predictions_!$M334*'Score Dashboard'!$B$2) + 'Score Dashboard'!$B$2*_raw_predictions_!$M334*_coefficients_!G$12- _coefficients_!G$2)/INDEX(_coefficients_!G$7:G$9,MATCH('Score Dashboard'!$B$1,_coefficients_!$A$7:$A$9,0))</f>
        <v>-8.0550910346677163E-2</v>
      </c>
      <c r="H334">
        <f>(_coefficients_!H$2 - _raw_predictions_!H334*(1-_raw_predictions_!$M334*'Score Dashboard'!$B$2) - _raw_predictions_!$M334*'Score Dashboard'!$B$2*_coefficients_!H$12)/INDEX(_coefficients_!H$7:H$9,MATCH('Score Dashboard'!$B$1,_coefficients_!$A$7:$A$9,0))</f>
        <v>-0.84448097097394115</v>
      </c>
      <c r="I334">
        <f>(1-_raw_predictions_!$M334*'Score Dashboard'!$B$2) * _raw_predictions_!I334/_coefficients_!L$2 * (_raw_predictions_!J334-_coefficients_!I$2)/INDEX(_coefficients_!I$7:I$9,MATCH('Score Dashboard'!$B$1,_coefficients_!$A$7:$A$9,0))</f>
        <v>8.1781302491816074E-2</v>
      </c>
      <c r="J334">
        <f>(1-_raw_predictions_!$M334*'Score Dashboard'!$B$2) * _raw_predictions_!K334/_coefficients_!M$2 * (_raw_predictions_!L334-_coefficients_!J$2)/INDEX(_coefficients_!J$7:J$9,MATCH('Score Dashboard'!$B$1,_coefficients_!$A$7:$A$9,0))</f>
        <v>-0.42355764673570939</v>
      </c>
      <c r="K334">
        <f t="shared" si="5"/>
        <v>-0.19196132839250407</v>
      </c>
    </row>
    <row r="335" spans="1:11">
      <c r="A335" t="str">
        <f>_raw_predictions_!A335</f>
        <v>CJ McCollum</v>
      </c>
      <c r="B335">
        <f>(_raw_predictions_!B335*(1-_raw_predictions_!$M335*'Score Dashboard'!$B$2) + 'Score Dashboard'!$B$2*_raw_predictions_!$M335*_coefficients_!B$12- _coefficients_!B$2)/INDEX(_coefficients_!B$7:B$9,MATCH('Score Dashboard'!$B$1,_coefficients_!$A$7:$A$9,0))</f>
        <v>0.40280236402499936</v>
      </c>
      <c r="C335">
        <f>(_raw_predictions_!C335*(1-_raw_predictions_!$M335*'Score Dashboard'!$B$2) + 'Score Dashboard'!$B$2*_raw_predictions_!$M335*_coefficients_!C$12- _coefficients_!C$2)/INDEX(_coefficients_!C$7:C$9,MATCH('Score Dashboard'!$B$1,_coefficients_!$A$7:$A$9,0))</f>
        <v>-0.35503792178813504</v>
      </c>
      <c r="D335">
        <f>(_raw_predictions_!D335*(1-_raw_predictions_!$M335*'Score Dashboard'!$B$2) + 'Score Dashboard'!$B$2*_raw_predictions_!$M335*_coefficients_!D$12- _coefficients_!D$2)/INDEX(_coefficients_!D$7:D$9,MATCH('Score Dashboard'!$B$1,_coefficients_!$A$7:$A$9,0))</f>
        <v>0.41537021280485448</v>
      </c>
      <c r="E335">
        <f>(_raw_predictions_!E335*(1-_raw_predictions_!$M335*'Score Dashboard'!$B$2) + 'Score Dashboard'!$B$2*_raw_predictions_!$M335*_coefficients_!E$12- _coefficients_!E$2)/INDEX(_coefficients_!E$7:E$9,MATCH('Score Dashboard'!$B$1,_coefficients_!$A$7:$A$9,0))</f>
        <v>-7.1224944350513783E-2</v>
      </c>
      <c r="F335">
        <f>(_raw_predictions_!F335*(1-_raw_predictions_!$M335*'Score Dashboard'!$B$2) + 'Score Dashboard'!$B$2*_raw_predictions_!$M335*_coefficients_!F$12- _coefficients_!F$2)/INDEX(_coefficients_!F$7:F$9,MATCH('Score Dashboard'!$B$1,_coefficients_!$A$7:$A$9,0))</f>
        <v>-0.22757919289823095</v>
      </c>
      <c r="G335">
        <f>(_raw_predictions_!G335*(1-_raw_predictions_!$M335*'Score Dashboard'!$B$2) + 'Score Dashboard'!$B$2*_raw_predictions_!$M335*_coefficients_!G$12- _coefficients_!G$2)/INDEX(_coefficients_!G$7:G$9,MATCH('Score Dashboard'!$B$1,_coefficients_!$A$7:$A$9,0))</f>
        <v>0.79636587727020591</v>
      </c>
      <c r="H335">
        <f>(_coefficients_!H$2 - _raw_predictions_!H335*(1-_raw_predictions_!$M335*'Score Dashboard'!$B$2) - _raw_predictions_!$M335*'Score Dashboard'!$B$2*_coefficients_!H$12)/INDEX(_coefficients_!H$7:H$9,MATCH('Score Dashboard'!$B$1,_coefficients_!$A$7:$A$9,0))</f>
        <v>-0.32181447707861749</v>
      </c>
      <c r="I335">
        <f>(1-_raw_predictions_!$M335*'Score Dashboard'!$B$2) * _raw_predictions_!I335/_coefficients_!L$2 * (_raw_predictions_!J335-_coefficients_!I$2)/INDEX(_coefficients_!I$7:I$9,MATCH('Score Dashboard'!$B$1,_coefficients_!$A$7:$A$9,0))</f>
        <v>-0.26898176665514628</v>
      </c>
      <c r="J335">
        <f>(1-_raw_predictions_!$M335*'Score Dashboard'!$B$2) * _raw_predictions_!K335/_coefficients_!M$2 * (_raw_predictions_!L335-_coefficients_!J$2)/INDEX(_coefficients_!J$7:J$9,MATCH('Score Dashboard'!$B$1,_coefficients_!$A$7:$A$9,0))</f>
        <v>-0.50830163966080844</v>
      </c>
      <c r="K335">
        <f t="shared" si="5"/>
        <v>-0.13840148833139232</v>
      </c>
    </row>
    <row r="336" spans="1:11">
      <c r="A336" t="str">
        <f>_raw_predictions_!A336</f>
        <v>Buddy Hield</v>
      </c>
      <c r="B336">
        <f>(_raw_predictions_!B336*(1-_raw_predictions_!$M336*'Score Dashboard'!$B$2) + 'Score Dashboard'!$B$2*_raw_predictions_!$M336*_coefficients_!B$12- _coefficients_!B$2)/INDEX(_coefficients_!B$7:B$9,MATCH('Score Dashboard'!$B$1,_coefficients_!$A$7:$A$9,0))</f>
        <v>9.028503833791808E-2</v>
      </c>
      <c r="C336">
        <f>(_raw_predictions_!C336*(1-_raw_predictions_!$M336*'Score Dashboard'!$B$2) + 'Score Dashboard'!$B$2*_raw_predictions_!$M336*_coefficients_!C$12- _coefficients_!C$2)/INDEX(_coefficients_!C$7:C$9,MATCH('Score Dashboard'!$B$1,_coefficients_!$A$7:$A$9,0))</f>
        <v>-0.17863071211540477</v>
      </c>
      <c r="D336">
        <f>(_raw_predictions_!D336*(1-_raw_predictions_!$M336*'Score Dashboard'!$B$2) + 'Score Dashboard'!$B$2*_raw_predictions_!$M336*_coefficients_!D$12- _coefficients_!D$2)/INDEX(_coefficients_!D$7:D$9,MATCH('Score Dashboard'!$B$1,_coefficients_!$A$7:$A$9,0))</f>
        <v>-6.1645788052984353E-2</v>
      </c>
      <c r="E336">
        <f>(_raw_predictions_!E336*(1-_raw_predictions_!$M336*'Score Dashboard'!$B$2) + 'Score Dashboard'!$B$2*_raw_predictions_!$M336*_coefficients_!E$12- _coefficients_!E$2)/INDEX(_coefficients_!E$7:E$9,MATCH('Score Dashboard'!$B$1,_coefficients_!$A$7:$A$9,0))</f>
        <v>0.26916925057004454</v>
      </c>
      <c r="F336">
        <f>(_raw_predictions_!F336*(1-_raw_predictions_!$M336*'Score Dashboard'!$B$2) + 'Score Dashboard'!$B$2*_raw_predictions_!$M336*_coefficients_!F$12- _coefficients_!F$2)/INDEX(_coefficients_!F$7:F$9,MATCH('Score Dashboard'!$B$1,_coefficients_!$A$7:$A$9,0))</f>
        <v>-0.34191535391508804</v>
      </c>
      <c r="G336">
        <f>(_raw_predictions_!G336*(1-_raw_predictions_!$M336*'Score Dashboard'!$B$2) + 'Score Dashboard'!$B$2*_raw_predictions_!$M336*_coefficients_!G$12- _coefficients_!G$2)/INDEX(_coefficients_!G$7:G$9,MATCH('Score Dashboard'!$B$1,_coefficients_!$A$7:$A$9,0))</f>
        <v>1.3474506481916286</v>
      </c>
      <c r="H336">
        <f>(_coefficients_!H$2 - _raw_predictions_!H336*(1-_raw_predictions_!$M336*'Score Dashboard'!$B$2) - _raw_predictions_!$M336*'Score Dashboard'!$B$2*_coefficients_!H$12)/INDEX(_coefficients_!H$7:H$9,MATCH('Score Dashboard'!$B$1,_coefficients_!$A$7:$A$9,0))</f>
        <v>-5.4724516343762283E-2</v>
      </c>
      <c r="I336">
        <f>(1-_raw_predictions_!$M336*'Score Dashboard'!$B$2) * _raw_predictions_!I336/_coefficients_!L$2 * (_raw_predictions_!J336-_coefficients_!I$2)/INDEX(_coefficients_!I$7:I$9,MATCH('Score Dashboard'!$B$1,_coefficients_!$A$7:$A$9,0))</f>
        <v>7.8092237694897898E-2</v>
      </c>
      <c r="J336">
        <f>(1-_raw_predictions_!$M336*'Score Dashboard'!$B$2) * _raw_predictions_!K336/_coefficients_!M$2 * (_raw_predictions_!L336-_coefficients_!J$2)/INDEX(_coefficients_!J$7:J$9,MATCH('Score Dashboard'!$B$1,_coefficients_!$A$7:$A$9,0))</f>
        <v>-0.62882935424319653</v>
      </c>
      <c r="K336">
        <f t="shared" si="5"/>
        <v>0.51925145012405316</v>
      </c>
    </row>
    <row r="337" spans="1:11">
      <c r="A337" t="str">
        <f>_raw_predictions_!A337</f>
        <v>Buddy Boeheim</v>
      </c>
      <c r="B337">
        <f>(_raw_predictions_!B337*(1-_raw_predictions_!$M337*'Score Dashboard'!$B$2) + 'Score Dashboard'!$B$2*_raw_predictions_!$M337*_coefficients_!B$12- _coefficients_!B$2)/INDEX(_coefficients_!B$7:B$9,MATCH('Score Dashboard'!$B$1,_coefficients_!$A$7:$A$9,0))</f>
        <v>-0.86520243211962256</v>
      </c>
      <c r="C337">
        <f>(_raw_predictions_!C337*(1-_raw_predictions_!$M337*'Score Dashboard'!$B$2) + 'Score Dashboard'!$B$2*_raw_predictions_!$M337*_coefficients_!C$12- _coefficients_!C$2)/INDEX(_coefficients_!C$7:C$9,MATCH('Score Dashboard'!$B$1,_coefficients_!$A$7:$A$9,0))</f>
        <v>-0.82015906991215382</v>
      </c>
      <c r="D337">
        <f>(_raw_predictions_!D337*(1-_raw_predictions_!$M337*'Score Dashboard'!$B$2) + 'Score Dashboard'!$B$2*_raw_predictions_!$M337*_coefficients_!D$12- _coefficients_!D$2)/INDEX(_coefficients_!D$7:D$9,MATCH('Score Dashboard'!$B$1,_coefficients_!$A$7:$A$9,0))</f>
        <v>-0.59614282692741272</v>
      </c>
      <c r="E337">
        <f>(_raw_predictions_!E337*(1-_raw_predictions_!$M337*'Score Dashboard'!$B$2) + 'Score Dashboard'!$B$2*_raw_predictions_!$M337*_coefficients_!E$12- _coefficients_!E$2)/INDEX(_coefficients_!E$7:E$9,MATCH('Score Dashboard'!$B$1,_coefficients_!$A$7:$A$9,0))</f>
        <v>-0.54801221770644826</v>
      </c>
      <c r="F337">
        <f>(_raw_predictions_!F337*(1-_raw_predictions_!$M337*'Score Dashboard'!$B$2) + 'Score Dashboard'!$B$2*_raw_predictions_!$M337*_coefficients_!F$12- _coefficients_!F$2)/INDEX(_coefficients_!F$7:F$9,MATCH('Score Dashboard'!$B$1,_coefficients_!$A$7:$A$9,0))</f>
        <v>-0.48158959121631328</v>
      </c>
      <c r="G337">
        <f>(_raw_predictions_!G337*(1-_raw_predictions_!$M337*'Score Dashboard'!$B$2) + 'Score Dashboard'!$B$2*_raw_predictions_!$M337*_coefficients_!G$12- _coefficients_!G$2)/INDEX(_coefficients_!G$7:G$9,MATCH('Score Dashboard'!$B$1,_coefficients_!$A$7:$A$9,0))</f>
        <v>-0.51259414636178102</v>
      </c>
      <c r="H337">
        <f>(_coefficients_!H$2 - _raw_predictions_!H337*(1-_raw_predictions_!$M337*'Score Dashboard'!$B$2) - _raw_predictions_!$M337*'Score Dashboard'!$B$2*_coefficients_!H$12)/INDEX(_coefficients_!H$7:H$9,MATCH('Score Dashboard'!$B$1,_coefficients_!$A$7:$A$9,0))</f>
        <v>0.67520932677364087</v>
      </c>
      <c r="I337">
        <f>(1-_raw_predictions_!$M337*'Score Dashboard'!$B$2) * _raw_predictions_!I337/_coefficients_!L$2 * (_raw_predictions_!J337-_coefficients_!I$2)/INDEX(_coefficients_!I$7:I$9,MATCH('Score Dashboard'!$B$1,_coefficients_!$A$7:$A$9,0))</f>
        <v>-2.7786809190069256E-3</v>
      </c>
      <c r="J337">
        <f>(1-_raw_predictions_!$M337*'Score Dashboard'!$B$2) * _raw_predictions_!K337/_coefficients_!M$2 * (_raw_predictions_!L337-_coefficients_!J$2)/INDEX(_coefficients_!J$7:J$9,MATCH('Score Dashboard'!$B$1,_coefficients_!$A$7:$A$9,0))</f>
        <v>-5.903710606056304E-2</v>
      </c>
      <c r="K337">
        <f t="shared" si="5"/>
        <v>-3.2103067444496611</v>
      </c>
    </row>
    <row r="338" spans="1:11">
      <c r="A338" t="str">
        <f>_raw_predictions_!A338</f>
        <v>Bryn Forbes</v>
      </c>
      <c r="B338">
        <f>(_raw_predictions_!B338*(1-_raw_predictions_!$M338*'Score Dashboard'!$B$2) + 'Score Dashboard'!$B$2*_raw_predictions_!$M338*_coefficients_!B$12- _coefficients_!B$2)/INDEX(_coefficients_!B$7:B$9,MATCH('Score Dashboard'!$B$1,_coefficients_!$A$7:$A$9,0))</f>
        <v>-0.96676342811498683</v>
      </c>
      <c r="C338">
        <f>(_raw_predictions_!C338*(1-_raw_predictions_!$M338*'Score Dashboard'!$B$2) + 'Score Dashboard'!$B$2*_raw_predictions_!$M338*_coefficients_!C$12- _coefficients_!C$2)/INDEX(_coefficients_!C$7:C$9,MATCH('Score Dashboard'!$B$1,_coefficients_!$A$7:$A$9,0))</f>
        <v>-0.98238309634818499</v>
      </c>
      <c r="D338">
        <f>(_raw_predictions_!D338*(1-_raw_predictions_!$M338*'Score Dashboard'!$B$2) + 'Score Dashboard'!$B$2*_raw_predictions_!$M338*_coefficients_!D$12- _coefficients_!D$2)/INDEX(_coefficients_!D$7:D$9,MATCH('Score Dashboard'!$B$1,_coefficients_!$A$7:$A$9,0))</f>
        <v>-0.8016913654026725</v>
      </c>
      <c r="E338">
        <f>(_raw_predictions_!E338*(1-_raw_predictions_!$M338*'Score Dashboard'!$B$2) + 'Score Dashboard'!$B$2*_raw_predictions_!$M338*_coefficients_!E$12- _coefficients_!E$2)/INDEX(_coefficients_!E$7:E$9,MATCH('Score Dashboard'!$B$1,_coefficients_!$A$7:$A$9,0))</f>
        <v>-0.68422759274050216</v>
      </c>
      <c r="F338">
        <f>(_raw_predictions_!F338*(1-_raw_predictions_!$M338*'Score Dashboard'!$B$2) + 'Score Dashboard'!$B$2*_raw_predictions_!$M338*_coefficients_!F$12- _coefficients_!F$2)/INDEX(_coefficients_!F$7:F$9,MATCH('Score Dashboard'!$B$1,_coefficients_!$A$7:$A$9,0))</f>
        <v>-0.58234290671574185</v>
      </c>
      <c r="G338">
        <f>(_raw_predictions_!G338*(1-_raw_predictions_!$M338*'Score Dashboard'!$B$2) + 'Score Dashboard'!$B$2*_raw_predictions_!$M338*_coefficients_!G$12- _coefficients_!G$2)/INDEX(_coefficients_!G$7:G$9,MATCH('Score Dashboard'!$B$1,_coefficients_!$A$7:$A$9,0))</f>
        <v>-0.43836629524764786</v>
      </c>
      <c r="H338">
        <f>(_coefficients_!H$2 - _raw_predictions_!H338*(1-_raw_predictions_!$M338*'Score Dashboard'!$B$2) - _raw_predictions_!$M338*'Score Dashboard'!$B$2*_coefficients_!H$12)/INDEX(_coefficients_!H$7:H$9,MATCH('Score Dashboard'!$B$1,_coefficients_!$A$7:$A$9,0))</f>
        <v>0.8453525172086005</v>
      </c>
      <c r="I338">
        <f>(1-_raw_predictions_!$M338*'Score Dashboard'!$B$2) * _raw_predictions_!I338/_coefficients_!L$2 * (_raw_predictions_!J338-_coefficients_!I$2)/INDEX(_coefficients_!I$7:I$9,MATCH('Score Dashboard'!$B$1,_coefficients_!$A$7:$A$9,0))</f>
        <v>3.187272846908157E-3</v>
      </c>
      <c r="J338">
        <f>(1-_raw_predictions_!$M338*'Score Dashboard'!$B$2) * _raw_predictions_!K338/_coefficients_!M$2 * (_raw_predictions_!L338-_coefficients_!J$2)/INDEX(_coefficients_!J$7:J$9,MATCH('Score Dashboard'!$B$1,_coefficients_!$A$7:$A$9,0))</f>
        <v>-8.5816482814416631E-2</v>
      </c>
      <c r="K338">
        <f t="shared" si="5"/>
        <v>-3.6930513773286449</v>
      </c>
    </row>
    <row r="339" spans="1:11">
      <c r="A339" t="str">
        <f>_raw_predictions_!A339</f>
        <v>Bryce McGowens</v>
      </c>
      <c r="B339">
        <f>(_raw_predictions_!B339*(1-_raw_predictions_!$M339*'Score Dashboard'!$B$2) + 'Score Dashboard'!$B$2*_raw_predictions_!$M339*_coefficients_!B$12- _coefficients_!B$2)/INDEX(_coefficients_!B$7:B$9,MATCH('Score Dashboard'!$B$1,_coefficients_!$A$7:$A$9,0))</f>
        <v>-0.8602746580248789</v>
      </c>
      <c r="C339">
        <f>(_raw_predictions_!C339*(1-_raw_predictions_!$M339*'Score Dashboard'!$B$2) + 'Score Dashboard'!$B$2*_raw_predictions_!$M339*_coefficients_!C$12- _coefficients_!C$2)/INDEX(_coefficients_!C$7:C$9,MATCH('Score Dashboard'!$B$1,_coefficients_!$A$7:$A$9,0))</f>
        <v>-0.78867153715830374</v>
      </c>
      <c r="D339">
        <f>(_raw_predictions_!D339*(1-_raw_predictions_!$M339*'Score Dashboard'!$B$2) + 'Score Dashboard'!$B$2*_raw_predictions_!$M339*_coefficients_!D$12- _coefficients_!D$2)/INDEX(_coefficients_!D$7:D$9,MATCH('Score Dashboard'!$B$1,_coefficients_!$A$7:$A$9,0))</f>
        <v>-0.66220332436181473</v>
      </c>
      <c r="E339">
        <f>(_raw_predictions_!E339*(1-_raw_predictions_!$M339*'Score Dashboard'!$B$2) + 'Score Dashboard'!$B$2*_raw_predictions_!$M339*_coefficients_!E$12- _coefficients_!E$2)/INDEX(_coefficients_!E$7:E$9,MATCH('Score Dashboard'!$B$1,_coefficients_!$A$7:$A$9,0))</f>
        <v>-0.5479977017152855</v>
      </c>
      <c r="F339">
        <f>(_raw_predictions_!F339*(1-_raw_predictions_!$M339*'Score Dashboard'!$B$2) + 'Score Dashboard'!$B$2*_raw_predictions_!$M339*_coefficients_!F$12- _coefficients_!F$2)/INDEX(_coefficients_!F$7:F$9,MATCH('Score Dashboard'!$B$1,_coefficients_!$A$7:$A$9,0))</f>
        <v>-0.51789750113321509</v>
      </c>
      <c r="G339">
        <f>(_raw_predictions_!G339*(1-_raw_predictions_!$M339*'Score Dashboard'!$B$2) + 'Score Dashboard'!$B$2*_raw_predictions_!$M339*_coefficients_!G$12- _coefficients_!G$2)/INDEX(_coefficients_!G$7:G$9,MATCH('Score Dashboard'!$B$1,_coefficients_!$A$7:$A$9,0))</f>
        <v>-0.5299902213597798</v>
      </c>
      <c r="H339">
        <f>(_coefficients_!H$2 - _raw_predictions_!H339*(1-_raw_predictions_!$M339*'Score Dashboard'!$B$2) - _raw_predictions_!$M339*'Score Dashboard'!$B$2*_coefficients_!H$12)/INDEX(_coefficients_!H$7:H$9,MATCH('Score Dashboard'!$B$1,_coefficients_!$A$7:$A$9,0))</f>
        <v>0.58463894622838386</v>
      </c>
      <c r="I339">
        <f>(1-_raw_predictions_!$M339*'Score Dashboard'!$B$2) * _raw_predictions_!I339/_coefficients_!L$2 * (_raw_predictions_!J339-_coefficients_!I$2)/INDEX(_coefficients_!I$7:I$9,MATCH('Score Dashboard'!$B$1,_coefficients_!$A$7:$A$9,0))</f>
        <v>-6.2924574212907161E-2</v>
      </c>
      <c r="J339">
        <f>(1-_raw_predictions_!$M339*'Score Dashboard'!$B$2) * _raw_predictions_!K339/_coefficients_!M$2 * (_raw_predictions_!L339-_coefficients_!J$2)/INDEX(_coefficients_!J$7:J$9,MATCH('Score Dashboard'!$B$1,_coefficients_!$A$7:$A$9,0))</f>
        <v>-0.20399110984586369</v>
      </c>
      <c r="K339">
        <f t="shared" si="5"/>
        <v>-3.589311681583665</v>
      </c>
    </row>
    <row r="340" spans="1:11">
      <c r="A340" t="str">
        <f>_raw_predictions_!A340</f>
        <v>Bennedict Mathurin</v>
      </c>
      <c r="B340">
        <f>(_raw_predictions_!B340*(1-_raw_predictions_!$M340*'Score Dashboard'!$B$2) + 'Score Dashboard'!$B$2*_raw_predictions_!$M340*_coefficients_!B$12- _coefficients_!B$2)/INDEX(_coefficients_!B$7:B$9,MATCH('Score Dashboard'!$B$1,_coefficients_!$A$7:$A$9,0))</f>
        <v>0.45758516214288397</v>
      </c>
      <c r="C340">
        <f>(_raw_predictions_!C340*(1-_raw_predictions_!$M340*'Score Dashboard'!$B$2) + 'Score Dashboard'!$B$2*_raw_predictions_!$M340*_coefficients_!C$12- _coefficients_!C$2)/INDEX(_coefficients_!C$7:C$9,MATCH('Score Dashboard'!$B$1,_coefficients_!$A$7:$A$9,0))</f>
        <v>-0.24632908811533435</v>
      </c>
      <c r="D340">
        <f>(_raw_predictions_!D340*(1-_raw_predictions_!$M340*'Score Dashboard'!$B$2) + 'Score Dashboard'!$B$2*_raw_predictions_!$M340*_coefficients_!D$12- _coefficients_!D$2)/INDEX(_coefficients_!D$7:D$9,MATCH('Score Dashboard'!$B$1,_coefficients_!$A$7:$A$9,0))</f>
        <v>-0.41848388156497973</v>
      </c>
      <c r="E340">
        <f>(_raw_predictions_!E340*(1-_raw_predictions_!$M340*'Score Dashboard'!$B$2) + 'Score Dashboard'!$B$2*_raw_predictions_!$M340*_coefficients_!E$12- _coefficients_!E$2)/INDEX(_coefficients_!E$7:E$9,MATCH('Score Dashboard'!$B$1,_coefficients_!$A$7:$A$9,0))</f>
        <v>-0.13348296156067485</v>
      </c>
      <c r="F340">
        <f>(_raw_predictions_!F340*(1-_raw_predictions_!$M340*'Score Dashboard'!$B$2) + 'Score Dashboard'!$B$2*_raw_predictions_!$M340*_coefficients_!F$12- _coefficients_!F$2)/INDEX(_coefficients_!F$7:F$9,MATCH('Score Dashboard'!$B$1,_coefficients_!$A$7:$A$9,0))</f>
        <v>-0.48163159797028687</v>
      </c>
      <c r="G340">
        <f>(_raw_predictions_!G340*(1-_raw_predictions_!$M340*'Score Dashboard'!$B$2) + 'Score Dashboard'!$B$2*_raw_predictions_!$M340*_coefficients_!G$12- _coefficients_!G$2)/INDEX(_coefficients_!G$7:G$9,MATCH('Score Dashboard'!$B$1,_coefficients_!$A$7:$A$9,0))</f>
        <v>7.1557017547738397E-2</v>
      </c>
      <c r="H340">
        <f>(_coefficients_!H$2 - _raw_predictions_!H340*(1-_raw_predictions_!$M340*'Score Dashboard'!$B$2) - _raw_predictions_!$M340*'Score Dashboard'!$B$2*_coefficients_!H$12)/INDEX(_coefficients_!H$7:H$9,MATCH('Score Dashboard'!$B$1,_coefficients_!$A$7:$A$9,0))</f>
        <v>-0.3731305626169778</v>
      </c>
      <c r="I340">
        <f>(1-_raw_predictions_!$M340*'Score Dashboard'!$B$2) * _raw_predictions_!I340/_coefficients_!L$2 * (_raw_predictions_!J340-_coefficients_!I$2)/INDEX(_coefficients_!I$7:I$9,MATCH('Score Dashboard'!$B$1,_coefficients_!$A$7:$A$9,0))</f>
        <v>0.21882615085477278</v>
      </c>
      <c r="J340">
        <f>(1-_raw_predictions_!$M340*'Score Dashboard'!$B$2) * _raw_predictions_!K340/_coefficients_!M$2 * (_raw_predictions_!L340-_coefficients_!J$2)/INDEX(_coefficients_!J$7:J$9,MATCH('Score Dashboard'!$B$1,_coefficients_!$A$7:$A$9,0))</f>
        <v>-0.52593216324857894</v>
      </c>
      <c r="K340">
        <f t="shared" si="5"/>
        <v>-1.4310219245314375</v>
      </c>
    </row>
    <row r="341" spans="1:11">
      <c r="A341" t="str">
        <f>_raw_predictions_!A341</f>
        <v>Bruno Fernando</v>
      </c>
      <c r="B341">
        <f>(_raw_predictions_!B341*(1-_raw_predictions_!$M341*'Score Dashboard'!$B$2) + 'Score Dashboard'!$B$2*_raw_predictions_!$M341*_coefficients_!B$12- _coefficients_!B$2)/INDEX(_coefficients_!B$7:B$9,MATCH('Score Dashboard'!$B$1,_coefficients_!$A$7:$A$9,0))</f>
        <v>-0.92133888189340807</v>
      </c>
      <c r="C341">
        <f>(_raw_predictions_!C341*(1-_raw_predictions_!$M341*'Score Dashboard'!$B$2) + 'Score Dashboard'!$B$2*_raw_predictions_!$M341*_coefficients_!C$12- _coefficients_!C$2)/INDEX(_coefficients_!C$7:C$9,MATCH('Score Dashboard'!$B$1,_coefficients_!$A$7:$A$9,0))</f>
        <v>-0.52910338452532613</v>
      </c>
      <c r="D341">
        <f>(_raw_predictions_!D341*(1-_raw_predictions_!$M341*'Score Dashboard'!$B$2) + 'Score Dashboard'!$B$2*_raw_predictions_!$M341*_coefficients_!D$12- _coefficients_!D$2)/INDEX(_coefficients_!D$7:D$9,MATCH('Score Dashboard'!$B$1,_coefficients_!$A$7:$A$9,0))</f>
        <v>-0.80881655084155668</v>
      </c>
      <c r="E341">
        <f>(_raw_predictions_!E341*(1-_raw_predictions_!$M341*'Score Dashboard'!$B$2) + 'Score Dashboard'!$B$2*_raw_predictions_!$M341*_coefficients_!E$12- _coefficients_!E$2)/INDEX(_coefficients_!E$7:E$9,MATCH('Score Dashboard'!$B$1,_coefficients_!$A$7:$A$9,0))</f>
        <v>-0.67864630152811356</v>
      </c>
      <c r="F341">
        <f>(_raw_predictions_!F341*(1-_raw_predictions_!$M341*'Score Dashboard'!$B$2) + 'Score Dashboard'!$B$2*_raw_predictions_!$M341*_coefficients_!F$12- _coefficients_!F$2)/INDEX(_coefficients_!F$7:F$9,MATCH('Score Dashboard'!$B$1,_coefficients_!$A$7:$A$9,0))</f>
        <v>-0.12030473402998935</v>
      </c>
      <c r="G341">
        <f>(_raw_predictions_!G341*(1-_raw_predictions_!$M341*'Score Dashboard'!$B$2) + 'Score Dashboard'!$B$2*_raw_predictions_!$M341*_coefficients_!G$12- _coefficients_!G$2)/INDEX(_coefficients_!G$7:G$9,MATCH('Score Dashboard'!$B$1,_coefficients_!$A$7:$A$9,0))</f>
        <v>-0.81268235246469123</v>
      </c>
      <c r="H341">
        <f>(_coefficients_!H$2 - _raw_predictions_!H341*(1-_raw_predictions_!$M341*'Score Dashboard'!$B$2) - _raw_predictions_!$M341*'Score Dashboard'!$B$2*_coefficients_!H$12)/INDEX(_coefficients_!H$7:H$9,MATCH('Score Dashboard'!$B$1,_coefficients_!$A$7:$A$9,0))</f>
        <v>0.73389893256058891</v>
      </c>
      <c r="I341">
        <f>(1-_raw_predictions_!$M341*'Score Dashboard'!$B$2) * _raw_predictions_!I341/_coefficients_!L$2 * (_raw_predictions_!J341-_coefficients_!I$2)/INDEX(_coefficients_!I$7:I$9,MATCH('Score Dashboard'!$B$1,_coefficients_!$A$7:$A$9,0))</f>
        <v>-8.930059408308319E-2</v>
      </c>
      <c r="J341">
        <f>(1-_raw_predictions_!$M341*'Score Dashboard'!$B$2) * _raw_predictions_!K341/_coefficients_!M$2 * (_raw_predictions_!L341-_coefficients_!J$2)/INDEX(_coefficients_!J$7:J$9,MATCH('Score Dashboard'!$B$1,_coefficients_!$A$7:$A$9,0))</f>
        <v>6.443938577852823E-2</v>
      </c>
      <c r="K341">
        <f t="shared" si="5"/>
        <v>-3.1618544810270515</v>
      </c>
    </row>
    <row r="342" spans="1:11">
      <c r="A342" t="str">
        <f>_raw_predictions_!A342</f>
        <v>Brook Lopez</v>
      </c>
      <c r="B342">
        <f>(_raw_predictions_!B342*(1-_raw_predictions_!$M342*'Score Dashboard'!$B$2) + 'Score Dashboard'!$B$2*_raw_predictions_!$M342*_coefficients_!B$12- _coefficients_!B$2)/INDEX(_coefficients_!B$7:B$9,MATCH('Score Dashboard'!$B$1,_coefficients_!$A$7:$A$9,0))</f>
        <v>-6.4171993296240501E-2</v>
      </c>
      <c r="C342">
        <f>(_raw_predictions_!C342*(1-_raw_predictions_!$M342*'Score Dashboard'!$B$2) + 'Score Dashboard'!$B$2*_raw_predictions_!$M342*_coefficients_!C$12- _coefficients_!C$2)/INDEX(_coefficients_!C$7:C$9,MATCH('Score Dashboard'!$B$1,_coefficients_!$A$7:$A$9,0))</f>
        <v>9.2052255358398755E-2</v>
      </c>
      <c r="D342">
        <f>(_raw_predictions_!D342*(1-_raw_predictions_!$M342*'Score Dashboard'!$B$2) + 'Score Dashboard'!$B$2*_raw_predictions_!$M342*_coefficients_!D$12- _coefficients_!D$2)/INDEX(_coefficients_!D$7:D$9,MATCH('Score Dashboard'!$B$1,_coefficients_!$A$7:$A$9,0))</f>
        <v>-0.7145819597686961</v>
      </c>
      <c r="E342">
        <f>(_raw_predictions_!E342*(1-_raw_predictions_!$M342*'Score Dashboard'!$B$2) + 'Score Dashboard'!$B$2*_raw_predictions_!$M342*_coefficients_!E$12- _coefficients_!E$2)/INDEX(_coefficients_!E$7:E$9,MATCH('Score Dashboard'!$B$1,_coefficients_!$A$7:$A$9,0))</f>
        <v>-0.37352885314512402</v>
      </c>
      <c r="F342">
        <f>(_raw_predictions_!F342*(1-_raw_predictions_!$M342*'Score Dashboard'!$B$2) + 'Score Dashboard'!$B$2*_raw_predictions_!$M342*_coefficients_!F$12- _coefficients_!F$2)/INDEX(_coefficients_!F$7:F$9,MATCH('Score Dashboard'!$B$1,_coefficients_!$A$7:$A$9,0))</f>
        <v>1.8376367277480337</v>
      </c>
      <c r="G342">
        <f>(_raw_predictions_!G342*(1-_raw_predictions_!$M342*'Score Dashboard'!$B$2) + 'Score Dashboard'!$B$2*_raw_predictions_!$M342*_coefficients_!G$12- _coefficients_!G$2)/INDEX(_coefficients_!G$7:G$9,MATCH('Score Dashboard'!$B$1,_coefficients_!$A$7:$A$9,0))</f>
        <v>-4.065667292627409E-2</v>
      </c>
      <c r="H342">
        <f>(_coefficients_!H$2 - _raw_predictions_!H342*(1-_raw_predictions_!$M342*'Score Dashboard'!$B$2) - _raw_predictions_!$M342*'Score Dashboard'!$B$2*_coefficients_!H$12)/INDEX(_coefficients_!H$7:H$9,MATCH('Score Dashboard'!$B$1,_coefficients_!$A$7:$A$9,0))</f>
        <v>0.37163200305309158</v>
      </c>
      <c r="I342">
        <f>(1-_raw_predictions_!$M342*'Score Dashboard'!$B$2) * _raw_predictions_!I342/_coefficients_!L$2 * (_raw_predictions_!J342-_coefficients_!I$2)/INDEX(_coefficients_!I$7:I$9,MATCH('Score Dashboard'!$B$1,_coefficients_!$A$7:$A$9,0))</f>
        <v>-1.868225485731765E-2</v>
      </c>
      <c r="J342">
        <f>(1-_raw_predictions_!$M342*'Score Dashboard'!$B$2) * _raw_predictions_!K342/_coefficients_!M$2 * (_raw_predictions_!L342-_coefficients_!J$2)/INDEX(_coefficients_!J$7:J$9,MATCH('Score Dashboard'!$B$1,_coefficients_!$A$7:$A$9,0))</f>
        <v>7.9143274775698401E-3</v>
      </c>
      <c r="K342">
        <f t="shared" si="5"/>
        <v>1.0976135796434416</v>
      </c>
    </row>
    <row r="343" spans="1:11">
      <c r="A343" t="str">
        <f>_raw_predictions_!A343</f>
        <v>Braxton Key</v>
      </c>
      <c r="B343">
        <f>(_raw_predictions_!B343*(1-_raw_predictions_!$M343*'Score Dashboard'!$B$2) + 'Score Dashboard'!$B$2*_raw_predictions_!$M343*_coefficients_!B$12- _coefficients_!B$2)/INDEX(_coefficients_!B$7:B$9,MATCH('Score Dashboard'!$B$1,_coefficients_!$A$7:$A$9,0))</f>
        <v>-0.969870793512981</v>
      </c>
      <c r="C343">
        <f>(_raw_predictions_!C343*(1-_raw_predictions_!$M343*'Score Dashboard'!$B$2) + 'Score Dashboard'!$B$2*_raw_predictions_!$M343*_coefficients_!C$12- _coefficients_!C$2)/INDEX(_coefficients_!C$7:C$9,MATCH('Score Dashboard'!$B$1,_coefficients_!$A$7:$A$9,0))</f>
        <v>-0.74085246997272813</v>
      </c>
      <c r="D343">
        <f>(_raw_predictions_!D343*(1-_raw_predictions_!$M343*'Score Dashboard'!$B$2) + 'Score Dashboard'!$B$2*_raw_predictions_!$M343*_coefficients_!D$12- _coefficients_!D$2)/INDEX(_coefficients_!D$7:D$9,MATCH('Score Dashboard'!$B$1,_coefficients_!$A$7:$A$9,0))</f>
        <v>-0.80526637061518513</v>
      </c>
      <c r="E343">
        <f>(_raw_predictions_!E343*(1-_raw_predictions_!$M343*'Score Dashboard'!$B$2) + 'Score Dashboard'!$B$2*_raw_predictions_!$M343*_coefficients_!E$12- _coefficients_!E$2)/INDEX(_coefficients_!E$7:E$9,MATCH('Score Dashboard'!$B$1,_coefficients_!$A$7:$A$9,0))</f>
        <v>-0.65061421236968808</v>
      </c>
      <c r="F343">
        <f>(_raw_predictions_!F343*(1-_raw_predictions_!$M343*'Score Dashboard'!$B$2) + 'Score Dashboard'!$B$2*_raw_predictions_!$M343*_coefficients_!F$12- _coefficients_!F$2)/INDEX(_coefficients_!F$7:F$9,MATCH('Score Dashboard'!$B$1,_coefficients_!$A$7:$A$9,0))</f>
        <v>-0.38265733907852811</v>
      </c>
      <c r="G343">
        <f>(_raw_predictions_!G343*(1-_raw_predictions_!$M343*'Score Dashboard'!$B$2) + 'Score Dashboard'!$B$2*_raw_predictions_!$M343*_coefficients_!G$12- _coefficients_!G$2)/INDEX(_coefficients_!G$7:G$9,MATCH('Score Dashboard'!$B$1,_coefficients_!$A$7:$A$9,0))</f>
        <v>-0.56070640586815623</v>
      </c>
      <c r="H343">
        <f>(_coefficients_!H$2 - _raw_predictions_!H343*(1-_raw_predictions_!$M343*'Score Dashboard'!$B$2) - _raw_predictions_!$M343*'Score Dashboard'!$B$2*_coefficients_!H$12)/INDEX(_coefficients_!H$7:H$9,MATCH('Score Dashboard'!$B$1,_coefficients_!$A$7:$A$9,0))</f>
        <v>0.82580784215610403</v>
      </c>
      <c r="I343">
        <f>(1-_raw_predictions_!$M343*'Score Dashboard'!$B$2) * _raw_predictions_!I343/_coefficients_!L$2 * (_raw_predictions_!J343-_coefficients_!I$2)/INDEX(_coefficients_!I$7:I$9,MATCH('Score Dashboard'!$B$1,_coefficients_!$A$7:$A$9,0))</f>
        <v>-7.6376299648139315E-2</v>
      </c>
      <c r="J343">
        <f>(1-_raw_predictions_!$M343*'Score Dashboard'!$B$2) * _raw_predictions_!K343/_coefficients_!M$2 * (_raw_predictions_!L343-_coefficients_!J$2)/INDEX(_coefficients_!J$7:J$9,MATCH('Score Dashboard'!$B$1,_coefficients_!$A$7:$A$9,0))</f>
        <v>8.1216911379231142E-3</v>
      </c>
      <c r="K343">
        <f t="shared" si="5"/>
        <v>-3.3524143577713788</v>
      </c>
    </row>
    <row r="344" spans="1:11">
      <c r="A344" t="str">
        <f>_raw_predictions_!A344</f>
        <v>Brandon Ingram</v>
      </c>
      <c r="B344">
        <f>(_raw_predictions_!B344*(1-_raw_predictions_!$M344*'Score Dashboard'!$B$2) + 'Score Dashboard'!$B$2*_raw_predictions_!$M344*_coefficients_!B$12- _coefficients_!B$2)/INDEX(_coefficients_!B$7:B$9,MATCH('Score Dashboard'!$B$1,_coefficients_!$A$7:$A$9,0))</f>
        <v>0.6530252732800359</v>
      </c>
      <c r="C344">
        <f>(_raw_predictions_!C344*(1-_raw_predictions_!$M344*'Score Dashboard'!$B$2) + 'Score Dashboard'!$B$2*_raw_predictions_!$M344*_coefficients_!C$12- _coefficients_!C$2)/INDEX(_coefficients_!C$7:C$9,MATCH('Score Dashboard'!$B$1,_coefficients_!$A$7:$A$9,0))</f>
        <v>-0.13021787330048129</v>
      </c>
      <c r="D344">
        <f>(_raw_predictions_!D344*(1-_raw_predictions_!$M344*'Score Dashboard'!$B$2) + 'Score Dashboard'!$B$2*_raw_predictions_!$M344*_coefficients_!D$12- _coefficients_!D$2)/INDEX(_coefficients_!D$7:D$9,MATCH('Score Dashboard'!$B$1,_coefficients_!$A$7:$A$9,0))</f>
        <v>0.46670883368655874</v>
      </c>
      <c r="E344">
        <f>(_raw_predictions_!E344*(1-_raw_predictions_!$M344*'Score Dashboard'!$B$2) + 'Score Dashboard'!$B$2*_raw_predictions_!$M344*_coefficients_!E$12- _coefficients_!E$2)/INDEX(_coefficients_!E$7:E$9,MATCH('Score Dashboard'!$B$1,_coefficients_!$A$7:$A$9,0))</f>
        <v>-0.26978817996887533</v>
      </c>
      <c r="F344">
        <f>(_raw_predictions_!F344*(1-_raw_predictions_!$M344*'Score Dashboard'!$B$2) + 'Score Dashboard'!$B$2*_raw_predictions_!$M344*_coefficients_!F$12- _coefficients_!F$2)/INDEX(_coefficients_!F$7:F$9,MATCH('Score Dashboard'!$B$1,_coefficients_!$A$7:$A$9,0))</f>
        <v>-0.25640951890709868</v>
      </c>
      <c r="G344">
        <f>(_raw_predictions_!G344*(1-_raw_predictions_!$M344*'Score Dashboard'!$B$2) + 'Score Dashboard'!$B$2*_raw_predictions_!$M344*_coefficients_!G$12- _coefficients_!G$2)/INDEX(_coefficients_!G$7:G$9,MATCH('Score Dashboard'!$B$1,_coefficients_!$A$7:$A$9,0))</f>
        <v>1.5464845230519608E-2</v>
      </c>
      <c r="H344">
        <f>(_coefficients_!H$2 - _raw_predictions_!H344*(1-_raw_predictions_!$M344*'Score Dashboard'!$B$2) - _raw_predictions_!$M344*'Score Dashboard'!$B$2*_coefficients_!H$12)/INDEX(_coefficients_!H$7:H$9,MATCH('Score Dashboard'!$B$1,_coefficients_!$A$7:$A$9,0))</f>
        <v>-0.7727343971081958</v>
      </c>
      <c r="I344">
        <f>(1-_raw_predictions_!$M344*'Score Dashboard'!$B$2) * _raw_predictions_!I344/_coefficients_!L$2 * (_raw_predictions_!J344-_coefficients_!I$2)/INDEX(_coefficients_!I$7:I$9,MATCH('Score Dashboard'!$B$1,_coefficients_!$A$7:$A$9,0))</f>
        <v>0.46124439544636664</v>
      </c>
      <c r="J344">
        <f>(1-_raw_predictions_!$M344*'Score Dashboard'!$B$2) * _raw_predictions_!K344/_coefficients_!M$2 * (_raw_predictions_!L344-_coefficients_!J$2)/INDEX(_coefficients_!J$7:J$9,MATCH('Score Dashboard'!$B$1,_coefficients_!$A$7:$A$9,0))</f>
        <v>-0.12672561076869918</v>
      </c>
      <c r="K344">
        <f t="shared" si="5"/>
        <v>4.0567767590130727E-2</v>
      </c>
    </row>
    <row r="345" spans="1:11">
      <c r="A345" t="str">
        <f>_raw_predictions_!A345</f>
        <v>Brandon Clarke</v>
      </c>
      <c r="B345">
        <f>(_raw_predictions_!B345*(1-_raw_predictions_!$M345*'Score Dashboard'!$B$2) + 'Score Dashboard'!$B$2*_raw_predictions_!$M345*_coefficients_!B$12- _coefficients_!B$2)/INDEX(_coefficients_!B$7:B$9,MATCH('Score Dashboard'!$B$1,_coefficients_!$A$7:$A$9,0))</f>
        <v>-0.53756032431648637</v>
      </c>
      <c r="C345">
        <f>(_raw_predictions_!C345*(1-_raw_predictions_!$M345*'Score Dashboard'!$B$2) + 'Score Dashboard'!$B$2*_raw_predictions_!$M345*_coefficients_!C$12- _coefficients_!C$2)/INDEX(_coefficients_!C$7:C$9,MATCH('Score Dashboard'!$B$1,_coefficients_!$A$7:$A$9,0))</f>
        <v>-2.5837385570399704E-2</v>
      </c>
      <c r="D345">
        <f>(_raw_predictions_!D345*(1-_raw_predictions_!$M345*'Score Dashboard'!$B$2) + 'Score Dashboard'!$B$2*_raw_predictions_!$M345*_coefficients_!D$12- _coefficients_!D$2)/INDEX(_coefficients_!D$7:D$9,MATCH('Score Dashboard'!$B$1,_coefficients_!$A$7:$A$9,0))</f>
        <v>-0.68472155443159677</v>
      </c>
      <c r="E345">
        <f>(_raw_predictions_!E345*(1-_raw_predictions_!$M345*'Score Dashboard'!$B$2) + 'Score Dashboard'!$B$2*_raw_predictions_!$M345*_coefficients_!E$12- _coefficients_!E$2)/INDEX(_coefficients_!E$7:E$9,MATCH('Score Dashboard'!$B$1,_coefficients_!$A$7:$A$9,0))</f>
        <v>-0.34262052407208526</v>
      </c>
      <c r="F345">
        <f>(_raw_predictions_!F345*(1-_raw_predictions_!$M345*'Score Dashboard'!$B$2) + 'Score Dashboard'!$B$2*_raw_predictions_!$M345*_coefficients_!F$12- _coefficients_!F$2)/INDEX(_coefficients_!F$7:F$9,MATCH('Score Dashboard'!$B$1,_coefficients_!$A$7:$A$9,0))</f>
        <v>7.5288648512430278E-2</v>
      </c>
      <c r="G345">
        <f>(_raw_predictions_!G345*(1-_raw_predictions_!$M345*'Score Dashboard'!$B$2) + 'Score Dashboard'!$B$2*_raw_predictions_!$M345*_coefficients_!G$12- _coefficients_!G$2)/INDEX(_coefficients_!G$7:G$9,MATCH('Score Dashboard'!$B$1,_coefficients_!$A$7:$A$9,0))</f>
        <v>-0.87501461187843022</v>
      </c>
      <c r="H345">
        <f>(_coefficients_!H$2 - _raw_predictions_!H345*(1-_raw_predictions_!$M345*'Score Dashboard'!$B$2) - _raw_predictions_!$M345*'Score Dashboard'!$B$2*_coefficients_!H$12)/INDEX(_coefficients_!H$7:H$9,MATCH('Score Dashboard'!$B$1,_coefficients_!$A$7:$A$9,0))</f>
        <v>0.54745021135566996</v>
      </c>
      <c r="I345">
        <f>(1-_raw_predictions_!$M345*'Score Dashboard'!$B$2) * _raw_predictions_!I345/_coefficients_!L$2 * (_raw_predictions_!J345-_coefficients_!I$2)/INDEX(_coefficients_!I$7:I$9,MATCH('Score Dashboard'!$B$1,_coefficients_!$A$7:$A$9,0))</f>
        <v>-0.21557087378900783</v>
      </c>
      <c r="J345">
        <f>(1-_raw_predictions_!$M345*'Score Dashboard'!$B$2) * _raw_predictions_!K345/_coefficients_!M$2 * (_raw_predictions_!L345-_coefficients_!J$2)/INDEX(_coefficients_!J$7:J$9,MATCH('Score Dashboard'!$B$1,_coefficients_!$A$7:$A$9,0))</f>
        <v>0.5970036351563105</v>
      </c>
      <c r="K345">
        <f t="shared" si="5"/>
        <v>-1.4615827790335953</v>
      </c>
    </row>
    <row r="346" spans="1:11">
      <c r="A346" t="str">
        <f>_raw_predictions_!A346</f>
        <v>Bradley Beal</v>
      </c>
      <c r="B346">
        <f>(_raw_predictions_!B346*(1-_raw_predictions_!$M346*'Score Dashboard'!$B$2) + 'Score Dashboard'!$B$2*_raw_predictions_!$M346*_coefficients_!B$12- _coefficients_!B$2)/INDEX(_coefficients_!B$7:B$9,MATCH('Score Dashboard'!$B$1,_coefficients_!$A$7:$A$9,0))</f>
        <v>0.48587393436409959</v>
      </c>
      <c r="C346">
        <f>(_raw_predictions_!C346*(1-_raw_predictions_!$M346*'Score Dashboard'!$B$2) + 'Score Dashboard'!$B$2*_raw_predictions_!$M346*_coefficients_!C$12- _coefficients_!C$2)/INDEX(_coefficients_!C$7:C$9,MATCH('Score Dashboard'!$B$1,_coefficients_!$A$7:$A$9,0))</f>
        <v>-0.41978772976547574</v>
      </c>
      <c r="D346">
        <f>(_raw_predictions_!D346*(1-_raw_predictions_!$M346*'Score Dashboard'!$B$2) + 'Score Dashboard'!$B$2*_raw_predictions_!$M346*_coefficients_!D$12- _coefficients_!D$2)/INDEX(_coefficients_!D$7:D$9,MATCH('Score Dashboard'!$B$1,_coefficients_!$A$7:$A$9,0))</f>
        <v>0.50441104561824002</v>
      </c>
      <c r="E346">
        <f>(_raw_predictions_!E346*(1-_raw_predictions_!$M346*'Score Dashboard'!$B$2) + 'Score Dashboard'!$B$2*_raw_predictions_!$M346*_coefficients_!E$12- _coefficients_!E$2)/INDEX(_coefficients_!E$7:E$9,MATCH('Score Dashboard'!$B$1,_coefficients_!$A$7:$A$9,0))</f>
        <v>-0.11470349940707293</v>
      </c>
      <c r="F346">
        <f>(_raw_predictions_!F346*(1-_raw_predictions_!$M346*'Score Dashboard'!$B$2) + 'Score Dashboard'!$B$2*_raw_predictions_!$M346*_coefficients_!F$12- _coefficients_!F$2)/INDEX(_coefficients_!F$7:F$9,MATCH('Score Dashboard'!$B$1,_coefficients_!$A$7:$A$9,0))</f>
        <v>-0.182537181239049</v>
      </c>
      <c r="G346">
        <f>(_raw_predictions_!G346*(1-_raw_predictions_!$M346*'Score Dashboard'!$B$2) + 'Score Dashboard'!$B$2*_raw_predictions_!$M346*_coefficients_!G$12- _coefficients_!G$2)/INDEX(_coefficients_!G$7:G$9,MATCH('Score Dashboard'!$B$1,_coefficients_!$A$7:$A$9,0))</f>
        <v>-3.0969683281339314E-2</v>
      </c>
      <c r="H346">
        <f>(_coefficients_!H$2 - _raw_predictions_!H346*(1-_raw_predictions_!$M346*'Score Dashboard'!$B$2) - _raw_predictions_!$M346*'Score Dashboard'!$B$2*_coefficients_!H$12)/INDEX(_coefficients_!H$7:H$9,MATCH('Score Dashboard'!$B$1,_coefficients_!$A$7:$A$9,0))</f>
        <v>-0.51043191744789473</v>
      </c>
      <c r="I346">
        <f>(1-_raw_predictions_!$M346*'Score Dashboard'!$B$2) * _raw_predictions_!I346/_coefficients_!L$2 * (_raw_predictions_!J346-_coefficients_!I$2)/INDEX(_coefficients_!I$7:I$9,MATCH('Score Dashboard'!$B$1,_coefficients_!$A$7:$A$9,0))</f>
        <v>0.19428340208751313</v>
      </c>
      <c r="J346">
        <f>(1-_raw_predictions_!$M346*'Score Dashboard'!$B$2) * _raw_predictions_!K346/_coefficients_!M$2 * (_raw_predictions_!L346-_coefficients_!J$2)/INDEX(_coefficients_!J$7:J$9,MATCH('Score Dashboard'!$B$1,_coefficients_!$A$7:$A$9,0))</f>
        <v>-7.5059822587910524E-2</v>
      </c>
      <c r="K346">
        <f t="shared" si="5"/>
        <v>-0.14892145165888943</v>
      </c>
    </row>
    <row r="347" spans="1:11">
      <c r="A347" t="str">
        <f>_raw_predictions_!A347</f>
        <v>Bones Hyland</v>
      </c>
      <c r="B347">
        <f>(_raw_predictions_!B347*(1-_raw_predictions_!$M347*'Score Dashboard'!$B$2) + 'Score Dashboard'!$B$2*_raw_predictions_!$M347*_coefficients_!B$12- _coefficients_!B$2)/INDEX(_coefficients_!B$7:B$9,MATCH('Score Dashboard'!$B$1,_coefficients_!$A$7:$A$9,0))</f>
        <v>-0.44031227340833184</v>
      </c>
      <c r="C347">
        <f>(_raw_predictions_!C347*(1-_raw_predictions_!$M347*'Score Dashboard'!$B$2) + 'Score Dashboard'!$B$2*_raw_predictions_!$M347*_coefficients_!C$12- _coefficients_!C$2)/INDEX(_coefficients_!C$7:C$9,MATCH('Score Dashboard'!$B$1,_coefficients_!$A$7:$A$9,0))</f>
        <v>-0.82016864773665554</v>
      </c>
      <c r="D347">
        <f>(_raw_predictions_!D347*(1-_raw_predictions_!$M347*'Score Dashboard'!$B$2) + 'Score Dashboard'!$B$2*_raw_predictions_!$M347*_coefficients_!D$12- _coefficients_!D$2)/INDEX(_coefficients_!D$7:D$9,MATCH('Score Dashboard'!$B$1,_coefficients_!$A$7:$A$9,0))</f>
        <v>-0.2152578912259035</v>
      </c>
      <c r="E347">
        <f>(_raw_predictions_!E347*(1-_raw_predictions_!$M347*'Score Dashboard'!$B$2) + 'Score Dashboard'!$B$2*_raw_predictions_!$M347*_coefficients_!E$12- _coefficients_!E$2)/INDEX(_coefficients_!E$7:E$9,MATCH('Score Dashboard'!$B$1,_coefficients_!$A$7:$A$9,0))</f>
        <v>-0.26050074111161664</v>
      </c>
      <c r="F347">
        <f>(_raw_predictions_!F347*(1-_raw_predictions_!$M347*'Score Dashboard'!$B$2) + 'Score Dashboard'!$B$2*_raw_predictions_!$M347*_coefficients_!F$12- _coefficients_!F$2)/INDEX(_coefficients_!F$7:F$9,MATCH('Score Dashboard'!$B$1,_coefficients_!$A$7:$A$9,0))</f>
        <v>-0.47630327057732808</v>
      </c>
      <c r="G347">
        <f>(_raw_predictions_!G347*(1-_raw_predictions_!$M347*'Score Dashboard'!$B$2) + 'Score Dashboard'!$B$2*_raw_predictions_!$M347*_coefficients_!G$12- _coefficients_!G$2)/INDEX(_coefficients_!G$7:G$9,MATCH('Score Dashboard'!$B$1,_coefficients_!$A$7:$A$9,0))</f>
        <v>0.18774112306089882</v>
      </c>
      <c r="H347">
        <f>(_coefficients_!H$2 - _raw_predictions_!H347*(1-_raw_predictions_!$M347*'Score Dashboard'!$B$2) - _raw_predictions_!$M347*'Score Dashboard'!$B$2*_coefficients_!H$12)/INDEX(_coefficients_!H$7:H$9,MATCH('Score Dashboard'!$B$1,_coefficients_!$A$7:$A$9,0))</f>
        <v>0.26884513594010107</v>
      </c>
      <c r="I347">
        <f>(1-_raw_predictions_!$M347*'Score Dashboard'!$B$2) * _raw_predictions_!I347/_coefficients_!L$2 * (_raw_predictions_!J347-_coefficients_!I$2)/INDEX(_coefficients_!I$7:I$9,MATCH('Score Dashboard'!$B$1,_coefficients_!$A$7:$A$9,0))</f>
        <v>0.11886275663241463</v>
      </c>
      <c r="J347">
        <f>(1-_raw_predictions_!$M347*'Score Dashboard'!$B$2) * _raw_predictions_!K347/_coefficients_!M$2 * (_raw_predictions_!L347-_coefficients_!J$2)/INDEX(_coefficients_!J$7:J$9,MATCH('Score Dashboard'!$B$1,_coefficients_!$A$7:$A$9,0))</f>
        <v>-0.45183065423301888</v>
      </c>
      <c r="K347">
        <f t="shared" si="5"/>
        <v>-2.0889244626594405</v>
      </c>
    </row>
    <row r="348" spans="1:11">
      <c r="A348" t="str">
        <f>_raw_predictions_!A348</f>
        <v>Bol Bol</v>
      </c>
      <c r="B348">
        <f>(_raw_predictions_!B348*(1-_raw_predictions_!$M348*'Score Dashboard'!$B$2) + 'Score Dashboard'!$B$2*_raw_predictions_!$M348*_coefficients_!B$12- _coefficients_!B$2)/INDEX(_coefficients_!B$7:B$9,MATCH('Score Dashboard'!$B$1,_coefficients_!$A$7:$A$9,0))</f>
        <v>-0.60334789950790768</v>
      </c>
      <c r="C348">
        <f>(_raw_predictions_!C348*(1-_raw_predictions_!$M348*'Score Dashboard'!$B$2) + 'Score Dashboard'!$B$2*_raw_predictions_!$M348*_coefficients_!C$12- _coefficients_!C$2)/INDEX(_coefficients_!C$7:C$9,MATCH('Score Dashboard'!$B$1,_coefficients_!$A$7:$A$9,0))</f>
        <v>9.834517786577944E-2</v>
      </c>
      <c r="D348">
        <f>(_raw_predictions_!D348*(1-_raw_predictions_!$M348*'Score Dashboard'!$B$2) + 'Score Dashboard'!$B$2*_raw_predictions_!$M348*_coefficients_!D$12- _coefficients_!D$2)/INDEX(_coefficients_!D$7:D$9,MATCH('Score Dashboard'!$B$1,_coefficients_!$A$7:$A$9,0))</f>
        <v>-0.78140521594416712</v>
      </c>
      <c r="E348">
        <f>(_raw_predictions_!E348*(1-_raw_predictions_!$M348*'Score Dashboard'!$B$2) + 'Score Dashboard'!$B$2*_raw_predictions_!$M348*_coefficients_!E$12- _coefficients_!E$2)/INDEX(_coefficients_!E$7:E$9,MATCH('Score Dashboard'!$B$1,_coefficients_!$A$7:$A$9,0))</f>
        <v>-0.60441004434970058</v>
      </c>
      <c r="F348">
        <f>(_raw_predictions_!F348*(1-_raw_predictions_!$M348*'Score Dashboard'!$B$2) + 'Score Dashboard'!$B$2*_raw_predictions_!$M348*_coefficients_!F$12- _coefficients_!F$2)/INDEX(_coefficients_!F$7:F$9,MATCH('Score Dashboard'!$B$1,_coefficients_!$A$7:$A$9,0))</f>
        <v>0.59282669225631712</v>
      </c>
      <c r="G348">
        <f>(_raw_predictions_!G348*(1-_raw_predictions_!$M348*'Score Dashboard'!$B$2) + 'Score Dashboard'!$B$2*_raw_predictions_!$M348*_coefficients_!G$12- _coefficients_!G$2)/INDEX(_coefficients_!G$7:G$9,MATCH('Score Dashboard'!$B$1,_coefficients_!$A$7:$A$9,0))</f>
        <v>-0.56663619032972634</v>
      </c>
      <c r="H348">
        <f>(_coefficients_!H$2 - _raw_predictions_!H348*(1-_raw_predictions_!$M348*'Score Dashboard'!$B$2) - _raw_predictions_!$M348*'Score Dashboard'!$B$2*_coefficients_!H$12)/INDEX(_coefficients_!H$7:H$9,MATCH('Score Dashboard'!$B$1,_coefficients_!$A$7:$A$9,0))</f>
        <v>0.29391282306080707</v>
      </c>
      <c r="I348">
        <f>(1-_raw_predictions_!$M348*'Score Dashboard'!$B$2) * _raw_predictions_!I348/_coefficients_!L$2 * (_raw_predictions_!J348-_coefficients_!I$2)/INDEX(_coefficients_!I$7:I$9,MATCH('Score Dashboard'!$B$1,_coefficients_!$A$7:$A$9,0))</f>
        <v>-0.130995639449557</v>
      </c>
      <c r="J348">
        <f>(1-_raw_predictions_!$M348*'Score Dashboard'!$B$2) * _raw_predictions_!K348/_coefficients_!M$2 * (_raw_predictions_!L348-_coefficients_!J$2)/INDEX(_coefficients_!J$7:J$9,MATCH('Score Dashboard'!$B$1,_coefficients_!$A$7:$A$9,0))</f>
        <v>0.16792398505512568</v>
      </c>
      <c r="K348">
        <f t="shared" si="5"/>
        <v>-1.5337863113430292</v>
      </c>
    </row>
    <row r="349" spans="1:11">
      <c r="A349" t="str">
        <f>_raw_predictions_!A349</f>
        <v>Bojan Bogdanovic</v>
      </c>
      <c r="B349">
        <f>(_raw_predictions_!B349*(1-_raw_predictions_!$M349*'Score Dashboard'!$B$2) + 'Score Dashboard'!$B$2*_raw_predictions_!$M349*_coefficients_!B$12- _coefficients_!B$2)/INDEX(_coefficients_!B$7:B$9,MATCH('Score Dashboard'!$B$1,_coefficients_!$A$7:$A$9,0))</f>
        <v>0.31792312162873493</v>
      </c>
      <c r="C349">
        <f>(_raw_predictions_!C349*(1-_raw_predictions_!$M349*'Score Dashboard'!$B$2) + 'Score Dashboard'!$B$2*_raw_predictions_!$M349*_coefficients_!C$12- _coefficients_!C$2)/INDEX(_coefficients_!C$7:C$9,MATCH('Score Dashboard'!$B$1,_coefficients_!$A$7:$A$9,0))</f>
        <v>-0.44872048851028312</v>
      </c>
      <c r="D349">
        <f>(_raw_predictions_!D349*(1-_raw_predictions_!$M349*'Score Dashboard'!$B$2) + 'Score Dashboard'!$B$2*_raw_predictions_!$M349*_coefficients_!D$12- _coefficients_!D$2)/INDEX(_coefficients_!D$7:D$9,MATCH('Score Dashboard'!$B$1,_coefficients_!$A$7:$A$9,0))</f>
        <v>-0.38324508876575286</v>
      </c>
      <c r="E349">
        <f>(_raw_predictions_!E349*(1-_raw_predictions_!$M349*'Score Dashboard'!$B$2) + 'Score Dashboard'!$B$2*_raw_predictions_!$M349*_coefficients_!E$12- _coefficients_!E$2)/INDEX(_coefficients_!E$7:E$9,MATCH('Score Dashboard'!$B$1,_coefficients_!$A$7:$A$9,0))</f>
        <v>-0.4146695415037035</v>
      </c>
      <c r="F349">
        <f>(_raw_predictions_!F349*(1-_raw_predictions_!$M349*'Score Dashboard'!$B$2) + 'Score Dashboard'!$B$2*_raw_predictions_!$M349*_coefficients_!F$12- _coefficients_!F$2)/INDEX(_coefficients_!F$7:F$9,MATCH('Score Dashboard'!$B$1,_coefficients_!$A$7:$A$9,0))</f>
        <v>-0.60845702080945507</v>
      </c>
      <c r="G349">
        <f>(_raw_predictions_!G349*(1-_raw_predictions_!$M349*'Score Dashboard'!$B$2) + 'Score Dashboard'!$B$2*_raw_predictions_!$M349*_coefficients_!G$12- _coefficients_!G$2)/INDEX(_coefficients_!G$7:G$9,MATCH('Score Dashboard'!$B$1,_coefficients_!$A$7:$A$9,0))</f>
        <v>0.41593100891421864</v>
      </c>
      <c r="H349">
        <f>(_coefficients_!H$2 - _raw_predictions_!H349*(1-_raw_predictions_!$M349*'Score Dashboard'!$B$2) - _raw_predictions_!$M349*'Score Dashboard'!$B$2*_coefficients_!H$12)/INDEX(_coefficients_!H$7:H$9,MATCH('Score Dashboard'!$B$1,_coefficients_!$A$7:$A$9,0))</f>
        <v>-0.11436495367023747</v>
      </c>
      <c r="I349">
        <f>(1-_raw_predictions_!$M349*'Score Dashboard'!$B$2) * _raw_predictions_!I349/_coefficients_!L$2 * (_raw_predictions_!J349-_coefficients_!I$2)/INDEX(_coefficients_!I$7:I$9,MATCH('Score Dashboard'!$B$1,_coefficients_!$A$7:$A$9,0))</f>
        <v>0.56496695003877373</v>
      </c>
      <c r="J349">
        <f>(1-_raw_predictions_!$M349*'Score Dashboard'!$B$2) * _raw_predictions_!K349/_coefficients_!M$2 * (_raw_predictions_!L349-_coefficients_!J$2)/INDEX(_coefficients_!J$7:J$9,MATCH('Score Dashboard'!$B$1,_coefficients_!$A$7:$A$9,0))</f>
        <v>-0.23807840983766101</v>
      </c>
      <c r="K349">
        <f t="shared" si="5"/>
        <v>-0.90871442251536594</v>
      </c>
    </row>
    <row r="350" spans="1:11">
      <c r="A350" t="str">
        <f>_raw_predictions_!A350</f>
        <v>Bobby Portis</v>
      </c>
      <c r="B350">
        <f>(_raw_predictions_!B350*(1-_raw_predictions_!$M350*'Score Dashboard'!$B$2) + 'Score Dashboard'!$B$2*_raw_predictions_!$M350*_coefficients_!B$12- _coefficients_!B$2)/INDEX(_coefficients_!B$7:B$9,MATCH('Score Dashboard'!$B$1,_coefficients_!$A$7:$A$9,0))</f>
        <v>-0.11173467352562332</v>
      </c>
      <c r="C350">
        <f>(_raw_predictions_!C350*(1-_raw_predictions_!$M350*'Score Dashboard'!$B$2) + 'Score Dashboard'!$B$2*_raw_predictions_!$M350*_coefficients_!C$12- _coefficients_!C$2)/INDEX(_coefficients_!C$7:C$9,MATCH('Score Dashboard'!$B$1,_coefficients_!$A$7:$A$9,0))</f>
        <v>0.70657394351427005</v>
      </c>
      <c r="D350">
        <f>(_raw_predictions_!D350*(1-_raw_predictions_!$M350*'Score Dashboard'!$B$2) + 'Score Dashboard'!$B$2*_raw_predictions_!$M350*_coefficients_!D$12- _coefficients_!D$2)/INDEX(_coefficients_!D$7:D$9,MATCH('Score Dashboard'!$B$1,_coefficients_!$A$7:$A$9,0))</f>
        <v>-0.61881509607576113</v>
      </c>
      <c r="E350">
        <f>(_raw_predictions_!E350*(1-_raw_predictions_!$M350*'Score Dashboard'!$B$2) + 'Score Dashboard'!$B$2*_raw_predictions_!$M350*_coefficients_!E$12- _coefficients_!E$2)/INDEX(_coefficients_!E$7:E$9,MATCH('Score Dashboard'!$B$1,_coefficients_!$A$7:$A$9,0))</f>
        <v>-0.44484919458101768</v>
      </c>
      <c r="F350">
        <f>(_raw_predictions_!F350*(1-_raw_predictions_!$M350*'Score Dashboard'!$B$2) + 'Score Dashboard'!$B$2*_raw_predictions_!$M350*_coefficients_!F$12- _coefficients_!F$2)/INDEX(_coefficients_!F$7:F$9,MATCH('Score Dashboard'!$B$1,_coefficients_!$A$7:$A$9,0))</f>
        <v>-0.43802582007108143</v>
      </c>
      <c r="G350">
        <f>(_raw_predictions_!G350*(1-_raw_predictions_!$M350*'Score Dashboard'!$B$2) + 'Score Dashboard'!$B$2*_raw_predictions_!$M350*_coefficients_!G$12- _coefficients_!G$2)/INDEX(_coefficients_!G$7:G$9,MATCH('Score Dashboard'!$B$1,_coefficients_!$A$7:$A$9,0))</f>
        <v>-5.2839355887760786E-2</v>
      </c>
      <c r="H350">
        <f>(_coefficients_!H$2 - _raw_predictions_!H350*(1-_raw_predictions_!$M350*'Score Dashboard'!$B$2) - _raw_predictions_!$M350*'Score Dashboard'!$B$2*_coefficients_!H$12)/INDEX(_coefficients_!H$7:H$9,MATCH('Score Dashboard'!$B$1,_coefficients_!$A$7:$A$9,0))</f>
        <v>0.33976883798815327</v>
      </c>
      <c r="I350">
        <f>(1-_raw_predictions_!$M350*'Score Dashboard'!$B$2) * _raw_predictions_!I350/_coefficients_!L$2 * (_raw_predictions_!J350-_coefficients_!I$2)/INDEX(_coefficients_!I$7:I$9,MATCH('Score Dashboard'!$B$1,_coefficients_!$A$7:$A$9,0))</f>
        <v>-8.7957837854584248E-2</v>
      </c>
      <c r="J350">
        <f>(1-_raw_predictions_!$M350*'Score Dashboard'!$B$2) * _raw_predictions_!K350/_coefficients_!M$2 * (_raw_predictions_!L350-_coefficients_!J$2)/INDEX(_coefficients_!J$7:J$9,MATCH('Score Dashboard'!$B$1,_coefficients_!$A$7:$A$9,0))</f>
        <v>-8.8068853629931734E-2</v>
      </c>
      <c r="K350">
        <f t="shared" si="5"/>
        <v>-0.79594805012333703</v>
      </c>
    </row>
    <row r="351" spans="1:11">
      <c r="A351" t="str">
        <f>_raw_predictions_!A351</f>
        <v>Boban Marjanovic</v>
      </c>
      <c r="B351">
        <f>(_raw_predictions_!B351*(1-_raw_predictions_!$M351*'Score Dashboard'!$B$2) + 'Score Dashboard'!$B$2*_raw_predictions_!$M351*_coefficients_!B$12- _coefficients_!B$2)/INDEX(_coefficients_!B$7:B$9,MATCH('Score Dashboard'!$B$1,_coefficients_!$A$7:$A$9,0))</f>
        <v>-1.0587786831393955</v>
      </c>
      <c r="C351">
        <f>(_raw_predictions_!C351*(1-_raw_predictions_!$M351*'Score Dashboard'!$B$2) + 'Score Dashboard'!$B$2*_raw_predictions_!$M351*_coefficients_!C$12- _coefficients_!C$2)/INDEX(_coefficients_!C$7:C$9,MATCH('Score Dashboard'!$B$1,_coefficients_!$A$7:$A$9,0))</f>
        <v>-0.86483019589465893</v>
      </c>
      <c r="D351">
        <f>(_raw_predictions_!D351*(1-_raw_predictions_!$M351*'Score Dashboard'!$B$2) + 'Score Dashboard'!$B$2*_raw_predictions_!$M351*_coefficients_!D$12- _coefficients_!D$2)/INDEX(_coefficients_!D$7:D$9,MATCH('Score Dashboard'!$B$1,_coefficients_!$A$7:$A$9,0))</f>
        <v>-0.89279240824891615</v>
      </c>
      <c r="E351">
        <f>(_raw_predictions_!E351*(1-_raw_predictions_!$M351*'Score Dashboard'!$B$2) + 'Score Dashboard'!$B$2*_raw_predictions_!$M351*_coefficients_!E$12- _coefficients_!E$2)/INDEX(_coefficients_!E$7:E$9,MATCH('Score Dashboard'!$B$1,_coefficients_!$A$7:$A$9,0))</f>
        <v>-0.79806611723670762</v>
      </c>
      <c r="F351">
        <f>(_raw_predictions_!F351*(1-_raw_predictions_!$M351*'Score Dashboard'!$B$2) + 'Score Dashboard'!$B$2*_raw_predictions_!$M351*_coefficients_!F$12- _coefficients_!F$2)/INDEX(_coefficients_!F$7:F$9,MATCH('Score Dashboard'!$B$1,_coefficients_!$A$7:$A$9,0))</f>
        <v>-0.58653944662217117</v>
      </c>
      <c r="G351">
        <f>(_raw_predictions_!G351*(1-_raw_predictions_!$M351*'Score Dashboard'!$B$2) + 'Score Dashboard'!$B$2*_raw_predictions_!$M351*_coefficients_!G$12- _coefficients_!G$2)/INDEX(_coefficients_!G$7:G$9,MATCH('Score Dashboard'!$B$1,_coefficients_!$A$7:$A$9,0))</f>
        <v>-0.8230860692912233</v>
      </c>
      <c r="H351">
        <f>(_coefficients_!H$2 - _raw_predictions_!H351*(1-_raw_predictions_!$M351*'Score Dashboard'!$B$2) - _raw_predictions_!$M351*'Score Dashboard'!$B$2*_coefficients_!H$12)/INDEX(_coefficients_!H$7:H$9,MATCH('Score Dashboard'!$B$1,_coefficients_!$A$7:$A$9,0))</f>
        <v>0.89768056596757018</v>
      </c>
      <c r="I351">
        <f>(1-_raw_predictions_!$M351*'Score Dashboard'!$B$2) * _raw_predictions_!I351/_coefficients_!L$2 * (_raw_predictions_!J351-_coefficients_!I$2)/INDEX(_coefficients_!I$7:I$9,MATCH('Score Dashboard'!$B$1,_coefficients_!$A$7:$A$9,0))</f>
        <v>-2.2294846267470973E-2</v>
      </c>
      <c r="J351">
        <f>(1-_raw_predictions_!$M351*'Score Dashboard'!$B$2) * _raw_predictions_!K351/_coefficients_!M$2 * (_raw_predictions_!L351-_coefficients_!J$2)/INDEX(_coefficients_!J$7:J$9,MATCH('Score Dashboard'!$B$1,_coefficients_!$A$7:$A$9,0))</f>
        <v>3.2813037314365336E-2</v>
      </c>
      <c r="K351">
        <f t="shared" si="5"/>
        <v>-4.1158941634186093</v>
      </c>
    </row>
    <row r="352" spans="1:11">
      <c r="A352" t="str">
        <f>_raw_predictions_!A352</f>
        <v>Blake Wesley</v>
      </c>
      <c r="B352">
        <f>(_raw_predictions_!B352*(1-_raw_predictions_!$M352*'Score Dashboard'!$B$2) + 'Score Dashboard'!$B$2*_raw_predictions_!$M352*_coefficients_!B$12- _coefficients_!B$2)/INDEX(_coefficients_!B$7:B$9,MATCH('Score Dashboard'!$B$1,_coefficients_!$A$7:$A$9,0))</f>
        <v>-0.8474170267350255</v>
      </c>
      <c r="C352">
        <f>(_raw_predictions_!C352*(1-_raw_predictions_!$M352*'Score Dashboard'!$B$2) + 'Score Dashboard'!$B$2*_raw_predictions_!$M352*_coefficients_!C$12- _coefficients_!C$2)/INDEX(_coefficients_!C$7:C$9,MATCH('Score Dashboard'!$B$1,_coefficients_!$A$7:$A$9,0))</f>
        <v>-0.80954252653062608</v>
      </c>
      <c r="D352">
        <f>(_raw_predictions_!D352*(1-_raw_predictions_!$M352*'Score Dashboard'!$B$2) + 'Score Dashboard'!$B$2*_raw_predictions_!$M352*_coefficients_!D$12- _coefficients_!D$2)/INDEX(_coefficients_!D$7:D$9,MATCH('Score Dashboard'!$B$1,_coefficients_!$A$7:$A$9,0))</f>
        <v>-0.3691792229823756</v>
      </c>
      <c r="E352">
        <f>(_raw_predictions_!E352*(1-_raw_predictions_!$M352*'Score Dashboard'!$B$2) + 'Score Dashboard'!$B$2*_raw_predictions_!$M352*_coefficients_!E$12- _coefficients_!E$2)/INDEX(_coefficients_!E$7:E$9,MATCH('Score Dashboard'!$B$1,_coefficients_!$A$7:$A$9,0))</f>
        <v>-0.28208554729371843</v>
      </c>
      <c r="F352">
        <f>(_raw_predictions_!F352*(1-_raw_predictions_!$M352*'Score Dashboard'!$B$2) + 'Score Dashboard'!$B$2*_raw_predictions_!$M352*_coefficients_!F$12- _coefficients_!F$2)/INDEX(_coefficients_!F$7:F$9,MATCH('Score Dashboard'!$B$1,_coefficients_!$A$7:$A$9,0))</f>
        <v>-0.53213291203037205</v>
      </c>
      <c r="G352">
        <f>(_raw_predictions_!G352*(1-_raw_predictions_!$M352*'Score Dashboard'!$B$2) + 'Score Dashboard'!$B$2*_raw_predictions_!$M352*_coefficients_!G$12- _coefficients_!G$2)/INDEX(_coefficients_!G$7:G$9,MATCH('Score Dashboard'!$B$1,_coefficients_!$A$7:$A$9,0))</f>
        <v>-0.48799052900729228</v>
      </c>
      <c r="H352">
        <f>(_coefficients_!H$2 - _raw_predictions_!H352*(1-_raw_predictions_!$M352*'Score Dashboard'!$B$2) - _raw_predictions_!$M352*'Score Dashboard'!$B$2*_coefficients_!H$12)/INDEX(_coefficients_!H$7:H$9,MATCH('Score Dashboard'!$B$1,_coefficients_!$A$7:$A$9,0))</f>
        <v>0.3121262294656762</v>
      </c>
      <c r="I352">
        <f>(1-_raw_predictions_!$M352*'Score Dashboard'!$B$2) * _raw_predictions_!I352/_coefficients_!L$2 * (_raw_predictions_!J352-_coefficients_!I$2)/INDEX(_coefficients_!I$7:I$9,MATCH('Score Dashboard'!$B$1,_coefficients_!$A$7:$A$9,0))</f>
        <v>-9.2570869443872619E-2</v>
      </c>
      <c r="J352">
        <f>(1-_raw_predictions_!$M352*'Score Dashboard'!$B$2) * _raw_predictions_!K352/_coefficients_!M$2 * (_raw_predictions_!L352-_coefficients_!J$2)/INDEX(_coefficients_!J$7:J$9,MATCH('Score Dashboard'!$B$1,_coefficients_!$A$7:$A$9,0))</f>
        <v>-0.22236600253862054</v>
      </c>
      <c r="K352">
        <f t="shared" si="5"/>
        <v>-3.3311584070962263</v>
      </c>
    </row>
    <row r="353" spans="1:11">
      <c r="A353" t="str">
        <f>_raw_predictions_!A353</f>
        <v>Blake Griffin</v>
      </c>
      <c r="B353">
        <f>(_raw_predictions_!B353*(1-_raw_predictions_!$M353*'Score Dashboard'!$B$2) + 'Score Dashboard'!$B$2*_raw_predictions_!$M353*_coefficients_!B$12- _coefficients_!B$2)/INDEX(_coefficients_!B$7:B$9,MATCH('Score Dashboard'!$B$1,_coefficients_!$A$7:$A$9,0))</f>
        <v>-1.0015025366068129</v>
      </c>
      <c r="C353">
        <f>(_raw_predictions_!C353*(1-_raw_predictions_!$M353*'Score Dashboard'!$B$2) + 'Score Dashboard'!$B$2*_raw_predictions_!$M353*_coefficients_!C$12- _coefficients_!C$2)/INDEX(_coefficients_!C$7:C$9,MATCH('Score Dashboard'!$B$1,_coefficients_!$A$7:$A$9,0))</f>
        <v>-0.58079196168397862</v>
      </c>
      <c r="D353">
        <f>(_raw_predictions_!D353*(1-_raw_predictions_!$M353*'Score Dashboard'!$B$2) + 'Score Dashboard'!$B$2*_raw_predictions_!$M353*_coefficients_!D$12- _coefficients_!D$2)/INDEX(_coefficients_!D$7:D$9,MATCH('Score Dashboard'!$B$1,_coefficients_!$A$7:$A$9,0))</f>
        <v>-0.72995052740912691</v>
      </c>
      <c r="E353">
        <f>(_raw_predictions_!E353*(1-_raw_predictions_!$M353*'Score Dashboard'!$B$2) + 'Score Dashboard'!$B$2*_raw_predictions_!$M353*_coefficients_!E$12- _coefficients_!E$2)/INDEX(_coefficients_!E$7:E$9,MATCH('Score Dashboard'!$B$1,_coefficients_!$A$7:$A$9,0))</f>
        <v>-0.69938229724850831</v>
      </c>
      <c r="F353">
        <f>(_raw_predictions_!F353*(1-_raw_predictions_!$M353*'Score Dashboard'!$B$2) + 'Score Dashboard'!$B$2*_raw_predictions_!$M353*_coefficients_!F$12- _coefficients_!F$2)/INDEX(_coefficients_!F$7:F$9,MATCH('Score Dashboard'!$B$1,_coefficients_!$A$7:$A$9,0))</f>
        <v>-0.38729431727405428</v>
      </c>
      <c r="G353">
        <f>(_raw_predictions_!G353*(1-_raw_predictions_!$M353*'Score Dashboard'!$B$2) + 'Score Dashboard'!$B$2*_raw_predictions_!$M353*_coefficients_!G$12- _coefficients_!G$2)/INDEX(_coefficients_!G$7:G$9,MATCH('Score Dashboard'!$B$1,_coefficients_!$A$7:$A$9,0))</f>
        <v>-0.56321833259195775</v>
      </c>
      <c r="H353">
        <f>(_coefficients_!H$2 - _raw_predictions_!H353*(1-_raw_predictions_!$M353*'Score Dashboard'!$B$2) - _raw_predictions_!$M353*'Score Dashboard'!$B$2*_coefficients_!H$12)/INDEX(_coefficients_!H$7:H$9,MATCH('Score Dashboard'!$B$1,_coefficients_!$A$7:$A$9,0))</f>
        <v>0.83436604525923408</v>
      </c>
      <c r="I353">
        <f>(1-_raw_predictions_!$M353*'Score Dashboard'!$B$2) * _raw_predictions_!I353/_coefficients_!L$2 * (_raw_predictions_!J353-_coefficients_!I$2)/INDEX(_coefficients_!I$7:I$9,MATCH('Score Dashboard'!$B$1,_coefficients_!$A$7:$A$9,0))</f>
        <v>-2.5293785435284266E-2</v>
      </c>
      <c r="J353">
        <f>(1-_raw_predictions_!$M353*'Score Dashboard'!$B$2) * _raw_predictions_!K353/_coefficients_!M$2 * (_raw_predictions_!L353-_coefficients_!J$2)/INDEX(_coefficients_!J$7:J$9,MATCH('Score Dashboard'!$B$1,_coefficients_!$A$7:$A$9,0))</f>
        <v>-4.2083200842928561E-2</v>
      </c>
      <c r="K353">
        <f t="shared" si="5"/>
        <v>-3.1951509138334182</v>
      </c>
    </row>
    <row r="354" spans="1:11">
      <c r="A354" t="str">
        <f>_raw_predictions_!A354</f>
        <v>Bruce Brown</v>
      </c>
      <c r="B354">
        <f>(_raw_predictions_!B354*(1-_raw_predictions_!$M354*'Score Dashboard'!$B$2) + 'Score Dashboard'!$B$2*_raw_predictions_!$M354*_coefficients_!B$12- _coefficients_!B$2)/INDEX(_coefficients_!B$7:B$9,MATCH('Score Dashboard'!$B$1,_coefficients_!$A$7:$A$9,0))</f>
        <v>-0.40226154194967234</v>
      </c>
      <c r="C354">
        <f>(_raw_predictions_!C354*(1-_raw_predictions_!$M354*'Score Dashboard'!$B$2) + 'Score Dashboard'!$B$2*_raw_predictions_!$M354*_coefficients_!C$12- _coefficients_!C$2)/INDEX(_coefficients_!C$7:C$9,MATCH('Score Dashboard'!$B$1,_coefficients_!$A$7:$A$9,0))</f>
        <v>-0.22765924675162025</v>
      </c>
      <c r="D354">
        <f>(_raw_predictions_!D354*(1-_raw_predictions_!$M354*'Score Dashboard'!$B$2) + 'Score Dashboard'!$B$2*_raw_predictions_!$M354*_coefficients_!D$12- _coefficients_!D$2)/INDEX(_coefficients_!D$7:D$9,MATCH('Score Dashboard'!$B$1,_coefficients_!$A$7:$A$9,0))</f>
        <v>1.1909980946446125E-2</v>
      </c>
      <c r="E354">
        <f>(_raw_predictions_!E354*(1-_raw_predictions_!$M354*'Score Dashboard'!$B$2) + 'Score Dashboard'!$B$2*_raw_predictions_!$M354*_coefficients_!E$12- _coefficients_!E$2)/INDEX(_coefficients_!E$7:E$9,MATCH('Score Dashboard'!$B$1,_coefficients_!$A$7:$A$9,0))</f>
        <v>0.21672560598387514</v>
      </c>
      <c r="F354">
        <f>(_raw_predictions_!F354*(1-_raw_predictions_!$M354*'Score Dashboard'!$B$2) + 'Score Dashboard'!$B$2*_raw_predictions_!$M354*_coefficients_!F$12- _coefficients_!F$2)/INDEX(_coefficients_!F$7:F$9,MATCH('Score Dashboard'!$B$1,_coefficients_!$A$7:$A$9,0))</f>
        <v>-4.7748471998722425E-2</v>
      </c>
      <c r="G354">
        <f>(_raw_predictions_!G354*(1-_raw_predictions_!$M354*'Score Dashboard'!$B$2) + 'Score Dashboard'!$B$2*_raw_predictions_!$M354*_coefficients_!G$12- _coefficients_!G$2)/INDEX(_coefficients_!G$7:G$9,MATCH('Score Dashboard'!$B$1,_coefficients_!$A$7:$A$9,0))</f>
        <v>-0.26313635882780279</v>
      </c>
      <c r="H354">
        <f>(_coefficients_!H$2 - _raw_predictions_!H354*(1-_raw_predictions_!$M354*'Score Dashboard'!$B$2) - _raw_predictions_!$M354*'Score Dashboard'!$B$2*_coefficients_!H$12)/INDEX(_coefficients_!H$7:H$9,MATCH('Score Dashboard'!$B$1,_coefficients_!$A$7:$A$9,0))</f>
        <v>0.16790583234822754</v>
      </c>
      <c r="I354">
        <f>(1-_raw_predictions_!$M354*'Score Dashboard'!$B$2) * _raw_predictions_!I354/_coefficients_!L$2 * (_raw_predictions_!J354-_coefficients_!I$2)/INDEX(_coefficients_!I$7:I$9,MATCH('Score Dashboard'!$B$1,_coefficients_!$A$7:$A$9,0))</f>
        <v>-0.13630243945856324</v>
      </c>
      <c r="J354">
        <f>(1-_raw_predictions_!$M354*'Score Dashboard'!$B$2) * _raw_predictions_!K354/_coefficients_!M$2 * (_raw_predictions_!L354-_coefficients_!J$2)/INDEX(_coefficients_!J$7:J$9,MATCH('Score Dashboard'!$B$1,_coefficients_!$A$7:$A$9,0))</f>
        <v>-0.10515508409841469</v>
      </c>
      <c r="K354">
        <f t="shared" si="5"/>
        <v>-0.78572172380624683</v>
      </c>
    </row>
    <row r="355" spans="1:11">
      <c r="A355" t="str">
        <f>_raw_predictions_!A355</f>
        <v>Donte DiVincenzo</v>
      </c>
      <c r="B355">
        <f>(_raw_predictions_!B355*(1-_raw_predictions_!$M355*'Score Dashboard'!$B$2) + 'Score Dashboard'!$B$2*_raw_predictions_!$M355*_coefficients_!B$12- _coefficients_!B$2)/INDEX(_coefficients_!B$7:B$9,MATCH('Score Dashboard'!$B$1,_coefficients_!$A$7:$A$9,0))</f>
        <v>-0.59217317817510917</v>
      </c>
      <c r="C355">
        <f>(_raw_predictions_!C355*(1-_raw_predictions_!$M355*'Score Dashboard'!$B$2) + 'Score Dashboard'!$B$2*_raw_predictions_!$M355*_coefficients_!C$12- _coefficients_!C$2)/INDEX(_coefficients_!C$7:C$9,MATCH('Score Dashboard'!$B$1,_coefficients_!$A$7:$A$9,0))</f>
        <v>-0.33192483694020547</v>
      </c>
      <c r="D355">
        <f>(_raw_predictions_!D355*(1-_raw_predictions_!$M355*'Score Dashboard'!$B$2) + 'Score Dashboard'!$B$2*_raw_predictions_!$M355*_coefficients_!D$12- _coefficients_!D$2)/INDEX(_coefficients_!D$7:D$9,MATCH('Score Dashboard'!$B$1,_coefficients_!$A$7:$A$9,0))</f>
        <v>-5.1732239738716032E-2</v>
      </c>
      <c r="E355">
        <f>(_raw_predictions_!E355*(1-_raw_predictions_!$M355*'Score Dashboard'!$B$2) + 'Score Dashboard'!$B$2*_raw_predictions_!$M355*_coefficients_!E$12- _coefficients_!E$2)/INDEX(_coefficients_!E$7:E$9,MATCH('Score Dashboard'!$B$1,_coefficients_!$A$7:$A$9,0))</f>
        <v>0.26417694825535726</v>
      </c>
      <c r="F355">
        <f>(_raw_predictions_!F355*(1-_raw_predictions_!$M355*'Score Dashboard'!$B$2) + 'Score Dashboard'!$B$2*_raw_predictions_!$M355*_coefficients_!F$12- _coefficients_!F$2)/INDEX(_coefficients_!F$7:F$9,MATCH('Score Dashboard'!$B$1,_coefficients_!$A$7:$A$9,0))</f>
        <v>-0.53473222836458545</v>
      </c>
      <c r="G355">
        <f>(_raw_predictions_!G355*(1-_raw_predictions_!$M355*'Score Dashboard'!$B$2) + 'Score Dashboard'!$B$2*_raw_predictions_!$M355*_coefficients_!G$12- _coefficients_!G$2)/INDEX(_coefficients_!G$7:G$9,MATCH('Score Dashboard'!$B$1,_coefficients_!$A$7:$A$9,0))</f>
        <v>0.21838452727194316</v>
      </c>
      <c r="H355">
        <f>(_coefficients_!H$2 - _raw_predictions_!H355*(1-_raw_predictions_!$M355*'Score Dashboard'!$B$2) - _raw_predictions_!$M355*'Score Dashboard'!$B$2*_coefficients_!H$12)/INDEX(_coefficients_!H$7:H$9,MATCH('Score Dashboard'!$B$1,_coefficients_!$A$7:$A$9,0))</f>
        <v>0.19644609323073625</v>
      </c>
      <c r="I355">
        <f>(1-_raw_predictions_!$M355*'Score Dashboard'!$B$2) * _raw_predictions_!I355/_coefficients_!L$2 * (_raw_predictions_!J355-_coefficients_!I$2)/INDEX(_coefficients_!I$7:I$9,MATCH('Score Dashboard'!$B$1,_coefficients_!$A$7:$A$9,0))</f>
        <v>-1.4946553646784421E-2</v>
      </c>
      <c r="J355">
        <f>(1-_raw_predictions_!$M355*'Score Dashboard'!$B$2) * _raw_predictions_!K355/_coefficients_!M$2 * (_raw_predictions_!L355-_coefficients_!J$2)/INDEX(_coefficients_!J$7:J$9,MATCH('Score Dashboard'!$B$1,_coefficients_!$A$7:$A$9,0))</f>
        <v>-0.30624453560918624</v>
      </c>
      <c r="K355">
        <f t="shared" si="5"/>
        <v>-1.1527460037165502</v>
      </c>
    </row>
    <row r="356" spans="1:11">
      <c r="A356" t="str">
        <f>_raw_predictions_!A356</f>
        <v>Dorian Finney-Smith</v>
      </c>
      <c r="B356">
        <f>(_raw_predictions_!B356*(1-_raw_predictions_!$M356*'Score Dashboard'!$B$2) + 'Score Dashboard'!$B$2*_raw_predictions_!$M356*_coefficients_!B$12- _coefficients_!B$2)/INDEX(_coefficients_!B$7:B$9,MATCH('Score Dashboard'!$B$1,_coefficients_!$A$7:$A$9,0))</f>
        <v>-0.71599569280728947</v>
      </c>
      <c r="C356">
        <f>(_raw_predictions_!C356*(1-_raw_predictions_!$M356*'Score Dashboard'!$B$2) + 'Score Dashboard'!$B$2*_raw_predictions_!$M356*_coefficients_!C$12- _coefficients_!C$2)/INDEX(_coefficients_!C$7:C$9,MATCH('Score Dashboard'!$B$1,_coefficients_!$A$7:$A$9,0))</f>
        <v>-0.18610760302071988</v>
      </c>
      <c r="D356">
        <f>(_raw_predictions_!D356*(1-_raw_predictions_!$M356*'Score Dashboard'!$B$2) + 'Score Dashboard'!$B$2*_raw_predictions_!$M356*_coefficients_!D$12- _coefficients_!D$2)/INDEX(_coefficients_!D$7:D$9,MATCH('Score Dashboard'!$B$1,_coefficients_!$A$7:$A$9,0))</f>
        <v>-0.6992641818573051</v>
      </c>
      <c r="E356">
        <f>(_raw_predictions_!E356*(1-_raw_predictions_!$M356*'Score Dashboard'!$B$2) + 'Score Dashboard'!$B$2*_raw_predictions_!$M356*_coefficients_!E$12- _coefficients_!E$2)/INDEX(_coefficients_!E$7:E$9,MATCH('Score Dashboard'!$B$1,_coefficients_!$A$7:$A$9,0))</f>
        <v>-0.11274804029061272</v>
      </c>
      <c r="F356">
        <f>(_raw_predictions_!F356*(1-_raw_predictions_!$M356*'Score Dashboard'!$B$2) + 'Score Dashboard'!$B$2*_raw_predictions_!$M356*_coefficients_!F$12- _coefficients_!F$2)/INDEX(_coefficients_!F$7:F$9,MATCH('Score Dashboard'!$B$1,_coefficients_!$A$7:$A$9,0))</f>
        <v>-0.18028751125688477</v>
      </c>
      <c r="G356">
        <f>(_raw_predictions_!G356*(1-_raw_predictions_!$M356*'Score Dashboard'!$B$2) + 'Score Dashboard'!$B$2*_raw_predictions_!$M356*_coefficients_!G$12- _coefficients_!G$2)/INDEX(_coefficients_!G$7:G$9,MATCH('Score Dashboard'!$B$1,_coefficients_!$A$7:$A$9,0))</f>
        <v>0.1229465768170198</v>
      </c>
      <c r="H356">
        <f>(_coefficients_!H$2 - _raw_predictions_!H356*(1-_raw_predictions_!$M356*'Score Dashboard'!$B$2) - _raw_predictions_!$M356*'Score Dashboard'!$B$2*_coefficients_!H$12)/INDEX(_coefficients_!H$7:H$9,MATCH('Score Dashboard'!$B$1,_coefficients_!$A$7:$A$9,0))</f>
        <v>0.59754742212434575</v>
      </c>
      <c r="I356">
        <f>(1-_raw_predictions_!$M356*'Score Dashboard'!$B$2) * _raw_predictions_!I356/_coefficients_!L$2 * (_raw_predictions_!J356-_coefficients_!I$2)/INDEX(_coefficients_!I$7:I$9,MATCH('Score Dashboard'!$B$1,_coefficients_!$A$7:$A$9,0))</f>
        <v>-5.8132841302592657E-2</v>
      </c>
      <c r="J356">
        <f>(1-_raw_predictions_!$M356*'Score Dashboard'!$B$2) * _raw_predictions_!K356/_coefficients_!M$2 * (_raw_predictions_!L356-_coefficients_!J$2)/INDEX(_coefficients_!J$7:J$9,MATCH('Score Dashboard'!$B$1,_coefficients_!$A$7:$A$9,0))</f>
        <v>-0.25673207995647401</v>
      </c>
      <c r="K356">
        <f t="shared" si="5"/>
        <v>-1.488773951550513</v>
      </c>
    </row>
    <row r="357" spans="1:11">
      <c r="A357" t="str">
        <f>_raw_predictions_!A357</f>
        <v>Doug McDermott</v>
      </c>
      <c r="B357">
        <f>(_raw_predictions_!B357*(1-_raw_predictions_!$M357*'Score Dashboard'!$B$2) + 'Score Dashboard'!$B$2*_raw_predictions_!$M357*_coefficients_!B$12- _coefficients_!B$2)/INDEX(_coefficients_!B$7:B$9,MATCH('Score Dashboard'!$B$1,_coefficients_!$A$7:$A$9,0))</f>
        <v>-0.70086842119453052</v>
      </c>
      <c r="C357">
        <f>(_raw_predictions_!C357*(1-_raw_predictions_!$M357*'Score Dashboard'!$B$2) + 'Score Dashboard'!$B$2*_raw_predictions_!$M357*_coefficients_!C$12- _coefficients_!C$2)/INDEX(_coefficients_!C$7:C$9,MATCH('Score Dashboard'!$B$1,_coefficients_!$A$7:$A$9,0))</f>
        <v>-0.88068739768353421</v>
      </c>
      <c r="D357">
        <f>(_raw_predictions_!D357*(1-_raw_predictions_!$M357*'Score Dashboard'!$B$2) + 'Score Dashboard'!$B$2*_raw_predictions_!$M357*_coefficients_!D$12- _coefficients_!D$2)/INDEX(_coefficients_!D$7:D$9,MATCH('Score Dashboard'!$B$1,_coefficients_!$A$7:$A$9,0))</f>
        <v>-0.72141288849346585</v>
      </c>
      <c r="E357">
        <f>(_raw_predictions_!E357*(1-_raw_predictions_!$M357*'Score Dashboard'!$B$2) + 'Score Dashboard'!$B$2*_raw_predictions_!$M357*_coefficients_!E$12- _coefficients_!E$2)/INDEX(_coefficients_!E$7:E$9,MATCH('Score Dashboard'!$B$1,_coefficients_!$A$7:$A$9,0))</f>
        <v>-0.75600825471384614</v>
      </c>
      <c r="F357">
        <f>(_raw_predictions_!F357*(1-_raw_predictions_!$M357*'Score Dashboard'!$B$2) + 'Score Dashboard'!$B$2*_raw_predictions_!$M357*_coefficients_!F$12- _coefficients_!F$2)/INDEX(_coefficients_!F$7:F$9,MATCH('Score Dashboard'!$B$1,_coefficients_!$A$7:$A$9,0))</f>
        <v>-0.62991545092791734</v>
      </c>
      <c r="G357">
        <f>(_raw_predictions_!G357*(1-_raw_predictions_!$M357*'Score Dashboard'!$B$2) + 'Score Dashboard'!$B$2*_raw_predictions_!$M357*_coefficients_!G$12- _coefficients_!G$2)/INDEX(_coefficients_!G$7:G$9,MATCH('Score Dashboard'!$B$1,_coefficients_!$A$7:$A$9,0))</f>
        <v>-0.12981832628354578</v>
      </c>
      <c r="H357">
        <f>(_coefficients_!H$2 - _raw_predictions_!H357*(1-_raw_predictions_!$M357*'Score Dashboard'!$B$2) - _raw_predictions_!$M357*'Score Dashboard'!$B$2*_coefficients_!H$12)/INDEX(_coefficients_!H$7:H$9,MATCH('Score Dashboard'!$B$1,_coefficients_!$A$7:$A$9,0))</f>
        <v>0.69471099748407872</v>
      </c>
      <c r="I357">
        <f>(1-_raw_predictions_!$M357*'Score Dashboard'!$B$2) * _raw_predictions_!I357/_coefficients_!L$2 * (_raw_predictions_!J357-_coefficients_!I$2)/INDEX(_coefficients_!I$7:I$9,MATCH('Score Dashboard'!$B$1,_coefficients_!$A$7:$A$9,0))</f>
        <v>-7.991508224549913E-3</v>
      </c>
      <c r="J357">
        <f>(1-_raw_predictions_!$M357*'Score Dashboard'!$B$2) * _raw_predictions_!K357/_coefficients_!M$2 * (_raw_predictions_!L357-_coefficients_!J$2)/INDEX(_coefficients_!J$7:J$9,MATCH('Score Dashboard'!$B$1,_coefficients_!$A$7:$A$9,0))</f>
        <v>-0.15486392159151441</v>
      </c>
      <c r="K357">
        <f t="shared" si="5"/>
        <v>-3.2868551716288255</v>
      </c>
    </row>
    <row r="358" spans="1:11">
      <c r="A358" t="str">
        <f>_raw_predictions_!A358</f>
        <v>Jaylen Brown</v>
      </c>
      <c r="B358">
        <f>(_raw_predictions_!B358*(1-_raw_predictions_!$M358*'Score Dashboard'!$B$2) + 'Score Dashboard'!$B$2*_raw_predictions_!$M358*_coefficients_!B$12- _coefficients_!B$2)/INDEX(_coefficients_!B$7:B$9,MATCH('Score Dashboard'!$B$1,_coefficients_!$A$7:$A$9,0))</f>
        <v>0.85389886524187364</v>
      </c>
      <c r="C358">
        <f>(_raw_predictions_!C358*(1-_raw_predictions_!$M358*'Score Dashboard'!$B$2) + 'Score Dashboard'!$B$2*_raw_predictions_!$M358*_coefficients_!C$12- _coefficients_!C$2)/INDEX(_coefficients_!C$7:C$9,MATCH('Score Dashboard'!$B$1,_coefficients_!$A$7:$A$9,0))</f>
        <v>0.23798087900815459</v>
      </c>
      <c r="D358">
        <f>(_raw_predictions_!D358*(1-_raw_predictions_!$M358*'Score Dashboard'!$B$2) + 'Score Dashboard'!$B$2*_raw_predictions_!$M358*_coefficients_!D$12- _coefficients_!D$2)/INDEX(_coefficients_!D$7:D$9,MATCH('Score Dashboard'!$B$1,_coefficients_!$A$7:$A$9,0))</f>
        <v>-6.7730975003457525E-2</v>
      </c>
      <c r="E358">
        <f>(_raw_predictions_!E358*(1-_raw_predictions_!$M358*'Score Dashboard'!$B$2) + 'Score Dashboard'!$B$2*_raw_predictions_!$M358*_coefficients_!E$12- _coefficients_!E$2)/INDEX(_coefficients_!E$7:E$9,MATCH('Score Dashboard'!$B$1,_coefficients_!$A$7:$A$9,0))</f>
        <v>0.1640424891409229</v>
      </c>
      <c r="F358">
        <f>(_raw_predictions_!F358*(1-_raw_predictions_!$M358*'Score Dashboard'!$B$2) + 'Score Dashboard'!$B$2*_raw_predictions_!$M358*_coefficients_!F$12- _coefficients_!F$2)/INDEX(_coefficients_!F$7:F$9,MATCH('Score Dashboard'!$B$1,_coefficients_!$A$7:$A$9,0))</f>
        <v>-0.2907508310988216</v>
      </c>
      <c r="G358">
        <f>(_raw_predictions_!G358*(1-_raw_predictions_!$M358*'Score Dashboard'!$B$2) + 'Score Dashboard'!$B$2*_raw_predictions_!$M358*_coefficients_!G$12- _coefficients_!G$2)/INDEX(_coefficients_!G$7:G$9,MATCH('Score Dashboard'!$B$1,_coefficients_!$A$7:$A$9,0))</f>
        <v>0.47051487081298921</v>
      </c>
      <c r="H358">
        <f>(_coefficients_!H$2 - _raw_predictions_!H358*(1-_raw_predictions_!$M358*'Score Dashboard'!$B$2) - _raw_predictions_!$M358*'Score Dashboard'!$B$2*_coefficients_!H$12)/INDEX(_coefficients_!H$7:H$9,MATCH('Score Dashboard'!$B$1,_coefficients_!$A$7:$A$9,0))</f>
        <v>-0.67176852509914897</v>
      </c>
      <c r="I358">
        <f>(1-_raw_predictions_!$M358*'Score Dashboard'!$B$2) * _raw_predictions_!I358/_coefficients_!L$2 * (_raw_predictions_!J358-_coefficients_!I$2)/INDEX(_coefficients_!I$7:I$9,MATCH('Score Dashboard'!$B$1,_coefficients_!$A$7:$A$9,0))</f>
        <v>-0.39741599313712023</v>
      </c>
      <c r="J358">
        <f>(1-_raw_predictions_!$M358*'Score Dashboard'!$B$2) * _raw_predictions_!K358/_coefficients_!M$2 * (_raw_predictions_!L358-_coefficients_!J$2)/INDEX(_coefficients_!J$7:J$9,MATCH('Score Dashboard'!$B$1,_coefficients_!$A$7:$A$9,0))</f>
        <v>-0.14472719886183077</v>
      </c>
      <c r="K358">
        <f t="shared" si="5"/>
        <v>0.15404358100356119</v>
      </c>
    </row>
    <row r="359" spans="1:11">
      <c r="A359" t="str">
        <f>_raw_predictions_!A359</f>
        <v>Jaxson Hayes</v>
      </c>
      <c r="B359">
        <f>(_raw_predictions_!B359*(1-_raw_predictions_!$M359*'Score Dashboard'!$B$2) + 'Score Dashboard'!$B$2*_raw_predictions_!$M359*_coefficients_!B$12- _coefficients_!B$2)/INDEX(_coefficients_!B$7:B$9,MATCH('Score Dashboard'!$B$1,_coefficients_!$A$7:$A$9,0))</f>
        <v>-0.91927214834084559</v>
      </c>
      <c r="C359">
        <f>(_raw_predictions_!C359*(1-_raw_predictions_!$M359*'Score Dashboard'!$B$2) + 'Score Dashboard'!$B$2*_raw_predictions_!$M359*_coefficients_!C$12- _coefficients_!C$2)/INDEX(_coefficients_!C$7:C$9,MATCH('Score Dashboard'!$B$1,_coefficients_!$A$7:$A$9,0))</f>
        <v>-0.5341737326277789</v>
      </c>
      <c r="D359">
        <f>(_raw_predictions_!D359*(1-_raw_predictions_!$M359*'Score Dashboard'!$B$2) + 'Score Dashboard'!$B$2*_raw_predictions_!$M359*_coefficients_!D$12- _coefficients_!D$2)/INDEX(_coefficients_!D$7:D$9,MATCH('Score Dashboard'!$B$1,_coefficients_!$A$7:$A$9,0))</f>
        <v>-0.84620159848638921</v>
      </c>
      <c r="E359">
        <f>(_raw_predictions_!E359*(1-_raw_predictions_!$M359*'Score Dashboard'!$B$2) + 'Score Dashboard'!$B$2*_raw_predictions_!$M359*_coefficients_!E$12- _coefficients_!E$2)/INDEX(_coefficients_!E$7:E$9,MATCH('Score Dashboard'!$B$1,_coefficients_!$A$7:$A$9,0))</f>
        <v>-0.61040545516946099</v>
      </c>
      <c r="F359">
        <f>(_raw_predictions_!F359*(1-_raw_predictions_!$M359*'Score Dashboard'!$B$2) + 'Score Dashboard'!$B$2*_raw_predictions_!$M359*_coefficients_!F$12- _coefficients_!F$2)/INDEX(_coefficients_!F$7:F$9,MATCH('Score Dashboard'!$B$1,_coefficients_!$A$7:$A$9,0))</f>
        <v>-0.15877594494481734</v>
      </c>
      <c r="G359">
        <f>(_raw_predictions_!G359*(1-_raw_predictions_!$M359*'Score Dashboard'!$B$2) + 'Score Dashboard'!$B$2*_raw_predictions_!$M359*_coefficients_!G$12- _coefficients_!G$2)/INDEX(_coefficients_!G$7:G$9,MATCH('Score Dashboard'!$B$1,_coefficients_!$A$7:$A$9,0))</f>
        <v>-0.82912733363755653</v>
      </c>
      <c r="H359">
        <f>(_coefficients_!H$2 - _raw_predictions_!H359*(1-_raw_predictions_!$M359*'Score Dashboard'!$B$2) - _raw_predictions_!$M359*'Score Dashboard'!$B$2*_coefficients_!H$12)/INDEX(_coefficients_!H$7:H$9,MATCH('Score Dashboard'!$B$1,_coefficients_!$A$7:$A$9,0))</f>
        <v>0.72922089837018833</v>
      </c>
      <c r="I359">
        <f>(1-_raw_predictions_!$M359*'Score Dashboard'!$B$2) * _raw_predictions_!I359/_coefficients_!L$2 * (_raw_predictions_!J359-_coefficients_!I$2)/INDEX(_coefficients_!I$7:I$9,MATCH('Score Dashboard'!$B$1,_coefficients_!$A$7:$A$9,0))</f>
        <v>-0.17069785455122635</v>
      </c>
      <c r="J359">
        <f>(1-_raw_predictions_!$M359*'Score Dashboard'!$B$2) * _raw_predictions_!K359/_coefficients_!M$2 * (_raw_predictions_!L359-_coefficients_!J$2)/INDEX(_coefficients_!J$7:J$9,MATCH('Score Dashboard'!$B$1,_coefficients_!$A$7:$A$9,0))</f>
        <v>0.16929708268807303</v>
      </c>
      <c r="K359">
        <f t="shared" si="5"/>
        <v>-3.1701360866998134</v>
      </c>
    </row>
    <row r="360" spans="1:11">
      <c r="A360" t="str">
        <f>_raw_predictions_!A360</f>
        <v>Javonte Green</v>
      </c>
      <c r="B360">
        <f>(_raw_predictions_!B360*(1-_raw_predictions_!$M360*'Score Dashboard'!$B$2) + 'Score Dashboard'!$B$2*_raw_predictions_!$M360*_coefficients_!B$12- _coefficients_!B$2)/INDEX(_coefficients_!B$7:B$9,MATCH('Score Dashboard'!$B$1,_coefficients_!$A$7:$A$9,0))</f>
        <v>-0.91752812705675657</v>
      </c>
      <c r="C360">
        <f>(_raw_predictions_!C360*(1-_raw_predictions_!$M360*'Score Dashboard'!$B$2) + 'Score Dashboard'!$B$2*_raw_predictions_!$M360*_coefficients_!C$12- _coefficients_!C$2)/INDEX(_coefficients_!C$7:C$9,MATCH('Score Dashboard'!$B$1,_coefficients_!$A$7:$A$9,0))</f>
        <v>-0.72131979315608563</v>
      </c>
      <c r="D360">
        <f>(_raw_predictions_!D360*(1-_raw_predictions_!$M360*'Score Dashboard'!$B$2) + 'Score Dashboard'!$B$2*_raw_predictions_!$M360*_coefficients_!D$12- _coefficients_!D$2)/INDEX(_coefficients_!D$7:D$9,MATCH('Score Dashboard'!$B$1,_coefficients_!$A$7:$A$9,0))</f>
        <v>-0.76837463599310618</v>
      </c>
      <c r="E360">
        <f>(_raw_predictions_!E360*(1-_raw_predictions_!$M360*'Score Dashboard'!$B$2) + 'Score Dashboard'!$B$2*_raw_predictions_!$M360*_coefficients_!E$12- _coefficients_!E$2)/INDEX(_coefficients_!E$7:E$9,MATCH('Score Dashboard'!$B$1,_coefficients_!$A$7:$A$9,0))</f>
        <v>-0.31128733876884013</v>
      </c>
      <c r="F360">
        <f>(_raw_predictions_!F360*(1-_raw_predictions_!$M360*'Score Dashboard'!$B$2) + 'Score Dashboard'!$B$2*_raw_predictions_!$M360*_coefficients_!F$12- _coefficients_!F$2)/INDEX(_coefficients_!F$7:F$9,MATCH('Score Dashboard'!$B$1,_coefficients_!$A$7:$A$9,0))</f>
        <v>-0.2618505931905058</v>
      </c>
      <c r="G360">
        <f>(_raw_predictions_!G360*(1-_raw_predictions_!$M360*'Score Dashboard'!$B$2) + 'Score Dashboard'!$B$2*_raw_predictions_!$M360*_coefficients_!G$12- _coefficients_!G$2)/INDEX(_coefficients_!G$7:G$9,MATCH('Score Dashboard'!$B$1,_coefficients_!$A$7:$A$9,0))</f>
        <v>-0.60062053788955705</v>
      </c>
      <c r="H360">
        <f>(_coefficients_!H$2 - _raw_predictions_!H360*(1-_raw_predictions_!$M360*'Score Dashboard'!$B$2) - _raw_predictions_!$M360*'Score Dashboard'!$B$2*_coefficients_!H$12)/INDEX(_coefficients_!H$7:H$9,MATCH('Score Dashboard'!$B$1,_coefficients_!$A$7:$A$9,0))</f>
        <v>0.77058451007493411</v>
      </c>
      <c r="I360">
        <f>(1-_raw_predictions_!$M360*'Score Dashboard'!$B$2) * _raw_predictions_!I360/_coefficients_!L$2 * (_raw_predictions_!J360-_coefficients_!I$2)/INDEX(_coefficients_!I$7:I$9,MATCH('Score Dashboard'!$B$1,_coefficients_!$A$7:$A$9,0))</f>
        <v>-2.7012692431154239E-2</v>
      </c>
      <c r="J360">
        <f>(1-_raw_predictions_!$M360*'Score Dashboard'!$B$2) * _raw_predictions_!K360/_coefficients_!M$2 * (_raw_predictions_!L360-_coefficients_!J$2)/INDEX(_coefficients_!J$7:J$9,MATCH('Score Dashboard'!$B$1,_coefficients_!$A$7:$A$9,0))</f>
        <v>4.8623245010542923E-2</v>
      </c>
      <c r="K360">
        <f t="shared" si="5"/>
        <v>-2.7887859634005285</v>
      </c>
    </row>
    <row r="361" spans="1:11">
      <c r="A361" t="str">
        <f>_raw_predictions_!A361</f>
        <v>Jason Preston</v>
      </c>
      <c r="B361">
        <f>(_raw_predictions_!B361*(1-_raw_predictions_!$M361*'Score Dashboard'!$B$2) + 'Score Dashboard'!$B$2*_raw_predictions_!$M361*_coefficients_!B$12- _coefficients_!B$2)/INDEX(_coefficients_!B$7:B$9,MATCH('Score Dashboard'!$B$1,_coefficients_!$A$7:$A$9,0))</f>
        <v>-0.91339477636683997</v>
      </c>
      <c r="C361">
        <f>(_raw_predictions_!C361*(1-_raw_predictions_!$M361*'Score Dashboard'!$B$2) + 'Score Dashboard'!$B$2*_raw_predictions_!$M361*_coefficients_!C$12- _coefficients_!C$2)/INDEX(_coefficients_!C$7:C$9,MATCH('Score Dashboard'!$B$1,_coefficients_!$A$7:$A$9,0))</f>
        <v>-0.83119559752452443</v>
      </c>
      <c r="D361">
        <f>(_raw_predictions_!D361*(1-_raw_predictions_!$M361*'Score Dashboard'!$B$2) + 'Score Dashboard'!$B$2*_raw_predictions_!$M361*_coefficients_!D$12- _coefficients_!D$2)/INDEX(_coefficients_!D$7:D$9,MATCH('Score Dashboard'!$B$1,_coefficients_!$A$7:$A$9,0))</f>
        <v>-0.47803265315772581</v>
      </c>
      <c r="E361">
        <f>(_raw_predictions_!E361*(1-_raw_predictions_!$M361*'Score Dashboard'!$B$2) + 'Score Dashboard'!$B$2*_raw_predictions_!$M361*_coefficients_!E$12- _coefficients_!E$2)/INDEX(_coefficients_!E$7:E$9,MATCH('Score Dashboard'!$B$1,_coefficients_!$A$7:$A$9,0))</f>
        <v>-0.55576816854826638</v>
      </c>
      <c r="F361">
        <f>(_raw_predictions_!F361*(1-_raw_predictions_!$M361*'Score Dashboard'!$B$2) + 'Score Dashboard'!$B$2*_raw_predictions_!$M361*_coefficients_!F$12- _coefficients_!F$2)/INDEX(_coefficients_!F$7:F$9,MATCH('Score Dashboard'!$B$1,_coefficients_!$A$7:$A$9,0))</f>
        <v>-0.52044716572447158</v>
      </c>
      <c r="G361">
        <f>(_raw_predictions_!G361*(1-_raw_predictions_!$M361*'Score Dashboard'!$B$2) + 'Score Dashboard'!$B$2*_raw_predictions_!$M361*_coefficients_!G$12- _coefficients_!G$2)/INDEX(_coefficients_!G$7:G$9,MATCH('Score Dashboard'!$B$1,_coefficients_!$A$7:$A$9,0))</f>
        <v>-0.59608879415009408</v>
      </c>
      <c r="H361">
        <f>(_coefficients_!H$2 - _raw_predictions_!H361*(1-_raw_predictions_!$M361*'Score Dashboard'!$B$2) - _raw_predictions_!$M361*'Score Dashboard'!$B$2*_coefficients_!H$12)/INDEX(_coefficients_!H$7:H$9,MATCH('Score Dashboard'!$B$1,_coefficients_!$A$7:$A$9,0))</f>
        <v>0.58699660339343906</v>
      </c>
      <c r="I361">
        <f>(1-_raw_predictions_!$M361*'Score Dashboard'!$B$2) * _raw_predictions_!I361/_coefficients_!L$2 * (_raw_predictions_!J361-_coefficients_!I$2)/INDEX(_coefficients_!I$7:I$9,MATCH('Score Dashboard'!$B$1,_coefficients_!$A$7:$A$9,0))</f>
        <v>-3.1894432814937923E-2</v>
      </c>
      <c r="J361">
        <f>(1-_raw_predictions_!$M361*'Score Dashboard'!$B$2) * _raw_predictions_!K361/_coefficients_!M$2 * (_raw_predictions_!L361-_coefficients_!J$2)/INDEX(_coefficients_!J$7:J$9,MATCH('Score Dashboard'!$B$1,_coefficients_!$A$7:$A$9,0))</f>
        <v>-8.6477203522875162E-2</v>
      </c>
      <c r="K361">
        <f t="shared" si="5"/>
        <v>-3.4263021884162965</v>
      </c>
    </row>
    <row r="362" spans="1:11">
      <c r="A362" t="str">
        <f>_raw_predictions_!A362</f>
        <v>Jarrett Culver</v>
      </c>
      <c r="B362">
        <f>(_raw_predictions_!B362*(1-_raw_predictions_!$M362*'Score Dashboard'!$B$2) + 'Score Dashboard'!$B$2*_raw_predictions_!$M362*_coefficients_!B$12- _coefficients_!B$2)/INDEX(_coefficients_!B$7:B$9,MATCH('Score Dashboard'!$B$1,_coefficients_!$A$7:$A$9,0))</f>
        <v>-0.84082843859566492</v>
      </c>
      <c r="C362">
        <f>(_raw_predictions_!C362*(1-_raw_predictions_!$M362*'Score Dashboard'!$B$2) + 'Score Dashboard'!$B$2*_raw_predictions_!$M362*_coefficients_!C$12- _coefficients_!C$2)/INDEX(_coefficients_!C$7:C$9,MATCH('Score Dashboard'!$B$1,_coefficients_!$A$7:$A$9,0))</f>
        <v>-0.6233184566228327</v>
      </c>
      <c r="D362">
        <f>(_raw_predictions_!D362*(1-_raw_predictions_!$M362*'Score Dashboard'!$B$2) + 'Score Dashboard'!$B$2*_raw_predictions_!$M362*_coefficients_!D$12- _coefficients_!D$2)/INDEX(_coefficients_!D$7:D$9,MATCH('Score Dashboard'!$B$1,_coefficients_!$A$7:$A$9,0))</f>
        <v>-0.69893255520056996</v>
      </c>
      <c r="E362">
        <f>(_raw_predictions_!E362*(1-_raw_predictions_!$M362*'Score Dashboard'!$B$2) + 'Score Dashboard'!$B$2*_raw_predictions_!$M362*_coefficients_!E$12- _coefficients_!E$2)/INDEX(_coefficients_!E$7:E$9,MATCH('Score Dashboard'!$B$1,_coefficients_!$A$7:$A$9,0))</f>
        <v>-0.40867953348437441</v>
      </c>
      <c r="F362">
        <f>(_raw_predictions_!F362*(1-_raw_predictions_!$M362*'Score Dashboard'!$B$2) + 'Score Dashboard'!$B$2*_raw_predictions_!$M362*_coefficients_!F$12- _coefficients_!F$2)/INDEX(_coefficients_!F$7:F$9,MATCH('Score Dashboard'!$B$1,_coefficients_!$A$7:$A$9,0))</f>
        <v>-0.45043265144949685</v>
      </c>
      <c r="G362">
        <f>(_raw_predictions_!G362*(1-_raw_predictions_!$M362*'Score Dashboard'!$B$2) + 'Score Dashboard'!$B$2*_raw_predictions_!$M362*_coefficients_!G$12- _coefficients_!G$2)/INDEX(_coefficients_!G$7:G$9,MATCH('Score Dashboard'!$B$1,_coefficients_!$A$7:$A$9,0))</f>
        <v>-0.63150295155965508</v>
      </c>
      <c r="H362">
        <f>(_coefficients_!H$2 - _raw_predictions_!H362*(1-_raw_predictions_!$M362*'Score Dashboard'!$B$2) - _raw_predictions_!$M362*'Score Dashboard'!$B$2*_coefficients_!H$12)/INDEX(_coefficients_!H$7:H$9,MATCH('Score Dashboard'!$B$1,_coefficients_!$A$7:$A$9,0))</f>
        <v>0.68151509977002889</v>
      </c>
      <c r="I362">
        <f>(1-_raw_predictions_!$M362*'Score Dashboard'!$B$2) * _raw_predictions_!I362/_coefficients_!L$2 * (_raw_predictions_!J362-_coefficients_!I$2)/INDEX(_coefficients_!I$7:I$9,MATCH('Score Dashboard'!$B$1,_coefficients_!$A$7:$A$9,0))</f>
        <v>-0.10343139218475751</v>
      </c>
      <c r="J362">
        <f>(1-_raw_predictions_!$M362*'Score Dashboard'!$B$2) * _raw_predictions_!K362/_coefficients_!M$2 * (_raw_predictions_!L362-_coefficients_!J$2)/INDEX(_coefficients_!J$7:J$9,MATCH('Score Dashboard'!$B$1,_coefficients_!$A$7:$A$9,0))</f>
        <v>-0.10017961239270881</v>
      </c>
      <c r="K362">
        <f t="shared" si="5"/>
        <v>-3.1757904917200315</v>
      </c>
    </row>
    <row r="363" spans="1:11">
      <c r="A363" t="str">
        <f>_raw_predictions_!A363</f>
        <v>Jarrett Allen</v>
      </c>
      <c r="B363">
        <f>(_raw_predictions_!B363*(1-_raw_predictions_!$M363*'Score Dashboard'!$B$2) + 'Score Dashboard'!$B$2*_raw_predictions_!$M363*_coefficients_!B$12- _coefficients_!B$2)/INDEX(_coefficients_!B$7:B$9,MATCH('Score Dashboard'!$B$1,_coefficients_!$A$7:$A$9,0))</f>
        <v>-6.4478798782588095E-2</v>
      </c>
      <c r="C363">
        <f>(_raw_predictions_!C363*(1-_raw_predictions_!$M363*'Score Dashboard'!$B$2) + 'Score Dashboard'!$B$2*_raw_predictions_!$M363*_coefficients_!C$12- _coefficients_!C$2)/INDEX(_coefficients_!C$7:C$9,MATCH('Score Dashboard'!$B$1,_coefficients_!$A$7:$A$9,0))</f>
        <v>1.3222405060472591</v>
      </c>
      <c r="D363">
        <f>(_raw_predictions_!D363*(1-_raw_predictions_!$M363*'Score Dashboard'!$B$2) + 'Score Dashboard'!$B$2*_raw_predictions_!$M363*_coefficients_!D$12- _coefficients_!D$2)/INDEX(_coefficients_!D$7:D$9,MATCH('Score Dashboard'!$B$1,_coefficients_!$A$7:$A$9,0))</f>
        <v>-0.58709458333935072</v>
      </c>
      <c r="E363">
        <f>(_raw_predictions_!E363*(1-_raw_predictions_!$M363*'Score Dashboard'!$B$2) + 'Score Dashboard'!$B$2*_raw_predictions_!$M363*_coefficients_!E$12- _coefficients_!E$2)/INDEX(_coefficients_!E$7:E$9,MATCH('Score Dashboard'!$B$1,_coefficients_!$A$7:$A$9,0))</f>
        <v>-0.15777086391524248</v>
      </c>
      <c r="F363">
        <f>(_raw_predictions_!F363*(1-_raw_predictions_!$M363*'Score Dashboard'!$B$2) + 'Score Dashboard'!$B$2*_raw_predictions_!$M363*_coefficients_!F$12- _coefficients_!F$2)/INDEX(_coefficients_!F$7:F$9,MATCH('Score Dashboard'!$B$1,_coefficients_!$A$7:$A$9,0))</f>
        <v>0.64768127560459121</v>
      </c>
      <c r="G363">
        <f>(_raw_predictions_!G363*(1-_raw_predictions_!$M363*'Score Dashboard'!$B$2) + 'Score Dashboard'!$B$2*_raw_predictions_!$M363*_coefficients_!G$12- _coefficients_!G$2)/INDEX(_coefficients_!G$7:G$9,MATCH('Score Dashboard'!$B$1,_coefficients_!$A$7:$A$9,0))</f>
        <v>-0.94325210494245237</v>
      </c>
      <c r="H363">
        <f>(_coefficients_!H$2 - _raw_predictions_!H363*(1-_raw_predictions_!$M363*'Score Dashboard'!$B$2) - _raw_predictions_!$M363*'Score Dashboard'!$B$2*_coefficients_!H$12)/INDEX(_coefficients_!H$7:H$9,MATCH('Score Dashboard'!$B$1,_coefficients_!$A$7:$A$9,0))</f>
        <v>0.1843025068789568</v>
      </c>
      <c r="I363">
        <f>(1-_raw_predictions_!$M363*'Score Dashboard'!$B$2) * _raw_predictions_!I363/_coefficients_!L$2 * (_raw_predictions_!J363-_coefficients_!I$2)/INDEX(_coefficients_!I$7:I$9,MATCH('Score Dashboard'!$B$1,_coefficients_!$A$7:$A$9,0))</f>
        <v>-0.51013069096627994</v>
      </c>
      <c r="J363">
        <f>(1-_raw_predictions_!$M363*'Score Dashboard'!$B$2) * _raw_predictions_!K363/_coefficients_!M$2 * (_raw_predictions_!L363-_coefficients_!J$2)/INDEX(_coefficients_!J$7:J$9,MATCH('Score Dashboard'!$B$1,_coefficients_!$A$7:$A$9,0))</f>
        <v>1.0322593306810335</v>
      </c>
      <c r="K363">
        <f t="shared" si="5"/>
        <v>0.92375657726592697</v>
      </c>
    </row>
    <row r="364" spans="1:11">
      <c r="A364" t="str">
        <f>_raw_predictions_!A364</f>
        <v>Jarred Vanderbilt</v>
      </c>
      <c r="B364">
        <f>(_raw_predictions_!B364*(1-_raw_predictions_!$M364*'Score Dashboard'!$B$2) + 'Score Dashboard'!$B$2*_raw_predictions_!$M364*_coefficients_!B$12- _coefficients_!B$2)/INDEX(_coefficients_!B$7:B$9,MATCH('Score Dashboard'!$B$1,_coefficients_!$A$7:$A$9,0))</f>
        <v>-0.64223357309803319</v>
      </c>
      <c r="C364">
        <f>(_raw_predictions_!C364*(1-_raw_predictions_!$M364*'Score Dashboard'!$B$2) + 'Score Dashboard'!$B$2*_raw_predictions_!$M364*_coefficients_!C$12- _coefficients_!C$2)/INDEX(_coefficients_!C$7:C$9,MATCH('Score Dashboard'!$B$1,_coefficients_!$A$7:$A$9,0))</f>
        <v>0.47224508225639217</v>
      </c>
      <c r="D364">
        <f>(_raw_predictions_!D364*(1-_raw_predictions_!$M364*'Score Dashboard'!$B$2) + 'Score Dashboard'!$B$2*_raw_predictions_!$M364*_coefficients_!D$12- _coefficients_!D$2)/INDEX(_coefficients_!D$7:D$9,MATCH('Score Dashboard'!$B$1,_coefficients_!$A$7:$A$9,0))</f>
        <v>-0.30531193855941174</v>
      </c>
      <c r="E364">
        <f>(_raw_predictions_!E364*(1-_raw_predictions_!$M364*'Score Dashboard'!$B$2) + 'Score Dashboard'!$B$2*_raw_predictions_!$M364*_coefficients_!E$12- _coefficients_!E$2)/INDEX(_coefficients_!E$7:E$9,MATCH('Score Dashboard'!$B$1,_coefficients_!$A$7:$A$9,0))</f>
        <v>0.32519767135379446</v>
      </c>
      <c r="F364">
        <f>(_raw_predictions_!F364*(1-_raw_predictions_!$M364*'Score Dashboard'!$B$2) + 'Score Dashboard'!$B$2*_raw_predictions_!$M364*_coefficients_!F$12- _coefficients_!F$2)/INDEX(_coefficients_!F$7:F$9,MATCH('Score Dashboard'!$B$1,_coefficients_!$A$7:$A$9,0))</f>
        <v>-0.31294946744015251</v>
      </c>
      <c r="G364">
        <f>(_raw_predictions_!G364*(1-_raw_predictions_!$M364*'Score Dashboard'!$B$2) + 'Score Dashboard'!$B$2*_raw_predictions_!$M364*_coefficients_!G$12- _coefficients_!G$2)/INDEX(_coefficients_!G$7:G$9,MATCH('Score Dashboard'!$B$1,_coefficients_!$A$7:$A$9,0))</f>
        <v>-0.67683339348031168</v>
      </c>
      <c r="H364">
        <f>(_coefficients_!H$2 - _raw_predictions_!H364*(1-_raw_predictions_!$M364*'Score Dashboard'!$B$2) - _raw_predictions_!$M364*'Score Dashboard'!$B$2*_coefficients_!H$12)/INDEX(_coefficients_!H$7:H$9,MATCH('Score Dashboard'!$B$1,_coefficients_!$A$7:$A$9,0))</f>
        <v>0.38220952961635363</v>
      </c>
      <c r="I364">
        <f>(1-_raw_predictions_!$M364*'Score Dashboard'!$B$2) * _raw_predictions_!I364/_coefficients_!L$2 * (_raw_predictions_!J364-_coefficients_!I$2)/INDEX(_coefficients_!I$7:I$9,MATCH('Score Dashboard'!$B$1,_coefficients_!$A$7:$A$9,0))</f>
        <v>-0.34268526663172261</v>
      </c>
      <c r="J364">
        <f>(1-_raw_predictions_!$M364*'Score Dashboard'!$B$2) * _raw_predictions_!K364/_coefficients_!M$2 * (_raw_predictions_!L364-_coefficients_!J$2)/INDEX(_coefficients_!J$7:J$9,MATCH('Score Dashboard'!$B$1,_coefficients_!$A$7:$A$9,0))</f>
        <v>0.22193341193159707</v>
      </c>
      <c r="K364">
        <f t="shared" si="5"/>
        <v>-0.87842794405149427</v>
      </c>
    </row>
    <row r="365" spans="1:11">
      <c r="A365" t="str">
        <f>_raw_predictions_!A365</f>
        <v>Jaren Jackson Jr.</v>
      </c>
      <c r="B365">
        <f>(_raw_predictions_!B365*(1-_raw_predictions_!$M365*'Score Dashboard'!$B$2) + 'Score Dashboard'!$B$2*_raw_predictions_!$M365*_coefficients_!B$12- _coefficients_!B$2)/INDEX(_coefficients_!B$7:B$9,MATCH('Score Dashboard'!$B$1,_coefficients_!$A$7:$A$9,0))</f>
        <v>0.31820366332438538</v>
      </c>
      <c r="C365">
        <f>(_raw_predictions_!C365*(1-_raw_predictions_!$M365*'Score Dashboard'!$B$2) + 'Score Dashboard'!$B$2*_raw_predictions_!$M365*_coefficients_!C$12- _coefficients_!C$2)/INDEX(_coefficients_!C$7:C$9,MATCH('Score Dashboard'!$B$1,_coefficients_!$A$7:$A$9,0))</f>
        <v>0.11552206561228964</v>
      </c>
      <c r="D365">
        <f>(_raw_predictions_!D365*(1-_raw_predictions_!$M365*'Score Dashboard'!$B$2) + 'Score Dashboard'!$B$2*_raw_predictions_!$M365*_coefficients_!D$12- _coefficients_!D$2)/INDEX(_coefficients_!D$7:D$9,MATCH('Score Dashboard'!$B$1,_coefficients_!$A$7:$A$9,0))</f>
        <v>-0.72758455232741104</v>
      </c>
      <c r="E365">
        <f>(_raw_predictions_!E365*(1-_raw_predictions_!$M365*'Score Dashboard'!$B$2) + 'Score Dashboard'!$B$2*_raw_predictions_!$M365*_coefficients_!E$12- _coefficients_!E$2)/INDEX(_coefficients_!E$7:E$9,MATCH('Score Dashboard'!$B$1,_coefficients_!$A$7:$A$9,0))</f>
        <v>0.10148206382355636</v>
      </c>
      <c r="F365">
        <f>(_raw_predictions_!F365*(1-_raw_predictions_!$M365*'Score Dashboard'!$B$2) + 'Score Dashboard'!$B$2*_raw_predictions_!$M365*_coefficients_!F$12- _coefficients_!F$2)/INDEX(_coefficients_!F$7:F$9,MATCH('Score Dashboard'!$B$1,_coefficients_!$A$7:$A$9,0))</f>
        <v>2.1554221761953647</v>
      </c>
      <c r="G365">
        <f>(_raw_predictions_!G365*(1-_raw_predictions_!$M365*'Score Dashboard'!$B$2) + 'Score Dashboard'!$B$2*_raw_predictions_!$M365*_coefficients_!G$12- _coefficients_!G$2)/INDEX(_coefficients_!G$7:G$9,MATCH('Score Dashboard'!$B$1,_coefficients_!$A$7:$A$9,0))</f>
        <v>0.12110647491453021</v>
      </c>
      <c r="H365">
        <f>(_coefficients_!H$2 - _raw_predictions_!H365*(1-_raw_predictions_!$M365*'Score Dashboard'!$B$2) - _raw_predictions_!$M365*'Score Dashboard'!$B$2*_coefficients_!H$12)/INDEX(_coefficients_!H$7:H$9,MATCH('Score Dashboard'!$B$1,_coefficients_!$A$7:$A$9,0))</f>
        <v>9.3242194407103893E-2</v>
      </c>
      <c r="I365">
        <f>(1-_raw_predictions_!$M365*'Score Dashboard'!$B$2) * _raw_predictions_!I365/_coefficients_!L$2 * (_raw_predictions_!J365-_coefficients_!I$2)/INDEX(_coefficients_!I$7:I$9,MATCH('Score Dashboard'!$B$1,_coefficients_!$A$7:$A$9,0))</f>
        <v>-2.2012324203165304E-2</v>
      </c>
      <c r="J365">
        <f>(1-_raw_predictions_!$M365*'Score Dashboard'!$B$2) * _raw_predictions_!K365/_coefficients_!M$2 * (_raw_predictions_!L365-_coefficients_!J$2)/INDEX(_coefficients_!J$7:J$9,MATCH('Score Dashboard'!$B$1,_coefficients_!$A$7:$A$9,0))</f>
        <v>-2.1323224796468424E-2</v>
      </c>
      <c r="K365">
        <f t="shared" si="5"/>
        <v>2.1340585369501852</v>
      </c>
    </row>
    <row r="366" spans="1:11">
      <c r="A366" t="str">
        <f>_raw_predictions_!A366</f>
        <v>James Wiseman</v>
      </c>
      <c r="B366">
        <f>(_raw_predictions_!B366*(1-_raw_predictions_!$M366*'Score Dashboard'!$B$2) + 'Score Dashboard'!$B$2*_raw_predictions_!$M366*_coefficients_!B$12- _coefficients_!B$2)/INDEX(_coefficients_!B$7:B$9,MATCH('Score Dashboard'!$B$1,_coefficients_!$A$7:$A$9,0))</f>
        <v>-0.5580409879622098</v>
      </c>
      <c r="C366">
        <f>(_raw_predictions_!C366*(1-_raw_predictions_!$M366*'Score Dashboard'!$B$2) + 'Score Dashboard'!$B$2*_raw_predictions_!$M366*_coefficients_!C$12- _coefficients_!C$2)/INDEX(_coefficients_!C$7:C$9,MATCH('Score Dashboard'!$B$1,_coefficients_!$A$7:$A$9,0))</f>
        <v>-8.6174907691053022E-3</v>
      </c>
      <c r="D366">
        <f>(_raw_predictions_!D366*(1-_raw_predictions_!$M366*'Score Dashboard'!$B$2) + 'Score Dashboard'!$B$2*_raw_predictions_!$M366*_coefficients_!D$12- _coefficients_!D$2)/INDEX(_coefficients_!D$7:D$9,MATCH('Score Dashboard'!$B$1,_coefficients_!$A$7:$A$9,0))</f>
        <v>-0.84841991853967347</v>
      </c>
      <c r="E366">
        <f>(_raw_predictions_!E366*(1-_raw_predictions_!$M366*'Score Dashboard'!$B$2) + 'Score Dashboard'!$B$2*_raw_predictions_!$M366*_coefficients_!E$12- _coefficients_!E$2)/INDEX(_coefficients_!E$7:E$9,MATCH('Score Dashboard'!$B$1,_coefficients_!$A$7:$A$9,0))</f>
        <v>-0.78636776346856652</v>
      </c>
      <c r="F366">
        <f>(_raw_predictions_!F366*(1-_raw_predictions_!$M366*'Score Dashboard'!$B$2) + 'Score Dashboard'!$B$2*_raw_predictions_!$M366*_coefficients_!F$12- _coefficients_!F$2)/INDEX(_coefficients_!F$7:F$9,MATCH('Score Dashboard'!$B$1,_coefficients_!$A$7:$A$9,0))</f>
        <v>0.10510966421128951</v>
      </c>
      <c r="G366">
        <f>(_raw_predictions_!G366*(1-_raw_predictions_!$M366*'Score Dashboard'!$B$2) + 'Score Dashboard'!$B$2*_raw_predictions_!$M366*_coefficients_!G$12- _coefficients_!G$2)/INDEX(_coefficients_!G$7:G$9,MATCH('Score Dashboard'!$B$1,_coefficients_!$A$7:$A$9,0))</f>
        <v>-0.84185579181018677</v>
      </c>
      <c r="H366">
        <f>(_coefficients_!H$2 - _raw_predictions_!H366*(1-_raw_predictions_!$M366*'Score Dashboard'!$B$2) - _raw_predictions_!$M366*'Score Dashboard'!$B$2*_coefficients_!H$12)/INDEX(_coefficients_!H$7:H$9,MATCH('Score Dashboard'!$B$1,_coefficients_!$A$7:$A$9,0))</f>
        <v>0.42508310728250126</v>
      </c>
      <c r="I366">
        <f>(1-_raw_predictions_!$M366*'Score Dashboard'!$B$2) * _raw_predictions_!I366/_coefficients_!L$2 * (_raw_predictions_!J366-_coefficients_!I$2)/INDEX(_coefficients_!I$7:I$9,MATCH('Score Dashboard'!$B$1,_coefficients_!$A$7:$A$9,0))</f>
        <v>-0.2298854402033384</v>
      </c>
      <c r="J366">
        <f>(1-_raw_predictions_!$M366*'Score Dashboard'!$B$2) * _raw_predictions_!K366/_coefficients_!M$2 * (_raw_predictions_!L366-_coefficients_!J$2)/INDEX(_coefficients_!J$7:J$9,MATCH('Score Dashboard'!$B$1,_coefficients_!$A$7:$A$9,0))</f>
        <v>0.28615413739611084</v>
      </c>
      <c r="K366">
        <f t="shared" si="5"/>
        <v>-2.456840483863179</v>
      </c>
    </row>
    <row r="367" spans="1:11">
      <c r="A367" t="str">
        <f>_raw_predictions_!A367</f>
        <v>Jaylen Nowell</v>
      </c>
      <c r="B367">
        <f>(_raw_predictions_!B367*(1-_raw_predictions_!$M367*'Score Dashboard'!$B$2) + 'Score Dashboard'!$B$2*_raw_predictions_!$M367*_coefficients_!B$12- _coefficients_!B$2)/INDEX(_coefficients_!B$7:B$9,MATCH('Score Dashboard'!$B$1,_coefficients_!$A$7:$A$9,0))</f>
        <v>-0.42358624264909961</v>
      </c>
      <c r="C367">
        <f>(_raw_predictions_!C367*(1-_raw_predictions_!$M367*'Score Dashboard'!$B$2) + 'Score Dashboard'!$B$2*_raw_predictions_!$M367*_coefficients_!C$12- _coefficients_!C$2)/INDEX(_coefficients_!C$7:C$9,MATCH('Score Dashboard'!$B$1,_coefficients_!$A$7:$A$9,0))</f>
        <v>-0.7414718751448055</v>
      </c>
      <c r="D367">
        <f>(_raw_predictions_!D367*(1-_raw_predictions_!$M367*'Score Dashboard'!$B$2) + 'Score Dashboard'!$B$2*_raw_predictions_!$M367*_coefficients_!D$12- _coefficients_!D$2)/INDEX(_coefficients_!D$7:D$9,MATCH('Score Dashboard'!$B$1,_coefficients_!$A$7:$A$9,0))</f>
        <v>-0.43813063457612411</v>
      </c>
      <c r="E367">
        <f>(_raw_predictions_!E367*(1-_raw_predictions_!$M367*'Score Dashboard'!$B$2) + 'Score Dashboard'!$B$2*_raw_predictions_!$M367*_coefficients_!E$12- _coefficients_!E$2)/INDEX(_coefficients_!E$7:E$9,MATCH('Score Dashboard'!$B$1,_coefficients_!$A$7:$A$9,0))</f>
        <v>-0.36868459399316389</v>
      </c>
      <c r="F367">
        <f>(_raw_predictions_!F367*(1-_raw_predictions_!$M367*'Score Dashboard'!$B$2) + 'Score Dashboard'!$B$2*_raw_predictions_!$M367*_coefficients_!F$12- _coefficients_!F$2)/INDEX(_coefficients_!F$7:F$9,MATCH('Score Dashboard'!$B$1,_coefficients_!$A$7:$A$9,0))</f>
        <v>-0.61103317383671796</v>
      </c>
      <c r="G367">
        <f>(_raw_predictions_!G367*(1-_raw_predictions_!$M367*'Score Dashboard'!$B$2) + 'Score Dashboard'!$B$2*_raw_predictions_!$M367*_coefficients_!G$12- _coefficients_!G$2)/INDEX(_coefficients_!G$7:G$9,MATCH('Score Dashboard'!$B$1,_coefficients_!$A$7:$A$9,0))</f>
        <v>-0.23849475424287098</v>
      </c>
      <c r="H367">
        <f>(_coefficients_!H$2 - _raw_predictions_!H367*(1-_raw_predictions_!$M367*'Score Dashboard'!$B$2) - _raw_predictions_!$M367*'Score Dashboard'!$B$2*_coefficients_!H$12)/INDEX(_coefficients_!H$7:H$9,MATCH('Score Dashboard'!$B$1,_coefficients_!$A$7:$A$9,0))</f>
        <v>0.50762004558829277</v>
      </c>
      <c r="I367">
        <f>(1-_raw_predictions_!$M367*'Score Dashboard'!$B$2) * _raw_predictions_!I367/_coefficients_!L$2 * (_raw_predictions_!J367-_coefficients_!I$2)/INDEX(_coefficients_!I$7:I$9,MATCH('Score Dashboard'!$B$1,_coefficients_!$A$7:$A$9,0))</f>
        <v>3.6367783178533224E-2</v>
      </c>
      <c r="J367">
        <f>(1-_raw_predictions_!$M367*'Score Dashboard'!$B$2) * _raw_predictions_!K367/_coefficients_!M$2 * (_raw_predictions_!L367-_coefficients_!J$2)/INDEX(_coefficients_!J$7:J$9,MATCH('Score Dashboard'!$B$1,_coefficients_!$A$7:$A$9,0))</f>
        <v>-0.22274307936262056</v>
      </c>
      <c r="K367">
        <f t="shared" si="5"/>
        <v>-2.5001565250385762</v>
      </c>
    </row>
    <row r="368" spans="1:11">
      <c r="A368" t="str">
        <f>_raw_predictions_!A368</f>
        <v>James Johnson</v>
      </c>
      <c r="B368">
        <f>(_raw_predictions_!B368*(1-_raw_predictions_!$M368*'Score Dashboard'!$B$2) + 'Score Dashboard'!$B$2*_raw_predictions_!$M368*_coefficients_!B$12- _coefficients_!B$2)/INDEX(_coefficients_!B$7:B$9,MATCH('Score Dashboard'!$B$1,_coefficients_!$A$7:$A$9,0))</f>
        <v>-0.99960688907952766</v>
      </c>
      <c r="C368">
        <f>(_raw_predictions_!C368*(1-_raw_predictions_!$M368*'Score Dashboard'!$B$2) + 'Score Dashboard'!$B$2*_raw_predictions_!$M368*_coefficients_!C$12- _coefficients_!C$2)/INDEX(_coefficients_!C$7:C$9,MATCH('Score Dashboard'!$B$1,_coefficients_!$A$7:$A$9,0))</f>
        <v>-0.8203283597017651</v>
      </c>
      <c r="D368">
        <f>(_raw_predictions_!D368*(1-_raw_predictions_!$M368*'Score Dashboard'!$B$2) + 'Score Dashboard'!$B$2*_raw_predictions_!$M368*_coefficients_!D$12- _coefficients_!D$2)/INDEX(_coefficients_!D$7:D$9,MATCH('Score Dashboard'!$B$1,_coefficients_!$A$7:$A$9,0))</f>
        <v>-0.79607494534270928</v>
      </c>
      <c r="E368">
        <f>(_raw_predictions_!E368*(1-_raw_predictions_!$M368*'Score Dashboard'!$B$2) + 'Score Dashboard'!$B$2*_raw_predictions_!$M368*_coefficients_!E$12- _coefficients_!E$2)/INDEX(_coefficients_!E$7:E$9,MATCH('Score Dashboard'!$B$1,_coefficients_!$A$7:$A$9,0))</f>
        <v>-0.62876297830956995</v>
      </c>
      <c r="F368">
        <f>(_raw_predictions_!F368*(1-_raw_predictions_!$M368*'Score Dashboard'!$B$2) + 'Score Dashboard'!$B$2*_raw_predictions_!$M368*_coefficients_!F$12- _coefficients_!F$2)/INDEX(_coefficients_!F$7:F$9,MATCH('Score Dashboard'!$B$1,_coefficients_!$A$7:$A$9,0))</f>
        <v>-0.36169130276703809</v>
      </c>
      <c r="G368">
        <f>(_raw_predictions_!G368*(1-_raw_predictions_!$M368*'Score Dashboard'!$B$2) + 'Score Dashboard'!$B$2*_raw_predictions_!$M368*_coefficients_!G$12- _coefficients_!G$2)/INDEX(_coefficients_!G$7:G$9,MATCH('Score Dashboard'!$B$1,_coefficients_!$A$7:$A$9,0))</f>
        <v>-0.64447992445649094</v>
      </c>
      <c r="H368">
        <f>(_coefficients_!H$2 - _raw_predictions_!H368*(1-_raw_predictions_!$M368*'Score Dashboard'!$B$2) - _raw_predictions_!$M368*'Score Dashboard'!$B$2*_coefficients_!H$12)/INDEX(_coefficients_!H$7:H$9,MATCH('Score Dashboard'!$B$1,_coefficients_!$A$7:$A$9,0))</f>
        <v>0.79279996739976588</v>
      </c>
      <c r="I368">
        <f>(1-_raw_predictions_!$M368*'Score Dashboard'!$B$2) * _raw_predictions_!I368/_coefficients_!L$2 * (_raw_predictions_!J368-_coefficients_!I$2)/INDEX(_coefficients_!I$7:I$9,MATCH('Score Dashboard'!$B$1,_coefficients_!$A$7:$A$9,0))</f>
        <v>-4.612058842129696E-2</v>
      </c>
      <c r="J368">
        <f>(1-_raw_predictions_!$M368*'Score Dashboard'!$B$2) * _raw_predictions_!K368/_coefficients_!M$2 * (_raw_predictions_!L368-_coefficients_!J$2)/INDEX(_coefficients_!J$7:J$9,MATCH('Score Dashboard'!$B$1,_coefficients_!$A$7:$A$9,0))</f>
        <v>-1.7854063759785859E-2</v>
      </c>
      <c r="K368">
        <f t="shared" si="5"/>
        <v>-3.5221190844384171</v>
      </c>
    </row>
    <row r="369" spans="1:11">
      <c r="A369" t="str">
        <f>_raw_predictions_!A369</f>
        <v>James Bouknight</v>
      </c>
      <c r="B369">
        <f>(_raw_predictions_!B369*(1-_raw_predictions_!$M369*'Score Dashboard'!$B$2) + 'Score Dashboard'!$B$2*_raw_predictions_!$M369*_coefficients_!B$12- _coefficients_!B$2)/INDEX(_coefficients_!B$7:B$9,MATCH('Score Dashboard'!$B$1,_coefficients_!$A$7:$A$9,0))</f>
        <v>-0.87196318333196776</v>
      </c>
      <c r="C369">
        <f>(_raw_predictions_!C369*(1-_raw_predictions_!$M369*'Score Dashboard'!$B$2) + 'Score Dashboard'!$B$2*_raw_predictions_!$M369*_coefficients_!C$12- _coefficients_!C$2)/INDEX(_coefficients_!C$7:C$9,MATCH('Score Dashboard'!$B$1,_coefficients_!$A$7:$A$9,0))</f>
        <v>-0.85182100033462504</v>
      </c>
      <c r="D369">
        <f>(_raw_predictions_!D369*(1-_raw_predictions_!$M369*'Score Dashboard'!$B$2) + 'Score Dashboard'!$B$2*_raw_predictions_!$M369*_coefficients_!D$12- _coefficients_!D$2)/INDEX(_coefficients_!D$7:D$9,MATCH('Score Dashboard'!$B$1,_coefficients_!$A$7:$A$9,0))</f>
        <v>-0.67517383179550683</v>
      </c>
      <c r="E369">
        <f>(_raw_predictions_!E369*(1-_raw_predictions_!$M369*'Score Dashboard'!$B$2) + 'Score Dashboard'!$B$2*_raw_predictions_!$M369*_coefficients_!E$12- _coefficients_!E$2)/INDEX(_coefficients_!E$7:E$9,MATCH('Score Dashboard'!$B$1,_coefficients_!$A$7:$A$9,0))</f>
        <v>-0.54439471663013017</v>
      </c>
      <c r="F369">
        <f>(_raw_predictions_!F369*(1-_raw_predictions_!$M369*'Score Dashboard'!$B$2) + 'Score Dashboard'!$B$2*_raw_predictions_!$M369*_coefficients_!F$12- _coefficients_!F$2)/INDEX(_coefficients_!F$7:F$9,MATCH('Score Dashboard'!$B$1,_coefficients_!$A$7:$A$9,0))</f>
        <v>-0.55155726412422013</v>
      </c>
      <c r="G369">
        <f>(_raw_predictions_!G369*(1-_raw_predictions_!$M369*'Score Dashboard'!$B$2) + 'Score Dashboard'!$B$2*_raw_predictions_!$M369*_coefficients_!G$12- _coefficients_!G$2)/INDEX(_coefficients_!G$7:G$9,MATCH('Score Dashboard'!$B$1,_coefficients_!$A$7:$A$9,0))</f>
        <v>-0.3882620387518439</v>
      </c>
      <c r="H369">
        <f>(_coefficients_!H$2 - _raw_predictions_!H369*(1-_raw_predictions_!$M369*'Score Dashboard'!$B$2) - _raw_predictions_!$M369*'Score Dashboard'!$B$2*_coefficients_!H$12)/INDEX(_coefficients_!H$7:H$9,MATCH('Score Dashboard'!$B$1,_coefficients_!$A$7:$A$9,0))</f>
        <v>0.65061602506587057</v>
      </c>
      <c r="I369">
        <f>(1-_raw_predictions_!$M369*'Score Dashboard'!$B$2) * _raw_predictions_!I369/_coefficients_!L$2 * (_raw_predictions_!J369-_coefficients_!I$2)/INDEX(_coefficients_!I$7:I$9,MATCH('Score Dashboard'!$B$1,_coefficients_!$A$7:$A$9,0))</f>
        <v>2.4962790901716585E-3</v>
      </c>
      <c r="J369">
        <f>(1-_raw_predictions_!$M369*'Score Dashboard'!$B$2) * _raw_predictions_!K369/_coefficients_!M$2 * (_raw_predictions_!L369-_coefficients_!J$2)/INDEX(_coefficients_!J$7:J$9,MATCH('Score Dashboard'!$B$1,_coefficients_!$A$7:$A$9,0))</f>
        <v>-0.23911464389124371</v>
      </c>
      <c r="K369">
        <f t="shared" si="5"/>
        <v>-3.4691743747034951</v>
      </c>
    </row>
    <row r="370" spans="1:11">
      <c r="A370" t="str">
        <f>_raw_predictions_!A370</f>
        <v>Jamal Murray</v>
      </c>
      <c r="B370">
        <f>(_raw_predictions_!B370*(1-_raw_predictions_!$M370*'Score Dashboard'!$B$2) + 'Score Dashboard'!$B$2*_raw_predictions_!$M370*_coefficients_!B$12- _coefficients_!B$2)/INDEX(_coefficients_!B$7:B$9,MATCH('Score Dashboard'!$B$1,_coefficients_!$A$7:$A$9,0))</f>
        <v>0.38897071913846415</v>
      </c>
      <c r="C370">
        <f>(_raw_predictions_!C370*(1-_raw_predictions_!$M370*'Score Dashboard'!$B$2) + 'Score Dashboard'!$B$2*_raw_predictions_!$M370*_coefficients_!C$12- _coefficients_!C$2)/INDEX(_coefficients_!C$7:C$9,MATCH('Score Dashboard'!$B$1,_coefficients_!$A$7:$A$9,0))</f>
        <v>-0.41101942438052291</v>
      </c>
      <c r="D370">
        <f>(_raw_predictions_!D370*(1-_raw_predictions_!$M370*'Score Dashboard'!$B$2) + 'Score Dashboard'!$B$2*_raw_predictions_!$M370*_coefficients_!D$12- _coefficients_!D$2)/INDEX(_coefficients_!D$7:D$9,MATCH('Score Dashboard'!$B$1,_coefficients_!$A$7:$A$9,0))</f>
        <v>0.63641058911096215</v>
      </c>
      <c r="E370">
        <f>(_raw_predictions_!E370*(1-_raw_predictions_!$M370*'Score Dashboard'!$B$2) + 'Score Dashboard'!$B$2*_raw_predictions_!$M370*_coefficients_!E$12- _coefficients_!E$2)/INDEX(_coefficients_!E$7:E$9,MATCH('Score Dashboard'!$B$1,_coefficients_!$A$7:$A$9,0))</f>
        <v>0.13328450215440682</v>
      </c>
      <c r="F370">
        <f>(_raw_predictions_!F370*(1-_raw_predictions_!$M370*'Score Dashboard'!$B$2) + 'Score Dashboard'!$B$2*_raw_predictions_!$M370*_coefficients_!F$12- _coefficients_!F$2)/INDEX(_coefficients_!F$7:F$9,MATCH('Score Dashboard'!$B$1,_coefficients_!$A$7:$A$9,0))</f>
        <v>-0.40404897972396137</v>
      </c>
      <c r="G370">
        <f>(_raw_predictions_!G370*(1-_raw_predictions_!$M370*'Score Dashboard'!$B$2) + 'Score Dashboard'!$B$2*_raw_predictions_!$M370*_coefficients_!G$12- _coefficients_!G$2)/INDEX(_coefficients_!G$7:G$9,MATCH('Score Dashboard'!$B$1,_coefficients_!$A$7:$A$9,0))</f>
        <v>0.55541872751554111</v>
      </c>
      <c r="H370">
        <f>(_coefficients_!H$2 - _raw_predictions_!H370*(1-_raw_predictions_!$M370*'Score Dashboard'!$B$2) - _raw_predictions_!$M370*'Score Dashboard'!$B$2*_coefficients_!H$12)/INDEX(_coefficients_!H$7:H$9,MATCH('Score Dashboard'!$B$1,_coefficients_!$A$7:$A$9,0))</f>
        <v>-0.27542709461169829</v>
      </c>
      <c r="I370">
        <f>(1-_raw_predictions_!$M370*'Score Dashboard'!$B$2) * _raw_predictions_!I370/_coefficients_!L$2 * (_raw_predictions_!J370-_coefficients_!I$2)/INDEX(_coefficients_!I$7:I$9,MATCH('Score Dashboard'!$B$1,_coefficients_!$A$7:$A$9,0))</f>
        <v>0.20437802295079613</v>
      </c>
      <c r="J370">
        <f>(1-_raw_predictions_!$M370*'Score Dashboard'!$B$2) * _raw_predictions_!K370/_coefficients_!M$2 * (_raw_predictions_!L370-_coefficients_!J$2)/INDEX(_coefficients_!J$7:J$9,MATCH('Score Dashboard'!$B$1,_coefficients_!$A$7:$A$9,0))</f>
        <v>-0.30700642451124588</v>
      </c>
      <c r="K370">
        <f t="shared" si="5"/>
        <v>0.52096063764274181</v>
      </c>
    </row>
    <row r="371" spans="1:11">
      <c r="A371" t="str">
        <f>_raw_predictions_!A371</f>
        <v>Jamal Cain</v>
      </c>
      <c r="B371">
        <f>(_raw_predictions_!B371*(1-_raw_predictions_!$M371*'Score Dashboard'!$B$2) + 'Score Dashboard'!$B$2*_raw_predictions_!$M371*_coefficients_!B$12- _coefficients_!B$2)/INDEX(_coefficients_!B$7:B$9,MATCH('Score Dashboard'!$B$1,_coefficients_!$A$7:$A$9,0))</f>
        <v>-0.87727226687115234</v>
      </c>
      <c r="C371">
        <f>(_raw_predictions_!C371*(1-_raw_predictions_!$M371*'Score Dashboard'!$B$2) + 'Score Dashboard'!$B$2*_raw_predictions_!$M371*_coefficients_!C$12- _coefficients_!C$2)/INDEX(_coefficients_!C$7:C$9,MATCH('Score Dashboard'!$B$1,_coefficients_!$A$7:$A$9,0))</f>
        <v>-0.6671976350170149</v>
      </c>
      <c r="D371">
        <f>(_raw_predictions_!D371*(1-_raw_predictions_!$M371*'Score Dashboard'!$B$2) + 'Score Dashboard'!$B$2*_raw_predictions_!$M371*_coefficients_!D$12- _coefficients_!D$2)/INDEX(_coefficients_!D$7:D$9,MATCH('Score Dashboard'!$B$1,_coefficients_!$A$7:$A$9,0))</f>
        <v>-0.7219606271960195</v>
      </c>
      <c r="E371">
        <f>(_raw_predictions_!E371*(1-_raw_predictions_!$M371*'Score Dashboard'!$B$2) + 'Score Dashboard'!$B$2*_raw_predictions_!$M371*_coefficients_!E$12- _coefficients_!E$2)/INDEX(_coefficients_!E$7:E$9,MATCH('Score Dashboard'!$B$1,_coefficients_!$A$7:$A$9,0))</f>
        <v>-0.47635683398693668</v>
      </c>
      <c r="F371">
        <f>(_raw_predictions_!F371*(1-_raw_predictions_!$M371*'Score Dashboard'!$B$2) + 'Score Dashboard'!$B$2*_raw_predictions_!$M371*_coefficients_!F$12- _coefficients_!F$2)/INDEX(_coefficients_!F$7:F$9,MATCH('Score Dashboard'!$B$1,_coefficients_!$A$7:$A$9,0))</f>
        <v>-0.49013048730103448</v>
      </c>
      <c r="G371">
        <f>(_raw_predictions_!G371*(1-_raw_predictions_!$M371*'Score Dashboard'!$B$2) + 'Score Dashboard'!$B$2*_raw_predictions_!$M371*_coefficients_!G$12- _coefficients_!G$2)/INDEX(_coefficients_!G$7:G$9,MATCH('Score Dashboard'!$B$1,_coefficients_!$A$7:$A$9,0))</f>
        <v>-0.55589635743253829</v>
      </c>
      <c r="H371">
        <f>(_coefficients_!H$2 - _raw_predictions_!H371*(1-_raw_predictions_!$M371*'Score Dashboard'!$B$2) - _raw_predictions_!$M371*'Score Dashboard'!$B$2*_coefficients_!H$12)/INDEX(_coefficients_!H$7:H$9,MATCH('Score Dashboard'!$B$1,_coefficients_!$A$7:$A$9,0))</f>
        <v>0.78381127840737896</v>
      </c>
      <c r="I371">
        <f>(1-_raw_predictions_!$M371*'Score Dashboard'!$B$2) * _raw_predictions_!I371/_coefficients_!L$2 * (_raw_predictions_!J371-_coefficients_!I$2)/INDEX(_coefficients_!I$7:I$9,MATCH('Score Dashboard'!$B$1,_coefficients_!$A$7:$A$9,0))</f>
        <v>-6.8815631485721451E-2</v>
      </c>
      <c r="J371">
        <f>(1-_raw_predictions_!$M371*'Score Dashboard'!$B$2) * _raw_predictions_!K371/_coefficients_!M$2 * (_raw_predictions_!L371-_coefficients_!J$2)/INDEX(_coefficients_!J$7:J$9,MATCH('Score Dashboard'!$B$1,_coefficients_!$A$7:$A$9,0))</f>
        <v>-2.0798202336084581E-3</v>
      </c>
      <c r="K371">
        <f t="shared" si="5"/>
        <v>-3.0758983811166472</v>
      </c>
    </row>
    <row r="372" spans="1:11">
      <c r="A372" t="str">
        <f>_raw_predictions_!A372</f>
        <v>Jalen Williams</v>
      </c>
      <c r="B372">
        <f>(_raw_predictions_!B372*(1-_raw_predictions_!$M372*'Score Dashboard'!$B$2) + 'Score Dashboard'!$B$2*_raw_predictions_!$M372*_coefficients_!B$12- _coefficients_!B$2)/INDEX(_coefficients_!B$7:B$9,MATCH('Score Dashboard'!$B$1,_coefficients_!$A$7:$A$9,0))</f>
        <v>5.8789377389439172E-2</v>
      </c>
      <c r="C372">
        <f>(_raw_predictions_!C372*(1-_raw_predictions_!$M372*'Score Dashboard'!$B$2) + 'Score Dashboard'!$B$2*_raw_predictions_!$M372*_coefficients_!C$12- _coefficients_!C$2)/INDEX(_coefficients_!C$7:C$9,MATCH('Score Dashboard'!$B$1,_coefficients_!$A$7:$A$9,0))</f>
        <v>-0.14226967838688734</v>
      </c>
      <c r="D372">
        <f>(_raw_predictions_!D372*(1-_raw_predictions_!$M372*'Score Dashboard'!$B$2) + 'Score Dashboard'!$B$2*_raw_predictions_!$M372*_coefficients_!D$12- _coefficients_!D$2)/INDEX(_coefficients_!D$7:D$9,MATCH('Score Dashboard'!$B$1,_coefficients_!$A$7:$A$9,0))</f>
        <v>6.0882287249988148E-2</v>
      </c>
      <c r="E372">
        <f>(_raw_predictions_!E372*(1-_raw_predictions_!$M372*'Score Dashboard'!$B$2) + 'Score Dashboard'!$B$2*_raw_predictions_!$M372*_coefficients_!E$12- _coefficients_!E$2)/INDEX(_coefficients_!E$7:E$9,MATCH('Score Dashboard'!$B$1,_coefficients_!$A$7:$A$9,0))</f>
        <v>0.47373781541978155</v>
      </c>
      <c r="F372">
        <f>(_raw_predictions_!F372*(1-_raw_predictions_!$M372*'Score Dashboard'!$B$2) + 'Score Dashboard'!$B$2*_raw_predictions_!$M372*_coefficients_!F$12- _coefficients_!F$2)/INDEX(_coefficients_!F$7:F$9,MATCH('Score Dashboard'!$B$1,_coefficients_!$A$7:$A$9,0))</f>
        <v>-0.10810663473275382</v>
      </c>
      <c r="G372">
        <f>(_raw_predictions_!G372*(1-_raw_predictions_!$M372*'Score Dashboard'!$B$2) + 'Score Dashboard'!$B$2*_raw_predictions_!$M372*_coefficients_!G$12- _coefficients_!G$2)/INDEX(_coefficients_!G$7:G$9,MATCH('Score Dashboard'!$B$1,_coefficients_!$A$7:$A$9,0))</f>
        <v>-0.26235666232522198</v>
      </c>
      <c r="H372">
        <f>(_coefficients_!H$2 - _raw_predictions_!H372*(1-_raw_predictions_!$M372*'Score Dashboard'!$B$2) - _raw_predictions_!$M372*'Score Dashboard'!$B$2*_coefficients_!H$12)/INDEX(_coefficients_!H$7:H$9,MATCH('Score Dashboard'!$B$1,_coefficients_!$A$7:$A$9,0))</f>
        <v>-8.5555353786808647E-2</v>
      </c>
      <c r="I372">
        <f>(1-_raw_predictions_!$M372*'Score Dashboard'!$B$2) * _raw_predictions_!I372/_coefficients_!L$2 * (_raw_predictions_!J372-_coefficients_!I$2)/INDEX(_coefficients_!I$7:I$9,MATCH('Score Dashboard'!$B$1,_coefficients_!$A$7:$A$9,0))</f>
        <v>1.0127567806350331E-2</v>
      </c>
      <c r="J372">
        <f>(1-_raw_predictions_!$M372*'Score Dashboard'!$B$2) * _raw_predictions_!K372/_coefficients_!M$2 * (_raw_predictions_!L372-_coefficients_!J$2)/INDEX(_coefficients_!J$7:J$9,MATCH('Score Dashboard'!$B$1,_coefficients_!$A$7:$A$9,0))</f>
        <v>1.8465728574438411E-2</v>
      </c>
      <c r="K372">
        <f t="shared" si="5"/>
        <v>2.3714447208325818E-2</v>
      </c>
    </row>
    <row r="373" spans="1:11">
      <c r="A373" t="str">
        <f>_raw_predictions_!A373</f>
        <v>Jalen Suggs</v>
      </c>
      <c r="B373">
        <f>(_raw_predictions_!B373*(1-_raw_predictions_!$M373*'Score Dashboard'!$B$2) + 'Score Dashboard'!$B$2*_raw_predictions_!$M373*_coefficients_!B$12- _coefficients_!B$2)/INDEX(_coefficients_!B$7:B$9,MATCH('Score Dashboard'!$B$1,_coefficients_!$A$7:$A$9,0))</f>
        <v>-0.50134308908390945</v>
      </c>
      <c r="C373">
        <f>(_raw_predictions_!C373*(1-_raw_predictions_!$M373*'Score Dashboard'!$B$2) + 'Score Dashboard'!$B$2*_raw_predictions_!$M373*_coefficients_!C$12- _coefficients_!C$2)/INDEX(_coefficients_!C$7:C$9,MATCH('Score Dashboard'!$B$1,_coefficients_!$A$7:$A$9,0))</f>
        <v>-0.61940463613447727</v>
      </c>
      <c r="D373">
        <f>(_raw_predictions_!D373*(1-_raw_predictions_!$M373*'Score Dashboard'!$B$2) + 'Score Dashboard'!$B$2*_raw_predictions_!$M373*_coefficients_!D$12- _coefficients_!D$2)/INDEX(_coefficients_!D$7:D$9,MATCH('Score Dashboard'!$B$1,_coefficients_!$A$7:$A$9,0))</f>
        <v>-0.11438330611141685</v>
      </c>
      <c r="E373">
        <f>(_raw_predictions_!E373*(1-_raw_predictions_!$M373*'Score Dashboard'!$B$2) + 'Score Dashboard'!$B$2*_raw_predictions_!$M373*_coefficients_!E$12- _coefficients_!E$2)/INDEX(_coefficients_!E$7:E$9,MATCH('Score Dashboard'!$B$1,_coefficients_!$A$7:$A$9,0))</f>
        <v>0.28981039190960434</v>
      </c>
      <c r="F373">
        <f>(_raw_predictions_!F373*(1-_raw_predictions_!$M373*'Score Dashboard'!$B$2) + 'Score Dashboard'!$B$2*_raw_predictions_!$M373*_coefficients_!F$12- _coefficients_!F$2)/INDEX(_coefficients_!F$7:F$9,MATCH('Score Dashboard'!$B$1,_coefficients_!$A$7:$A$9,0))</f>
        <v>-0.24401970127952841</v>
      </c>
      <c r="G373">
        <f>(_raw_predictions_!G373*(1-_raw_predictions_!$M373*'Score Dashboard'!$B$2) + 'Score Dashboard'!$B$2*_raw_predictions_!$M373*_coefficients_!G$12- _coefficients_!G$2)/INDEX(_coefficients_!G$7:G$9,MATCH('Score Dashboard'!$B$1,_coefficients_!$A$7:$A$9,0))</f>
        <v>-0.26718899230514753</v>
      </c>
      <c r="H373">
        <f>(_coefficients_!H$2 - _raw_predictions_!H373*(1-_raw_predictions_!$M373*'Score Dashboard'!$B$2) - _raw_predictions_!$M373*'Score Dashboard'!$B$2*_coefficients_!H$12)/INDEX(_coefficients_!H$7:H$9,MATCH('Score Dashboard'!$B$1,_coefficients_!$A$7:$A$9,0))</f>
        <v>1.476582401041838E-2</v>
      </c>
      <c r="I373">
        <f>(1-_raw_predictions_!$M373*'Score Dashboard'!$B$2) * _raw_predictions_!I373/_coefficients_!L$2 * (_raw_predictions_!J373-_coefficients_!I$2)/INDEX(_coefficients_!I$7:I$9,MATCH('Score Dashboard'!$B$1,_coefficients_!$A$7:$A$9,0))</f>
        <v>-0.18539058883642859</v>
      </c>
      <c r="J373">
        <f>(1-_raw_predictions_!$M373*'Score Dashboard'!$B$2) * _raw_predictions_!K373/_coefficients_!M$2 * (_raw_predictions_!L373-_coefficients_!J$2)/INDEX(_coefficients_!J$7:J$9,MATCH('Score Dashboard'!$B$1,_coefficients_!$A$7:$A$9,0))</f>
        <v>-0.3468123321316921</v>
      </c>
      <c r="K373">
        <f t="shared" si="5"/>
        <v>-1.9739664299625774</v>
      </c>
    </row>
    <row r="374" spans="1:11">
      <c r="A374" t="str">
        <f>_raw_predictions_!A374</f>
        <v>Jalen Smith</v>
      </c>
      <c r="B374">
        <f>(_raw_predictions_!B374*(1-_raw_predictions_!$M374*'Score Dashboard'!$B$2) + 'Score Dashboard'!$B$2*_raw_predictions_!$M374*_coefficients_!B$12- _coefficients_!B$2)/INDEX(_coefficients_!B$7:B$9,MATCH('Score Dashboard'!$B$1,_coefficients_!$A$7:$A$9,0))</f>
        <v>-0.59559668733058868</v>
      </c>
      <c r="C374">
        <f>(_raw_predictions_!C374*(1-_raw_predictions_!$M374*'Score Dashboard'!$B$2) + 'Score Dashboard'!$B$2*_raw_predictions_!$M374*_coefficients_!C$12- _coefficients_!C$2)/INDEX(_coefficients_!C$7:C$9,MATCH('Score Dashboard'!$B$1,_coefficients_!$A$7:$A$9,0))</f>
        <v>-0.10038803995821202</v>
      </c>
      <c r="D374">
        <f>(_raw_predictions_!D374*(1-_raw_predictions_!$M374*'Score Dashboard'!$B$2) + 'Score Dashboard'!$B$2*_raw_predictions_!$M374*_coefficients_!D$12- _coefficients_!D$2)/INDEX(_coefficients_!D$7:D$9,MATCH('Score Dashboard'!$B$1,_coefficients_!$A$7:$A$9,0))</f>
        <v>-0.82285999526546194</v>
      </c>
      <c r="E374">
        <f>(_raw_predictions_!E374*(1-_raw_predictions_!$M374*'Score Dashboard'!$B$2) + 'Score Dashboard'!$B$2*_raw_predictions_!$M374*_coefficients_!E$12- _coefficients_!E$2)/INDEX(_coefficients_!E$7:E$9,MATCH('Score Dashboard'!$B$1,_coefficients_!$A$7:$A$9,0))</f>
        <v>-0.65043056758162943</v>
      </c>
      <c r="F374">
        <f>(_raw_predictions_!F374*(1-_raw_predictions_!$M374*'Score Dashboard'!$B$2) + 'Score Dashboard'!$B$2*_raw_predictions_!$M374*_coefficients_!F$12- _coefficients_!F$2)/INDEX(_coefficients_!F$7:F$9,MATCH('Score Dashboard'!$B$1,_coefficients_!$A$7:$A$9,0))</f>
        <v>0.12807943371164121</v>
      </c>
      <c r="G374">
        <f>(_raw_predictions_!G374*(1-_raw_predictions_!$M374*'Score Dashboard'!$B$2) + 'Score Dashboard'!$B$2*_raw_predictions_!$M374*_coefficients_!G$12- _coefficients_!G$2)/INDEX(_coefficients_!G$7:G$9,MATCH('Score Dashboard'!$B$1,_coefficients_!$A$7:$A$9,0))</f>
        <v>-0.37386852406748172</v>
      </c>
      <c r="H374">
        <f>(_coefficients_!H$2 - _raw_predictions_!H374*(1-_raw_predictions_!$M374*'Score Dashboard'!$B$2) - _raw_predictions_!$M374*'Score Dashboard'!$B$2*_coefficients_!H$12)/INDEX(_coefficients_!H$7:H$9,MATCH('Score Dashboard'!$B$1,_coefficients_!$A$7:$A$9,0))</f>
        <v>0.56433730710253416</v>
      </c>
      <c r="I374">
        <f>(1-_raw_predictions_!$M374*'Score Dashboard'!$B$2) * _raw_predictions_!I374/_coefficients_!L$2 * (_raw_predictions_!J374-_coefficients_!I$2)/INDEX(_coefficients_!I$7:I$9,MATCH('Score Dashboard'!$B$1,_coefficients_!$A$7:$A$9,0))</f>
        <v>-0.11628510363891571</v>
      </c>
      <c r="J374">
        <f>(1-_raw_predictions_!$M374*'Score Dashboard'!$B$2) * _raw_predictions_!K374/_coefficients_!M$2 * (_raw_predictions_!L374-_coefficients_!J$2)/INDEX(_coefficients_!J$7:J$9,MATCH('Score Dashboard'!$B$1,_coefficients_!$A$7:$A$9,0))</f>
        <v>-5.6681593899701878E-2</v>
      </c>
      <c r="K374">
        <f t="shared" si="5"/>
        <v>-2.023693770927816</v>
      </c>
    </row>
    <row r="375" spans="1:11">
      <c r="A375" t="str">
        <f>_raw_predictions_!A375</f>
        <v>Jalen McDaniels</v>
      </c>
      <c r="B375">
        <f>(_raw_predictions_!B375*(1-_raw_predictions_!$M375*'Score Dashboard'!$B$2) + 'Score Dashboard'!$B$2*_raw_predictions_!$M375*_coefficients_!B$12- _coefficients_!B$2)/INDEX(_coefficients_!B$7:B$9,MATCH('Score Dashboard'!$B$1,_coefficients_!$A$7:$A$9,0))</f>
        <v>-0.50691959775860074</v>
      </c>
      <c r="C375">
        <f>(_raw_predictions_!C375*(1-_raw_predictions_!$M375*'Score Dashboard'!$B$2) + 'Score Dashboard'!$B$2*_raw_predictions_!$M375*_coefficients_!C$12- _coefficients_!C$2)/INDEX(_coefficients_!C$7:C$9,MATCH('Score Dashboard'!$B$1,_coefficients_!$A$7:$A$9,0))</f>
        <v>-0.31986961283873788</v>
      </c>
      <c r="D375">
        <f>(_raw_predictions_!D375*(1-_raw_predictions_!$M375*'Score Dashboard'!$B$2) + 'Score Dashboard'!$B$2*_raw_predictions_!$M375*_coefficients_!D$12- _coefficients_!D$2)/INDEX(_coefficients_!D$7:D$9,MATCH('Score Dashboard'!$B$1,_coefficients_!$A$7:$A$9,0))</f>
        <v>-0.60905384230783566</v>
      </c>
      <c r="E375">
        <f>(_raw_predictions_!E375*(1-_raw_predictions_!$M375*'Score Dashboard'!$B$2) + 'Score Dashboard'!$B$2*_raw_predictions_!$M375*_coefficients_!E$12- _coefficients_!E$2)/INDEX(_coefficients_!E$7:E$9,MATCH('Score Dashboard'!$B$1,_coefficients_!$A$7:$A$9,0))</f>
        <v>4.8967624159034009E-2</v>
      </c>
      <c r="F375">
        <f>(_raw_predictions_!F375*(1-_raw_predictions_!$M375*'Score Dashboard'!$B$2) + 'Score Dashboard'!$B$2*_raw_predictions_!$M375*_coefficients_!F$12- _coefficients_!F$2)/INDEX(_coefficients_!F$7:F$9,MATCH('Score Dashboard'!$B$1,_coefficients_!$A$7:$A$9,0))</f>
        <v>-0.18351348515238891</v>
      </c>
      <c r="G375">
        <f>(_raw_predictions_!G375*(1-_raw_predictions_!$M375*'Score Dashboard'!$B$2) + 'Score Dashboard'!$B$2*_raw_predictions_!$M375*_coefficients_!G$12- _coefficients_!G$2)/INDEX(_coefficients_!G$7:G$9,MATCH('Score Dashboard'!$B$1,_coefficients_!$A$7:$A$9,0))</f>
        <v>-0.28943447759116192</v>
      </c>
      <c r="H375">
        <f>(_coefficients_!H$2 - _raw_predictions_!H375*(1-_raw_predictions_!$M375*'Score Dashboard'!$B$2) - _raw_predictions_!$M375*'Score Dashboard'!$B$2*_coefficients_!H$12)/INDEX(_coefficients_!H$7:H$9,MATCH('Score Dashboard'!$B$1,_coefficients_!$A$7:$A$9,0))</f>
        <v>0.40583002160080733</v>
      </c>
      <c r="I375">
        <f>(1-_raw_predictions_!$M375*'Score Dashboard'!$B$2) * _raw_predictions_!I375/_coefficients_!L$2 * (_raw_predictions_!J375-_coefficients_!I$2)/INDEX(_coefficients_!I$7:I$9,MATCH('Score Dashboard'!$B$1,_coefficients_!$A$7:$A$9,0))</f>
        <v>8.5682592713988565E-3</v>
      </c>
      <c r="J375">
        <f>(1-_raw_predictions_!$M375*'Score Dashboard'!$B$2) * _raw_predictions_!K375/_coefficients_!M$2 * (_raw_predictions_!L375-_coefficients_!J$2)/INDEX(_coefficients_!J$7:J$9,MATCH('Score Dashboard'!$B$1,_coefficients_!$A$7:$A$9,0))</f>
        <v>-0.18346482577984149</v>
      </c>
      <c r="K375">
        <f t="shared" si="5"/>
        <v>-1.6288899363973264</v>
      </c>
    </row>
    <row r="376" spans="1:11">
      <c r="A376" t="str">
        <f>_raw_predictions_!A376</f>
        <v>Jalen Johnson</v>
      </c>
      <c r="B376">
        <f>(_raw_predictions_!B376*(1-_raw_predictions_!$M376*'Score Dashboard'!$B$2) + 'Score Dashboard'!$B$2*_raw_predictions_!$M376*_coefficients_!B$12- _coefficients_!B$2)/INDEX(_coefficients_!B$7:B$9,MATCH('Score Dashboard'!$B$1,_coefficients_!$A$7:$A$9,0))</f>
        <v>-0.78518744037631993</v>
      </c>
      <c r="C376">
        <f>(_raw_predictions_!C376*(1-_raw_predictions_!$M376*'Score Dashboard'!$B$2) + 'Score Dashboard'!$B$2*_raw_predictions_!$M376*_coefficients_!C$12- _coefficients_!C$2)/INDEX(_coefficients_!C$7:C$9,MATCH('Score Dashboard'!$B$1,_coefficients_!$A$7:$A$9,0))</f>
        <v>-0.34635557793217925</v>
      </c>
      <c r="D376">
        <f>(_raw_predictions_!D376*(1-_raw_predictions_!$M376*'Score Dashboard'!$B$2) + 'Score Dashboard'!$B$2*_raw_predictions_!$M376*_coefficients_!D$12- _coefficients_!D$2)/INDEX(_coefficients_!D$7:D$9,MATCH('Score Dashboard'!$B$1,_coefficients_!$A$7:$A$9,0))</f>
        <v>-0.67953663474958204</v>
      </c>
      <c r="E376">
        <f>(_raw_predictions_!E376*(1-_raw_predictions_!$M376*'Score Dashboard'!$B$2) + 'Score Dashboard'!$B$2*_raw_predictions_!$M376*_coefficients_!E$12- _coefficients_!E$2)/INDEX(_coefficients_!E$7:E$9,MATCH('Score Dashboard'!$B$1,_coefficients_!$A$7:$A$9,0))</f>
        <v>-0.30991524330280584</v>
      </c>
      <c r="F376">
        <f>(_raw_predictions_!F376*(1-_raw_predictions_!$M376*'Score Dashboard'!$B$2) + 'Score Dashboard'!$B$2*_raw_predictions_!$M376*_coefficients_!F$12- _coefficients_!F$2)/INDEX(_coefficients_!F$7:F$9,MATCH('Score Dashboard'!$B$1,_coefficients_!$A$7:$A$9,0))</f>
        <v>-0.17900682448319688</v>
      </c>
      <c r="G376">
        <f>(_raw_predictions_!G376*(1-_raw_predictions_!$M376*'Score Dashboard'!$B$2) + 'Score Dashboard'!$B$2*_raw_predictions_!$M376*_coefficients_!G$12- _coefficients_!G$2)/INDEX(_coefficients_!G$7:G$9,MATCH('Score Dashboard'!$B$1,_coefficients_!$A$7:$A$9,0))</f>
        <v>-0.49019014803202998</v>
      </c>
      <c r="H376">
        <f>(_coefficients_!H$2 - _raw_predictions_!H376*(1-_raw_predictions_!$M376*'Score Dashboard'!$B$2) - _raw_predictions_!$M376*'Score Dashboard'!$B$2*_coefficients_!H$12)/INDEX(_coefficients_!H$7:H$9,MATCH('Score Dashboard'!$B$1,_coefficients_!$A$7:$A$9,0))</f>
        <v>0.69175321640276866</v>
      </c>
      <c r="I376">
        <f>(1-_raw_predictions_!$M376*'Score Dashboard'!$B$2) * _raw_predictions_!I376/_coefficients_!L$2 * (_raw_predictions_!J376-_coefficients_!I$2)/INDEX(_coefficients_!I$7:I$9,MATCH('Score Dashboard'!$B$1,_coefficients_!$A$7:$A$9,0))</f>
        <v>-0.16595622821598133</v>
      </c>
      <c r="J376">
        <f>(1-_raw_predictions_!$M376*'Score Dashboard'!$B$2) * _raw_predictions_!K376/_coefficients_!M$2 * (_raw_predictions_!L376-_coefficients_!J$2)/INDEX(_coefficients_!J$7:J$9,MATCH('Score Dashboard'!$B$1,_coefficients_!$A$7:$A$9,0))</f>
        <v>1.8578854511907671E-2</v>
      </c>
      <c r="K376">
        <f t="shared" si="5"/>
        <v>-2.2458160261774189</v>
      </c>
    </row>
    <row r="377" spans="1:11">
      <c r="A377" t="str">
        <f>_raw_predictions_!A377</f>
        <v>Jalen Green</v>
      </c>
      <c r="B377">
        <f>(_raw_predictions_!B377*(1-_raw_predictions_!$M377*'Score Dashboard'!$B$2) + 'Score Dashboard'!$B$2*_raw_predictions_!$M377*_coefficients_!B$12- _coefficients_!B$2)/INDEX(_coefficients_!B$7:B$9,MATCH('Score Dashboard'!$B$1,_coefficients_!$A$7:$A$9,0))</f>
        <v>0.77848430613438457</v>
      </c>
      <c r="C377">
        <f>(_raw_predictions_!C377*(1-_raw_predictions_!$M377*'Score Dashboard'!$B$2) + 'Score Dashboard'!$B$2*_raw_predictions_!$M377*_coefficients_!C$12- _coefficients_!C$2)/INDEX(_coefficients_!C$7:C$9,MATCH('Score Dashboard'!$B$1,_coefficients_!$A$7:$A$9,0))</f>
        <v>-0.37687560291171129</v>
      </c>
      <c r="D377">
        <f>(_raw_predictions_!D377*(1-_raw_predictions_!$M377*'Score Dashboard'!$B$2) + 'Score Dashboard'!$B$2*_raw_predictions_!$M377*_coefficients_!D$12- _coefficients_!D$2)/INDEX(_coefficients_!D$7:D$9,MATCH('Score Dashboard'!$B$1,_coefficients_!$A$7:$A$9,0))</f>
        <v>0.23819906816896524</v>
      </c>
      <c r="E377">
        <f>(_raw_predictions_!E377*(1-_raw_predictions_!$M377*'Score Dashboard'!$B$2) + 'Score Dashboard'!$B$2*_raw_predictions_!$M377*_coefficients_!E$12- _coefficients_!E$2)/INDEX(_coefficients_!E$7:E$9,MATCH('Score Dashboard'!$B$1,_coefficients_!$A$7:$A$9,0))</f>
        <v>-6.9894514960397905E-2</v>
      </c>
      <c r="F377">
        <f>(_raw_predictions_!F377*(1-_raw_predictions_!$M377*'Score Dashboard'!$B$2) + 'Score Dashboard'!$B$2*_raw_predictions_!$M377*_coefficients_!F$12- _coefficients_!F$2)/INDEX(_coefficients_!F$7:F$9,MATCH('Score Dashboard'!$B$1,_coefficients_!$A$7:$A$9,0))</f>
        <v>-0.41985267425761491</v>
      </c>
      <c r="G377">
        <f>(_raw_predictions_!G377*(1-_raw_predictions_!$M377*'Score Dashboard'!$B$2) + 'Score Dashboard'!$B$2*_raw_predictions_!$M377*_coefficients_!G$12- _coefficients_!G$2)/INDEX(_coefficients_!G$7:G$9,MATCH('Score Dashboard'!$B$1,_coefficients_!$A$7:$A$9,0))</f>
        <v>0.68776883059773175</v>
      </c>
      <c r="H377">
        <f>(_coefficients_!H$2 - _raw_predictions_!H377*(1-_raw_predictions_!$M377*'Score Dashboard'!$B$2) - _raw_predictions_!$M377*'Score Dashboard'!$B$2*_coefficients_!H$12)/INDEX(_coefficients_!H$7:H$9,MATCH('Score Dashboard'!$B$1,_coefficients_!$A$7:$A$9,0))</f>
        <v>-0.65254924633742528</v>
      </c>
      <c r="I377">
        <f>(1-_raw_predictions_!$M377*'Score Dashboard'!$B$2) * _raw_predictions_!I377/_coefficients_!L$2 * (_raw_predictions_!J377-_coefficients_!I$2)/INDEX(_coefficients_!I$7:I$9,MATCH('Score Dashboard'!$B$1,_coefficients_!$A$7:$A$9,0))</f>
        <v>0.16942820723020621</v>
      </c>
      <c r="J377">
        <f>(1-_raw_predictions_!$M377*'Score Dashboard'!$B$2) * _raw_predictions_!K377/_coefficients_!M$2 * (_raw_predictions_!L377-_coefficients_!J$2)/INDEX(_coefficients_!J$7:J$9,MATCH('Score Dashboard'!$B$1,_coefficients_!$A$7:$A$9,0))</f>
        <v>-0.68675859387952043</v>
      </c>
      <c r="K377">
        <f t="shared" si="5"/>
        <v>-0.332050220215382</v>
      </c>
    </row>
    <row r="378" spans="1:11">
      <c r="A378" t="str">
        <f>_raw_predictions_!A378</f>
        <v>Jalen Duren</v>
      </c>
      <c r="B378">
        <f>(_raw_predictions_!B378*(1-_raw_predictions_!$M378*'Score Dashboard'!$B$2) + 'Score Dashboard'!$B$2*_raw_predictions_!$M378*_coefficients_!B$12- _coefficients_!B$2)/INDEX(_coefficients_!B$7:B$9,MATCH('Score Dashboard'!$B$1,_coefficients_!$A$7:$A$9,0))</f>
        <v>-0.44778905030927973</v>
      </c>
      <c r="C378">
        <f>(_raw_predictions_!C378*(1-_raw_predictions_!$M378*'Score Dashboard'!$B$2) + 'Score Dashboard'!$B$2*_raw_predictions_!$M378*_coefficients_!C$12- _coefficients_!C$2)/INDEX(_coefficients_!C$7:C$9,MATCH('Score Dashboard'!$B$1,_coefficients_!$A$7:$A$9,0))</f>
        <v>1.1920924117221274</v>
      </c>
      <c r="D378">
        <f>(_raw_predictions_!D378*(1-_raw_predictions_!$M378*'Score Dashboard'!$B$2) + 'Score Dashboard'!$B$2*_raw_predictions_!$M378*_coefficients_!D$12- _coefficients_!D$2)/INDEX(_coefficients_!D$7:D$9,MATCH('Score Dashboard'!$B$1,_coefficients_!$A$7:$A$9,0))</f>
        <v>-0.70852271822287849</v>
      </c>
      <c r="E378">
        <f>(_raw_predictions_!E378*(1-_raw_predictions_!$M378*'Score Dashboard'!$B$2) + 'Score Dashboard'!$B$2*_raw_predictions_!$M378*_coefficients_!E$12- _coefficients_!E$2)/INDEX(_coefficients_!E$7:E$9,MATCH('Score Dashboard'!$B$1,_coefficients_!$A$7:$A$9,0))</f>
        <v>-0.24279792482875356</v>
      </c>
      <c r="F378">
        <f>(_raw_predictions_!F378*(1-_raw_predictions_!$M378*'Score Dashboard'!$B$2) + 'Score Dashboard'!$B$2*_raw_predictions_!$M378*_coefficients_!F$12- _coefficients_!F$2)/INDEX(_coefficients_!F$7:F$9,MATCH('Score Dashboard'!$B$1,_coefficients_!$A$7:$A$9,0))</f>
        <v>0.50642259448174787</v>
      </c>
      <c r="G378">
        <f>(_raw_predictions_!G378*(1-_raw_predictions_!$M378*'Score Dashboard'!$B$2) + 'Score Dashboard'!$B$2*_raw_predictions_!$M378*_coefficients_!G$12- _coefficients_!G$2)/INDEX(_coefficients_!G$7:G$9,MATCH('Score Dashboard'!$B$1,_coefficients_!$A$7:$A$9,0))</f>
        <v>-0.94828998283777144</v>
      </c>
      <c r="H378">
        <f>(_coefficients_!H$2 - _raw_predictions_!H378*(1-_raw_predictions_!$M378*'Score Dashboard'!$B$2) - _raw_predictions_!$M378*'Score Dashboard'!$B$2*_coefficients_!H$12)/INDEX(_coefficients_!H$7:H$9,MATCH('Score Dashboard'!$B$1,_coefficients_!$A$7:$A$9,0))</f>
        <v>0.19081936988465095</v>
      </c>
      <c r="I378">
        <f>(1-_raw_predictions_!$M378*'Score Dashboard'!$B$2) * _raw_predictions_!I378/_coefficients_!L$2 * (_raw_predictions_!J378-_coefficients_!I$2)/INDEX(_coefficients_!I$7:I$9,MATCH('Score Dashboard'!$B$1,_coefficients_!$A$7:$A$9,0))</f>
        <v>-0.71668541524043416</v>
      </c>
      <c r="J378">
        <f>(1-_raw_predictions_!$M378*'Score Dashboard'!$B$2) * _raw_predictions_!K378/_coefficients_!M$2 * (_raw_predictions_!L378-_coefficients_!J$2)/INDEX(_coefficients_!J$7:J$9,MATCH('Score Dashboard'!$B$1,_coefficients_!$A$7:$A$9,0))</f>
        <v>0.62671453400139943</v>
      </c>
      <c r="K378">
        <f t="shared" si="5"/>
        <v>-0.54803618134919174</v>
      </c>
    </row>
    <row r="379" spans="1:11">
      <c r="A379" t="str">
        <f>_raw_predictions_!A379</f>
        <v>Jalen Brunson</v>
      </c>
      <c r="B379">
        <f>(_raw_predictions_!B379*(1-_raw_predictions_!$M379*'Score Dashboard'!$B$2) + 'Score Dashboard'!$B$2*_raw_predictions_!$M379*_coefficients_!B$12- _coefficients_!B$2)/INDEX(_coefficients_!B$7:B$9,MATCH('Score Dashboard'!$B$1,_coefficients_!$A$7:$A$9,0))</f>
        <v>0.59322798810355037</v>
      </c>
      <c r="C379">
        <f>(_raw_predictions_!C379*(1-_raw_predictions_!$M379*'Score Dashboard'!$B$2) + 'Score Dashboard'!$B$2*_raw_predictions_!$M379*_coefficients_!C$12- _coefficients_!C$2)/INDEX(_coefficients_!C$7:C$9,MATCH('Score Dashboard'!$B$1,_coefficients_!$A$7:$A$9,0))</f>
        <v>-0.51443051655828664</v>
      </c>
      <c r="D379">
        <f>(_raw_predictions_!D379*(1-_raw_predictions_!$M379*'Score Dashboard'!$B$2) + 'Score Dashboard'!$B$2*_raw_predictions_!$M379*_coefficients_!D$12- _coefficients_!D$2)/INDEX(_coefficients_!D$7:D$9,MATCH('Score Dashboard'!$B$1,_coefficients_!$A$7:$A$9,0))</f>
        <v>0.85799249922790788</v>
      </c>
      <c r="E379">
        <f>(_raw_predictions_!E379*(1-_raw_predictions_!$M379*'Score Dashboard'!$B$2) + 'Score Dashboard'!$B$2*_raw_predictions_!$M379*_coefficients_!E$12- _coefficients_!E$2)/INDEX(_coefficients_!E$7:E$9,MATCH('Score Dashboard'!$B$1,_coefficients_!$A$7:$A$9,0))</f>
        <v>-7.8531235603287355E-2</v>
      </c>
      <c r="F379">
        <f>(_raw_predictions_!F379*(1-_raw_predictions_!$M379*'Score Dashboard'!$B$2) + 'Score Dashboard'!$B$2*_raw_predictions_!$M379*_coefficients_!F$12- _coefficients_!F$2)/INDEX(_coefficients_!F$7:F$9,MATCH('Score Dashboard'!$B$1,_coefficients_!$A$7:$A$9,0))</f>
        <v>-0.53363630959480346</v>
      </c>
      <c r="G379">
        <f>(_raw_predictions_!G379*(1-_raw_predictions_!$M379*'Score Dashboard'!$B$2) + 'Score Dashboard'!$B$2*_raw_predictions_!$M379*_coefficients_!G$12- _coefficients_!G$2)/INDEX(_coefficients_!G$7:G$9,MATCH('Score Dashboard'!$B$1,_coefficients_!$A$7:$A$9,0))</f>
        <v>0.20062624704690607</v>
      </c>
      <c r="H379">
        <f>(_coefficients_!H$2 - _raw_predictions_!H379*(1-_raw_predictions_!$M379*'Score Dashboard'!$B$2) - _raw_predictions_!$M379*'Score Dashboard'!$B$2*_coefficients_!H$12)/INDEX(_coefficients_!H$7:H$9,MATCH('Score Dashboard'!$B$1,_coefficients_!$A$7:$A$9,0))</f>
        <v>-0.23173352856538404</v>
      </c>
      <c r="I379">
        <f>(1-_raw_predictions_!$M379*'Score Dashboard'!$B$2) * _raw_predictions_!I379/_coefficients_!L$2 * (_raw_predictions_!J379-_coefficients_!I$2)/INDEX(_coefficients_!I$7:I$9,MATCH('Score Dashboard'!$B$1,_coefficients_!$A$7:$A$9,0))</f>
        <v>0.25527309665622783</v>
      </c>
      <c r="J379">
        <f>(1-_raw_predictions_!$M379*'Score Dashboard'!$B$2) * _raw_predictions_!K379/_coefficients_!M$2 * (_raw_predictions_!L379-_coefficients_!J$2)/INDEX(_coefficients_!J$7:J$9,MATCH('Score Dashboard'!$B$1,_coefficients_!$A$7:$A$9,0))</f>
        <v>-7.7880921641639775E-2</v>
      </c>
      <c r="K379">
        <f t="shared" si="5"/>
        <v>0.47090731907119093</v>
      </c>
    </row>
    <row r="380" spans="1:11">
      <c r="A380" t="str">
        <f>_raw_predictions_!A380</f>
        <v>Jakob Poeltl</v>
      </c>
      <c r="B380">
        <f>(_raw_predictions_!B380*(1-_raw_predictions_!$M380*'Score Dashboard'!$B$2) + 'Score Dashboard'!$B$2*_raw_predictions_!$M380*_coefficients_!B$12- _coefficients_!B$2)/INDEX(_coefficients_!B$7:B$9,MATCH('Score Dashboard'!$B$1,_coefficients_!$A$7:$A$9,0))</f>
        <v>-0.42440199441782567</v>
      </c>
      <c r="C380">
        <f>(_raw_predictions_!C380*(1-_raw_predictions_!$M380*'Score Dashboard'!$B$2) + 'Score Dashboard'!$B$2*_raw_predictions_!$M380*_coefficients_!C$12- _coefficients_!C$2)/INDEX(_coefficients_!C$7:C$9,MATCH('Score Dashboard'!$B$1,_coefficients_!$A$7:$A$9,0))</f>
        <v>0.7844442124996428</v>
      </c>
      <c r="D380">
        <f>(_raw_predictions_!D380*(1-_raw_predictions_!$M380*'Score Dashboard'!$B$2) + 'Score Dashboard'!$B$2*_raw_predictions_!$M380*_coefficients_!D$12- _coefficients_!D$2)/INDEX(_coefficients_!D$7:D$9,MATCH('Score Dashboard'!$B$1,_coefficients_!$A$7:$A$9,0))</f>
        <v>-0.25812533954074512</v>
      </c>
      <c r="E380">
        <f>(_raw_predictions_!E380*(1-_raw_predictions_!$M380*'Score Dashboard'!$B$2) + 'Score Dashboard'!$B$2*_raw_predictions_!$M380*_coefficients_!E$12- _coefficients_!E$2)/INDEX(_coefficients_!E$7:E$9,MATCH('Score Dashboard'!$B$1,_coefficients_!$A$7:$A$9,0))</f>
        <v>-9.0212045025660617E-2</v>
      </c>
      <c r="F380">
        <f>(_raw_predictions_!F380*(1-_raw_predictions_!$M380*'Score Dashboard'!$B$2) + 'Score Dashboard'!$B$2*_raw_predictions_!$M380*_coefficients_!F$12- _coefficients_!F$2)/INDEX(_coefficients_!F$7:F$9,MATCH('Score Dashboard'!$B$1,_coefficients_!$A$7:$A$9,0))</f>
        <v>0.68166013595537944</v>
      </c>
      <c r="G380">
        <f>(_raw_predictions_!G380*(1-_raw_predictions_!$M380*'Score Dashboard'!$B$2) + 'Score Dashboard'!$B$2*_raw_predictions_!$M380*_coefficients_!G$12- _coefficients_!G$2)/INDEX(_coefficients_!G$7:G$9,MATCH('Score Dashboard'!$B$1,_coefficients_!$A$7:$A$9,0))</f>
        <v>-0.95721370290353847</v>
      </c>
      <c r="H380">
        <f>(_coefficients_!H$2 - _raw_predictions_!H380*(1-_raw_predictions_!$M380*'Score Dashboard'!$B$2) - _raw_predictions_!$M380*'Score Dashboard'!$B$2*_coefficients_!H$12)/INDEX(_coefficients_!H$7:H$9,MATCH('Score Dashboard'!$B$1,_coefficients_!$A$7:$A$9,0))</f>
        <v>1.7566573550870984E-3</v>
      </c>
      <c r="I380">
        <f>(1-_raw_predictions_!$M380*'Score Dashboard'!$B$2) * _raw_predictions_!I380/_coefficients_!L$2 * (_raw_predictions_!J380-_coefficients_!I$2)/INDEX(_coefficients_!I$7:I$9,MATCH('Score Dashboard'!$B$1,_coefficients_!$A$7:$A$9,0))</f>
        <v>-0.7794558188082098</v>
      </c>
      <c r="J380">
        <f>(1-_raw_predictions_!$M380*'Score Dashboard'!$B$2) * _raw_predictions_!K380/_coefficients_!M$2 * (_raw_predictions_!L380-_coefficients_!J$2)/INDEX(_coefficients_!J$7:J$9,MATCH('Score Dashboard'!$B$1,_coefficients_!$A$7:$A$9,0))</f>
        <v>0.6573227588406968</v>
      </c>
      <c r="K380">
        <f t="shared" si="5"/>
        <v>-0.3842251360451735</v>
      </c>
    </row>
    <row r="381" spans="1:11">
      <c r="A381" t="str">
        <f>_raw_predictions_!A381</f>
        <v>Jake LaRavia</v>
      </c>
      <c r="B381">
        <f>(_raw_predictions_!B381*(1-_raw_predictions_!$M381*'Score Dashboard'!$B$2) + 'Score Dashboard'!$B$2*_raw_predictions_!$M381*_coefficients_!B$12- _coefficients_!B$2)/INDEX(_coefficients_!B$7:B$9,MATCH('Score Dashboard'!$B$1,_coefficients_!$A$7:$A$9,0))</f>
        <v>-0.982240699527682</v>
      </c>
      <c r="C381">
        <f>(_raw_predictions_!C381*(1-_raw_predictions_!$M381*'Score Dashboard'!$B$2) + 'Score Dashboard'!$B$2*_raw_predictions_!$M381*_coefficients_!C$12- _coefficients_!C$2)/INDEX(_coefficients_!C$7:C$9,MATCH('Score Dashboard'!$B$1,_coefficients_!$A$7:$A$9,0))</f>
        <v>-0.7601474072932719</v>
      </c>
      <c r="D381">
        <f>(_raw_predictions_!D381*(1-_raw_predictions_!$M381*'Score Dashboard'!$B$2) + 'Score Dashboard'!$B$2*_raw_predictions_!$M381*_coefficients_!D$12- _coefficients_!D$2)/INDEX(_coefficients_!D$7:D$9,MATCH('Score Dashboard'!$B$1,_coefficients_!$A$7:$A$9,0))</f>
        <v>-0.86918683344815395</v>
      </c>
      <c r="E381">
        <f>(_raw_predictions_!E381*(1-_raw_predictions_!$M381*'Score Dashboard'!$B$2) + 'Score Dashboard'!$B$2*_raw_predictions_!$M381*_coefficients_!E$12- _coefficients_!E$2)/INDEX(_coefficients_!E$7:E$9,MATCH('Score Dashboard'!$B$1,_coefficients_!$A$7:$A$9,0))</f>
        <v>-0.60076656315629617</v>
      </c>
      <c r="F381">
        <f>(_raw_predictions_!F381*(1-_raw_predictions_!$M381*'Score Dashboard'!$B$2) + 'Score Dashboard'!$B$2*_raw_predictions_!$M381*_coefficients_!F$12- _coefficients_!F$2)/INDEX(_coefficients_!F$7:F$9,MATCH('Score Dashboard'!$B$1,_coefficients_!$A$7:$A$9,0))</f>
        <v>-0.52763107687312127</v>
      </c>
      <c r="G381">
        <f>(_raw_predictions_!G381*(1-_raw_predictions_!$M381*'Score Dashboard'!$B$2) + 'Score Dashboard'!$B$2*_raw_predictions_!$M381*_coefficients_!G$12- _coefficients_!G$2)/INDEX(_coefficients_!G$7:G$9,MATCH('Score Dashboard'!$B$1,_coefficients_!$A$7:$A$9,0))</f>
        <v>-0.5139849978833313</v>
      </c>
      <c r="H381">
        <f>(_coefficients_!H$2 - _raw_predictions_!H381*(1-_raw_predictions_!$M381*'Score Dashboard'!$B$2) - _raw_predictions_!$M381*'Score Dashboard'!$B$2*_coefficients_!H$12)/INDEX(_coefficients_!H$7:H$9,MATCH('Score Dashboard'!$B$1,_coefficients_!$A$7:$A$9,0))</f>
        <v>0.80570743822145008</v>
      </c>
      <c r="I381">
        <f>(1-_raw_predictions_!$M381*'Score Dashboard'!$B$2) * _raw_predictions_!I381/_coefficients_!L$2 * (_raw_predictions_!J381-_coefficients_!I$2)/INDEX(_coefficients_!I$7:I$9,MATCH('Score Dashboard'!$B$1,_coefficients_!$A$7:$A$9,0))</f>
        <v>-6.4673985948749971E-2</v>
      </c>
      <c r="J381">
        <f>(1-_raw_predictions_!$M381*'Score Dashboard'!$B$2) * _raw_predictions_!K381/_coefficients_!M$2 * (_raw_predictions_!L381-_coefficients_!J$2)/INDEX(_coefficients_!J$7:J$9,MATCH('Score Dashboard'!$B$1,_coefficients_!$A$7:$A$9,0))</f>
        <v>-0.13601072069760511</v>
      </c>
      <c r="K381">
        <f t="shared" si="5"/>
        <v>-3.6489348466067613</v>
      </c>
    </row>
    <row r="382" spans="1:11">
      <c r="A382" t="str">
        <f>_raw_predictions_!A382</f>
        <v>James Harden</v>
      </c>
      <c r="B382">
        <f>(_raw_predictions_!B382*(1-_raw_predictions_!$M382*'Score Dashboard'!$B$2) + 'Score Dashboard'!$B$2*_raw_predictions_!$M382*_coefficients_!B$12- _coefficients_!B$2)/INDEX(_coefficients_!B$7:B$9,MATCH('Score Dashboard'!$B$1,_coefficients_!$A$7:$A$9,0))</f>
        <v>0.2812566464150642</v>
      </c>
      <c r="C382">
        <f>(_raw_predictions_!C382*(1-_raw_predictions_!$M382*'Score Dashboard'!$B$2) + 'Score Dashboard'!$B$2*_raw_predictions_!$M382*_coefficients_!C$12- _coefficients_!C$2)/INDEX(_coefficients_!C$7:C$9,MATCH('Score Dashboard'!$B$1,_coefficients_!$A$7:$A$9,0))</f>
        <v>-2.840905453989856E-3</v>
      </c>
      <c r="D382">
        <f>(_raw_predictions_!D382*(1-_raw_predictions_!$M382*'Score Dashboard'!$B$2) + 'Score Dashboard'!$B$2*_raw_predictions_!$M382*_coefficients_!D$12- _coefficients_!D$2)/INDEX(_coefficients_!D$7:D$9,MATCH('Score Dashboard'!$B$1,_coefficients_!$A$7:$A$9,0))</f>
        <v>1.7817194853898795</v>
      </c>
      <c r="E382">
        <f>(_raw_predictions_!E382*(1-_raw_predictions_!$M382*'Score Dashboard'!$B$2) + 'Score Dashboard'!$B$2*_raw_predictions_!$M382*_coefficients_!E$12- _coefficients_!E$2)/INDEX(_coefficients_!E$7:E$9,MATCH('Score Dashboard'!$B$1,_coefficients_!$A$7:$A$9,0))</f>
        <v>0.26391507067991993</v>
      </c>
      <c r="F382">
        <f>(_raw_predictions_!F382*(1-_raw_predictions_!$M382*'Score Dashboard'!$B$2) + 'Score Dashboard'!$B$2*_raw_predictions_!$M382*_coefficients_!F$12- _coefficients_!F$2)/INDEX(_coefficients_!F$7:F$9,MATCH('Score Dashboard'!$B$1,_coefficients_!$A$7:$A$9,0))</f>
        <v>-0.17099416976884815</v>
      </c>
      <c r="G382">
        <f>(_raw_predictions_!G382*(1-_raw_predictions_!$M382*'Score Dashboard'!$B$2) + 'Score Dashboard'!$B$2*_raw_predictions_!$M382*_coefficients_!G$12- _coefficients_!G$2)/INDEX(_coefficients_!G$7:G$9,MATCH('Score Dashboard'!$B$1,_coefficients_!$A$7:$A$9,0))</f>
        <v>0.57995311352033141</v>
      </c>
      <c r="H382">
        <f>(_coefficients_!H$2 - _raw_predictions_!H382*(1-_raw_predictions_!$M382*'Score Dashboard'!$B$2) - _raw_predictions_!$M382*'Score Dashboard'!$B$2*_coefficients_!H$12)/INDEX(_coefficients_!H$7:H$9,MATCH('Score Dashboard'!$B$1,_coefficients_!$A$7:$A$9,0))</f>
        <v>-0.97377867946952346</v>
      </c>
      <c r="I382">
        <f>(1-_raw_predictions_!$M382*'Score Dashboard'!$B$2) * _raw_predictions_!I382/_coefficients_!L$2 * (_raw_predictions_!J382-_coefficients_!I$2)/INDEX(_coefficients_!I$7:I$9,MATCH('Score Dashboard'!$B$1,_coefficients_!$A$7:$A$9,0))</f>
        <v>0.5815515014963345</v>
      </c>
      <c r="J382">
        <f>(1-_raw_predictions_!$M382*'Score Dashboard'!$B$2) * _raw_predictions_!K382/_coefficients_!M$2 * (_raw_predictions_!L382-_coefficients_!J$2)/INDEX(_coefficients_!J$7:J$9,MATCH('Score Dashboard'!$B$1,_coefficients_!$A$7:$A$9,0))</f>
        <v>-0.46239967727831804</v>
      </c>
      <c r="K382">
        <f t="shared" si="5"/>
        <v>1.8783823855308499</v>
      </c>
    </row>
    <row r="383" spans="1:11">
      <c r="A383" t="str">
        <f>_raw_predictions_!A383</f>
        <v>Jae'Sean Tate</v>
      </c>
      <c r="B383">
        <f>(_raw_predictions_!B383*(1-_raw_predictions_!$M383*'Score Dashboard'!$B$2) + 'Score Dashboard'!$B$2*_raw_predictions_!$M383*_coefficients_!B$12- _coefficients_!B$2)/INDEX(_coefficients_!B$7:B$9,MATCH('Score Dashboard'!$B$1,_coefficients_!$A$7:$A$9,0))</f>
        <v>-0.69875569531547976</v>
      </c>
      <c r="C383">
        <f>(_raw_predictions_!C383*(1-_raw_predictions_!$M383*'Score Dashboard'!$B$2) + 'Score Dashboard'!$B$2*_raw_predictions_!$M383*_coefficients_!C$12- _coefficients_!C$2)/INDEX(_coefficients_!C$7:C$9,MATCH('Score Dashboard'!$B$1,_coefficients_!$A$7:$A$9,0))</f>
        <v>-0.53648415928607041</v>
      </c>
      <c r="D383">
        <f>(_raw_predictions_!D383*(1-_raw_predictions_!$M383*'Score Dashboard'!$B$2) + 'Score Dashboard'!$B$2*_raw_predictions_!$M383*_coefficients_!D$12- _coefficients_!D$2)/INDEX(_coefficients_!D$7:D$9,MATCH('Score Dashboard'!$B$1,_coefficients_!$A$7:$A$9,0))</f>
        <v>-0.39710828691164352</v>
      </c>
      <c r="E383">
        <f>(_raw_predictions_!E383*(1-_raw_predictions_!$M383*'Score Dashboard'!$B$2) + 'Score Dashboard'!$B$2*_raw_predictions_!$M383*_coefficients_!E$12- _coefficients_!E$2)/INDEX(_coefficients_!E$7:E$9,MATCH('Score Dashboard'!$B$1,_coefficients_!$A$7:$A$9,0))</f>
        <v>-0.2488816316561151</v>
      </c>
      <c r="F383">
        <f>(_raw_predictions_!F383*(1-_raw_predictions_!$M383*'Score Dashboard'!$B$2) + 'Score Dashboard'!$B$2*_raw_predictions_!$M383*_coefficients_!F$12- _coefficients_!F$2)/INDEX(_coefficients_!F$7:F$9,MATCH('Score Dashboard'!$B$1,_coefficients_!$A$7:$A$9,0))</f>
        <v>-0.3678822652269727</v>
      </c>
      <c r="G383">
        <f>(_raw_predictions_!G383*(1-_raw_predictions_!$M383*'Score Dashboard'!$B$2) + 'Score Dashboard'!$B$2*_raw_predictions_!$M383*_coefficients_!G$12- _coefficients_!G$2)/INDEX(_coefficients_!G$7:G$9,MATCH('Score Dashboard'!$B$1,_coefficients_!$A$7:$A$9,0))</f>
        <v>-0.62736236792368116</v>
      </c>
      <c r="H383">
        <f>(_coefficients_!H$2 - _raw_predictions_!H383*(1-_raw_predictions_!$M383*'Score Dashboard'!$B$2) - _raw_predictions_!$M383*'Score Dashboard'!$B$2*_coefficients_!H$12)/INDEX(_coefficients_!H$7:H$9,MATCH('Score Dashboard'!$B$1,_coefficients_!$A$7:$A$9,0))</f>
        <v>0.30431045065521872</v>
      </c>
      <c r="I383">
        <f>(1-_raw_predictions_!$M383*'Score Dashboard'!$B$2) * _raw_predictions_!I383/_coefficients_!L$2 * (_raw_predictions_!J383-_coefficients_!I$2)/INDEX(_coefficients_!I$7:I$9,MATCH('Score Dashboard'!$B$1,_coefficients_!$A$7:$A$9,0))</f>
        <v>-0.12288228137415448</v>
      </c>
      <c r="J383">
        <f>(1-_raw_predictions_!$M383*'Score Dashboard'!$B$2) * _raw_predictions_!K383/_coefficients_!M$2 * (_raw_predictions_!L383-_coefficients_!J$2)/INDEX(_coefficients_!J$7:J$9,MATCH('Score Dashboard'!$B$1,_coefficients_!$A$7:$A$9,0))</f>
        <v>-1.2192430236435715E-3</v>
      </c>
      <c r="K383">
        <f t="shared" si="5"/>
        <v>-2.6962654800625421</v>
      </c>
    </row>
    <row r="384" spans="1:11">
      <c r="A384" t="str">
        <f>_raw_predictions_!A384</f>
        <v>Jaylin Williams</v>
      </c>
      <c r="B384">
        <f>(_raw_predictions_!B384*(1-_raw_predictions_!$M384*'Score Dashboard'!$B$2) + 'Score Dashboard'!$B$2*_raw_predictions_!$M384*_coefficients_!B$12- _coefficients_!B$2)/INDEX(_coefficients_!B$7:B$9,MATCH('Score Dashboard'!$B$1,_coefficients_!$A$7:$A$9,0))</f>
        <v>-0.89439224279027274</v>
      </c>
      <c r="C384">
        <f>(_raw_predictions_!C384*(1-_raw_predictions_!$M384*'Score Dashboard'!$B$2) + 'Score Dashboard'!$B$2*_raw_predictions_!$M384*_coefficients_!C$12- _coefficients_!C$2)/INDEX(_coefficients_!C$7:C$9,MATCH('Score Dashboard'!$B$1,_coefficients_!$A$7:$A$9,0))</f>
        <v>-0.40193988483551246</v>
      </c>
      <c r="D384">
        <f>(_raw_predictions_!D384*(1-_raw_predictions_!$M384*'Score Dashboard'!$B$2) + 'Score Dashboard'!$B$2*_raw_predictions_!$M384*_coefficients_!D$12- _coefficients_!D$2)/INDEX(_coefficients_!D$7:D$9,MATCH('Score Dashboard'!$B$1,_coefficients_!$A$7:$A$9,0))</f>
        <v>-0.64736256916892965</v>
      </c>
      <c r="E384">
        <f>(_raw_predictions_!E384*(1-_raw_predictions_!$M384*'Score Dashboard'!$B$2) + 'Score Dashboard'!$B$2*_raw_predictions_!$M384*_coefficients_!E$12- _coefficients_!E$2)/INDEX(_coefficients_!E$7:E$9,MATCH('Score Dashboard'!$B$1,_coefficients_!$A$7:$A$9,0))</f>
        <v>-0.45285680659258815</v>
      </c>
      <c r="F384">
        <f>(_raw_predictions_!F384*(1-_raw_predictions_!$M384*'Score Dashboard'!$B$2) + 'Score Dashboard'!$B$2*_raw_predictions_!$M384*_coefficients_!F$12- _coefficients_!F$2)/INDEX(_coefficients_!F$7:F$9,MATCH('Score Dashboard'!$B$1,_coefficients_!$A$7:$A$9,0))</f>
        <v>-0.38583072717468414</v>
      </c>
      <c r="G384">
        <f>(_raw_predictions_!G384*(1-_raw_predictions_!$M384*'Score Dashboard'!$B$2) + 'Score Dashboard'!$B$2*_raw_predictions_!$M384*_coefficients_!G$12- _coefficients_!G$2)/INDEX(_coefficients_!G$7:G$9,MATCH('Score Dashboard'!$B$1,_coefficients_!$A$7:$A$9,0))</f>
        <v>-0.4383513896215438</v>
      </c>
      <c r="H384">
        <f>(_coefficients_!H$2 - _raw_predictions_!H384*(1-_raw_predictions_!$M384*'Score Dashboard'!$B$2) - _raw_predictions_!$M384*'Score Dashboard'!$B$2*_coefficients_!H$12)/INDEX(_coefficients_!H$7:H$9,MATCH('Score Dashboard'!$B$1,_coefficients_!$A$7:$A$9,0))</f>
        <v>0.69704192169618484</v>
      </c>
      <c r="I384">
        <f>(1-_raw_predictions_!$M384*'Score Dashboard'!$B$2) * _raw_predictions_!I384/_coefficients_!L$2 * (_raw_predictions_!J384-_coefficients_!I$2)/INDEX(_coefficients_!I$7:I$9,MATCH('Score Dashboard'!$B$1,_coefficients_!$A$7:$A$9,0))</f>
        <v>-0.16252471941776561</v>
      </c>
      <c r="J384">
        <f>(1-_raw_predictions_!$M384*'Score Dashboard'!$B$2) * _raw_predictions_!K384/_coefficients_!M$2 * (_raw_predictions_!L384-_coefficients_!J$2)/INDEX(_coefficients_!J$7:J$9,MATCH('Score Dashboard'!$B$1,_coefficients_!$A$7:$A$9,0))</f>
        <v>-0.15651111497279754</v>
      </c>
      <c r="K384">
        <f t="shared" si="5"/>
        <v>-2.8427275328779089</v>
      </c>
    </row>
    <row r="385" spans="1:11">
      <c r="A385" t="str">
        <f>_raw_predictions_!A385</f>
        <v>Josh Christopher</v>
      </c>
      <c r="B385">
        <f>(_raw_predictions_!B385*(1-_raw_predictions_!$M385*'Score Dashboard'!$B$2) + 'Score Dashboard'!$B$2*_raw_predictions_!$M385*_coefficients_!B$12- _coefficients_!B$2)/INDEX(_coefficients_!B$7:B$9,MATCH('Score Dashboard'!$B$1,_coefficients_!$A$7:$A$9,0))</f>
        <v>-0.71898407915994167</v>
      </c>
      <c r="C385">
        <f>(_raw_predictions_!C385*(1-_raw_predictions_!$M385*'Score Dashboard'!$B$2) + 'Score Dashboard'!$B$2*_raw_predictions_!$M385*_coefficients_!C$12- _coefficients_!C$2)/INDEX(_coefficients_!C$7:C$9,MATCH('Score Dashboard'!$B$1,_coefficients_!$A$7:$A$9,0))</f>
        <v>-0.81639031513142168</v>
      </c>
      <c r="D385">
        <f>(_raw_predictions_!D385*(1-_raw_predictions_!$M385*'Score Dashboard'!$B$2) + 'Score Dashboard'!$B$2*_raw_predictions_!$M385*_coefficients_!D$12- _coefficients_!D$2)/INDEX(_coefficients_!D$7:D$9,MATCH('Score Dashboard'!$B$1,_coefficients_!$A$7:$A$9,0))</f>
        <v>-0.62988620683839713</v>
      </c>
      <c r="E385">
        <f>(_raw_predictions_!E385*(1-_raw_predictions_!$M385*'Score Dashboard'!$B$2) + 'Score Dashboard'!$B$2*_raw_predictions_!$M385*_coefficients_!E$12- _coefficients_!E$2)/INDEX(_coefficients_!E$7:E$9,MATCH('Score Dashboard'!$B$1,_coefficients_!$A$7:$A$9,0))</f>
        <v>-0.38654469194736069</v>
      </c>
      <c r="F385">
        <f>(_raw_predictions_!F385*(1-_raw_predictions_!$M385*'Score Dashboard'!$B$2) + 'Score Dashboard'!$B$2*_raw_predictions_!$M385*_coefficients_!F$12- _coefficients_!F$2)/INDEX(_coefficients_!F$7:F$9,MATCH('Score Dashboard'!$B$1,_coefficients_!$A$7:$A$9,0))</f>
        <v>-0.44084743248094332</v>
      </c>
      <c r="G385">
        <f>(_raw_predictions_!G385*(1-_raw_predictions_!$M385*'Score Dashboard'!$B$2) + 'Score Dashboard'!$B$2*_raw_predictions_!$M385*_coefficients_!G$12- _coefficients_!G$2)/INDEX(_coefficients_!G$7:G$9,MATCH('Score Dashboard'!$B$1,_coefficients_!$A$7:$A$9,0))</f>
        <v>-0.60577183048374961</v>
      </c>
      <c r="H385">
        <f>(_coefficients_!H$2 - _raw_predictions_!H385*(1-_raw_predictions_!$M385*'Score Dashboard'!$B$2) - _raw_predictions_!$M385*'Score Dashboard'!$B$2*_coefficients_!H$12)/INDEX(_coefficients_!H$7:H$9,MATCH('Score Dashboard'!$B$1,_coefficients_!$A$7:$A$9,0))</f>
        <v>0.53464918107670045</v>
      </c>
      <c r="I385">
        <f>(1-_raw_predictions_!$M385*'Score Dashboard'!$B$2) * _raw_predictions_!I385/_coefficients_!L$2 * (_raw_predictions_!J385-_coefficients_!I$2)/INDEX(_coefficients_!I$7:I$9,MATCH('Score Dashboard'!$B$1,_coefficients_!$A$7:$A$9,0))</f>
        <v>5.3964475535334244E-3</v>
      </c>
      <c r="J385">
        <f>(1-_raw_predictions_!$M385*'Score Dashboard'!$B$2) * _raw_predictions_!K385/_coefficients_!M$2 * (_raw_predictions_!L385-_coefficients_!J$2)/INDEX(_coefficients_!J$7:J$9,MATCH('Score Dashboard'!$B$1,_coefficients_!$A$7:$A$9,0))</f>
        <v>-8.8361807770561615E-2</v>
      </c>
      <c r="K385">
        <f t="shared" si="5"/>
        <v>-3.1467407351821417</v>
      </c>
    </row>
    <row r="386" spans="1:11">
      <c r="A386" t="str">
        <f>_raw_predictions_!A386</f>
        <v>Jose Alvarado</v>
      </c>
      <c r="B386">
        <f>(_raw_predictions_!B386*(1-_raw_predictions_!$M386*'Score Dashboard'!$B$2) + 'Score Dashboard'!$B$2*_raw_predictions_!$M386*_coefficients_!B$12- _coefficients_!B$2)/INDEX(_coefficients_!B$7:B$9,MATCH('Score Dashboard'!$B$1,_coefficients_!$A$7:$A$9,0))</f>
        <v>-0.58419210150351453</v>
      </c>
      <c r="C386">
        <f>(_raw_predictions_!C386*(1-_raw_predictions_!$M386*'Score Dashboard'!$B$2) + 'Score Dashboard'!$B$2*_raw_predictions_!$M386*_coefficients_!C$12- _coefficients_!C$2)/INDEX(_coefficients_!C$7:C$9,MATCH('Score Dashboard'!$B$1,_coefficients_!$A$7:$A$9,0))</f>
        <v>-0.81789537727832662</v>
      </c>
      <c r="D386">
        <f>(_raw_predictions_!D386*(1-_raw_predictions_!$M386*'Score Dashboard'!$B$2) + 'Score Dashboard'!$B$2*_raw_predictions_!$M386*_coefficients_!D$12- _coefficients_!D$2)/INDEX(_coefficients_!D$7:D$9,MATCH('Score Dashboard'!$B$1,_coefficients_!$A$7:$A$9,0))</f>
        <v>-0.1657344715545582</v>
      </c>
      <c r="E386">
        <f>(_raw_predictions_!E386*(1-_raw_predictions_!$M386*'Score Dashboard'!$B$2) + 'Score Dashboard'!$B$2*_raw_predictions_!$M386*_coefficients_!E$12- _coefficients_!E$2)/INDEX(_coefficients_!E$7:E$9,MATCH('Score Dashboard'!$B$1,_coefficients_!$A$7:$A$9,0))</f>
        <v>0.15092673358024022</v>
      </c>
      <c r="F386">
        <f>(_raw_predictions_!F386*(1-_raw_predictions_!$M386*'Score Dashboard'!$B$2) + 'Score Dashboard'!$B$2*_raw_predictions_!$M386*_coefficients_!F$12- _coefficients_!F$2)/INDEX(_coefficients_!F$7:F$9,MATCH('Score Dashboard'!$B$1,_coefficients_!$A$7:$A$9,0))</f>
        <v>-0.53283904103828617</v>
      </c>
      <c r="G386">
        <f>(_raw_predictions_!G386*(1-_raw_predictions_!$M386*'Score Dashboard'!$B$2) + 'Score Dashboard'!$B$2*_raw_predictions_!$M386*_coefficients_!G$12- _coefficients_!G$2)/INDEX(_coefficients_!G$7:G$9,MATCH('Score Dashboard'!$B$1,_coefficients_!$A$7:$A$9,0))</f>
        <v>-0.18140449528906935</v>
      </c>
      <c r="H386">
        <f>(_coefficients_!H$2 - _raw_predictions_!H386*(1-_raw_predictions_!$M386*'Score Dashboard'!$B$2) - _raw_predictions_!$M386*'Score Dashboard'!$B$2*_coefficients_!H$12)/INDEX(_coefficients_!H$7:H$9,MATCH('Score Dashboard'!$B$1,_coefficients_!$A$7:$A$9,0))</f>
        <v>0.37244634734068827</v>
      </c>
      <c r="I386">
        <f>(1-_raw_predictions_!$M386*'Score Dashboard'!$B$2) * _raw_predictions_!I386/_coefficients_!L$2 * (_raw_predictions_!J386-_coefficients_!I$2)/INDEX(_coefficients_!I$7:I$9,MATCH('Score Dashboard'!$B$1,_coefficients_!$A$7:$A$9,0))</f>
        <v>-1.6727309559931923E-2</v>
      </c>
      <c r="J386">
        <f>(1-_raw_predictions_!$M386*'Score Dashboard'!$B$2) * _raw_predictions_!K386/_coefficients_!M$2 * (_raw_predictions_!L386-_coefficients_!J$2)/INDEX(_coefficients_!J$7:J$9,MATCH('Score Dashboard'!$B$1,_coefficients_!$A$7:$A$9,0))</f>
        <v>-0.31545320777622327</v>
      </c>
      <c r="K386">
        <f t="shared" si="5"/>
        <v>-2.0908729230789813</v>
      </c>
    </row>
    <row r="387" spans="1:11">
      <c r="A387" t="str">
        <f>_raw_predictions_!A387</f>
        <v>Jordan Schakel</v>
      </c>
      <c r="B387">
        <f>(_raw_predictions_!B387*(1-_raw_predictions_!$M387*'Score Dashboard'!$B$2) + 'Score Dashboard'!$B$2*_raw_predictions_!$M387*_coefficients_!B$12- _coefficients_!B$2)/INDEX(_coefficients_!B$7:B$9,MATCH('Score Dashboard'!$B$1,_coefficients_!$A$7:$A$9,0))</f>
        <v>-0.91086836867883658</v>
      </c>
      <c r="C387">
        <f>(_raw_predictions_!C387*(1-_raw_predictions_!$M387*'Score Dashboard'!$B$2) + 'Score Dashboard'!$B$2*_raw_predictions_!$M387*_coefficients_!C$12- _coefficients_!C$2)/INDEX(_coefficients_!C$7:C$9,MATCH('Score Dashboard'!$B$1,_coefficients_!$A$7:$A$9,0))</f>
        <v>-0.83037032028593438</v>
      </c>
      <c r="D387">
        <f>(_raw_predictions_!D387*(1-_raw_predictions_!$M387*'Score Dashboard'!$B$2) + 'Score Dashboard'!$B$2*_raw_predictions_!$M387*_coefficients_!D$12- _coefficients_!D$2)/INDEX(_coefficients_!D$7:D$9,MATCH('Score Dashboard'!$B$1,_coefficients_!$A$7:$A$9,0))</f>
        <v>-0.71761039439661911</v>
      </c>
      <c r="E387">
        <f>(_raw_predictions_!E387*(1-_raw_predictions_!$M387*'Score Dashboard'!$B$2) + 'Score Dashboard'!$B$2*_raw_predictions_!$M387*_coefficients_!E$12- _coefficients_!E$2)/INDEX(_coefficients_!E$7:E$9,MATCH('Score Dashboard'!$B$1,_coefficients_!$A$7:$A$9,0))</f>
        <v>-0.52816195565639912</v>
      </c>
      <c r="F387">
        <f>(_raw_predictions_!F387*(1-_raw_predictions_!$M387*'Score Dashboard'!$B$2) + 'Score Dashboard'!$B$2*_raw_predictions_!$M387*_coefficients_!F$12- _coefficients_!F$2)/INDEX(_coefficients_!F$7:F$9,MATCH('Score Dashboard'!$B$1,_coefficients_!$A$7:$A$9,0))</f>
        <v>-0.44843965901842442</v>
      </c>
      <c r="G387">
        <f>(_raw_predictions_!G387*(1-_raw_predictions_!$M387*'Score Dashboard'!$B$2) + 'Score Dashboard'!$B$2*_raw_predictions_!$M387*_coefficients_!G$12- _coefficients_!G$2)/INDEX(_coefficients_!G$7:G$9,MATCH('Score Dashboard'!$B$1,_coefficients_!$A$7:$A$9,0))</f>
        <v>-0.47568103957013319</v>
      </c>
      <c r="H387">
        <f>(_coefficients_!H$2 - _raw_predictions_!H387*(1-_raw_predictions_!$M387*'Score Dashboard'!$B$2) - _raw_predictions_!$M387*'Score Dashboard'!$B$2*_coefficients_!H$12)/INDEX(_coefficients_!H$7:H$9,MATCH('Score Dashboard'!$B$1,_coefficients_!$A$7:$A$9,0))</f>
        <v>0.82125433890017563</v>
      </c>
      <c r="I387">
        <f>(1-_raw_predictions_!$M387*'Score Dashboard'!$B$2) * _raw_predictions_!I387/_coefficients_!L$2 * (_raw_predictions_!J387-_coefficients_!I$2)/INDEX(_coefficients_!I$7:I$9,MATCH('Score Dashboard'!$B$1,_coefficients_!$A$7:$A$9,0))</f>
        <v>-1.9746128424509238E-2</v>
      </c>
      <c r="J387">
        <f>(1-_raw_predictions_!$M387*'Score Dashboard'!$B$2) * _raw_predictions_!K387/_coefficients_!M$2 * (_raw_predictions_!L387-_coefficients_!J$2)/INDEX(_coefficients_!J$7:J$9,MATCH('Score Dashboard'!$B$1,_coefficients_!$A$7:$A$9,0))</f>
        <v>-3.7165562843407315E-2</v>
      </c>
      <c r="K387">
        <f t="shared" ref="K387:K450" si="6">SUM(B387:J387)</f>
        <v>-3.1467890899740878</v>
      </c>
    </row>
    <row r="388" spans="1:11">
      <c r="A388" t="str">
        <f>_raw_predictions_!A388</f>
        <v>Jordan Poole</v>
      </c>
      <c r="B388">
        <f>(_raw_predictions_!B388*(1-_raw_predictions_!$M388*'Score Dashboard'!$B$2) + 'Score Dashboard'!$B$2*_raw_predictions_!$M388*_coefficients_!B$12- _coefficients_!B$2)/INDEX(_coefficients_!B$7:B$9,MATCH('Score Dashboard'!$B$1,_coefficients_!$A$7:$A$9,0))</f>
        <v>0.64159988107277921</v>
      </c>
      <c r="C388">
        <f>(_raw_predictions_!C388*(1-_raw_predictions_!$M388*'Score Dashboard'!$B$2) + 'Score Dashboard'!$B$2*_raw_predictions_!$M388*_coefficients_!C$12- _coefficients_!C$2)/INDEX(_coefficients_!C$7:C$9,MATCH('Score Dashboard'!$B$1,_coefficients_!$A$7:$A$9,0))</f>
        <v>-0.5709789921515448</v>
      </c>
      <c r="D388">
        <f>(_raw_predictions_!D388*(1-_raw_predictions_!$M388*'Score Dashboard'!$B$2) + 'Score Dashboard'!$B$2*_raw_predictions_!$M388*_coefficients_!D$12- _coefficients_!D$2)/INDEX(_coefficients_!D$7:D$9,MATCH('Score Dashboard'!$B$1,_coefficients_!$A$7:$A$9,0))</f>
        <v>0.40981136576327382</v>
      </c>
      <c r="E388">
        <f>(_raw_predictions_!E388*(1-_raw_predictions_!$M388*'Score Dashboard'!$B$2) + 'Score Dashboard'!$B$2*_raw_predictions_!$M388*_coefficients_!E$12- _coefficients_!E$2)/INDEX(_coefficients_!E$7:E$9,MATCH('Score Dashboard'!$B$1,_coefficients_!$A$7:$A$9,0))</f>
        <v>-9.919232480095154E-2</v>
      </c>
      <c r="F388">
        <f>(_raw_predictions_!F388*(1-_raw_predictions_!$M388*'Score Dashboard'!$B$2) + 'Score Dashboard'!$B$2*_raw_predictions_!$M388*_coefficients_!F$12- _coefficients_!F$2)/INDEX(_coefficients_!F$7:F$9,MATCH('Score Dashboard'!$B$1,_coefficients_!$A$7:$A$9,0))</f>
        <v>-0.43703701170069337</v>
      </c>
      <c r="G388">
        <f>(_raw_predictions_!G388*(1-_raw_predictions_!$M388*'Score Dashboard'!$B$2) + 'Score Dashboard'!$B$2*_raw_predictions_!$M388*_coefficients_!G$12- _coefficients_!G$2)/INDEX(_coefficients_!G$7:G$9,MATCH('Score Dashboard'!$B$1,_coefficients_!$A$7:$A$9,0))</f>
        <v>0.84758002110861208</v>
      </c>
      <c r="H388">
        <f>(_coefficients_!H$2 - _raw_predictions_!H388*(1-_raw_predictions_!$M388*'Score Dashboard'!$B$2) - _raw_predictions_!$M388*'Score Dashboard'!$B$2*_coefficients_!H$12)/INDEX(_coefficients_!H$7:H$9,MATCH('Score Dashboard'!$B$1,_coefficients_!$A$7:$A$9,0))</f>
        <v>-0.75531448548350011</v>
      </c>
      <c r="I388">
        <f>(1-_raw_predictions_!$M388*'Score Dashboard'!$B$2) * _raw_predictions_!I388/_coefficients_!L$2 * (_raw_predictions_!J388-_coefficients_!I$2)/INDEX(_coefficients_!I$7:I$9,MATCH('Score Dashboard'!$B$1,_coefficients_!$A$7:$A$9,0))</f>
        <v>0.62416679411918208</v>
      </c>
      <c r="J388">
        <f>(1-_raw_predictions_!$M388*'Score Dashboard'!$B$2) * _raw_predictions_!K388/_coefficients_!M$2 * (_raw_predictions_!L388-_coefficients_!J$2)/INDEX(_coefficients_!J$7:J$9,MATCH('Score Dashboard'!$B$1,_coefficients_!$A$7:$A$9,0))</f>
        <v>-0.59010786548983607</v>
      </c>
      <c r="K388">
        <f t="shared" si="6"/>
        <v>7.0527382437321373E-2</v>
      </c>
    </row>
    <row r="389" spans="1:11">
      <c r="A389" t="str">
        <f>_raw_predictions_!A389</f>
        <v>Jordan Nwora</v>
      </c>
      <c r="B389">
        <f>(_raw_predictions_!B389*(1-_raw_predictions_!$M389*'Score Dashboard'!$B$2) + 'Score Dashboard'!$B$2*_raw_predictions_!$M389*_coefficients_!B$12- _coefficients_!B$2)/INDEX(_coefficients_!B$7:B$9,MATCH('Score Dashboard'!$B$1,_coefficients_!$A$7:$A$9,0))</f>
        <v>-0.73505118605250364</v>
      </c>
      <c r="C389">
        <f>(_raw_predictions_!C389*(1-_raw_predictions_!$M389*'Score Dashboard'!$B$2) + 'Score Dashboard'!$B$2*_raw_predictions_!$M389*_coefficients_!C$12- _coefficients_!C$2)/INDEX(_coefficients_!C$7:C$9,MATCH('Score Dashboard'!$B$1,_coefficients_!$A$7:$A$9,0))</f>
        <v>-0.54153463436256077</v>
      </c>
      <c r="D389">
        <f>(_raw_predictions_!D389*(1-_raw_predictions_!$M389*'Score Dashboard'!$B$2) + 'Score Dashboard'!$B$2*_raw_predictions_!$M389*_coefficients_!D$12- _coefficients_!D$2)/INDEX(_coefficients_!D$7:D$9,MATCH('Score Dashboard'!$B$1,_coefficients_!$A$7:$A$9,0))</f>
        <v>-0.72022167071422294</v>
      </c>
      <c r="E389">
        <f>(_raw_predictions_!E389*(1-_raw_predictions_!$M389*'Score Dashboard'!$B$2) + 'Score Dashboard'!$B$2*_raw_predictions_!$M389*_coefficients_!E$12- _coefficients_!E$2)/INDEX(_coefficients_!E$7:E$9,MATCH('Score Dashboard'!$B$1,_coefficients_!$A$7:$A$9,0))</f>
        <v>-0.51194548089382252</v>
      </c>
      <c r="F389">
        <f>(_raw_predictions_!F389*(1-_raw_predictions_!$M389*'Score Dashboard'!$B$2) + 'Score Dashboard'!$B$2*_raw_predictions_!$M389*_coefficients_!F$12- _coefficients_!F$2)/INDEX(_coefficients_!F$7:F$9,MATCH('Score Dashboard'!$B$1,_coefficients_!$A$7:$A$9,0))</f>
        <v>-0.45393230626583181</v>
      </c>
      <c r="G389">
        <f>(_raw_predictions_!G389*(1-_raw_predictions_!$M389*'Score Dashboard'!$B$2) + 'Score Dashboard'!$B$2*_raw_predictions_!$M389*_coefficients_!G$12- _coefficients_!G$2)/INDEX(_coefficients_!G$7:G$9,MATCH('Score Dashboard'!$B$1,_coefficients_!$A$7:$A$9,0))</f>
        <v>-0.19471367179431767</v>
      </c>
      <c r="H389">
        <f>(_coefficients_!H$2 - _raw_predictions_!H389*(1-_raw_predictions_!$M389*'Score Dashboard'!$B$2) - _raw_predictions_!$M389*'Score Dashboard'!$B$2*_coefficients_!H$12)/INDEX(_coefficients_!H$7:H$9,MATCH('Score Dashboard'!$B$1,_coefficients_!$A$7:$A$9,0))</f>
        <v>0.62927374678454739</v>
      </c>
      <c r="I389">
        <f>(1-_raw_predictions_!$M389*'Score Dashboard'!$B$2) * _raw_predictions_!I389/_coefficients_!L$2 * (_raw_predictions_!J389-_coefficients_!I$2)/INDEX(_coefficients_!I$7:I$9,MATCH('Score Dashboard'!$B$1,_coefficients_!$A$7:$A$9,0))</f>
        <v>2.5877235064439833E-4</v>
      </c>
      <c r="J389">
        <f>(1-_raw_predictions_!$M389*'Score Dashboard'!$B$2) * _raw_predictions_!K389/_coefficients_!M$2 * (_raw_predictions_!L389-_coefficients_!J$2)/INDEX(_coefficients_!J$7:J$9,MATCH('Score Dashboard'!$B$1,_coefficients_!$A$7:$A$9,0))</f>
        <v>-0.27397167814935924</v>
      </c>
      <c r="K389">
        <f t="shared" si="6"/>
        <v>-2.8018381090974267</v>
      </c>
    </row>
    <row r="390" spans="1:11">
      <c r="A390" t="str">
        <f>_raw_predictions_!A390</f>
        <v>Jordan McLaughlin</v>
      </c>
      <c r="B390">
        <f>(_raw_predictions_!B390*(1-_raw_predictions_!$M390*'Score Dashboard'!$B$2) + 'Score Dashboard'!$B$2*_raw_predictions_!$M390*_coefficients_!B$12- _coefficients_!B$2)/INDEX(_coefficients_!B$7:B$9,MATCH('Score Dashboard'!$B$1,_coefficients_!$A$7:$A$9,0))</f>
        <v>-0.96692334795856938</v>
      </c>
      <c r="C390">
        <f>(_raw_predictions_!C390*(1-_raw_predictions_!$M390*'Score Dashboard'!$B$2) + 'Score Dashboard'!$B$2*_raw_predictions_!$M390*_coefficients_!C$12- _coefficients_!C$2)/INDEX(_coefficients_!C$7:C$9,MATCH('Score Dashboard'!$B$1,_coefficients_!$A$7:$A$9,0))</f>
        <v>-0.89534866737770069</v>
      </c>
      <c r="D390">
        <f>(_raw_predictions_!D390*(1-_raw_predictions_!$M390*'Score Dashboard'!$B$2) + 'Score Dashboard'!$B$2*_raw_predictions_!$M390*_coefficients_!D$12- _coefficients_!D$2)/INDEX(_coefficients_!D$7:D$9,MATCH('Score Dashboard'!$B$1,_coefficients_!$A$7:$A$9,0))</f>
        <v>-0.27739173329197508</v>
      </c>
      <c r="E390">
        <f>(_raw_predictions_!E390*(1-_raw_predictions_!$M390*'Score Dashboard'!$B$2) + 'Score Dashboard'!$B$2*_raw_predictions_!$M390*_coefficients_!E$12- _coefficients_!E$2)/INDEX(_coefficients_!E$7:E$9,MATCH('Score Dashboard'!$B$1,_coefficients_!$A$7:$A$9,0))</f>
        <v>-0.15743261156881519</v>
      </c>
      <c r="F390">
        <f>(_raw_predictions_!F390*(1-_raw_predictions_!$M390*'Score Dashboard'!$B$2) + 'Score Dashboard'!$B$2*_raw_predictions_!$M390*_coefficients_!F$12- _coefficients_!F$2)/INDEX(_coefficients_!F$7:F$9,MATCH('Score Dashboard'!$B$1,_coefficients_!$A$7:$A$9,0))</f>
        <v>-0.59123538733551351</v>
      </c>
      <c r="G390">
        <f>(_raw_predictions_!G390*(1-_raw_predictions_!$M390*'Score Dashboard'!$B$2) + 'Score Dashboard'!$B$2*_raw_predictions_!$M390*_coefficients_!G$12- _coefficients_!G$2)/INDEX(_coefficients_!G$7:G$9,MATCH('Score Dashboard'!$B$1,_coefficients_!$A$7:$A$9,0))</f>
        <v>-0.54795474868244276</v>
      </c>
      <c r="H390">
        <f>(_coefficients_!H$2 - _raw_predictions_!H390*(1-_raw_predictions_!$M390*'Score Dashboard'!$B$2) - _raw_predictions_!$M390*'Score Dashboard'!$B$2*_coefficients_!H$12)/INDEX(_coefficients_!H$7:H$9,MATCH('Score Dashboard'!$B$1,_coefficients_!$A$7:$A$9,0))</f>
        <v>0.68136316578895095</v>
      </c>
      <c r="I390">
        <f>(1-_raw_predictions_!$M390*'Score Dashboard'!$B$2) * _raw_predictions_!I390/_coefficients_!L$2 * (_raw_predictions_!J390-_coefficients_!I$2)/INDEX(_coefficients_!I$7:I$9,MATCH('Score Dashboard'!$B$1,_coefficients_!$A$7:$A$9,0))</f>
        <v>-5.5993716222400543E-3</v>
      </c>
      <c r="J390">
        <f>(1-_raw_predictions_!$M390*'Score Dashboard'!$B$2) * _raw_predictions_!K390/_coefficients_!M$2 * (_raw_predictions_!L390-_coefficients_!J$2)/INDEX(_coefficients_!J$7:J$9,MATCH('Score Dashboard'!$B$1,_coefficients_!$A$7:$A$9,0))</f>
        <v>-0.11814237104832236</v>
      </c>
      <c r="K390">
        <f t="shared" si="6"/>
        <v>-2.8786650730966286</v>
      </c>
    </row>
    <row r="391" spans="1:11">
      <c r="A391" t="str">
        <f>_raw_predictions_!A391</f>
        <v>Jordan Hall</v>
      </c>
      <c r="B391">
        <f>(_raw_predictions_!B391*(1-_raw_predictions_!$M391*'Score Dashboard'!$B$2) + 'Score Dashboard'!$B$2*_raw_predictions_!$M391*_coefficients_!B$12- _coefficients_!B$2)/INDEX(_coefficients_!B$7:B$9,MATCH('Score Dashboard'!$B$1,_coefficients_!$A$7:$A$9,0))</f>
        <v>-0.84128760107131206</v>
      </c>
      <c r="C391">
        <f>(_raw_predictions_!C391*(1-_raw_predictions_!$M391*'Score Dashboard'!$B$2) + 'Score Dashboard'!$B$2*_raw_predictions_!$M391*_coefficients_!C$12- _coefficients_!C$2)/INDEX(_coefficients_!C$7:C$9,MATCH('Score Dashboard'!$B$1,_coefficients_!$A$7:$A$9,0))</f>
        <v>-0.74260692551494711</v>
      </c>
      <c r="D391">
        <f>(_raw_predictions_!D391*(1-_raw_predictions_!$M391*'Score Dashboard'!$B$2) + 'Score Dashboard'!$B$2*_raw_predictions_!$M391*_coefficients_!D$12- _coefficients_!D$2)/INDEX(_coefficients_!D$7:D$9,MATCH('Score Dashboard'!$B$1,_coefficients_!$A$7:$A$9,0))</f>
        <v>-0.65938748652389267</v>
      </c>
      <c r="E391">
        <f>(_raw_predictions_!E391*(1-_raw_predictions_!$M391*'Score Dashboard'!$B$2) + 'Score Dashboard'!$B$2*_raw_predictions_!$M391*_coefficients_!E$12- _coefficients_!E$2)/INDEX(_coefficients_!E$7:E$9,MATCH('Score Dashboard'!$B$1,_coefficients_!$A$7:$A$9,0))</f>
        <v>-0.56876092837446268</v>
      </c>
      <c r="F391">
        <f>(_raw_predictions_!F391*(1-_raw_predictions_!$M391*'Score Dashboard'!$B$2) + 'Score Dashboard'!$B$2*_raw_predictions_!$M391*_coefficients_!F$12- _coefficients_!F$2)/INDEX(_coefficients_!F$7:F$9,MATCH('Score Dashboard'!$B$1,_coefficients_!$A$7:$A$9,0))</f>
        <v>-0.47219064059897314</v>
      </c>
      <c r="G391">
        <f>(_raw_predictions_!G391*(1-_raw_predictions_!$M391*'Score Dashboard'!$B$2) + 'Score Dashboard'!$B$2*_raw_predictions_!$M391*_coefficients_!G$12- _coefficients_!G$2)/INDEX(_coefficients_!G$7:G$9,MATCH('Score Dashboard'!$B$1,_coefficients_!$A$7:$A$9,0))</f>
        <v>-0.52806288111340172</v>
      </c>
      <c r="H391">
        <f>(_coefficients_!H$2 - _raw_predictions_!H391*(1-_raw_predictions_!$M391*'Score Dashboard'!$B$2) - _raw_predictions_!$M391*'Score Dashboard'!$B$2*_coefficients_!H$12)/INDEX(_coefficients_!H$7:H$9,MATCH('Score Dashboard'!$B$1,_coefficients_!$A$7:$A$9,0))</f>
        <v>0.66000428951994417</v>
      </c>
      <c r="I391">
        <f>(1-_raw_predictions_!$M391*'Score Dashboard'!$B$2) * _raw_predictions_!I391/_coefficients_!L$2 * (_raw_predictions_!J391-_coefficients_!I$2)/INDEX(_coefficients_!I$7:I$9,MATCH('Score Dashboard'!$B$1,_coefficients_!$A$7:$A$9,0))</f>
        <v>-3.002676647129035E-2</v>
      </c>
      <c r="J391">
        <f>(1-_raw_predictions_!$M391*'Score Dashboard'!$B$2) * _raw_predictions_!K391/_coefficients_!M$2 * (_raw_predictions_!L391-_coefficients_!J$2)/INDEX(_coefficients_!J$7:J$9,MATCH('Score Dashboard'!$B$1,_coefficients_!$A$7:$A$9,0))</f>
        <v>-6.3338942708074178E-2</v>
      </c>
      <c r="K391">
        <f t="shared" si="6"/>
        <v>-3.2456578828564098</v>
      </c>
    </row>
    <row r="392" spans="1:11">
      <c r="A392" t="str">
        <f>_raw_predictions_!A392</f>
        <v>Jordan Goodwin</v>
      </c>
      <c r="B392">
        <f>(_raw_predictions_!B392*(1-_raw_predictions_!$M392*'Score Dashboard'!$B$2) + 'Score Dashboard'!$B$2*_raw_predictions_!$M392*_coefficients_!B$12- _coefficients_!B$2)/INDEX(_coefficients_!B$7:B$9,MATCH('Score Dashboard'!$B$1,_coefficients_!$A$7:$A$9,0))</f>
        <v>-0.77323333008636852</v>
      </c>
      <c r="C392">
        <f>(_raw_predictions_!C392*(1-_raw_predictions_!$M392*'Score Dashboard'!$B$2) + 'Score Dashboard'!$B$2*_raw_predictions_!$M392*_coefficients_!C$12- _coefficients_!C$2)/INDEX(_coefficients_!C$7:C$9,MATCH('Score Dashboard'!$B$1,_coefficients_!$A$7:$A$9,0))</f>
        <v>-0.46955074127501761</v>
      </c>
      <c r="D392">
        <f>(_raw_predictions_!D392*(1-_raw_predictions_!$M392*'Score Dashboard'!$B$2) + 'Score Dashboard'!$B$2*_raw_predictions_!$M392*_coefficients_!D$12- _coefficients_!D$2)/INDEX(_coefficients_!D$7:D$9,MATCH('Score Dashboard'!$B$1,_coefficients_!$A$7:$A$9,0))</f>
        <v>-0.37972103125941975</v>
      </c>
      <c r="E392">
        <f>(_raw_predictions_!E392*(1-_raw_predictions_!$M392*'Score Dashboard'!$B$2) + 'Score Dashboard'!$B$2*_raw_predictions_!$M392*_coefficients_!E$12- _coefficients_!E$2)/INDEX(_coefficients_!E$7:E$9,MATCH('Score Dashboard'!$B$1,_coefficients_!$A$7:$A$9,0))</f>
        <v>-0.15966575301964833</v>
      </c>
      <c r="F392">
        <f>(_raw_predictions_!F392*(1-_raw_predictions_!$M392*'Score Dashboard'!$B$2) + 'Score Dashboard'!$B$2*_raw_predictions_!$M392*_coefficients_!F$12- _coefficients_!F$2)/INDEX(_coefficients_!F$7:F$9,MATCH('Score Dashboard'!$B$1,_coefficients_!$A$7:$A$9,0))</f>
        <v>-0.28466284081950816</v>
      </c>
      <c r="G392">
        <f>(_raw_predictions_!G392*(1-_raw_predictions_!$M392*'Score Dashboard'!$B$2) + 'Score Dashboard'!$B$2*_raw_predictions_!$M392*_coefficients_!G$12- _coefficients_!G$2)/INDEX(_coefficients_!G$7:G$9,MATCH('Score Dashboard'!$B$1,_coefficients_!$A$7:$A$9,0))</f>
        <v>-0.44681958438989083</v>
      </c>
      <c r="H392">
        <f>(_coefficients_!H$2 - _raw_predictions_!H392*(1-_raw_predictions_!$M392*'Score Dashboard'!$B$2) - _raw_predictions_!$M392*'Score Dashboard'!$B$2*_coefficients_!H$12)/INDEX(_coefficients_!H$7:H$9,MATCH('Score Dashboard'!$B$1,_coefficients_!$A$7:$A$9,0))</f>
        <v>0.58512115261017128</v>
      </c>
      <c r="I392">
        <f>(1-_raw_predictions_!$M392*'Score Dashboard'!$B$2) * _raw_predictions_!I392/_coefficients_!L$2 * (_raw_predictions_!J392-_coefficients_!I$2)/INDEX(_coefficients_!I$7:I$9,MATCH('Score Dashboard'!$B$1,_coefficients_!$A$7:$A$9,0))</f>
        <v>-3.2241684908016273E-2</v>
      </c>
      <c r="J392">
        <f>(1-_raw_predictions_!$M392*'Score Dashboard'!$B$2) * _raw_predictions_!K392/_coefficients_!M$2 * (_raw_predictions_!L392-_coefficients_!J$2)/INDEX(_coefficients_!J$7:J$9,MATCH('Score Dashboard'!$B$1,_coefficients_!$A$7:$A$9,0))</f>
        <v>-0.15684656984492382</v>
      </c>
      <c r="K392">
        <f t="shared" si="6"/>
        <v>-2.1176203829926217</v>
      </c>
    </row>
    <row r="393" spans="1:11">
      <c r="A393" t="str">
        <f>_raw_predictions_!A393</f>
        <v>Jordan Clarkson</v>
      </c>
      <c r="B393">
        <f>(_raw_predictions_!B393*(1-_raw_predictions_!$M393*'Score Dashboard'!$B$2) + 'Score Dashboard'!$B$2*_raw_predictions_!$M393*_coefficients_!B$12- _coefficients_!B$2)/INDEX(_coefficients_!B$7:B$9,MATCH('Score Dashboard'!$B$1,_coefficients_!$A$7:$A$9,0))</f>
        <v>0.24673692400908878</v>
      </c>
      <c r="C393">
        <f>(_raw_predictions_!C393*(1-_raw_predictions_!$M393*'Score Dashboard'!$B$2) + 'Score Dashboard'!$B$2*_raw_predictions_!$M393*_coefficients_!C$12- _coefficients_!C$2)/INDEX(_coefficients_!C$7:C$9,MATCH('Score Dashboard'!$B$1,_coefficients_!$A$7:$A$9,0))</f>
        <v>-0.4528696137140566</v>
      </c>
      <c r="D393">
        <f>(_raw_predictions_!D393*(1-_raw_predictions_!$M393*'Score Dashboard'!$B$2) + 'Score Dashboard'!$B$2*_raw_predictions_!$M393*_coefficients_!D$12- _coefficients_!D$2)/INDEX(_coefficients_!D$7:D$9,MATCH('Score Dashboard'!$B$1,_coefficients_!$A$7:$A$9,0))</f>
        <v>0.1830588976586088</v>
      </c>
      <c r="E393">
        <f>(_raw_predictions_!E393*(1-_raw_predictions_!$M393*'Score Dashboard'!$B$2) + 'Score Dashboard'!$B$2*_raw_predictions_!$M393*_coefficients_!E$12- _coefficients_!E$2)/INDEX(_coefficients_!E$7:E$9,MATCH('Score Dashboard'!$B$1,_coefficients_!$A$7:$A$9,0))</f>
        <v>-0.25661439117229978</v>
      </c>
      <c r="F393">
        <f>(_raw_predictions_!F393*(1-_raw_predictions_!$M393*'Score Dashboard'!$B$2) + 'Score Dashboard'!$B$2*_raw_predictions_!$M393*_coefficients_!F$12- _coefficients_!F$2)/INDEX(_coefficients_!F$7:F$9,MATCH('Score Dashboard'!$B$1,_coefficients_!$A$7:$A$9,0))</f>
        <v>-0.52504463385585098</v>
      </c>
      <c r="G393">
        <f>(_raw_predictions_!G393*(1-_raw_predictions_!$M393*'Score Dashboard'!$B$2) + 'Score Dashboard'!$B$2*_raw_predictions_!$M393*_coefficients_!G$12- _coefficients_!G$2)/INDEX(_coefficients_!G$7:G$9,MATCH('Score Dashboard'!$B$1,_coefficients_!$A$7:$A$9,0))</f>
        <v>0.67012528872646715</v>
      </c>
      <c r="H393">
        <f>(_coefficients_!H$2 - _raw_predictions_!H393*(1-_raw_predictions_!$M393*'Score Dashboard'!$B$2) - _raw_predictions_!$M393*'Score Dashboard'!$B$2*_coefficients_!H$12)/INDEX(_coefficients_!H$7:H$9,MATCH('Score Dashboard'!$B$1,_coefficients_!$A$7:$A$9,0))</f>
        <v>-0.48738567639167868</v>
      </c>
      <c r="I393">
        <f>(1-_raw_predictions_!$M393*'Score Dashboard'!$B$2) * _raw_predictions_!I393/_coefficients_!L$2 * (_raw_predictions_!J393-_coefficients_!I$2)/INDEX(_coefficients_!I$7:I$9,MATCH('Score Dashboard'!$B$1,_coefficients_!$A$7:$A$9,0))</f>
        <v>9.440824676770701E-2</v>
      </c>
      <c r="J393">
        <f>(1-_raw_predictions_!$M393*'Score Dashboard'!$B$2) * _raw_predictions_!K393/_coefficients_!M$2 * (_raw_predictions_!L393-_coefficients_!J$2)/INDEX(_coefficients_!J$7:J$9,MATCH('Score Dashboard'!$B$1,_coefficients_!$A$7:$A$9,0))</f>
        <v>-0.58049449895657357</v>
      </c>
      <c r="K393">
        <f t="shared" si="6"/>
        <v>-1.1080794569285879</v>
      </c>
    </row>
    <row r="394" spans="1:11">
      <c r="A394" t="str">
        <f>_raw_predictions_!A394</f>
        <v>Jonathan Kuminga</v>
      </c>
      <c r="B394">
        <f>(_raw_predictions_!B394*(1-_raw_predictions_!$M394*'Score Dashboard'!$B$2) + 'Score Dashboard'!$B$2*_raw_predictions_!$M394*_coefficients_!B$12- _coefficients_!B$2)/INDEX(_coefficients_!B$7:B$9,MATCH('Score Dashboard'!$B$1,_coefficients_!$A$7:$A$9,0))</f>
        <v>-0.49526413172117278</v>
      </c>
      <c r="C394">
        <f>(_raw_predictions_!C394*(1-_raw_predictions_!$M394*'Score Dashboard'!$B$2) + 'Score Dashboard'!$B$2*_raw_predictions_!$M394*_coefficients_!C$12- _coefficients_!C$2)/INDEX(_coefficients_!C$7:C$9,MATCH('Score Dashboard'!$B$1,_coefficients_!$A$7:$A$9,0))</f>
        <v>-0.40349263888286763</v>
      </c>
      <c r="D394">
        <f>(_raw_predictions_!D394*(1-_raw_predictions_!$M394*'Score Dashboard'!$B$2) + 'Score Dashboard'!$B$2*_raw_predictions_!$M394*_coefficients_!D$12- _coefficients_!D$2)/INDEX(_coefficients_!D$7:D$9,MATCH('Score Dashboard'!$B$1,_coefficients_!$A$7:$A$9,0))</f>
        <v>-0.4932363480291016</v>
      </c>
      <c r="E394">
        <f>(_raw_predictions_!E394*(1-_raw_predictions_!$M394*'Score Dashboard'!$B$2) + 'Score Dashboard'!$B$2*_raw_predictions_!$M394*_coefficients_!E$12- _coefficients_!E$2)/INDEX(_coefficients_!E$7:E$9,MATCH('Score Dashboard'!$B$1,_coefficients_!$A$7:$A$9,0))</f>
        <v>-0.26450344139365123</v>
      </c>
      <c r="F394">
        <f>(_raw_predictions_!F394*(1-_raw_predictions_!$M394*'Score Dashboard'!$B$2) + 'Score Dashboard'!$B$2*_raw_predictions_!$M394*_coefficients_!F$12- _coefficients_!F$2)/INDEX(_coefficients_!F$7:F$9,MATCH('Score Dashboard'!$B$1,_coefficients_!$A$7:$A$9,0))</f>
        <v>-0.17522873011251783</v>
      </c>
      <c r="G394">
        <f>(_raw_predictions_!G394*(1-_raw_predictions_!$M394*'Score Dashboard'!$B$2) + 'Score Dashboard'!$B$2*_raw_predictions_!$M394*_coefficients_!G$12- _coefficients_!G$2)/INDEX(_coefficients_!G$7:G$9,MATCH('Score Dashboard'!$B$1,_coefficients_!$A$7:$A$9,0))</f>
        <v>-0.4472259899786199</v>
      </c>
      <c r="H394">
        <f>(_coefficients_!H$2 - _raw_predictions_!H394*(1-_raw_predictions_!$M394*'Score Dashboard'!$B$2) - _raw_predictions_!$M394*'Score Dashboard'!$B$2*_coefficients_!H$12)/INDEX(_coefficients_!H$7:H$9,MATCH('Score Dashboard'!$B$1,_coefficients_!$A$7:$A$9,0))</f>
        <v>0.3295191524050492</v>
      </c>
      <c r="I394">
        <f>(1-_raw_predictions_!$M394*'Score Dashboard'!$B$2) * _raw_predictions_!I394/_coefficients_!L$2 * (_raw_predictions_!J394-_coefficients_!I$2)/INDEX(_coefficients_!I$7:I$9,MATCH('Score Dashboard'!$B$1,_coefficients_!$A$7:$A$9,0))</f>
        <v>-0.2520124742798549</v>
      </c>
      <c r="J394">
        <f>(1-_raw_predictions_!$M394*'Score Dashboard'!$B$2) * _raw_predictions_!K394/_coefficients_!M$2 * (_raw_predictions_!L394-_coefficients_!J$2)/INDEX(_coefficients_!J$7:J$9,MATCH('Score Dashboard'!$B$1,_coefficients_!$A$7:$A$9,0))</f>
        <v>0.12237108887729738</v>
      </c>
      <c r="K394">
        <f t="shared" si="6"/>
        <v>-2.0790735131154392</v>
      </c>
    </row>
    <row r="395" spans="1:11">
      <c r="A395" t="str">
        <f>_raw_predictions_!A395</f>
        <v>Jonas Valanciunas</v>
      </c>
      <c r="B395">
        <f>(_raw_predictions_!B395*(1-_raw_predictions_!$M395*'Score Dashboard'!$B$2) + 'Score Dashboard'!$B$2*_raw_predictions_!$M395*_coefficients_!B$12- _coefficients_!B$2)/INDEX(_coefficients_!B$7:B$9,MATCH('Score Dashboard'!$B$1,_coefficients_!$A$7:$A$9,0))</f>
        <v>-0.14228487745882221</v>
      </c>
      <c r="C395">
        <f>(_raw_predictions_!C395*(1-_raw_predictions_!$M395*'Score Dashboard'!$B$2) + 'Score Dashboard'!$B$2*_raw_predictions_!$M395*_coefficients_!C$12- _coefficients_!C$2)/INDEX(_coefficients_!C$7:C$9,MATCH('Score Dashboard'!$B$1,_coefficients_!$A$7:$A$9,0))</f>
        <v>1.07700265485391</v>
      </c>
      <c r="D395">
        <f>(_raw_predictions_!D395*(1-_raw_predictions_!$M395*'Score Dashboard'!$B$2) + 'Score Dashboard'!$B$2*_raw_predictions_!$M395*_coefficients_!D$12- _coefficients_!D$2)/INDEX(_coefficients_!D$7:D$9,MATCH('Score Dashboard'!$B$1,_coefficients_!$A$7:$A$9,0))</f>
        <v>-0.51509007152233965</v>
      </c>
      <c r="E395">
        <f>(_raw_predictions_!E395*(1-_raw_predictions_!$M395*'Score Dashboard'!$B$2) + 'Score Dashboard'!$B$2*_raw_predictions_!$M395*_coefficients_!E$12- _coefficients_!E$2)/INDEX(_coefficients_!E$7:E$9,MATCH('Score Dashboard'!$B$1,_coefficients_!$A$7:$A$9,0))</f>
        <v>-0.69405009973280318</v>
      </c>
      <c r="F395">
        <f>(_raw_predictions_!F395*(1-_raw_predictions_!$M395*'Score Dashboard'!$B$2) + 'Score Dashboard'!$B$2*_raw_predictions_!$M395*_coefficients_!F$12- _coefficients_!F$2)/INDEX(_coefficients_!F$7:F$9,MATCH('Score Dashboard'!$B$1,_coefficients_!$A$7:$A$9,0))</f>
        <v>4.4608250132376785E-2</v>
      </c>
      <c r="G395">
        <f>(_raw_predictions_!G395*(1-_raw_predictions_!$M395*'Score Dashboard'!$B$2) + 'Score Dashboard'!$B$2*_raw_predictions_!$M395*_coefficients_!G$12- _coefficients_!G$2)/INDEX(_coefficients_!G$7:G$9,MATCH('Score Dashboard'!$B$1,_coefficients_!$A$7:$A$9,0))</f>
        <v>-0.70107707148515308</v>
      </c>
      <c r="H395">
        <f>(_coefficients_!H$2 - _raw_predictions_!H395*(1-_raw_predictions_!$M395*'Score Dashboard'!$B$2) - _raw_predictions_!$M395*'Score Dashboard'!$B$2*_coefficients_!H$12)/INDEX(_coefficients_!H$7:H$9,MATCH('Score Dashboard'!$B$1,_coefficients_!$A$7:$A$9,0))</f>
        <v>-0.1441590189153111</v>
      </c>
      <c r="I395">
        <f>(1-_raw_predictions_!$M395*'Score Dashboard'!$B$2) * _raw_predictions_!I395/_coefficients_!L$2 * (_raw_predictions_!J395-_coefficients_!I$2)/INDEX(_coefficients_!I$7:I$9,MATCH('Score Dashboard'!$B$1,_coefficients_!$A$7:$A$9,0))</f>
        <v>3.6609566936393723E-2</v>
      </c>
      <c r="J395">
        <f>(1-_raw_predictions_!$M395*'Score Dashboard'!$B$2) * _raw_predictions_!K395/_coefficients_!M$2 * (_raw_predictions_!L395-_coefficients_!J$2)/INDEX(_coefficients_!J$7:J$9,MATCH('Score Dashboard'!$B$1,_coefficients_!$A$7:$A$9,0))</f>
        <v>0.50391966325619375</v>
      </c>
      <c r="K395">
        <f t="shared" si="6"/>
        <v>-0.53452100393555502</v>
      </c>
    </row>
    <row r="396" spans="1:11">
      <c r="A396" t="str">
        <f>_raw_predictions_!A396</f>
        <v>Johnny Davis</v>
      </c>
      <c r="B396">
        <f>(_raw_predictions_!B396*(1-_raw_predictions_!$M396*'Score Dashboard'!$B$2) + 'Score Dashboard'!$B$2*_raw_predictions_!$M396*_coefficients_!B$12- _coefficients_!B$2)/INDEX(_coefficients_!B$7:B$9,MATCH('Score Dashboard'!$B$1,_coefficients_!$A$7:$A$9,0))</f>
        <v>-0.79510325428993245</v>
      </c>
      <c r="C396">
        <f>(_raw_predictions_!C396*(1-_raw_predictions_!$M396*'Score Dashboard'!$B$2) + 'Score Dashboard'!$B$2*_raw_predictions_!$M396*_coefficients_!C$12- _coefficients_!C$2)/INDEX(_coefficients_!C$7:C$9,MATCH('Score Dashboard'!$B$1,_coefficients_!$A$7:$A$9,0))</f>
        <v>-0.81173908654637561</v>
      </c>
      <c r="D396">
        <f>(_raw_predictions_!D396*(1-_raw_predictions_!$M396*'Score Dashboard'!$B$2) + 'Score Dashboard'!$B$2*_raw_predictions_!$M396*_coefficients_!D$12- _coefficients_!D$2)/INDEX(_coefficients_!D$7:D$9,MATCH('Score Dashboard'!$B$1,_coefficients_!$A$7:$A$9,0))</f>
        <v>-0.72997895461404183</v>
      </c>
      <c r="E396">
        <f>(_raw_predictions_!E396*(1-_raw_predictions_!$M396*'Score Dashboard'!$B$2) + 'Score Dashboard'!$B$2*_raw_predictions_!$M396*_coefficients_!E$12- _coefficients_!E$2)/INDEX(_coefficients_!E$7:E$9,MATCH('Score Dashboard'!$B$1,_coefficients_!$A$7:$A$9,0))</f>
        <v>-0.58557303764312085</v>
      </c>
      <c r="F396">
        <f>(_raw_predictions_!F396*(1-_raw_predictions_!$M396*'Score Dashboard'!$B$2) + 'Score Dashboard'!$B$2*_raw_predictions_!$M396*_coefficients_!F$12- _coefficients_!F$2)/INDEX(_coefficients_!F$7:F$9,MATCH('Score Dashboard'!$B$1,_coefficients_!$A$7:$A$9,0))</f>
        <v>-0.4658149042283346</v>
      </c>
      <c r="G396">
        <f>(_raw_predictions_!G396*(1-_raw_predictions_!$M396*'Score Dashboard'!$B$2) + 'Score Dashboard'!$B$2*_raw_predictions_!$M396*_coefficients_!G$12- _coefficients_!G$2)/INDEX(_coefficients_!G$7:G$9,MATCH('Score Dashboard'!$B$1,_coefficients_!$A$7:$A$9,0))</f>
        <v>-0.44659335757883717</v>
      </c>
      <c r="H396">
        <f>(_coefficients_!H$2 - _raw_predictions_!H396*(1-_raw_predictions_!$M396*'Score Dashboard'!$B$2) - _raw_predictions_!$M396*'Score Dashboard'!$B$2*_coefficients_!H$12)/INDEX(_coefficients_!H$7:H$9,MATCH('Score Dashboard'!$B$1,_coefficients_!$A$7:$A$9,0))</f>
        <v>0.67264364526496523</v>
      </c>
      <c r="I396">
        <f>(1-_raw_predictions_!$M396*'Score Dashboard'!$B$2) * _raw_predictions_!I396/_coefficients_!L$2 * (_raw_predictions_!J396-_coefficients_!I$2)/INDEX(_coefficients_!I$7:I$9,MATCH('Score Dashboard'!$B$1,_coefficients_!$A$7:$A$9,0))</f>
        <v>-9.7732512336763014E-2</v>
      </c>
      <c r="J396">
        <f>(1-_raw_predictions_!$M396*'Score Dashboard'!$B$2) * _raw_predictions_!K396/_coefficients_!M$2 * (_raw_predictions_!L396-_coefficients_!J$2)/INDEX(_coefficients_!J$7:J$9,MATCH('Score Dashboard'!$B$1,_coefficients_!$A$7:$A$9,0))</f>
        <v>-0.24684405173205279</v>
      </c>
      <c r="K396">
        <f t="shared" si="6"/>
        <v>-3.5067355137044931</v>
      </c>
    </row>
    <row r="397" spans="1:11">
      <c r="A397" t="str">
        <f>_raw_predictions_!A397</f>
        <v>Jayson Tatum</v>
      </c>
      <c r="B397">
        <f>(_raw_predictions_!B397*(1-_raw_predictions_!$M397*'Score Dashboard'!$B$2) + 'Score Dashboard'!$B$2*_raw_predictions_!$M397*_coefficients_!B$12- _coefficients_!B$2)/INDEX(_coefficients_!B$7:B$9,MATCH('Score Dashboard'!$B$1,_coefficients_!$A$7:$A$9,0))</f>
        <v>1.2114142976848419</v>
      </c>
      <c r="C397">
        <f>(_raw_predictions_!C397*(1-_raw_predictions_!$M397*'Score Dashboard'!$B$2) + 'Score Dashboard'!$B$2*_raw_predictions_!$M397*_coefficients_!C$12- _coefficients_!C$2)/INDEX(_coefficients_!C$7:C$9,MATCH('Score Dashboard'!$B$1,_coefficients_!$A$7:$A$9,0))</f>
        <v>0.67633410610914135</v>
      </c>
      <c r="D397">
        <f>(_raw_predictions_!D397*(1-_raw_predictions_!$M397*'Score Dashboard'!$B$2) + 'Score Dashboard'!$B$2*_raw_predictions_!$M397*_coefficients_!D$12- _coefficients_!D$2)/INDEX(_coefficients_!D$7:D$9,MATCH('Score Dashboard'!$B$1,_coefficients_!$A$7:$A$9,0))</f>
        <v>0.42432092159347662</v>
      </c>
      <c r="E397">
        <f>(_raw_predictions_!E397*(1-_raw_predictions_!$M397*'Score Dashboard'!$B$2) + 'Score Dashboard'!$B$2*_raw_predictions_!$M397*_coefficients_!E$12- _coefficients_!E$2)/INDEX(_coefficients_!E$7:E$9,MATCH('Score Dashboard'!$B$1,_coefficients_!$A$7:$A$9,0))</f>
        <v>0.25778929842069837</v>
      </c>
      <c r="F397">
        <f>(_raw_predictions_!F397*(1-_raw_predictions_!$M397*'Score Dashboard'!$B$2) + 'Score Dashboard'!$B$2*_raw_predictions_!$M397*_coefficients_!F$12- _coefficients_!F$2)/INDEX(_coefficients_!F$7:F$9,MATCH('Score Dashboard'!$B$1,_coefficients_!$A$7:$A$9,0))</f>
        <v>3.7717646994330452E-2</v>
      </c>
      <c r="G397">
        <f>(_raw_predictions_!G397*(1-_raw_predictions_!$M397*'Score Dashboard'!$B$2) + 'Score Dashboard'!$B$2*_raw_predictions_!$M397*_coefficients_!G$12- _coefficients_!G$2)/INDEX(_coefficients_!G$7:G$9,MATCH('Score Dashboard'!$B$1,_coefficients_!$A$7:$A$9,0))</f>
        <v>0.86745607233520816</v>
      </c>
      <c r="H397">
        <f>(_coefficients_!H$2 - _raw_predictions_!H397*(1-_raw_predictions_!$M397*'Score Dashboard'!$B$2) - _raw_predictions_!$M397*'Score Dashboard'!$B$2*_coefficients_!H$12)/INDEX(_coefficients_!H$7:H$9,MATCH('Score Dashboard'!$B$1,_coefficients_!$A$7:$A$9,0))</f>
        <v>-0.7276515284378049</v>
      </c>
      <c r="I397">
        <f>(1-_raw_predictions_!$M397*'Score Dashboard'!$B$2) * _raw_predictions_!I397/_coefficients_!L$2 * (_raw_predictions_!J397-_coefficients_!I$2)/INDEX(_coefficients_!I$7:I$9,MATCH('Score Dashboard'!$B$1,_coefficients_!$A$7:$A$9,0))</f>
        <v>0.60326858735767497</v>
      </c>
      <c r="J397">
        <f>(1-_raw_predictions_!$M397*'Score Dashboard'!$B$2) * _raw_predictions_!K397/_coefficients_!M$2 * (_raw_predictions_!L397-_coefficients_!J$2)/INDEX(_coefficients_!J$7:J$9,MATCH('Score Dashboard'!$B$1,_coefficients_!$A$7:$A$9,0))</f>
        <v>-0.32662272641583151</v>
      </c>
      <c r="K397">
        <f t="shared" si="6"/>
        <v>3.0240266756417351</v>
      </c>
    </row>
    <row r="398" spans="1:11">
      <c r="A398" t="str">
        <f>_raw_predictions_!A398</f>
        <v>John Wall</v>
      </c>
      <c r="B398">
        <f>(_raw_predictions_!B398*(1-_raw_predictions_!$M398*'Score Dashboard'!$B$2) + 'Score Dashboard'!$B$2*_raw_predictions_!$M398*_coefficients_!B$12- _coefficients_!B$2)/INDEX(_coefficients_!B$7:B$9,MATCH('Score Dashboard'!$B$1,_coefficients_!$A$7:$A$9,0))</f>
        <v>-0.59867724801315314</v>
      </c>
      <c r="C398">
        <f>(_raw_predictions_!C398*(1-_raw_predictions_!$M398*'Score Dashboard'!$B$2) + 'Score Dashboard'!$B$2*_raw_predictions_!$M398*_coefficients_!C$12- _coefficients_!C$2)/INDEX(_coefficients_!C$7:C$9,MATCH('Score Dashboard'!$B$1,_coefficients_!$A$7:$A$9,0))</f>
        <v>-0.74491156611656828</v>
      </c>
      <c r="D398">
        <f>(_raw_predictions_!D398*(1-_raw_predictions_!$M398*'Score Dashboard'!$B$2) + 'Score Dashboard'!$B$2*_raw_predictions_!$M398*_coefficients_!D$12- _coefficients_!D$2)/INDEX(_coefficients_!D$7:D$9,MATCH('Score Dashboard'!$B$1,_coefficients_!$A$7:$A$9,0))</f>
        <v>6.944100829412389E-2</v>
      </c>
      <c r="E398">
        <f>(_raw_predictions_!E398*(1-_raw_predictions_!$M398*'Score Dashboard'!$B$2) + 'Score Dashboard'!$B$2*_raw_predictions_!$M398*_coefficients_!E$12- _coefficients_!E$2)/INDEX(_coefficients_!E$7:E$9,MATCH('Score Dashboard'!$B$1,_coefficients_!$A$7:$A$9,0))</f>
        <v>-0.30882560256943797</v>
      </c>
      <c r="F398">
        <f>(_raw_predictions_!F398*(1-_raw_predictions_!$M398*'Score Dashboard'!$B$2) + 'Score Dashboard'!$B$2*_raw_predictions_!$M398*_coefficients_!F$12- _coefficients_!F$2)/INDEX(_coefficients_!F$7:F$9,MATCH('Score Dashboard'!$B$1,_coefficients_!$A$7:$A$9,0))</f>
        <v>-0.31964454984301732</v>
      </c>
      <c r="G398">
        <f>(_raw_predictions_!G398*(1-_raw_predictions_!$M398*'Score Dashboard'!$B$2) + 'Score Dashboard'!$B$2*_raw_predictions_!$M398*_coefficients_!G$12- _coefficients_!G$2)/INDEX(_coefficients_!G$7:G$9,MATCH('Score Dashboard'!$B$1,_coefficients_!$A$7:$A$9,0))</f>
        <v>-0.43714468774616583</v>
      </c>
      <c r="H398">
        <f>(_coefficients_!H$2 - _raw_predictions_!H398*(1-_raw_predictions_!$M398*'Score Dashboard'!$B$2) - _raw_predictions_!$M398*'Score Dashboard'!$B$2*_coefficients_!H$12)/INDEX(_coefficients_!H$7:H$9,MATCH('Score Dashboard'!$B$1,_coefficients_!$A$7:$A$9,0))</f>
        <v>-1.7626372555263295E-2</v>
      </c>
      <c r="I398">
        <f>(1-_raw_predictions_!$M398*'Score Dashboard'!$B$2) * _raw_predictions_!I398/_coefficients_!L$2 * (_raw_predictions_!J398-_coefficients_!I$2)/INDEX(_coefficients_!I$7:I$9,MATCH('Score Dashboard'!$B$1,_coefficients_!$A$7:$A$9,0))</f>
        <v>-0.18990404604387251</v>
      </c>
      <c r="J398">
        <f>(1-_raw_predictions_!$M398*'Score Dashboard'!$B$2) * _raw_predictions_!K398/_coefficients_!M$2 * (_raw_predictions_!L398-_coefficients_!J$2)/INDEX(_coefficients_!J$7:J$9,MATCH('Score Dashboard'!$B$1,_coefficients_!$A$7:$A$9,0))</f>
        <v>-0.24364921175501358</v>
      </c>
      <c r="K398">
        <f t="shared" si="6"/>
        <v>-2.7909422763483684</v>
      </c>
    </row>
    <row r="399" spans="1:11">
      <c r="A399" t="str">
        <f>_raw_predictions_!A399</f>
        <v>John Collins</v>
      </c>
      <c r="B399">
        <f>(_raw_predictions_!B399*(1-_raw_predictions_!$M399*'Score Dashboard'!$B$2) + 'Score Dashboard'!$B$2*_raw_predictions_!$M399*_coefficients_!B$12- _coefficients_!B$2)/INDEX(_coefficients_!B$7:B$9,MATCH('Score Dashboard'!$B$1,_coefficients_!$A$7:$A$9,0))</f>
        <v>-9.1763294444435081E-2</v>
      </c>
      <c r="C399">
        <f>(_raw_predictions_!C399*(1-_raw_predictions_!$M399*'Score Dashboard'!$B$2) + 'Score Dashboard'!$B$2*_raw_predictions_!$M399*_coefficients_!C$12- _coefficients_!C$2)/INDEX(_coefficients_!C$7:C$9,MATCH('Score Dashboard'!$B$1,_coefficients_!$A$7:$A$9,0))</f>
        <v>0.21142994441920715</v>
      </c>
      <c r="D399">
        <f>(_raw_predictions_!D399*(1-_raw_predictions_!$M399*'Score Dashboard'!$B$2) + 'Score Dashboard'!$B$2*_raw_predictions_!$M399*_coefficients_!D$12- _coefficients_!D$2)/INDEX(_coefficients_!D$7:D$9,MATCH('Score Dashboard'!$B$1,_coefficients_!$A$7:$A$9,0))</f>
        <v>-0.68637399504513696</v>
      </c>
      <c r="E399">
        <f>(_raw_predictions_!E399*(1-_raw_predictions_!$M399*'Score Dashboard'!$B$2) + 'Score Dashboard'!$B$2*_raw_predictions_!$M399*_coefficients_!E$12- _coefficients_!E$2)/INDEX(_coefficients_!E$7:E$9,MATCH('Score Dashboard'!$B$1,_coefficients_!$A$7:$A$9,0))</f>
        <v>-0.3631236256406879</v>
      </c>
      <c r="F399">
        <f>(_raw_predictions_!F399*(1-_raw_predictions_!$M399*'Score Dashboard'!$B$2) + 'Score Dashboard'!$B$2*_raw_predictions_!$M399*_coefficients_!F$12- _coefficients_!F$2)/INDEX(_coefficients_!F$7:F$9,MATCH('Score Dashboard'!$B$1,_coefficients_!$A$7:$A$9,0))</f>
        <v>0.38144332173139806</v>
      </c>
      <c r="G399">
        <f>(_raw_predictions_!G399*(1-_raw_predictions_!$M399*'Score Dashboard'!$B$2) + 'Score Dashboard'!$B$2*_raw_predictions_!$M399*_coefficients_!G$12- _coefficients_!G$2)/INDEX(_coefficients_!G$7:G$9,MATCH('Score Dashboard'!$B$1,_coefficients_!$A$7:$A$9,0))</f>
        <v>-0.24636244737327917</v>
      </c>
      <c r="H399">
        <f>(_coefficients_!H$2 - _raw_predictions_!H399*(1-_raw_predictions_!$M399*'Score Dashboard'!$B$2) - _raw_predictions_!$M399*'Score Dashboard'!$B$2*_coefficients_!H$12)/INDEX(_coefficients_!H$7:H$9,MATCH('Score Dashboard'!$B$1,_coefficients_!$A$7:$A$9,0))</f>
        <v>0.41257486971747187</v>
      </c>
      <c r="I399">
        <f>(1-_raw_predictions_!$M399*'Score Dashboard'!$B$2) * _raw_predictions_!I399/_coefficients_!L$2 * (_raw_predictions_!J399-_coefficients_!I$2)/INDEX(_coefficients_!I$7:I$9,MATCH('Score Dashboard'!$B$1,_coefficients_!$A$7:$A$9,0))</f>
        <v>1.3897578530016245E-2</v>
      </c>
      <c r="J399">
        <f>(1-_raw_predictions_!$M399*'Score Dashboard'!$B$2) * _raw_predictions_!K399/_coefficients_!M$2 * (_raw_predictions_!L399-_coefficients_!J$2)/INDEX(_coefficients_!J$7:J$9,MATCH('Score Dashboard'!$B$1,_coefficients_!$A$7:$A$9,0))</f>
        <v>0.15312763070755592</v>
      </c>
      <c r="K399">
        <f t="shared" si="6"/>
        <v>-0.21515001739788991</v>
      </c>
    </row>
    <row r="400" spans="1:11">
      <c r="A400" t="str">
        <f>_raw_predictions_!A400</f>
        <v>Joel Embiid</v>
      </c>
      <c r="B400">
        <f>(_raw_predictions_!B400*(1-_raw_predictions_!$M400*'Score Dashboard'!$B$2) + 'Score Dashboard'!$B$2*_raw_predictions_!$M400*_coefficients_!B$12- _coefficients_!B$2)/INDEX(_coefficients_!B$7:B$9,MATCH('Score Dashboard'!$B$1,_coefficients_!$A$7:$A$9,0))</f>
        <v>1.2597608103154654</v>
      </c>
      <c r="C400">
        <f>(_raw_predictions_!C400*(1-_raw_predictions_!$M400*'Score Dashboard'!$B$2) + 'Score Dashboard'!$B$2*_raw_predictions_!$M400*_coefficients_!C$12- _coefficients_!C$2)/INDEX(_coefficients_!C$7:C$9,MATCH('Score Dashboard'!$B$1,_coefficients_!$A$7:$A$9,0))</f>
        <v>1.055753254498029</v>
      </c>
      <c r="D400">
        <f>(_raw_predictions_!D400*(1-_raw_predictions_!$M400*'Score Dashboard'!$B$2) + 'Score Dashboard'!$B$2*_raw_predictions_!$M400*_coefficients_!D$12- _coefficients_!D$2)/INDEX(_coefficients_!D$7:D$9,MATCH('Score Dashboard'!$B$1,_coefficients_!$A$7:$A$9,0))</f>
        <v>0.16886004296329149</v>
      </c>
      <c r="E400">
        <f>(_raw_predictions_!E400*(1-_raw_predictions_!$M400*'Score Dashboard'!$B$2) + 'Score Dashboard'!$B$2*_raw_predictions_!$M400*_coefficients_!E$12- _coefficients_!E$2)/INDEX(_coefficients_!E$7:E$9,MATCH('Score Dashboard'!$B$1,_coefficients_!$A$7:$A$9,0))</f>
        <v>4.5043312957784583E-2</v>
      </c>
      <c r="F400">
        <f>(_raw_predictions_!F400*(1-_raw_predictions_!$M400*'Score Dashboard'!$B$2) + 'Score Dashboard'!$B$2*_raw_predictions_!$M400*_coefficients_!F$12- _coefficients_!F$2)/INDEX(_coefficients_!F$7:F$9,MATCH('Score Dashboard'!$B$1,_coefficients_!$A$7:$A$9,0))</f>
        <v>0.95179647296475522</v>
      </c>
      <c r="G400">
        <f>(_raw_predictions_!G400*(1-_raw_predictions_!$M400*'Score Dashboard'!$B$2) + 'Score Dashboard'!$B$2*_raw_predictions_!$M400*_coefficients_!G$12- _coefficients_!G$2)/INDEX(_coefficients_!G$7:G$9,MATCH('Score Dashboard'!$B$1,_coefficients_!$A$7:$A$9,0))</f>
        <v>-0.41954756823768247</v>
      </c>
      <c r="H400">
        <f>(_coefficients_!H$2 - _raw_predictions_!H400*(1-_raw_predictions_!$M400*'Score Dashboard'!$B$2) - _raw_predictions_!$M400*'Score Dashboard'!$B$2*_coefficients_!H$12)/INDEX(_coefficients_!H$7:H$9,MATCH('Score Dashboard'!$B$1,_coefficients_!$A$7:$A$9,0))</f>
        <v>-0.8492625042696379</v>
      </c>
      <c r="I400">
        <f>(1-_raw_predictions_!$M400*'Score Dashboard'!$B$2) * _raw_predictions_!I400/_coefficients_!L$2 * (_raw_predictions_!J400-_coefficients_!I$2)/INDEX(_coefficients_!I$7:I$9,MATCH('Score Dashboard'!$B$1,_coefficients_!$A$7:$A$9,0))</f>
        <v>0.51910670580889418</v>
      </c>
      <c r="J400">
        <f>(1-_raw_predictions_!$M400*'Score Dashboard'!$B$2) * _raw_predictions_!K400/_coefficients_!M$2 * (_raw_predictions_!L400-_coefficients_!J$2)/INDEX(_coefficients_!J$7:J$9,MATCH('Score Dashboard'!$B$1,_coefficients_!$A$7:$A$9,0))</f>
        <v>0.52537411938031131</v>
      </c>
      <c r="K400">
        <f t="shared" si="6"/>
        <v>3.2568846463812111</v>
      </c>
    </row>
    <row r="401" spans="1:11">
      <c r="A401" t="str">
        <f>_raw_predictions_!A401</f>
        <v>Joe Harris</v>
      </c>
      <c r="B401">
        <f>(_raw_predictions_!B401*(1-_raw_predictions_!$M401*'Score Dashboard'!$B$2) + 'Score Dashboard'!$B$2*_raw_predictions_!$M401*_coefficients_!B$12- _coefficients_!B$2)/INDEX(_coefficients_!B$7:B$9,MATCH('Score Dashboard'!$B$1,_coefficients_!$A$7:$A$9,0))</f>
        <v>-0.70682338400842826</v>
      </c>
      <c r="C401">
        <f>(_raw_predictions_!C401*(1-_raw_predictions_!$M401*'Score Dashboard'!$B$2) + 'Score Dashboard'!$B$2*_raw_predictions_!$M401*_coefficients_!C$12- _coefficients_!C$2)/INDEX(_coefficients_!C$7:C$9,MATCH('Score Dashboard'!$B$1,_coefficients_!$A$7:$A$9,0))</f>
        <v>-0.78722973915780337</v>
      </c>
      <c r="D401">
        <f>(_raw_predictions_!D401*(1-_raw_predictions_!$M401*'Score Dashboard'!$B$2) + 'Score Dashboard'!$B$2*_raw_predictions_!$M401*_coefficients_!D$12- _coefficients_!D$2)/INDEX(_coefficients_!D$7:D$9,MATCH('Score Dashboard'!$B$1,_coefficients_!$A$7:$A$9,0))</f>
        <v>-0.64144294185757755</v>
      </c>
      <c r="E401">
        <f>(_raw_predictions_!E401*(1-_raw_predictions_!$M401*'Score Dashboard'!$B$2) + 'Score Dashboard'!$B$2*_raw_predictions_!$M401*_coefficients_!E$12- _coefficients_!E$2)/INDEX(_coefficients_!E$7:E$9,MATCH('Score Dashboard'!$B$1,_coefficients_!$A$7:$A$9,0))</f>
        <v>-0.48851681558191301</v>
      </c>
      <c r="F401">
        <f>(_raw_predictions_!F401*(1-_raw_predictions_!$M401*'Score Dashboard'!$B$2) + 'Score Dashboard'!$B$2*_raw_predictions_!$M401*_coefficients_!F$12- _coefficients_!F$2)/INDEX(_coefficients_!F$7:F$9,MATCH('Score Dashboard'!$B$1,_coefficients_!$A$7:$A$9,0))</f>
        <v>-0.5410578197595648</v>
      </c>
      <c r="G401">
        <f>(_raw_predictions_!G401*(1-_raw_predictions_!$M401*'Score Dashboard'!$B$2) + 'Score Dashboard'!$B$2*_raw_predictions_!$M401*_coefficients_!G$12- _coefficients_!G$2)/INDEX(_coefficients_!G$7:G$9,MATCH('Score Dashboard'!$B$1,_coefficients_!$A$7:$A$9,0))</f>
        <v>6.5549905376263234E-2</v>
      </c>
      <c r="H401">
        <f>(_coefficients_!H$2 - _raw_predictions_!H401*(1-_raw_predictions_!$M401*'Score Dashboard'!$B$2) - _raw_predictions_!$M401*'Score Dashboard'!$B$2*_coefficients_!H$12)/INDEX(_coefficients_!H$7:H$9,MATCH('Score Dashboard'!$B$1,_coefficients_!$A$7:$A$9,0))</f>
        <v>0.74671539753492311</v>
      </c>
      <c r="I401">
        <f>(1-_raw_predictions_!$M401*'Score Dashboard'!$B$2) * _raw_predictions_!I401/_coefficients_!L$2 * (_raw_predictions_!J401-_coefficients_!I$2)/INDEX(_coefficients_!I$7:I$9,MATCH('Score Dashboard'!$B$1,_coefficients_!$A$7:$A$9,0))</f>
        <v>-2.8690440823068548E-2</v>
      </c>
      <c r="J401">
        <f>(1-_raw_predictions_!$M401*'Score Dashboard'!$B$2) * _raw_predictions_!K401/_coefficients_!M$2 * (_raw_predictions_!L401-_coefficients_!J$2)/INDEX(_coefficients_!J$7:J$9,MATCH('Score Dashboard'!$B$1,_coefficients_!$A$7:$A$9,0))</f>
        <v>-0.15771204881358003</v>
      </c>
      <c r="K401">
        <f t="shared" si="6"/>
        <v>-2.5392078870907486</v>
      </c>
    </row>
    <row r="402" spans="1:11">
      <c r="A402" t="str">
        <f>_raw_predictions_!A402</f>
        <v>Jock Landale</v>
      </c>
      <c r="B402">
        <f>(_raw_predictions_!B402*(1-_raw_predictions_!$M402*'Score Dashboard'!$B$2) + 'Score Dashboard'!$B$2*_raw_predictions_!$M402*_coefficients_!B$12- _coefficients_!B$2)/INDEX(_coefficients_!B$7:B$9,MATCH('Score Dashboard'!$B$1,_coefficients_!$A$7:$A$9,0))</f>
        <v>-0.80022738534118376</v>
      </c>
      <c r="C402">
        <f>(_raw_predictions_!C402*(1-_raw_predictions_!$M402*'Score Dashboard'!$B$2) + 'Score Dashboard'!$B$2*_raw_predictions_!$M402*_coefficients_!C$12- _coefficients_!C$2)/INDEX(_coefficients_!C$7:C$9,MATCH('Score Dashboard'!$B$1,_coefficients_!$A$7:$A$9,0))</f>
        <v>-0.38923654755315934</v>
      </c>
      <c r="D402">
        <f>(_raw_predictions_!D402*(1-_raw_predictions_!$M402*'Score Dashboard'!$B$2) + 'Score Dashboard'!$B$2*_raw_predictions_!$M402*_coefficients_!D$12- _coefficients_!D$2)/INDEX(_coefficients_!D$7:D$9,MATCH('Score Dashboard'!$B$1,_coefficients_!$A$7:$A$9,0))</f>
        <v>-0.77521328029387981</v>
      </c>
      <c r="E402">
        <f>(_raw_predictions_!E402*(1-_raw_predictions_!$M402*'Score Dashboard'!$B$2) + 'Score Dashboard'!$B$2*_raw_predictions_!$M402*_coefficients_!E$12- _coefficients_!E$2)/INDEX(_coefficients_!E$7:E$9,MATCH('Score Dashboard'!$B$1,_coefficients_!$A$7:$A$9,0))</f>
        <v>-0.71162495931320169</v>
      </c>
      <c r="F402">
        <f>(_raw_predictions_!F402*(1-_raw_predictions_!$M402*'Score Dashboard'!$B$2) + 'Score Dashboard'!$B$2*_raw_predictions_!$M402*_coefficients_!F$12- _coefficients_!F$2)/INDEX(_coefficients_!F$7:F$9,MATCH('Score Dashboard'!$B$1,_coefficients_!$A$7:$A$9,0))</f>
        <v>-0.27953078126127384</v>
      </c>
      <c r="G402">
        <f>(_raw_predictions_!G402*(1-_raw_predictions_!$M402*'Score Dashboard'!$B$2) + 'Score Dashboard'!$B$2*_raw_predictions_!$M402*_coefficients_!G$12- _coefficients_!G$2)/INDEX(_coefficients_!G$7:G$9,MATCH('Score Dashboard'!$B$1,_coefficients_!$A$7:$A$9,0))</f>
        <v>-0.69211280240788942</v>
      </c>
      <c r="H402">
        <f>(_coefficients_!H$2 - _raw_predictions_!H402*(1-_raw_predictions_!$M402*'Score Dashboard'!$B$2) - _raw_predictions_!$M402*'Score Dashboard'!$B$2*_coefficients_!H$12)/INDEX(_coefficients_!H$7:H$9,MATCH('Score Dashboard'!$B$1,_coefficients_!$A$7:$A$9,0))</f>
        <v>0.66842491410890637</v>
      </c>
      <c r="I402">
        <f>(1-_raw_predictions_!$M402*'Score Dashboard'!$B$2) * _raw_predictions_!I402/_coefficients_!L$2 * (_raw_predictions_!J402-_coefficients_!I$2)/INDEX(_coefficients_!I$7:I$9,MATCH('Score Dashboard'!$B$1,_coefficients_!$A$7:$A$9,0))</f>
        <v>-4.4102336393812818E-3</v>
      </c>
      <c r="J402">
        <f>(1-_raw_predictions_!$M402*'Score Dashboard'!$B$2) * _raw_predictions_!K402/_coefficients_!M$2 * (_raw_predictions_!L402-_coefficients_!J$2)/INDEX(_coefficients_!J$7:J$9,MATCH('Score Dashboard'!$B$1,_coefficients_!$A$7:$A$9,0))</f>
        <v>8.5883730484061241E-2</v>
      </c>
      <c r="K402">
        <f t="shared" si="6"/>
        <v>-2.8980473452170012</v>
      </c>
    </row>
    <row r="403" spans="1:11">
      <c r="A403" t="str">
        <f>_raw_predictions_!A403</f>
        <v>Jimmy Butler</v>
      </c>
      <c r="B403">
        <f>(_raw_predictions_!B403*(1-_raw_predictions_!$M403*'Score Dashboard'!$B$2) + 'Score Dashboard'!$B$2*_raw_predictions_!$M403*_coefficients_!B$12- _coefficients_!B$2)/INDEX(_coefficients_!B$7:B$9,MATCH('Score Dashboard'!$B$1,_coefficients_!$A$7:$A$9,0))</f>
        <v>0.29153842440423389</v>
      </c>
      <c r="C403">
        <f>(_raw_predictions_!C403*(1-_raw_predictions_!$M403*'Score Dashboard'!$B$2) + 'Score Dashboard'!$B$2*_raw_predictions_!$M403*_coefficients_!C$12- _coefficients_!C$2)/INDEX(_coefficients_!C$7:C$9,MATCH('Score Dashboard'!$B$1,_coefficients_!$A$7:$A$9,0))</f>
        <v>-0.19254205694717502</v>
      </c>
      <c r="D403">
        <f>(_raw_predictions_!D403*(1-_raw_predictions_!$M403*'Score Dashboard'!$B$2) + 'Score Dashboard'!$B$2*_raw_predictions_!$M403*_coefficients_!D$12- _coefficients_!D$2)/INDEX(_coefficients_!D$7:D$9,MATCH('Score Dashboard'!$B$1,_coefficients_!$A$7:$A$9,0))</f>
        <v>0.36745563482978416</v>
      </c>
      <c r="E403">
        <f>(_raw_predictions_!E403*(1-_raw_predictions_!$M403*'Score Dashboard'!$B$2) + 'Score Dashboard'!$B$2*_raw_predictions_!$M403*_coefficients_!E$12- _coefficients_!E$2)/INDEX(_coefficients_!E$7:E$9,MATCH('Score Dashboard'!$B$1,_coefficients_!$A$7:$A$9,0))</f>
        <v>0.65445815062642043</v>
      </c>
      <c r="F403">
        <f>(_raw_predictions_!F403*(1-_raw_predictions_!$M403*'Score Dashboard'!$B$2) + 'Score Dashboard'!$B$2*_raw_predictions_!$M403*_coefficients_!F$12- _coefficients_!F$2)/INDEX(_coefficients_!F$7:F$9,MATCH('Score Dashboard'!$B$1,_coefficients_!$A$7:$A$9,0))</f>
        <v>-0.39399585441864082</v>
      </c>
      <c r="G403">
        <f>(_raw_predictions_!G403*(1-_raw_predictions_!$M403*'Score Dashboard'!$B$2) + 'Score Dashboard'!$B$2*_raw_predictions_!$M403*_coefficients_!G$12- _coefficients_!G$2)/INDEX(_coefficients_!G$7:G$9,MATCH('Score Dashboard'!$B$1,_coefficients_!$A$7:$A$9,0))</f>
        <v>-0.66827437233041842</v>
      </c>
      <c r="H403">
        <f>(_coefficients_!H$2 - _raw_predictions_!H403*(1-_raw_predictions_!$M403*'Score Dashboard'!$B$2) - _raw_predictions_!$M403*'Score Dashboard'!$B$2*_coefficients_!H$12)/INDEX(_coefficients_!H$7:H$9,MATCH('Score Dashboard'!$B$1,_coefficients_!$A$7:$A$9,0))</f>
        <v>0.11852616691200801</v>
      </c>
      <c r="I403">
        <f>(1-_raw_predictions_!$M403*'Score Dashboard'!$B$2) * _raw_predictions_!I403/_coefficients_!L$2 * (_raw_predictions_!J403-_coefficients_!I$2)/INDEX(_coefficients_!I$7:I$9,MATCH('Score Dashboard'!$B$1,_coefficients_!$A$7:$A$9,0))</f>
        <v>0.39889378296410199</v>
      </c>
      <c r="J403">
        <f>(1-_raw_predictions_!$M403*'Score Dashboard'!$B$2) * _raw_predictions_!K403/_coefficients_!M$2 * (_raw_predictions_!L403-_coefficients_!J$2)/INDEX(_coefficients_!J$7:J$9,MATCH('Score Dashboard'!$B$1,_coefficients_!$A$7:$A$9,0))</f>
        <v>3.8508801577365595E-2</v>
      </c>
      <c r="K403">
        <f t="shared" si="6"/>
        <v>0.61456867761767975</v>
      </c>
    </row>
    <row r="404" spans="1:11">
      <c r="A404" t="str">
        <f>_raw_predictions_!A404</f>
        <v>Jevon Carter</v>
      </c>
      <c r="B404">
        <f>(_raw_predictions_!B404*(1-_raw_predictions_!$M404*'Score Dashboard'!$B$2) + 'Score Dashboard'!$B$2*_raw_predictions_!$M404*_coefficients_!B$12- _coefficients_!B$2)/INDEX(_coefficients_!B$7:B$9,MATCH('Score Dashboard'!$B$1,_coefficients_!$A$7:$A$9,0))</f>
        <v>-0.75312086934024502</v>
      </c>
      <c r="C404">
        <f>(_raw_predictions_!C404*(1-_raw_predictions_!$M404*'Score Dashboard'!$B$2) + 'Score Dashboard'!$B$2*_raw_predictions_!$M404*_coefficients_!C$12- _coefficients_!C$2)/INDEX(_coefficients_!C$7:C$9,MATCH('Score Dashboard'!$B$1,_coefficients_!$A$7:$A$9,0))</f>
        <v>-0.72217776366472664</v>
      </c>
      <c r="D404">
        <f>(_raw_predictions_!D404*(1-_raw_predictions_!$M404*'Score Dashboard'!$B$2) + 'Score Dashboard'!$B$2*_raw_predictions_!$M404*_coefficients_!D$12- _coefficients_!D$2)/INDEX(_coefficients_!D$7:D$9,MATCH('Score Dashboard'!$B$1,_coefficients_!$A$7:$A$9,0))</f>
        <v>-0.29346020569783976</v>
      </c>
      <c r="E404">
        <f>(_raw_predictions_!E404*(1-_raw_predictions_!$M404*'Score Dashboard'!$B$2) + 'Score Dashboard'!$B$2*_raw_predictions_!$M404*_coefficients_!E$12- _coefficients_!E$2)/INDEX(_coefficients_!E$7:E$9,MATCH('Score Dashboard'!$B$1,_coefficients_!$A$7:$A$9,0))</f>
        <v>-0.21075528760010642</v>
      </c>
      <c r="F404">
        <f>(_raw_predictions_!F404*(1-_raw_predictions_!$M404*'Score Dashboard'!$B$2) + 'Score Dashboard'!$B$2*_raw_predictions_!$M404*_coefficients_!F$12- _coefficients_!F$2)/INDEX(_coefficients_!F$7:F$9,MATCH('Score Dashboard'!$B$1,_coefficients_!$A$7:$A$9,0))</f>
        <v>-0.3699893029597579</v>
      </c>
      <c r="G404">
        <f>(_raw_predictions_!G404*(1-_raw_predictions_!$M404*'Score Dashboard'!$B$2) + 'Score Dashboard'!$B$2*_raw_predictions_!$M404*_coefficients_!G$12- _coefficients_!G$2)/INDEX(_coefficients_!G$7:G$9,MATCH('Score Dashboard'!$B$1,_coefficients_!$A$7:$A$9,0))</f>
        <v>4.764371281687301E-4</v>
      </c>
      <c r="H404">
        <f>(_coefficients_!H$2 - _raw_predictions_!H404*(1-_raw_predictions_!$M404*'Score Dashboard'!$B$2) - _raw_predictions_!$M404*'Score Dashboard'!$B$2*_coefficients_!H$12)/INDEX(_coefficients_!H$7:H$9,MATCH('Score Dashboard'!$B$1,_coefficients_!$A$7:$A$9,0))</f>
        <v>0.58474940992768465</v>
      </c>
      <c r="I404">
        <f>(1-_raw_predictions_!$M404*'Score Dashboard'!$B$2) * _raw_predictions_!I404/_coefficients_!L$2 * (_raw_predictions_!J404-_coefficients_!I$2)/INDEX(_coefficients_!I$7:I$9,MATCH('Score Dashboard'!$B$1,_coefficients_!$A$7:$A$9,0))</f>
        <v>1.8148754968240709E-2</v>
      </c>
      <c r="J404">
        <f>(1-_raw_predictions_!$M404*'Score Dashboard'!$B$2) * _raw_predictions_!K404/_coefficients_!M$2 * (_raw_predictions_!L404-_coefficients_!J$2)/INDEX(_coefficients_!J$7:J$9,MATCH('Score Dashboard'!$B$1,_coefficients_!$A$7:$A$9,0))</f>
        <v>-0.33232316568575865</v>
      </c>
      <c r="K404">
        <f t="shared" si="6"/>
        <v>-2.0784519929243404</v>
      </c>
    </row>
    <row r="405" spans="1:11">
      <c r="A405" t="str">
        <f>_raw_predictions_!A405</f>
        <v>Jericho Sims</v>
      </c>
      <c r="B405">
        <f>(_raw_predictions_!B405*(1-_raw_predictions_!$M405*'Score Dashboard'!$B$2) + 'Score Dashboard'!$B$2*_raw_predictions_!$M405*_coefficients_!B$12- _coefficients_!B$2)/INDEX(_coefficients_!B$7:B$9,MATCH('Score Dashboard'!$B$1,_coefficients_!$A$7:$A$9,0))</f>
        <v>-0.98650794982389167</v>
      </c>
      <c r="C405">
        <f>(_raw_predictions_!C405*(1-_raw_predictions_!$M405*'Score Dashboard'!$B$2) + 'Score Dashboard'!$B$2*_raw_predictions_!$M405*_coefficients_!C$12- _coefficients_!C$2)/INDEX(_coefficients_!C$7:C$9,MATCH('Score Dashboard'!$B$1,_coefficients_!$A$7:$A$9,0))</f>
        <v>-0.39376160964233892</v>
      </c>
      <c r="D405">
        <f>(_raw_predictions_!D405*(1-_raw_predictions_!$M405*'Score Dashboard'!$B$2) + 'Score Dashboard'!$B$2*_raw_predictions_!$M405*_coefficients_!D$12- _coefficients_!D$2)/INDEX(_coefficients_!D$7:D$9,MATCH('Score Dashboard'!$B$1,_coefficients_!$A$7:$A$9,0))</f>
        <v>-0.84973300003305208</v>
      </c>
      <c r="E405">
        <f>(_raw_predictions_!E405*(1-_raw_predictions_!$M405*'Score Dashboard'!$B$2) + 'Score Dashboard'!$B$2*_raw_predictions_!$M405*_coefficients_!E$12- _coefficients_!E$2)/INDEX(_coefficients_!E$7:E$9,MATCH('Score Dashboard'!$B$1,_coefficients_!$A$7:$A$9,0))</f>
        <v>-0.69958450961009078</v>
      </c>
      <c r="F405">
        <f>(_raw_predictions_!F405*(1-_raw_predictions_!$M405*'Score Dashboard'!$B$2) + 'Score Dashboard'!$B$2*_raw_predictions_!$M405*_coefficients_!F$12- _coefficients_!F$2)/INDEX(_coefficients_!F$7:F$9,MATCH('Score Dashboard'!$B$1,_coefficients_!$A$7:$A$9,0))</f>
        <v>-0.11314604714459546</v>
      </c>
      <c r="G405">
        <f>(_raw_predictions_!G405*(1-_raw_predictions_!$M405*'Score Dashboard'!$B$2) + 'Score Dashboard'!$B$2*_raw_predictions_!$M405*_coefficients_!G$12- _coefficients_!G$2)/INDEX(_coefficients_!G$7:G$9,MATCH('Score Dashboard'!$B$1,_coefficients_!$A$7:$A$9,0))</f>
        <v>-0.84035325639204306</v>
      </c>
      <c r="H405">
        <f>(_coefficients_!H$2 - _raw_predictions_!H405*(1-_raw_predictions_!$M405*'Score Dashboard'!$B$2) - _raw_predictions_!$M405*'Score Dashboard'!$B$2*_coefficients_!H$12)/INDEX(_coefficients_!H$7:H$9,MATCH('Score Dashboard'!$B$1,_coefficients_!$A$7:$A$9,0))</f>
        <v>0.77114347653676429</v>
      </c>
      <c r="I405">
        <f>(1-_raw_predictions_!$M405*'Score Dashboard'!$B$2) * _raw_predictions_!I405/_coefficients_!L$2 * (_raw_predictions_!J405-_coefficients_!I$2)/INDEX(_coefficients_!I$7:I$9,MATCH('Score Dashboard'!$B$1,_coefficients_!$A$7:$A$9,0))</f>
        <v>-7.4269758335107836E-2</v>
      </c>
      <c r="J405">
        <f>(1-_raw_predictions_!$M405*'Score Dashboard'!$B$2) * _raw_predictions_!K405/_coefficients_!M$2 * (_raw_predictions_!L405-_coefficients_!J$2)/INDEX(_coefficients_!J$7:J$9,MATCH('Score Dashboard'!$B$1,_coefficients_!$A$7:$A$9,0))</f>
        <v>0.19938839206390599</v>
      </c>
      <c r="K405">
        <f t="shared" si="6"/>
        <v>-2.9868242623804493</v>
      </c>
    </row>
    <row r="406" spans="1:11">
      <c r="A406" t="str">
        <f>_raw_predictions_!A406</f>
        <v>Jeremy Sochan</v>
      </c>
      <c r="B406">
        <f>(_raw_predictions_!B406*(1-_raw_predictions_!$M406*'Score Dashboard'!$B$2) + 'Score Dashboard'!$B$2*_raw_predictions_!$M406*_coefficients_!B$12- _coefficients_!B$2)/INDEX(_coefficients_!B$7:B$9,MATCH('Score Dashboard'!$B$1,_coefficients_!$A$7:$A$9,0))</f>
        <v>-0.40988538794677448</v>
      </c>
      <c r="C406">
        <f>(_raw_predictions_!C406*(1-_raw_predictions_!$M406*'Score Dashboard'!$B$2) + 'Score Dashboard'!$B$2*_raw_predictions_!$M406*_coefficients_!C$12- _coefficients_!C$2)/INDEX(_coefficients_!C$7:C$9,MATCH('Score Dashboard'!$B$1,_coefficients_!$A$7:$A$9,0))</f>
        <v>-7.9969991773961413E-2</v>
      </c>
      <c r="D406">
        <f>(_raw_predictions_!D406*(1-_raw_predictions_!$M406*'Score Dashboard'!$B$2) + 'Score Dashboard'!$B$2*_raw_predictions_!$M406*_coefficients_!D$12- _coefficients_!D$2)/INDEX(_coefficients_!D$7:D$9,MATCH('Score Dashboard'!$B$1,_coefficients_!$A$7:$A$9,0))</f>
        <v>-0.33855602348736735</v>
      </c>
      <c r="E406">
        <f>(_raw_predictions_!E406*(1-_raw_predictions_!$M406*'Score Dashboard'!$B$2) + 'Score Dashboard'!$B$2*_raw_predictions_!$M406*_coefficients_!E$12- _coefficients_!E$2)/INDEX(_coefficients_!E$7:E$9,MATCH('Score Dashboard'!$B$1,_coefficients_!$A$7:$A$9,0))</f>
        <v>-0.18364090279230633</v>
      </c>
      <c r="F406">
        <f>(_raw_predictions_!F406*(1-_raw_predictions_!$M406*'Score Dashboard'!$B$2) + 'Score Dashboard'!$B$2*_raw_predictions_!$M406*_coefficients_!F$12- _coefficients_!F$2)/INDEX(_coefficients_!F$7:F$9,MATCH('Score Dashboard'!$B$1,_coefficients_!$A$7:$A$9,0))</f>
        <v>-0.25397386033162683</v>
      </c>
      <c r="G406">
        <f>(_raw_predictions_!G406*(1-_raw_predictions_!$M406*'Score Dashboard'!$B$2) + 'Score Dashboard'!$B$2*_raw_predictions_!$M406*_coefficients_!G$12- _coefficients_!G$2)/INDEX(_coefficients_!G$7:G$9,MATCH('Score Dashboard'!$B$1,_coefficients_!$A$7:$A$9,0))</f>
        <v>-0.50239301593932595</v>
      </c>
      <c r="H406">
        <f>(_coefficients_!H$2 - _raw_predictions_!H406*(1-_raw_predictions_!$M406*'Score Dashboard'!$B$2) - _raw_predictions_!$M406*'Score Dashboard'!$B$2*_coefficients_!H$12)/INDEX(_coefficients_!H$7:H$9,MATCH('Score Dashboard'!$B$1,_coefficients_!$A$7:$A$9,0))</f>
        <v>0.11475762479373093</v>
      </c>
      <c r="I406">
        <f>(1-_raw_predictions_!$M406*'Score Dashboard'!$B$2) * _raw_predictions_!I406/_coefficients_!L$2 * (_raw_predictions_!J406-_coefficients_!I$2)/INDEX(_coefficients_!I$7:I$9,MATCH('Score Dashboard'!$B$1,_coefficients_!$A$7:$A$9,0))</f>
        <v>-0.25326867621857357</v>
      </c>
      <c r="J406">
        <f>(1-_raw_predictions_!$M406*'Score Dashboard'!$B$2) * _raw_predictions_!K406/_coefficients_!M$2 * (_raw_predictions_!L406-_coefficients_!J$2)/INDEX(_coefficients_!J$7:J$9,MATCH('Score Dashboard'!$B$1,_coefficients_!$A$7:$A$9,0))</f>
        <v>-0.14706241851021934</v>
      </c>
      <c r="K406">
        <f t="shared" si="6"/>
        <v>-2.0539926522064245</v>
      </c>
    </row>
    <row r="407" spans="1:11">
      <c r="A407" t="str">
        <f>_raw_predictions_!A407</f>
        <v>Jeremiah Robinson-Earl</v>
      </c>
      <c r="B407">
        <f>(_raw_predictions_!B407*(1-_raw_predictions_!$M407*'Score Dashboard'!$B$2) + 'Score Dashboard'!$B$2*_raw_predictions_!$M407*_coefficients_!B$12- _coefficients_!B$2)/INDEX(_coefficients_!B$7:B$9,MATCH('Score Dashboard'!$B$1,_coefficients_!$A$7:$A$9,0))</f>
        <v>-0.75332574883679282</v>
      </c>
      <c r="C407">
        <f>(_raw_predictions_!C407*(1-_raw_predictions_!$M407*'Score Dashboard'!$B$2) + 'Score Dashboard'!$B$2*_raw_predictions_!$M407*_coefficients_!C$12- _coefficients_!C$2)/INDEX(_coefficients_!C$7:C$9,MATCH('Score Dashboard'!$B$1,_coefficients_!$A$7:$A$9,0))</f>
        <v>-0.41428548619226707</v>
      </c>
      <c r="D407">
        <f>(_raw_predictions_!D407*(1-_raw_predictions_!$M407*'Score Dashboard'!$B$2) + 'Score Dashboard'!$B$2*_raw_predictions_!$M407*_coefficients_!D$12- _coefficients_!D$2)/INDEX(_coefficients_!D$7:D$9,MATCH('Score Dashboard'!$B$1,_coefficients_!$A$7:$A$9,0))</f>
        <v>-0.80421288358718557</v>
      </c>
      <c r="E407">
        <f>(_raw_predictions_!E407*(1-_raw_predictions_!$M407*'Score Dashboard'!$B$2) + 'Score Dashboard'!$B$2*_raw_predictions_!$M407*_coefficients_!E$12- _coefficients_!E$2)/INDEX(_coefficients_!E$7:E$9,MATCH('Score Dashboard'!$B$1,_coefficients_!$A$7:$A$9,0))</f>
        <v>-0.47968312964232163</v>
      </c>
      <c r="F407">
        <f>(_raw_predictions_!F407*(1-_raw_predictions_!$M407*'Score Dashboard'!$B$2) + 'Score Dashboard'!$B$2*_raw_predictions_!$M407*_coefficients_!F$12- _coefficients_!F$2)/INDEX(_coefficients_!F$7:F$9,MATCH('Score Dashboard'!$B$1,_coefficients_!$A$7:$A$9,0))</f>
        <v>-0.41740359682407591</v>
      </c>
      <c r="G407">
        <f>(_raw_predictions_!G407*(1-_raw_predictions_!$M407*'Score Dashboard'!$B$2) + 'Score Dashboard'!$B$2*_raw_predictions_!$M407*_coefficients_!G$12- _coefficients_!G$2)/INDEX(_coefficients_!G$7:G$9,MATCH('Score Dashboard'!$B$1,_coefficients_!$A$7:$A$9,0))</f>
        <v>-0.34023391042646139</v>
      </c>
      <c r="H407">
        <f>(_coefficients_!H$2 - _raw_predictions_!H407*(1-_raw_predictions_!$M407*'Score Dashboard'!$B$2) - _raw_predictions_!$M407*'Score Dashboard'!$B$2*_coefficients_!H$12)/INDEX(_coefficients_!H$7:H$9,MATCH('Score Dashboard'!$B$1,_coefficients_!$A$7:$A$9,0))</f>
        <v>0.80905426430154914</v>
      </c>
      <c r="I407">
        <f>(1-_raw_predictions_!$M407*'Score Dashboard'!$B$2) * _raw_predictions_!I407/_coefficients_!L$2 * (_raw_predictions_!J407-_coefficients_!I$2)/INDEX(_coefficients_!I$7:I$9,MATCH('Score Dashboard'!$B$1,_coefficients_!$A$7:$A$9,0))</f>
        <v>-5.3208317888515079E-2</v>
      </c>
      <c r="J407">
        <f>(1-_raw_predictions_!$M407*'Score Dashboard'!$B$2) * _raw_predictions_!K407/_coefficients_!M$2 * (_raw_predictions_!L407-_coefficients_!J$2)/INDEX(_coefficients_!J$7:J$9,MATCH('Score Dashboard'!$B$1,_coefficients_!$A$7:$A$9,0))</f>
        <v>-0.14966670452014511</v>
      </c>
      <c r="K407">
        <f t="shared" si="6"/>
        <v>-2.6029655136162151</v>
      </c>
    </row>
    <row r="408" spans="1:11">
      <c r="A408" t="str">
        <f>_raw_predictions_!A408</f>
        <v>Jerami Grant</v>
      </c>
      <c r="B408">
        <f>(_raw_predictions_!B408*(1-_raw_predictions_!$M408*'Score Dashboard'!$B$2) + 'Score Dashboard'!$B$2*_raw_predictions_!$M408*_coefficients_!B$12- _coefficients_!B$2)/INDEX(_coefficients_!B$7:B$9,MATCH('Score Dashboard'!$B$1,_coefficients_!$A$7:$A$9,0))</f>
        <v>0.3353520356290095</v>
      </c>
      <c r="C408">
        <f>(_raw_predictions_!C408*(1-_raw_predictions_!$M408*'Score Dashboard'!$B$2) + 'Score Dashboard'!$B$2*_raw_predictions_!$M408*_coefficients_!C$12- _coefficients_!C$2)/INDEX(_coefficients_!C$7:C$9,MATCH('Score Dashboard'!$B$1,_coefficients_!$A$7:$A$9,0))</f>
        <v>-0.25118774500453933</v>
      </c>
      <c r="D408">
        <f>(_raw_predictions_!D408*(1-_raw_predictions_!$M408*'Score Dashboard'!$B$2) + 'Score Dashboard'!$B$2*_raw_predictions_!$M408*_coefficients_!D$12- _coefficients_!D$2)/INDEX(_coefficients_!D$7:D$9,MATCH('Score Dashboard'!$B$1,_coefficients_!$A$7:$A$9,0))</f>
        <v>-0.34177270870271503</v>
      </c>
      <c r="E408">
        <f>(_raw_predictions_!E408*(1-_raw_predictions_!$M408*'Score Dashboard'!$B$2) + 'Score Dashboard'!$B$2*_raw_predictions_!$M408*_coefficients_!E$12- _coefficients_!E$2)/INDEX(_coefficients_!E$7:E$9,MATCH('Score Dashboard'!$B$1,_coefficients_!$A$7:$A$9,0))</f>
        <v>-0.14085685061023914</v>
      </c>
      <c r="F408">
        <f>(_raw_predictions_!F408*(1-_raw_predictions_!$M408*'Score Dashboard'!$B$2) + 'Score Dashboard'!$B$2*_raw_predictions_!$M408*_coefficients_!F$12- _coefficients_!F$2)/INDEX(_coefficients_!F$7:F$9,MATCH('Score Dashboard'!$B$1,_coefficients_!$A$7:$A$9,0))</f>
        <v>0.32058234321300955</v>
      </c>
      <c r="G408">
        <f>(_raw_predictions_!G408*(1-_raw_predictions_!$M408*'Score Dashboard'!$B$2) + 'Score Dashboard'!$B$2*_raw_predictions_!$M408*_coefficients_!G$12- _coefficients_!G$2)/INDEX(_coefficients_!G$7:G$9,MATCH('Score Dashboard'!$B$1,_coefficients_!$A$7:$A$9,0))</f>
        <v>0.37908491883146062</v>
      </c>
      <c r="H408">
        <f>(_coefficients_!H$2 - _raw_predictions_!H408*(1-_raw_predictions_!$M408*'Score Dashboard'!$B$2) - _raw_predictions_!$M408*'Score Dashboard'!$B$2*_coefficients_!H$12)/INDEX(_coefficients_!H$7:H$9,MATCH('Score Dashboard'!$B$1,_coefficients_!$A$7:$A$9,0))</f>
        <v>-0.10909137435848694</v>
      </c>
      <c r="I408">
        <f>(1-_raw_predictions_!$M408*'Score Dashboard'!$B$2) * _raw_predictions_!I408/_coefficients_!L$2 * (_raw_predictions_!J408-_coefficients_!I$2)/INDEX(_coefficients_!I$7:I$9,MATCH('Score Dashboard'!$B$1,_coefficients_!$A$7:$A$9,0))</f>
        <v>0.23879094268274281</v>
      </c>
      <c r="J408">
        <f>(1-_raw_predictions_!$M408*'Score Dashboard'!$B$2) * _raw_predictions_!K408/_coefficients_!M$2 * (_raw_predictions_!L408-_coefficients_!J$2)/INDEX(_coefficients_!J$7:J$9,MATCH('Score Dashboard'!$B$1,_coefficients_!$A$7:$A$9,0))</f>
        <v>-0.29720839105396851</v>
      </c>
      <c r="K408">
        <f t="shared" si="6"/>
        <v>0.13369317062627356</v>
      </c>
    </row>
    <row r="409" spans="1:11">
      <c r="A409" t="str">
        <f>_raw_predictions_!A409</f>
        <v>Jeff Green</v>
      </c>
      <c r="B409">
        <f>(_raw_predictions_!B409*(1-_raw_predictions_!$M409*'Score Dashboard'!$B$2) + 'Score Dashboard'!$B$2*_raw_predictions_!$M409*_coefficients_!B$12- _coefficients_!B$2)/INDEX(_coefficients_!B$7:B$9,MATCH('Score Dashboard'!$B$1,_coefficients_!$A$7:$A$9,0))</f>
        <v>-0.86942111236084674</v>
      </c>
      <c r="C409">
        <f>(_raw_predictions_!C409*(1-_raw_predictions_!$M409*'Score Dashboard'!$B$2) + 'Score Dashboard'!$B$2*_raw_predictions_!$M409*_coefficients_!C$12- _coefficients_!C$2)/INDEX(_coefficients_!C$7:C$9,MATCH('Score Dashboard'!$B$1,_coefficients_!$A$7:$A$9,0))</f>
        <v>-0.67432978184906189</v>
      </c>
      <c r="D409">
        <f>(_raw_predictions_!D409*(1-_raw_predictions_!$M409*'Score Dashboard'!$B$2) + 'Score Dashboard'!$B$2*_raw_predictions_!$M409*_coefficients_!D$12- _coefficients_!D$2)/INDEX(_coefficients_!D$7:D$9,MATCH('Score Dashboard'!$B$1,_coefficients_!$A$7:$A$9,0))</f>
        <v>-0.77275656110597002</v>
      </c>
      <c r="E409">
        <f>(_raw_predictions_!E409*(1-_raw_predictions_!$M409*'Score Dashboard'!$B$2) + 'Score Dashboard'!$B$2*_raw_predictions_!$M409*_coefficients_!E$12- _coefficients_!E$2)/INDEX(_coefficients_!E$7:E$9,MATCH('Score Dashboard'!$B$1,_coefficients_!$A$7:$A$9,0))</f>
        <v>-0.7778858288804702</v>
      </c>
      <c r="F409">
        <f>(_raw_predictions_!F409*(1-_raw_predictions_!$M409*'Score Dashboard'!$B$2) + 'Score Dashboard'!$B$2*_raw_predictions_!$M409*_coefficients_!F$12- _coefficients_!F$2)/INDEX(_coefficients_!F$7:F$9,MATCH('Score Dashboard'!$B$1,_coefficients_!$A$7:$A$9,0))</f>
        <v>-0.42921680172312499</v>
      </c>
      <c r="G409">
        <f>(_raw_predictions_!G409*(1-_raw_predictions_!$M409*'Score Dashboard'!$B$2) + 'Score Dashboard'!$B$2*_raw_predictions_!$M409*_coefficients_!G$12- _coefficients_!G$2)/INDEX(_coefficients_!G$7:G$9,MATCH('Score Dashboard'!$B$1,_coefficients_!$A$7:$A$9,0))</f>
        <v>-0.65670692980687395</v>
      </c>
      <c r="H409">
        <f>(_coefficients_!H$2 - _raw_predictions_!H409*(1-_raw_predictions_!$M409*'Score Dashboard'!$B$2) - _raw_predictions_!$M409*'Score Dashboard'!$B$2*_coefficients_!H$12)/INDEX(_coefficients_!H$7:H$9,MATCH('Score Dashboard'!$B$1,_coefficients_!$A$7:$A$9,0))</f>
        <v>0.7340199987467978</v>
      </c>
      <c r="I409">
        <f>(1-_raw_predictions_!$M409*'Score Dashboard'!$B$2) * _raw_predictions_!I409/_coefficients_!L$2 * (_raw_predictions_!J409-_coefficients_!I$2)/INDEX(_coefficients_!I$7:I$9,MATCH('Score Dashboard'!$B$1,_coefficients_!$A$7:$A$9,0))</f>
        <v>-5.0126018982057922E-2</v>
      </c>
      <c r="J409">
        <f>(1-_raw_predictions_!$M409*'Score Dashboard'!$B$2) * _raw_predictions_!K409/_coefficients_!M$2 * (_raw_predictions_!L409-_coefficients_!J$2)/INDEX(_coefficients_!J$7:J$9,MATCH('Score Dashboard'!$B$1,_coefficients_!$A$7:$A$9,0))</f>
        <v>-1.0267535918657695E-2</v>
      </c>
      <c r="K409">
        <f t="shared" si="6"/>
        <v>-3.5066905718802648</v>
      </c>
    </row>
    <row r="410" spans="1:11">
      <c r="A410" t="str">
        <f>_raw_predictions_!A410</f>
        <v>Jeff Dowtin</v>
      </c>
      <c r="B410">
        <f>(_raw_predictions_!B410*(1-_raw_predictions_!$M410*'Score Dashboard'!$B$2) + 'Score Dashboard'!$B$2*_raw_predictions_!$M410*_coefficients_!B$12- _coefficients_!B$2)/INDEX(_coefficients_!B$7:B$9,MATCH('Score Dashboard'!$B$1,_coefficients_!$A$7:$A$9,0))</f>
        <v>-0.91215780354787002</v>
      </c>
      <c r="C410">
        <f>(_raw_predictions_!C410*(1-_raw_predictions_!$M410*'Score Dashboard'!$B$2) + 'Score Dashboard'!$B$2*_raw_predictions_!$M410*_coefficients_!C$12- _coefficients_!C$2)/INDEX(_coefficients_!C$7:C$9,MATCH('Score Dashboard'!$B$1,_coefficients_!$A$7:$A$9,0))</f>
        <v>-0.82988914104724654</v>
      </c>
      <c r="D410">
        <f>(_raw_predictions_!D410*(1-_raw_predictions_!$M410*'Score Dashboard'!$B$2) + 'Score Dashboard'!$B$2*_raw_predictions_!$M410*_coefficients_!D$12- _coefficients_!D$2)/INDEX(_coefficients_!D$7:D$9,MATCH('Score Dashboard'!$B$1,_coefficients_!$A$7:$A$9,0))</f>
        <v>-0.57090721647470588</v>
      </c>
      <c r="E410">
        <f>(_raw_predictions_!E410*(1-_raw_predictions_!$M410*'Score Dashboard'!$B$2) + 'Score Dashboard'!$B$2*_raw_predictions_!$M410*_coefficients_!E$12- _coefficients_!E$2)/INDEX(_coefficients_!E$7:E$9,MATCH('Score Dashboard'!$B$1,_coefficients_!$A$7:$A$9,0))</f>
        <v>-0.48270190434680571</v>
      </c>
      <c r="F410">
        <f>(_raw_predictions_!F410*(1-_raw_predictions_!$M410*'Score Dashboard'!$B$2) + 'Score Dashboard'!$B$2*_raw_predictions_!$M410*_coefficients_!F$12- _coefficients_!F$2)/INDEX(_coefficients_!F$7:F$9,MATCH('Score Dashboard'!$B$1,_coefficients_!$A$7:$A$9,0))</f>
        <v>-0.50415342888388803</v>
      </c>
      <c r="G410">
        <f>(_raw_predictions_!G410*(1-_raw_predictions_!$M410*'Score Dashboard'!$B$2) + 'Score Dashboard'!$B$2*_raw_predictions_!$M410*_coefficients_!G$12- _coefficients_!G$2)/INDEX(_coefficients_!G$7:G$9,MATCH('Score Dashboard'!$B$1,_coefficients_!$A$7:$A$9,0))</f>
        <v>-0.60949026656796457</v>
      </c>
      <c r="H410">
        <f>(_coefficients_!H$2 - _raw_predictions_!H410*(1-_raw_predictions_!$M410*'Score Dashboard'!$B$2) - _raw_predictions_!$M410*'Score Dashboard'!$B$2*_coefficients_!H$12)/INDEX(_coefficients_!H$7:H$9,MATCH('Score Dashboard'!$B$1,_coefficients_!$A$7:$A$9,0))</f>
        <v>0.67480038909288376</v>
      </c>
      <c r="I410">
        <f>(1-_raw_predictions_!$M410*'Score Dashboard'!$B$2) * _raw_predictions_!I410/_coefficients_!L$2 * (_raw_predictions_!J410-_coefficients_!I$2)/INDEX(_coefficients_!I$7:I$9,MATCH('Score Dashboard'!$B$1,_coefficients_!$A$7:$A$9,0))</f>
        <v>-1.748125531299824E-2</v>
      </c>
      <c r="J410">
        <f>(1-_raw_predictions_!$M410*'Score Dashboard'!$B$2) * _raw_predictions_!K410/_coefficients_!M$2 * (_raw_predictions_!L410-_coefficients_!J$2)/INDEX(_coefficients_!J$7:J$9,MATCH('Score Dashboard'!$B$1,_coefficients_!$A$7:$A$9,0))</f>
        <v>-7.1792256341407346E-2</v>
      </c>
      <c r="K410">
        <f t="shared" si="6"/>
        <v>-3.3237728834300024</v>
      </c>
    </row>
    <row r="411" spans="1:11">
      <c r="A411" t="str">
        <f>_raw_predictions_!A411</f>
        <v>John Konchar</v>
      </c>
      <c r="B411">
        <f>(_raw_predictions_!B411*(1-_raw_predictions_!$M411*'Score Dashboard'!$B$2) + 'Score Dashboard'!$B$2*_raw_predictions_!$M411*_coefficients_!B$12- _coefficients_!B$2)/INDEX(_coefficients_!B$7:B$9,MATCH('Score Dashboard'!$B$1,_coefficients_!$A$7:$A$9,0))</f>
        <v>-0.88059477652463447</v>
      </c>
      <c r="C411">
        <f>(_raw_predictions_!C411*(1-_raw_predictions_!$M411*'Score Dashboard'!$B$2) + 'Score Dashboard'!$B$2*_raw_predictions_!$M411*_coefficients_!C$12- _coefficients_!C$2)/INDEX(_coefficients_!C$7:C$9,MATCH('Score Dashboard'!$B$1,_coefficients_!$A$7:$A$9,0))</f>
        <v>-0.40963478594849784</v>
      </c>
      <c r="D411">
        <f>(_raw_predictions_!D411*(1-_raw_predictions_!$M411*'Score Dashboard'!$B$2) + 'Score Dashboard'!$B$2*_raw_predictions_!$M411*_coefficients_!D$12- _coefficients_!D$2)/INDEX(_coefficients_!D$7:D$9,MATCH('Score Dashboard'!$B$1,_coefficients_!$A$7:$A$9,0))</f>
        <v>-0.68801586317161889</v>
      </c>
      <c r="E411">
        <f>(_raw_predictions_!E411*(1-_raw_predictions_!$M411*'Score Dashboard'!$B$2) + 'Score Dashboard'!$B$2*_raw_predictions_!$M411*_coefficients_!E$12- _coefficients_!E$2)/INDEX(_coefficients_!E$7:E$9,MATCH('Score Dashboard'!$B$1,_coefficients_!$A$7:$A$9,0))</f>
        <v>-2.9206928845963074E-2</v>
      </c>
      <c r="F411">
        <f>(_raw_predictions_!F411*(1-_raw_predictions_!$M411*'Score Dashboard'!$B$2) + 'Score Dashboard'!$B$2*_raw_predictions_!$M411*_coefficients_!F$12- _coefficients_!F$2)/INDEX(_coefficients_!F$7:F$9,MATCH('Score Dashboard'!$B$1,_coefficients_!$A$7:$A$9,0))</f>
        <v>-0.37271543311603761</v>
      </c>
      <c r="G411">
        <f>(_raw_predictions_!G411*(1-_raw_predictions_!$M411*'Score Dashboard'!$B$2) + 'Score Dashboard'!$B$2*_raw_predictions_!$M411*_coefficients_!G$12- _coefficients_!G$2)/INDEX(_coefficients_!G$7:G$9,MATCH('Score Dashboard'!$B$1,_coefficients_!$A$7:$A$9,0))</f>
        <v>-0.34355842847506485</v>
      </c>
      <c r="H411">
        <f>(_coefficients_!H$2 - _raw_predictions_!H411*(1-_raw_predictions_!$M411*'Score Dashboard'!$B$2) - _raw_predictions_!$M411*'Score Dashboard'!$B$2*_coefficients_!H$12)/INDEX(_coefficients_!H$7:H$9,MATCH('Score Dashboard'!$B$1,_coefficients_!$A$7:$A$9,0))</f>
        <v>0.81685424114311511</v>
      </c>
      <c r="I411">
        <f>(1-_raw_predictions_!$M411*'Score Dashboard'!$B$2) * _raw_predictions_!I411/_coefficients_!L$2 * (_raw_predictions_!J411-_coefficients_!I$2)/INDEX(_coefficients_!I$7:I$9,MATCH('Score Dashboard'!$B$1,_coefficients_!$A$7:$A$9,0))</f>
        <v>-3.4462603464065156E-2</v>
      </c>
      <c r="J411">
        <f>(1-_raw_predictions_!$M411*'Score Dashboard'!$B$2) * _raw_predictions_!K411/_coefficients_!M$2 * (_raw_predictions_!L411-_coefficients_!J$2)/INDEX(_coefficients_!J$7:J$9,MATCH('Score Dashboard'!$B$1,_coefficients_!$A$7:$A$9,0))</f>
        <v>-9.429808991097309E-2</v>
      </c>
      <c r="K411">
        <f t="shared" si="6"/>
        <v>-2.03563266831374</v>
      </c>
    </row>
    <row r="412" spans="1:11">
      <c r="A412" t="str">
        <f>_raw_predictions_!A412</f>
        <v>Josh Green</v>
      </c>
      <c r="B412">
        <f>(_raw_predictions_!B412*(1-_raw_predictions_!$M412*'Score Dashboard'!$B$2) + 'Score Dashboard'!$B$2*_raw_predictions_!$M412*_coefficients_!B$12- _coefficients_!B$2)/INDEX(_coefficients_!B$7:B$9,MATCH('Score Dashboard'!$B$1,_coefficients_!$A$7:$A$9,0))</f>
        <v>-0.52316423597891859</v>
      </c>
      <c r="C412">
        <f>(_raw_predictions_!C412*(1-_raw_predictions_!$M412*'Score Dashboard'!$B$2) + 'Score Dashboard'!$B$2*_raw_predictions_!$M412*_coefficients_!C$12- _coefficients_!C$2)/INDEX(_coefficients_!C$7:C$9,MATCH('Score Dashboard'!$B$1,_coefficients_!$A$7:$A$9,0))</f>
        <v>-0.60258614273045652</v>
      </c>
      <c r="D412">
        <f>(_raw_predictions_!D412*(1-_raw_predictions_!$M412*'Score Dashboard'!$B$2) + 'Score Dashboard'!$B$2*_raw_predictions_!$M412*_coefficients_!D$12- _coefficients_!D$2)/INDEX(_coefficients_!D$7:D$9,MATCH('Score Dashboard'!$B$1,_coefficients_!$A$7:$A$9,0))</f>
        <v>-0.55265584154289282</v>
      </c>
      <c r="E412">
        <f>(_raw_predictions_!E412*(1-_raw_predictions_!$M412*'Score Dashboard'!$B$2) + 'Score Dashboard'!$B$2*_raw_predictions_!$M412*_coefficients_!E$12- _coefficients_!E$2)/INDEX(_coefficients_!E$7:E$9,MATCH('Score Dashboard'!$B$1,_coefficients_!$A$7:$A$9,0))</f>
        <v>-9.8193351111563784E-2</v>
      </c>
      <c r="F412">
        <f>(_raw_predictions_!F412*(1-_raw_predictions_!$M412*'Score Dashboard'!$B$2) + 'Score Dashboard'!$B$2*_raw_predictions_!$M412*_coefficients_!F$12- _coefficients_!F$2)/INDEX(_coefficients_!F$7:F$9,MATCH('Score Dashboard'!$B$1,_coefficients_!$A$7:$A$9,0))</f>
        <v>-0.55554022782496792</v>
      </c>
      <c r="G412">
        <f>(_raw_predictions_!G412*(1-_raw_predictions_!$M412*'Score Dashboard'!$B$2) + 'Score Dashboard'!$B$2*_raw_predictions_!$M412*_coefficients_!G$12- _coefficients_!G$2)/INDEX(_coefficients_!G$7:G$9,MATCH('Score Dashboard'!$B$1,_coefficients_!$A$7:$A$9,0))</f>
        <v>-0.28538306270173097</v>
      </c>
      <c r="H412">
        <f>(_coefficients_!H$2 - _raw_predictions_!H412*(1-_raw_predictions_!$M412*'Score Dashboard'!$B$2) - _raw_predictions_!$M412*'Score Dashboard'!$B$2*_coefficients_!H$12)/INDEX(_coefficients_!H$7:H$9,MATCH('Score Dashboard'!$B$1,_coefficients_!$A$7:$A$9,0))</f>
        <v>0.3864681014878053</v>
      </c>
      <c r="I412">
        <f>(1-_raw_predictions_!$M412*'Score Dashboard'!$B$2) * _raw_predictions_!I412/_coefficients_!L$2 * (_raw_predictions_!J412-_coefficients_!I$2)/INDEX(_coefficients_!I$7:I$9,MATCH('Score Dashboard'!$B$1,_coefficients_!$A$7:$A$9,0))</f>
        <v>-8.4994423239517253E-2</v>
      </c>
      <c r="J412">
        <f>(1-_raw_predictions_!$M412*'Score Dashboard'!$B$2) * _raw_predictions_!K412/_coefficients_!M$2 * (_raw_predictions_!L412-_coefficients_!J$2)/INDEX(_coefficients_!J$7:J$9,MATCH('Score Dashboard'!$B$1,_coefficients_!$A$7:$A$9,0))</f>
        <v>-1.9667403992868947E-2</v>
      </c>
      <c r="K412">
        <f t="shared" si="6"/>
        <v>-2.3357165876351114</v>
      </c>
    </row>
    <row r="413" spans="1:11">
      <c r="A413" t="str">
        <f>_raw_predictions_!A413</f>
        <v>Jaden McDaniels</v>
      </c>
      <c r="B413">
        <f>(_raw_predictions_!B413*(1-_raw_predictions_!$M413*'Score Dashboard'!$B$2) + 'Score Dashboard'!$B$2*_raw_predictions_!$M413*_coefficients_!B$12- _coefficients_!B$2)/INDEX(_coefficients_!B$7:B$9,MATCH('Score Dashboard'!$B$1,_coefficients_!$A$7:$A$9,0))</f>
        <v>-0.11984915905136322</v>
      </c>
      <c r="C413">
        <f>(_raw_predictions_!C413*(1-_raw_predictions_!$M413*'Score Dashboard'!$B$2) + 'Score Dashboard'!$B$2*_raw_predictions_!$M413*_coefficients_!C$12- _coefficients_!C$2)/INDEX(_coefficients_!C$7:C$9,MATCH('Score Dashboard'!$B$1,_coefficients_!$A$7:$A$9,0))</f>
        <v>-0.26633431310755312</v>
      </c>
      <c r="D413">
        <f>(_raw_predictions_!D413*(1-_raw_predictions_!$M413*'Score Dashboard'!$B$2) + 'Score Dashboard'!$B$2*_raw_predictions_!$M413*_coefficients_!D$12- _coefficients_!D$2)/INDEX(_coefficients_!D$7:D$9,MATCH('Score Dashboard'!$B$1,_coefficients_!$A$7:$A$9,0))</f>
        <v>-0.46141453156544066</v>
      </c>
      <c r="E413">
        <f>(_raw_predictions_!E413*(1-_raw_predictions_!$M413*'Score Dashboard'!$B$2) + 'Score Dashboard'!$B$2*_raw_predictions_!$M413*_coefficients_!E$12- _coefficients_!E$2)/INDEX(_coefficients_!E$7:E$9,MATCH('Score Dashboard'!$B$1,_coefficients_!$A$7:$A$9,0))</f>
        <v>5.2377030332078731E-2</v>
      </c>
      <c r="F413">
        <f>(_raw_predictions_!F413*(1-_raw_predictions_!$M413*'Score Dashboard'!$B$2) + 'Score Dashboard'!$B$2*_raw_predictions_!$M413*_coefficients_!F$12- _coefficients_!F$2)/INDEX(_coefficients_!F$7:F$9,MATCH('Score Dashboard'!$B$1,_coefficients_!$A$7:$A$9,0))</f>
        <v>0.36948637811073443</v>
      </c>
      <c r="G413">
        <f>(_raw_predictions_!G413*(1-_raw_predictions_!$M413*'Score Dashboard'!$B$2) + 'Score Dashboard'!$B$2*_raw_predictions_!$M413*_coefficients_!G$12- _coefficients_!G$2)/INDEX(_coefficients_!G$7:G$9,MATCH('Score Dashboard'!$B$1,_coefficients_!$A$7:$A$9,0))</f>
        <v>-3.5342416083708507E-2</v>
      </c>
      <c r="H413">
        <f>(_coefficients_!H$2 - _raw_predictions_!H413*(1-_raw_predictions_!$M413*'Score Dashboard'!$B$2) - _raw_predictions_!$M413*'Score Dashboard'!$B$2*_coefficients_!H$12)/INDEX(_coefficients_!H$7:H$9,MATCH('Score Dashboard'!$B$1,_coefficients_!$A$7:$A$9,0))</f>
        <v>0.22701680484523518</v>
      </c>
      <c r="I413">
        <f>(1-_raw_predictions_!$M413*'Score Dashboard'!$B$2) * _raw_predictions_!I413/_coefficients_!L$2 * (_raw_predictions_!J413-_coefficients_!I$2)/INDEX(_coefficients_!I$7:I$9,MATCH('Score Dashboard'!$B$1,_coefficients_!$A$7:$A$9,0))</f>
        <v>-0.1902478245496875</v>
      </c>
      <c r="J413">
        <f>(1-_raw_predictions_!$M413*'Score Dashboard'!$B$2) * _raw_predictions_!K413/_coefficients_!M$2 * (_raw_predictions_!L413-_coefficients_!J$2)/INDEX(_coefficients_!J$7:J$9,MATCH('Score Dashboard'!$B$1,_coefficients_!$A$7:$A$9,0))</f>
        <v>3.0375557817227561E-2</v>
      </c>
      <c r="K413">
        <f t="shared" si="6"/>
        <v>-0.39393247325247716</v>
      </c>
    </row>
    <row r="414" spans="1:11">
      <c r="A414" t="str">
        <f>_raw_predictions_!A414</f>
        <v>Giannis Antetokounmpo</v>
      </c>
      <c r="B414">
        <f>(_raw_predictions_!B414*(1-_raw_predictions_!$M414*'Score Dashboard'!$B$2) + 'Score Dashboard'!$B$2*_raw_predictions_!$M414*_coefficients_!B$12- _coefficients_!B$2)/INDEX(_coefficients_!B$7:B$9,MATCH('Score Dashboard'!$B$1,_coefficients_!$A$7:$A$9,0))</f>
        <v>1.1452612782876694</v>
      </c>
      <c r="C414">
        <f>(_raw_predictions_!C414*(1-_raw_predictions_!$M414*'Score Dashboard'!$B$2) + 'Score Dashboard'!$B$2*_raw_predictions_!$M414*_coefficients_!C$12- _coefficients_!C$2)/INDEX(_coefficients_!C$7:C$9,MATCH('Score Dashboard'!$B$1,_coefficients_!$A$7:$A$9,0))</f>
        <v>1.2218626935518424</v>
      </c>
      <c r="D414">
        <f>(_raw_predictions_!D414*(1-_raw_predictions_!$M414*'Score Dashboard'!$B$2) + 'Score Dashboard'!$B$2*_raw_predictions_!$M414*_coefficients_!D$12- _coefficients_!D$2)/INDEX(_coefficients_!D$7:D$9,MATCH('Score Dashboard'!$B$1,_coefficients_!$A$7:$A$9,0))</f>
        <v>0.48771575649968502</v>
      </c>
      <c r="E414">
        <f>(_raw_predictions_!E414*(1-_raw_predictions_!$M414*'Score Dashboard'!$B$2) + 'Score Dashboard'!$B$2*_raw_predictions_!$M414*_coefficients_!E$12- _coefficients_!E$2)/INDEX(_coefficients_!E$7:E$9,MATCH('Score Dashboard'!$B$1,_coefficients_!$A$7:$A$9,0))</f>
        <v>-0.14912703167584118</v>
      </c>
      <c r="F414">
        <f>(_raw_predictions_!F414*(1-_raw_predictions_!$M414*'Score Dashboard'!$B$2) + 'Score Dashboard'!$B$2*_raw_predictions_!$M414*_coefficients_!F$12- _coefficients_!F$2)/INDEX(_coefficients_!F$7:F$9,MATCH('Score Dashboard'!$B$1,_coefficients_!$A$7:$A$9,0))</f>
        <v>0.20670517654490134</v>
      </c>
      <c r="G414">
        <f>(_raw_predictions_!G414*(1-_raw_predictions_!$M414*'Score Dashboard'!$B$2) + 'Score Dashboard'!$B$2*_raw_predictions_!$M414*_coefficients_!G$12- _coefficients_!G$2)/INDEX(_coefficients_!G$7:G$9,MATCH('Score Dashboard'!$B$1,_coefficients_!$A$7:$A$9,0))</f>
        <v>-0.63515190643040143</v>
      </c>
      <c r="H414">
        <f>(_coefficients_!H$2 - _raw_predictions_!H414*(1-_raw_predictions_!$M414*'Score Dashboard'!$B$2) - _raw_predictions_!$M414*'Score Dashboard'!$B$2*_coefficients_!H$12)/INDEX(_coefficients_!H$7:H$9,MATCH('Score Dashboard'!$B$1,_coefficients_!$A$7:$A$9,0))</f>
        <v>-1.1376510285462877</v>
      </c>
      <c r="I414">
        <f>(1-_raw_predictions_!$M414*'Score Dashboard'!$B$2) * _raw_predictions_!I414/_coefficients_!L$2 * (_raw_predictions_!J414-_coefficients_!I$2)/INDEX(_coefficients_!I$7:I$9,MATCH('Score Dashboard'!$B$1,_coefficients_!$A$7:$A$9,0))</f>
        <v>-1.6643059021573485</v>
      </c>
      <c r="J414">
        <f>(1-_raw_predictions_!$M414*'Score Dashboard'!$B$2) * _raw_predictions_!K414/_coefficients_!M$2 * (_raw_predictions_!L414-_coefficients_!J$2)/INDEX(_coefficients_!J$7:J$9,MATCH('Score Dashboard'!$B$1,_coefficients_!$A$7:$A$9,0))</f>
        <v>0.89657273358628409</v>
      </c>
      <c r="K414">
        <f t="shared" si="6"/>
        <v>0.37188176966050368</v>
      </c>
    </row>
    <row r="415" spans="1:11">
      <c r="A415" t="str">
        <f>_raw_predictions_!A415</f>
        <v>Georges Niang</v>
      </c>
      <c r="B415">
        <f>(_raw_predictions_!B415*(1-_raw_predictions_!$M415*'Score Dashboard'!$B$2) + 'Score Dashboard'!$B$2*_raw_predictions_!$M415*_coefficients_!B$12- _coefficients_!B$2)/INDEX(_coefficients_!B$7:B$9,MATCH('Score Dashboard'!$B$1,_coefficients_!$A$7:$A$9,0))</f>
        <v>-0.78460222155941917</v>
      </c>
      <c r="C415">
        <f>(_raw_predictions_!C415*(1-_raw_predictions_!$M415*'Score Dashboard'!$B$2) + 'Score Dashboard'!$B$2*_raw_predictions_!$M415*_coefficients_!C$12- _coefficients_!C$2)/INDEX(_coefficients_!C$7:C$9,MATCH('Score Dashboard'!$B$1,_coefficients_!$A$7:$A$9,0))</f>
        <v>-0.86019927128990248</v>
      </c>
      <c r="D415">
        <f>(_raw_predictions_!D415*(1-_raw_predictions_!$M415*'Score Dashboard'!$B$2) + 'Score Dashboard'!$B$2*_raw_predictions_!$M415*_coefficients_!D$12- _coefficients_!D$2)/INDEX(_coefficients_!D$7:D$9,MATCH('Score Dashboard'!$B$1,_coefficients_!$A$7:$A$9,0))</f>
        <v>-0.82564655666960873</v>
      </c>
      <c r="E415">
        <f>(_raw_predictions_!E415*(1-_raw_predictions_!$M415*'Score Dashboard'!$B$2) + 'Score Dashboard'!$B$2*_raw_predictions_!$M415*_coefficients_!E$12- _coefficients_!E$2)/INDEX(_coefficients_!E$7:E$9,MATCH('Score Dashboard'!$B$1,_coefficients_!$A$7:$A$9,0))</f>
        <v>-0.65671969758986237</v>
      </c>
      <c r="F415">
        <f>(_raw_predictions_!F415*(1-_raw_predictions_!$M415*'Score Dashboard'!$B$2) + 'Score Dashboard'!$B$2*_raw_predictions_!$M415*_coefficients_!F$12- _coefficients_!F$2)/INDEX(_coefficients_!F$7:F$9,MATCH('Score Dashboard'!$B$1,_coefficients_!$A$7:$A$9,0))</f>
        <v>-0.58836253089684021</v>
      </c>
      <c r="G415">
        <f>(_raw_predictions_!G415*(1-_raw_predictions_!$M415*'Score Dashboard'!$B$2) + 'Score Dashboard'!$B$2*_raw_predictions_!$M415*_coefficients_!G$12- _coefficients_!G$2)/INDEX(_coefficients_!G$7:G$9,MATCH('Score Dashboard'!$B$1,_coefficients_!$A$7:$A$9,0))</f>
        <v>0.24047425825362664</v>
      </c>
      <c r="H415">
        <f>(_coefficients_!H$2 - _raw_predictions_!H415*(1-_raw_predictions_!$M415*'Score Dashboard'!$B$2) - _raw_predictions_!$M415*'Score Dashboard'!$B$2*_coefficients_!H$12)/INDEX(_coefficients_!H$7:H$9,MATCH('Score Dashboard'!$B$1,_coefficients_!$A$7:$A$9,0))</f>
        <v>0.80445146247476351</v>
      </c>
      <c r="I415">
        <f>(1-_raw_predictions_!$M415*'Score Dashboard'!$B$2) * _raw_predictions_!I415/_coefficients_!L$2 * (_raw_predictions_!J415-_coefficients_!I$2)/INDEX(_coefficients_!I$7:I$9,MATCH('Score Dashboard'!$B$1,_coefficients_!$A$7:$A$9,0))</f>
        <v>6.1908863978655457E-2</v>
      </c>
      <c r="J415">
        <f>(1-_raw_predictions_!$M415*'Score Dashboard'!$B$2) * _raw_predictions_!K415/_coefficients_!M$2 * (_raw_predictions_!L415-_coefficients_!J$2)/INDEX(_coefficients_!J$7:J$9,MATCH('Score Dashboard'!$B$1,_coefficients_!$A$7:$A$9,0))</f>
        <v>-0.23962323276668127</v>
      </c>
      <c r="K415">
        <f t="shared" si="6"/>
        <v>-2.8483189260652684</v>
      </c>
    </row>
    <row r="416" spans="1:11">
      <c r="A416" t="str">
        <f>_raw_predictions_!A416</f>
        <v>George Hill</v>
      </c>
      <c r="B416">
        <f>(_raw_predictions_!B416*(1-_raw_predictions_!$M416*'Score Dashboard'!$B$2) + 'Score Dashboard'!$B$2*_raw_predictions_!$M416*_coefficients_!B$12- _coefficients_!B$2)/INDEX(_coefficients_!B$7:B$9,MATCH('Score Dashboard'!$B$1,_coefficients_!$A$7:$A$9,0))</f>
        <v>-0.94449805098577033</v>
      </c>
      <c r="C416">
        <f>(_raw_predictions_!C416*(1-_raw_predictions_!$M416*'Score Dashboard'!$B$2) + 'Score Dashboard'!$B$2*_raw_predictions_!$M416*_coefficients_!C$12- _coefficients_!C$2)/INDEX(_coefficients_!C$7:C$9,MATCH('Score Dashboard'!$B$1,_coefficients_!$A$7:$A$9,0))</f>
        <v>-0.85972261124603644</v>
      </c>
      <c r="D416">
        <f>(_raw_predictions_!D416*(1-_raw_predictions_!$M416*'Score Dashboard'!$B$2) + 'Score Dashboard'!$B$2*_raw_predictions_!$M416*_coefficients_!D$12- _coefficients_!D$2)/INDEX(_coefficients_!D$7:D$9,MATCH('Score Dashboard'!$B$1,_coefficients_!$A$7:$A$9,0))</f>
        <v>-0.49671695096712859</v>
      </c>
      <c r="E416">
        <f>(_raw_predictions_!E416*(1-_raw_predictions_!$M416*'Score Dashboard'!$B$2) + 'Score Dashboard'!$B$2*_raw_predictions_!$M416*_coefficients_!E$12- _coefficients_!E$2)/INDEX(_coefficients_!E$7:E$9,MATCH('Score Dashboard'!$B$1,_coefficients_!$A$7:$A$9,0))</f>
        <v>-0.44781518121535874</v>
      </c>
      <c r="F416">
        <f>(_raw_predictions_!F416*(1-_raw_predictions_!$M416*'Score Dashboard'!$B$2) + 'Score Dashboard'!$B$2*_raw_predictions_!$M416*_coefficients_!F$12- _coefficients_!F$2)/INDEX(_coefficients_!F$7:F$9,MATCH('Score Dashboard'!$B$1,_coefficients_!$A$7:$A$9,0))</f>
        <v>-0.5381889062585925</v>
      </c>
      <c r="G416">
        <f>(_raw_predictions_!G416*(1-_raw_predictions_!$M416*'Score Dashboard'!$B$2) + 'Score Dashboard'!$B$2*_raw_predictions_!$M416*_coefficients_!G$12- _coefficients_!G$2)/INDEX(_coefficients_!G$7:G$9,MATCH('Score Dashboard'!$B$1,_coefficients_!$A$7:$A$9,0))</f>
        <v>-0.53089636047116284</v>
      </c>
      <c r="H416">
        <f>(_coefficients_!H$2 - _raw_predictions_!H416*(1-_raw_predictions_!$M416*'Score Dashboard'!$B$2) - _raw_predictions_!$M416*'Score Dashboard'!$B$2*_coefficients_!H$12)/INDEX(_coefficients_!H$7:H$9,MATCH('Score Dashboard'!$B$1,_coefficients_!$A$7:$A$9,0))</f>
        <v>0.68015944944051288</v>
      </c>
      <c r="I416">
        <f>(1-_raw_predictions_!$M416*'Score Dashboard'!$B$2) * _raw_predictions_!I416/_coefficients_!L$2 * (_raw_predictions_!J416-_coefficients_!I$2)/INDEX(_coefficients_!I$7:I$9,MATCH('Score Dashboard'!$B$1,_coefficients_!$A$7:$A$9,0))</f>
        <v>-1.7795342782837047E-2</v>
      </c>
      <c r="J416">
        <f>(1-_raw_predictions_!$M416*'Score Dashboard'!$B$2) * _raw_predictions_!K416/_coefficients_!M$2 * (_raw_predictions_!L416-_coefficients_!J$2)/INDEX(_coefficients_!J$7:J$9,MATCH('Score Dashboard'!$B$1,_coefficients_!$A$7:$A$9,0))</f>
        <v>-7.6335232075593798E-2</v>
      </c>
      <c r="K416">
        <f t="shared" si="6"/>
        <v>-3.2318091865619674</v>
      </c>
    </row>
    <row r="417" spans="1:11">
      <c r="A417" t="str">
        <f>_raw_predictions_!A417</f>
        <v>Gary Trent Jr.</v>
      </c>
      <c r="B417">
        <f>(_raw_predictions_!B417*(1-_raw_predictions_!$M417*'Score Dashboard'!$B$2) + 'Score Dashboard'!$B$2*_raw_predictions_!$M417*_coefficients_!B$12- _coefficients_!B$2)/INDEX(_coefficients_!B$7:B$9,MATCH('Score Dashboard'!$B$1,_coefficients_!$A$7:$A$9,0))</f>
        <v>0.23816376644838208</v>
      </c>
      <c r="C417">
        <f>(_raw_predictions_!C417*(1-_raw_predictions_!$M417*'Score Dashboard'!$B$2) + 'Score Dashboard'!$B$2*_raw_predictions_!$M417*_coefficients_!C$12- _coefficients_!C$2)/INDEX(_coefficients_!C$7:C$9,MATCH('Score Dashboard'!$B$1,_coefficients_!$A$7:$A$9,0))</f>
        <v>-0.66162134767510894</v>
      </c>
      <c r="D417">
        <f>(_raw_predictions_!D417*(1-_raw_predictions_!$M417*'Score Dashboard'!$B$2) + 'Score Dashboard'!$B$2*_raw_predictions_!$M417*_coefficients_!D$12- _coefficients_!D$2)/INDEX(_coefficients_!D$7:D$9,MATCH('Score Dashboard'!$B$1,_coefficients_!$A$7:$A$9,0))</f>
        <v>-0.52646471671452066</v>
      </c>
      <c r="E417">
        <f>(_raw_predictions_!E417*(1-_raw_predictions_!$M417*'Score Dashboard'!$B$2) + 'Score Dashboard'!$B$2*_raw_predictions_!$M417*_coefficients_!E$12- _coefficients_!E$2)/INDEX(_coefficients_!E$7:E$9,MATCH('Score Dashboard'!$B$1,_coefficients_!$A$7:$A$9,0))</f>
        <v>0.64567432709505135</v>
      </c>
      <c r="F417">
        <f>(_raw_predictions_!F417*(1-_raw_predictions_!$M417*'Score Dashboard'!$B$2) + 'Score Dashboard'!$B$2*_raw_predictions_!$M417*_coefficients_!F$12- _coefficients_!F$2)/INDEX(_coefficients_!F$7:F$9,MATCH('Score Dashboard'!$B$1,_coefficients_!$A$7:$A$9,0))</f>
        <v>-0.48983142811159552</v>
      </c>
      <c r="G417">
        <f>(_raw_predictions_!G417*(1-_raw_predictions_!$M417*'Score Dashboard'!$B$2) + 'Score Dashboard'!$B$2*_raw_predictions_!$M417*_coefficients_!G$12- _coefficients_!G$2)/INDEX(_coefficients_!G$7:G$9,MATCH('Score Dashboard'!$B$1,_coefficients_!$A$7:$A$9,0))</f>
        <v>0.67498467930518213</v>
      </c>
      <c r="H417">
        <f>(_coefficients_!H$2 - _raw_predictions_!H417*(1-_raw_predictions_!$M417*'Score Dashboard'!$B$2) - _raw_predictions_!$M417*'Score Dashboard'!$B$2*_coefficients_!H$12)/INDEX(_coefficients_!H$7:H$9,MATCH('Score Dashboard'!$B$1,_coefficients_!$A$7:$A$9,0))</f>
        <v>0.46943378910755812</v>
      </c>
      <c r="I417">
        <f>(1-_raw_predictions_!$M417*'Score Dashboard'!$B$2) * _raw_predictions_!I417/_coefficients_!L$2 * (_raw_predictions_!J417-_coefficients_!I$2)/INDEX(_coefficients_!I$7:I$9,MATCH('Score Dashboard'!$B$1,_coefficients_!$A$7:$A$9,0))</f>
        <v>0.16345341219562845</v>
      </c>
      <c r="J417">
        <f>(1-_raw_predictions_!$M417*'Score Dashboard'!$B$2) * _raw_predictions_!K417/_coefficients_!M$2 * (_raw_predictions_!L417-_coefficients_!J$2)/INDEX(_coefficients_!J$7:J$9,MATCH('Score Dashboard'!$B$1,_coefficients_!$A$7:$A$9,0))</f>
        <v>-0.57042124958155771</v>
      </c>
      <c r="K417">
        <f t="shared" si="6"/>
        <v>-5.6628767930980706E-2</v>
      </c>
    </row>
    <row r="418" spans="1:11">
      <c r="A418" t="str">
        <f>_raw_predictions_!A418</f>
        <v>Gary Harris</v>
      </c>
      <c r="B418">
        <f>(_raw_predictions_!B418*(1-_raw_predictions_!$M418*'Score Dashboard'!$B$2) + 'Score Dashboard'!$B$2*_raw_predictions_!$M418*_coefficients_!B$12- _coefficients_!B$2)/INDEX(_coefficients_!B$7:B$9,MATCH('Score Dashboard'!$B$1,_coefficients_!$A$7:$A$9,0))</f>
        <v>-0.77477804918855242</v>
      </c>
      <c r="C418">
        <f>(_raw_predictions_!C418*(1-_raw_predictions_!$M418*'Score Dashboard'!$B$2) + 'Score Dashboard'!$B$2*_raw_predictions_!$M418*_coefficients_!C$12- _coefficients_!C$2)/INDEX(_coefficients_!C$7:C$9,MATCH('Score Dashboard'!$B$1,_coefficients_!$A$7:$A$9,0))</f>
        <v>-0.82121112515115124</v>
      </c>
      <c r="D418">
        <f>(_raw_predictions_!D418*(1-_raw_predictions_!$M418*'Score Dashboard'!$B$2) + 'Score Dashboard'!$B$2*_raw_predictions_!$M418*_coefficients_!D$12- _coefficients_!D$2)/INDEX(_coefficients_!D$7:D$9,MATCH('Score Dashboard'!$B$1,_coefficients_!$A$7:$A$9,0))</f>
        <v>-0.67996556159007071</v>
      </c>
      <c r="E418">
        <f>(_raw_predictions_!E418*(1-_raw_predictions_!$M418*'Score Dashboard'!$B$2) + 'Score Dashboard'!$B$2*_raw_predictions_!$M418*_coefficients_!E$12- _coefficients_!E$2)/INDEX(_coefficients_!E$7:E$9,MATCH('Score Dashboard'!$B$1,_coefficients_!$A$7:$A$9,0))</f>
        <v>-0.17731417677180233</v>
      </c>
      <c r="F418">
        <f>(_raw_predictions_!F418*(1-_raw_predictions_!$M418*'Score Dashboard'!$B$2) + 'Score Dashboard'!$B$2*_raw_predictions_!$M418*_coefficients_!F$12- _coefficients_!F$2)/INDEX(_coefficients_!F$7:F$9,MATCH('Score Dashboard'!$B$1,_coefficients_!$A$7:$A$9,0))</f>
        <v>-0.46170542865904179</v>
      </c>
      <c r="G418">
        <f>(_raw_predictions_!G418*(1-_raw_predictions_!$M418*'Score Dashboard'!$B$2) + 'Score Dashboard'!$B$2*_raw_predictions_!$M418*_coefficients_!G$12- _coefficients_!G$2)/INDEX(_coefficients_!G$7:G$9,MATCH('Score Dashboard'!$B$1,_coefficients_!$A$7:$A$9,0))</f>
        <v>-0.13293558692184237</v>
      </c>
      <c r="H418">
        <f>(_coefficients_!H$2 - _raw_predictions_!H418*(1-_raw_predictions_!$M418*'Score Dashboard'!$B$2) - _raw_predictions_!$M418*'Score Dashboard'!$B$2*_coefficients_!H$12)/INDEX(_coefficients_!H$7:H$9,MATCH('Score Dashboard'!$B$1,_coefficients_!$A$7:$A$9,0))</f>
        <v>0.81058615851612836</v>
      </c>
      <c r="I418">
        <f>(1-_raw_predictions_!$M418*'Score Dashboard'!$B$2) * _raw_predictions_!I418/_coefficients_!L$2 * (_raw_predictions_!J418-_coefficients_!I$2)/INDEX(_coefficients_!I$7:I$9,MATCH('Score Dashboard'!$B$1,_coefficients_!$A$7:$A$9,0))</f>
        <v>5.3984942191292039E-2</v>
      </c>
      <c r="J418">
        <f>(1-_raw_predictions_!$M418*'Score Dashboard'!$B$2) * _raw_predictions_!K418/_coefficients_!M$2 * (_raw_predictions_!L418-_coefficients_!J$2)/INDEX(_coefficients_!J$7:J$9,MATCH('Score Dashboard'!$B$1,_coefficients_!$A$7:$A$9,0))</f>
        <v>-0.17713538386209851</v>
      </c>
      <c r="K418">
        <f t="shared" si="6"/>
        <v>-2.3604742114371393</v>
      </c>
    </row>
    <row r="419" spans="1:11">
      <c r="A419" t="str">
        <f>_raw_predictions_!A419</f>
        <v>Garrison Mathews</v>
      </c>
      <c r="B419">
        <f>(_raw_predictions_!B419*(1-_raw_predictions_!$M419*'Score Dashboard'!$B$2) + 'Score Dashboard'!$B$2*_raw_predictions_!$M419*_coefficients_!B$12- _coefficients_!B$2)/INDEX(_coefficients_!B$7:B$9,MATCH('Score Dashboard'!$B$1,_coefficients_!$A$7:$A$9,0))</f>
        <v>-0.9079027007405962</v>
      </c>
      <c r="C419">
        <f>(_raw_predictions_!C419*(1-_raw_predictions_!$M419*'Score Dashboard'!$B$2) + 'Score Dashboard'!$B$2*_raw_predictions_!$M419*_coefficients_!C$12- _coefficients_!C$2)/INDEX(_coefficients_!C$7:C$9,MATCH('Score Dashboard'!$B$1,_coefficients_!$A$7:$A$9,0))</f>
        <v>-0.91075316208541879</v>
      </c>
      <c r="D419">
        <f>(_raw_predictions_!D419*(1-_raw_predictions_!$M419*'Score Dashboard'!$B$2) + 'Score Dashboard'!$B$2*_raw_predictions_!$M419*_coefficients_!D$12- _coefficients_!D$2)/INDEX(_coefficients_!D$7:D$9,MATCH('Score Dashboard'!$B$1,_coefficients_!$A$7:$A$9,0))</f>
        <v>-0.81955428669339614</v>
      </c>
      <c r="E419">
        <f>(_raw_predictions_!E419*(1-_raw_predictions_!$M419*'Score Dashboard'!$B$2) + 'Score Dashboard'!$B$2*_raw_predictions_!$M419*_coefficients_!E$12- _coefficients_!E$2)/INDEX(_coefficients_!E$7:E$9,MATCH('Score Dashboard'!$B$1,_coefficients_!$A$7:$A$9,0))</f>
        <v>-0.59491998671819046</v>
      </c>
      <c r="F419">
        <f>(_raw_predictions_!F419*(1-_raw_predictions_!$M419*'Score Dashboard'!$B$2) + 'Score Dashboard'!$B$2*_raw_predictions_!$M419*_coefficients_!F$12- _coefficients_!F$2)/INDEX(_coefficients_!F$7:F$9,MATCH('Score Dashboard'!$B$1,_coefficients_!$A$7:$A$9,0))</f>
        <v>-0.56597762967815579</v>
      </c>
      <c r="G419">
        <f>(_raw_predictions_!G419*(1-_raw_predictions_!$M419*'Score Dashboard'!$B$2) + 'Score Dashboard'!$B$2*_raw_predictions_!$M419*_coefficients_!G$12- _coefficients_!G$2)/INDEX(_coefficients_!G$7:G$9,MATCH('Score Dashboard'!$B$1,_coefficients_!$A$7:$A$9,0))</f>
        <v>-0.21067406537756589</v>
      </c>
      <c r="H419">
        <f>(_coefficients_!H$2 - _raw_predictions_!H419*(1-_raw_predictions_!$M419*'Score Dashboard'!$B$2) - _raw_predictions_!$M419*'Score Dashboard'!$B$2*_coefficients_!H$12)/INDEX(_coefficients_!H$7:H$9,MATCH('Score Dashboard'!$B$1,_coefficients_!$A$7:$A$9,0))</f>
        <v>0.81352728735554003</v>
      </c>
      <c r="I419">
        <f>(1-_raw_predictions_!$M419*'Score Dashboard'!$B$2) * _raw_predictions_!I419/_coefficients_!L$2 * (_raw_predictions_!J419-_coefficients_!I$2)/INDEX(_coefficients_!I$7:I$9,MATCH('Score Dashboard'!$B$1,_coefficients_!$A$7:$A$9,0))</f>
        <v>4.9675927163173837E-2</v>
      </c>
      <c r="J419">
        <f>(1-_raw_predictions_!$M419*'Score Dashboard'!$B$2) * _raw_predictions_!K419/_coefficients_!M$2 * (_raw_predictions_!L419-_coefficients_!J$2)/INDEX(_coefficients_!J$7:J$9,MATCH('Score Dashboard'!$B$1,_coefficients_!$A$7:$A$9,0))</f>
        <v>-0.19864877376188891</v>
      </c>
      <c r="K419">
        <f t="shared" si="6"/>
        <v>-3.3452273905364982</v>
      </c>
    </row>
    <row r="420" spans="1:11">
      <c r="A420" t="str">
        <f>_raw_predictions_!A420</f>
        <v>Garrett Temple</v>
      </c>
      <c r="B420">
        <f>(_raw_predictions_!B420*(1-_raw_predictions_!$M420*'Score Dashboard'!$B$2) + 'Score Dashboard'!$B$2*_raw_predictions_!$M420*_coefficients_!B$12- _coefficients_!B$2)/INDEX(_coefficients_!B$7:B$9,MATCH('Score Dashboard'!$B$1,_coefficients_!$A$7:$A$9,0))</f>
        <v>-1.1200920508534329</v>
      </c>
      <c r="C420">
        <f>(_raw_predictions_!C420*(1-_raw_predictions_!$M420*'Score Dashboard'!$B$2) + 'Score Dashboard'!$B$2*_raw_predictions_!$M420*_coefficients_!C$12- _coefficients_!C$2)/INDEX(_coefficients_!C$7:C$9,MATCH('Score Dashboard'!$B$1,_coefficients_!$A$7:$A$9,0))</f>
        <v>-1.0582039153541953</v>
      </c>
      <c r="D420">
        <f>(_raw_predictions_!D420*(1-_raw_predictions_!$M420*'Score Dashboard'!$B$2) + 'Score Dashboard'!$B$2*_raw_predictions_!$M420*_coefficients_!D$12- _coefficients_!D$2)/INDEX(_coefficients_!D$7:D$9,MATCH('Score Dashboard'!$B$1,_coefficients_!$A$7:$A$9,0))</f>
        <v>-0.86941873011833382</v>
      </c>
      <c r="E420">
        <f>(_raw_predictions_!E420*(1-_raw_predictions_!$M420*'Score Dashboard'!$B$2) + 'Score Dashboard'!$B$2*_raw_predictions_!$M420*_coefficients_!E$12- _coefficients_!E$2)/INDEX(_coefficients_!E$7:E$9,MATCH('Score Dashboard'!$B$1,_coefficients_!$A$7:$A$9,0))</f>
        <v>-0.64196328586689122</v>
      </c>
      <c r="F420">
        <f>(_raw_predictions_!F420*(1-_raw_predictions_!$M420*'Score Dashboard'!$B$2) + 'Score Dashboard'!$B$2*_raw_predictions_!$M420*_coefficients_!F$12- _coefficients_!F$2)/INDEX(_coefficients_!F$7:F$9,MATCH('Score Dashboard'!$B$1,_coefficients_!$A$7:$A$9,0))</f>
        <v>-0.58928850092446172</v>
      </c>
      <c r="G420">
        <f>(_raw_predictions_!G420*(1-_raw_predictions_!$M420*'Score Dashboard'!$B$2) + 'Score Dashboard'!$B$2*_raw_predictions_!$M420*_coefficients_!G$12- _coefficients_!G$2)/INDEX(_coefficients_!G$7:G$9,MATCH('Score Dashboard'!$B$1,_coefficients_!$A$7:$A$9,0))</f>
        <v>-0.65386598153757747</v>
      </c>
      <c r="H420">
        <f>(_coefficients_!H$2 - _raw_predictions_!H420*(1-_raw_predictions_!$M420*'Score Dashboard'!$B$2) - _raw_predictions_!$M420*'Score Dashboard'!$B$2*_coefficients_!H$12)/INDEX(_coefficients_!H$7:H$9,MATCH('Score Dashboard'!$B$1,_coefficients_!$A$7:$A$9,0))</f>
        <v>1.0090242913304754</v>
      </c>
      <c r="I420">
        <f>(1-_raw_predictions_!$M420*'Score Dashboard'!$B$2) * _raw_predictions_!I420/_coefficients_!L$2 * (_raw_predictions_!J420-_coefficients_!I$2)/INDEX(_coefficients_!I$7:I$9,MATCH('Score Dashboard'!$B$1,_coefficients_!$A$7:$A$9,0))</f>
        <v>-6.4799171332889918E-3</v>
      </c>
      <c r="J420">
        <f>(1-_raw_predictions_!$M420*'Score Dashboard'!$B$2) * _raw_predictions_!K420/_coefficients_!M$2 * (_raw_predictions_!L420-_coefficients_!J$2)/INDEX(_coefficients_!J$7:J$9,MATCH('Score Dashboard'!$B$1,_coefficients_!$A$7:$A$9,0))</f>
        <v>-7.2238988494404466E-2</v>
      </c>
      <c r="K420">
        <f t="shared" si="6"/>
        <v>-4.0025270789521095</v>
      </c>
    </row>
    <row r="421" spans="1:11">
      <c r="A421" t="str">
        <f>_raw_predictions_!A421</f>
        <v>Gabe Vincent</v>
      </c>
      <c r="B421">
        <f>(_raw_predictions_!B421*(1-_raw_predictions_!$M421*'Score Dashboard'!$B$2) + 'Score Dashboard'!$B$2*_raw_predictions_!$M421*_coefficients_!B$12- _coefficients_!B$2)/INDEX(_coefficients_!B$7:B$9,MATCH('Score Dashboard'!$B$1,_coefficients_!$A$7:$A$9,0))</f>
        <v>-0.52792588788207651</v>
      </c>
      <c r="C421">
        <f>(_raw_predictions_!C421*(1-_raw_predictions_!$M421*'Score Dashboard'!$B$2) + 'Score Dashboard'!$B$2*_raw_predictions_!$M421*_coefficients_!C$12- _coefficients_!C$2)/INDEX(_coefficients_!C$7:C$9,MATCH('Score Dashboard'!$B$1,_coefficients_!$A$7:$A$9,0))</f>
        <v>-0.86201966650940776</v>
      </c>
      <c r="D421">
        <f>(_raw_predictions_!D421*(1-_raw_predictions_!$M421*'Score Dashboard'!$B$2) + 'Score Dashboard'!$B$2*_raw_predictions_!$M421*_coefficients_!D$12- _coefficients_!D$2)/INDEX(_coefficients_!D$7:D$9,MATCH('Score Dashboard'!$B$1,_coefficients_!$A$7:$A$9,0))</f>
        <v>-0.26898365830164944</v>
      </c>
      <c r="E421">
        <f>(_raw_predictions_!E421*(1-_raw_predictions_!$M421*'Score Dashboard'!$B$2) + 'Score Dashboard'!$B$2*_raw_predictions_!$M421*_coefficients_!E$12- _coefficients_!E$2)/INDEX(_coefficients_!E$7:E$9,MATCH('Score Dashboard'!$B$1,_coefficients_!$A$7:$A$9,0))</f>
        <v>-0.14543749165454659</v>
      </c>
      <c r="F421">
        <f>(_raw_predictions_!F421*(1-_raw_predictions_!$M421*'Score Dashboard'!$B$2) + 'Score Dashboard'!$B$2*_raw_predictions_!$M421*_coefficients_!F$12- _coefficients_!F$2)/INDEX(_coefficients_!F$7:F$9,MATCH('Score Dashboard'!$B$1,_coefficients_!$A$7:$A$9,0))</f>
        <v>-0.64728330129051559</v>
      </c>
      <c r="G421">
        <f>(_raw_predictions_!G421*(1-_raw_predictions_!$M421*'Score Dashboard'!$B$2) + 'Score Dashboard'!$B$2*_raw_predictions_!$M421*_coefficients_!G$12- _coefficients_!G$2)/INDEX(_coefficients_!G$7:G$9,MATCH('Score Dashboard'!$B$1,_coefficients_!$A$7:$A$9,0))</f>
        <v>1.6732980201281351E-2</v>
      </c>
      <c r="H421">
        <f>(_coefficients_!H$2 - _raw_predictions_!H421*(1-_raw_predictions_!$M421*'Score Dashboard'!$B$2) - _raw_predictions_!$M421*'Score Dashboard'!$B$2*_coefficients_!H$12)/INDEX(_coefficients_!H$7:H$9,MATCH('Score Dashboard'!$B$1,_coefficients_!$A$7:$A$9,0))</f>
        <v>0.35695197479779961</v>
      </c>
      <c r="I421">
        <f>(1-_raw_predictions_!$M421*'Score Dashboard'!$B$2) * _raw_predictions_!I421/_coefficients_!L$2 * (_raw_predictions_!J421-_coefficients_!I$2)/INDEX(_coefficients_!I$7:I$9,MATCH('Score Dashboard'!$B$1,_coefficients_!$A$7:$A$9,0))</f>
        <v>0.11871838721513044</v>
      </c>
      <c r="J421">
        <f>(1-_raw_predictions_!$M421*'Score Dashboard'!$B$2) * _raw_predictions_!K421/_coefficients_!M$2 * (_raw_predictions_!L421-_coefficients_!J$2)/INDEX(_coefficients_!J$7:J$9,MATCH('Score Dashboard'!$B$1,_coefficients_!$A$7:$A$9,0))</f>
        <v>-0.46557295584828362</v>
      </c>
      <c r="K421">
        <f t="shared" si="6"/>
        <v>-2.424819619272268</v>
      </c>
    </row>
    <row r="422" spans="1:11">
      <c r="A422" t="str">
        <f>_raw_predictions_!A422</f>
        <v>Furkan Korkmaz</v>
      </c>
      <c r="B422">
        <f>(_raw_predictions_!B422*(1-_raw_predictions_!$M422*'Score Dashboard'!$B$2) + 'Score Dashboard'!$B$2*_raw_predictions_!$M422*_coefficients_!B$12- _coefficients_!B$2)/INDEX(_coefficients_!B$7:B$9,MATCH('Score Dashboard'!$B$1,_coefficients_!$A$7:$A$9,0))</f>
        <v>-0.937128935349679</v>
      </c>
      <c r="C422">
        <f>(_raw_predictions_!C422*(1-_raw_predictions_!$M422*'Score Dashboard'!$B$2) + 'Score Dashboard'!$B$2*_raw_predictions_!$M422*_coefficients_!C$12- _coefficients_!C$2)/INDEX(_coefficients_!C$7:C$9,MATCH('Score Dashboard'!$B$1,_coefficients_!$A$7:$A$9,0))</f>
        <v>-0.91455260448989339</v>
      </c>
      <c r="D422">
        <f>(_raw_predictions_!D422*(1-_raw_predictions_!$M422*'Score Dashboard'!$B$2) + 'Score Dashboard'!$B$2*_raw_predictions_!$M422*_coefficients_!D$12- _coefficients_!D$2)/INDEX(_coefficients_!D$7:D$9,MATCH('Score Dashboard'!$B$1,_coefficients_!$A$7:$A$9,0))</f>
        <v>-0.81518099489782547</v>
      </c>
      <c r="E422">
        <f>(_raw_predictions_!E422*(1-_raw_predictions_!$M422*'Score Dashboard'!$B$2) + 'Score Dashboard'!$B$2*_raw_predictions_!$M422*_coefficients_!E$12- _coefficients_!E$2)/INDEX(_coefficients_!E$7:E$9,MATCH('Score Dashboard'!$B$1,_coefficients_!$A$7:$A$9,0))</f>
        <v>-0.58587519228259466</v>
      </c>
      <c r="F422">
        <f>(_raw_predictions_!F422*(1-_raw_predictions_!$M422*'Score Dashboard'!$B$2) + 'Score Dashboard'!$B$2*_raw_predictions_!$M422*_coefficients_!F$12- _coefficients_!F$2)/INDEX(_coefficients_!F$7:F$9,MATCH('Score Dashboard'!$B$1,_coefficients_!$A$7:$A$9,0))</f>
        <v>-0.58576723398235719</v>
      </c>
      <c r="G422">
        <f>(_raw_predictions_!G422*(1-_raw_predictions_!$M422*'Score Dashboard'!$B$2) + 'Score Dashboard'!$B$2*_raw_predictions_!$M422*_coefficients_!G$12- _coefficients_!G$2)/INDEX(_coefficients_!G$7:G$9,MATCH('Score Dashboard'!$B$1,_coefficients_!$A$7:$A$9,0))</f>
        <v>-0.46346706579877067</v>
      </c>
      <c r="H422">
        <f>(_coefficients_!H$2 - _raw_predictions_!H422*(1-_raw_predictions_!$M422*'Score Dashboard'!$B$2) - _raw_predictions_!$M422*'Score Dashboard'!$B$2*_coefficients_!H$12)/INDEX(_coefficients_!H$7:H$9,MATCH('Score Dashboard'!$B$1,_coefficients_!$A$7:$A$9,0))</f>
        <v>0.78105788012089561</v>
      </c>
      <c r="I422">
        <f>(1-_raw_predictions_!$M422*'Score Dashboard'!$B$2) * _raw_predictions_!I422/_coefficients_!L$2 * (_raw_predictions_!J422-_coefficients_!I$2)/INDEX(_coefficients_!I$7:I$9,MATCH('Score Dashboard'!$B$1,_coefficients_!$A$7:$A$9,0))</f>
        <v>1.6381631658756886E-3</v>
      </c>
      <c r="J422">
        <f>(1-_raw_predictions_!$M422*'Score Dashboard'!$B$2) * _raw_predictions_!K422/_coefficients_!M$2 * (_raw_predictions_!L422-_coefficients_!J$2)/INDEX(_coefficients_!J$7:J$9,MATCH('Score Dashboard'!$B$1,_coefficients_!$A$7:$A$9,0))</f>
        <v>-0.15489159294511606</v>
      </c>
      <c r="K422">
        <f t="shared" si="6"/>
        <v>-3.6741675764594652</v>
      </c>
    </row>
    <row r="423" spans="1:11">
      <c r="A423" t="str">
        <f>_raw_predictions_!A423</f>
        <v>Fred VanVleet</v>
      </c>
      <c r="B423">
        <f>(_raw_predictions_!B423*(1-_raw_predictions_!$M423*'Score Dashboard'!$B$2) + 'Score Dashboard'!$B$2*_raw_predictions_!$M423*_coefficients_!B$12- _coefficients_!B$2)/INDEX(_coefficients_!B$7:B$9,MATCH('Score Dashboard'!$B$1,_coefficients_!$A$7:$A$9,0))</f>
        <v>0.14122956491678426</v>
      </c>
      <c r="C423">
        <f>(_raw_predictions_!C423*(1-_raw_predictions_!$M423*'Score Dashboard'!$B$2) + 'Score Dashboard'!$B$2*_raw_predictions_!$M423*_coefficients_!C$12- _coefficients_!C$2)/INDEX(_coefficients_!C$7:C$9,MATCH('Score Dashboard'!$B$1,_coefficients_!$A$7:$A$9,0))</f>
        <v>-0.4406747058940777</v>
      </c>
      <c r="D423">
        <f>(_raw_predictions_!D423*(1-_raw_predictions_!$M423*'Score Dashboard'!$B$2) + 'Score Dashboard'!$B$2*_raw_predictions_!$M423*_coefficients_!D$12- _coefficients_!D$2)/INDEX(_coefficients_!D$7:D$9,MATCH('Score Dashboard'!$B$1,_coefficients_!$A$7:$A$9,0))</f>
        <v>0.96025076917473817</v>
      </c>
      <c r="E423">
        <f>(_raw_predictions_!E423*(1-_raw_predictions_!$M423*'Score Dashboard'!$B$2) + 'Score Dashboard'!$B$2*_raw_predictions_!$M423*_coefficients_!E$12- _coefficients_!E$2)/INDEX(_coefficients_!E$7:E$9,MATCH('Score Dashboard'!$B$1,_coefficients_!$A$7:$A$9,0))</f>
        <v>0.90330345021839942</v>
      </c>
      <c r="F423">
        <f>(_raw_predictions_!F423*(1-_raw_predictions_!$M423*'Score Dashboard'!$B$2) + 'Score Dashboard'!$B$2*_raw_predictions_!$M423*_coefficients_!F$12- _coefficients_!F$2)/INDEX(_coefficients_!F$7:F$9,MATCH('Score Dashboard'!$B$1,_coefficients_!$A$7:$A$9,0))</f>
        <v>-0.13956410725366228</v>
      </c>
      <c r="G423">
        <f>(_raw_predictions_!G423*(1-_raw_predictions_!$M423*'Score Dashboard'!$B$2) + 'Score Dashboard'!$B$2*_raw_predictions_!$M423*_coefficients_!G$12- _coefficients_!G$2)/INDEX(_coefficients_!G$7:G$9,MATCH('Score Dashboard'!$B$1,_coefficients_!$A$7:$A$9,0))</f>
        <v>0.76896631938165405</v>
      </c>
      <c r="H423">
        <f>(_coefficients_!H$2 - _raw_predictions_!H423*(1-_raw_predictions_!$M423*'Score Dashboard'!$B$2) - _raw_predictions_!$M423*'Score Dashboard'!$B$2*_coefficients_!H$12)/INDEX(_coefficients_!H$7:H$9,MATCH('Score Dashboard'!$B$1,_coefficients_!$A$7:$A$9,0))</f>
        <v>-0.23069240037335845</v>
      </c>
      <c r="I423">
        <f>(1-_raw_predictions_!$M423*'Score Dashboard'!$B$2) * _raw_predictions_!I423/_coefficients_!L$2 * (_raw_predictions_!J423-_coefficients_!I$2)/INDEX(_coefficients_!I$7:I$9,MATCH('Score Dashboard'!$B$1,_coefficients_!$A$7:$A$9,0))</f>
        <v>0.39644787056907321</v>
      </c>
      <c r="J423">
        <f>(1-_raw_predictions_!$M423*'Score Dashboard'!$B$2) * _raw_predictions_!K423/_coefficients_!M$2 * (_raw_predictions_!L423-_coefficients_!J$2)/INDEX(_coefficients_!J$7:J$9,MATCH('Score Dashboard'!$B$1,_coefficients_!$A$7:$A$9,0))</f>
        <v>-0.81421554984220301</v>
      </c>
      <c r="K423">
        <f t="shared" si="6"/>
        <v>1.5450512108973478</v>
      </c>
    </row>
    <row r="424" spans="1:11">
      <c r="A424" t="str">
        <f>_raw_predictions_!A424</f>
        <v>Franz Wagner</v>
      </c>
      <c r="B424">
        <f>(_raw_predictions_!B424*(1-_raw_predictions_!$M424*'Score Dashboard'!$B$2) + 'Score Dashboard'!$B$2*_raw_predictions_!$M424*_coefficients_!B$12- _coefficients_!B$2)/INDEX(_coefficients_!B$7:B$9,MATCH('Score Dashboard'!$B$1,_coefficients_!$A$7:$A$9,0))</f>
        <v>0.65256309711000093</v>
      </c>
      <c r="C424">
        <f>(_raw_predictions_!C424*(1-_raw_predictions_!$M424*'Score Dashboard'!$B$2) + 'Score Dashboard'!$B$2*_raw_predictions_!$M424*_coefficients_!C$12- _coefficients_!C$2)/INDEX(_coefficients_!C$7:C$9,MATCH('Score Dashboard'!$B$1,_coefficients_!$A$7:$A$9,0))</f>
        <v>-0.23133461340430495</v>
      </c>
      <c r="D424">
        <f>(_raw_predictions_!D424*(1-_raw_predictions_!$M424*'Score Dashboard'!$B$2) + 'Score Dashboard'!$B$2*_raw_predictions_!$M424*_coefficients_!D$12- _coefficients_!D$2)/INDEX(_coefficients_!D$7:D$9,MATCH('Score Dashboard'!$B$1,_coefficients_!$A$7:$A$9,0))</f>
        <v>0.19945969480050132</v>
      </c>
      <c r="E424">
        <f>(_raw_predictions_!E424*(1-_raw_predictions_!$M424*'Score Dashboard'!$B$2) + 'Score Dashboard'!$B$2*_raw_predictions_!$M424*_coefficients_!E$12- _coefficients_!E$2)/INDEX(_coefficients_!E$7:E$9,MATCH('Score Dashboard'!$B$1,_coefficients_!$A$7:$A$9,0))</f>
        <v>0.25396744794381348</v>
      </c>
      <c r="F424">
        <f>(_raw_predictions_!F424*(1-_raw_predictions_!$M424*'Score Dashboard'!$B$2) + 'Score Dashboard'!$B$2*_raw_predictions_!$M424*_coefficients_!F$12- _coefficients_!F$2)/INDEX(_coefficients_!F$7:F$9,MATCH('Score Dashboard'!$B$1,_coefficients_!$A$7:$A$9,0))</f>
        <v>-0.38013605384760912</v>
      </c>
      <c r="G424">
        <f>(_raw_predictions_!G424*(1-_raw_predictions_!$M424*'Score Dashboard'!$B$2) + 'Score Dashboard'!$B$2*_raw_predictions_!$M424*_coefficients_!G$12- _coefficients_!G$2)/INDEX(_coefficients_!G$7:G$9,MATCH('Score Dashboard'!$B$1,_coefficients_!$A$7:$A$9,0))</f>
        <v>0.2100138722094384</v>
      </c>
      <c r="H424">
        <f>(_coefficients_!H$2 - _raw_predictions_!H424*(1-_raw_predictions_!$M424*'Score Dashboard'!$B$2) - _raw_predictions_!$M424*'Score Dashboard'!$B$2*_coefficients_!H$12)/INDEX(_coefficients_!H$7:H$9,MATCH('Score Dashboard'!$B$1,_coefficients_!$A$7:$A$9,0))</f>
        <v>-0.41488340168715582</v>
      </c>
      <c r="I424">
        <f>(1-_raw_predictions_!$M424*'Score Dashboard'!$B$2) * _raw_predictions_!I424/_coefficients_!L$2 * (_raw_predictions_!J424-_coefficients_!I$2)/INDEX(_coefficients_!I$7:I$9,MATCH('Score Dashboard'!$B$1,_coefficients_!$A$7:$A$9,0))</f>
        <v>0.34444672494738732</v>
      </c>
      <c r="J424">
        <f>(1-_raw_predictions_!$M424*'Score Dashboard'!$B$2) * _raw_predictions_!K424/_coefficients_!M$2 * (_raw_predictions_!L424-_coefficients_!J$2)/INDEX(_coefficients_!J$7:J$9,MATCH('Score Dashboard'!$B$1,_coefficients_!$A$7:$A$9,0))</f>
        <v>-0.24771990918774817</v>
      </c>
      <c r="K424">
        <f t="shared" si="6"/>
        <v>0.38637685888432333</v>
      </c>
    </row>
    <row r="425" spans="1:11">
      <c r="A425" t="str">
        <f>_raw_predictions_!A425</f>
        <v>Frank Ntilikina</v>
      </c>
      <c r="B425">
        <f>(_raw_predictions_!B425*(1-_raw_predictions_!$M425*'Score Dashboard'!$B$2) + 'Score Dashboard'!$B$2*_raw_predictions_!$M425*_coefficients_!B$12- _coefficients_!B$2)/INDEX(_coefficients_!B$7:B$9,MATCH('Score Dashboard'!$B$1,_coefficients_!$A$7:$A$9,0))</f>
        <v>-0.92044387929835714</v>
      </c>
      <c r="C425">
        <f>(_raw_predictions_!C425*(1-_raw_predictions_!$M425*'Score Dashboard'!$B$2) + 'Score Dashboard'!$B$2*_raw_predictions_!$M425*_coefficients_!C$12- _coefficients_!C$2)/INDEX(_coefficients_!C$7:C$9,MATCH('Score Dashboard'!$B$1,_coefficients_!$A$7:$A$9,0))</f>
        <v>-0.8615760685632089</v>
      </c>
      <c r="D425">
        <f>(_raw_predictions_!D425*(1-_raw_predictions_!$M425*'Score Dashboard'!$B$2) + 'Score Dashboard'!$B$2*_raw_predictions_!$M425*_coefficients_!D$12- _coefficients_!D$2)/INDEX(_coefficients_!D$7:D$9,MATCH('Score Dashboard'!$B$1,_coefficients_!$A$7:$A$9,0))</f>
        <v>-0.37960721369786271</v>
      </c>
      <c r="E425">
        <f>(_raw_predictions_!E425*(1-_raw_predictions_!$M425*'Score Dashboard'!$B$2) + 'Score Dashboard'!$B$2*_raw_predictions_!$M425*_coefficients_!E$12- _coefficients_!E$2)/INDEX(_coefficients_!E$7:E$9,MATCH('Score Dashboard'!$B$1,_coefficients_!$A$7:$A$9,0))</f>
        <v>-0.4793758296568239</v>
      </c>
      <c r="F425">
        <f>(_raw_predictions_!F425*(1-_raw_predictions_!$M425*'Score Dashboard'!$B$2) + 'Score Dashboard'!$B$2*_raw_predictions_!$M425*_coefficients_!F$12- _coefficients_!F$2)/INDEX(_coefficients_!F$7:F$9,MATCH('Score Dashboard'!$B$1,_coefficients_!$A$7:$A$9,0))</f>
        <v>-0.52127247112723429</v>
      </c>
      <c r="G425">
        <f>(_raw_predictions_!G425*(1-_raw_predictions_!$M425*'Score Dashboard'!$B$2) + 'Score Dashboard'!$B$2*_raw_predictions_!$M425*_coefficients_!G$12- _coefficients_!G$2)/INDEX(_coefficients_!G$7:G$9,MATCH('Score Dashboard'!$B$1,_coefficients_!$A$7:$A$9,0))</f>
        <v>-0.54898616967471126</v>
      </c>
      <c r="H425">
        <f>(_coefficients_!H$2 - _raw_predictions_!H425*(1-_raw_predictions_!$M425*'Score Dashboard'!$B$2) - _raw_predictions_!$M425*'Score Dashboard'!$B$2*_coefficients_!H$12)/INDEX(_coefficients_!H$7:H$9,MATCH('Score Dashboard'!$B$1,_coefficients_!$A$7:$A$9,0))</f>
        <v>0.65397257753269467</v>
      </c>
      <c r="I425">
        <f>(1-_raw_predictions_!$M425*'Score Dashboard'!$B$2) * _raw_predictions_!I425/_coefficients_!L$2 * (_raw_predictions_!J425-_coefficients_!I$2)/INDEX(_coefficients_!I$7:I$9,MATCH('Score Dashboard'!$B$1,_coefficients_!$A$7:$A$9,0))</f>
        <v>-2.1944269743231819E-2</v>
      </c>
      <c r="J425">
        <f>(1-_raw_predictions_!$M425*'Score Dashboard'!$B$2) * _raw_predictions_!K425/_coefficients_!M$2 * (_raw_predictions_!L425-_coefficients_!J$2)/INDEX(_coefficients_!J$7:J$9,MATCH('Score Dashboard'!$B$1,_coefficients_!$A$7:$A$9,0))</f>
        <v>-0.14735148505804804</v>
      </c>
      <c r="K425">
        <f t="shared" si="6"/>
        <v>-3.2265848092867833</v>
      </c>
    </row>
    <row r="426" spans="1:11">
      <c r="A426" t="str">
        <f>_raw_predictions_!A426</f>
        <v>Goga Bitadze</v>
      </c>
      <c r="B426">
        <f>(_raw_predictions_!B426*(1-_raw_predictions_!$M426*'Score Dashboard'!$B$2) + 'Score Dashboard'!$B$2*_raw_predictions_!$M426*_coefficients_!B$12- _coefficients_!B$2)/INDEX(_coefficients_!B$7:B$9,MATCH('Score Dashboard'!$B$1,_coefficients_!$A$7:$A$9,0))</f>
        <v>-0.94072042030301517</v>
      </c>
      <c r="C426">
        <f>(_raw_predictions_!C426*(1-_raw_predictions_!$M426*'Score Dashboard'!$B$2) + 'Score Dashboard'!$B$2*_raw_predictions_!$M426*_coefficients_!C$12- _coefficients_!C$2)/INDEX(_coefficients_!C$7:C$9,MATCH('Score Dashboard'!$B$1,_coefficients_!$A$7:$A$9,0))</f>
        <v>-0.54967107556978667</v>
      </c>
      <c r="D426">
        <f>(_raw_predictions_!D426*(1-_raw_predictions_!$M426*'Score Dashboard'!$B$2) + 'Score Dashboard'!$B$2*_raw_predictions_!$M426*_coefficients_!D$12- _coefficients_!D$2)/INDEX(_coefficients_!D$7:D$9,MATCH('Score Dashboard'!$B$1,_coefficients_!$A$7:$A$9,0))</f>
        <v>-0.79261018076589906</v>
      </c>
      <c r="E426">
        <f>(_raw_predictions_!E426*(1-_raw_predictions_!$M426*'Score Dashboard'!$B$2) + 'Score Dashboard'!$B$2*_raw_predictions_!$M426*_coefficients_!E$12- _coefficients_!E$2)/INDEX(_coefficients_!E$7:E$9,MATCH('Score Dashboard'!$B$1,_coefficients_!$A$7:$A$9,0))</f>
        <v>-0.69007975730463267</v>
      </c>
      <c r="F426">
        <f>(_raw_predictions_!F426*(1-_raw_predictions_!$M426*'Score Dashboard'!$B$2) + 'Score Dashboard'!$B$2*_raw_predictions_!$M426*_coefficients_!F$12- _coefficients_!F$2)/INDEX(_coefficients_!F$7:F$9,MATCH('Score Dashboard'!$B$1,_coefficients_!$A$7:$A$9,0))</f>
        <v>-7.6417726585187931E-2</v>
      </c>
      <c r="G426">
        <f>(_raw_predictions_!G426*(1-_raw_predictions_!$M426*'Score Dashboard'!$B$2) + 'Score Dashboard'!$B$2*_raw_predictions_!$M426*_coefficients_!G$12- _coefficients_!G$2)/INDEX(_coefficients_!G$7:G$9,MATCH('Score Dashboard'!$B$1,_coefficients_!$A$7:$A$9,0))</f>
        <v>-0.70064080012434382</v>
      </c>
      <c r="H426">
        <f>(_coefficients_!H$2 - _raw_predictions_!H426*(1-_raw_predictions_!$M426*'Score Dashboard'!$B$2) - _raw_predictions_!$M426*'Score Dashboard'!$B$2*_coefficients_!H$12)/INDEX(_coefficients_!H$7:H$9,MATCH('Score Dashboard'!$B$1,_coefficients_!$A$7:$A$9,0))</f>
        <v>0.8039611877379006</v>
      </c>
      <c r="I426">
        <f>(1-_raw_predictions_!$M426*'Score Dashboard'!$B$2) * _raw_predictions_!I426/_coefficients_!L$2 * (_raw_predictions_!J426-_coefficients_!I$2)/INDEX(_coefficients_!I$7:I$9,MATCH('Score Dashboard'!$B$1,_coefficients_!$A$7:$A$9,0))</f>
        <v>-0.12425823208738833</v>
      </c>
      <c r="J426">
        <f>(1-_raw_predictions_!$M426*'Score Dashboard'!$B$2) * _raw_predictions_!K426/_coefficients_!M$2 * (_raw_predictions_!L426-_coefficients_!J$2)/INDEX(_coefficients_!J$7:J$9,MATCH('Score Dashboard'!$B$1,_coefficients_!$A$7:$A$9,0))</f>
        <v>9.1358237033360087E-2</v>
      </c>
      <c r="K426">
        <f t="shared" si="6"/>
        <v>-2.9790787679689923</v>
      </c>
    </row>
    <row r="427" spans="1:11">
      <c r="A427" t="str">
        <f>_raw_predictions_!A427</f>
        <v>Frank Kaminsky</v>
      </c>
      <c r="B427">
        <f>(_raw_predictions_!B427*(1-_raw_predictions_!$M427*'Score Dashboard'!$B$2) + 'Score Dashboard'!$B$2*_raw_predictions_!$M427*_coefficients_!B$12- _coefficients_!B$2)/INDEX(_coefficients_!B$7:B$9,MATCH('Score Dashboard'!$B$1,_coefficients_!$A$7:$A$9,0))</f>
        <v>-0.96639749520444362</v>
      </c>
      <c r="C427">
        <f>(_raw_predictions_!C427*(1-_raw_predictions_!$M427*'Score Dashboard'!$B$2) + 'Score Dashboard'!$B$2*_raw_predictions_!$M427*_coefficients_!C$12- _coefficients_!C$2)/INDEX(_coefficients_!C$7:C$9,MATCH('Score Dashboard'!$B$1,_coefficients_!$A$7:$A$9,0))</f>
        <v>-0.77522134870375115</v>
      </c>
      <c r="D427">
        <f>(_raw_predictions_!D427*(1-_raw_predictions_!$M427*'Score Dashboard'!$B$2) + 'Score Dashboard'!$B$2*_raw_predictions_!$M427*_coefficients_!D$12- _coefficients_!D$2)/INDEX(_coefficients_!D$7:D$9,MATCH('Score Dashboard'!$B$1,_coefficients_!$A$7:$A$9,0))</f>
        <v>-0.77535088031454591</v>
      </c>
      <c r="E427">
        <f>(_raw_predictions_!E427*(1-_raw_predictions_!$M427*'Score Dashboard'!$B$2) + 'Score Dashboard'!$B$2*_raw_predictions_!$M427*_coefficients_!E$12- _coefficients_!E$2)/INDEX(_coefficients_!E$7:E$9,MATCH('Score Dashboard'!$B$1,_coefficients_!$A$7:$A$9,0))</f>
        <v>-0.70508454970315138</v>
      </c>
      <c r="F427">
        <f>(_raw_predictions_!F427*(1-_raw_predictions_!$M427*'Score Dashboard'!$B$2) + 'Score Dashboard'!$B$2*_raw_predictions_!$M427*_coefficients_!F$12- _coefficients_!F$2)/INDEX(_coefficients_!F$7:F$9,MATCH('Score Dashboard'!$B$1,_coefficients_!$A$7:$A$9,0))</f>
        <v>-0.39609033431996044</v>
      </c>
      <c r="G427">
        <f>(_raw_predictions_!G427*(1-_raw_predictions_!$M427*'Score Dashboard'!$B$2) + 'Score Dashboard'!$B$2*_raw_predictions_!$M427*_coefficients_!G$12- _coefficients_!G$2)/INDEX(_coefficients_!G$7:G$9,MATCH('Score Dashboard'!$B$1,_coefficients_!$A$7:$A$9,0))</f>
        <v>-0.60940203153177253</v>
      </c>
      <c r="H427">
        <f>(_coefficients_!H$2 - _raw_predictions_!H427*(1-_raw_predictions_!$M427*'Score Dashboard'!$B$2) - _raw_predictions_!$M427*'Score Dashboard'!$B$2*_coefficients_!H$12)/INDEX(_coefficients_!H$7:H$9,MATCH('Score Dashboard'!$B$1,_coefficients_!$A$7:$A$9,0))</f>
        <v>0.83417635355110786</v>
      </c>
      <c r="I427">
        <f>(1-_raw_predictions_!$M427*'Score Dashboard'!$B$2) * _raw_predictions_!I427/_coefficients_!L$2 * (_raw_predictions_!J427-_coefficients_!I$2)/INDEX(_coefficients_!I$7:I$9,MATCH('Score Dashboard'!$B$1,_coefficients_!$A$7:$A$9,0))</f>
        <v>4.6807437405048556E-3</v>
      </c>
      <c r="J427">
        <f>(1-_raw_predictions_!$M427*'Score Dashboard'!$B$2) * _raw_predictions_!K427/_coefficients_!M$2 * (_raw_predictions_!L427-_coefficients_!J$2)/INDEX(_coefficients_!J$7:J$9,MATCH('Score Dashboard'!$B$1,_coefficients_!$A$7:$A$9,0))</f>
        <v>1.0632826745603001E-2</v>
      </c>
      <c r="K427">
        <f t="shared" si="6"/>
        <v>-3.3780567157404096</v>
      </c>
    </row>
    <row r="428" spans="1:11">
      <c r="A428" t="str">
        <f>_raw_predictions_!A428</f>
        <v>Facundo Campazzo</v>
      </c>
      <c r="B428">
        <f>(_raw_predictions_!B428*(1-_raw_predictions_!$M428*'Score Dashboard'!$B$2) + 'Score Dashboard'!$B$2*_raw_predictions_!$M428*_coefficients_!B$12- _coefficients_!B$2)/INDEX(_coefficients_!B$7:B$9,MATCH('Score Dashboard'!$B$1,_coefficients_!$A$7:$A$9,0))</f>
        <v>-0.97927026794486627</v>
      </c>
      <c r="C428">
        <f>(_raw_predictions_!C428*(1-_raw_predictions_!$M428*'Score Dashboard'!$B$2) + 'Score Dashboard'!$B$2*_raw_predictions_!$M428*_coefficients_!C$12- _coefficients_!C$2)/INDEX(_coefficients_!C$7:C$9,MATCH('Score Dashboard'!$B$1,_coefficients_!$A$7:$A$9,0))</f>
        <v>-0.9360992406089933</v>
      </c>
      <c r="D428">
        <f>(_raw_predictions_!D428*(1-_raw_predictions_!$M428*'Score Dashboard'!$B$2) + 'Score Dashboard'!$B$2*_raw_predictions_!$M428*_coefficients_!D$12- _coefficients_!D$2)/INDEX(_coefficients_!D$7:D$9,MATCH('Score Dashboard'!$B$1,_coefficients_!$A$7:$A$9,0))</f>
        <v>-0.49496352301001006</v>
      </c>
      <c r="E428">
        <f>(_raw_predictions_!E428*(1-_raw_predictions_!$M428*'Score Dashboard'!$B$2) + 'Score Dashboard'!$B$2*_raw_predictions_!$M428*_coefficients_!E$12- _coefficients_!E$2)/INDEX(_coefficients_!E$7:E$9,MATCH('Score Dashboard'!$B$1,_coefficients_!$A$7:$A$9,0))</f>
        <v>-0.31681967532916711</v>
      </c>
      <c r="F428">
        <f>(_raw_predictions_!F428*(1-_raw_predictions_!$M428*'Score Dashboard'!$B$2) + 'Score Dashboard'!$B$2*_raw_predictions_!$M428*_coefficients_!F$12- _coefficients_!F$2)/INDEX(_coefficients_!F$7:F$9,MATCH('Score Dashboard'!$B$1,_coefficients_!$A$7:$A$9,0))</f>
        <v>-0.60153113431775607</v>
      </c>
      <c r="G428">
        <f>(_raw_predictions_!G428*(1-_raw_predictions_!$M428*'Score Dashboard'!$B$2) + 'Score Dashboard'!$B$2*_raw_predictions_!$M428*_coefficients_!G$12- _coefficients_!G$2)/INDEX(_coefficients_!G$7:G$9,MATCH('Score Dashboard'!$B$1,_coefficients_!$A$7:$A$9,0))</f>
        <v>-0.58711337068519887</v>
      </c>
      <c r="H428">
        <f>(_coefficients_!H$2 - _raw_predictions_!H428*(1-_raw_predictions_!$M428*'Score Dashboard'!$B$2) - _raw_predictions_!$M428*'Score Dashboard'!$B$2*_coefficients_!H$12)/INDEX(_coefficients_!H$7:H$9,MATCH('Score Dashboard'!$B$1,_coefficients_!$A$7:$A$9,0))</f>
        <v>0.62696929490431819</v>
      </c>
      <c r="I428">
        <f>(1-_raw_predictions_!$M428*'Score Dashboard'!$B$2) * _raw_predictions_!I428/_coefficients_!L$2 * (_raw_predictions_!J428-_coefficients_!I$2)/INDEX(_coefficients_!I$7:I$9,MATCH('Score Dashboard'!$B$1,_coefficients_!$A$7:$A$9,0))</f>
        <v>-4.8844619552226957E-3</v>
      </c>
      <c r="J428">
        <f>(1-_raw_predictions_!$M428*'Score Dashboard'!$B$2) * _raw_predictions_!K428/_coefficients_!M$2 * (_raw_predictions_!L428-_coefficients_!J$2)/INDEX(_coefficients_!J$7:J$9,MATCH('Score Dashboard'!$B$1,_coefficients_!$A$7:$A$9,0))</f>
        <v>-0.11491756480740807</v>
      </c>
      <c r="K428">
        <f t="shared" si="6"/>
        <v>-3.4086299437543044</v>
      </c>
    </row>
    <row r="429" spans="1:11">
      <c r="A429" t="str">
        <f>_raw_predictions_!A429</f>
        <v>Evan Mobley</v>
      </c>
      <c r="B429">
        <f>(_raw_predictions_!B429*(1-_raw_predictions_!$M429*'Score Dashboard'!$B$2) + 'Score Dashboard'!$B$2*_raw_predictions_!$M429*_coefficients_!B$12- _coefficients_!B$2)/INDEX(_coefficients_!B$7:B$9,MATCH('Score Dashboard'!$B$1,_coefficients_!$A$7:$A$9,0))</f>
        <v>0.24323922056312683</v>
      </c>
      <c r="C429">
        <f>(_raw_predictions_!C429*(1-_raw_predictions_!$M429*'Score Dashboard'!$B$2) + 'Score Dashboard'!$B$2*_raw_predictions_!$M429*_coefficients_!C$12- _coefficients_!C$2)/INDEX(_coefficients_!C$7:C$9,MATCH('Score Dashboard'!$B$1,_coefficients_!$A$7:$A$9,0))</f>
        <v>1.0226025325978014</v>
      </c>
      <c r="D429">
        <f>(_raw_predictions_!D429*(1-_raw_predictions_!$M429*'Score Dashboard'!$B$2) + 'Score Dashboard'!$B$2*_raw_predictions_!$M429*_coefficients_!D$12- _coefficients_!D$2)/INDEX(_coefficients_!D$7:D$9,MATCH('Score Dashboard'!$B$1,_coefficients_!$A$7:$A$9,0))</f>
        <v>-5.4073554988311734E-2</v>
      </c>
      <c r="E429">
        <f>(_raw_predictions_!E429*(1-_raw_predictions_!$M429*'Score Dashboard'!$B$2) + 'Score Dashboard'!$B$2*_raw_predictions_!$M429*_coefficients_!E$12- _coefficients_!E$2)/INDEX(_coefficients_!E$7:E$9,MATCH('Score Dashboard'!$B$1,_coefficients_!$A$7:$A$9,0))</f>
        <v>-3.0246667219020557E-2</v>
      </c>
      <c r="F429">
        <f>(_raw_predictions_!F429*(1-_raw_predictions_!$M429*'Score Dashboard'!$B$2) + 'Score Dashboard'!$B$2*_raw_predictions_!$M429*_coefficients_!F$12- _coefficients_!F$2)/INDEX(_coefficients_!F$7:F$9,MATCH('Score Dashboard'!$B$1,_coefficients_!$A$7:$A$9,0))</f>
        <v>1.2144310980710376</v>
      </c>
      <c r="G429">
        <f>(_raw_predictions_!G429*(1-_raw_predictions_!$M429*'Score Dashboard'!$B$2) + 'Score Dashboard'!$B$2*_raw_predictions_!$M429*_coefficients_!G$12- _coefficients_!G$2)/INDEX(_coefficients_!G$7:G$9,MATCH('Score Dashboard'!$B$1,_coefficients_!$A$7:$A$9,0))</f>
        <v>-0.65244085797728912</v>
      </c>
      <c r="H429">
        <f>(_coefficients_!H$2 - _raw_predictions_!H429*(1-_raw_predictions_!$M429*'Score Dashboard'!$B$2) - _raw_predictions_!$M429*'Score Dashboard'!$B$2*_coefficients_!H$12)/INDEX(_coefficients_!H$7:H$9,MATCH('Score Dashboard'!$B$1,_coefficients_!$A$7:$A$9,0))</f>
        <v>-0.25741230209594707</v>
      </c>
      <c r="I429">
        <f>(1-_raw_predictions_!$M429*'Score Dashboard'!$B$2) * _raw_predictions_!I429/_coefficients_!L$2 * (_raw_predictions_!J429-_coefficients_!I$2)/INDEX(_coefficients_!I$7:I$9,MATCH('Score Dashboard'!$B$1,_coefficients_!$A$7:$A$9,0))</f>
        <v>-0.59470019041014133</v>
      </c>
      <c r="J429">
        <f>(1-_raw_predictions_!$M429*'Score Dashboard'!$B$2) * _raw_predictions_!K429/_coefficients_!M$2 * (_raw_predictions_!L429-_coefficients_!J$2)/INDEX(_coefficients_!J$7:J$9,MATCH('Score Dashboard'!$B$1,_coefficients_!$A$7:$A$9,0))</f>
        <v>0.4528916664210525</v>
      </c>
      <c r="K429">
        <f t="shared" si="6"/>
        <v>1.3442909449623084</v>
      </c>
    </row>
    <row r="430" spans="1:11">
      <c r="A430" t="str">
        <f>_raw_predictions_!A430</f>
        <v>Evan Fournier</v>
      </c>
      <c r="B430">
        <f>(_raw_predictions_!B430*(1-_raw_predictions_!$M430*'Score Dashboard'!$B$2) + 'Score Dashboard'!$B$2*_raw_predictions_!$M430*_coefficients_!B$12- _coefficients_!B$2)/INDEX(_coefficients_!B$7:B$9,MATCH('Score Dashboard'!$B$1,_coefficients_!$A$7:$A$9,0))</f>
        <v>-0.83276712134778752</v>
      </c>
      <c r="C430">
        <f>(_raw_predictions_!C430*(1-_raw_predictions_!$M430*'Score Dashboard'!$B$2) + 'Score Dashboard'!$B$2*_raw_predictions_!$M430*_coefficients_!C$12- _coefficients_!C$2)/INDEX(_coefficients_!C$7:C$9,MATCH('Score Dashboard'!$B$1,_coefficients_!$A$7:$A$9,0))</f>
        <v>-0.88703824156579214</v>
      </c>
      <c r="D430">
        <f>(_raw_predictions_!D430*(1-_raw_predictions_!$M430*'Score Dashboard'!$B$2) + 'Score Dashboard'!$B$2*_raw_predictions_!$M430*_coefficients_!D$12- _coefficients_!D$2)/INDEX(_coefficients_!D$7:D$9,MATCH('Score Dashboard'!$B$1,_coefficients_!$A$7:$A$9,0))</f>
        <v>-0.70309632986044135</v>
      </c>
      <c r="E430">
        <f>(_raw_predictions_!E430*(1-_raw_predictions_!$M430*'Score Dashboard'!$B$2) + 'Score Dashboard'!$B$2*_raw_predictions_!$M430*_coefficients_!E$12- _coefficients_!E$2)/INDEX(_coefficients_!E$7:E$9,MATCH('Score Dashboard'!$B$1,_coefficients_!$A$7:$A$9,0))</f>
        <v>-0.34061397709231211</v>
      </c>
      <c r="F430">
        <f>(_raw_predictions_!F430*(1-_raw_predictions_!$M430*'Score Dashboard'!$B$2) + 'Score Dashboard'!$B$2*_raw_predictions_!$M430*_coefficients_!F$12- _coefficients_!F$2)/INDEX(_coefficients_!F$7:F$9,MATCH('Score Dashboard'!$B$1,_coefficients_!$A$7:$A$9,0))</f>
        <v>-0.54569502471019959</v>
      </c>
      <c r="G430">
        <f>(_raw_predictions_!G430*(1-_raw_predictions_!$M430*'Score Dashboard'!$B$2) + 'Score Dashboard'!$B$2*_raw_predictions_!$M430*_coefficients_!G$12- _coefficients_!G$2)/INDEX(_coefficients_!G$7:G$9,MATCH('Score Dashboard'!$B$1,_coefficients_!$A$7:$A$9,0))</f>
        <v>-0.26568837682599561</v>
      </c>
      <c r="H430">
        <f>(_coefficients_!H$2 - _raw_predictions_!H430*(1-_raw_predictions_!$M430*'Score Dashboard'!$B$2) - _raw_predictions_!$M430*'Score Dashboard'!$B$2*_coefficients_!H$12)/INDEX(_coefficients_!H$7:H$9,MATCH('Score Dashboard'!$B$1,_coefficients_!$A$7:$A$9,0))</f>
        <v>0.67507263751761315</v>
      </c>
      <c r="I430">
        <f>(1-_raw_predictions_!$M430*'Score Dashboard'!$B$2) * _raw_predictions_!I430/_coefficients_!L$2 * (_raw_predictions_!J430-_coefficients_!I$2)/INDEX(_coefficients_!I$7:I$9,MATCH('Score Dashboard'!$B$1,_coefficients_!$A$7:$A$9,0))</f>
        <v>-2.5320793093781897E-2</v>
      </c>
      <c r="J430">
        <f>(1-_raw_predictions_!$M430*'Score Dashboard'!$B$2) * _raw_predictions_!K430/_coefficients_!M$2 * (_raw_predictions_!L430-_coefficients_!J$2)/INDEX(_coefficients_!J$7:J$9,MATCH('Score Dashboard'!$B$1,_coefficients_!$A$7:$A$9,0))</f>
        <v>-0.22451684878102496</v>
      </c>
      <c r="K430">
        <f t="shared" si="6"/>
        <v>-3.1496640757597221</v>
      </c>
    </row>
    <row r="431" spans="1:11">
      <c r="A431" t="str">
        <f>_raw_predictions_!A431</f>
        <v>Eugene Omoruyi</v>
      </c>
      <c r="B431">
        <f>(_raw_predictions_!B431*(1-_raw_predictions_!$M431*'Score Dashboard'!$B$2) + 'Score Dashboard'!$B$2*_raw_predictions_!$M431*_coefficients_!B$12- _coefficients_!B$2)/INDEX(_coefficients_!B$7:B$9,MATCH('Score Dashboard'!$B$1,_coefficients_!$A$7:$A$9,0))</f>
        <v>-0.85207440170769966</v>
      </c>
      <c r="C431">
        <f>(_raw_predictions_!C431*(1-_raw_predictions_!$M431*'Score Dashboard'!$B$2) + 'Score Dashboard'!$B$2*_raw_predictions_!$M431*_coefficients_!C$12- _coefficients_!C$2)/INDEX(_coefficients_!C$7:C$9,MATCH('Score Dashboard'!$B$1,_coefficients_!$A$7:$A$9,0))</f>
        <v>-0.76534048122873877</v>
      </c>
      <c r="D431">
        <f>(_raw_predictions_!D431*(1-_raw_predictions_!$M431*'Score Dashboard'!$B$2) + 'Score Dashboard'!$B$2*_raw_predictions_!$M431*_coefficients_!D$12- _coefficients_!D$2)/INDEX(_coefficients_!D$7:D$9,MATCH('Score Dashboard'!$B$1,_coefficients_!$A$7:$A$9,0))</f>
        <v>-0.82083257801348808</v>
      </c>
      <c r="E431">
        <f>(_raw_predictions_!E431*(1-_raw_predictions_!$M431*'Score Dashboard'!$B$2) + 'Score Dashboard'!$B$2*_raw_predictions_!$M431*_coefficients_!E$12- _coefficients_!E$2)/INDEX(_coefficients_!E$7:E$9,MATCH('Score Dashboard'!$B$1,_coefficients_!$A$7:$A$9,0))</f>
        <v>-0.42946968476832903</v>
      </c>
      <c r="F431">
        <f>(_raw_predictions_!F431*(1-_raw_predictions_!$M431*'Score Dashboard'!$B$2) + 'Score Dashboard'!$B$2*_raw_predictions_!$M431*_coefficients_!F$12- _coefficients_!F$2)/INDEX(_coefficients_!F$7:F$9,MATCH('Score Dashboard'!$B$1,_coefficients_!$A$7:$A$9,0))</f>
        <v>-0.55210779023592216</v>
      </c>
      <c r="G431">
        <f>(_raw_predictions_!G431*(1-_raw_predictions_!$M431*'Score Dashboard'!$B$2) + 'Score Dashboard'!$B$2*_raw_predictions_!$M431*_coefficients_!G$12- _coefficients_!G$2)/INDEX(_coefficients_!G$7:G$9,MATCH('Score Dashboard'!$B$1,_coefficients_!$A$7:$A$9,0))</f>
        <v>-0.53598003829689933</v>
      </c>
      <c r="H431">
        <f>(_coefficients_!H$2 - _raw_predictions_!H431*(1-_raw_predictions_!$M431*'Score Dashboard'!$B$2) - _raw_predictions_!$M431*'Score Dashboard'!$B$2*_coefficients_!H$12)/INDEX(_coefficients_!H$7:H$9,MATCH('Score Dashboard'!$B$1,_coefficients_!$A$7:$A$9,0))</f>
        <v>0.73904844175376239</v>
      </c>
      <c r="I431">
        <f>(1-_raw_predictions_!$M431*'Score Dashboard'!$B$2) * _raw_predictions_!I431/_coefficients_!L$2 * (_raw_predictions_!J431-_coefficients_!I$2)/INDEX(_coefficients_!I$7:I$9,MATCH('Score Dashboard'!$B$1,_coefficients_!$A$7:$A$9,0))</f>
        <v>-8.4754698441433934E-2</v>
      </c>
      <c r="J431">
        <f>(1-_raw_predictions_!$M431*'Score Dashboard'!$B$2) * _raw_predictions_!K431/_coefficients_!M$2 * (_raw_predictions_!L431-_coefficients_!J$2)/INDEX(_coefficients_!J$7:J$9,MATCH('Score Dashboard'!$B$1,_coefficients_!$A$7:$A$9,0))</f>
        <v>-0.13512592884102406</v>
      </c>
      <c r="K431">
        <f t="shared" si="6"/>
        <v>-3.4366371597797722</v>
      </c>
    </row>
    <row r="432" spans="1:11">
      <c r="A432" t="str">
        <f>_raw_predictions_!A432</f>
        <v>Eric Gordon</v>
      </c>
      <c r="B432">
        <f>(_raw_predictions_!B432*(1-_raw_predictions_!$M432*'Score Dashboard'!$B$2) + 'Score Dashboard'!$B$2*_raw_predictions_!$M432*_coefficients_!B$12- _coefficients_!B$2)/INDEX(_coefficients_!B$7:B$9,MATCH('Score Dashboard'!$B$1,_coefficients_!$A$7:$A$9,0))</f>
        <v>-0.57263408419041006</v>
      </c>
      <c r="C432">
        <f>(_raw_predictions_!C432*(1-_raw_predictions_!$M432*'Score Dashboard'!$B$2) + 'Score Dashboard'!$B$2*_raw_predictions_!$M432*_coefficients_!C$12- _coefficients_!C$2)/INDEX(_coefficients_!C$7:C$9,MATCH('Score Dashboard'!$B$1,_coefficients_!$A$7:$A$9,0))</f>
        <v>-0.88639398114968604</v>
      </c>
      <c r="D432">
        <f>(_raw_predictions_!D432*(1-_raw_predictions_!$M432*'Score Dashboard'!$B$2) + 'Score Dashboard'!$B$2*_raw_predictions_!$M432*_coefficients_!D$12- _coefficients_!D$2)/INDEX(_coefficients_!D$7:D$9,MATCH('Score Dashboard'!$B$1,_coefficients_!$A$7:$A$9,0))</f>
        <v>-0.42074384625244476</v>
      </c>
      <c r="E432">
        <f>(_raw_predictions_!E432*(1-_raw_predictions_!$M432*'Score Dashboard'!$B$2) + 'Score Dashboard'!$B$2*_raw_predictions_!$M432*_coefficients_!E$12- _coefficients_!E$2)/INDEX(_coefficients_!E$7:E$9,MATCH('Score Dashboard'!$B$1,_coefficients_!$A$7:$A$9,0))</f>
        <v>-0.4851371934471797</v>
      </c>
      <c r="F432">
        <f>(_raw_predictions_!F432*(1-_raw_predictions_!$M432*'Score Dashboard'!$B$2) + 'Score Dashboard'!$B$2*_raw_predictions_!$M432*_coefficients_!F$12- _coefficients_!F$2)/INDEX(_coefficients_!F$7:F$9,MATCH('Score Dashboard'!$B$1,_coefficients_!$A$7:$A$9,0))</f>
        <v>-0.38299359363716701</v>
      </c>
      <c r="G432">
        <f>(_raw_predictions_!G432*(1-_raw_predictions_!$M432*'Score Dashboard'!$B$2) + 'Score Dashboard'!$B$2*_raw_predictions_!$M432*_coefficients_!G$12- _coefficients_!G$2)/INDEX(_coefficients_!G$7:G$9,MATCH('Score Dashboard'!$B$1,_coefficients_!$A$7:$A$9,0))</f>
        <v>-5.0038858041993338E-2</v>
      </c>
      <c r="H432">
        <f>(_coefficients_!H$2 - _raw_predictions_!H432*(1-_raw_predictions_!$M432*'Score Dashboard'!$B$2) - _raw_predictions_!$M432*'Score Dashboard'!$B$2*_coefficients_!H$12)/INDEX(_coefficients_!H$7:H$9,MATCH('Score Dashboard'!$B$1,_coefficients_!$A$7:$A$9,0))</f>
        <v>0.35672784284105108</v>
      </c>
      <c r="I432">
        <f>(1-_raw_predictions_!$M432*'Score Dashboard'!$B$2) * _raw_predictions_!I432/_coefficients_!L$2 * (_raw_predictions_!J432-_coefficients_!I$2)/INDEX(_coefficients_!I$7:I$9,MATCH('Score Dashboard'!$B$1,_coefficients_!$A$7:$A$9,0))</f>
        <v>8.6434811980189513E-2</v>
      </c>
      <c r="J432">
        <f>(1-_raw_predictions_!$M432*'Score Dashboard'!$B$2) * _raw_predictions_!K432/_coefficients_!M$2 * (_raw_predictions_!L432-_coefficients_!J$2)/INDEX(_coefficients_!J$7:J$9,MATCH('Score Dashboard'!$B$1,_coefficients_!$A$7:$A$9,0))</f>
        <v>-0.28732262917612689</v>
      </c>
      <c r="K432">
        <f t="shared" si="6"/>
        <v>-2.642101531073767</v>
      </c>
    </row>
    <row r="433" spans="1:11">
      <c r="A433" t="str">
        <f>_raw_predictions_!A433</f>
        <v>Edmond Sumner</v>
      </c>
      <c r="B433">
        <f>(_raw_predictions_!B433*(1-_raw_predictions_!$M433*'Score Dashboard'!$B$2) + 'Score Dashboard'!$B$2*_raw_predictions_!$M433*_coefficients_!B$12- _coefficients_!B$2)/INDEX(_coefficients_!B$7:B$9,MATCH('Score Dashboard'!$B$1,_coefficients_!$A$7:$A$9,0))</f>
        <v>-0.81067406635826511</v>
      </c>
      <c r="C433">
        <f>(_raw_predictions_!C433*(1-_raw_predictions_!$M433*'Score Dashboard'!$B$2) + 'Score Dashboard'!$B$2*_raw_predictions_!$M433*_coefficients_!C$12- _coefficients_!C$2)/INDEX(_coefficients_!C$7:C$9,MATCH('Score Dashboard'!$B$1,_coefficients_!$A$7:$A$9,0))</f>
        <v>-0.88330627314975807</v>
      </c>
      <c r="D433">
        <f>(_raw_predictions_!D433*(1-_raw_predictions_!$M433*'Score Dashboard'!$B$2) + 'Score Dashboard'!$B$2*_raw_predictions_!$M433*_coefficients_!D$12- _coefficients_!D$2)/INDEX(_coefficients_!D$7:D$9,MATCH('Score Dashboard'!$B$1,_coefficients_!$A$7:$A$9,0))</f>
        <v>-0.71193865260947187</v>
      </c>
      <c r="E433">
        <f>(_raw_predictions_!E433*(1-_raw_predictions_!$M433*'Score Dashboard'!$B$2) + 'Score Dashboard'!$B$2*_raw_predictions_!$M433*_coefficients_!E$12- _coefficients_!E$2)/INDEX(_coefficients_!E$7:E$9,MATCH('Score Dashboard'!$B$1,_coefficients_!$A$7:$A$9,0))</f>
        <v>-0.37637509361342864</v>
      </c>
      <c r="F433">
        <f>(_raw_predictions_!F433*(1-_raw_predictions_!$M433*'Score Dashboard'!$B$2) + 'Score Dashboard'!$B$2*_raw_predictions_!$M433*_coefficients_!F$12- _coefficients_!F$2)/INDEX(_coefficients_!F$7:F$9,MATCH('Score Dashboard'!$B$1,_coefficients_!$A$7:$A$9,0))</f>
        <v>-0.50532720784416207</v>
      </c>
      <c r="G433">
        <f>(_raw_predictions_!G433*(1-_raw_predictions_!$M433*'Score Dashboard'!$B$2) + 'Score Dashboard'!$B$2*_raw_predictions_!$M433*_coefficients_!G$12- _coefficients_!G$2)/INDEX(_coefficients_!G$7:G$9,MATCH('Score Dashboard'!$B$1,_coefficients_!$A$7:$A$9,0))</f>
        <v>-0.53285612170225727</v>
      </c>
      <c r="H433">
        <f>(_coefficients_!H$2 - _raw_predictions_!H433*(1-_raw_predictions_!$M433*'Score Dashboard'!$B$2) - _raw_predictions_!$M433*'Score Dashboard'!$B$2*_coefficients_!H$12)/INDEX(_coefficients_!H$7:H$9,MATCH('Score Dashboard'!$B$1,_coefficients_!$A$7:$A$9,0))</f>
        <v>0.63251387641761159</v>
      </c>
      <c r="I433">
        <f>(1-_raw_predictions_!$M433*'Score Dashboard'!$B$2) * _raw_predictions_!I433/_coefficients_!L$2 * (_raw_predictions_!J433-_coefficients_!I$2)/INDEX(_coefficients_!I$7:I$9,MATCH('Score Dashboard'!$B$1,_coefficients_!$A$7:$A$9,0))</f>
        <v>8.3025767159656802E-2</v>
      </c>
      <c r="J433">
        <f>(1-_raw_predictions_!$M433*'Score Dashboard'!$B$2) * _raw_predictions_!K433/_coefficients_!M$2 * (_raw_predictions_!L433-_coefficients_!J$2)/INDEX(_coefficients_!J$7:J$9,MATCH('Score Dashboard'!$B$1,_coefficients_!$A$7:$A$9,0))</f>
        <v>-9.0376737997779719E-2</v>
      </c>
      <c r="K433">
        <f t="shared" si="6"/>
        <v>-3.1953145096978544</v>
      </c>
    </row>
    <row r="434" spans="1:11">
      <c r="A434" t="str">
        <f>_raw_predictions_!A434</f>
        <v>Dyson Daniels</v>
      </c>
      <c r="B434">
        <f>(_raw_predictions_!B434*(1-_raw_predictions_!$M434*'Score Dashboard'!$B$2) + 'Score Dashboard'!$B$2*_raw_predictions_!$M434*_coefficients_!B$12- _coefficients_!B$2)/INDEX(_coefficients_!B$7:B$9,MATCH('Score Dashboard'!$B$1,_coefficients_!$A$7:$A$9,0))</f>
        <v>-0.89489988005751953</v>
      </c>
      <c r="C434">
        <f>(_raw_predictions_!C434*(1-_raw_predictions_!$M434*'Score Dashboard'!$B$2) + 'Score Dashboard'!$B$2*_raw_predictions_!$M434*_coefficients_!C$12- _coefficients_!C$2)/INDEX(_coefficients_!C$7:C$9,MATCH('Score Dashboard'!$B$1,_coefficients_!$A$7:$A$9,0))</f>
        <v>-0.62921156189893546</v>
      </c>
      <c r="D434">
        <f>(_raw_predictions_!D434*(1-_raw_predictions_!$M434*'Score Dashboard'!$B$2) + 'Score Dashboard'!$B$2*_raw_predictions_!$M434*_coefficients_!D$12- _coefficients_!D$2)/INDEX(_coefficients_!D$7:D$9,MATCH('Score Dashboard'!$B$1,_coefficients_!$A$7:$A$9,0))</f>
        <v>-0.29276902990168929</v>
      </c>
      <c r="E434">
        <f>(_raw_predictions_!E434*(1-_raw_predictions_!$M434*'Score Dashboard'!$B$2) + 'Score Dashboard'!$B$2*_raw_predictions_!$M434*_coefficients_!E$12- _coefficients_!E$2)/INDEX(_coefficients_!E$7:E$9,MATCH('Score Dashboard'!$B$1,_coefficients_!$A$7:$A$9,0))</f>
        <v>-0.16447071117356385</v>
      </c>
      <c r="F434">
        <f>(_raw_predictions_!F434*(1-_raw_predictions_!$M434*'Score Dashboard'!$B$2) + 'Score Dashboard'!$B$2*_raw_predictions_!$M434*_coefficients_!F$12- _coefficients_!F$2)/INDEX(_coefficients_!F$7:F$9,MATCH('Score Dashboard'!$B$1,_coefficients_!$A$7:$A$9,0))</f>
        <v>-0.46930627216092269</v>
      </c>
      <c r="G434">
        <f>(_raw_predictions_!G434*(1-_raw_predictions_!$M434*'Score Dashboard'!$B$2) + 'Score Dashboard'!$B$2*_raw_predictions_!$M434*_coefficients_!G$12- _coefficients_!G$2)/INDEX(_coefficients_!G$7:G$9,MATCH('Score Dashboard'!$B$1,_coefficients_!$A$7:$A$9,0))</f>
        <v>-0.51961434850801624</v>
      </c>
      <c r="H434">
        <f>(_coefficients_!H$2 - _raw_predictions_!H434*(1-_raw_predictions_!$M434*'Score Dashboard'!$B$2) - _raw_predictions_!$M434*'Score Dashboard'!$B$2*_coefficients_!H$12)/INDEX(_coefficients_!H$7:H$9,MATCH('Score Dashboard'!$B$1,_coefficients_!$A$7:$A$9,0))</f>
        <v>0.24786875979015535</v>
      </c>
      <c r="I434">
        <f>(1-_raw_predictions_!$M434*'Score Dashboard'!$B$2) * _raw_predictions_!I434/_coefficients_!L$2 * (_raw_predictions_!J434-_coefficients_!I$2)/INDEX(_coefficients_!I$7:I$9,MATCH('Score Dashboard'!$B$1,_coefficients_!$A$7:$A$9,0))</f>
        <v>-0.18180124174318213</v>
      </c>
      <c r="J434">
        <f>(1-_raw_predictions_!$M434*'Score Dashboard'!$B$2) * _raw_predictions_!K434/_coefficients_!M$2 * (_raw_predictions_!L434-_coefficients_!J$2)/INDEX(_coefficients_!J$7:J$9,MATCH('Score Dashboard'!$B$1,_coefficients_!$A$7:$A$9,0))</f>
        <v>-0.19061633565100991</v>
      </c>
      <c r="K434">
        <f t="shared" si="6"/>
        <v>-3.0948206213046836</v>
      </c>
    </row>
    <row r="435" spans="1:11">
      <c r="A435" t="str">
        <f>_raw_predictions_!A435</f>
        <v>Dwight Powell</v>
      </c>
      <c r="B435">
        <f>(_raw_predictions_!B435*(1-_raw_predictions_!$M435*'Score Dashboard'!$B$2) + 'Score Dashboard'!$B$2*_raw_predictions_!$M435*_coefficients_!B$12- _coefficients_!B$2)/INDEX(_coefficients_!B$7:B$9,MATCH('Score Dashboard'!$B$1,_coefficients_!$A$7:$A$9,0))</f>
        <v>-0.80017606168590494</v>
      </c>
      <c r="C435">
        <f>(_raw_predictions_!C435*(1-_raw_predictions_!$M435*'Score Dashboard'!$B$2) + 'Score Dashboard'!$B$2*_raw_predictions_!$M435*_coefficients_!C$12- _coefficients_!C$2)/INDEX(_coefficients_!C$7:C$9,MATCH('Score Dashboard'!$B$1,_coefficients_!$A$7:$A$9,0))</f>
        <v>-0.310405347059026</v>
      </c>
      <c r="D435">
        <f>(_raw_predictions_!D435*(1-_raw_predictions_!$M435*'Score Dashboard'!$B$2) + 'Score Dashboard'!$B$2*_raw_predictions_!$M435*_coefficients_!D$12- _coefficients_!D$2)/INDEX(_coefficients_!D$7:D$9,MATCH('Score Dashboard'!$B$1,_coefficients_!$A$7:$A$9,0))</f>
        <v>-0.82325495971338669</v>
      </c>
      <c r="E435">
        <f>(_raw_predictions_!E435*(1-_raw_predictions_!$M435*'Score Dashboard'!$B$2) + 'Score Dashboard'!$B$2*_raw_predictions_!$M435*_coefficients_!E$12- _coefficients_!E$2)/INDEX(_coefficients_!E$7:E$9,MATCH('Score Dashboard'!$B$1,_coefficients_!$A$7:$A$9,0))</f>
        <v>-0.46172414172779414</v>
      </c>
      <c r="F435">
        <f>(_raw_predictions_!F435*(1-_raw_predictions_!$M435*'Score Dashboard'!$B$2) + 'Score Dashboard'!$B$2*_raw_predictions_!$M435*_coefficients_!F$12- _coefficients_!F$2)/INDEX(_coefficients_!F$7:F$9,MATCH('Score Dashboard'!$B$1,_coefficients_!$A$7:$A$9,0))</f>
        <v>-0.38351372017409768</v>
      </c>
      <c r="G435">
        <f>(_raw_predictions_!G435*(1-_raw_predictions_!$M435*'Score Dashboard'!$B$2) + 'Score Dashboard'!$B$2*_raw_predictions_!$M435*_coefficients_!G$12- _coefficients_!G$2)/INDEX(_coefficients_!G$7:G$9,MATCH('Score Dashboard'!$B$1,_coefficients_!$A$7:$A$9,0))</f>
        <v>-0.91906425945016768</v>
      </c>
      <c r="H435">
        <f>(_coefficients_!H$2 - _raw_predictions_!H435*(1-_raw_predictions_!$M435*'Score Dashboard'!$B$2) - _raw_predictions_!$M435*'Score Dashboard'!$B$2*_coefficients_!H$12)/INDEX(_coefficients_!H$7:H$9,MATCH('Score Dashboard'!$B$1,_coefficients_!$A$7:$A$9,0))</f>
        <v>0.64982166839760747</v>
      </c>
      <c r="I435">
        <f>(1-_raw_predictions_!$M435*'Score Dashboard'!$B$2) * _raw_predictions_!I435/_coefficients_!L$2 * (_raw_predictions_!J435-_coefficients_!I$2)/INDEX(_coefficients_!I$7:I$9,MATCH('Score Dashboard'!$B$1,_coefficients_!$A$7:$A$9,0))</f>
        <v>-0.21773045081744136</v>
      </c>
      <c r="J435">
        <f>(1-_raw_predictions_!$M435*'Score Dashboard'!$B$2) * _raw_predictions_!K435/_coefficients_!M$2 * (_raw_predictions_!L435-_coefficients_!J$2)/INDEX(_coefficients_!J$7:J$9,MATCH('Score Dashboard'!$B$1,_coefficients_!$A$7:$A$9,0))</f>
        <v>0.38306223800784422</v>
      </c>
      <c r="K435">
        <f t="shared" si="6"/>
        <v>-2.8829850342223668</v>
      </c>
    </row>
    <row r="436" spans="1:11">
      <c r="A436" t="str">
        <f>_raw_predictions_!A436</f>
        <v>Duncan Robinson</v>
      </c>
      <c r="B436">
        <f>(_raw_predictions_!B436*(1-_raw_predictions_!$M436*'Score Dashboard'!$B$2) + 'Score Dashboard'!$B$2*_raw_predictions_!$M436*_coefficients_!B$12- _coefficients_!B$2)/INDEX(_coefficients_!B$7:B$9,MATCH('Score Dashboard'!$B$1,_coefficients_!$A$7:$A$9,0))</f>
        <v>-0.91096392649557467</v>
      </c>
      <c r="C436">
        <f>(_raw_predictions_!C436*(1-_raw_predictions_!$M436*'Score Dashboard'!$B$2) + 'Score Dashboard'!$B$2*_raw_predictions_!$M436*_coefficients_!C$12- _coefficients_!C$2)/INDEX(_coefficients_!C$7:C$9,MATCH('Score Dashboard'!$B$1,_coefficients_!$A$7:$A$9,0))</f>
        <v>-0.89197292006111517</v>
      </c>
      <c r="D436">
        <f>(_raw_predictions_!D436*(1-_raw_predictions_!$M436*'Score Dashboard'!$B$2) + 'Score Dashboard'!$B$2*_raw_predictions_!$M436*_coefficients_!D$12- _coefficients_!D$2)/INDEX(_coefficients_!D$7:D$9,MATCH('Score Dashboard'!$B$1,_coefficients_!$A$7:$A$9,0))</f>
        <v>-0.81295038620212667</v>
      </c>
      <c r="E436">
        <f>(_raw_predictions_!E436*(1-_raw_predictions_!$M436*'Score Dashboard'!$B$2) + 'Score Dashboard'!$B$2*_raw_predictions_!$M436*_coefficients_!E$12- _coefficients_!E$2)/INDEX(_coefficients_!E$7:E$9,MATCH('Score Dashboard'!$B$1,_coefficients_!$A$7:$A$9,0))</f>
        <v>-0.68335836348374157</v>
      </c>
      <c r="F436">
        <f>(_raw_predictions_!F436*(1-_raw_predictions_!$M436*'Score Dashboard'!$B$2) + 'Score Dashboard'!$B$2*_raw_predictions_!$M436*_coefficients_!F$12- _coefficients_!F$2)/INDEX(_coefficients_!F$7:F$9,MATCH('Score Dashboard'!$B$1,_coefficients_!$A$7:$A$9,0))</f>
        <v>-0.60660667654565625</v>
      </c>
      <c r="G436">
        <f>(_raw_predictions_!G436*(1-_raw_predictions_!$M436*'Score Dashboard'!$B$2) + 'Score Dashboard'!$B$2*_raw_predictions_!$M436*_coefficients_!G$12- _coefficients_!G$2)/INDEX(_coefficients_!G$7:G$9,MATCH('Score Dashboard'!$B$1,_coefficients_!$A$7:$A$9,0))</f>
        <v>-5.7782363817533225E-2</v>
      </c>
      <c r="H436">
        <f>(_coefficients_!H$2 - _raw_predictions_!H436*(1-_raw_predictions_!$M436*'Score Dashboard'!$B$2) - _raw_predictions_!$M436*'Score Dashboard'!$B$2*_coefficients_!H$12)/INDEX(_coefficients_!H$7:H$9,MATCH('Score Dashboard'!$B$1,_coefficients_!$A$7:$A$9,0))</f>
        <v>0.84271369173989619</v>
      </c>
      <c r="I436">
        <f>(1-_raw_predictions_!$M436*'Score Dashboard'!$B$2) * _raw_predictions_!I436/_coefficients_!L$2 * (_raw_predictions_!J436-_coefficients_!I$2)/INDEX(_coefficients_!I$7:I$9,MATCH('Score Dashboard'!$B$1,_coefficients_!$A$7:$A$9,0))</f>
        <v>8.581849430549196E-3</v>
      </c>
      <c r="J436">
        <f>(1-_raw_predictions_!$M436*'Score Dashboard'!$B$2) * _raw_predictions_!K436/_coefficients_!M$2 * (_raw_predictions_!L436-_coefficients_!J$2)/INDEX(_coefficients_!J$7:J$9,MATCH('Score Dashboard'!$B$1,_coefficients_!$A$7:$A$9,0))</f>
        <v>-0.17731216491296786</v>
      </c>
      <c r="K436">
        <f t="shared" si="6"/>
        <v>-3.2896512603482697</v>
      </c>
    </row>
    <row r="437" spans="1:11">
      <c r="A437" t="str">
        <f>_raw_predictions_!A437</f>
        <v>Duane Washington Jr.</v>
      </c>
      <c r="B437">
        <f>(_raw_predictions_!B437*(1-_raw_predictions_!$M437*'Score Dashboard'!$B$2) + 'Score Dashboard'!$B$2*_raw_predictions_!$M437*_coefficients_!B$12- _coefficients_!B$2)/INDEX(_coefficients_!B$7:B$9,MATCH('Score Dashboard'!$B$1,_coefficients_!$A$7:$A$9,0))</f>
        <v>-0.7287773580912249</v>
      </c>
      <c r="C437">
        <f>(_raw_predictions_!C437*(1-_raw_predictions_!$M437*'Score Dashboard'!$B$2) + 'Score Dashboard'!$B$2*_raw_predictions_!$M437*_coefficients_!C$12- _coefficients_!C$2)/INDEX(_coefficients_!C$7:C$9,MATCH('Score Dashboard'!$B$1,_coefficients_!$A$7:$A$9,0))</f>
        <v>-0.9266008337851982</v>
      </c>
      <c r="D437">
        <f>(_raw_predictions_!D437*(1-_raw_predictions_!$M437*'Score Dashboard'!$B$2) + 'Score Dashboard'!$B$2*_raw_predictions_!$M437*_coefficients_!D$12- _coefficients_!D$2)/INDEX(_coefficients_!D$7:D$9,MATCH('Score Dashboard'!$B$1,_coefficients_!$A$7:$A$9,0))</f>
        <v>-0.60760312180662113</v>
      </c>
      <c r="E437">
        <f>(_raw_predictions_!E437*(1-_raw_predictions_!$M437*'Score Dashboard'!$B$2) + 'Score Dashboard'!$B$2*_raw_predictions_!$M437*_coefficients_!E$12- _coefficients_!E$2)/INDEX(_coefficients_!E$7:E$9,MATCH('Score Dashboard'!$B$1,_coefficients_!$A$7:$A$9,0))</f>
        <v>-0.65197344985815964</v>
      </c>
      <c r="F437">
        <f>(_raw_predictions_!F437*(1-_raw_predictions_!$M437*'Score Dashboard'!$B$2) + 'Score Dashboard'!$B$2*_raw_predictions_!$M437*_coefficients_!F$12- _coefficients_!F$2)/INDEX(_coefficients_!F$7:F$9,MATCH('Score Dashboard'!$B$1,_coefficients_!$A$7:$A$9,0))</f>
        <v>-0.5643418851094284</v>
      </c>
      <c r="G437">
        <f>(_raw_predictions_!G437*(1-_raw_predictions_!$M437*'Score Dashboard'!$B$2) + 'Score Dashboard'!$B$2*_raw_predictions_!$M437*_coefficients_!G$12- _coefficients_!G$2)/INDEX(_coefficients_!G$7:G$9,MATCH('Score Dashboard'!$B$1,_coefficients_!$A$7:$A$9,0))</f>
        <v>-0.24817767819660605</v>
      </c>
      <c r="H437">
        <f>(_coefficients_!H$2 - _raw_predictions_!H437*(1-_raw_predictions_!$M437*'Score Dashboard'!$B$2) - _raw_predictions_!$M437*'Score Dashboard'!$B$2*_coefficients_!H$12)/INDEX(_coefficients_!H$7:H$9,MATCH('Score Dashboard'!$B$1,_coefficients_!$A$7:$A$9,0))</f>
        <v>0.58196704135731703</v>
      </c>
      <c r="I437">
        <f>(1-_raw_predictions_!$M437*'Score Dashboard'!$B$2) * _raw_predictions_!I437/_coefficients_!L$2 * (_raw_predictions_!J437-_coefficients_!I$2)/INDEX(_coefficients_!I$7:I$9,MATCH('Score Dashboard'!$B$1,_coefficients_!$A$7:$A$9,0))</f>
        <v>-2.2306799478844945E-2</v>
      </c>
      <c r="J437">
        <f>(1-_raw_predictions_!$M437*'Score Dashboard'!$B$2) * _raw_predictions_!K437/_coefficients_!M$2 * (_raw_predictions_!L437-_coefficients_!J$2)/INDEX(_coefficients_!J$7:J$9,MATCH('Score Dashboard'!$B$1,_coefficients_!$A$7:$A$9,0))</f>
        <v>-0.2184352105359543</v>
      </c>
      <c r="K437">
        <f t="shared" si="6"/>
        <v>-3.3862492955047201</v>
      </c>
    </row>
    <row r="438" spans="1:11">
      <c r="A438" t="str">
        <f>_raw_predictions_!A438</f>
        <v>Dru Smith</v>
      </c>
      <c r="B438">
        <f>(_raw_predictions_!B438*(1-_raw_predictions_!$M438*'Score Dashboard'!$B$2) + 'Score Dashboard'!$B$2*_raw_predictions_!$M438*_coefficients_!B$12- _coefficients_!B$2)/INDEX(_coefficients_!B$7:B$9,MATCH('Score Dashboard'!$B$1,_coefficients_!$A$7:$A$9,0))</f>
        <v>-0.91312432650643927</v>
      </c>
      <c r="C438">
        <f>(_raw_predictions_!C438*(1-_raw_predictions_!$M438*'Score Dashboard'!$B$2) + 'Score Dashboard'!$B$2*_raw_predictions_!$M438*_coefficients_!C$12- _coefficients_!C$2)/INDEX(_coefficients_!C$7:C$9,MATCH('Score Dashboard'!$B$1,_coefficients_!$A$7:$A$9,0))</f>
        <v>-0.82959419680796431</v>
      </c>
      <c r="D438">
        <f>(_raw_predictions_!D438*(1-_raw_predictions_!$M438*'Score Dashboard'!$B$2) + 'Score Dashboard'!$B$2*_raw_predictions_!$M438*_coefficients_!D$12- _coefficients_!D$2)/INDEX(_coefficients_!D$7:D$9,MATCH('Score Dashboard'!$B$1,_coefficients_!$A$7:$A$9,0))</f>
        <v>-0.68153011924608231</v>
      </c>
      <c r="E438">
        <f>(_raw_predictions_!E438*(1-_raw_predictions_!$M438*'Score Dashboard'!$B$2) + 'Score Dashboard'!$B$2*_raw_predictions_!$M438*_coefficients_!E$12- _coefficients_!E$2)/INDEX(_coefficients_!E$7:E$9,MATCH('Score Dashboard'!$B$1,_coefficients_!$A$7:$A$9,0))</f>
        <v>-0.50176522516263999</v>
      </c>
      <c r="F438">
        <f>(_raw_predictions_!F438*(1-_raw_predictions_!$M438*'Score Dashboard'!$B$2) + 'Score Dashboard'!$B$2*_raw_predictions_!$M438*_coefficients_!F$12- _coefficients_!F$2)/INDEX(_coefficients_!F$7:F$9,MATCH('Score Dashboard'!$B$1,_coefficients_!$A$7:$A$9,0))</f>
        <v>-0.46006233121112894</v>
      </c>
      <c r="G438">
        <f>(_raw_predictions_!G438*(1-_raw_predictions_!$M438*'Score Dashboard'!$B$2) + 'Score Dashboard'!$B$2*_raw_predictions_!$M438*_coefficients_!G$12- _coefficients_!G$2)/INDEX(_coefficients_!G$7:G$9,MATCH('Score Dashboard'!$B$1,_coefficients_!$A$7:$A$9,0))</f>
        <v>-0.52055173429195267</v>
      </c>
      <c r="H438">
        <f>(_coefficients_!H$2 - _raw_predictions_!H438*(1-_raw_predictions_!$M438*'Score Dashboard'!$B$2) - _raw_predictions_!$M438*'Score Dashboard'!$B$2*_coefficients_!H$12)/INDEX(_coefficients_!H$7:H$9,MATCH('Score Dashboard'!$B$1,_coefficients_!$A$7:$A$9,0))</f>
        <v>0.76180384559236536</v>
      </c>
      <c r="I438">
        <f>(1-_raw_predictions_!$M438*'Score Dashboard'!$B$2) * _raw_predictions_!I438/_coefficients_!L$2 * (_raw_predictions_!J438-_coefficients_!I$2)/INDEX(_coefficients_!I$7:I$9,MATCH('Score Dashboard'!$B$1,_coefficients_!$A$7:$A$9,0))</f>
        <v>-4.7226611545430576E-3</v>
      </c>
      <c r="J438">
        <f>(1-_raw_predictions_!$M438*'Score Dashboard'!$B$2) * _raw_predictions_!K438/_coefficients_!M$2 * (_raw_predictions_!L438-_coefficients_!J$2)/INDEX(_coefficients_!J$7:J$9,MATCH('Score Dashboard'!$B$1,_coefficients_!$A$7:$A$9,0))</f>
        <v>-7.1118754399167247E-2</v>
      </c>
      <c r="K438">
        <f t="shared" si="6"/>
        <v>-3.2206655031875528</v>
      </c>
    </row>
    <row r="439" spans="1:11">
      <c r="A439" t="str">
        <f>_raw_predictions_!A439</f>
        <v>Drew Eubanks</v>
      </c>
      <c r="B439">
        <f>(_raw_predictions_!B439*(1-_raw_predictions_!$M439*'Score Dashboard'!$B$2) + 'Score Dashboard'!$B$2*_raw_predictions_!$M439*_coefficients_!B$12- _coefficients_!B$2)/INDEX(_coefficients_!B$7:B$9,MATCH('Score Dashboard'!$B$1,_coefficients_!$A$7:$A$9,0))</f>
        <v>-0.80503868065320894</v>
      </c>
      <c r="C439">
        <f>(_raw_predictions_!C439*(1-_raw_predictions_!$M439*'Score Dashboard'!$B$2) + 'Score Dashboard'!$B$2*_raw_predictions_!$M439*_coefficients_!C$12- _coefficients_!C$2)/INDEX(_coefficients_!C$7:C$9,MATCH('Score Dashboard'!$B$1,_coefficients_!$A$7:$A$9,0))</f>
        <v>7.9587539440585858E-2</v>
      </c>
      <c r="D439">
        <f>(_raw_predictions_!D439*(1-_raw_predictions_!$M439*'Score Dashboard'!$B$2) + 'Score Dashboard'!$B$2*_raw_predictions_!$M439*_coefficients_!D$12- _coefficients_!D$2)/INDEX(_coefficients_!D$7:D$9,MATCH('Score Dashboard'!$B$1,_coefficients_!$A$7:$A$9,0))</f>
        <v>-0.71643444244995291</v>
      </c>
      <c r="E439">
        <f>(_raw_predictions_!E439*(1-_raw_predictions_!$M439*'Score Dashboard'!$B$2) + 'Score Dashboard'!$B$2*_raw_predictions_!$M439*_coefficients_!E$12- _coefficients_!E$2)/INDEX(_coefficients_!E$7:E$9,MATCH('Score Dashboard'!$B$1,_coefficients_!$A$7:$A$9,0))</f>
        <v>-0.45725785492202459</v>
      </c>
      <c r="F439">
        <f>(_raw_predictions_!F439*(1-_raw_predictions_!$M439*'Score Dashboard'!$B$2) + 'Score Dashboard'!$B$2*_raw_predictions_!$M439*_coefficients_!F$12- _coefficients_!F$2)/INDEX(_coefficients_!F$7:F$9,MATCH('Score Dashboard'!$B$1,_coefficients_!$A$7:$A$9,0))</f>
        <v>0.80187963764484205</v>
      </c>
      <c r="G439">
        <f>(_raw_predictions_!G439*(1-_raw_predictions_!$M439*'Score Dashboard'!$B$2) + 'Score Dashboard'!$B$2*_raw_predictions_!$M439*_coefficients_!G$12- _coefficients_!G$2)/INDEX(_coefficients_!G$7:G$9,MATCH('Score Dashboard'!$B$1,_coefficients_!$A$7:$A$9,0))</f>
        <v>-0.86824553527324544</v>
      </c>
      <c r="H439">
        <f>(_coefficients_!H$2 - _raw_predictions_!H439*(1-_raw_predictions_!$M439*'Score Dashboard'!$B$2) - _raw_predictions_!$M439*'Score Dashboard'!$B$2*_coefficients_!H$12)/INDEX(_coefficients_!H$7:H$9,MATCH('Score Dashboard'!$B$1,_coefficients_!$A$7:$A$9,0))</f>
        <v>0.57279425435709697</v>
      </c>
      <c r="I439">
        <f>(1-_raw_predictions_!$M439*'Score Dashboard'!$B$2) * _raw_predictions_!I439/_coefficients_!L$2 * (_raw_predictions_!J439-_coefficients_!I$2)/INDEX(_coefficients_!I$7:I$9,MATCH('Score Dashboard'!$B$1,_coefficients_!$A$7:$A$9,0))</f>
        <v>-0.18732509777166295</v>
      </c>
      <c r="J439">
        <f>(1-_raw_predictions_!$M439*'Score Dashboard'!$B$2) * _raw_predictions_!K439/_coefficients_!M$2 * (_raw_predictions_!L439-_coefficients_!J$2)/INDEX(_coefficients_!J$7:J$9,MATCH('Score Dashboard'!$B$1,_coefficients_!$A$7:$A$9,0))</f>
        <v>0.29551554756259168</v>
      </c>
      <c r="K439">
        <f t="shared" si="6"/>
        <v>-1.2845246320649784</v>
      </c>
    </row>
    <row r="440" spans="1:11">
      <c r="A440" t="str">
        <f>_raw_predictions_!A440</f>
        <v>Draymond Green</v>
      </c>
      <c r="B440">
        <f>(_raw_predictions_!B440*(1-_raw_predictions_!$M440*'Score Dashboard'!$B$2) + 'Score Dashboard'!$B$2*_raw_predictions_!$M440*_coefficients_!B$12- _coefficients_!B$2)/INDEX(_coefficients_!B$7:B$9,MATCH('Score Dashboard'!$B$1,_coefficients_!$A$7:$A$9,0))</f>
        <v>-0.78018478463380392</v>
      </c>
      <c r="C440">
        <f>(_raw_predictions_!C440*(1-_raw_predictions_!$M440*'Score Dashboard'!$B$2) + 'Score Dashboard'!$B$2*_raw_predictions_!$M440*_coefficients_!C$12- _coefficients_!C$2)/INDEX(_coefficients_!C$7:C$9,MATCH('Score Dashboard'!$B$1,_coefficients_!$A$7:$A$9,0))</f>
        <v>7.3277458342315832E-2</v>
      </c>
      <c r="D440">
        <f>(_raw_predictions_!D440*(1-_raw_predictions_!$M440*'Score Dashboard'!$B$2) + 'Score Dashboard'!$B$2*_raw_predictions_!$M440*_coefficients_!D$12- _coefficients_!D$2)/INDEX(_coefficients_!D$7:D$9,MATCH('Score Dashboard'!$B$1,_coefficients_!$A$7:$A$9,0))</f>
        <v>0.82047506197202125</v>
      </c>
      <c r="E440">
        <f>(_raw_predictions_!E440*(1-_raw_predictions_!$M440*'Score Dashboard'!$B$2) + 'Score Dashboard'!$B$2*_raw_predictions_!$M440*_coefficients_!E$12- _coefficients_!E$2)/INDEX(_coefficients_!E$7:E$9,MATCH('Score Dashboard'!$B$1,_coefficients_!$A$7:$A$9,0))</f>
        <v>0.12610094995292009</v>
      </c>
      <c r="F440">
        <f>(_raw_predictions_!F440*(1-_raw_predictions_!$M440*'Score Dashboard'!$B$2) + 'Score Dashboard'!$B$2*_raw_predictions_!$M440*_coefficients_!F$12- _coefficients_!F$2)/INDEX(_coefficients_!F$7:F$9,MATCH('Score Dashboard'!$B$1,_coefficients_!$A$7:$A$9,0))</f>
        <v>6.0647266799037633E-2</v>
      </c>
      <c r="G440">
        <f>(_raw_predictions_!G440*(1-_raw_predictions_!$M440*'Score Dashboard'!$B$2) + 'Score Dashboard'!$B$2*_raw_predictions_!$M440*_coefficients_!G$12- _coefficients_!G$2)/INDEX(_coefficients_!G$7:G$9,MATCH('Score Dashboard'!$B$1,_coefficients_!$A$7:$A$9,0))</f>
        <v>-0.60973664369558966</v>
      </c>
      <c r="H440">
        <f>(_coefficients_!H$2 - _raw_predictions_!H440*(1-_raw_predictions_!$M440*'Score Dashboard'!$B$2) - _raw_predictions_!$M440*'Score Dashboard'!$B$2*_coefficients_!H$12)/INDEX(_coefficients_!H$7:H$9,MATCH('Score Dashboard'!$B$1,_coefficients_!$A$7:$A$9,0))</f>
        <v>-0.48785798270278574</v>
      </c>
      <c r="I440">
        <f>(1-_raw_predictions_!$M440*'Score Dashboard'!$B$2) * _raw_predictions_!I440/_coefficients_!L$2 * (_raw_predictions_!J440-_coefficients_!I$2)/INDEX(_coefficients_!I$7:I$9,MATCH('Score Dashboard'!$B$1,_coefficients_!$A$7:$A$9,0))</f>
        <v>-0.13309516103917401</v>
      </c>
      <c r="J440">
        <f>(1-_raw_predictions_!$M440*'Score Dashboard'!$B$2) * _raw_predictions_!K440/_coefficients_!M$2 * (_raw_predictions_!L440-_coefficients_!J$2)/INDEX(_coefficients_!J$7:J$9,MATCH('Score Dashboard'!$B$1,_coefficients_!$A$7:$A$9,0))</f>
        <v>3.4333079050956898E-3</v>
      </c>
      <c r="K440">
        <f t="shared" si="6"/>
        <v>-0.92694052709996289</v>
      </c>
    </row>
    <row r="441" spans="1:11">
      <c r="A441" t="str">
        <f>_raw_predictions_!A441</f>
        <v>Jaden Springer</v>
      </c>
      <c r="B441">
        <f>(_raw_predictions_!B441*(1-_raw_predictions_!$M441*'Score Dashboard'!$B$2) + 'Score Dashboard'!$B$2*_raw_predictions_!$M441*_coefficients_!B$12- _coefficients_!B$2)/INDEX(_coefficients_!B$7:B$9,MATCH('Score Dashboard'!$B$1,_coefficients_!$A$7:$A$9,0))</f>
        <v>-0.94737662470341821</v>
      </c>
      <c r="C441">
        <f>(_raw_predictions_!C441*(1-_raw_predictions_!$M441*'Score Dashboard'!$B$2) + 'Score Dashboard'!$B$2*_raw_predictions_!$M441*_coefficients_!C$12- _coefficients_!C$2)/INDEX(_coefficients_!C$7:C$9,MATCH('Score Dashboard'!$B$1,_coefficients_!$A$7:$A$9,0))</f>
        <v>-0.91169547126299821</v>
      </c>
      <c r="D441">
        <f>(_raw_predictions_!D441*(1-_raw_predictions_!$M441*'Score Dashboard'!$B$2) + 'Score Dashboard'!$B$2*_raw_predictions_!$M441*_coefficients_!D$12- _coefficients_!D$2)/INDEX(_coefficients_!D$7:D$9,MATCH('Score Dashboard'!$B$1,_coefficients_!$A$7:$A$9,0))</f>
        <v>-0.60953110524563181</v>
      </c>
      <c r="E441">
        <f>(_raw_predictions_!E441*(1-_raw_predictions_!$M441*'Score Dashboard'!$B$2) + 'Score Dashboard'!$B$2*_raw_predictions_!$M441*_coefficients_!E$12- _coefficients_!E$2)/INDEX(_coefficients_!E$7:E$9,MATCH('Score Dashboard'!$B$1,_coefficients_!$A$7:$A$9,0))</f>
        <v>-0.54960156529669646</v>
      </c>
      <c r="F441">
        <f>(_raw_predictions_!F441*(1-_raw_predictions_!$M441*'Score Dashboard'!$B$2) + 'Score Dashboard'!$B$2*_raw_predictions_!$M441*_coefficients_!F$12- _coefficients_!F$2)/INDEX(_coefficients_!F$7:F$9,MATCH('Score Dashboard'!$B$1,_coefficients_!$A$7:$A$9,0))</f>
        <v>-0.38001322105313118</v>
      </c>
      <c r="G441">
        <f>(_raw_predictions_!G441*(1-_raw_predictions_!$M441*'Score Dashboard'!$B$2) + 'Score Dashboard'!$B$2*_raw_predictions_!$M441*_coefficients_!G$12- _coefficients_!G$2)/INDEX(_coefficients_!G$7:G$9,MATCH('Score Dashboard'!$B$1,_coefficients_!$A$7:$A$9,0))</f>
        <v>-0.73679800448483923</v>
      </c>
      <c r="H441">
        <f>(_coefficients_!H$2 - _raw_predictions_!H441*(1-_raw_predictions_!$M441*'Score Dashboard'!$B$2) - _raw_predictions_!$M441*'Score Dashboard'!$B$2*_coefficients_!H$12)/INDEX(_coefficients_!H$7:H$9,MATCH('Score Dashboard'!$B$1,_coefficients_!$A$7:$A$9,0))</f>
        <v>0.78474718277375533</v>
      </c>
      <c r="I441">
        <f>(1-_raw_predictions_!$M441*'Score Dashboard'!$B$2) * _raw_predictions_!I441/_coefficients_!L$2 * (_raw_predictions_!J441-_coefficients_!I$2)/INDEX(_coefficients_!I$7:I$9,MATCH('Score Dashboard'!$B$1,_coefficients_!$A$7:$A$9,0))</f>
        <v>-0.14748695645854693</v>
      </c>
      <c r="J441">
        <f>(1-_raw_predictions_!$M441*'Score Dashboard'!$B$2) * _raw_predictions_!K441/_coefficients_!M$2 * (_raw_predictions_!L441-_coefficients_!J$2)/INDEX(_coefficients_!J$7:J$9,MATCH('Score Dashboard'!$B$1,_coefficients_!$A$7:$A$9,0))</f>
        <v>1.161399518673953E-2</v>
      </c>
      <c r="K441">
        <f t="shared" si="6"/>
        <v>-3.486141770544767</v>
      </c>
    </row>
    <row r="442" spans="1:11">
      <c r="A442" t="str">
        <f>_raw_predictions_!A442</f>
        <v>Goran Dragic</v>
      </c>
      <c r="B442">
        <f>(_raw_predictions_!B442*(1-_raw_predictions_!$M442*'Score Dashboard'!$B$2) + 'Score Dashboard'!$B$2*_raw_predictions_!$M442*_coefficients_!B$12- _coefficients_!B$2)/INDEX(_coefficients_!B$7:B$9,MATCH('Score Dashboard'!$B$1,_coefficients_!$A$7:$A$9,0))</f>
        <v>-0.88867412539697177</v>
      </c>
      <c r="C442">
        <f>(_raw_predictions_!C442*(1-_raw_predictions_!$M442*'Score Dashboard'!$B$2) + 'Score Dashboard'!$B$2*_raw_predictions_!$M442*_coefficients_!C$12- _coefficients_!C$2)/INDEX(_coefficients_!C$7:C$9,MATCH('Score Dashboard'!$B$1,_coefficients_!$A$7:$A$9,0))</f>
        <v>-0.91916492266332361</v>
      </c>
      <c r="D442">
        <f>(_raw_predictions_!D442*(1-_raw_predictions_!$M442*'Score Dashboard'!$B$2) + 'Score Dashboard'!$B$2*_raw_predictions_!$M442*_coefficients_!D$12- _coefficients_!D$2)/INDEX(_coefficients_!D$7:D$9,MATCH('Score Dashboard'!$B$1,_coefficients_!$A$7:$A$9,0))</f>
        <v>-0.38188458895396965</v>
      </c>
      <c r="E442">
        <f>(_raw_predictions_!E442*(1-_raw_predictions_!$M442*'Score Dashboard'!$B$2) + 'Score Dashboard'!$B$2*_raw_predictions_!$M442*_coefficients_!E$12- _coefficients_!E$2)/INDEX(_coefficients_!E$7:E$9,MATCH('Score Dashboard'!$B$1,_coefficients_!$A$7:$A$9,0))</f>
        <v>-0.59965942522586868</v>
      </c>
      <c r="F442">
        <f>(_raw_predictions_!F442*(1-_raw_predictions_!$M442*'Score Dashboard'!$B$2) + 'Score Dashboard'!$B$2*_raw_predictions_!$M442*_coefficients_!F$12- _coefficients_!F$2)/INDEX(_coefficients_!F$7:F$9,MATCH('Score Dashboard'!$B$1,_coefficients_!$A$7:$A$9,0))</f>
        <v>-0.58426274900286057</v>
      </c>
      <c r="G442">
        <f>(_raw_predictions_!G442*(1-_raw_predictions_!$M442*'Score Dashboard'!$B$2) + 'Score Dashboard'!$B$2*_raw_predictions_!$M442*_coefficients_!G$12- _coefficients_!G$2)/INDEX(_coefficients_!G$7:G$9,MATCH('Score Dashboard'!$B$1,_coefficients_!$A$7:$A$9,0))</f>
        <v>-0.44784695992362211</v>
      </c>
      <c r="H442">
        <f>(_coefficients_!H$2 - _raw_predictions_!H442*(1-_raw_predictions_!$M442*'Score Dashboard'!$B$2) - _raw_predictions_!$M442*'Score Dashboard'!$B$2*_coefficients_!H$12)/INDEX(_coefficients_!H$7:H$9,MATCH('Score Dashboard'!$B$1,_coefficients_!$A$7:$A$9,0))</f>
        <v>0.47823492831307168</v>
      </c>
      <c r="I442">
        <f>(1-_raw_predictions_!$M442*'Score Dashboard'!$B$2) * _raw_predictions_!I442/_coefficients_!L$2 * (_raw_predictions_!J442-_coefficients_!I$2)/INDEX(_coefficients_!I$7:I$9,MATCH('Score Dashboard'!$B$1,_coefficients_!$A$7:$A$9,0))</f>
        <v>-3.542968829663648E-2</v>
      </c>
      <c r="J442">
        <f>(1-_raw_predictions_!$M442*'Score Dashboard'!$B$2) * _raw_predictions_!K442/_coefficients_!M$2 * (_raw_predictions_!L442-_coefficients_!J$2)/INDEX(_coefficients_!J$7:J$9,MATCH('Score Dashboard'!$B$1,_coefficients_!$A$7:$A$9,0))</f>
        <v>-0.15680283443204698</v>
      </c>
      <c r="K442">
        <f t="shared" si="6"/>
        <v>-3.5354903655822274</v>
      </c>
    </row>
    <row r="443" spans="1:11">
      <c r="A443" t="str">
        <f>_raw_predictions_!A443</f>
        <v>Gorgui Dieng</v>
      </c>
      <c r="B443">
        <f>(_raw_predictions_!B443*(1-_raw_predictions_!$M443*'Score Dashboard'!$B$2) + 'Score Dashboard'!$B$2*_raw_predictions_!$M443*_coefficients_!B$12- _coefficients_!B$2)/INDEX(_coefficients_!B$7:B$9,MATCH('Score Dashboard'!$B$1,_coefficients_!$A$7:$A$9,0))</f>
        <v>-0.99335943716459763</v>
      </c>
      <c r="C443">
        <f>(_raw_predictions_!C443*(1-_raw_predictions_!$M443*'Score Dashboard'!$B$2) + 'Score Dashboard'!$B$2*_raw_predictions_!$M443*_coefficients_!C$12- _coefficients_!C$2)/INDEX(_coefficients_!C$7:C$9,MATCH('Score Dashboard'!$B$1,_coefficients_!$A$7:$A$9,0))</f>
        <v>-0.76740145732296683</v>
      </c>
      <c r="D443">
        <f>(_raw_predictions_!D443*(1-_raw_predictions_!$M443*'Score Dashboard'!$B$2) + 'Score Dashboard'!$B$2*_raw_predictions_!$M443*_coefficients_!D$12- _coefficients_!D$2)/INDEX(_coefficients_!D$7:D$9,MATCH('Score Dashboard'!$B$1,_coefficients_!$A$7:$A$9,0))</f>
        <v>-0.72210940328027307</v>
      </c>
      <c r="E443">
        <f>(_raw_predictions_!E443*(1-_raw_predictions_!$M443*'Score Dashboard'!$B$2) + 'Score Dashboard'!$B$2*_raw_predictions_!$M443*_coefficients_!E$12- _coefficients_!E$2)/INDEX(_coefficients_!E$7:E$9,MATCH('Score Dashboard'!$B$1,_coefficients_!$A$7:$A$9,0))</f>
        <v>-0.71931792249288629</v>
      </c>
      <c r="F443">
        <f>(_raw_predictions_!F443*(1-_raw_predictions_!$M443*'Score Dashboard'!$B$2) + 'Score Dashboard'!$B$2*_raw_predictions_!$M443*_coefficients_!F$12- _coefficients_!F$2)/INDEX(_coefficients_!F$7:F$9,MATCH('Score Dashboard'!$B$1,_coefficients_!$A$7:$A$9,0))</f>
        <v>-0.38933273088429332</v>
      </c>
      <c r="G443">
        <f>(_raw_predictions_!G443*(1-_raw_predictions_!$M443*'Score Dashboard'!$B$2) + 'Score Dashboard'!$B$2*_raw_predictions_!$M443*_coefficients_!G$12- _coefficients_!G$2)/INDEX(_coefficients_!G$7:G$9,MATCH('Score Dashboard'!$B$1,_coefficients_!$A$7:$A$9,0))</f>
        <v>-0.59126367144796954</v>
      </c>
      <c r="H443">
        <f>(_coefficients_!H$2 - _raw_predictions_!H443*(1-_raw_predictions_!$M443*'Score Dashboard'!$B$2) - _raw_predictions_!$M443*'Score Dashboard'!$B$2*_coefficients_!H$12)/INDEX(_coefficients_!H$7:H$9,MATCH('Score Dashboard'!$B$1,_coefficients_!$A$7:$A$9,0))</f>
        <v>0.74139830318582045</v>
      </c>
      <c r="I443">
        <f>(1-_raw_predictions_!$M443*'Score Dashboard'!$B$2) * _raw_predictions_!I443/_coefficients_!L$2 * (_raw_predictions_!J443-_coefficients_!I$2)/INDEX(_coefficients_!I$7:I$9,MATCH('Score Dashboard'!$B$1,_coefficients_!$A$7:$A$9,0))</f>
        <v>-2.2376129694609691E-2</v>
      </c>
      <c r="J443">
        <f>(1-_raw_predictions_!$M443*'Score Dashboard'!$B$2) * _raw_predictions_!K443/_coefficients_!M$2 * (_raw_predictions_!L443-_coefficients_!J$2)/INDEX(_coefficients_!J$7:J$9,MATCH('Score Dashboard'!$B$1,_coefficients_!$A$7:$A$9,0))</f>
        <v>-9.0902200097391465E-3</v>
      </c>
      <c r="K443">
        <f t="shared" si="6"/>
        <v>-3.4728526691115151</v>
      </c>
    </row>
    <row r="444" spans="1:11">
      <c r="A444" t="str">
        <f>_raw_predictions_!A444</f>
        <v>Jaden Ivey</v>
      </c>
      <c r="B444">
        <f>(_raw_predictions_!B444*(1-_raw_predictions_!$M444*'Score Dashboard'!$B$2) + 'Score Dashboard'!$B$2*_raw_predictions_!$M444*_coefficients_!B$12- _coefficients_!B$2)/INDEX(_coefficients_!B$7:B$9,MATCH('Score Dashboard'!$B$1,_coefficients_!$A$7:$A$9,0))</f>
        <v>0.21941237142196471</v>
      </c>
      <c r="C444">
        <f>(_raw_predictions_!C444*(1-_raw_predictions_!$M444*'Score Dashboard'!$B$2) + 'Score Dashboard'!$B$2*_raw_predictions_!$M444*_coefficients_!C$12- _coefficients_!C$2)/INDEX(_coefficients_!C$7:C$9,MATCH('Score Dashboard'!$B$1,_coefficients_!$A$7:$A$9,0))</f>
        <v>-0.36313554175292923</v>
      </c>
      <c r="D444">
        <f>(_raw_predictions_!D444*(1-_raw_predictions_!$M444*'Score Dashboard'!$B$2) + 'Score Dashboard'!$B$2*_raw_predictions_!$M444*_coefficients_!D$12- _coefficients_!D$2)/INDEX(_coefficients_!D$7:D$9,MATCH('Score Dashboard'!$B$1,_coefficients_!$A$7:$A$9,0))</f>
        <v>0.62163381107966398</v>
      </c>
      <c r="E444">
        <f>(_raw_predictions_!E444*(1-_raw_predictions_!$M444*'Score Dashboard'!$B$2) + 'Score Dashboard'!$B$2*_raw_predictions_!$M444*_coefficients_!E$12- _coefficients_!E$2)/INDEX(_coefficients_!E$7:E$9,MATCH('Score Dashboard'!$B$1,_coefficients_!$A$7:$A$9,0))</f>
        <v>2.3613346761015945E-2</v>
      </c>
      <c r="F444">
        <f>(_raw_predictions_!F444*(1-_raw_predictions_!$M444*'Score Dashboard'!$B$2) + 'Score Dashboard'!$B$2*_raw_predictions_!$M444*_coefficients_!F$12- _coefficients_!F$2)/INDEX(_coefficients_!F$7:F$9,MATCH('Score Dashboard'!$B$1,_coefficients_!$A$7:$A$9,0))</f>
        <v>-0.46458001846100538</v>
      </c>
      <c r="G444">
        <f>(_raw_predictions_!G444*(1-_raw_predictions_!$M444*'Score Dashboard'!$B$2) + 'Score Dashboard'!$B$2*_raw_predictions_!$M444*_coefficients_!G$12- _coefficients_!G$2)/INDEX(_coefficients_!G$7:G$9,MATCH('Score Dashboard'!$B$1,_coefficients_!$A$7:$A$9,0))</f>
        <v>9.6666476744288507E-2</v>
      </c>
      <c r="H444">
        <f>(_coefficients_!H$2 - _raw_predictions_!H444*(1-_raw_predictions_!$M444*'Score Dashboard'!$B$2) - _raw_predictions_!$M444*'Score Dashboard'!$B$2*_coefficients_!H$12)/INDEX(_coefficients_!H$7:H$9,MATCH('Score Dashboard'!$B$1,_coefficients_!$A$7:$A$9,0))</f>
        <v>-0.99198533411855427</v>
      </c>
      <c r="I444">
        <f>(1-_raw_predictions_!$M444*'Score Dashboard'!$B$2) * _raw_predictions_!I444/_coefficients_!L$2 * (_raw_predictions_!J444-_coefficients_!I$2)/INDEX(_coefficients_!I$7:I$9,MATCH('Score Dashboard'!$B$1,_coefficients_!$A$7:$A$9,0))</f>
        <v>-0.19756315725543633</v>
      </c>
      <c r="J444">
        <f>(1-_raw_predictions_!$M444*'Score Dashboard'!$B$2) * _raw_predictions_!K444/_coefficients_!M$2 * (_raw_predictions_!L444-_coefficients_!J$2)/INDEX(_coefficients_!J$7:J$9,MATCH('Score Dashboard'!$B$1,_coefficients_!$A$7:$A$9,0))</f>
        <v>-0.61523254087770207</v>
      </c>
      <c r="K444">
        <f t="shared" si="6"/>
        <v>-1.6711705864586941</v>
      </c>
    </row>
    <row r="445" spans="1:11">
      <c r="A445" t="str">
        <f>_raw_predictions_!A445</f>
        <v>Jaden Hardy</v>
      </c>
      <c r="B445">
        <f>(_raw_predictions_!B445*(1-_raw_predictions_!$M445*'Score Dashboard'!$B$2) + 'Score Dashboard'!$B$2*_raw_predictions_!$M445*_coefficients_!B$12- _coefficients_!B$2)/INDEX(_coefficients_!B$7:B$9,MATCH('Score Dashboard'!$B$1,_coefficients_!$A$7:$A$9,0))</f>
        <v>-0.64509861162543203</v>
      </c>
      <c r="C445">
        <f>(_raw_predictions_!C445*(1-_raw_predictions_!$M445*'Score Dashboard'!$B$2) + 'Score Dashboard'!$B$2*_raw_predictions_!$M445*_coefficients_!C$12- _coefficients_!C$2)/INDEX(_coefficients_!C$7:C$9,MATCH('Score Dashboard'!$B$1,_coefficients_!$A$7:$A$9,0))</f>
        <v>-0.84264026055661723</v>
      </c>
      <c r="D445">
        <f>(_raw_predictions_!D445*(1-_raw_predictions_!$M445*'Score Dashboard'!$B$2) + 'Score Dashboard'!$B$2*_raw_predictions_!$M445*_coefficients_!D$12- _coefficients_!D$2)/INDEX(_coefficients_!D$7:D$9,MATCH('Score Dashboard'!$B$1,_coefficients_!$A$7:$A$9,0))</f>
        <v>-0.65958654880451018</v>
      </c>
      <c r="E445">
        <f>(_raw_predictions_!E445*(1-_raw_predictions_!$M445*'Score Dashboard'!$B$2) + 'Score Dashboard'!$B$2*_raw_predictions_!$M445*_coefficients_!E$12- _coefficients_!E$2)/INDEX(_coefficients_!E$7:E$9,MATCH('Score Dashboard'!$B$1,_coefficients_!$A$7:$A$9,0))</f>
        <v>-0.57541760633709149</v>
      </c>
      <c r="F445">
        <f>(_raw_predictions_!F445*(1-_raw_predictions_!$M445*'Score Dashboard'!$B$2) + 'Score Dashboard'!$B$2*_raw_predictions_!$M445*_coefficients_!F$12- _coefficients_!F$2)/INDEX(_coefficients_!F$7:F$9,MATCH('Score Dashboard'!$B$1,_coefficients_!$A$7:$A$9,0))</f>
        <v>-0.55474777508195305</v>
      </c>
      <c r="G445">
        <f>(_raw_predictions_!G445*(1-_raw_predictions_!$M445*'Score Dashboard'!$B$2) + 'Score Dashboard'!$B$2*_raw_predictions_!$M445*_coefficients_!G$12- _coefficients_!G$2)/INDEX(_coefficients_!G$7:G$9,MATCH('Score Dashboard'!$B$1,_coefficients_!$A$7:$A$9,0))</f>
        <v>-8.6350223287461322E-2</v>
      </c>
      <c r="H445">
        <f>(_coefficients_!H$2 - _raw_predictions_!H445*(1-_raw_predictions_!$M445*'Score Dashboard'!$B$2) - _raw_predictions_!$M445*'Score Dashboard'!$B$2*_coefficients_!H$12)/INDEX(_coefficients_!H$7:H$9,MATCH('Score Dashboard'!$B$1,_coefficients_!$A$7:$A$9,0))</f>
        <v>0.58698344377858314</v>
      </c>
      <c r="I445">
        <f>(1-_raw_predictions_!$M445*'Score Dashboard'!$B$2) * _raw_predictions_!I445/_coefficients_!L$2 * (_raw_predictions_!J445-_coefficients_!I$2)/INDEX(_coefficients_!I$7:I$9,MATCH('Score Dashboard'!$B$1,_coefficients_!$A$7:$A$9,0))</f>
        <v>6.7305385286462086E-2</v>
      </c>
      <c r="J445">
        <f>(1-_raw_predictions_!$M445*'Score Dashboard'!$B$2) * _raw_predictions_!K445/_coefficients_!M$2 * (_raw_predictions_!L445-_coefficients_!J$2)/INDEX(_coefficients_!J$7:J$9,MATCH('Score Dashboard'!$B$1,_coefficients_!$A$7:$A$9,0))</f>
        <v>-0.26654631961272485</v>
      </c>
      <c r="K445">
        <f t="shared" si="6"/>
        <v>-2.9760985162407447</v>
      </c>
    </row>
    <row r="446" spans="1:11">
      <c r="A446" t="str">
        <f>_raw_predictions_!A446</f>
        <v>Jack White</v>
      </c>
      <c r="B446">
        <f>(_raw_predictions_!B446*(1-_raw_predictions_!$M446*'Score Dashboard'!$B$2) + 'Score Dashboard'!$B$2*_raw_predictions_!$M446*_coefficients_!B$12- _coefficients_!B$2)/INDEX(_coefficients_!B$7:B$9,MATCH('Score Dashboard'!$B$1,_coefficients_!$A$7:$A$9,0))</f>
        <v>-0.91976909509229132</v>
      </c>
      <c r="C446">
        <f>(_raw_predictions_!C446*(1-_raw_predictions_!$M446*'Score Dashboard'!$B$2) + 'Score Dashboard'!$B$2*_raw_predictions_!$M446*_coefficients_!C$12- _coefficients_!C$2)/INDEX(_coefficients_!C$7:C$9,MATCH('Score Dashboard'!$B$1,_coefficients_!$A$7:$A$9,0))</f>
        <v>-0.78726378359093885</v>
      </c>
      <c r="D446">
        <f>(_raw_predictions_!D446*(1-_raw_predictions_!$M446*'Score Dashboard'!$B$2) + 'Score Dashboard'!$B$2*_raw_predictions_!$M446*_coefficients_!D$12- _coefficients_!D$2)/INDEX(_coefficients_!D$7:D$9,MATCH('Score Dashboard'!$B$1,_coefficients_!$A$7:$A$9,0))</f>
        <v>-0.7721718205525917</v>
      </c>
      <c r="E446">
        <f>(_raw_predictions_!E446*(1-_raw_predictions_!$M446*'Score Dashboard'!$B$2) + 'Score Dashboard'!$B$2*_raw_predictions_!$M446*_coefficients_!E$12- _coefficients_!E$2)/INDEX(_coefficients_!E$7:E$9,MATCH('Score Dashboard'!$B$1,_coefficients_!$A$7:$A$9,0))</f>
        <v>-0.60304441153430488</v>
      </c>
      <c r="F446">
        <f>(_raw_predictions_!F446*(1-_raw_predictions_!$M446*'Score Dashboard'!$B$2) + 'Score Dashboard'!$B$2*_raw_predictions_!$M446*_coefficients_!F$12- _coefficients_!F$2)/INDEX(_coefficients_!F$7:F$9,MATCH('Score Dashboard'!$B$1,_coefficients_!$A$7:$A$9,0))</f>
        <v>-0.48516755179321402</v>
      </c>
      <c r="G446">
        <f>(_raw_predictions_!G446*(1-_raw_predictions_!$M446*'Score Dashboard'!$B$2) + 'Score Dashboard'!$B$2*_raw_predictions_!$M446*_coefficients_!G$12- _coefficients_!G$2)/INDEX(_coefficients_!G$7:G$9,MATCH('Score Dashboard'!$B$1,_coefficients_!$A$7:$A$9,0))</f>
        <v>-0.5859882804885983</v>
      </c>
      <c r="H446">
        <f>(_coefficients_!H$2 - _raw_predictions_!H446*(1-_raw_predictions_!$M446*'Score Dashboard'!$B$2) - _raw_predictions_!$M446*'Score Dashboard'!$B$2*_coefficients_!H$12)/INDEX(_coefficients_!H$7:H$9,MATCH('Score Dashboard'!$B$1,_coefficients_!$A$7:$A$9,0))</f>
        <v>0.80195517722422149</v>
      </c>
      <c r="I446">
        <f>(1-_raw_predictions_!$M446*'Score Dashboard'!$B$2) * _raw_predictions_!I446/_coefficients_!L$2 * (_raw_predictions_!J446-_coefficients_!I$2)/INDEX(_coefficients_!I$7:I$9,MATCH('Score Dashboard'!$B$1,_coefficients_!$A$7:$A$9,0))</f>
        <v>-5.1363639428123241E-2</v>
      </c>
      <c r="J446">
        <f>(1-_raw_predictions_!$M446*'Score Dashboard'!$B$2) * _raw_predictions_!K446/_coefficients_!M$2 * (_raw_predictions_!L446-_coefficients_!J$2)/INDEX(_coefficients_!J$7:J$9,MATCH('Score Dashboard'!$B$1,_coefficients_!$A$7:$A$9,0))</f>
        <v>-3.1723801390729722E-2</v>
      </c>
      <c r="K446">
        <f t="shared" si="6"/>
        <v>-3.4345372066465703</v>
      </c>
    </row>
    <row r="447" spans="1:11">
      <c r="A447" t="str">
        <f>_raw_predictions_!A447</f>
        <v>Jabari Walker</v>
      </c>
      <c r="B447">
        <f>(_raw_predictions_!B447*(1-_raw_predictions_!$M447*'Score Dashboard'!$B$2) + 'Score Dashboard'!$B$2*_raw_predictions_!$M447*_coefficients_!B$12- _coefficients_!B$2)/INDEX(_coefficients_!B$7:B$9,MATCH('Score Dashboard'!$B$1,_coefficients_!$A$7:$A$9,0))</f>
        <v>-0.96499172908595143</v>
      </c>
      <c r="C447">
        <f>(_raw_predictions_!C447*(1-_raw_predictions_!$M447*'Score Dashboard'!$B$2) + 'Score Dashboard'!$B$2*_raw_predictions_!$M447*_coefficients_!C$12- _coefficients_!C$2)/INDEX(_coefficients_!C$7:C$9,MATCH('Score Dashboard'!$B$1,_coefficients_!$A$7:$A$9,0))</f>
        <v>-0.77792074005757994</v>
      </c>
      <c r="D447">
        <f>(_raw_predictions_!D447*(1-_raw_predictions_!$M447*'Score Dashboard'!$B$2) + 'Score Dashboard'!$B$2*_raw_predictions_!$M447*_coefficients_!D$12- _coefficients_!D$2)/INDEX(_coefficients_!D$7:D$9,MATCH('Score Dashboard'!$B$1,_coefficients_!$A$7:$A$9,0))</f>
        <v>-0.8193192139309281</v>
      </c>
      <c r="E447">
        <f>(_raw_predictions_!E447*(1-_raw_predictions_!$M447*'Score Dashboard'!$B$2) + 'Score Dashboard'!$B$2*_raw_predictions_!$M447*_coefficients_!E$12- _coefficients_!E$2)/INDEX(_coefficients_!E$7:E$9,MATCH('Score Dashboard'!$B$1,_coefficients_!$A$7:$A$9,0))</f>
        <v>-0.59589829355353285</v>
      </c>
      <c r="F447">
        <f>(_raw_predictions_!F447*(1-_raw_predictions_!$M447*'Score Dashboard'!$B$2) + 'Score Dashboard'!$B$2*_raw_predictions_!$M447*_coefficients_!F$12- _coefficients_!F$2)/INDEX(_coefficients_!F$7:F$9,MATCH('Score Dashboard'!$B$1,_coefficients_!$A$7:$A$9,0))</f>
        <v>-0.45480061386765125</v>
      </c>
      <c r="G447">
        <f>(_raw_predictions_!G447*(1-_raw_predictions_!$M447*'Score Dashboard'!$B$2) + 'Score Dashboard'!$B$2*_raw_predictions_!$M447*_coefficients_!G$12- _coefficients_!G$2)/INDEX(_coefficients_!G$7:G$9,MATCH('Score Dashboard'!$B$1,_coefficients_!$A$7:$A$9,0))</f>
        <v>-0.67229104035294585</v>
      </c>
      <c r="H447">
        <f>(_coefficients_!H$2 - _raw_predictions_!H447*(1-_raw_predictions_!$M447*'Score Dashboard'!$B$2) - _raw_predictions_!$M447*'Score Dashboard'!$B$2*_coefficients_!H$12)/INDEX(_coefficients_!H$7:H$9,MATCH('Score Dashboard'!$B$1,_coefficients_!$A$7:$A$9,0))</f>
        <v>0.75682730735894643</v>
      </c>
      <c r="I447">
        <f>(1-_raw_predictions_!$M447*'Score Dashboard'!$B$2) * _raw_predictions_!I447/_coefficients_!L$2 * (_raw_predictions_!J447-_coefficients_!I$2)/INDEX(_coefficients_!I$7:I$9,MATCH('Score Dashboard'!$B$1,_coefficients_!$A$7:$A$9,0))</f>
        <v>-2.9446211409217358E-2</v>
      </c>
      <c r="J447">
        <f>(1-_raw_predictions_!$M447*'Score Dashboard'!$B$2) * _raw_predictions_!K447/_coefficients_!M$2 * (_raw_predictions_!L447-_coefficients_!J$2)/INDEX(_coefficients_!J$7:J$9,MATCH('Score Dashboard'!$B$1,_coefficients_!$A$7:$A$9,0))</f>
        <v>-0.13239085186756827</v>
      </c>
      <c r="K447">
        <f t="shared" si="6"/>
        <v>-3.6902313867664285</v>
      </c>
    </row>
    <row r="448" spans="1:11">
      <c r="A448" t="str">
        <f>_raw_predictions_!A448</f>
        <v>Jabari Smith Jr.</v>
      </c>
      <c r="B448">
        <f>(_raw_predictions_!B448*(1-_raw_predictions_!$M448*'Score Dashboard'!$B$2) + 'Score Dashboard'!$B$2*_raw_predictions_!$M448*_coefficients_!B$12- _coefficients_!B$2)/INDEX(_coefficients_!B$7:B$9,MATCH('Score Dashboard'!$B$1,_coefficients_!$A$7:$A$9,0))</f>
        <v>-8.8021422002946825E-2</v>
      </c>
      <c r="C448">
        <f>(_raw_predictions_!C448*(1-_raw_predictions_!$M448*'Score Dashboard'!$B$2) + 'Score Dashboard'!$B$2*_raw_predictions_!$M448*_coefficients_!C$12- _coefficients_!C$2)/INDEX(_coefficients_!C$7:C$9,MATCH('Score Dashboard'!$B$1,_coefficients_!$A$7:$A$9,0))</f>
        <v>0.67504108110853933</v>
      </c>
      <c r="D448">
        <f>(_raw_predictions_!D448*(1-_raw_predictions_!$M448*'Score Dashboard'!$B$2) + 'Score Dashboard'!$B$2*_raw_predictions_!$M448*_coefficients_!D$12- _coefficients_!D$2)/INDEX(_coefficients_!D$7:D$9,MATCH('Score Dashboard'!$B$1,_coefficients_!$A$7:$A$9,0))</f>
        <v>-0.61807769415398206</v>
      </c>
      <c r="E448">
        <f>(_raw_predictions_!E448*(1-_raw_predictions_!$M448*'Score Dashboard'!$B$2) + 'Score Dashboard'!$B$2*_raw_predictions_!$M448*_coefficients_!E$12- _coefficients_!E$2)/INDEX(_coefficients_!E$7:E$9,MATCH('Score Dashboard'!$B$1,_coefficients_!$A$7:$A$9,0))</f>
        <v>-0.27998682049003809</v>
      </c>
      <c r="F448">
        <f>(_raw_predictions_!F448*(1-_raw_predictions_!$M448*'Score Dashboard'!$B$2) + 'Score Dashboard'!$B$2*_raw_predictions_!$M448*_coefficients_!F$12- _coefficients_!F$2)/INDEX(_coefficients_!F$7:F$9,MATCH('Score Dashboard'!$B$1,_coefficients_!$A$7:$A$9,0))</f>
        <v>0.35374575829190563</v>
      </c>
      <c r="G448">
        <f>(_raw_predictions_!G448*(1-_raw_predictions_!$M448*'Score Dashboard'!$B$2) + 'Score Dashboard'!$B$2*_raw_predictions_!$M448*_coefficients_!G$12- _coefficients_!G$2)/INDEX(_coefficients_!G$7:G$9,MATCH('Score Dashboard'!$B$1,_coefficients_!$A$7:$A$9,0))</f>
        <v>6.5761641623085107E-2</v>
      </c>
      <c r="H448">
        <f>(_coefficients_!H$2 - _raw_predictions_!H448*(1-_raw_predictions_!$M448*'Score Dashboard'!$B$2) - _raw_predictions_!$M448*'Score Dashboard'!$B$2*_coefficients_!H$12)/INDEX(_coefficients_!H$7:H$9,MATCH('Score Dashboard'!$B$1,_coefficients_!$A$7:$A$9,0))</f>
        <v>0.15145505402540474</v>
      </c>
      <c r="I448">
        <f>(1-_raw_predictions_!$M448*'Score Dashboard'!$B$2) * _raw_predictions_!I448/_coefficients_!L$2 * (_raw_predictions_!J448-_coefficients_!I$2)/INDEX(_coefficients_!I$7:I$9,MATCH('Score Dashboard'!$B$1,_coefficients_!$A$7:$A$9,0))</f>
        <v>-1.7911005053908562E-2</v>
      </c>
      <c r="J448">
        <f>(1-_raw_predictions_!$M448*'Score Dashboard'!$B$2) * _raw_predictions_!K448/_coefficients_!M$2 * (_raw_predictions_!L448-_coefficients_!J$2)/INDEX(_coefficients_!J$7:J$9,MATCH('Score Dashboard'!$B$1,_coefficients_!$A$7:$A$9,0))</f>
        <v>-0.55300552192864283</v>
      </c>
      <c r="K448">
        <f t="shared" si="6"/>
        <v>-0.31099892858058353</v>
      </c>
    </row>
    <row r="449" spans="1:11">
      <c r="A449" t="str">
        <f>_raw_predictions_!A449</f>
        <v>JaVale McGee</v>
      </c>
      <c r="B449">
        <f>(_raw_predictions_!B449*(1-_raw_predictions_!$M449*'Score Dashboard'!$B$2) + 'Score Dashboard'!$B$2*_raw_predictions_!$M449*_coefficients_!B$12- _coefficients_!B$2)/INDEX(_coefficients_!B$7:B$9,MATCH('Score Dashboard'!$B$1,_coefficients_!$A$7:$A$9,0))</f>
        <v>-1.0822205578005208</v>
      </c>
      <c r="C449">
        <f>(_raw_predictions_!C449*(1-_raw_predictions_!$M449*'Score Dashboard'!$B$2) + 'Score Dashboard'!$B$2*_raw_predictions_!$M449*_coefficients_!C$12- _coefficients_!C$2)/INDEX(_coefficients_!C$7:C$9,MATCH('Score Dashboard'!$B$1,_coefficients_!$A$7:$A$9,0))</f>
        <v>-0.82442260112099708</v>
      </c>
      <c r="D449">
        <f>(_raw_predictions_!D449*(1-_raw_predictions_!$M449*'Score Dashboard'!$B$2) + 'Score Dashboard'!$B$2*_raw_predictions_!$M449*_coefficients_!D$12- _coefficients_!D$2)/INDEX(_coefficients_!D$7:D$9,MATCH('Score Dashboard'!$B$1,_coefficients_!$A$7:$A$9,0))</f>
        <v>-0.96481538243317477</v>
      </c>
      <c r="E449">
        <f>(_raw_predictions_!E449*(1-_raw_predictions_!$M449*'Score Dashboard'!$B$2) + 'Score Dashboard'!$B$2*_raw_predictions_!$M449*_coefficients_!E$12- _coefficients_!E$2)/INDEX(_coefficients_!E$7:E$9,MATCH('Score Dashboard'!$B$1,_coefficients_!$A$7:$A$9,0))</f>
        <v>-0.85361488708019295</v>
      </c>
      <c r="F449">
        <f>(_raw_predictions_!F449*(1-_raw_predictions_!$M449*'Score Dashboard'!$B$2) + 'Score Dashboard'!$B$2*_raw_predictions_!$M449*_coefficients_!F$12- _coefficients_!F$2)/INDEX(_coefficients_!F$7:F$9,MATCH('Score Dashboard'!$B$1,_coefficients_!$A$7:$A$9,0))</f>
        <v>-0.16749075172557501</v>
      </c>
      <c r="G449">
        <f>(_raw_predictions_!G449*(1-_raw_predictions_!$M449*'Score Dashboard'!$B$2) + 'Score Dashboard'!$B$2*_raw_predictions_!$M449*_coefficients_!G$12- _coefficients_!G$2)/INDEX(_coefficients_!G$7:G$9,MATCH('Score Dashboard'!$B$1,_coefficients_!$A$7:$A$9,0))</f>
        <v>-0.87407945505600171</v>
      </c>
      <c r="H449">
        <f>(_coefficients_!H$2 - _raw_predictions_!H449*(1-_raw_predictions_!$M449*'Score Dashboard'!$B$2) - _raw_predictions_!$M449*'Score Dashboard'!$B$2*_coefficients_!H$12)/INDEX(_coefficients_!H$7:H$9,MATCH('Score Dashboard'!$B$1,_coefficients_!$A$7:$A$9,0))</f>
        <v>0.78134133341561729</v>
      </c>
      <c r="I449">
        <f>(1-_raw_predictions_!$M449*'Score Dashboard'!$B$2) * _raw_predictions_!I449/_coefficients_!L$2 * (_raw_predictions_!J449-_coefficients_!I$2)/INDEX(_coefficients_!I$7:I$9,MATCH('Score Dashboard'!$B$1,_coefficients_!$A$7:$A$9,0))</f>
        <v>-0.12764913858950036</v>
      </c>
      <c r="J449">
        <f>(1-_raw_predictions_!$M449*'Score Dashboard'!$B$2) * _raw_predictions_!K449/_coefficients_!M$2 * (_raw_predictions_!L449-_coefficients_!J$2)/INDEX(_coefficients_!J$7:J$9,MATCH('Score Dashboard'!$B$1,_coefficients_!$A$7:$A$9,0))</f>
        <v>0.15548091431766459</v>
      </c>
      <c r="K449">
        <f t="shared" si="6"/>
        <v>-3.9574705260726817</v>
      </c>
    </row>
    <row r="450" spans="1:11">
      <c r="A450" t="str">
        <f>_raw_predictions_!A450</f>
        <v>JaMychal Green</v>
      </c>
      <c r="B450">
        <f>(_raw_predictions_!B450*(1-_raw_predictions_!$M450*'Score Dashboard'!$B$2) + 'Score Dashboard'!$B$2*_raw_predictions_!$M450*_coefficients_!B$12- _coefficients_!B$2)/INDEX(_coefficients_!B$7:B$9,MATCH('Score Dashboard'!$B$1,_coefficients_!$A$7:$A$9,0))</f>
        <v>-0.84204735309387557</v>
      </c>
      <c r="C450">
        <f>(_raw_predictions_!C450*(1-_raw_predictions_!$M450*'Score Dashboard'!$B$2) + 'Score Dashboard'!$B$2*_raw_predictions_!$M450*_coefficients_!C$12- _coefficients_!C$2)/INDEX(_coefficients_!C$7:C$9,MATCH('Score Dashboard'!$B$1,_coefficients_!$A$7:$A$9,0))</f>
        <v>-0.58450230562984262</v>
      </c>
      <c r="D450">
        <f>(_raw_predictions_!D450*(1-_raw_predictions_!$M450*'Score Dashboard'!$B$2) + 'Score Dashboard'!$B$2*_raw_predictions_!$M450*_coefficients_!D$12- _coefficients_!D$2)/INDEX(_coefficients_!D$7:D$9,MATCH('Score Dashboard'!$B$1,_coefficients_!$A$7:$A$9,0))</f>
        <v>-0.79365619950236921</v>
      </c>
      <c r="E450">
        <f>(_raw_predictions_!E450*(1-_raw_predictions_!$M450*'Score Dashboard'!$B$2) + 'Score Dashboard'!$B$2*_raw_predictions_!$M450*_coefficients_!E$12- _coefficients_!E$2)/INDEX(_coefficients_!E$7:E$9,MATCH('Score Dashboard'!$B$1,_coefficients_!$A$7:$A$9,0))</f>
        <v>-0.6095213798917587</v>
      </c>
      <c r="F450">
        <f>(_raw_predictions_!F450*(1-_raw_predictions_!$M450*'Score Dashboard'!$B$2) + 'Score Dashboard'!$B$2*_raw_predictions_!$M450*_coefficients_!F$12- _coefficients_!F$2)/INDEX(_coefficients_!F$7:F$9,MATCH('Score Dashboard'!$B$1,_coefficients_!$A$7:$A$9,0))</f>
        <v>-0.29406496540190641</v>
      </c>
      <c r="G450">
        <f>(_raw_predictions_!G450*(1-_raw_predictions_!$M450*'Score Dashboard'!$B$2) + 'Score Dashboard'!$B$2*_raw_predictions_!$M450*_coefficients_!G$12- _coefficients_!G$2)/INDEX(_coefficients_!G$7:G$9,MATCH('Score Dashboard'!$B$1,_coefficients_!$A$7:$A$9,0))</f>
        <v>-0.45398135994531591</v>
      </c>
      <c r="H450">
        <f>(_coefficients_!H$2 - _raw_predictions_!H450*(1-_raw_predictions_!$M450*'Score Dashboard'!$B$2) - _raw_predictions_!$M450*'Score Dashboard'!$B$2*_coefficients_!H$12)/INDEX(_coefficients_!H$7:H$9,MATCH('Score Dashboard'!$B$1,_coefficients_!$A$7:$A$9,0))</f>
        <v>0.64018643071731351</v>
      </c>
      <c r="I450">
        <f>(1-_raw_predictions_!$M450*'Score Dashboard'!$B$2) * _raw_predictions_!I450/_coefficients_!L$2 * (_raw_predictions_!J450-_coefficients_!I$2)/INDEX(_coefficients_!I$7:I$9,MATCH('Score Dashboard'!$B$1,_coefficients_!$A$7:$A$9,0))</f>
        <v>-2.6351570820912443E-2</v>
      </c>
      <c r="J450">
        <f>(1-_raw_predictions_!$M450*'Score Dashboard'!$B$2) * _raw_predictions_!K450/_coefficients_!M$2 * (_raw_predictions_!L450-_coefficients_!J$2)/INDEX(_coefficients_!J$7:J$9,MATCH('Score Dashboard'!$B$1,_coefficients_!$A$7:$A$9,0))</f>
        <v>-3.0984029697864221E-2</v>
      </c>
      <c r="K450">
        <f t="shared" si="6"/>
        <v>-2.9949227332665322</v>
      </c>
    </row>
    <row r="451" spans="1:11">
      <c r="A451" t="str">
        <f>_raw_predictions_!A451</f>
        <v>Ja Morant</v>
      </c>
      <c r="B451">
        <f>(_raw_predictions_!B451*(1-_raw_predictions_!$M451*'Score Dashboard'!$B$2) + 'Score Dashboard'!$B$2*_raw_predictions_!$M451*_coefficients_!B$12- _coefficients_!B$2)/INDEX(_coefficients_!B$7:B$9,MATCH('Score Dashboard'!$B$1,_coefficients_!$A$7:$A$9,0))</f>
        <v>0.8641550875406161</v>
      </c>
      <c r="C451">
        <f>(_raw_predictions_!C451*(1-_raw_predictions_!$M451*'Score Dashboard'!$B$2) + 'Score Dashboard'!$B$2*_raw_predictions_!$M451*_coefficients_!C$12- _coefficients_!C$2)/INDEX(_coefficients_!C$7:C$9,MATCH('Score Dashboard'!$B$1,_coefficients_!$A$7:$A$9,0))</f>
        <v>-0.13911538826658343</v>
      </c>
      <c r="D451">
        <f>(_raw_predictions_!D451*(1-_raw_predictions_!$M451*'Score Dashboard'!$B$2) + 'Score Dashboard'!$B$2*_raw_predictions_!$M451*_coefficients_!D$12- _coefficients_!D$2)/INDEX(_coefficients_!D$7:D$9,MATCH('Score Dashboard'!$B$1,_coefficients_!$A$7:$A$9,0))</f>
        <v>1.1677437181979378</v>
      </c>
      <c r="E451">
        <f>(_raw_predictions_!E451*(1-_raw_predictions_!$M451*'Score Dashboard'!$B$2) + 'Score Dashboard'!$B$2*_raw_predictions_!$M451*_coefficients_!E$12- _coefficients_!E$2)/INDEX(_coefficients_!E$7:E$9,MATCH('Score Dashboard'!$B$1,_coefficients_!$A$7:$A$9,0))</f>
        <v>0.13191959996840638</v>
      </c>
      <c r="F451">
        <f>(_raw_predictions_!F451*(1-_raw_predictions_!$M451*'Score Dashboard'!$B$2) + 'Score Dashboard'!$B$2*_raw_predictions_!$M451*_coefficients_!F$12- _coefficients_!F$2)/INDEX(_coefficients_!F$7:F$9,MATCH('Score Dashboard'!$B$1,_coefficients_!$A$7:$A$9,0))</f>
        <v>-0.44734048240026025</v>
      </c>
      <c r="G451">
        <f>(_raw_predictions_!G451*(1-_raw_predictions_!$M451*'Score Dashboard'!$B$2) + 'Score Dashboard'!$B$2*_raw_predictions_!$M451*_coefficients_!G$12- _coefficients_!G$2)/INDEX(_coefficients_!G$7:G$9,MATCH('Score Dashboard'!$B$1,_coefficients_!$A$7:$A$9,0))</f>
        <v>-2.7434581401700773E-2</v>
      </c>
      <c r="H451">
        <f>(_coefficients_!H$2 - _raw_predictions_!H451*(1-_raw_predictions_!$M451*'Score Dashboard'!$B$2) - _raw_predictions_!$M451*'Score Dashboard'!$B$2*_coefficients_!H$12)/INDEX(_coefficients_!H$7:H$9,MATCH('Score Dashboard'!$B$1,_coefficients_!$A$7:$A$9,0))</f>
        <v>-0.94744281824166254</v>
      </c>
      <c r="I451">
        <f>(1-_raw_predictions_!$M451*'Score Dashboard'!$B$2) * _raw_predictions_!I451/_coefficients_!L$2 * (_raw_predictions_!J451-_coefficients_!I$2)/INDEX(_coefficients_!I$7:I$9,MATCH('Score Dashboard'!$B$1,_coefficients_!$A$7:$A$9,0))</f>
        <v>-0.43883100903882843</v>
      </c>
      <c r="J451">
        <f>(1-_raw_predictions_!$M451*'Score Dashboard'!$B$2) * _raw_predictions_!K451/_coefficients_!M$2 * (_raw_predictions_!L451-_coefficients_!J$2)/INDEX(_coefficients_!J$7:J$9,MATCH('Score Dashboard'!$B$1,_coefficients_!$A$7:$A$9,0))</f>
        <v>-0.1976157646475013</v>
      </c>
      <c r="K451">
        <f t="shared" ref="K451:K474" si="7">SUM(B451:J451)</f>
        <v>-3.3961638289576435E-2</v>
      </c>
    </row>
    <row r="452" spans="1:11">
      <c r="A452" t="str">
        <f>_raw_predictions_!A452</f>
        <v>JT Thor</v>
      </c>
      <c r="B452">
        <f>(_raw_predictions_!B452*(1-_raw_predictions_!$M452*'Score Dashboard'!$B$2) + 'Score Dashboard'!$B$2*_raw_predictions_!$M452*_coefficients_!B$12- _coefficients_!B$2)/INDEX(_coefficients_!B$7:B$9,MATCH('Score Dashboard'!$B$1,_coefficients_!$A$7:$A$9,0))</f>
        <v>-0.9370145409775712</v>
      </c>
      <c r="C452">
        <f>(_raw_predictions_!C452*(1-_raw_predictions_!$M452*'Score Dashboard'!$B$2) + 'Score Dashboard'!$B$2*_raw_predictions_!$M452*_coefficients_!C$12- _coefficients_!C$2)/INDEX(_coefficients_!C$7:C$9,MATCH('Score Dashboard'!$B$1,_coefficients_!$A$7:$A$9,0))</f>
        <v>-0.62708224881206165</v>
      </c>
      <c r="D452">
        <f>(_raw_predictions_!D452*(1-_raw_predictions_!$M452*'Score Dashboard'!$B$2) + 'Score Dashboard'!$B$2*_raw_predictions_!$M452*_coefficients_!D$12- _coefficients_!D$2)/INDEX(_coefficients_!D$7:D$9,MATCH('Score Dashboard'!$B$1,_coefficients_!$A$7:$A$9,0))</f>
        <v>-0.85212765973379589</v>
      </c>
      <c r="E452">
        <f>(_raw_predictions_!E452*(1-_raw_predictions_!$M452*'Score Dashboard'!$B$2) + 'Score Dashboard'!$B$2*_raw_predictions_!$M452*_coefficients_!E$12- _coefficients_!E$2)/INDEX(_coefficients_!E$7:E$9,MATCH('Score Dashboard'!$B$1,_coefficients_!$A$7:$A$9,0))</f>
        <v>-0.53103372666503168</v>
      </c>
      <c r="F452">
        <f>(_raw_predictions_!F452*(1-_raw_predictions_!$M452*'Score Dashboard'!$B$2) + 'Score Dashboard'!$B$2*_raw_predictions_!$M452*_coefficients_!F$12- _coefficients_!F$2)/INDEX(_coefficients_!F$7:F$9,MATCH('Score Dashboard'!$B$1,_coefficients_!$A$7:$A$9,0))</f>
        <v>-0.26511833490077452</v>
      </c>
      <c r="G452">
        <f>(_raw_predictions_!G452*(1-_raw_predictions_!$M452*'Score Dashboard'!$B$2) + 'Score Dashboard'!$B$2*_raw_predictions_!$M452*_coefficients_!G$12- _coefficients_!G$2)/INDEX(_coefficients_!G$7:G$9,MATCH('Score Dashboard'!$B$1,_coefficients_!$A$7:$A$9,0))</f>
        <v>-0.54293460499657686</v>
      </c>
      <c r="H452">
        <f>(_coefficients_!H$2 - _raw_predictions_!H452*(1-_raw_predictions_!$M452*'Score Dashboard'!$B$2) - _raw_predictions_!$M452*'Score Dashboard'!$B$2*_coefficients_!H$12)/INDEX(_coefficients_!H$7:H$9,MATCH('Score Dashboard'!$B$1,_coefficients_!$A$7:$A$9,0))</f>
        <v>0.71143732255172132</v>
      </c>
      <c r="I452">
        <f>(1-_raw_predictions_!$M452*'Score Dashboard'!$B$2) * _raw_predictions_!I452/_coefficients_!L$2 * (_raw_predictions_!J452-_coefficients_!I$2)/INDEX(_coefficients_!I$7:I$9,MATCH('Score Dashboard'!$B$1,_coefficients_!$A$7:$A$9,0))</f>
        <v>-0.11127813926753412</v>
      </c>
      <c r="J452">
        <f>(1-_raw_predictions_!$M452*'Score Dashboard'!$B$2) * _raw_predictions_!K452/_coefficients_!M$2 * (_raw_predictions_!L452-_coefficients_!J$2)/INDEX(_coefficients_!J$7:J$9,MATCH('Score Dashboard'!$B$1,_coefficients_!$A$7:$A$9,0))</f>
        <v>-0.10493389285879653</v>
      </c>
      <c r="K452">
        <f t="shared" si="7"/>
        <v>-3.260085825660421</v>
      </c>
    </row>
    <row r="453" spans="1:11">
      <c r="A453" t="str">
        <f>_raw_predictions_!A453</f>
        <v>JD Davison</v>
      </c>
      <c r="B453">
        <f>(_raw_predictions_!B453*(1-_raw_predictions_!$M453*'Score Dashboard'!$B$2) + 'Score Dashboard'!$B$2*_raw_predictions_!$M453*_coefficients_!B$12- _coefficients_!B$2)/INDEX(_coefficients_!B$7:B$9,MATCH('Score Dashboard'!$B$1,_coefficients_!$A$7:$A$9,0))</f>
        <v>-0.9063147325482529</v>
      </c>
      <c r="C453">
        <f>(_raw_predictions_!C453*(1-_raw_predictions_!$M453*'Score Dashboard'!$B$2) + 'Score Dashboard'!$B$2*_raw_predictions_!$M453*_coefficients_!C$12- _coefficients_!C$2)/INDEX(_coefficients_!C$7:C$9,MATCH('Score Dashboard'!$B$1,_coefficients_!$A$7:$A$9,0))</f>
        <v>-0.82594882947012915</v>
      </c>
      <c r="D453">
        <f>(_raw_predictions_!D453*(1-_raw_predictions_!$M453*'Score Dashboard'!$B$2) + 'Score Dashboard'!$B$2*_raw_predictions_!$M453*_coefficients_!D$12- _coefficients_!D$2)/INDEX(_coefficients_!D$7:D$9,MATCH('Score Dashboard'!$B$1,_coefficients_!$A$7:$A$9,0))</f>
        <v>-0.59958534155313525</v>
      </c>
      <c r="E453">
        <f>(_raw_predictions_!E453*(1-_raw_predictions_!$M453*'Score Dashboard'!$B$2) + 'Score Dashboard'!$B$2*_raw_predictions_!$M453*_coefficients_!E$12- _coefficients_!E$2)/INDEX(_coefficients_!E$7:E$9,MATCH('Score Dashboard'!$B$1,_coefficients_!$A$7:$A$9,0))</f>
        <v>-0.55902359068169216</v>
      </c>
      <c r="F453">
        <f>(_raw_predictions_!F453*(1-_raw_predictions_!$M453*'Score Dashboard'!$B$2) + 'Score Dashboard'!$B$2*_raw_predictions_!$M453*_coefficients_!F$12- _coefficients_!F$2)/INDEX(_coefficients_!F$7:F$9,MATCH('Score Dashboard'!$B$1,_coefficients_!$A$7:$A$9,0))</f>
        <v>-0.5159295067605556</v>
      </c>
      <c r="G453">
        <f>(_raw_predictions_!G453*(1-_raw_predictions_!$M453*'Score Dashboard'!$B$2) + 'Score Dashboard'!$B$2*_raw_predictions_!$M453*_coefficients_!G$12- _coefficients_!G$2)/INDEX(_coefficients_!G$7:G$9,MATCH('Score Dashboard'!$B$1,_coefficients_!$A$7:$A$9,0))</f>
        <v>-0.61388682152403484</v>
      </c>
      <c r="H453">
        <f>(_coefficients_!H$2 - _raw_predictions_!H453*(1-_raw_predictions_!$M453*'Score Dashboard'!$B$2) - _raw_predictions_!$M453*'Score Dashboard'!$B$2*_coefficients_!H$12)/INDEX(_coefficients_!H$7:H$9,MATCH('Score Dashboard'!$B$1,_coefficients_!$A$7:$A$9,0))</f>
        <v>0.67710366507047726</v>
      </c>
      <c r="I453">
        <f>(1-_raw_predictions_!$M453*'Score Dashboard'!$B$2) * _raw_predictions_!I453/_coefficients_!L$2 * (_raw_predictions_!J453-_coefficients_!I$2)/INDEX(_coefficients_!I$7:I$9,MATCH('Score Dashboard'!$B$1,_coefficients_!$A$7:$A$9,0))</f>
        <v>-3.960658998193544E-2</v>
      </c>
      <c r="J453">
        <f>(1-_raw_predictions_!$M453*'Score Dashboard'!$B$2) * _raw_predictions_!K453/_coefficients_!M$2 * (_raw_predictions_!L453-_coefficients_!J$2)/INDEX(_coefficients_!J$7:J$9,MATCH('Score Dashboard'!$B$1,_coefficients_!$A$7:$A$9,0))</f>
        <v>-6.6998523530531887E-2</v>
      </c>
      <c r="K453">
        <f t="shared" si="7"/>
        <v>-3.4501902709797903</v>
      </c>
    </row>
    <row r="454" spans="1:11">
      <c r="A454" t="str">
        <f>_raw_predictions_!A454</f>
        <v>Ivica Zubac</v>
      </c>
      <c r="B454">
        <f>(_raw_predictions_!B454*(1-_raw_predictions_!$M454*'Score Dashboard'!$B$2) + 'Score Dashboard'!$B$2*_raw_predictions_!$M454*_coefficients_!B$12- _coefficients_!B$2)/INDEX(_coefficients_!B$7:B$9,MATCH('Score Dashboard'!$B$1,_coefficients_!$A$7:$A$9,0))</f>
        <v>-0.49537044269236874</v>
      </c>
      <c r="C454">
        <f>(_raw_predictions_!C454*(1-_raw_predictions_!$M454*'Score Dashboard'!$B$2) + 'Score Dashboard'!$B$2*_raw_predictions_!$M454*_coefficients_!C$12- _coefficients_!C$2)/INDEX(_coefficients_!C$7:C$9,MATCH('Score Dashboard'!$B$1,_coefficients_!$A$7:$A$9,0))</f>
        <v>1.1580238363946753</v>
      </c>
      <c r="D454">
        <f>(_raw_predictions_!D454*(1-_raw_predictions_!$M454*'Score Dashboard'!$B$2) + 'Score Dashboard'!$B$2*_raw_predictions_!$M454*_coefficients_!D$12- _coefficients_!D$2)/INDEX(_coefficients_!D$7:D$9,MATCH('Score Dashboard'!$B$1,_coefficients_!$A$7:$A$9,0))</f>
        <v>-0.75888582350700773</v>
      </c>
      <c r="E454">
        <f>(_raw_predictions_!E454*(1-_raw_predictions_!$M454*'Score Dashboard'!$B$2) + 'Score Dashboard'!$B$2*_raw_predictions_!$M454*_coefficients_!E$12- _coefficients_!E$2)/INDEX(_coefficients_!E$7:E$9,MATCH('Score Dashboard'!$B$1,_coefficients_!$A$7:$A$9,0))</f>
        <v>-0.55223576098514682</v>
      </c>
      <c r="F454">
        <f>(_raw_predictions_!F454*(1-_raw_predictions_!$M454*'Score Dashboard'!$B$2) + 'Score Dashboard'!$B$2*_raw_predictions_!$M454*_coefficients_!F$12- _coefficients_!F$2)/INDEX(_coefficients_!F$7:F$9,MATCH('Score Dashboard'!$B$1,_coefficients_!$A$7:$A$9,0))</f>
        <v>1.0348994670417229</v>
      </c>
      <c r="G454">
        <f>(_raw_predictions_!G454*(1-_raw_predictions_!$M454*'Score Dashboard'!$B$2) + 'Score Dashboard'!$B$2*_raw_predictions_!$M454*_coefficients_!G$12- _coefficients_!G$2)/INDEX(_coefficients_!G$7:G$9,MATCH('Score Dashboard'!$B$1,_coefficients_!$A$7:$A$9,0))</f>
        <v>-0.96113029793399252</v>
      </c>
      <c r="H454">
        <f>(_coefficients_!H$2 - _raw_predictions_!H454*(1-_raw_predictions_!$M454*'Score Dashboard'!$B$2) - _raw_predictions_!$M454*'Score Dashboard'!$B$2*_coefficients_!H$12)/INDEX(_coefficients_!H$7:H$9,MATCH('Score Dashboard'!$B$1,_coefficients_!$A$7:$A$9,0))</f>
        <v>0.12748278905050781</v>
      </c>
      <c r="I454">
        <f>(1-_raw_predictions_!$M454*'Score Dashboard'!$B$2) * _raw_predictions_!I454/_coefficients_!L$2 * (_raw_predictions_!J454-_coefficients_!I$2)/INDEX(_coefficients_!I$7:I$9,MATCH('Score Dashboard'!$B$1,_coefficients_!$A$7:$A$9,0))</f>
        <v>-0.39714243669865595</v>
      </c>
      <c r="J454">
        <f>(1-_raw_predictions_!$M454*'Score Dashboard'!$B$2) * _raw_predictions_!K454/_coefficients_!M$2 * (_raw_predictions_!L454-_coefficients_!J$2)/INDEX(_coefficients_!J$7:J$9,MATCH('Score Dashboard'!$B$1,_coefficients_!$A$7:$A$9,0))</f>
        <v>0.71438506648615441</v>
      </c>
      <c r="K454">
        <f t="shared" si="7"/>
        <v>-0.12997360284411141</v>
      </c>
    </row>
    <row r="455" spans="1:11">
      <c r="A455" t="str">
        <f>_raw_predictions_!A455</f>
        <v>Ish Wainright</v>
      </c>
      <c r="B455">
        <f>(_raw_predictions_!B455*(1-_raw_predictions_!$M455*'Score Dashboard'!$B$2) + 'Score Dashboard'!$B$2*_raw_predictions_!$M455*_coefficients_!B$12- _coefficients_!B$2)/INDEX(_coefficients_!B$7:B$9,MATCH('Score Dashboard'!$B$1,_coefficients_!$A$7:$A$9,0))</f>
        <v>-0.95722440371466</v>
      </c>
      <c r="C455">
        <f>(_raw_predictions_!C455*(1-_raw_predictions_!$M455*'Score Dashboard'!$B$2) + 'Score Dashboard'!$B$2*_raw_predictions_!$M455*_coefficients_!C$12- _coefficients_!C$2)/INDEX(_coefficients_!C$7:C$9,MATCH('Score Dashboard'!$B$1,_coefficients_!$A$7:$A$9,0))</f>
        <v>-0.75903601002427923</v>
      </c>
      <c r="D455">
        <f>(_raw_predictions_!D455*(1-_raw_predictions_!$M455*'Score Dashboard'!$B$2) + 'Score Dashboard'!$B$2*_raw_predictions_!$M455*_coefficients_!D$12- _coefficients_!D$2)/INDEX(_coefficients_!D$7:D$9,MATCH('Score Dashboard'!$B$1,_coefficients_!$A$7:$A$9,0))</f>
        <v>-0.80843929678699522</v>
      </c>
      <c r="E455">
        <f>(_raw_predictions_!E455*(1-_raw_predictions_!$M455*'Score Dashboard'!$B$2) + 'Score Dashboard'!$B$2*_raw_predictions_!$M455*_coefficients_!E$12- _coefficients_!E$2)/INDEX(_coefficients_!E$7:E$9,MATCH('Score Dashboard'!$B$1,_coefficients_!$A$7:$A$9,0))</f>
        <v>-0.3526532692305866</v>
      </c>
      <c r="F455">
        <f>(_raw_predictions_!F455*(1-_raw_predictions_!$M455*'Score Dashboard'!$B$2) + 'Score Dashboard'!$B$2*_raw_predictions_!$M455*_coefficients_!F$12- _coefficients_!F$2)/INDEX(_coefficients_!F$7:F$9,MATCH('Score Dashboard'!$B$1,_coefficients_!$A$7:$A$9,0))</f>
        <v>-0.3640422850510438</v>
      </c>
      <c r="G455">
        <f>(_raw_predictions_!G455*(1-_raw_predictions_!$M455*'Score Dashboard'!$B$2) + 'Score Dashboard'!$B$2*_raw_predictions_!$M455*_coefficients_!G$12- _coefficients_!G$2)/INDEX(_coefficients_!G$7:G$9,MATCH('Score Dashboard'!$B$1,_coefficients_!$A$7:$A$9,0))</f>
        <v>-0.38030040646478547</v>
      </c>
      <c r="H455">
        <f>(_coefficients_!H$2 - _raw_predictions_!H455*(1-_raw_predictions_!$M455*'Score Dashboard'!$B$2) - _raw_predictions_!$M455*'Score Dashboard'!$B$2*_coefficients_!H$12)/INDEX(_coefficients_!H$7:H$9,MATCH('Score Dashboard'!$B$1,_coefficients_!$A$7:$A$9,0))</f>
        <v>0.86816023250179275</v>
      </c>
      <c r="I455">
        <f>(1-_raw_predictions_!$M455*'Score Dashboard'!$B$2) * _raw_predictions_!I455/_coefficients_!L$2 * (_raw_predictions_!J455-_coefficients_!I$2)/INDEX(_coefficients_!I$7:I$9,MATCH('Score Dashboard'!$B$1,_coefficients_!$A$7:$A$9,0))</f>
        <v>-5.5003286885138093E-2</v>
      </c>
      <c r="J455">
        <f>(1-_raw_predictions_!$M455*'Score Dashboard'!$B$2) * _raw_predictions_!K455/_coefficients_!M$2 * (_raw_predictions_!L455-_coefficients_!J$2)/INDEX(_coefficients_!J$7:J$9,MATCH('Score Dashboard'!$B$1,_coefficients_!$A$7:$A$9,0))</f>
        <v>-0.14625078341460221</v>
      </c>
      <c r="K455">
        <f t="shared" si="7"/>
        <v>-2.9547895090702982</v>
      </c>
    </row>
    <row r="456" spans="1:11">
      <c r="A456" t="str">
        <f>_raw_predictions_!A456</f>
        <v>Ish Smith</v>
      </c>
      <c r="B456">
        <f>(_raw_predictions_!B456*(1-_raw_predictions_!$M456*'Score Dashboard'!$B$2) + 'Score Dashboard'!$B$2*_raw_predictions_!$M456*_coefficients_!B$12- _coefficients_!B$2)/INDEX(_coefficients_!B$7:B$9,MATCH('Score Dashboard'!$B$1,_coefficients_!$A$7:$A$9,0))</f>
        <v>-1.0477943962296103</v>
      </c>
      <c r="C456">
        <f>(_raw_predictions_!C456*(1-_raw_predictions_!$M456*'Score Dashboard'!$B$2) + 'Score Dashboard'!$B$2*_raw_predictions_!$M456*_coefficients_!C$12- _coefficients_!C$2)/INDEX(_coefficients_!C$7:C$9,MATCH('Score Dashboard'!$B$1,_coefficients_!$A$7:$A$9,0))</f>
        <v>-0.92225279915366232</v>
      </c>
      <c r="D456">
        <f>(_raw_predictions_!D456*(1-_raw_predictions_!$M456*'Score Dashboard'!$B$2) + 'Score Dashboard'!$B$2*_raw_predictions_!$M456*_coefficients_!D$12- _coefficients_!D$2)/INDEX(_coefficients_!D$7:D$9,MATCH('Score Dashboard'!$B$1,_coefficients_!$A$7:$A$9,0))</f>
        <v>-0.53986479795503861</v>
      </c>
      <c r="E456">
        <f>(_raw_predictions_!E456*(1-_raw_predictions_!$M456*'Score Dashboard'!$B$2) + 'Score Dashboard'!$B$2*_raw_predictions_!$M456*_coefficients_!E$12- _coefficients_!E$2)/INDEX(_coefficients_!E$7:E$9,MATCH('Score Dashboard'!$B$1,_coefficients_!$A$7:$A$9,0))</f>
        <v>-0.52616856905148557</v>
      </c>
      <c r="F456">
        <f>(_raw_predictions_!F456*(1-_raw_predictions_!$M456*'Score Dashboard'!$B$2) + 'Score Dashboard'!$B$2*_raw_predictions_!$M456*_coefficients_!F$12- _coefficients_!F$2)/INDEX(_coefficients_!F$7:F$9,MATCH('Score Dashboard'!$B$1,_coefficients_!$A$7:$A$9,0))</f>
        <v>-0.51202229462900006</v>
      </c>
      <c r="G456">
        <f>(_raw_predictions_!G456*(1-_raw_predictions_!$M456*'Score Dashboard'!$B$2) + 'Score Dashboard'!$B$2*_raw_predictions_!$M456*_coefficients_!G$12- _coefficients_!G$2)/INDEX(_coefficients_!G$7:G$9,MATCH('Score Dashboard'!$B$1,_coefficients_!$A$7:$A$9,0))</f>
        <v>-0.76100680238773</v>
      </c>
      <c r="H456">
        <f>(_coefficients_!H$2 - _raw_predictions_!H456*(1-_raw_predictions_!$M456*'Score Dashboard'!$B$2) - _raw_predictions_!$M456*'Score Dashboard'!$B$2*_coefficients_!H$12)/INDEX(_coefficients_!H$7:H$9,MATCH('Score Dashboard'!$B$1,_coefficients_!$A$7:$A$9,0))</f>
        <v>0.65575457178162944</v>
      </c>
      <c r="I456">
        <f>(1-_raw_predictions_!$M456*'Score Dashboard'!$B$2) * _raw_predictions_!I456/_coefficients_!L$2 * (_raw_predictions_!J456-_coefficients_!I$2)/INDEX(_coefficients_!I$7:I$9,MATCH('Score Dashboard'!$B$1,_coefficients_!$A$7:$A$9,0))</f>
        <v>-3.6327916826305484E-2</v>
      </c>
      <c r="J456">
        <f>(1-_raw_predictions_!$M456*'Score Dashboard'!$B$2) * _raw_predictions_!K456/_coefficients_!M$2 * (_raw_predictions_!L456-_coefficients_!J$2)/INDEX(_coefficients_!J$7:J$9,MATCH('Score Dashboard'!$B$1,_coefficients_!$A$7:$A$9,0))</f>
        <v>-9.7846933928528376E-2</v>
      </c>
      <c r="K456">
        <f t="shared" si="7"/>
        <v>-3.7875299383797314</v>
      </c>
    </row>
    <row r="457" spans="1:11">
      <c r="A457" t="str">
        <f>_raw_predictions_!A457</f>
        <v>Isaiah Todd</v>
      </c>
      <c r="B457">
        <f>(_raw_predictions_!B457*(1-_raw_predictions_!$M457*'Score Dashboard'!$B$2) + 'Score Dashboard'!$B$2*_raw_predictions_!$M457*_coefficients_!B$12- _coefficients_!B$2)/INDEX(_coefficients_!B$7:B$9,MATCH('Score Dashboard'!$B$1,_coefficients_!$A$7:$A$9,0))</f>
        <v>-0.91101265448579394</v>
      </c>
      <c r="C457">
        <f>(_raw_predictions_!C457*(1-_raw_predictions_!$M457*'Score Dashboard'!$B$2) + 'Score Dashboard'!$B$2*_raw_predictions_!$M457*_coefficients_!C$12- _coefficients_!C$2)/INDEX(_coefficients_!C$7:C$9,MATCH('Score Dashboard'!$B$1,_coefficients_!$A$7:$A$9,0))</f>
        <v>-0.73114347778123701</v>
      </c>
      <c r="D457">
        <f>(_raw_predictions_!D457*(1-_raw_predictions_!$M457*'Score Dashboard'!$B$2) + 'Score Dashboard'!$B$2*_raw_predictions_!$M457*_coefficients_!D$12- _coefficients_!D$2)/INDEX(_coefficients_!D$7:D$9,MATCH('Score Dashboard'!$B$1,_coefficients_!$A$7:$A$9,0))</f>
        <v>-0.73327339979265482</v>
      </c>
      <c r="E457">
        <f>(_raw_predictions_!E457*(1-_raw_predictions_!$M457*'Score Dashboard'!$B$2) + 'Score Dashboard'!$B$2*_raw_predictions_!$M457*_coefficients_!E$12- _coefficients_!E$2)/INDEX(_coefficients_!E$7:E$9,MATCH('Score Dashboard'!$B$1,_coefficients_!$A$7:$A$9,0))</f>
        <v>-0.60477598073680938</v>
      </c>
      <c r="F457">
        <f>(_raw_predictions_!F457*(1-_raw_predictions_!$M457*'Score Dashboard'!$B$2) + 'Score Dashboard'!$B$2*_raw_predictions_!$M457*_coefficients_!F$12- _coefficients_!F$2)/INDEX(_coefficients_!F$7:F$9,MATCH('Score Dashboard'!$B$1,_coefficients_!$A$7:$A$9,0))</f>
        <v>-0.43084174587934115</v>
      </c>
      <c r="G457">
        <f>(_raw_predictions_!G457*(1-_raw_predictions_!$M457*'Score Dashboard'!$B$2) + 'Score Dashboard'!$B$2*_raw_predictions_!$M457*_coefficients_!G$12- _coefficients_!G$2)/INDEX(_coefficients_!G$7:G$9,MATCH('Score Dashboard'!$B$1,_coefficients_!$A$7:$A$9,0))</f>
        <v>-0.59585766385574979</v>
      </c>
      <c r="H457">
        <f>(_coefficients_!H$2 - _raw_predictions_!H457*(1-_raw_predictions_!$M457*'Score Dashboard'!$B$2) - _raw_predictions_!$M457*'Score Dashboard'!$B$2*_coefficients_!H$12)/INDEX(_coefficients_!H$7:H$9,MATCH('Score Dashboard'!$B$1,_coefficients_!$A$7:$A$9,0))</f>
        <v>0.70591651649552134</v>
      </c>
      <c r="I457">
        <f>(1-_raw_predictions_!$M457*'Score Dashboard'!$B$2) * _raw_predictions_!I457/_coefficients_!L$2 * (_raw_predictions_!J457-_coefficients_!I$2)/INDEX(_coefficients_!I$7:I$9,MATCH('Score Dashboard'!$B$1,_coefficients_!$A$7:$A$9,0))</f>
        <v>-2.9883958425884316E-2</v>
      </c>
      <c r="J457">
        <f>(1-_raw_predictions_!$M457*'Score Dashboard'!$B$2) * _raw_predictions_!K457/_coefficients_!M$2 * (_raw_predictions_!L457-_coefficients_!J$2)/INDEX(_coefficients_!J$7:J$9,MATCH('Score Dashboard'!$B$1,_coefficients_!$A$7:$A$9,0))</f>
        <v>-2.5785292187325354E-2</v>
      </c>
      <c r="K457">
        <f t="shared" si="7"/>
        <v>-3.3566576566492743</v>
      </c>
    </row>
    <row r="458" spans="1:11">
      <c r="A458" t="str">
        <f>_raw_predictions_!A458</f>
        <v>Gordon Hayward</v>
      </c>
      <c r="B458">
        <f>(_raw_predictions_!B458*(1-_raw_predictions_!$M458*'Score Dashboard'!$B$2) + 'Score Dashboard'!$B$2*_raw_predictions_!$M458*_coefficients_!B$12- _coefficients_!B$2)/INDEX(_coefficients_!B$7:B$9,MATCH('Score Dashboard'!$B$1,_coefficients_!$A$7:$A$9,0))</f>
        <v>-0.32347095579981244</v>
      </c>
      <c r="C458">
        <f>(_raw_predictions_!C458*(1-_raw_predictions_!$M458*'Score Dashboard'!$B$2) + 'Score Dashboard'!$B$2*_raw_predictions_!$M458*_coefficients_!C$12- _coefficients_!C$2)/INDEX(_coefficients_!C$7:C$9,MATCH('Score Dashboard'!$B$1,_coefficients_!$A$7:$A$9,0))</f>
        <v>-0.49052397714626522</v>
      </c>
      <c r="D458">
        <f>(_raw_predictions_!D458*(1-_raw_predictions_!$M458*'Score Dashboard'!$B$2) + 'Score Dashboard'!$B$2*_raw_predictions_!$M458*_coefficients_!D$12- _coefficients_!D$2)/INDEX(_coefficients_!D$7:D$9,MATCH('Score Dashboard'!$B$1,_coefficients_!$A$7:$A$9,0))</f>
        <v>-0.13047920263509508</v>
      </c>
      <c r="E458">
        <f>(_raw_predictions_!E458*(1-_raw_predictions_!$M458*'Score Dashboard'!$B$2) + 'Score Dashboard'!$B$2*_raw_predictions_!$M458*_coefficients_!E$12- _coefficients_!E$2)/INDEX(_coefficients_!E$7:E$9,MATCH('Score Dashboard'!$B$1,_coefficients_!$A$7:$A$9,0))</f>
        <v>-0.32274510062211154</v>
      </c>
      <c r="F458">
        <f>(_raw_predictions_!F458*(1-_raw_predictions_!$M458*'Score Dashboard'!$B$2) + 'Score Dashboard'!$B$2*_raw_predictions_!$M458*_coefficients_!F$12- _coefficients_!F$2)/INDEX(_coefficients_!F$7:F$9,MATCH('Score Dashboard'!$B$1,_coefficients_!$A$7:$A$9,0))</f>
        <v>-0.43452617473205118</v>
      </c>
      <c r="G458">
        <f>(_raw_predictions_!G458*(1-_raw_predictions_!$M458*'Score Dashboard'!$B$2) + 'Score Dashboard'!$B$2*_raw_predictions_!$M458*_coefficients_!G$12- _coefficients_!G$2)/INDEX(_coefficients_!G$7:G$9,MATCH('Score Dashboard'!$B$1,_coefficients_!$A$7:$A$9,0))</f>
        <v>-0.31950301371170808</v>
      </c>
      <c r="H458">
        <f>(_coefficients_!H$2 - _raw_predictions_!H458*(1-_raw_predictions_!$M458*'Score Dashboard'!$B$2) - _raw_predictions_!$M458*'Score Dashboard'!$B$2*_coefficients_!H$12)/INDEX(_coefficients_!H$7:H$9,MATCH('Score Dashboard'!$B$1,_coefficients_!$A$7:$A$9,0))</f>
        <v>0.28111290784422804</v>
      </c>
      <c r="I458">
        <f>(1-_raw_predictions_!$M458*'Score Dashboard'!$B$2) * _raw_predictions_!I458/_coefficients_!L$2 * (_raw_predictions_!J458-_coefficients_!I$2)/INDEX(_coefficients_!I$7:I$9,MATCH('Score Dashboard'!$B$1,_coefficients_!$A$7:$A$9,0))</f>
        <v>7.8624251567228381E-2</v>
      </c>
      <c r="J458">
        <f>(1-_raw_predictions_!$M458*'Score Dashboard'!$B$2) * _raw_predictions_!K458/_coefficients_!M$2 * (_raw_predictions_!L458-_coefficients_!J$2)/INDEX(_coefficients_!J$7:J$9,MATCH('Score Dashboard'!$B$1,_coefficients_!$A$7:$A$9,0))</f>
        <v>-0.1650174853226869</v>
      </c>
      <c r="K458">
        <f t="shared" si="7"/>
        <v>-1.8265287505582741</v>
      </c>
    </row>
    <row r="459" spans="1:11">
      <c r="A459" t="str">
        <f>_raw_predictions_!A459</f>
        <v>Isaiah Stewart</v>
      </c>
      <c r="B459">
        <f>(_raw_predictions_!B459*(1-_raw_predictions_!$M459*'Score Dashboard'!$B$2) + 'Score Dashboard'!$B$2*_raw_predictions_!$M459*_coefficients_!B$12- _coefficients_!B$2)/INDEX(_coefficients_!B$7:B$9,MATCH('Score Dashboard'!$B$1,_coefficients_!$A$7:$A$9,0))</f>
        <v>-0.51495384945458045</v>
      </c>
      <c r="C459">
        <f>(_raw_predictions_!C459*(1-_raw_predictions_!$M459*'Score Dashboard'!$B$2) + 'Score Dashboard'!$B$2*_raw_predictions_!$M459*_coefficients_!C$12- _coefficients_!C$2)/INDEX(_coefficients_!C$7:C$9,MATCH('Score Dashboard'!$B$1,_coefficients_!$A$7:$A$9,0))</f>
        <v>0.42992900839056641</v>
      </c>
      <c r="D459">
        <f>(_raw_predictions_!D459*(1-_raw_predictions_!$M459*'Score Dashboard'!$B$2) + 'Score Dashboard'!$B$2*_raw_predictions_!$M459*_coefficients_!D$12- _coefficients_!D$2)/INDEX(_coefficients_!D$7:D$9,MATCH('Score Dashboard'!$B$1,_coefficients_!$A$7:$A$9,0))</f>
        <v>-0.6666643140848213</v>
      </c>
      <c r="E459">
        <f>(_raw_predictions_!E459*(1-_raw_predictions_!$M459*'Score Dashboard'!$B$2) + 'Score Dashboard'!$B$2*_raw_predictions_!$M459*_coefficients_!E$12- _coefficients_!E$2)/INDEX(_coefficients_!E$7:E$9,MATCH('Score Dashboard'!$B$1,_coefficients_!$A$7:$A$9,0))</f>
        <v>-0.5170255668912882</v>
      </c>
      <c r="F459">
        <f>(_raw_predictions_!F459*(1-_raw_predictions_!$M459*'Score Dashboard'!$B$2) + 'Score Dashboard'!$B$2*_raw_predictions_!$M459*_coefficients_!F$12- _coefficients_!F$2)/INDEX(_coefficients_!F$7:F$9,MATCH('Score Dashboard'!$B$1,_coefficients_!$A$7:$A$9,0))</f>
        <v>0.24245084870793843</v>
      </c>
      <c r="G459">
        <f>(_raw_predictions_!G459*(1-_raw_predictions_!$M459*'Score Dashboard'!$B$2) + 'Score Dashboard'!$B$2*_raw_predictions_!$M459*_coefficients_!G$12- _coefficients_!G$2)/INDEX(_coefficients_!G$7:G$9,MATCH('Score Dashboard'!$B$1,_coefficients_!$A$7:$A$9,0))</f>
        <v>-0.27130401535239201</v>
      </c>
      <c r="H459">
        <f>(_coefficients_!H$2 - _raw_predictions_!H459*(1-_raw_predictions_!$M459*'Score Dashboard'!$B$2) - _raw_predictions_!$M459*'Score Dashboard'!$B$2*_coefficients_!H$12)/INDEX(_coefficients_!H$7:H$9,MATCH('Score Dashboard'!$B$1,_coefficients_!$A$7:$A$9,0))</f>
        <v>0.33554001744655126</v>
      </c>
      <c r="I459">
        <f>(1-_raw_predictions_!$M459*'Score Dashboard'!$B$2) * _raw_predictions_!I459/_coefficients_!L$2 * (_raw_predictions_!J459-_coefficients_!I$2)/INDEX(_coefficients_!I$7:I$9,MATCH('Score Dashboard'!$B$1,_coefficients_!$A$7:$A$9,0))</f>
        <v>-0.17408467554769974</v>
      </c>
      <c r="J459">
        <f>(1-_raw_predictions_!$M459*'Score Dashboard'!$B$2) * _raw_predictions_!K459/_coefficients_!M$2 * (_raw_predictions_!L459-_coefficients_!J$2)/INDEX(_coefficients_!J$7:J$9,MATCH('Score Dashboard'!$B$1,_coefficients_!$A$7:$A$9,0))</f>
        <v>-5.6075975902306639E-2</v>
      </c>
      <c r="K459">
        <f t="shared" si="7"/>
        <v>-1.1921885226880322</v>
      </c>
    </row>
    <row r="460" spans="1:11">
      <c r="A460" t="str">
        <f>_raw_predictions_!A460</f>
        <v>Isaiah Mobley</v>
      </c>
      <c r="B460">
        <f>(_raw_predictions_!B460*(1-_raw_predictions_!$M460*'Score Dashboard'!$B$2) + 'Score Dashboard'!$B$2*_raw_predictions_!$M460*_coefficients_!B$12- _coefficients_!B$2)/INDEX(_coefficients_!B$7:B$9,MATCH('Score Dashboard'!$B$1,_coefficients_!$A$7:$A$9,0))</f>
        <v>-0.98392066035563608</v>
      </c>
      <c r="C460">
        <f>(_raw_predictions_!C460*(1-_raw_predictions_!$M460*'Score Dashboard'!$B$2) + 'Score Dashboard'!$B$2*_raw_predictions_!$M460*_coefficients_!C$12- _coefficients_!C$2)/INDEX(_coefficients_!C$7:C$9,MATCH('Score Dashboard'!$B$1,_coefficients_!$A$7:$A$9,0))</f>
        <v>-0.81923780727517315</v>
      </c>
      <c r="D460">
        <f>(_raw_predictions_!D460*(1-_raw_predictions_!$M460*'Score Dashboard'!$B$2) + 'Score Dashboard'!$B$2*_raw_predictions_!$M460*_coefficients_!D$12- _coefficients_!D$2)/INDEX(_coefficients_!D$7:D$9,MATCH('Score Dashboard'!$B$1,_coefficients_!$A$7:$A$9,0))</f>
        <v>-0.8260035087097336</v>
      </c>
      <c r="E460">
        <f>(_raw_predictions_!E460*(1-_raw_predictions_!$M460*'Score Dashboard'!$B$2) + 'Score Dashboard'!$B$2*_raw_predictions_!$M460*_coefficients_!E$12- _coefficients_!E$2)/INDEX(_coefficients_!E$7:E$9,MATCH('Score Dashboard'!$B$1,_coefficients_!$A$7:$A$9,0))</f>
        <v>-0.66629853993192212</v>
      </c>
      <c r="F460">
        <f>(_raw_predictions_!F460*(1-_raw_predictions_!$M460*'Score Dashboard'!$B$2) + 'Score Dashboard'!$B$2*_raw_predictions_!$M460*_coefficients_!F$12- _coefficients_!F$2)/INDEX(_coefficients_!F$7:F$9,MATCH('Score Dashboard'!$B$1,_coefficients_!$A$7:$A$9,0))</f>
        <v>-0.44920196642831772</v>
      </c>
      <c r="G460">
        <f>(_raw_predictions_!G460*(1-_raw_predictions_!$M460*'Score Dashboard'!$B$2) + 'Score Dashboard'!$B$2*_raw_predictions_!$M460*_coefficients_!G$12- _coefficients_!G$2)/INDEX(_coefficients_!G$7:G$9,MATCH('Score Dashboard'!$B$1,_coefficients_!$A$7:$A$9,0))</f>
        <v>-0.63027745220767661</v>
      </c>
      <c r="H460">
        <f>(_coefficients_!H$2 - _raw_predictions_!H460*(1-_raw_predictions_!$M460*'Score Dashboard'!$B$2) - _raw_predictions_!$M460*'Score Dashboard'!$B$2*_coefficients_!H$12)/INDEX(_coefficients_!H$7:H$9,MATCH('Score Dashboard'!$B$1,_coefficients_!$A$7:$A$9,0))</f>
        <v>0.88836122355946145</v>
      </c>
      <c r="I460">
        <f>(1-_raw_predictions_!$M460*'Score Dashboard'!$B$2) * _raw_predictions_!I460/_coefficients_!L$2 * (_raw_predictions_!J460-_coefficients_!I$2)/INDEX(_coefficients_!I$7:I$9,MATCH('Score Dashboard'!$B$1,_coefficients_!$A$7:$A$9,0))</f>
        <v>-1.0662740626136221E-2</v>
      </c>
      <c r="J460">
        <f>(1-_raw_predictions_!$M460*'Score Dashboard'!$B$2) * _raw_predictions_!K460/_coefficients_!M$2 * (_raw_predictions_!L460-_coefficients_!J$2)/INDEX(_coefficients_!J$7:J$9,MATCH('Score Dashboard'!$B$1,_coefficients_!$A$7:$A$9,0))</f>
        <v>-1.8393111769360048E-2</v>
      </c>
      <c r="K460">
        <f t="shared" si="7"/>
        <v>-3.5156345637444946</v>
      </c>
    </row>
    <row r="461" spans="1:11">
      <c r="A461" t="str">
        <f>_raw_predictions_!A461</f>
        <v>Isaiah Livers</v>
      </c>
      <c r="B461">
        <f>(_raw_predictions_!B461*(1-_raw_predictions_!$M461*'Score Dashboard'!$B$2) + 'Score Dashboard'!$B$2*_raw_predictions_!$M461*_coefficients_!B$12- _coefficients_!B$2)/INDEX(_coefficients_!B$7:B$9,MATCH('Score Dashboard'!$B$1,_coefficients_!$A$7:$A$9,0))</f>
        <v>-0.79458108034090513</v>
      </c>
      <c r="C461">
        <f>(_raw_predictions_!C461*(1-_raw_predictions_!$M461*'Score Dashboard'!$B$2) + 'Score Dashboard'!$B$2*_raw_predictions_!$M461*_coefficients_!C$12- _coefficients_!C$2)/INDEX(_coefficients_!C$7:C$9,MATCH('Score Dashboard'!$B$1,_coefficients_!$A$7:$A$9,0))</f>
        <v>-0.63455247299920381</v>
      </c>
      <c r="D461">
        <f>(_raw_predictions_!D461*(1-_raw_predictions_!$M461*'Score Dashboard'!$B$2) + 'Score Dashboard'!$B$2*_raw_predictions_!$M461*_coefficients_!D$12- _coefficients_!D$2)/INDEX(_coefficients_!D$7:D$9,MATCH('Score Dashboard'!$B$1,_coefficients_!$A$7:$A$9,0))</f>
        <v>-0.82726450259691453</v>
      </c>
      <c r="E461">
        <f>(_raw_predictions_!E461*(1-_raw_predictions_!$M461*'Score Dashboard'!$B$2) + 'Score Dashboard'!$B$2*_raw_predictions_!$M461*_coefficients_!E$12- _coefficients_!E$2)/INDEX(_coefficients_!E$7:E$9,MATCH('Score Dashboard'!$B$1,_coefficients_!$A$7:$A$9,0))</f>
        <v>-0.46799066408559797</v>
      </c>
      <c r="F461">
        <f>(_raw_predictions_!F461*(1-_raw_predictions_!$M461*'Score Dashboard'!$B$2) + 'Score Dashboard'!$B$2*_raw_predictions_!$M461*_coefficients_!F$12- _coefficients_!F$2)/INDEX(_coefficients_!F$7:F$9,MATCH('Score Dashboard'!$B$1,_coefficients_!$A$7:$A$9,0))</f>
        <v>-0.23656950722672854</v>
      </c>
      <c r="G461">
        <f>(_raw_predictions_!G461*(1-_raw_predictions_!$M461*'Score Dashboard'!$B$2) + 'Score Dashboard'!$B$2*_raw_predictions_!$M461*_coefficients_!G$12- _coefficients_!G$2)/INDEX(_coefficients_!G$7:G$9,MATCH('Score Dashboard'!$B$1,_coefficients_!$A$7:$A$9,0))</f>
        <v>-0.13697122081041421</v>
      </c>
      <c r="H461">
        <f>(_coefficients_!H$2 - _raw_predictions_!H461*(1-_raw_predictions_!$M461*'Score Dashboard'!$B$2) - _raw_predictions_!$M461*'Score Dashboard'!$B$2*_coefficients_!H$12)/INDEX(_coefficients_!H$7:H$9,MATCH('Score Dashboard'!$B$1,_coefficients_!$A$7:$A$9,0))</f>
        <v>0.8064211991192809</v>
      </c>
      <c r="I461">
        <f>(1-_raw_predictions_!$M461*'Score Dashboard'!$B$2) * _raw_predictions_!I461/_coefficients_!L$2 * (_raw_predictions_!J461-_coefficients_!I$2)/INDEX(_coefficients_!I$7:I$9,MATCH('Score Dashboard'!$B$1,_coefficients_!$A$7:$A$9,0))</f>
        <v>-1.2951999148051714E-2</v>
      </c>
      <c r="J461">
        <f>(1-_raw_predictions_!$M461*'Score Dashboard'!$B$2) * _raw_predictions_!K461/_coefficients_!M$2 * (_raw_predictions_!L461-_coefficients_!J$2)/INDEX(_coefficients_!J$7:J$9,MATCH('Score Dashboard'!$B$1,_coefficients_!$A$7:$A$9,0))</f>
        <v>-0.19700909689688637</v>
      </c>
      <c r="K461">
        <f t="shared" si="7"/>
        <v>-2.5014693449854217</v>
      </c>
    </row>
    <row r="462" spans="1:11">
      <c r="A462" t="str">
        <f>_raw_predictions_!A462</f>
        <v>Isaiah Joe</v>
      </c>
      <c r="B462">
        <f>(_raw_predictions_!B462*(1-_raw_predictions_!$M462*'Score Dashboard'!$B$2) + 'Score Dashboard'!$B$2*_raw_predictions_!$M462*_coefficients_!B$12- _coefficients_!B$2)/INDEX(_coefficients_!B$7:B$9,MATCH('Score Dashboard'!$B$1,_coefficients_!$A$7:$A$9,0))</f>
        <v>-0.5676534111694046</v>
      </c>
      <c r="C462">
        <f>(_raw_predictions_!C462*(1-_raw_predictions_!$M462*'Score Dashboard'!$B$2) + 'Score Dashboard'!$B$2*_raw_predictions_!$M462*_coefficients_!C$12- _coefficients_!C$2)/INDEX(_coefficients_!C$7:C$9,MATCH('Score Dashboard'!$B$1,_coefficients_!$A$7:$A$9,0))</f>
        <v>-0.876155354697568</v>
      </c>
      <c r="D462">
        <f>(_raw_predictions_!D462*(1-_raw_predictions_!$M462*'Score Dashboard'!$B$2) + 'Score Dashboard'!$B$2*_raw_predictions_!$M462*_coefficients_!D$12- _coefficients_!D$2)/INDEX(_coefficients_!D$7:D$9,MATCH('Score Dashboard'!$B$1,_coefficients_!$A$7:$A$9,0))</f>
        <v>-0.69085618514475433</v>
      </c>
      <c r="E462">
        <f>(_raw_predictions_!E462*(1-_raw_predictions_!$M462*'Score Dashboard'!$B$2) + 'Score Dashboard'!$B$2*_raw_predictions_!$M462*_coefficients_!E$12- _coefficients_!E$2)/INDEX(_coefficients_!E$7:E$9,MATCH('Score Dashboard'!$B$1,_coefficients_!$A$7:$A$9,0))</f>
        <v>-0.36569655179244931</v>
      </c>
      <c r="F462">
        <f>(_raw_predictions_!F462*(1-_raw_predictions_!$M462*'Score Dashboard'!$B$2) + 'Score Dashboard'!$B$2*_raw_predictions_!$M462*_coefficients_!F$12- _coefficients_!F$2)/INDEX(_coefficients_!F$7:F$9,MATCH('Score Dashboard'!$B$1,_coefficients_!$A$7:$A$9,0))</f>
        <v>-0.62365309584076745</v>
      </c>
      <c r="G462">
        <f>(_raw_predictions_!G462*(1-_raw_predictions_!$M462*'Score Dashboard'!$B$2) + 'Score Dashboard'!$B$2*_raw_predictions_!$M462*_coefficients_!G$12- _coefficients_!G$2)/INDEX(_coefficients_!G$7:G$9,MATCH('Score Dashboard'!$B$1,_coefficients_!$A$7:$A$9,0))</f>
        <v>0.31304303435782149</v>
      </c>
      <c r="H462">
        <f>(_coefficients_!H$2 - _raw_predictions_!H462*(1-_raw_predictions_!$M462*'Score Dashboard'!$B$2) - _raw_predictions_!$M462*'Score Dashboard'!$B$2*_coefficients_!H$12)/INDEX(_coefficients_!H$7:H$9,MATCH('Score Dashboard'!$B$1,_coefficients_!$A$7:$A$9,0))</f>
        <v>0.75367963256777826</v>
      </c>
      <c r="I462">
        <f>(1-_raw_predictions_!$M462*'Score Dashboard'!$B$2) * _raw_predictions_!I462/_coefficients_!L$2 * (_raw_predictions_!J462-_coefficients_!I$2)/INDEX(_coefficients_!I$7:I$9,MATCH('Score Dashboard'!$B$1,_coefficients_!$A$7:$A$9,0))</f>
        <v>9.4313293001084375E-2</v>
      </c>
      <c r="J462">
        <f>(1-_raw_predictions_!$M462*'Score Dashboard'!$B$2) * _raw_predictions_!K462/_coefficients_!M$2 * (_raw_predictions_!L462-_coefficients_!J$2)/INDEX(_coefficients_!J$7:J$9,MATCH('Score Dashboard'!$B$1,_coefficients_!$A$7:$A$9,0))</f>
        <v>-0.43927448368458022</v>
      </c>
      <c r="K462">
        <f t="shared" si="7"/>
        <v>-2.4022531224028398</v>
      </c>
    </row>
    <row r="463" spans="1:11">
      <c r="A463" t="str">
        <f>_raw_predictions_!A463</f>
        <v>Isaiah Jackson</v>
      </c>
      <c r="B463">
        <f>(_raw_predictions_!B463*(1-_raw_predictions_!$M463*'Score Dashboard'!$B$2) + 'Score Dashboard'!$B$2*_raw_predictions_!$M463*_coefficients_!B$12- _coefficients_!B$2)/INDEX(_coefficients_!B$7:B$9,MATCH('Score Dashboard'!$B$1,_coefficients_!$A$7:$A$9,0))</f>
        <v>-0.66849807562725272</v>
      </c>
      <c r="C463">
        <f>(_raw_predictions_!C463*(1-_raw_predictions_!$M463*'Score Dashboard'!$B$2) + 'Score Dashboard'!$B$2*_raw_predictions_!$M463*_coefficients_!C$12- _coefficients_!C$2)/INDEX(_coefficients_!C$7:C$9,MATCH('Score Dashboard'!$B$1,_coefficients_!$A$7:$A$9,0))</f>
        <v>-6.6859725168066472E-2</v>
      </c>
      <c r="D463">
        <f>(_raw_predictions_!D463*(1-_raw_predictions_!$M463*'Score Dashboard'!$B$2) + 'Score Dashboard'!$B$2*_raw_predictions_!$M463*_coefficients_!D$12- _coefficients_!D$2)/INDEX(_coefficients_!D$7:D$9,MATCH('Score Dashboard'!$B$1,_coefficients_!$A$7:$A$9,0))</f>
        <v>-0.81536773404068896</v>
      </c>
      <c r="E463">
        <f>(_raw_predictions_!E463*(1-_raw_predictions_!$M463*'Score Dashboard'!$B$2) + 'Score Dashboard'!$B$2*_raw_predictions_!$M463*_coefficients_!E$12- _coefficients_!E$2)/INDEX(_coefficients_!E$7:E$9,MATCH('Score Dashboard'!$B$1,_coefficients_!$A$7:$A$9,0))</f>
        <v>-0.41907648668385056</v>
      </c>
      <c r="F463">
        <f>(_raw_predictions_!F463*(1-_raw_predictions_!$M463*'Score Dashboard'!$B$2) + 'Score Dashboard'!$B$2*_raw_predictions_!$M463*_coefficients_!F$12- _coefficients_!F$2)/INDEX(_coefficients_!F$7:F$9,MATCH('Score Dashboard'!$B$1,_coefficients_!$A$7:$A$9,0))</f>
        <v>1.0211877396709459</v>
      </c>
      <c r="G463">
        <f>(_raw_predictions_!G463*(1-_raw_predictions_!$M463*'Score Dashboard'!$B$2) + 'Score Dashboard'!$B$2*_raw_predictions_!$M463*_coefficients_!G$12- _coefficients_!G$2)/INDEX(_coefficients_!G$7:G$9,MATCH('Score Dashboard'!$B$1,_coefficients_!$A$7:$A$9,0))</f>
        <v>-0.87793661308258775</v>
      </c>
      <c r="H463">
        <f>(_coefficients_!H$2 - _raw_predictions_!H463*(1-_raw_predictions_!$M463*'Score Dashboard'!$B$2) - _raw_predictions_!$M463*'Score Dashboard'!$B$2*_coefficients_!H$12)/INDEX(_coefficients_!H$7:H$9,MATCH('Score Dashboard'!$B$1,_coefficients_!$A$7:$A$9,0))</f>
        <v>0.59699388321054636</v>
      </c>
      <c r="I463">
        <f>(1-_raw_predictions_!$M463*'Score Dashboard'!$B$2) * _raw_predictions_!I463/_coefficients_!L$2 * (_raw_predictions_!J463-_coefficients_!I$2)/INDEX(_coefficients_!I$7:I$9,MATCH('Score Dashboard'!$B$1,_coefficients_!$A$7:$A$9,0))</f>
        <v>-0.33599991449408911</v>
      </c>
      <c r="J463">
        <f>(1-_raw_predictions_!$M463*'Score Dashboard'!$B$2) * _raw_predictions_!K463/_coefficients_!M$2 * (_raw_predictions_!L463-_coefficients_!J$2)/INDEX(_coefficients_!J$7:J$9,MATCH('Score Dashboard'!$B$1,_coefficients_!$A$7:$A$9,0))</f>
        <v>0.25724406470360472</v>
      </c>
      <c r="K463">
        <f t="shared" si="7"/>
        <v>-1.3083128615114386</v>
      </c>
    </row>
    <row r="464" spans="1:11">
      <c r="A464" t="str">
        <f>_raw_predictions_!A464</f>
        <v>Isaiah Hartenstein</v>
      </c>
      <c r="B464">
        <f>(_raw_predictions_!B464*(1-_raw_predictions_!$M464*'Score Dashboard'!$B$2) + 'Score Dashboard'!$B$2*_raw_predictions_!$M464*_coefficients_!B$12- _coefficients_!B$2)/INDEX(_coefficients_!B$7:B$9,MATCH('Score Dashboard'!$B$1,_coefficients_!$A$7:$A$9,0))</f>
        <v>-0.8460687945207338</v>
      </c>
      <c r="C464">
        <f>(_raw_predictions_!C464*(1-_raw_predictions_!$M464*'Score Dashboard'!$B$2) + 'Score Dashboard'!$B$2*_raw_predictions_!$M464*_coefficients_!C$12- _coefficients_!C$2)/INDEX(_coefficients_!C$7:C$9,MATCH('Score Dashboard'!$B$1,_coefficients_!$A$7:$A$9,0))</f>
        <v>0.21618257104660707</v>
      </c>
      <c r="D464">
        <f>(_raw_predictions_!D464*(1-_raw_predictions_!$M464*'Score Dashboard'!$B$2) + 'Score Dashboard'!$B$2*_raw_predictions_!$M464*_coefficients_!D$12- _coefficients_!D$2)/INDEX(_coefficients_!D$7:D$9,MATCH('Score Dashboard'!$B$1,_coefficients_!$A$7:$A$9,0))</f>
        <v>-0.67054760887776255</v>
      </c>
      <c r="E464">
        <f>(_raw_predictions_!E464*(1-_raw_predictions_!$M464*'Score Dashboard'!$B$2) + 'Score Dashboard'!$B$2*_raw_predictions_!$M464*_coefficients_!E$12- _coefficients_!E$2)/INDEX(_coefficients_!E$7:E$9,MATCH('Score Dashboard'!$B$1,_coefficients_!$A$7:$A$9,0))</f>
        <v>-0.33399430215274067</v>
      </c>
      <c r="F464">
        <f>(_raw_predictions_!F464*(1-_raw_predictions_!$M464*'Score Dashboard'!$B$2) + 'Score Dashboard'!$B$2*_raw_predictions_!$M464*_coefficients_!F$12- _coefficients_!F$2)/INDEX(_coefficients_!F$7:F$9,MATCH('Score Dashboard'!$B$1,_coefficients_!$A$7:$A$9,0))</f>
        <v>0.21569107399131077</v>
      </c>
      <c r="G464">
        <f>(_raw_predictions_!G464*(1-_raw_predictions_!$M464*'Score Dashboard'!$B$2) + 'Score Dashboard'!$B$2*_raw_predictions_!$M464*_coefficients_!G$12- _coefficients_!G$2)/INDEX(_coefficients_!G$7:G$9,MATCH('Score Dashboard'!$B$1,_coefficients_!$A$7:$A$9,0))</f>
        <v>-0.85036159528735533</v>
      </c>
      <c r="H464">
        <f>(_coefficients_!H$2 - _raw_predictions_!H464*(1-_raw_predictions_!$M464*'Score Dashboard'!$B$2) - _raw_predictions_!$M464*'Score Dashboard'!$B$2*_coefficients_!H$12)/INDEX(_coefficients_!H$7:H$9,MATCH('Score Dashboard'!$B$1,_coefficients_!$A$7:$A$9,0))</f>
        <v>0.55642616541090706</v>
      </c>
      <c r="I464">
        <f>(1-_raw_predictions_!$M464*'Score Dashboard'!$B$2) * _raw_predictions_!I464/_coefficients_!L$2 * (_raw_predictions_!J464-_coefficients_!I$2)/INDEX(_coefficients_!I$7:I$9,MATCH('Score Dashboard'!$B$1,_coefficients_!$A$7:$A$9,0))</f>
        <v>-0.20500343026255172</v>
      </c>
      <c r="J464">
        <f>(1-_raw_predictions_!$M464*'Score Dashboard'!$B$2) * _raw_predictions_!K464/_coefficients_!M$2 * (_raw_predictions_!L464-_coefficients_!J$2)/INDEX(_coefficients_!J$7:J$9,MATCH('Score Dashboard'!$B$1,_coefficients_!$A$7:$A$9,0))</f>
        <v>0.19420104069847921</v>
      </c>
      <c r="K464">
        <f t="shared" si="7"/>
        <v>-1.72347487995384</v>
      </c>
    </row>
    <row r="465" spans="1:11">
      <c r="A465" t="str">
        <f>_raw_predictions_!A465</f>
        <v>Isaac Okoro</v>
      </c>
      <c r="B465">
        <f>(_raw_predictions_!B465*(1-_raw_predictions_!$M465*'Score Dashboard'!$B$2) + 'Score Dashboard'!$B$2*_raw_predictions_!$M465*_coefficients_!B$12- _coefficients_!B$2)/INDEX(_coefficients_!B$7:B$9,MATCH('Score Dashboard'!$B$1,_coefficients_!$A$7:$A$9,0))</f>
        <v>-0.60802967849842937</v>
      </c>
      <c r="C465">
        <f>(_raw_predictions_!C465*(1-_raw_predictions_!$M465*'Score Dashboard'!$B$2) + 'Score Dashboard'!$B$2*_raw_predictions_!$M465*_coefficients_!C$12- _coefficients_!C$2)/INDEX(_coefficients_!C$7:C$9,MATCH('Score Dashboard'!$B$1,_coefficients_!$A$7:$A$9,0))</f>
        <v>-0.55216737767596125</v>
      </c>
      <c r="D465">
        <f>(_raw_predictions_!D465*(1-_raw_predictions_!$M465*'Score Dashboard'!$B$2) + 'Score Dashboard'!$B$2*_raw_predictions_!$M465*_coefficients_!D$12- _coefficients_!D$2)/INDEX(_coefficients_!D$7:D$9,MATCH('Score Dashboard'!$B$1,_coefficients_!$A$7:$A$9,0))</f>
        <v>-0.55473955067128833</v>
      </c>
      <c r="E465">
        <f>(_raw_predictions_!E465*(1-_raw_predictions_!$M465*'Score Dashboard'!$B$2) + 'Score Dashboard'!$B$2*_raw_predictions_!$M465*_coefficients_!E$12- _coefficients_!E$2)/INDEX(_coefficients_!E$7:E$9,MATCH('Score Dashboard'!$B$1,_coefficients_!$A$7:$A$9,0))</f>
        <v>-3.060398272257147E-2</v>
      </c>
      <c r="F465">
        <f>(_raw_predictions_!F465*(1-_raw_predictions_!$M465*'Score Dashboard'!$B$2) + 'Score Dashboard'!$B$2*_raw_predictions_!$M465*_coefficients_!F$12- _coefficients_!F$2)/INDEX(_coefficients_!F$7:F$9,MATCH('Score Dashboard'!$B$1,_coefficients_!$A$7:$A$9,0))</f>
        <v>-0.2527890156161412</v>
      </c>
      <c r="G465">
        <f>(_raw_predictions_!G465*(1-_raw_predictions_!$M465*'Score Dashboard'!$B$2) + 'Score Dashboard'!$B$2*_raw_predictions_!$M465*_coefficients_!G$12- _coefficients_!G$2)/INDEX(_coefficients_!G$7:G$9,MATCH('Score Dashboard'!$B$1,_coefficients_!$A$7:$A$9,0))</f>
        <v>-0.28107559916805719</v>
      </c>
      <c r="H465">
        <f>(_coefficients_!H$2 - _raw_predictions_!H465*(1-_raw_predictions_!$M465*'Score Dashboard'!$B$2) - _raw_predictions_!$M465*'Score Dashboard'!$B$2*_coefficients_!H$12)/INDEX(_coefficients_!H$7:H$9,MATCH('Score Dashboard'!$B$1,_coefficients_!$A$7:$A$9,0))</f>
        <v>0.59923685989216136</v>
      </c>
      <c r="I465">
        <f>(1-_raw_predictions_!$M465*'Score Dashboard'!$B$2) * _raw_predictions_!I465/_coefficients_!L$2 * (_raw_predictions_!J465-_coefficients_!I$2)/INDEX(_coefficients_!I$7:I$9,MATCH('Score Dashboard'!$B$1,_coefficients_!$A$7:$A$9,0))</f>
        <v>-4.3064106374477121E-2</v>
      </c>
      <c r="J465">
        <f>(1-_raw_predictions_!$M465*'Score Dashboard'!$B$2) * _raw_predictions_!K465/_coefficients_!M$2 * (_raw_predictions_!L465-_coefficients_!J$2)/INDEX(_coefficients_!J$7:J$9,MATCH('Score Dashboard'!$B$1,_coefficients_!$A$7:$A$9,0))</f>
        <v>-7.7832406017182734E-2</v>
      </c>
      <c r="K465">
        <f t="shared" si="7"/>
        <v>-1.8010648568519474</v>
      </c>
    </row>
    <row r="466" spans="1:11">
      <c r="A466" t="str">
        <f>_raw_predictions_!A466</f>
        <v>Immanuel Quickley</v>
      </c>
      <c r="B466">
        <f>(_raw_predictions_!B466*(1-_raw_predictions_!$M466*'Score Dashboard'!$B$2) + 'Score Dashboard'!$B$2*_raw_predictions_!$M466*_coefficients_!B$12- _coefficients_!B$2)/INDEX(_coefficients_!B$7:B$9,MATCH('Score Dashboard'!$B$1,_coefficients_!$A$7:$A$9,0))</f>
        <v>9.9935606018102058E-2</v>
      </c>
      <c r="C466">
        <f>(_raw_predictions_!C466*(1-_raw_predictions_!$M466*'Score Dashboard'!$B$2) + 'Score Dashboard'!$B$2*_raw_predictions_!$M466*_coefficients_!C$12- _coefficients_!C$2)/INDEX(_coefficients_!C$7:C$9,MATCH('Score Dashboard'!$B$1,_coefficients_!$A$7:$A$9,0))</f>
        <v>-0.37243098654358242</v>
      </c>
      <c r="D466">
        <f>(_raw_predictions_!D466*(1-_raw_predictions_!$M466*'Score Dashboard'!$B$2) + 'Score Dashboard'!$B$2*_raw_predictions_!$M466*_coefficients_!D$12- _coefficients_!D$2)/INDEX(_coefficients_!D$7:D$9,MATCH('Score Dashboard'!$B$1,_coefficients_!$A$7:$A$9,0))</f>
        <v>0.14485381943869538</v>
      </c>
      <c r="E466">
        <f>(_raw_predictions_!E466*(1-_raw_predictions_!$M466*'Score Dashboard'!$B$2) + 'Score Dashboard'!$B$2*_raw_predictions_!$M466*_coefficients_!E$12- _coefficients_!E$2)/INDEX(_coefficients_!E$7:E$9,MATCH('Score Dashboard'!$B$1,_coefficients_!$A$7:$A$9,0))</f>
        <v>0.12011142915373763</v>
      </c>
      <c r="F466">
        <f>(_raw_predictions_!F466*(1-_raw_predictions_!$M466*'Score Dashboard'!$B$2) + 'Score Dashboard'!$B$2*_raw_predictions_!$M466*_coefficients_!F$12- _coefficients_!F$2)/INDEX(_coefficients_!F$7:F$9,MATCH('Score Dashboard'!$B$1,_coefficients_!$A$7:$A$9,0))</f>
        <v>-0.56679603244028265</v>
      </c>
      <c r="G466">
        <f>(_raw_predictions_!G466*(1-_raw_predictions_!$M466*'Score Dashboard'!$B$2) + 'Score Dashboard'!$B$2*_raw_predictions_!$M466*_coefficients_!G$12- _coefficients_!G$2)/INDEX(_coefficients_!G$7:G$9,MATCH('Score Dashboard'!$B$1,_coefficients_!$A$7:$A$9,0))</f>
        <v>0.46014909143035732</v>
      </c>
      <c r="H466">
        <f>(_coefficients_!H$2 - _raw_predictions_!H466*(1-_raw_predictions_!$M466*'Score Dashboard'!$B$2) - _raw_predictions_!$M466*'Score Dashboard'!$B$2*_coefficients_!H$12)/INDEX(_coefficients_!H$7:H$9,MATCH('Score Dashboard'!$B$1,_coefficients_!$A$7:$A$9,0))</f>
        <v>0.15795657598858789</v>
      </c>
      <c r="I466">
        <f>(1-_raw_predictions_!$M466*'Score Dashboard'!$B$2) * _raw_predictions_!I466/_coefficients_!L$2 * (_raw_predictions_!J466-_coefficients_!I$2)/INDEX(_coefficients_!I$7:I$9,MATCH('Score Dashboard'!$B$1,_coefficients_!$A$7:$A$9,0))</f>
        <v>0.3356955662969765</v>
      </c>
      <c r="J466">
        <f>(1-_raw_predictions_!$M466*'Score Dashboard'!$B$2) * _raw_predictions_!K466/_coefficients_!M$2 * (_raw_predictions_!L466-_coefficients_!J$2)/INDEX(_coefficients_!J$7:J$9,MATCH('Score Dashboard'!$B$1,_coefficients_!$A$7:$A$9,0))</f>
        <v>-0.54134181227499334</v>
      </c>
      <c r="K466">
        <f t="shared" si="7"/>
        <v>-0.16186674293240166</v>
      </c>
    </row>
    <row r="467" spans="1:11">
      <c r="A467" t="str">
        <f>_raw_predictions_!A467</f>
        <v>Herbert Jones</v>
      </c>
      <c r="B467">
        <f>(_raw_predictions_!B467*(1-_raw_predictions_!$M467*'Score Dashboard'!$B$2) + 'Score Dashboard'!$B$2*_raw_predictions_!$M467*_coefficients_!B$12- _coefficients_!B$2)/INDEX(_coefficients_!B$7:B$9,MATCH('Score Dashboard'!$B$1,_coefficients_!$A$7:$A$9,0))</f>
        <v>-0.47027789284723387</v>
      </c>
      <c r="C467">
        <f>(_raw_predictions_!C467*(1-_raw_predictions_!$M467*'Score Dashboard'!$B$2) + 'Score Dashboard'!$B$2*_raw_predictions_!$M467*_coefficients_!C$12- _coefficients_!C$2)/INDEX(_coefficients_!C$7:C$9,MATCH('Score Dashboard'!$B$1,_coefficients_!$A$7:$A$9,0))</f>
        <v>-0.35128314766140711</v>
      </c>
      <c r="D467">
        <f>(_raw_predictions_!D467*(1-_raw_predictions_!$M467*'Score Dashboard'!$B$2) + 'Score Dashboard'!$B$2*_raw_predictions_!$M467*_coefficients_!D$12- _coefficients_!D$2)/INDEX(_coefficients_!D$7:D$9,MATCH('Score Dashboard'!$B$1,_coefficients_!$A$7:$A$9,0))</f>
        <v>-0.30246041882526131</v>
      </c>
      <c r="E467">
        <f>(_raw_predictions_!E467*(1-_raw_predictions_!$M467*'Score Dashboard'!$B$2) + 'Score Dashboard'!$B$2*_raw_predictions_!$M467*_coefficients_!E$12- _coefficients_!E$2)/INDEX(_coefficients_!E$7:E$9,MATCH('Score Dashboard'!$B$1,_coefficients_!$A$7:$A$9,0))</f>
        <v>0.69459055614448495</v>
      </c>
      <c r="F467">
        <f>(_raw_predictions_!F467*(1-_raw_predictions_!$M467*'Score Dashboard'!$B$2) + 'Score Dashboard'!$B$2*_raw_predictions_!$M467*_coefficients_!F$12- _coefficients_!F$2)/INDEX(_coefficients_!F$7:F$9,MATCH('Score Dashboard'!$B$1,_coefficients_!$A$7:$A$9,0))</f>
        <v>3.0780878765576929E-2</v>
      </c>
      <c r="G467">
        <f>(_raw_predictions_!G467*(1-_raw_predictions_!$M467*'Score Dashboard'!$B$2) + 'Score Dashboard'!$B$2*_raw_predictions_!$M467*_coefficients_!G$12- _coefficients_!G$2)/INDEX(_coefficients_!G$7:G$9,MATCH('Score Dashboard'!$B$1,_coefficients_!$A$7:$A$9,0))</f>
        <v>-0.33934503261860244</v>
      </c>
      <c r="H467">
        <f>(_coefficients_!H$2 - _raw_predictions_!H467*(1-_raw_predictions_!$M467*'Score Dashboard'!$B$2) - _raw_predictions_!$M467*'Score Dashboard'!$B$2*_coefficients_!H$12)/INDEX(_coefficients_!H$7:H$9,MATCH('Score Dashboard'!$B$1,_coefficients_!$A$7:$A$9,0))</f>
        <v>0.33212181102313404</v>
      </c>
      <c r="I467">
        <f>(1-_raw_predictions_!$M467*'Score Dashboard'!$B$2) * _raw_predictions_!I467/_coefficients_!L$2 * (_raw_predictions_!J467-_coefficients_!I$2)/INDEX(_coefficients_!I$7:I$9,MATCH('Score Dashboard'!$B$1,_coefficients_!$A$7:$A$9,0))</f>
        <v>4.909909043605272E-2</v>
      </c>
      <c r="J467">
        <f>(1-_raw_predictions_!$M467*'Score Dashboard'!$B$2) * _raw_predictions_!K467/_coefficients_!M$2 * (_raw_predictions_!L467-_coefficients_!J$2)/INDEX(_coefficients_!J$7:J$9,MATCH('Score Dashboard'!$B$1,_coefficients_!$A$7:$A$9,0))</f>
        <v>-0.10687000720436005</v>
      </c>
      <c r="K467">
        <f t="shared" si="7"/>
        <v>-0.46364416278761622</v>
      </c>
    </row>
    <row r="468" spans="1:11">
      <c r="A468" t="str">
        <f>_raw_predictions_!A468</f>
        <v>Haywood Highsmith</v>
      </c>
      <c r="B468">
        <f>(_raw_predictions_!B468*(1-_raw_predictions_!$M468*'Score Dashboard'!$B$2) + 'Score Dashboard'!$B$2*_raw_predictions_!$M468*_coefficients_!B$12- _coefficients_!B$2)/INDEX(_coefficients_!B$7:B$9,MATCH('Score Dashboard'!$B$1,_coefficients_!$A$7:$A$9,0))</f>
        <v>-0.94534027508805485</v>
      </c>
      <c r="C468">
        <f>(_raw_predictions_!C468*(1-_raw_predictions_!$M468*'Score Dashboard'!$B$2) + 'Score Dashboard'!$B$2*_raw_predictions_!$M468*_coefficients_!C$12- _coefficients_!C$2)/INDEX(_coefficients_!C$7:C$9,MATCH('Score Dashboard'!$B$1,_coefficients_!$A$7:$A$9,0))</f>
        <v>-0.61278859353419735</v>
      </c>
      <c r="D468">
        <f>(_raw_predictions_!D468*(1-_raw_predictions_!$M468*'Score Dashboard'!$B$2) + 'Score Dashboard'!$B$2*_raw_predictions_!$M468*_coefficients_!D$12- _coefficients_!D$2)/INDEX(_coefficients_!D$7:D$9,MATCH('Score Dashboard'!$B$1,_coefficients_!$A$7:$A$9,0))</f>
        <v>-0.81871831038597176</v>
      </c>
      <c r="E468">
        <f>(_raw_predictions_!E468*(1-_raw_predictions_!$M468*'Score Dashboard'!$B$2) + 'Score Dashboard'!$B$2*_raw_predictions_!$M468*_coefficients_!E$12- _coefficients_!E$2)/INDEX(_coefficients_!E$7:E$9,MATCH('Score Dashboard'!$B$1,_coefficients_!$A$7:$A$9,0))</f>
        <v>-0.40623600572802876</v>
      </c>
      <c r="F468">
        <f>(_raw_predictions_!F468*(1-_raw_predictions_!$M468*'Score Dashboard'!$B$2) + 'Score Dashboard'!$B$2*_raw_predictions_!$M468*_coefficients_!F$12- _coefficients_!F$2)/INDEX(_coefficients_!F$7:F$9,MATCH('Score Dashboard'!$B$1,_coefficients_!$A$7:$A$9,0))</f>
        <v>-0.46213141488224307</v>
      </c>
      <c r="G468">
        <f>(_raw_predictions_!G468*(1-_raw_predictions_!$M468*'Score Dashboard'!$B$2) + 'Score Dashboard'!$B$2*_raw_predictions_!$M468*_coefficients_!G$12- _coefficients_!G$2)/INDEX(_coefficients_!G$7:G$9,MATCH('Score Dashboard'!$B$1,_coefficients_!$A$7:$A$9,0))</f>
        <v>-0.500814499204982</v>
      </c>
      <c r="H468">
        <f>(_coefficients_!H$2 - _raw_predictions_!H468*(1-_raw_predictions_!$M468*'Score Dashboard'!$B$2) - _raw_predictions_!$M468*'Score Dashboard'!$B$2*_coefficients_!H$12)/INDEX(_coefficients_!H$7:H$9,MATCH('Score Dashboard'!$B$1,_coefficients_!$A$7:$A$9,0))</f>
        <v>0.74269540717449556</v>
      </c>
      <c r="I468">
        <f>(1-_raw_predictions_!$M468*'Score Dashboard'!$B$2) * _raw_predictions_!I468/_coefficients_!L$2 * (_raw_predictions_!J468-_coefficients_!I$2)/INDEX(_coefficients_!I$7:I$9,MATCH('Score Dashboard'!$B$1,_coefficients_!$A$7:$A$9,0))</f>
        <v>-0.17761451388413349</v>
      </c>
      <c r="J468">
        <f>(1-_raw_predictions_!$M468*'Score Dashboard'!$B$2) * _raw_predictions_!K468/_coefficients_!M$2 * (_raw_predictions_!L468-_coefficients_!J$2)/INDEX(_coefficients_!J$7:J$9,MATCH('Score Dashboard'!$B$1,_coefficients_!$A$7:$A$9,0))</f>
        <v>-9.7162365812615267E-2</v>
      </c>
      <c r="K468">
        <f t="shared" si="7"/>
        <v>-3.278110571345731</v>
      </c>
    </row>
    <row r="469" spans="1:11">
      <c r="A469" t="str">
        <f>_raw_predictions_!A469</f>
        <v>Harrison Barnes</v>
      </c>
      <c r="B469">
        <f>(_raw_predictions_!B469*(1-_raw_predictions_!$M469*'Score Dashboard'!$B$2) + 'Score Dashboard'!$B$2*_raw_predictions_!$M469*_coefficients_!B$12- _coefficients_!B$2)/INDEX(_coefficients_!B$7:B$9,MATCH('Score Dashboard'!$B$1,_coefficients_!$A$7:$A$9,0))</f>
        <v>3.0620287423068045E-2</v>
      </c>
      <c r="C469">
        <f>(_raw_predictions_!C469*(1-_raw_predictions_!$M469*'Score Dashboard'!$B$2) + 'Score Dashboard'!$B$2*_raw_predictions_!$M469*_coefficients_!C$12- _coefficients_!C$2)/INDEX(_coefficients_!C$7:C$9,MATCH('Score Dashboard'!$B$1,_coefficients_!$A$7:$A$9,0))</f>
        <v>-8.874774720583406E-2</v>
      </c>
      <c r="D469">
        <f>(_raw_predictions_!D469*(1-_raw_predictions_!$M469*'Score Dashboard'!$B$2) + 'Score Dashboard'!$B$2*_raw_predictions_!$M469*_coefficients_!D$12- _coefficients_!D$2)/INDEX(_coefficients_!D$7:D$9,MATCH('Score Dashboard'!$B$1,_coefficients_!$A$7:$A$9,0))</f>
        <v>-0.56424953358810936</v>
      </c>
      <c r="E469">
        <f>(_raw_predictions_!E469*(1-_raw_predictions_!$M469*'Score Dashboard'!$B$2) + 'Score Dashboard'!$B$2*_raw_predictions_!$M469*_coefficients_!E$12- _coefficients_!E$2)/INDEX(_coefficients_!E$7:E$9,MATCH('Score Dashboard'!$B$1,_coefficients_!$A$7:$A$9,0))</f>
        <v>-0.30122374748922004</v>
      </c>
      <c r="F469">
        <f>(_raw_predictions_!F469*(1-_raw_predictions_!$M469*'Score Dashboard'!$B$2) + 'Score Dashboard'!$B$2*_raw_predictions_!$M469*_coefficients_!F$12- _coefficients_!F$2)/INDEX(_coefficients_!F$7:F$9,MATCH('Score Dashboard'!$B$1,_coefficients_!$A$7:$A$9,0))</f>
        <v>-0.53627724639616925</v>
      </c>
      <c r="G469">
        <f>(_raw_predictions_!G469*(1-_raw_predictions_!$M469*'Score Dashboard'!$B$2) + 'Score Dashboard'!$B$2*_raw_predictions_!$M469*_coefficients_!G$12- _coefficients_!G$2)/INDEX(_coefficients_!G$7:G$9,MATCH('Score Dashboard'!$B$1,_coefficients_!$A$7:$A$9,0))</f>
        <v>0.19010772514522584</v>
      </c>
      <c r="H469">
        <f>(_coefficients_!H$2 - _raw_predictions_!H469*(1-_raw_predictions_!$M469*'Score Dashboard'!$B$2) - _raw_predictions_!$M469*'Score Dashboard'!$B$2*_coefficients_!H$12)/INDEX(_coefficients_!H$7:H$9,MATCH('Score Dashboard'!$B$1,_coefficients_!$A$7:$A$9,0))</f>
        <v>0.46781442588658928</v>
      </c>
      <c r="I469">
        <f>(1-_raw_predictions_!$M469*'Score Dashboard'!$B$2) * _raw_predictions_!I469/_coefficients_!L$2 * (_raw_predictions_!J469-_coefficients_!I$2)/INDEX(_coefficients_!I$7:I$9,MATCH('Score Dashboard'!$B$1,_coefficients_!$A$7:$A$9,0))</f>
        <v>0.19133565095560626</v>
      </c>
      <c r="J469">
        <f>(1-_raw_predictions_!$M469*'Score Dashboard'!$B$2) * _raw_predictions_!K469/_coefficients_!M$2 * (_raw_predictions_!L469-_coefficients_!J$2)/INDEX(_coefficients_!J$7:J$9,MATCH('Score Dashboard'!$B$1,_coefficients_!$A$7:$A$9,0))</f>
        <v>-0.14211140981547582</v>
      </c>
      <c r="K469">
        <f t="shared" si="7"/>
        <v>-0.75273159508431919</v>
      </c>
    </row>
    <row r="470" spans="1:11">
      <c r="A470" t="str">
        <f>_raw_predictions_!A470</f>
        <v>Hamidou Diallo</v>
      </c>
      <c r="B470">
        <f>(_raw_predictions_!B470*(1-_raw_predictions_!$M470*'Score Dashboard'!$B$2) + 'Score Dashboard'!$B$2*_raw_predictions_!$M470*_coefficients_!B$12- _coefficients_!B$2)/INDEX(_coefficients_!B$7:B$9,MATCH('Score Dashboard'!$B$1,_coefficients_!$A$7:$A$9,0))</f>
        <v>-0.61696750027610237</v>
      </c>
      <c r="C470">
        <f>(_raw_predictions_!C470*(1-_raw_predictions_!$M470*'Score Dashboard'!$B$2) + 'Score Dashboard'!$B$2*_raw_predictions_!$M470*_coefficients_!C$12- _coefficients_!C$2)/INDEX(_coefficients_!C$7:C$9,MATCH('Score Dashboard'!$B$1,_coefficients_!$A$7:$A$9,0))</f>
        <v>-0.55781502726316456</v>
      </c>
      <c r="D470">
        <f>(_raw_predictions_!D470*(1-_raw_predictions_!$M470*'Score Dashboard'!$B$2) + 'Score Dashboard'!$B$2*_raw_predictions_!$M470*_coefficients_!D$12- _coefficients_!D$2)/INDEX(_coefficients_!D$7:D$9,MATCH('Score Dashboard'!$B$1,_coefficients_!$A$7:$A$9,0))</f>
        <v>-0.72925131710586255</v>
      </c>
      <c r="E470">
        <f>(_raw_predictions_!E470*(1-_raw_predictions_!$M470*'Score Dashboard'!$B$2) + 'Score Dashboard'!$B$2*_raw_predictions_!$M470*_coefficients_!E$12- _coefficients_!E$2)/INDEX(_coefficients_!E$7:E$9,MATCH('Score Dashboard'!$B$1,_coefficients_!$A$7:$A$9,0))</f>
        <v>2.8395899617012443E-2</v>
      </c>
      <c r="F470">
        <f>(_raw_predictions_!F470*(1-_raw_predictions_!$M470*'Score Dashboard'!$B$2) + 'Score Dashboard'!$B$2*_raw_predictions_!$M470*_coefficients_!F$12- _coefficients_!F$2)/INDEX(_coefficients_!F$7:F$9,MATCH('Score Dashboard'!$B$1,_coefficients_!$A$7:$A$9,0))</f>
        <v>-0.41044363826009878</v>
      </c>
      <c r="G470">
        <f>(_raw_predictions_!G470*(1-_raw_predictions_!$M470*'Score Dashboard'!$B$2) + 'Score Dashboard'!$B$2*_raw_predictions_!$M470*_coefficients_!G$12- _coefficients_!G$2)/INDEX(_coefficients_!G$7:G$9,MATCH('Score Dashboard'!$B$1,_coefficients_!$A$7:$A$9,0))</f>
        <v>-0.79697463024203363</v>
      </c>
      <c r="H470">
        <f>(_coefficients_!H$2 - _raw_predictions_!H470*(1-_raw_predictions_!$M470*'Score Dashboard'!$B$2) - _raw_predictions_!$M470*'Score Dashboard'!$B$2*_coefficients_!H$12)/INDEX(_coefficients_!H$7:H$9,MATCH('Score Dashboard'!$B$1,_coefficients_!$A$7:$A$9,0))</f>
        <v>0.44309191193000397</v>
      </c>
      <c r="I470">
        <f>(1-_raw_predictions_!$M470*'Score Dashboard'!$B$2) * _raw_predictions_!I470/_coefficients_!L$2 * (_raw_predictions_!J470-_coefficients_!I$2)/INDEX(_coefficients_!I$7:I$9,MATCH('Score Dashboard'!$B$1,_coefficients_!$A$7:$A$9,0))</f>
        <v>-0.36235417270752385</v>
      </c>
      <c r="J470">
        <f>(1-_raw_predictions_!$M470*'Score Dashboard'!$B$2) * _raw_predictions_!K470/_coefficients_!M$2 * (_raw_predictions_!L470-_coefficients_!J$2)/INDEX(_coefficients_!J$7:J$9,MATCH('Score Dashboard'!$B$1,_coefficients_!$A$7:$A$9,0))</f>
        <v>0.15699357762069327</v>
      </c>
      <c r="K470">
        <f t="shared" si="7"/>
        <v>-2.8453248966870759</v>
      </c>
    </row>
    <row r="471" spans="1:11">
      <c r="A471" t="str">
        <f>_raw_predictions_!A471</f>
        <v>Greg Brown III</v>
      </c>
      <c r="B471">
        <f>(_raw_predictions_!B471*(1-_raw_predictions_!$M471*'Score Dashboard'!$B$2) + 'Score Dashboard'!$B$2*_raw_predictions_!$M471*_coefficients_!B$12- _coefficients_!B$2)/INDEX(_coefficients_!B$7:B$9,MATCH('Score Dashboard'!$B$1,_coefficients_!$A$7:$A$9,0))</f>
        <v>-0.90108934071334845</v>
      </c>
      <c r="C471">
        <f>(_raw_predictions_!C471*(1-_raw_predictions_!$M471*'Score Dashboard'!$B$2) + 'Score Dashboard'!$B$2*_raw_predictions_!$M471*_coefficients_!C$12- _coefficients_!C$2)/INDEX(_coefficients_!C$7:C$9,MATCH('Score Dashboard'!$B$1,_coefficients_!$A$7:$A$9,0))</f>
        <v>-0.68050611102992664</v>
      </c>
      <c r="D471">
        <f>(_raw_predictions_!D471*(1-_raw_predictions_!$M471*'Score Dashboard'!$B$2) + 'Score Dashboard'!$B$2*_raw_predictions_!$M471*_coefficients_!D$12- _coefficients_!D$2)/INDEX(_coefficients_!D$7:D$9,MATCH('Score Dashboard'!$B$1,_coefficients_!$A$7:$A$9,0))</f>
        <v>-0.78378433291951555</v>
      </c>
      <c r="E471">
        <f>(_raw_predictions_!E471*(1-_raw_predictions_!$M471*'Score Dashboard'!$B$2) + 'Score Dashboard'!$B$2*_raw_predictions_!$M471*_coefficients_!E$12- _coefficients_!E$2)/INDEX(_coefficients_!E$7:E$9,MATCH('Score Dashboard'!$B$1,_coefficients_!$A$7:$A$9,0))</f>
        <v>-0.50805355182427514</v>
      </c>
      <c r="F471">
        <f>(_raw_predictions_!F471*(1-_raw_predictions_!$M471*'Score Dashboard'!$B$2) + 'Score Dashboard'!$B$2*_raw_predictions_!$M471*_coefficients_!F$12- _coefficients_!F$2)/INDEX(_coefficients_!F$7:F$9,MATCH('Score Dashboard'!$B$1,_coefficients_!$A$7:$A$9,0))</f>
        <v>-0.3732193388905406</v>
      </c>
      <c r="G471">
        <f>(_raw_predictions_!G471*(1-_raw_predictions_!$M471*'Score Dashboard'!$B$2) + 'Score Dashboard'!$B$2*_raw_predictions_!$M471*_coefficients_!G$12- _coefficients_!G$2)/INDEX(_coefficients_!G$7:G$9,MATCH('Score Dashboard'!$B$1,_coefficients_!$A$7:$A$9,0))</f>
        <v>-0.6623415794374421</v>
      </c>
      <c r="H471">
        <f>(_coefficients_!H$2 - _raw_predictions_!H471*(1-_raw_predictions_!$M471*'Score Dashboard'!$B$2) - _raw_predictions_!$M471*'Score Dashboard'!$B$2*_coefficients_!H$12)/INDEX(_coefficients_!H$7:H$9,MATCH('Score Dashboard'!$B$1,_coefficients_!$A$7:$A$9,0))</f>
        <v>0.71974365999730583</v>
      </c>
      <c r="I471">
        <f>(1-_raw_predictions_!$M471*'Score Dashboard'!$B$2) * _raw_predictions_!I471/_coefficients_!L$2 * (_raw_predictions_!J471-_coefficients_!I$2)/INDEX(_coefficients_!I$7:I$9,MATCH('Score Dashboard'!$B$1,_coefficients_!$A$7:$A$9,0))</f>
        <v>-4.3152843991386733E-2</v>
      </c>
      <c r="J471">
        <f>(1-_raw_predictions_!$M471*'Score Dashboard'!$B$2) * _raw_predictions_!K471/_coefficients_!M$2 * (_raw_predictions_!L471-_coefficients_!J$2)/INDEX(_coefficients_!J$7:J$9,MATCH('Score Dashboard'!$B$1,_coefficients_!$A$7:$A$9,0))</f>
        <v>-2.5972828348681382E-2</v>
      </c>
      <c r="K471">
        <f t="shared" si="7"/>
        <v>-3.2583762671578107</v>
      </c>
    </row>
    <row r="472" spans="1:11">
      <c r="A472" t="str">
        <f>_raw_predictions_!A472</f>
        <v>Grayson Allen</v>
      </c>
      <c r="B472">
        <f>(_raw_predictions_!B472*(1-_raw_predictions_!$M472*'Score Dashboard'!$B$2) + 'Score Dashboard'!$B$2*_raw_predictions_!$M472*_coefficients_!B$12- _coefficients_!B$2)/INDEX(_coefficients_!B$7:B$9,MATCH('Score Dashboard'!$B$1,_coefficients_!$A$7:$A$9,0))</f>
        <v>-0.53867895303735724</v>
      </c>
      <c r="C472">
        <f>(_raw_predictions_!C472*(1-_raw_predictions_!$M472*'Score Dashboard'!$B$2) + 'Score Dashboard'!$B$2*_raw_predictions_!$M472*_coefficients_!C$12- _coefficients_!C$2)/INDEX(_coefficients_!C$7:C$9,MATCH('Score Dashboard'!$B$1,_coefficients_!$A$7:$A$9,0))</f>
        <v>-0.59060197412174187</v>
      </c>
      <c r="D472">
        <f>(_raw_predictions_!D472*(1-_raw_predictions_!$M472*'Score Dashboard'!$B$2) + 'Score Dashboard'!$B$2*_raw_predictions_!$M472*_coefficients_!D$12- _coefficients_!D$2)/INDEX(_coefficients_!D$7:D$9,MATCH('Score Dashboard'!$B$1,_coefficients_!$A$7:$A$9,0))</f>
        <v>-0.42824446957888956</v>
      </c>
      <c r="E472">
        <f>(_raw_predictions_!E472*(1-_raw_predictions_!$M472*'Score Dashboard'!$B$2) + 'Score Dashboard'!$B$2*_raw_predictions_!$M472*_coefficients_!E$12- _coefficients_!E$2)/INDEX(_coefficients_!E$7:E$9,MATCH('Score Dashboard'!$B$1,_coefficients_!$A$7:$A$9,0))</f>
        <v>-0.14544535982666007</v>
      </c>
      <c r="F472">
        <f>(_raw_predictions_!F472*(1-_raw_predictions_!$M472*'Score Dashboard'!$B$2) + 'Score Dashboard'!$B$2*_raw_predictions_!$M472*_coefficients_!F$12- _coefficients_!F$2)/INDEX(_coefficients_!F$7:F$9,MATCH('Score Dashboard'!$B$1,_coefficients_!$A$7:$A$9,0))</f>
        <v>-0.50834013736248651</v>
      </c>
      <c r="G472">
        <f>(_raw_predictions_!G472*(1-_raw_predictions_!$M472*'Score Dashboard'!$B$2) + 'Score Dashboard'!$B$2*_raw_predictions_!$M472*_coefficients_!G$12- _coefficients_!G$2)/INDEX(_coefficients_!G$7:G$9,MATCH('Score Dashboard'!$B$1,_coefficients_!$A$7:$A$9,0))</f>
        <v>0.24377006163948348</v>
      </c>
      <c r="H472">
        <f>(_coefficients_!H$2 - _raw_predictions_!H472*(1-_raw_predictions_!$M472*'Score Dashboard'!$B$2) - _raw_predictions_!$M472*'Score Dashboard'!$B$2*_coefficients_!H$12)/INDEX(_coefficients_!H$7:H$9,MATCH('Score Dashboard'!$B$1,_coefficients_!$A$7:$A$9,0))</f>
        <v>0.56447769728540031</v>
      </c>
      <c r="I472">
        <f>(1-_raw_predictions_!$M472*'Score Dashboard'!$B$2) * _raw_predictions_!I472/_coefficients_!L$2 * (_raw_predictions_!J472-_coefficients_!I$2)/INDEX(_coefficients_!I$7:I$9,MATCH('Score Dashboard'!$B$1,_coefficients_!$A$7:$A$9,0))</f>
        <v>0.18824471463574804</v>
      </c>
      <c r="J472">
        <f>(1-_raw_predictions_!$M472*'Score Dashboard'!$B$2) * _raw_predictions_!K472/_coefficients_!M$2 * (_raw_predictions_!L472-_coefficients_!J$2)/INDEX(_coefficients_!J$7:J$9,MATCH('Score Dashboard'!$B$1,_coefficients_!$A$7:$A$9,0))</f>
        <v>-0.2379894877128875</v>
      </c>
      <c r="K472">
        <f t="shared" si="7"/>
        <v>-1.4528079080793905</v>
      </c>
    </row>
    <row r="473" spans="1:11">
      <c r="A473" t="str">
        <f>_raw_predictions_!A473</f>
        <v>Grant Williams</v>
      </c>
      <c r="B473">
        <f>(_raw_predictions_!B473*(1-_raw_predictions_!$M473*'Score Dashboard'!$B$2) + 'Score Dashboard'!$B$2*_raw_predictions_!$M473*_coefficients_!B$12- _coefficients_!B$2)/INDEX(_coefficients_!B$7:B$9,MATCH('Score Dashboard'!$B$1,_coefficients_!$A$7:$A$9,0))</f>
        <v>-0.61295651974779186</v>
      </c>
      <c r="C473">
        <f>(_raw_predictions_!C473*(1-_raw_predictions_!$M473*'Score Dashboard'!$B$2) + 'Score Dashboard'!$B$2*_raw_predictions_!$M473*_coefficients_!C$12- _coefficients_!C$2)/INDEX(_coefficients_!C$7:C$9,MATCH('Score Dashboard'!$B$1,_coefficients_!$A$7:$A$9,0))</f>
        <v>-0.15534931923098583</v>
      </c>
      <c r="D473">
        <f>(_raw_predictions_!D473*(1-_raw_predictions_!$M473*'Score Dashboard'!$B$2) + 'Score Dashboard'!$B$2*_raw_predictions_!$M473*_coefficients_!D$12- _coefficients_!D$2)/INDEX(_coefficients_!D$7:D$9,MATCH('Score Dashboard'!$B$1,_coefficients_!$A$7:$A$9,0))</f>
        <v>-0.5764830097271999</v>
      </c>
      <c r="E473">
        <f>(_raw_predictions_!E473*(1-_raw_predictions_!$M473*'Score Dashboard'!$B$2) + 'Score Dashboard'!$B$2*_raw_predictions_!$M473*_coefficients_!E$12- _coefficients_!E$2)/INDEX(_coefficients_!E$7:E$9,MATCH('Score Dashboard'!$B$1,_coefficients_!$A$7:$A$9,0))</f>
        <v>-0.33684436080196334</v>
      </c>
      <c r="F473">
        <f>(_raw_predictions_!F473*(1-_raw_predictions_!$M473*'Score Dashboard'!$B$2) + 'Score Dashboard'!$B$2*_raw_predictions_!$M473*_coefficients_!F$12- _coefficients_!F$2)/INDEX(_coefficients_!F$7:F$9,MATCH('Score Dashboard'!$B$1,_coefficients_!$A$7:$A$9,0))</f>
        <v>-0.1829081181524588</v>
      </c>
      <c r="G473">
        <f>(_raw_predictions_!G473*(1-_raw_predictions_!$M473*'Score Dashboard'!$B$2) + 'Score Dashboard'!$B$2*_raw_predictions_!$M473*_coefficients_!G$12- _coefficients_!G$2)/INDEX(_coefficients_!G$7:G$9,MATCH('Score Dashboard'!$B$1,_coefficients_!$A$7:$A$9,0))</f>
        <v>-2.8222738295342199E-2</v>
      </c>
      <c r="H473">
        <f>(_coefficients_!H$2 - _raw_predictions_!H473*(1-_raw_predictions_!$M473*'Score Dashboard'!$B$2) - _raw_predictions_!$M473*'Score Dashboard'!$B$2*_coefficients_!H$12)/INDEX(_coefficients_!H$7:H$9,MATCH('Score Dashboard'!$B$1,_coefficients_!$A$7:$A$9,0))</f>
        <v>0.51231512855523453</v>
      </c>
      <c r="I473">
        <f>(1-_raw_predictions_!$M473*'Score Dashboard'!$B$2) * _raw_predictions_!I473/_coefficients_!L$2 * (_raw_predictions_!J473-_coefficients_!I$2)/INDEX(_coefficients_!I$7:I$9,MATCH('Score Dashboard'!$B$1,_coefficients_!$A$7:$A$9,0))</f>
        <v>1.7420500855066232E-2</v>
      </c>
      <c r="J473">
        <f>(1-_raw_predictions_!$M473*'Score Dashboard'!$B$2) * _raw_predictions_!K473/_coefficients_!M$2 * (_raw_predictions_!L473-_coefficients_!J$2)/INDEX(_coefficients_!J$7:J$9,MATCH('Score Dashboard'!$B$1,_coefficients_!$A$7:$A$9,0))</f>
        <v>-0.19668807491586351</v>
      </c>
      <c r="K473">
        <f t="shared" si="7"/>
        <v>-1.5597165114613045</v>
      </c>
    </row>
    <row r="474" spans="1:11">
      <c r="A474" t="str">
        <f>_raw_predictions_!A474</f>
        <v>Isaiah Roby</v>
      </c>
      <c r="B474">
        <f>(_raw_predictions_!B474*(1-_raw_predictions_!$M474*'Score Dashboard'!$B$2) + 'Score Dashboard'!$B$2*_raw_predictions_!$M474*_coefficients_!B$12- _coefficients_!B$2)/INDEX(_coefficients_!B$7:B$9,MATCH('Score Dashboard'!$B$1,_coefficients_!$A$7:$A$9,0))</f>
        <v>-0.89084985440861975</v>
      </c>
      <c r="C474">
        <f>(_raw_predictions_!C474*(1-_raw_predictions_!$M474*'Score Dashboard'!$B$2) + 'Score Dashboard'!$B$2*_raw_predictions_!$M474*_coefficients_!C$12- _coefficients_!C$2)/INDEX(_coefficients_!C$7:C$9,MATCH('Score Dashboard'!$B$1,_coefficients_!$A$7:$A$9,0))</f>
        <v>-0.68420906471407705</v>
      </c>
      <c r="D474">
        <f>(_raw_predictions_!D474*(1-_raw_predictions_!$M474*'Score Dashboard'!$B$2) + 'Score Dashboard'!$B$2*_raw_predictions_!$M474*_coefficients_!D$12- _coefficients_!D$2)/INDEX(_coefficients_!D$7:D$9,MATCH('Score Dashboard'!$B$1,_coefficients_!$A$7:$A$9,0))</f>
        <v>-0.76537600845723475</v>
      </c>
      <c r="E474">
        <f>(_raw_predictions_!E474*(1-_raw_predictions_!$M474*'Score Dashboard'!$B$2) + 'Score Dashboard'!$B$2*_raw_predictions_!$M474*_coefficients_!E$12- _coefficients_!E$2)/INDEX(_coefficients_!E$7:E$9,MATCH('Score Dashboard'!$B$1,_coefficients_!$A$7:$A$9,0))</f>
        <v>-0.51907065712050982</v>
      </c>
      <c r="F474">
        <f>(_raw_predictions_!F474*(1-_raw_predictions_!$M474*'Score Dashboard'!$B$2) + 'Score Dashboard'!$B$2*_raw_predictions_!$M474*_coefficients_!F$12- _coefficients_!F$2)/INDEX(_coefficients_!F$7:F$9,MATCH('Score Dashboard'!$B$1,_coefficients_!$A$7:$A$9,0))</f>
        <v>-0.47539193649409983</v>
      </c>
      <c r="G474">
        <f>(_raw_predictions_!G474*(1-_raw_predictions_!$M474*'Score Dashboard'!$B$2) + 'Score Dashboard'!$B$2*_raw_predictions_!$M474*_coefficients_!G$12- _coefficients_!G$2)/INDEX(_coefficients_!G$7:G$9,MATCH('Score Dashboard'!$B$1,_coefficients_!$A$7:$A$9,0))</f>
        <v>-0.63278301865233066</v>
      </c>
      <c r="H474">
        <f>(_coefficients_!H$2 - _raw_predictions_!H474*(1-_raw_predictions_!$M474*'Score Dashboard'!$B$2) - _raw_predictions_!$M474*'Score Dashboard'!$B$2*_coefficients_!H$12)/INDEX(_coefficients_!H$7:H$9,MATCH('Score Dashboard'!$B$1,_coefficients_!$A$7:$A$9,0))</f>
        <v>0.72160874139204279</v>
      </c>
      <c r="I474">
        <f>(1-_raw_predictions_!$M474*'Score Dashboard'!$B$2) * _raw_predictions_!I474/_coefficients_!L$2 * (_raw_predictions_!J474-_coefficients_!I$2)/INDEX(_coefficients_!I$7:I$9,MATCH('Score Dashboard'!$B$1,_coefficients_!$A$7:$A$9,0))</f>
        <v>-0.1046031958793483</v>
      </c>
      <c r="J474">
        <f>(1-_raw_predictions_!$M474*'Score Dashboard'!$B$2) * _raw_predictions_!K474/_coefficients_!M$2 * (_raw_predictions_!L474-_coefficients_!J$2)/INDEX(_coefficients_!J$7:J$9,MATCH('Score Dashboard'!$B$1,_coefficients_!$A$7:$A$9,0))</f>
        <v>-7.2258820103361251E-2</v>
      </c>
      <c r="K474">
        <f t="shared" si="7"/>
        <v>-3.4229338144375387</v>
      </c>
    </row>
  </sheetData>
  <sortState xmlns:xlrd2="http://schemas.microsoft.com/office/spreadsheetml/2017/richdata2" ref="A2:K474">
    <sortCondition descending="1" ref="K2:K47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3F02-F61B-4623-A90F-CB0C55B915E8}">
  <dimension ref="A1:R509"/>
  <sheetViews>
    <sheetView workbookViewId="0">
      <selection activeCell="F9" sqref="F9"/>
    </sheetView>
  </sheetViews>
  <sheetFormatPr defaultRowHeight="14.5"/>
  <sheetData>
    <row r="1" spans="1:18">
      <c r="A1" t="s">
        <v>535</v>
      </c>
      <c r="B1" t="s">
        <v>562</v>
      </c>
      <c r="C1" t="s">
        <v>609</v>
      </c>
      <c r="D1" t="s">
        <v>610</v>
      </c>
      <c r="E1" t="s">
        <v>611</v>
      </c>
      <c r="F1" t="s">
        <v>612</v>
      </c>
      <c r="G1" t="s">
        <v>613</v>
      </c>
      <c r="H1" t="s">
        <v>614</v>
      </c>
      <c r="I1" t="s">
        <v>615</v>
      </c>
      <c r="J1" t="s">
        <v>616</v>
      </c>
      <c r="K1" t="s">
        <v>617</v>
      </c>
      <c r="L1" t="s">
        <v>618</v>
      </c>
      <c r="M1" t="s">
        <v>619</v>
      </c>
      <c r="N1" t="s">
        <v>620</v>
      </c>
      <c r="O1" t="s">
        <v>621</v>
      </c>
      <c r="P1" t="s">
        <v>622</v>
      </c>
      <c r="Q1" t="s">
        <v>623</v>
      </c>
      <c r="R1" t="s">
        <v>624</v>
      </c>
    </row>
    <row r="2" spans="1:18">
      <c r="A2" t="s">
        <v>50</v>
      </c>
      <c r="B2" t="s">
        <v>625</v>
      </c>
      <c r="C2" t="s">
        <v>626</v>
      </c>
      <c r="D2">
        <v>40.4</v>
      </c>
      <c r="E2">
        <v>93.2</v>
      </c>
      <c r="F2">
        <v>29.6</v>
      </c>
      <c r="G2">
        <v>9.8000000000000007</v>
      </c>
      <c r="H2">
        <v>11</v>
      </c>
      <c r="I2">
        <v>3</v>
      </c>
      <c r="J2">
        <v>0.9</v>
      </c>
      <c r="K2">
        <v>1.3</v>
      </c>
      <c r="L2">
        <v>3.8</v>
      </c>
      <c r="M2">
        <v>19.600000000000001</v>
      </c>
      <c r="N2">
        <v>7</v>
      </c>
      <c r="O2">
        <v>3.2</v>
      </c>
      <c r="P2">
        <v>4.8</v>
      </c>
      <c r="Q2">
        <v>3.3</v>
      </c>
      <c r="R2" s="53">
        <v>45117</v>
      </c>
    </row>
    <row r="3" spans="1:18">
      <c r="A3" t="s">
        <v>408</v>
      </c>
      <c r="B3" t="s">
        <v>627</v>
      </c>
      <c r="C3" t="s">
        <v>626</v>
      </c>
      <c r="D3">
        <v>38.1</v>
      </c>
      <c r="E3">
        <v>93.7</v>
      </c>
      <c r="F3">
        <v>26.1</v>
      </c>
      <c r="G3">
        <v>4.5999999999999996</v>
      </c>
      <c r="H3">
        <v>7.7</v>
      </c>
      <c r="I3">
        <v>1.3</v>
      </c>
      <c r="J3">
        <v>0.7</v>
      </c>
      <c r="K3">
        <v>1</v>
      </c>
      <c r="L3">
        <v>2.7</v>
      </c>
      <c r="M3">
        <v>18.399999999999999</v>
      </c>
      <c r="N3">
        <v>7</v>
      </c>
      <c r="O3">
        <v>6.8</v>
      </c>
      <c r="P3">
        <v>4.7</v>
      </c>
      <c r="Q3">
        <v>2.4</v>
      </c>
      <c r="R3" s="53">
        <v>45117</v>
      </c>
    </row>
    <row r="4" spans="1:18">
      <c r="A4" t="s">
        <v>414</v>
      </c>
      <c r="B4" t="s">
        <v>628</v>
      </c>
      <c r="C4" t="s">
        <v>626</v>
      </c>
      <c r="D4">
        <v>40</v>
      </c>
      <c r="E4">
        <v>91.6</v>
      </c>
      <c r="F4">
        <v>26.1</v>
      </c>
      <c r="G4">
        <v>5.9</v>
      </c>
      <c r="H4">
        <v>4.3</v>
      </c>
      <c r="I4">
        <v>2.1</v>
      </c>
      <c r="J4">
        <v>0.5</v>
      </c>
      <c r="K4">
        <v>1.9</v>
      </c>
      <c r="L4">
        <v>2</v>
      </c>
      <c r="M4">
        <v>19.3</v>
      </c>
      <c r="N4">
        <v>9.5</v>
      </c>
      <c r="O4">
        <v>2.8</v>
      </c>
      <c r="P4">
        <v>5.3</v>
      </c>
      <c r="Q4">
        <v>1.9</v>
      </c>
      <c r="R4" s="53">
        <v>45117</v>
      </c>
    </row>
    <row r="5" spans="1:18">
      <c r="A5" t="s">
        <v>381</v>
      </c>
      <c r="B5" t="s">
        <v>625</v>
      </c>
      <c r="C5" t="s">
        <v>626</v>
      </c>
      <c r="D5">
        <v>40.700000000000003</v>
      </c>
      <c r="E5">
        <v>92.6</v>
      </c>
      <c r="F5">
        <v>24.8</v>
      </c>
      <c r="G5">
        <v>7</v>
      </c>
      <c r="H5">
        <v>4.3</v>
      </c>
      <c r="I5">
        <v>0.8</v>
      </c>
      <c r="J5">
        <v>0.3</v>
      </c>
      <c r="K5">
        <v>1.3</v>
      </c>
      <c r="L5">
        <v>2.6</v>
      </c>
      <c r="M5">
        <v>19.899999999999999</v>
      </c>
      <c r="N5">
        <v>4.5</v>
      </c>
      <c r="O5">
        <v>7.5</v>
      </c>
      <c r="P5">
        <v>3</v>
      </c>
      <c r="Q5">
        <v>2.2999999999999998</v>
      </c>
      <c r="R5" s="53">
        <v>45117</v>
      </c>
    </row>
    <row r="6" spans="1:18">
      <c r="A6" t="s">
        <v>249</v>
      </c>
      <c r="B6" t="s">
        <v>627</v>
      </c>
      <c r="C6" t="s">
        <v>626</v>
      </c>
      <c r="D6">
        <v>29.2</v>
      </c>
      <c r="E6">
        <v>93.9</v>
      </c>
      <c r="F6">
        <v>22.6</v>
      </c>
      <c r="G6">
        <v>5.4</v>
      </c>
      <c r="H6">
        <v>3.3</v>
      </c>
      <c r="I6">
        <v>0.6</v>
      </c>
      <c r="J6">
        <v>0.3</v>
      </c>
      <c r="K6">
        <v>0.7</v>
      </c>
      <c r="L6">
        <v>2.6</v>
      </c>
      <c r="M6">
        <v>15.8</v>
      </c>
      <c r="N6">
        <v>8</v>
      </c>
      <c r="O6">
        <v>8.4</v>
      </c>
      <c r="P6">
        <v>3.7</v>
      </c>
      <c r="Q6">
        <v>1.8</v>
      </c>
      <c r="R6" s="53">
        <v>45117</v>
      </c>
    </row>
    <row r="7" spans="1:18">
      <c r="A7" t="s">
        <v>369</v>
      </c>
      <c r="B7" t="s">
        <v>627</v>
      </c>
      <c r="C7" t="s">
        <v>626</v>
      </c>
      <c r="D7">
        <v>35.6</v>
      </c>
      <c r="E7">
        <v>94.1</v>
      </c>
      <c r="F7">
        <v>21.3</v>
      </c>
      <c r="G7">
        <v>3.2</v>
      </c>
      <c r="H7">
        <v>4.5999999999999996</v>
      </c>
      <c r="I7">
        <v>1.2</v>
      </c>
      <c r="J7">
        <v>0.4</v>
      </c>
      <c r="K7">
        <v>1.1000000000000001</v>
      </c>
      <c r="L7">
        <v>2.6</v>
      </c>
      <c r="M7">
        <v>17.3</v>
      </c>
      <c r="N7">
        <v>4</v>
      </c>
      <c r="O7">
        <v>5.7</v>
      </c>
      <c r="P7">
        <v>4.5999999999999996</v>
      </c>
      <c r="Q7">
        <v>2.8</v>
      </c>
      <c r="R7" s="53">
        <v>45117</v>
      </c>
    </row>
    <row r="8" spans="1:18">
      <c r="A8" t="s">
        <v>335</v>
      </c>
      <c r="B8" t="s">
        <v>627</v>
      </c>
      <c r="C8" t="s">
        <v>626</v>
      </c>
      <c r="D8">
        <v>29.9</v>
      </c>
      <c r="E8">
        <v>92.8</v>
      </c>
      <c r="F8">
        <v>20</v>
      </c>
      <c r="G8">
        <v>3.4</v>
      </c>
      <c r="H8">
        <v>3.1</v>
      </c>
      <c r="I8">
        <v>0.6</v>
      </c>
      <c r="J8">
        <v>0.3</v>
      </c>
      <c r="K8">
        <v>1.1000000000000001</v>
      </c>
      <c r="L8">
        <v>2.1</v>
      </c>
      <c r="M8">
        <v>15.7</v>
      </c>
      <c r="N8">
        <v>4.0999999999999996</v>
      </c>
      <c r="O8">
        <v>6.9</v>
      </c>
      <c r="P8">
        <v>3.1</v>
      </c>
      <c r="Q8">
        <v>2.2999999999999998</v>
      </c>
      <c r="R8" s="53">
        <v>45117</v>
      </c>
    </row>
    <row r="9" spans="1:18">
      <c r="A9" t="s">
        <v>224</v>
      </c>
      <c r="B9" t="s">
        <v>627</v>
      </c>
      <c r="C9" t="s">
        <v>626</v>
      </c>
      <c r="D9">
        <v>28.1</v>
      </c>
      <c r="E9">
        <v>95.5</v>
      </c>
      <c r="F9">
        <v>19.899999999999999</v>
      </c>
      <c r="G9">
        <v>3.4</v>
      </c>
      <c r="H9">
        <v>3.1</v>
      </c>
      <c r="I9">
        <v>0.7</v>
      </c>
      <c r="J9">
        <v>0.6</v>
      </c>
      <c r="K9">
        <v>1.1000000000000001</v>
      </c>
      <c r="L9">
        <v>2</v>
      </c>
      <c r="M9">
        <v>14.6</v>
      </c>
      <c r="N9">
        <v>7.7</v>
      </c>
      <c r="O9">
        <v>1.9</v>
      </c>
      <c r="P9">
        <v>4.5999999999999996</v>
      </c>
      <c r="Q9">
        <v>2.4</v>
      </c>
      <c r="R9" s="53">
        <v>45117</v>
      </c>
    </row>
    <row r="10" spans="1:18">
      <c r="A10" t="s">
        <v>319</v>
      </c>
      <c r="B10" t="s">
        <v>628</v>
      </c>
      <c r="C10" t="s">
        <v>626</v>
      </c>
      <c r="D10">
        <v>39</v>
      </c>
      <c r="E10">
        <v>91.4</v>
      </c>
      <c r="F10">
        <v>19.899999999999999</v>
      </c>
      <c r="G10">
        <v>4</v>
      </c>
      <c r="H10">
        <v>7.6</v>
      </c>
      <c r="I10">
        <v>2.7</v>
      </c>
      <c r="J10">
        <v>0.9</v>
      </c>
      <c r="K10">
        <v>1.2</v>
      </c>
      <c r="L10">
        <v>2.6</v>
      </c>
      <c r="M10">
        <v>15.6</v>
      </c>
      <c r="N10">
        <v>5.8</v>
      </c>
      <c r="O10">
        <v>0.4</v>
      </c>
      <c r="P10">
        <v>4.9000000000000004</v>
      </c>
      <c r="Q10">
        <v>3.3</v>
      </c>
      <c r="R10" s="53">
        <v>45117</v>
      </c>
    </row>
    <row r="11" spans="1:18">
      <c r="A11" t="s">
        <v>103</v>
      </c>
      <c r="B11" t="s">
        <v>627</v>
      </c>
      <c r="C11" t="s">
        <v>626</v>
      </c>
      <c r="D11">
        <v>27.6</v>
      </c>
      <c r="E11">
        <v>93.5</v>
      </c>
      <c r="F11">
        <v>19.399999999999999</v>
      </c>
      <c r="G11">
        <v>4.8</v>
      </c>
      <c r="H11">
        <v>6</v>
      </c>
      <c r="I11">
        <v>0.6</v>
      </c>
      <c r="J11">
        <v>0.4</v>
      </c>
      <c r="K11">
        <v>0.9</v>
      </c>
      <c r="L11">
        <v>2.7</v>
      </c>
      <c r="M11">
        <v>15.8</v>
      </c>
      <c r="N11">
        <v>7.7</v>
      </c>
      <c r="O11">
        <v>6.7</v>
      </c>
      <c r="P11">
        <v>2.6</v>
      </c>
      <c r="Q11">
        <v>2.1</v>
      </c>
      <c r="R11" s="53">
        <v>45117</v>
      </c>
    </row>
    <row r="12" spans="1:18">
      <c r="A12" t="s">
        <v>425</v>
      </c>
      <c r="B12" t="s">
        <v>627</v>
      </c>
      <c r="C12" t="s">
        <v>626</v>
      </c>
      <c r="D12">
        <v>24.3</v>
      </c>
      <c r="E12">
        <v>96.8</v>
      </c>
      <c r="F12">
        <v>19.2</v>
      </c>
      <c r="G12">
        <v>3.7</v>
      </c>
      <c r="H12">
        <v>7.2</v>
      </c>
      <c r="I12">
        <v>1.8</v>
      </c>
      <c r="J12">
        <v>0.6</v>
      </c>
      <c r="K12">
        <v>0.6</v>
      </c>
      <c r="L12">
        <v>2.7</v>
      </c>
      <c r="M12">
        <v>13.5</v>
      </c>
      <c r="N12">
        <v>6.8</v>
      </c>
      <c r="O12">
        <v>1.4</v>
      </c>
      <c r="P12">
        <v>5.5</v>
      </c>
      <c r="Q12">
        <v>2.5</v>
      </c>
      <c r="R12" s="53">
        <v>45117</v>
      </c>
    </row>
    <row r="13" spans="1:18">
      <c r="A13" t="s">
        <v>109</v>
      </c>
      <c r="B13" t="s">
        <v>627</v>
      </c>
      <c r="C13" t="s">
        <v>626</v>
      </c>
      <c r="D13">
        <v>29.9</v>
      </c>
      <c r="E13">
        <v>94.2</v>
      </c>
      <c r="F13">
        <v>18.5</v>
      </c>
      <c r="G13">
        <v>4.7</v>
      </c>
      <c r="H13">
        <v>5.8</v>
      </c>
      <c r="I13">
        <v>1</v>
      </c>
      <c r="J13">
        <v>0.6</v>
      </c>
      <c r="K13">
        <v>0.8</v>
      </c>
      <c r="L13">
        <v>2.4</v>
      </c>
      <c r="M13">
        <v>14.3</v>
      </c>
      <c r="N13">
        <v>4.2</v>
      </c>
      <c r="O13">
        <v>5.2</v>
      </c>
      <c r="P13">
        <v>4.5999999999999996</v>
      </c>
      <c r="Q13">
        <v>1.7</v>
      </c>
      <c r="R13" s="53">
        <v>45117</v>
      </c>
    </row>
    <row r="14" spans="1:18">
      <c r="A14" t="s">
        <v>167</v>
      </c>
      <c r="B14" t="s">
        <v>627</v>
      </c>
      <c r="C14" t="s">
        <v>626</v>
      </c>
      <c r="D14">
        <v>29.2</v>
      </c>
      <c r="E14">
        <v>93.1</v>
      </c>
      <c r="F14">
        <v>17.899999999999999</v>
      </c>
      <c r="G14">
        <v>3</v>
      </c>
      <c r="H14">
        <v>2.9</v>
      </c>
      <c r="I14">
        <v>0.4</v>
      </c>
      <c r="J14">
        <v>0.2</v>
      </c>
      <c r="K14">
        <v>0.6</v>
      </c>
      <c r="L14">
        <v>2.1</v>
      </c>
      <c r="M14">
        <v>14.3</v>
      </c>
      <c r="N14">
        <v>4.7</v>
      </c>
      <c r="O14">
        <v>5.2</v>
      </c>
      <c r="P14">
        <v>4</v>
      </c>
      <c r="Q14">
        <v>1.8</v>
      </c>
      <c r="R14" s="53">
        <v>45117</v>
      </c>
    </row>
    <row r="15" spans="1:18">
      <c r="A15" t="s">
        <v>220</v>
      </c>
      <c r="B15" t="s">
        <v>627</v>
      </c>
      <c r="C15" t="s">
        <v>626</v>
      </c>
      <c r="D15">
        <v>25.4</v>
      </c>
      <c r="E15">
        <v>95.3</v>
      </c>
      <c r="F15">
        <v>17.8</v>
      </c>
      <c r="G15">
        <v>3.7</v>
      </c>
      <c r="H15">
        <v>3.2</v>
      </c>
      <c r="I15">
        <v>0.5</v>
      </c>
      <c r="J15">
        <v>0.3</v>
      </c>
      <c r="K15">
        <v>0.7</v>
      </c>
      <c r="L15">
        <v>2.2000000000000002</v>
      </c>
      <c r="M15">
        <v>14.3</v>
      </c>
      <c r="N15">
        <v>3.4</v>
      </c>
      <c r="O15">
        <v>7.8</v>
      </c>
      <c r="P15">
        <v>1.8</v>
      </c>
      <c r="Q15">
        <v>1.7</v>
      </c>
      <c r="R15" s="53">
        <v>45117</v>
      </c>
    </row>
    <row r="16" spans="1:18">
      <c r="A16" t="s">
        <v>411</v>
      </c>
      <c r="B16" t="s">
        <v>627</v>
      </c>
      <c r="C16" t="s">
        <v>626</v>
      </c>
      <c r="D16">
        <v>24.9</v>
      </c>
      <c r="E16">
        <v>92.6</v>
      </c>
      <c r="F16">
        <v>17.7</v>
      </c>
      <c r="G16">
        <v>2.2000000000000002</v>
      </c>
      <c r="H16">
        <v>6.1</v>
      </c>
      <c r="I16">
        <v>1.3</v>
      </c>
      <c r="J16">
        <v>1.3</v>
      </c>
      <c r="K16">
        <v>0.7</v>
      </c>
      <c r="L16">
        <v>2.1</v>
      </c>
      <c r="M16">
        <v>12.7</v>
      </c>
      <c r="N16">
        <v>6.4</v>
      </c>
      <c r="O16">
        <v>2.1</v>
      </c>
      <c r="P16">
        <v>3.4</v>
      </c>
      <c r="Q16">
        <v>2.4</v>
      </c>
      <c r="R16" s="53">
        <v>45117</v>
      </c>
    </row>
    <row r="17" spans="1:18">
      <c r="A17" t="s">
        <v>355</v>
      </c>
      <c r="B17" t="s">
        <v>627</v>
      </c>
      <c r="C17" t="s">
        <v>626</v>
      </c>
      <c r="D17">
        <v>27.2</v>
      </c>
      <c r="E17">
        <v>93.2</v>
      </c>
      <c r="F17">
        <v>17.5</v>
      </c>
      <c r="G17">
        <v>4.2</v>
      </c>
      <c r="H17">
        <v>3.8</v>
      </c>
      <c r="I17">
        <v>0.6</v>
      </c>
      <c r="J17">
        <v>0.3</v>
      </c>
      <c r="K17">
        <v>0.5</v>
      </c>
      <c r="L17">
        <v>2.6</v>
      </c>
      <c r="M17">
        <v>13.9</v>
      </c>
      <c r="N17">
        <v>4.9000000000000004</v>
      </c>
      <c r="O17">
        <v>2.4</v>
      </c>
      <c r="P17">
        <v>2.5</v>
      </c>
      <c r="Q17">
        <v>2.2000000000000002</v>
      </c>
      <c r="R17" s="53">
        <v>45117</v>
      </c>
    </row>
    <row r="18" spans="1:18">
      <c r="A18" t="s">
        <v>280</v>
      </c>
      <c r="B18" t="s">
        <v>627</v>
      </c>
      <c r="C18" t="s">
        <v>626</v>
      </c>
      <c r="D18">
        <v>25.1</v>
      </c>
      <c r="E18">
        <v>95.2</v>
      </c>
      <c r="F18">
        <v>17.399999999999999</v>
      </c>
      <c r="G18">
        <v>3.6</v>
      </c>
      <c r="H18">
        <v>2.5</v>
      </c>
      <c r="I18">
        <v>0.6</v>
      </c>
      <c r="J18">
        <v>0.3</v>
      </c>
      <c r="K18">
        <v>0.7</v>
      </c>
      <c r="L18">
        <v>2</v>
      </c>
      <c r="M18">
        <v>12.3</v>
      </c>
      <c r="N18">
        <v>4.2</v>
      </c>
      <c r="O18">
        <v>3.9</v>
      </c>
      <c r="P18">
        <v>2</v>
      </c>
      <c r="Q18">
        <v>2.2999999999999998</v>
      </c>
      <c r="R18" s="53">
        <v>45117</v>
      </c>
    </row>
    <row r="19" spans="1:18">
      <c r="A19" t="s">
        <v>207</v>
      </c>
      <c r="B19" t="s">
        <v>627</v>
      </c>
      <c r="C19" t="s">
        <v>626</v>
      </c>
      <c r="D19">
        <v>30.7</v>
      </c>
      <c r="E19">
        <v>93.1</v>
      </c>
      <c r="F19">
        <v>17.399999999999999</v>
      </c>
      <c r="G19">
        <v>3.8</v>
      </c>
      <c r="H19">
        <v>4.9000000000000004</v>
      </c>
      <c r="I19">
        <v>1.3</v>
      </c>
      <c r="J19">
        <v>0.4</v>
      </c>
      <c r="K19">
        <v>0.8</v>
      </c>
      <c r="L19">
        <v>1.8</v>
      </c>
      <c r="M19">
        <v>14.3</v>
      </c>
      <c r="N19">
        <v>4.9000000000000004</v>
      </c>
      <c r="O19">
        <v>3.2</v>
      </c>
      <c r="P19">
        <v>3</v>
      </c>
      <c r="Q19">
        <v>2.9</v>
      </c>
      <c r="R19" s="53">
        <v>45117</v>
      </c>
    </row>
    <row r="20" spans="1:18">
      <c r="A20" t="s">
        <v>311</v>
      </c>
      <c r="B20" t="s">
        <v>627</v>
      </c>
      <c r="C20" t="s">
        <v>626</v>
      </c>
      <c r="D20">
        <v>27.3</v>
      </c>
      <c r="E20">
        <v>94.1</v>
      </c>
      <c r="F20">
        <v>17.100000000000001</v>
      </c>
      <c r="G20">
        <v>3</v>
      </c>
      <c r="H20">
        <v>3.9</v>
      </c>
      <c r="I20">
        <v>0.5</v>
      </c>
      <c r="J20">
        <v>0.8</v>
      </c>
      <c r="K20">
        <v>1</v>
      </c>
      <c r="L20">
        <v>2.1</v>
      </c>
      <c r="M20">
        <v>14.3</v>
      </c>
      <c r="N20">
        <v>3.8</v>
      </c>
      <c r="O20">
        <v>5.6</v>
      </c>
      <c r="P20">
        <v>3.8</v>
      </c>
      <c r="Q20">
        <v>1.9</v>
      </c>
      <c r="R20" s="53">
        <v>45117</v>
      </c>
    </row>
    <row r="21" spans="1:18">
      <c r="A21" t="s">
        <v>145</v>
      </c>
      <c r="B21" t="s">
        <v>627</v>
      </c>
      <c r="C21" t="s">
        <v>626</v>
      </c>
      <c r="D21">
        <v>25.3</v>
      </c>
      <c r="E21">
        <v>95.6</v>
      </c>
      <c r="F21">
        <v>17.100000000000001</v>
      </c>
      <c r="G21">
        <v>5.9</v>
      </c>
      <c r="H21">
        <v>1.8</v>
      </c>
      <c r="I21">
        <v>0.5</v>
      </c>
      <c r="J21">
        <v>0.2</v>
      </c>
      <c r="K21">
        <v>0.7</v>
      </c>
      <c r="L21">
        <v>2.8</v>
      </c>
      <c r="M21">
        <v>13.2</v>
      </c>
      <c r="N21">
        <v>5.5</v>
      </c>
      <c r="O21">
        <v>4.8</v>
      </c>
      <c r="P21">
        <v>2.2000000000000002</v>
      </c>
      <c r="Q21">
        <v>1.4</v>
      </c>
      <c r="R21" s="53">
        <v>45117</v>
      </c>
    </row>
    <row r="22" spans="1:18">
      <c r="A22" t="s">
        <v>85</v>
      </c>
      <c r="B22" t="s">
        <v>627</v>
      </c>
      <c r="C22" t="s">
        <v>626</v>
      </c>
      <c r="D22">
        <v>26.9</v>
      </c>
      <c r="E22">
        <v>93.4</v>
      </c>
      <c r="F22">
        <v>16.899999999999999</v>
      </c>
      <c r="G22">
        <v>2.6</v>
      </c>
      <c r="H22">
        <v>4.2</v>
      </c>
      <c r="I22">
        <v>0.8</v>
      </c>
      <c r="J22">
        <v>0.4</v>
      </c>
      <c r="K22">
        <v>1.1000000000000001</v>
      </c>
      <c r="L22">
        <v>1.4</v>
      </c>
      <c r="M22">
        <v>12.9</v>
      </c>
      <c r="N22">
        <v>4</v>
      </c>
      <c r="O22">
        <v>4.3</v>
      </c>
      <c r="P22">
        <v>1.6</v>
      </c>
      <c r="Q22">
        <v>1.7</v>
      </c>
      <c r="R22" s="53">
        <v>45117</v>
      </c>
    </row>
    <row r="23" spans="1:18">
      <c r="A23" t="s">
        <v>110</v>
      </c>
      <c r="B23" t="s">
        <v>627</v>
      </c>
      <c r="C23" t="s">
        <v>626</v>
      </c>
      <c r="D23">
        <v>25.5</v>
      </c>
      <c r="E23">
        <v>94.2</v>
      </c>
      <c r="F23">
        <v>16.8</v>
      </c>
      <c r="G23">
        <v>1.4</v>
      </c>
      <c r="H23">
        <v>4.5999999999999996</v>
      </c>
      <c r="I23">
        <v>1.3</v>
      </c>
      <c r="J23">
        <v>0.4</v>
      </c>
      <c r="K23">
        <v>0.5</v>
      </c>
      <c r="L23">
        <v>1.3</v>
      </c>
      <c r="M23">
        <v>13.5</v>
      </c>
      <c r="N23">
        <v>4.3</v>
      </c>
      <c r="O23">
        <v>6</v>
      </c>
      <c r="P23">
        <v>3</v>
      </c>
      <c r="Q23">
        <v>1.9</v>
      </c>
      <c r="R23" s="53">
        <v>45117</v>
      </c>
    </row>
    <row r="24" spans="1:18">
      <c r="A24" t="s">
        <v>115</v>
      </c>
      <c r="B24" t="s">
        <v>627</v>
      </c>
      <c r="C24" t="s">
        <v>626</v>
      </c>
      <c r="D24">
        <v>26.6</v>
      </c>
      <c r="E24">
        <v>93.5</v>
      </c>
      <c r="F24">
        <v>16.100000000000001</v>
      </c>
      <c r="G24">
        <v>3.5</v>
      </c>
      <c r="H24">
        <v>2.8</v>
      </c>
      <c r="I24">
        <v>0.6</v>
      </c>
      <c r="J24">
        <v>0.4</v>
      </c>
      <c r="K24">
        <v>0.8</v>
      </c>
      <c r="L24">
        <v>1.5</v>
      </c>
      <c r="M24">
        <v>12.6</v>
      </c>
      <c r="N24">
        <v>3.2</v>
      </c>
      <c r="O24">
        <v>5.2</v>
      </c>
      <c r="P24">
        <v>2.2999999999999998</v>
      </c>
      <c r="Q24">
        <v>2.2000000000000002</v>
      </c>
      <c r="R24" s="53">
        <v>45117</v>
      </c>
    </row>
    <row r="25" spans="1:18">
      <c r="A25" t="s">
        <v>119</v>
      </c>
      <c r="B25" t="s">
        <v>627</v>
      </c>
      <c r="C25" t="s">
        <v>626</v>
      </c>
      <c r="D25">
        <v>25.4</v>
      </c>
      <c r="E25">
        <v>93.5</v>
      </c>
      <c r="F25">
        <v>16</v>
      </c>
      <c r="G25">
        <v>2</v>
      </c>
      <c r="H25">
        <v>5</v>
      </c>
      <c r="I25">
        <v>1.2</v>
      </c>
      <c r="J25">
        <v>1.1000000000000001</v>
      </c>
      <c r="K25">
        <v>0.6</v>
      </c>
      <c r="L25">
        <v>1.4</v>
      </c>
      <c r="M25">
        <v>12.1</v>
      </c>
      <c r="N25">
        <v>4.3</v>
      </c>
      <c r="O25">
        <v>4.4000000000000004</v>
      </c>
      <c r="P25">
        <v>1.7</v>
      </c>
      <c r="Q25">
        <v>2.7</v>
      </c>
      <c r="R25" s="53">
        <v>45117</v>
      </c>
    </row>
    <row r="26" spans="1:18">
      <c r="A26" t="s">
        <v>105</v>
      </c>
      <c r="B26" t="s">
        <v>627</v>
      </c>
      <c r="C26" t="s">
        <v>626</v>
      </c>
      <c r="D26">
        <v>23.7</v>
      </c>
      <c r="E26">
        <v>94.5</v>
      </c>
      <c r="F26">
        <v>15.5</v>
      </c>
      <c r="G26">
        <v>2.8</v>
      </c>
      <c r="H26">
        <v>4.2</v>
      </c>
      <c r="I26">
        <v>0.4</v>
      </c>
      <c r="J26">
        <v>0.8</v>
      </c>
      <c r="K26">
        <v>0.5</v>
      </c>
      <c r="L26">
        <v>1.9</v>
      </c>
      <c r="M26">
        <v>11.3</v>
      </c>
      <c r="N26">
        <v>4.4000000000000004</v>
      </c>
      <c r="O26">
        <v>2.9</v>
      </c>
      <c r="P26">
        <v>1</v>
      </c>
      <c r="Q26">
        <v>1.5</v>
      </c>
      <c r="R26" s="53">
        <v>45117</v>
      </c>
    </row>
    <row r="27" spans="1:18">
      <c r="A27" t="s">
        <v>462</v>
      </c>
      <c r="B27" t="s">
        <v>627</v>
      </c>
      <c r="C27" t="s">
        <v>626</v>
      </c>
      <c r="D27">
        <v>24.9</v>
      </c>
      <c r="E27">
        <v>95.6</v>
      </c>
      <c r="F27">
        <v>15.4</v>
      </c>
      <c r="G27">
        <v>4.9000000000000004</v>
      </c>
      <c r="H27">
        <v>3.5</v>
      </c>
      <c r="I27">
        <v>0.7</v>
      </c>
      <c r="J27">
        <v>0.2</v>
      </c>
      <c r="K27">
        <v>0.8</v>
      </c>
      <c r="L27">
        <v>2.2000000000000002</v>
      </c>
      <c r="M27">
        <v>12.5</v>
      </c>
      <c r="N27">
        <v>4.9000000000000004</v>
      </c>
      <c r="O27">
        <v>3.7</v>
      </c>
      <c r="P27">
        <v>3.7</v>
      </c>
      <c r="Q27">
        <v>1.5</v>
      </c>
      <c r="R27" s="53">
        <v>45117</v>
      </c>
    </row>
    <row r="28" spans="1:18">
      <c r="A28" t="s">
        <v>201</v>
      </c>
      <c r="B28" t="s">
        <v>627</v>
      </c>
      <c r="C28" t="s">
        <v>626</v>
      </c>
      <c r="D28">
        <v>25.7</v>
      </c>
      <c r="E28">
        <v>93.7</v>
      </c>
      <c r="F28">
        <v>15.2</v>
      </c>
      <c r="G28">
        <v>3.3</v>
      </c>
      <c r="H28">
        <v>3.8</v>
      </c>
      <c r="I28">
        <v>0.6</v>
      </c>
      <c r="J28">
        <v>0.3</v>
      </c>
      <c r="K28">
        <v>1.1000000000000001</v>
      </c>
      <c r="L28">
        <v>2.1</v>
      </c>
      <c r="M28">
        <v>12</v>
      </c>
      <c r="N28">
        <v>3.7</v>
      </c>
      <c r="O28">
        <v>5.4</v>
      </c>
      <c r="P28">
        <v>2.2000000000000002</v>
      </c>
      <c r="Q28">
        <v>2.5</v>
      </c>
      <c r="R28" s="53">
        <v>45117</v>
      </c>
    </row>
    <row r="29" spans="1:18">
      <c r="A29" t="s">
        <v>292</v>
      </c>
      <c r="B29" t="s">
        <v>627</v>
      </c>
      <c r="C29" t="s">
        <v>626</v>
      </c>
      <c r="D29">
        <v>27.4</v>
      </c>
      <c r="E29">
        <v>93.2</v>
      </c>
      <c r="F29">
        <v>15.1</v>
      </c>
      <c r="G29">
        <v>3.5</v>
      </c>
      <c r="H29">
        <v>3</v>
      </c>
      <c r="I29">
        <v>0.4</v>
      </c>
      <c r="J29">
        <v>0.3</v>
      </c>
      <c r="K29">
        <v>0.7</v>
      </c>
      <c r="L29">
        <v>1.6</v>
      </c>
      <c r="M29">
        <v>12</v>
      </c>
      <c r="N29">
        <v>4.5</v>
      </c>
      <c r="O29">
        <v>2</v>
      </c>
      <c r="P29">
        <v>1.9</v>
      </c>
      <c r="Q29">
        <v>2</v>
      </c>
      <c r="R29" s="53">
        <v>45117</v>
      </c>
    </row>
    <row r="30" spans="1:18">
      <c r="A30" t="s">
        <v>55</v>
      </c>
      <c r="B30" t="s">
        <v>627</v>
      </c>
      <c r="C30" t="s">
        <v>626</v>
      </c>
      <c r="D30">
        <v>25.4</v>
      </c>
      <c r="E30">
        <v>92.7</v>
      </c>
      <c r="F30">
        <v>15.1</v>
      </c>
      <c r="G30">
        <v>2</v>
      </c>
      <c r="H30">
        <v>2.6</v>
      </c>
      <c r="I30">
        <v>0.5</v>
      </c>
      <c r="J30">
        <v>0.4</v>
      </c>
      <c r="K30">
        <v>0.7</v>
      </c>
      <c r="L30">
        <v>1.3</v>
      </c>
      <c r="M30">
        <v>13</v>
      </c>
      <c r="N30">
        <v>3.5</v>
      </c>
      <c r="O30">
        <v>4.8</v>
      </c>
      <c r="P30">
        <v>1.9</v>
      </c>
      <c r="Q30">
        <v>1.5</v>
      </c>
      <c r="R30" s="53">
        <v>45117</v>
      </c>
    </row>
    <row r="31" spans="1:18">
      <c r="A31" t="s">
        <v>357</v>
      </c>
      <c r="B31" t="s">
        <v>627</v>
      </c>
      <c r="C31" t="s">
        <v>626</v>
      </c>
      <c r="D31">
        <v>24.4</v>
      </c>
      <c r="E31">
        <v>93.5</v>
      </c>
      <c r="F31">
        <v>14.7</v>
      </c>
      <c r="G31">
        <v>3.5</v>
      </c>
      <c r="H31">
        <v>2.4</v>
      </c>
      <c r="I31">
        <v>0.6</v>
      </c>
      <c r="J31">
        <v>0.4</v>
      </c>
      <c r="K31">
        <v>0.6</v>
      </c>
      <c r="L31">
        <v>2</v>
      </c>
      <c r="M31">
        <v>12.2</v>
      </c>
      <c r="N31">
        <v>3.3</v>
      </c>
      <c r="O31">
        <v>3.2</v>
      </c>
      <c r="P31">
        <v>2.6</v>
      </c>
      <c r="Q31">
        <v>2</v>
      </c>
      <c r="R31" s="53">
        <v>45117</v>
      </c>
    </row>
    <row r="32" spans="1:18">
      <c r="A32" t="s">
        <v>390</v>
      </c>
      <c r="B32" t="s">
        <v>627</v>
      </c>
      <c r="C32" t="s">
        <v>626</v>
      </c>
      <c r="D32">
        <v>21.9</v>
      </c>
      <c r="E32">
        <v>92.6</v>
      </c>
      <c r="F32">
        <v>14.6</v>
      </c>
      <c r="G32">
        <v>3.1</v>
      </c>
      <c r="H32">
        <v>2</v>
      </c>
      <c r="I32">
        <v>0.3</v>
      </c>
      <c r="J32">
        <v>0.1</v>
      </c>
      <c r="K32">
        <v>0.6</v>
      </c>
      <c r="L32">
        <v>1.1000000000000001</v>
      </c>
      <c r="M32">
        <v>11.1</v>
      </c>
      <c r="N32">
        <v>3.5</v>
      </c>
      <c r="O32">
        <v>3.9</v>
      </c>
      <c r="P32">
        <v>1.6</v>
      </c>
      <c r="Q32">
        <v>1.5</v>
      </c>
      <c r="R32" s="53">
        <v>45117</v>
      </c>
    </row>
    <row r="33" spans="1:18">
      <c r="A33" t="s">
        <v>312</v>
      </c>
      <c r="B33" t="s">
        <v>627</v>
      </c>
      <c r="C33" t="s">
        <v>626</v>
      </c>
      <c r="D33">
        <v>25.9</v>
      </c>
      <c r="E33">
        <v>94.3</v>
      </c>
      <c r="F33">
        <v>14.5</v>
      </c>
      <c r="G33">
        <v>1.7</v>
      </c>
      <c r="H33">
        <v>7.4</v>
      </c>
      <c r="I33">
        <v>2.2999999999999998</v>
      </c>
      <c r="J33">
        <v>1.6</v>
      </c>
      <c r="K33">
        <v>0.8</v>
      </c>
      <c r="L33">
        <v>1.4</v>
      </c>
      <c r="M33">
        <v>10.7</v>
      </c>
      <c r="N33">
        <v>4.7</v>
      </c>
      <c r="O33">
        <v>0.8</v>
      </c>
      <c r="P33">
        <v>4.2</v>
      </c>
      <c r="Q33">
        <v>2.2000000000000002</v>
      </c>
      <c r="R33" s="53">
        <v>45117</v>
      </c>
    </row>
    <row r="34" spans="1:18">
      <c r="A34" t="s">
        <v>296</v>
      </c>
      <c r="B34" t="s">
        <v>627</v>
      </c>
      <c r="C34" t="s">
        <v>626</v>
      </c>
      <c r="D34">
        <v>22.5</v>
      </c>
      <c r="E34">
        <v>95</v>
      </c>
      <c r="F34">
        <v>14.3</v>
      </c>
      <c r="G34">
        <v>3.5</v>
      </c>
      <c r="H34">
        <v>2.2000000000000002</v>
      </c>
      <c r="I34">
        <v>0.4</v>
      </c>
      <c r="J34">
        <v>0.2</v>
      </c>
      <c r="K34">
        <v>0.8</v>
      </c>
      <c r="L34">
        <v>1.7</v>
      </c>
      <c r="M34">
        <v>11.7</v>
      </c>
      <c r="N34">
        <v>3.4</v>
      </c>
      <c r="O34">
        <v>4.2</v>
      </c>
      <c r="P34">
        <v>1.8</v>
      </c>
      <c r="Q34">
        <v>1.8</v>
      </c>
      <c r="R34" s="53">
        <v>45117</v>
      </c>
    </row>
    <row r="35" spans="1:18">
      <c r="A35" t="s">
        <v>434</v>
      </c>
      <c r="B35" t="s">
        <v>627</v>
      </c>
      <c r="C35" t="s">
        <v>626</v>
      </c>
      <c r="D35">
        <v>27.4</v>
      </c>
      <c r="E35">
        <v>93.7</v>
      </c>
      <c r="F35">
        <v>13.7</v>
      </c>
      <c r="G35">
        <v>4.9000000000000004</v>
      </c>
      <c r="H35">
        <v>2.8</v>
      </c>
      <c r="I35">
        <v>0.3</v>
      </c>
      <c r="J35">
        <v>0.4</v>
      </c>
      <c r="K35">
        <v>1.2</v>
      </c>
      <c r="L35">
        <v>1.7</v>
      </c>
      <c r="M35">
        <v>11.3</v>
      </c>
      <c r="N35">
        <v>2.8</v>
      </c>
      <c r="O35">
        <v>6.6</v>
      </c>
      <c r="P35">
        <v>1.4</v>
      </c>
      <c r="Q35">
        <v>2.2000000000000002</v>
      </c>
      <c r="R35" s="53">
        <v>45117</v>
      </c>
    </row>
    <row r="36" spans="1:18">
      <c r="A36" t="s">
        <v>346</v>
      </c>
      <c r="B36" t="s">
        <v>627</v>
      </c>
      <c r="C36" t="s">
        <v>626</v>
      </c>
      <c r="D36">
        <v>26.9</v>
      </c>
      <c r="E36">
        <v>93.5</v>
      </c>
      <c r="F36">
        <v>13.5</v>
      </c>
      <c r="G36">
        <v>3.4</v>
      </c>
      <c r="H36">
        <v>2.5</v>
      </c>
      <c r="I36">
        <v>0.5</v>
      </c>
      <c r="J36">
        <v>0.3</v>
      </c>
      <c r="K36">
        <v>0.7</v>
      </c>
      <c r="L36">
        <v>1.5</v>
      </c>
      <c r="M36">
        <v>11.6</v>
      </c>
      <c r="N36">
        <v>2.2999999999999998</v>
      </c>
      <c r="O36">
        <v>5.0999999999999996</v>
      </c>
      <c r="P36">
        <v>1.5</v>
      </c>
      <c r="Q36">
        <v>1.8</v>
      </c>
      <c r="R36" s="53">
        <v>45117</v>
      </c>
    </row>
    <row r="37" spans="1:18">
      <c r="A37" t="s">
        <v>388</v>
      </c>
      <c r="B37" t="s">
        <v>627</v>
      </c>
      <c r="C37" t="s">
        <v>629</v>
      </c>
      <c r="D37">
        <v>24.6</v>
      </c>
      <c r="E37">
        <v>95.1</v>
      </c>
      <c r="F37">
        <v>13.5</v>
      </c>
      <c r="G37">
        <v>2.2999999999999998</v>
      </c>
      <c r="H37">
        <v>2</v>
      </c>
      <c r="I37">
        <v>0.4</v>
      </c>
      <c r="J37">
        <v>0.2</v>
      </c>
      <c r="K37">
        <v>0.5</v>
      </c>
      <c r="L37">
        <v>1.7</v>
      </c>
      <c r="M37">
        <v>11.3</v>
      </c>
      <c r="N37">
        <v>4.2</v>
      </c>
      <c r="O37">
        <v>4.7</v>
      </c>
      <c r="P37">
        <v>2.8</v>
      </c>
      <c r="Q37">
        <v>1.5</v>
      </c>
      <c r="R37" s="53">
        <v>45117</v>
      </c>
    </row>
    <row r="38" spans="1:18">
      <c r="A38" t="s">
        <v>329</v>
      </c>
      <c r="B38" t="s">
        <v>625</v>
      </c>
      <c r="C38" t="s">
        <v>626</v>
      </c>
      <c r="D38">
        <v>34.799999999999997</v>
      </c>
      <c r="E38">
        <v>93.2</v>
      </c>
      <c r="F38">
        <v>13.3</v>
      </c>
      <c r="G38">
        <v>2.8</v>
      </c>
      <c r="H38">
        <v>4</v>
      </c>
      <c r="I38">
        <v>2.7</v>
      </c>
      <c r="J38">
        <v>0.7</v>
      </c>
      <c r="K38">
        <v>0.7</v>
      </c>
      <c r="L38">
        <v>1.2</v>
      </c>
      <c r="M38">
        <v>9.6999999999999993</v>
      </c>
      <c r="N38">
        <v>3.8</v>
      </c>
      <c r="O38">
        <v>1.9</v>
      </c>
      <c r="P38">
        <v>5</v>
      </c>
      <c r="Q38">
        <v>2.4</v>
      </c>
      <c r="R38" s="53">
        <v>45117</v>
      </c>
    </row>
    <row r="39" spans="1:18">
      <c r="A39" t="s">
        <v>40</v>
      </c>
      <c r="B39" t="s">
        <v>625</v>
      </c>
      <c r="C39" t="s">
        <v>626</v>
      </c>
      <c r="D39">
        <v>29.3</v>
      </c>
      <c r="E39">
        <v>93.5</v>
      </c>
      <c r="F39">
        <v>13.3</v>
      </c>
      <c r="G39">
        <v>1.3</v>
      </c>
      <c r="H39">
        <v>5.0999999999999996</v>
      </c>
      <c r="I39">
        <v>1.1000000000000001</v>
      </c>
      <c r="J39">
        <v>0.5</v>
      </c>
      <c r="K39">
        <v>0.6</v>
      </c>
      <c r="L39">
        <v>0.8</v>
      </c>
      <c r="M39">
        <v>10.4</v>
      </c>
      <c r="N39">
        <v>1.4</v>
      </c>
      <c r="O39">
        <v>6.1</v>
      </c>
      <c r="P39">
        <v>1.9</v>
      </c>
      <c r="Q39">
        <v>2</v>
      </c>
      <c r="R39" s="53">
        <v>45117</v>
      </c>
    </row>
    <row r="40" spans="1:18">
      <c r="A40" t="s">
        <v>281</v>
      </c>
      <c r="B40" t="s">
        <v>627</v>
      </c>
      <c r="C40" t="s">
        <v>626</v>
      </c>
      <c r="D40">
        <v>23.7</v>
      </c>
      <c r="E40">
        <v>95.3</v>
      </c>
      <c r="F40">
        <v>13.1</v>
      </c>
      <c r="G40">
        <v>2.4</v>
      </c>
      <c r="H40">
        <v>2.9</v>
      </c>
      <c r="I40">
        <v>0.5</v>
      </c>
      <c r="J40">
        <v>0.2</v>
      </c>
      <c r="K40">
        <v>0.7</v>
      </c>
      <c r="L40">
        <v>1.4</v>
      </c>
      <c r="M40">
        <v>10.6</v>
      </c>
      <c r="N40">
        <v>2.4</v>
      </c>
      <c r="O40">
        <v>4.9000000000000004</v>
      </c>
      <c r="P40">
        <v>2.6</v>
      </c>
      <c r="Q40">
        <v>2</v>
      </c>
      <c r="R40" s="53">
        <v>45117</v>
      </c>
    </row>
    <row r="41" spans="1:18">
      <c r="A41" t="s">
        <v>393</v>
      </c>
      <c r="B41" t="s">
        <v>627</v>
      </c>
      <c r="C41" t="s">
        <v>626</v>
      </c>
      <c r="D41">
        <v>26.2</v>
      </c>
      <c r="E41">
        <v>92.9</v>
      </c>
      <c r="F41">
        <v>13</v>
      </c>
      <c r="G41">
        <v>5.7</v>
      </c>
      <c r="H41">
        <v>3.7</v>
      </c>
      <c r="I41">
        <v>0.6</v>
      </c>
      <c r="J41">
        <v>0.4</v>
      </c>
      <c r="K41">
        <v>0.9</v>
      </c>
      <c r="L41">
        <v>2.2999999999999998</v>
      </c>
      <c r="M41">
        <v>10</v>
      </c>
      <c r="N41">
        <v>4</v>
      </c>
      <c r="O41">
        <v>4.9000000000000004</v>
      </c>
      <c r="P41">
        <v>1.8</v>
      </c>
      <c r="Q41">
        <v>1.8</v>
      </c>
      <c r="R41" s="53">
        <v>45117</v>
      </c>
    </row>
    <row r="42" spans="1:18">
      <c r="A42" t="s">
        <v>82</v>
      </c>
      <c r="B42" t="s">
        <v>627</v>
      </c>
      <c r="C42" t="s">
        <v>626</v>
      </c>
      <c r="D42">
        <v>22.4</v>
      </c>
      <c r="E42">
        <v>94.3</v>
      </c>
      <c r="F42">
        <v>13</v>
      </c>
      <c r="G42">
        <v>1.8</v>
      </c>
      <c r="H42">
        <v>2.8</v>
      </c>
      <c r="I42">
        <v>0.6</v>
      </c>
      <c r="J42">
        <v>0.2</v>
      </c>
      <c r="K42">
        <v>0.5</v>
      </c>
      <c r="L42">
        <v>1.2</v>
      </c>
      <c r="M42">
        <v>10.8</v>
      </c>
      <c r="N42">
        <v>3.1</v>
      </c>
      <c r="O42">
        <v>3.9</v>
      </c>
      <c r="P42">
        <v>3.2</v>
      </c>
      <c r="Q42">
        <v>1.7</v>
      </c>
      <c r="R42" s="53">
        <v>45117</v>
      </c>
    </row>
    <row r="43" spans="1:18">
      <c r="A43" t="s">
        <v>376</v>
      </c>
      <c r="B43" t="s">
        <v>627</v>
      </c>
      <c r="C43" t="s">
        <v>626</v>
      </c>
      <c r="D43">
        <v>23.7</v>
      </c>
      <c r="E43">
        <v>95.1</v>
      </c>
      <c r="F43">
        <v>12.9</v>
      </c>
      <c r="G43">
        <v>1</v>
      </c>
      <c r="H43">
        <v>3.7</v>
      </c>
      <c r="I43">
        <v>1.6</v>
      </c>
      <c r="J43">
        <v>1.7</v>
      </c>
      <c r="K43">
        <v>0.7</v>
      </c>
      <c r="L43">
        <v>1.7</v>
      </c>
      <c r="M43">
        <v>9.5</v>
      </c>
      <c r="N43">
        <v>3.9</v>
      </c>
      <c r="O43">
        <v>3.2</v>
      </c>
      <c r="P43">
        <v>2.9</v>
      </c>
      <c r="Q43">
        <v>3</v>
      </c>
      <c r="R43" s="53">
        <v>45117</v>
      </c>
    </row>
    <row r="44" spans="1:18">
      <c r="A44" t="s">
        <v>130</v>
      </c>
      <c r="B44" t="s">
        <v>627</v>
      </c>
      <c r="C44" t="s">
        <v>626</v>
      </c>
      <c r="D44">
        <v>24.2</v>
      </c>
      <c r="E44">
        <v>94.6</v>
      </c>
      <c r="F44">
        <v>12.7</v>
      </c>
      <c r="G44">
        <v>3.2</v>
      </c>
      <c r="H44">
        <v>2.4</v>
      </c>
      <c r="I44">
        <v>0.4</v>
      </c>
      <c r="J44">
        <v>0.2</v>
      </c>
      <c r="K44">
        <v>0.8</v>
      </c>
      <c r="L44">
        <v>1.3</v>
      </c>
      <c r="M44">
        <v>11.2</v>
      </c>
      <c r="N44">
        <v>2.2999999999999998</v>
      </c>
      <c r="O44">
        <v>5.4</v>
      </c>
      <c r="P44">
        <v>2.1</v>
      </c>
      <c r="Q44">
        <v>1.6</v>
      </c>
      <c r="R44" s="53">
        <v>45117</v>
      </c>
    </row>
    <row r="45" spans="1:18">
      <c r="A45" t="s">
        <v>29</v>
      </c>
      <c r="B45" t="s">
        <v>627</v>
      </c>
      <c r="C45" t="s">
        <v>626</v>
      </c>
      <c r="D45">
        <v>32.700000000000003</v>
      </c>
      <c r="E45">
        <v>94.1</v>
      </c>
      <c r="F45">
        <v>12.6</v>
      </c>
      <c r="G45">
        <v>4.5999999999999996</v>
      </c>
      <c r="H45">
        <v>2.7</v>
      </c>
      <c r="I45">
        <v>0.8</v>
      </c>
      <c r="J45">
        <v>0.3</v>
      </c>
      <c r="K45">
        <v>1.4</v>
      </c>
      <c r="L45">
        <v>2.1</v>
      </c>
      <c r="M45">
        <v>10.1</v>
      </c>
      <c r="N45">
        <v>2.7</v>
      </c>
      <c r="O45">
        <v>5.8</v>
      </c>
      <c r="P45">
        <v>1.6</v>
      </c>
      <c r="Q45">
        <v>2.6</v>
      </c>
      <c r="R45" s="53">
        <v>45117</v>
      </c>
    </row>
    <row r="46" spans="1:18">
      <c r="A46" t="s">
        <v>271</v>
      </c>
      <c r="B46" t="s">
        <v>627</v>
      </c>
      <c r="C46" t="s">
        <v>626</v>
      </c>
      <c r="D46">
        <v>24.1</v>
      </c>
      <c r="E46">
        <v>92.8</v>
      </c>
      <c r="F46">
        <v>12.5</v>
      </c>
      <c r="G46">
        <v>4.4000000000000004</v>
      </c>
      <c r="H46">
        <v>1.6</v>
      </c>
      <c r="I46">
        <v>0.3</v>
      </c>
      <c r="J46">
        <v>0.1</v>
      </c>
      <c r="K46">
        <v>0.8</v>
      </c>
      <c r="L46">
        <v>1.9</v>
      </c>
      <c r="M46">
        <v>10</v>
      </c>
      <c r="N46">
        <v>3</v>
      </c>
      <c r="O46">
        <v>3.9</v>
      </c>
      <c r="P46">
        <v>1.9</v>
      </c>
      <c r="Q46">
        <v>1.7</v>
      </c>
      <c r="R46" s="53">
        <v>45117</v>
      </c>
    </row>
    <row r="47" spans="1:18">
      <c r="A47" t="s">
        <v>114</v>
      </c>
      <c r="B47" t="s">
        <v>627</v>
      </c>
      <c r="C47" t="s">
        <v>626</v>
      </c>
      <c r="D47">
        <v>22.8</v>
      </c>
      <c r="E47">
        <v>95.4</v>
      </c>
      <c r="F47">
        <v>12.5</v>
      </c>
      <c r="G47">
        <v>4.5999999999999996</v>
      </c>
      <c r="H47">
        <v>3.4</v>
      </c>
      <c r="I47">
        <v>0.7</v>
      </c>
      <c r="J47">
        <v>0.2</v>
      </c>
      <c r="K47">
        <v>0.8</v>
      </c>
      <c r="L47">
        <v>2.1</v>
      </c>
      <c r="M47">
        <v>10.6</v>
      </c>
      <c r="N47">
        <v>2.2999999999999998</v>
      </c>
      <c r="O47">
        <v>5.9</v>
      </c>
      <c r="P47">
        <v>2</v>
      </c>
      <c r="Q47">
        <v>2.2999999999999998</v>
      </c>
      <c r="R47" s="53">
        <v>45117</v>
      </c>
    </row>
    <row r="48" spans="1:18">
      <c r="A48" t="s">
        <v>432</v>
      </c>
      <c r="B48" t="s">
        <v>628</v>
      </c>
      <c r="C48" t="s">
        <v>626</v>
      </c>
      <c r="D48">
        <v>32.1</v>
      </c>
      <c r="E48">
        <v>92.1</v>
      </c>
      <c r="F48">
        <v>12.5</v>
      </c>
      <c r="G48">
        <v>3.2</v>
      </c>
      <c r="H48">
        <v>1.9</v>
      </c>
      <c r="I48">
        <v>0.4</v>
      </c>
      <c r="J48">
        <v>0.2</v>
      </c>
      <c r="K48">
        <v>1</v>
      </c>
      <c r="L48">
        <v>1.5</v>
      </c>
      <c r="M48">
        <v>10.5</v>
      </c>
      <c r="N48">
        <v>1.7</v>
      </c>
      <c r="O48">
        <v>6</v>
      </c>
      <c r="P48">
        <v>1.3</v>
      </c>
      <c r="Q48">
        <v>2.9</v>
      </c>
      <c r="R48" s="53">
        <v>45117</v>
      </c>
    </row>
    <row r="49" spans="1:18">
      <c r="A49" t="s">
        <v>455</v>
      </c>
      <c r="B49" t="s">
        <v>627</v>
      </c>
      <c r="C49" t="s">
        <v>630</v>
      </c>
      <c r="D49">
        <v>24.9</v>
      </c>
      <c r="E49">
        <v>94</v>
      </c>
      <c r="F49">
        <v>12.5</v>
      </c>
      <c r="G49">
        <v>4.0999999999999996</v>
      </c>
      <c r="H49">
        <v>2.2000000000000002</v>
      </c>
      <c r="I49">
        <v>0.6</v>
      </c>
      <c r="J49">
        <v>0.2</v>
      </c>
      <c r="K49">
        <v>0.6</v>
      </c>
      <c r="L49">
        <v>2.5</v>
      </c>
      <c r="M49">
        <v>11</v>
      </c>
      <c r="N49">
        <v>3.5</v>
      </c>
      <c r="O49">
        <v>4.4000000000000004</v>
      </c>
      <c r="P49">
        <v>2.1</v>
      </c>
      <c r="Q49">
        <v>2.7</v>
      </c>
      <c r="R49" s="53">
        <v>45117</v>
      </c>
    </row>
    <row r="50" spans="1:18">
      <c r="A50" t="s">
        <v>282</v>
      </c>
      <c r="B50" t="s">
        <v>627</v>
      </c>
      <c r="C50" t="s">
        <v>626</v>
      </c>
      <c r="D50">
        <v>29.3</v>
      </c>
      <c r="E50">
        <v>93.4</v>
      </c>
      <c r="F50">
        <v>12</v>
      </c>
      <c r="G50">
        <v>2.6</v>
      </c>
      <c r="H50">
        <v>2.6</v>
      </c>
      <c r="I50">
        <v>0.6</v>
      </c>
      <c r="J50">
        <v>0.8</v>
      </c>
      <c r="K50">
        <v>0.7</v>
      </c>
      <c r="L50">
        <v>1</v>
      </c>
      <c r="M50">
        <v>8.6999999999999993</v>
      </c>
      <c r="N50">
        <v>2.1</v>
      </c>
      <c r="O50">
        <v>5.5</v>
      </c>
      <c r="P50">
        <v>1.2</v>
      </c>
      <c r="Q50">
        <v>2.1</v>
      </c>
      <c r="R50" s="53">
        <v>45117</v>
      </c>
    </row>
    <row r="51" spans="1:18">
      <c r="A51" t="s">
        <v>86</v>
      </c>
      <c r="B51" t="s">
        <v>627</v>
      </c>
      <c r="C51" t="s">
        <v>626</v>
      </c>
      <c r="D51">
        <v>21.8</v>
      </c>
      <c r="E51">
        <v>93.4</v>
      </c>
      <c r="F51">
        <v>11.9</v>
      </c>
      <c r="G51">
        <v>2</v>
      </c>
      <c r="H51">
        <v>4.5</v>
      </c>
      <c r="I51">
        <v>1.1000000000000001</v>
      </c>
      <c r="J51">
        <v>0.6</v>
      </c>
      <c r="K51">
        <v>0.4</v>
      </c>
      <c r="L51">
        <v>1.6</v>
      </c>
      <c r="M51">
        <v>8.8000000000000007</v>
      </c>
      <c r="N51">
        <v>3.2</v>
      </c>
      <c r="O51">
        <v>3.4</v>
      </c>
      <c r="P51">
        <v>2</v>
      </c>
      <c r="Q51">
        <v>2.4</v>
      </c>
      <c r="R51" s="53">
        <v>45117</v>
      </c>
    </row>
    <row r="52" spans="1:18">
      <c r="A52" t="s">
        <v>94</v>
      </c>
      <c r="B52" t="s">
        <v>627</v>
      </c>
      <c r="C52" t="s">
        <v>626</v>
      </c>
      <c r="D52">
        <v>21.4</v>
      </c>
      <c r="E52">
        <v>92.6</v>
      </c>
      <c r="F52">
        <v>11.9</v>
      </c>
      <c r="G52">
        <v>2.2000000000000002</v>
      </c>
      <c r="H52">
        <v>4.5</v>
      </c>
      <c r="I52">
        <v>1</v>
      </c>
      <c r="J52">
        <v>0.2</v>
      </c>
      <c r="K52">
        <v>0.4</v>
      </c>
      <c r="L52">
        <v>1.7</v>
      </c>
      <c r="M52">
        <v>10.3</v>
      </c>
      <c r="N52">
        <v>3.6</v>
      </c>
      <c r="O52">
        <v>4.5</v>
      </c>
      <c r="P52">
        <v>2.2000000000000002</v>
      </c>
      <c r="Q52">
        <v>2</v>
      </c>
      <c r="R52" s="53">
        <v>45117</v>
      </c>
    </row>
    <row r="53" spans="1:18">
      <c r="A53" t="s">
        <v>404</v>
      </c>
      <c r="B53" t="s">
        <v>627</v>
      </c>
      <c r="C53" t="s">
        <v>626</v>
      </c>
      <c r="D53">
        <v>23</v>
      </c>
      <c r="E53">
        <v>94.4</v>
      </c>
      <c r="F53">
        <v>11.9</v>
      </c>
      <c r="G53">
        <v>2.7</v>
      </c>
      <c r="H53">
        <v>1.9</v>
      </c>
      <c r="I53">
        <v>0.7</v>
      </c>
      <c r="J53">
        <v>0.1</v>
      </c>
      <c r="K53">
        <v>0.5</v>
      </c>
      <c r="L53">
        <v>1.7</v>
      </c>
      <c r="M53">
        <v>10.5</v>
      </c>
      <c r="N53">
        <v>2.5</v>
      </c>
      <c r="O53">
        <v>4.8</v>
      </c>
      <c r="P53">
        <v>1.3</v>
      </c>
      <c r="Q53">
        <v>1.8</v>
      </c>
      <c r="R53" s="53">
        <v>45117</v>
      </c>
    </row>
    <row r="54" spans="1:18">
      <c r="A54" t="s">
        <v>289</v>
      </c>
      <c r="B54" t="s">
        <v>627</v>
      </c>
      <c r="C54" t="s">
        <v>626</v>
      </c>
      <c r="D54">
        <v>24.2</v>
      </c>
      <c r="E54">
        <v>94.8</v>
      </c>
      <c r="F54">
        <v>11.9</v>
      </c>
      <c r="G54">
        <v>3.6</v>
      </c>
      <c r="H54">
        <v>2.9</v>
      </c>
      <c r="I54">
        <v>0.5</v>
      </c>
      <c r="J54">
        <v>0.2</v>
      </c>
      <c r="K54">
        <v>1</v>
      </c>
      <c r="L54">
        <v>1.4</v>
      </c>
      <c r="M54">
        <v>10.4</v>
      </c>
      <c r="N54">
        <v>1.7</v>
      </c>
      <c r="O54">
        <v>3.5</v>
      </c>
      <c r="P54">
        <v>1.8</v>
      </c>
      <c r="Q54">
        <v>1.3</v>
      </c>
      <c r="R54" s="53">
        <v>45117</v>
      </c>
    </row>
    <row r="55" spans="1:18">
      <c r="A55" t="s">
        <v>60</v>
      </c>
      <c r="B55" t="s">
        <v>627</v>
      </c>
      <c r="C55" t="s">
        <v>626</v>
      </c>
      <c r="D55">
        <v>21.7</v>
      </c>
      <c r="E55">
        <v>94.2</v>
      </c>
      <c r="F55">
        <v>11.8</v>
      </c>
      <c r="G55">
        <v>1.1000000000000001</v>
      </c>
      <c r="H55">
        <v>4.0999999999999996</v>
      </c>
      <c r="I55">
        <v>1.1000000000000001</v>
      </c>
      <c r="J55">
        <v>1.5</v>
      </c>
      <c r="K55">
        <v>0.4</v>
      </c>
      <c r="L55">
        <v>1.1000000000000001</v>
      </c>
      <c r="M55">
        <v>8.6999999999999993</v>
      </c>
      <c r="N55">
        <v>3.1</v>
      </c>
      <c r="O55">
        <v>3</v>
      </c>
      <c r="P55">
        <v>2.4</v>
      </c>
      <c r="Q55">
        <v>2.8</v>
      </c>
      <c r="R55" s="53">
        <v>45117</v>
      </c>
    </row>
    <row r="56" spans="1:18">
      <c r="A56" t="s">
        <v>360</v>
      </c>
      <c r="B56" t="s">
        <v>627</v>
      </c>
      <c r="C56" t="s">
        <v>626</v>
      </c>
      <c r="D56">
        <v>21.5</v>
      </c>
      <c r="E56">
        <v>94.8</v>
      </c>
      <c r="F56">
        <v>11.8</v>
      </c>
      <c r="G56">
        <v>1.6</v>
      </c>
      <c r="H56">
        <v>2.1</v>
      </c>
      <c r="I56">
        <v>0.5</v>
      </c>
      <c r="J56">
        <v>0.1</v>
      </c>
      <c r="K56">
        <v>0.4</v>
      </c>
      <c r="L56">
        <v>1.2</v>
      </c>
      <c r="M56">
        <v>9.1</v>
      </c>
      <c r="N56">
        <v>2.8</v>
      </c>
      <c r="O56">
        <v>4</v>
      </c>
      <c r="P56">
        <v>1.3</v>
      </c>
      <c r="Q56">
        <v>1.7</v>
      </c>
      <c r="R56" s="53">
        <v>45117</v>
      </c>
    </row>
    <row r="57" spans="1:18">
      <c r="A57" t="s">
        <v>165</v>
      </c>
      <c r="B57" t="s">
        <v>627</v>
      </c>
      <c r="C57" t="s">
        <v>626</v>
      </c>
      <c r="D57">
        <v>18</v>
      </c>
      <c r="E57">
        <v>94.8</v>
      </c>
      <c r="F57">
        <v>11.7</v>
      </c>
      <c r="G57">
        <v>2.2000000000000002</v>
      </c>
      <c r="H57">
        <v>2.7</v>
      </c>
      <c r="I57">
        <v>1.1000000000000001</v>
      </c>
      <c r="J57">
        <v>0.3</v>
      </c>
      <c r="K57">
        <v>0.6</v>
      </c>
      <c r="L57">
        <v>1.4</v>
      </c>
      <c r="M57">
        <v>7.5</v>
      </c>
      <c r="N57">
        <v>4.0999999999999996</v>
      </c>
      <c r="O57">
        <v>0.9</v>
      </c>
      <c r="P57">
        <v>3.6</v>
      </c>
      <c r="Q57">
        <v>1.5</v>
      </c>
      <c r="R57" s="53">
        <v>45117</v>
      </c>
    </row>
    <row r="58" spans="1:18">
      <c r="A58" t="s">
        <v>98</v>
      </c>
      <c r="B58" t="s">
        <v>627</v>
      </c>
      <c r="C58" t="s">
        <v>626</v>
      </c>
      <c r="D58">
        <v>23.4</v>
      </c>
      <c r="E58">
        <v>95.7</v>
      </c>
      <c r="F58">
        <v>11.6</v>
      </c>
      <c r="G58">
        <v>4.4000000000000004</v>
      </c>
      <c r="H58">
        <v>2.8</v>
      </c>
      <c r="I58">
        <v>0.7</v>
      </c>
      <c r="J58">
        <v>0.3</v>
      </c>
      <c r="K58">
        <v>0.8</v>
      </c>
      <c r="L58">
        <v>1.7</v>
      </c>
      <c r="M58">
        <v>9.4</v>
      </c>
      <c r="N58">
        <v>1.8</v>
      </c>
      <c r="O58">
        <v>4.3</v>
      </c>
      <c r="P58">
        <v>1.9</v>
      </c>
      <c r="Q58">
        <v>1.4</v>
      </c>
      <c r="R58" s="53">
        <v>45117</v>
      </c>
    </row>
    <row r="59" spans="1:18">
      <c r="A59" t="s">
        <v>631</v>
      </c>
      <c r="B59" t="s">
        <v>627</v>
      </c>
      <c r="C59" t="s">
        <v>626</v>
      </c>
      <c r="D59">
        <v>20.3</v>
      </c>
      <c r="E59">
        <v>96.3</v>
      </c>
      <c r="F59">
        <v>11.4</v>
      </c>
      <c r="G59">
        <v>3.2</v>
      </c>
      <c r="H59">
        <v>2.7</v>
      </c>
      <c r="I59">
        <v>0.6</v>
      </c>
      <c r="J59">
        <v>0.1</v>
      </c>
      <c r="K59">
        <v>0.6</v>
      </c>
      <c r="L59">
        <v>1.6</v>
      </c>
      <c r="M59">
        <v>9.3000000000000007</v>
      </c>
      <c r="N59">
        <v>2.5</v>
      </c>
      <c r="O59">
        <v>3.7</v>
      </c>
      <c r="P59">
        <v>1.2</v>
      </c>
      <c r="Q59">
        <v>1.7</v>
      </c>
      <c r="R59" s="53">
        <v>45117</v>
      </c>
    </row>
    <row r="60" spans="1:18">
      <c r="A60" t="s">
        <v>125</v>
      </c>
      <c r="B60" t="s">
        <v>627</v>
      </c>
      <c r="C60" t="s">
        <v>626</v>
      </c>
      <c r="D60">
        <v>21.1</v>
      </c>
      <c r="E60">
        <v>93.4</v>
      </c>
      <c r="F60">
        <v>11.1</v>
      </c>
      <c r="G60">
        <v>3</v>
      </c>
      <c r="H60">
        <v>2.2999999999999998</v>
      </c>
      <c r="I60">
        <v>0.6</v>
      </c>
      <c r="J60">
        <v>0.2</v>
      </c>
      <c r="K60">
        <v>0.8</v>
      </c>
      <c r="L60">
        <v>1.6</v>
      </c>
      <c r="M60">
        <v>8.1999999999999993</v>
      </c>
      <c r="N60">
        <v>2.2999999999999998</v>
      </c>
      <c r="O60">
        <v>4.2</v>
      </c>
      <c r="P60">
        <v>1.3</v>
      </c>
      <c r="Q60">
        <v>1.8</v>
      </c>
      <c r="R60" s="53">
        <v>45117</v>
      </c>
    </row>
    <row r="61" spans="1:18">
      <c r="A61" t="s">
        <v>237</v>
      </c>
      <c r="B61" t="s">
        <v>627</v>
      </c>
      <c r="C61" t="s">
        <v>626</v>
      </c>
      <c r="D61">
        <v>21.4</v>
      </c>
      <c r="E61">
        <v>95.1</v>
      </c>
      <c r="F61">
        <v>11</v>
      </c>
      <c r="G61">
        <v>4.2</v>
      </c>
      <c r="H61">
        <v>2.9</v>
      </c>
      <c r="I61">
        <v>0.9</v>
      </c>
      <c r="J61">
        <v>0.3</v>
      </c>
      <c r="K61">
        <v>0.7</v>
      </c>
      <c r="L61">
        <v>2.1</v>
      </c>
      <c r="M61">
        <v>9.3000000000000007</v>
      </c>
      <c r="N61">
        <v>2.7</v>
      </c>
      <c r="O61">
        <v>2.8</v>
      </c>
      <c r="P61">
        <v>2.8</v>
      </c>
      <c r="Q61">
        <v>1.7</v>
      </c>
      <c r="R61" s="53">
        <v>45117</v>
      </c>
    </row>
    <row r="62" spans="1:18">
      <c r="A62" t="s">
        <v>118</v>
      </c>
      <c r="B62" t="s">
        <v>627</v>
      </c>
      <c r="C62" t="s">
        <v>626</v>
      </c>
      <c r="D62">
        <v>20.6</v>
      </c>
      <c r="E62">
        <v>94</v>
      </c>
      <c r="F62">
        <v>11</v>
      </c>
      <c r="G62">
        <v>1.9</v>
      </c>
      <c r="H62">
        <v>3.5</v>
      </c>
      <c r="I62">
        <v>0.5</v>
      </c>
      <c r="J62">
        <v>0.3</v>
      </c>
      <c r="K62">
        <v>0.4</v>
      </c>
      <c r="L62">
        <v>1.5</v>
      </c>
      <c r="M62">
        <v>9.4</v>
      </c>
      <c r="N62">
        <v>2.1</v>
      </c>
      <c r="O62">
        <v>4.3</v>
      </c>
      <c r="P62">
        <v>1.9</v>
      </c>
      <c r="Q62">
        <v>1.6</v>
      </c>
      <c r="R62" s="53">
        <v>45117</v>
      </c>
    </row>
    <row r="63" spans="1:18">
      <c r="A63" t="s">
        <v>435</v>
      </c>
      <c r="B63" t="s">
        <v>627</v>
      </c>
      <c r="C63" t="s">
        <v>629</v>
      </c>
      <c r="D63">
        <v>21.8</v>
      </c>
      <c r="E63">
        <v>95.2</v>
      </c>
      <c r="F63">
        <v>10.9</v>
      </c>
      <c r="G63">
        <v>2</v>
      </c>
      <c r="H63">
        <v>2.4</v>
      </c>
      <c r="I63">
        <v>0.6</v>
      </c>
      <c r="J63">
        <v>0.2</v>
      </c>
      <c r="K63">
        <v>0.6</v>
      </c>
      <c r="L63">
        <v>1.3</v>
      </c>
      <c r="M63">
        <v>8.6</v>
      </c>
      <c r="N63">
        <v>2.7</v>
      </c>
      <c r="O63">
        <v>2.9</v>
      </c>
      <c r="P63">
        <v>2.4</v>
      </c>
      <c r="Q63">
        <v>1.8</v>
      </c>
      <c r="R63" s="53">
        <v>45117</v>
      </c>
    </row>
    <row r="64" spans="1:18">
      <c r="A64" t="s">
        <v>264</v>
      </c>
      <c r="B64" t="s">
        <v>627</v>
      </c>
      <c r="C64" t="s">
        <v>626</v>
      </c>
      <c r="D64">
        <v>19</v>
      </c>
      <c r="E64">
        <v>93</v>
      </c>
      <c r="F64">
        <v>10.8</v>
      </c>
      <c r="G64">
        <v>1.5</v>
      </c>
      <c r="H64">
        <v>4.2</v>
      </c>
      <c r="I64">
        <v>1</v>
      </c>
      <c r="J64">
        <v>0.7</v>
      </c>
      <c r="K64">
        <v>0.4</v>
      </c>
      <c r="L64">
        <v>1.3</v>
      </c>
      <c r="M64">
        <v>7.6</v>
      </c>
      <c r="N64">
        <v>3</v>
      </c>
      <c r="O64">
        <v>3.1</v>
      </c>
      <c r="P64">
        <v>2.2999999999999998</v>
      </c>
      <c r="Q64">
        <v>2</v>
      </c>
      <c r="R64" s="53">
        <v>45117</v>
      </c>
    </row>
    <row r="65" spans="1:18">
      <c r="A65" t="s">
        <v>120</v>
      </c>
      <c r="B65" t="s">
        <v>627</v>
      </c>
      <c r="C65" t="s">
        <v>626</v>
      </c>
      <c r="D65">
        <v>21.9</v>
      </c>
      <c r="E65">
        <v>95</v>
      </c>
      <c r="F65">
        <v>10.8</v>
      </c>
      <c r="G65">
        <v>1.3</v>
      </c>
      <c r="H65">
        <v>2.2999999999999998</v>
      </c>
      <c r="I65">
        <v>0.2</v>
      </c>
      <c r="J65">
        <v>0.3</v>
      </c>
      <c r="K65">
        <v>0.4</v>
      </c>
      <c r="L65">
        <v>0.9</v>
      </c>
      <c r="M65">
        <v>9.6</v>
      </c>
      <c r="N65">
        <v>1.2</v>
      </c>
      <c r="O65">
        <v>5.8</v>
      </c>
      <c r="P65">
        <v>0.7</v>
      </c>
      <c r="Q65">
        <v>1.3</v>
      </c>
      <c r="R65" s="53">
        <v>45117</v>
      </c>
    </row>
    <row r="66" spans="1:18">
      <c r="A66" t="s">
        <v>80</v>
      </c>
      <c r="B66" t="s">
        <v>627</v>
      </c>
      <c r="C66" t="s">
        <v>626</v>
      </c>
      <c r="D66">
        <v>20.3</v>
      </c>
      <c r="E66">
        <v>94.7</v>
      </c>
      <c r="F66">
        <v>10.8</v>
      </c>
      <c r="G66">
        <v>0.8</v>
      </c>
      <c r="H66">
        <v>2.4</v>
      </c>
      <c r="I66">
        <v>0.7</v>
      </c>
      <c r="J66">
        <v>0.3</v>
      </c>
      <c r="K66">
        <v>0.7</v>
      </c>
      <c r="L66">
        <v>0.8</v>
      </c>
      <c r="M66">
        <v>9.1</v>
      </c>
      <c r="N66">
        <v>2.6</v>
      </c>
      <c r="O66">
        <v>3.9</v>
      </c>
      <c r="P66">
        <v>2.2000000000000002</v>
      </c>
      <c r="Q66">
        <v>2.1</v>
      </c>
      <c r="R66" s="53">
        <v>45117</v>
      </c>
    </row>
    <row r="67" spans="1:18">
      <c r="A67" t="s">
        <v>160</v>
      </c>
      <c r="B67" t="s">
        <v>627</v>
      </c>
      <c r="C67" t="s">
        <v>626</v>
      </c>
      <c r="D67">
        <v>19.899999999999999</v>
      </c>
      <c r="E67">
        <v>94.8</v>
      </c>
      <c r="F67">
        <v>10.7</v>
      </c>
      <c r="G67">
        <v>5.3</v>
      </c>
      <c r="H67">
        <v>1.7</v>
      </c>
      <c r="I67">
        <v>0.3</v>
      </c>
      <c r="J67">
        <v>0.3</v>
      </c>
      <c r="K67">
        <v>0.9</v>
      </c>
      <c r="L67">
        <v>1.5</v>
      </c>
      <c r="M67">
        <v>8.1</v>
      </c>
      <c r="N67">
        <v>2.2999999999999998</v>
      </c>
      <c r="O67">
        <v>3.8</v>
      </c>
      <c r="P67">
        <v>2</v>
      </c>
      <c r="Q67">
        <v>1.1000000000000001</v>
      </c>
      <c r="R67" s="53">
        <v>45117</v>
      </c>
    </row>
    <row r="68" spans="1:18">
      <c r="A68" t="s">
        <v>274</v>
      </c>
      <c r="B68" t="s">
        <v>627</v>
      </c>
      <c r="C68" t="s">
        <v>626</v>
      </c>
      <c r="D68">
        <v>21.7</v>
      </c>
      <c r="E68">
        <v>94.1</v>
      </c>
      <c r="F68">
        <v>10.7</v>
      </c>
      <c r="G68">
        <v>3.7</v>
      </c>
      <c r="H68">
        <v>5.0999999999999996</v>
      </c>
      <c r="I68">
        <v>2.1</v>
      </c>
      <c r="J68">
        <v>0.4</v>
      </c>
      <c r="K68">
        <v>0.5</v>
      </c>
      <c r="L68">
        <v>1.8</v>
      </c>
      <c r="M68">
        <v>7.8</v>
      </c>
      <c r="N68">
        <v>3.1</v>
      </c>
      <c r="O68">
        <v>0.8</v>
      </c>
      <c r="P68">
        <v>3.8</v>
      </c>
      <c r="Q68">
        <v>2.4</v>
      </c>
      <c r="R68" s="53">
        <v>45117</v>
      </c>
    </row>
    <row r="69" spans="1:18">
      <c r="A69" t="s">
        <v>162</v>
      </c>
      <c r="B69" t="s">
        <v>627</v>
      </c>
      <c r="C69" t="s">
        <v>626</v>
      </c>
      <c r="D69">
        <v>20.7</v>
      </c>
      <c r="E69">
        <v>92.8</v>
      </c>
      <c r="F69">
        <v>10.6</v>
      </c>
      <c r="G69">
        <v>1.8</v>
      </c>
      <c r="H69">
        <v>1.8</v>
      </c>
      <c r="I69">
        <v>0.3</v>
      </c>
      <c r="J69">
        <v>0.2</v>
      </c>
      <c r="K69">
        <v>0.5</v>
      </c>
      <c r="L69">
        <v>0.7</v>
      </c>
      <c r="M69">
        <v>8.4</v>
      </c>
      <c r="N69">
        <v>1.8</v>
      </c>
      <c r="O69">
        <v>4.0999999999999996</v>
      </c>
      <c r="P69">
        <v>1.8</v>
      </c>
      <c r="Q69">
        <v>1.4</v>
      </c>
      <c r="R69" s="53">
        <v>45117</v>
      </c>
    </row>
    <row r="70" spans="1:18">
      <c r="A70" t="s">
        <v>137</v>
      </c>
      <c r="B70" t="s">
        <v>627</v>
      </c>
      <c r="C70" t="s">
        <v>629</v>
      </c>
      <c r="D70">
        <v>24</v>
      </c>
      <c r="E70">
        <v>93</v>
      </c>
      <c r="F70">
        <v>10.5</v>
      </c>
      <c r="G70">
        <v>1.1000000000000001</v>
      </c>
      <c r="H70">
        <v>2.1</v>
      </c>
      <c r="I70">
        <v>0.5</v>
      </c>
      <c r="J70">
        <v>0.4</v>
      </c>
      <c r="K70">
        <v>0.8</v>
      </c>
      <c r="L70">
        <v>0.6</v>
      </c>
      <c r="M70">
        <v>7.7</v>
      </c>
      <c r="N70">
        <v>2.1</v>
      </c>
      <c r="O70">
        <v>5.2</v>
      </c>
      <c r="P70">
        <v>1.5</v>
      </c>
      <c r="Q70">
        <v>1.6</v>
      </c>
      <c r="R70" s="53">
        <v>45117</v>
      </c>
    </row>
    <row r="71" spans="1:18">
      <c r="A71" t="s">
        <v>365</v>
      </c>
      <c r="B71" t="s">
        <v>625</v>
      </c>
      <c r="C71" t="s">
        <v>626</v>
      </c>
      <c r="D71">
        <v>25.6</v>
      </c>
      <c r="E71">
        <v>91.4</v>
      </c>
      <c r="F71">
        <v>10.3</v>
      </c>
      <c r="G71">
        <v>2</v>
      </c>
      <c r="H71">
        <v>2.9</v>
      </c>
      <c r="I71">
        <v>0.8</v>
      </c>
      <c r="J71">
        <v>0.5</v>
      </c>
      <c r="K71">
        <v>0.9</v>
      </c>
      <c r="L71">
        <v>1.2</v>
      </c>
      <c r="M71">
        <v>7.8</v>
      </c>
      <c r="N71">
        <v>2.1</v>
      </c>
      <c r="O71">
        <v>2.5</v>
      </c>
      <c r="P71">
        <v>2.6</v>
      </c>
      <c r="Q71">
        <v>2.4</v>
      </c>
      <c r="R71" s="53">
        <v>45117</v>
      </c>
    </row>
    <row r="72" spans="1:18">
      <c r="A72" t="s">
        <v>48</v>
      </c>
      <c r="B72" t="s">
        <v>627</v>
      </c>
      <c r="C72" t="s">
        <v>626</v>
      </c>
      <c r="D72">
        <v>22</v>
      </c>
      <c r="E72">
        <v>93</v>
      </c>
      <c r="F72">
        <v>10.3</v>
      </c>
      <c r="G72">
        <v>1.8</v>
      </c>
      <c r="H72">
        <v>5.9</v>
      </c>
      <c r="I72">
        <v>1.3</v>
      </c>
      <c r="J72">
        <v>0.5</v>
      </c>
      <c r="K72">
        <v>0.5</v>
      </c>
      <c r="L72">
        <v>1</v>
      </c>
      <c r="M72">
        <v>8.4</v>
      </c>
      <c r="N72">
        <v>1.3</v>
      </c>
      <c r="O72">
        <v>2.2000000000000002</v>
      </c>
      <c r="P72">
        <v>1.8</v>
      </c>
      <c r="Q72">
        <v>1.7</v>
      </c>
      <c r="R72" s="53">
        <v>45117</v>
      </c>
    </row>
    <row r="73" spans="1:18">
      <c r="A73" t="s">
        <v>343</v>
      </c>
      <c r="B73" t="s">
        <v>628</v>
      </c>
      <c r="C73" t="s">
        <v>626</v>
      </c>
      <c r="D73">
        <v>28</v>
      </c>
      <c r="E73">
        <v>90.8</v>
      </c>
      <c r="F73">
        <v>10.199999999999999</v>
      </c>
      <c r="G73">
        <v>1.5</v>
      </c>
      <c r="H73">
        <v>3.7</v>
      </c>
      <c r="I73">
        <v>1.1000000000000001</v>
      </c>
      <c r="J73">
        <v>0.3</v>
      </c>
      <c r="K73">
        <v>0.9</v>
      </c>
      <c r="L73">
        <v>0.8</v>
      </c>
      <c r="M73">
        <v>7.7</v>
      </c>
      <c r="N73">
        <v>1.7</v>
      </c>
      <c r="O73">
        <v>4.0999999999999996</v>
      </c>
      <c r="P73">
        <v>1.6</v>
      </c>
      <c r="Q73">
        <v>2.2000000000000002</v>
      </c>
      <c r="R73" s="53">
        <v>45117</v>
      </c>
    </row>
    <row r="74" spans="1:18">
      <c r="A74" t="s">
        <v>419</v>
      </c>
      <c r="B74" t="s">
        <v>627</v>
      </c>
      <c r="C74" t="s">
        <v>626</v>
      </c>
      <c r="D74">
        <v>21.6</v>
      </c>
      <c r="E74">
        <v>93.7</v>
      </c>
      <c r="F74">
        <v>10.199999999999999</v>
      </c>
      <c r="G74">
        <v>1.4</v>
      </c>
      <c r="H74">
        <v>2.2999999999999998</v>
      </c>
      <c r="I74">
        <v>0.5</v>
      </c>
      <c r="J74">
        <v>0.5</v>
      </c>
      <c r="K74">
        <v>0.5</v>
      </c>
      <c r="L74">
        <v>1</v>
      </c>
      <c r="M74">
        <v>8.1</v>
      </c>
      <c r="N74">
        <v>3</v>
      </c>
      <c r="O74">
        <v>3.5</v>
      </c>
      <c r="P74">
        <v>1.9</v>
      </c>
      <c r="Q74">
        <v>1.8</v>
      </c>
      <c r="R74" s="53">
        <v>45117</v>
      </c>
    </row>
    <row r="75" spans="1:18">
      <c r="A75" t="s">
        <v>208</v>
      </c>
      <c r="B75" t="s">
        <v>627</v>
      </c>
      <c r="C75" t="s">
        <v>630</v>
      </c>
      <c r="D75">
        <v>19.3</v>
      </c>
      <c r="E75">
        <v>94.4</v>
      </c>
      <c r="F75">
        <v>10.1</v>
      </c>
      <c r="G75">
        <v>1.9</v>
      </c>
      <c r="H75">
        <v>3.3</v>
      </c>
      <c r="I75">
        <v>0.8</v>
      </c>
      <c r="J75">
        <v>0.3</v>
      </c>
      <c r="K75">
        <v>0.4</v>
      </c>
      <c r="L75">
        <v>1.5</v>
      </c>
      <c r="M75">
        <v>8.1</v>
      </c>
      <c r="N75">
        <v>3.7</v>
      </c>
      <c r="O75">
        <v>2.2999999999999998</v>
      </c>
      <c r="P75">
        <v>2.2000000000000002</v>
      </c>
      <c r="Q75">
        <v>1.5</v>
      </c>
      <c r="R75" s="53">
        <v>45117</v>
      </c>
    </row>
    <row r="76" spans="1:18">
      <c r="A76" t="s">
        <v>194</v>
      </c>
      <c r="B76" t="s">
        <v>627</v>
      </c>
      <c r="C76" t="s">
        <v>626</v>
      </c>
      <c r="D76">
        <v>18.8</v>
      </c>
      <c r="E76">
        <v>92.8</v>
      </c>
      <c r="F76">
        <v>10</v>
      </c>
      <c r="G76">
        <v>1.5</v>
      </c>
      <c r="H76">
        <v>2.2000000000000002</v>
      </c>
      <c r="I76">
        <v>0.4</v>
      </c>
      <c r="J76">
        <v>0.2</v>
      </c>
      <c r="K76">
        <v>0.3</v>
      </c>
      <c r="L76">
        <v>1.1000000000000001</v>
      </c>
      <c r="M76">
        <v>8.1999999999999993</v>
      </c>
      <c r="N76">
        <v>3.1</v>
      </c>
      <c r="O76">
        <v>3</v>
      </c>
      <c r="P76">
        <v>2.7</v>
      </c>
      <c r="Q76">
        <v>1.5</v>
      </c>
      <c r="R76" s="53">
        <v>45117</v>
      </c>
    </row>
    <row r="77" spans="1:18">
      <c r="A77" t="s">
        <v>353</v>
      </c>
      <c r="B77" t="s">
        <v>627</v>
      </c>
      <c r="C77" t="s">
        <v>626</v>
      </c>
      <c r="D77">
        <v>20.6</v>
      </c>
      <c r="E77">
        <v>95.7</v>
      </c>
      <c r="F77">
        <v>9.9</v>
      </c>
      <c r="G77">
        <v>0.8</v>
      </c>
      <c r="H77">
        <v>2.8</v>
      </c>
      <c r="I77">
        <v>1.5</v>
      </c>
      <c r="J77">
        <v>1.4</v>
      </c>
      <c r="K77">
        <v>0.4</v>
      </c>
      <c r="L77">
        <v>0.8</v>
      </c>
      <c r="M77">
        <v>7.4</v>
      </c>
      <c r="N77">
        <v>1.9</v>
      </c>
      <c r="O77">
        <v>2.5</v>
      </c>
      <c r="P77">
        <v>2.2000000000000002</v>
      </c>
      <c r="Q77">
        <v>1.8</v>
      </c>
      <c r="R77" s="53">
        <v>45117</v>
      </c>
    </row>
    <row r="78" spans="1:18">
      <c r="A78" t="s">
        <v>632</v>
      </c>
      <c r="B78" t="s">
        <v>627</v>
      </c>
      <c r="C78" t="s">
        <v>626</v>
      </c>
      <c r="D78">
        <v>24.8</v>
      </c>
      <c r="E78">
        <v>93.3</v>
      </c>
      <c r="F78">
        <v>9.9</v>
      </c>
      <c r="G78">
        <v>1.3</v>
      </c>
      <c r="H78">
        <v>2.2999999999999998</v>
      </c>
      <c r="I78">
        <v>0.8</v>
      </c>
      <c r="J78">
        <v>0.5</v>
      </c>
      <c r="K78">
        <v>1.1000000000000001</v>
      </c>
      <c r="L78">
        <v>1.1000000000000001</v>
      </c>
      <c r="M78">
        <v>8.3000000000000007</v>
      </c>
      <c r="N78">
        <v>1.7</v>
      </c>
      <c r="O78">
        <v>4.3</v>
      </c>
      <c r="P78">
        <v>2.1</v>
      </c>
      <c r="Q78">
        <v>2.2000000000000002</v>
      </c>
      <c r="R78" s="53">
        <v>45117</v>
      </c>
    </row>
    <row r="79" spans="1:18">
      <c r="A79" t="s">
        <v>340</v>
      </c>
      <c r="B79" t="s">
        <v>627</v>
      </c>
      <c r="C79" t="s">
        <v>626</v>
      </c>
      <c r="D79">
        <v>22.2</v>
      </c>
      <c r="E79">
        <v>92.9</v>
      </c>
      <c r="F79">
        <v>9.9</v>
      </c>
      <c r="G79">
        <v>1.4</v>
      </c>
      <c r="H79">
        <v>2.8</v>
      </c>
      <c r="I79">
        <v>0.6</v>
      </c>
      <c r="J79">
        <v>0.2</v>
      </c>
      <c r="K79">
        <v>0.7</v>
      </c>
      <c r="L79">
        <v>0.9</v>
      </c>
      <c r="M79">
        <v>8</v>
      </c>
      <c r="N79">
        <v>2.1</v>
      </c>
      <c r="O79">
        <v>4.0999999999999996</v>
      </c>
      <c r="P79">
        <v>1.6</v>
      </c>
      <c r="Q79">
        <v>1.7</v>
      </c>
      <c r="R79" s="53">
        <v>45117</v>
      </c>
    </row>
    <row r="80" spans="1:18">
      <c r="A80" t="s">
        <v>221</v>
      </c>
      <c r="B80" t="s">
        <v>627</v>
      </c>
      <c r="C80" t="s">
        <v>626</v>
      </c>
      <c r="D80">
        <v>22.7</v>
      </c>
      <c r="E80">
        <v>93.1</v>
      </c>
      <c r="F80">
        <v>9.9</v>
      </c>
      <c r="G80">
        <v>4.0999999999999996</v>
      </c>
      <c r="H80">
        <v>2.1</v>
      </c>
      <c r="I80">
        <v>0.3</v>
      </c>
      <c r="J80">
        <v>0.2</v>
      </c>
      <c r="K80">
        <v>0.6</v>
      </c>
      <c r="L80">
        <v>1.5</v>
      </c>
      <c r="M80">
        <v>7.9</v>
      </c>
      <c r="N80">
        <v>2.9</v>
      </c>
      <c r="O80">
        <v>3.5</v>
      </c>
      <c r="P80">
        <v>1.5</v>
      </c>
      <c r="Q80">
        <v>1.7</v>
      </c>
      <c r="R80" s="53">
        <v>45117</v>
      </c>
    </row>
    <row r="81" spans="1:18">
      <c r="A81" t="s">
        <v>244</v>
      </c>
      <c r="B81" t="s">
        <v>627</v>
      </c>
      <c r="C81" t="s">
        <v>629</v>
      </c>
      <c r="D81">
        <v>19.899999999999999</v>
      </c>
      <c r="E81">
        <v>94.4</v>
      </c>
      <c r="F81">
        <v>9.8000000000000007</v>
      </c>
      <c r="G81">
        <v>3.3</v>
      </c>
      <c r="H81">
        <v>3.5</v>
      </c>
      <c r="I81">
        <v>1</v>
      </c>
      <c r="J81">
        <v>0.2</v>
      </c>
      <c r="K81">
        <v>0.5</v>
      </c>
      <c r="L81">
        <v>1.5</v>
      </c>
      <c r="M81">
        <v>8.6999999999999993</v>
      </c>
      <c r="N81">
        <v>1.5</v>
      </c>
      <c r="O81">
        <v>2.4</v>
      </c>
      <c r="P81">
        <v>2.6</v>
      </c>
      <c r="Q81">
        <v>1.3</v>
      </c>
      <c r="R81" s="53">
        <v>45117</v>
      </c>
    </row>
    <row r="82" spans="1:18">
      <c r="A82" t="s">
        <v>74</v>
      </c>
      <c r="B82" t="s">
        <v>625</v>
      </c>
      <c r="C82" t="s">
        <v>626</v>
      </c>
      <c r="D82">
        <v>32</v>
      </c>
      <c r="E82">
        <v>93.4</v>
      </c>
      <c r="F82">
        <v>9.6999999999999993</v>
      </c>
      <c r="G82">
        <v>1.7</v>
      </c>
      <c r="H82">
        <v>2.4</v>
      </c>
      <c r="I82">
        <v>0.5</v>
      </c>
      <c r="J82">
        <v>0.4</v>
      </c>
      <c r="K82">
        <v>1.2</v>
      </c>
      <c r="L82">
        <v>0.8</v>
      </c>
      <c r="M82">
        <v>7.5</v>
      </c>
      <c r="N82">
        <v>1.6</v>
      </c>
      <c r="O82">
        <v>4</v>
      </c>
      <c r="P82">
        <v>1.2</v>
      </c>
      <c r="Q82">
        <v>2.1</v>
      </c>
      <c r="R82" s="53">
        <v>45117</v>
      </c>
    </row>
    <row r="83" spans="1:18">
      <c r="A83" t="s">
        <v>46</v>
      </c>
      <c r="B83" t="s">
        <v>627</v>
      </c>
      <c r="C83" t="s">
        <v>626</v>
      </c>
      <c r="D83">
        <v>17</v>
      </c>
      <c r="E83">
        <v>94.9</v>
      </c>
      <c r="F83">
        <v>9.6999999999999993</v>
      </c>
      <c r="G83">
        <v>1.2</v>
      </c>
      <c r="H83">
        <v>1.5</v>
      </c>
      <c r="I83">
        <v>0.3</v>
      </c>
      <c r="J83">
        <v>0.2</v>
      </c>
      <c r="K83">
        <v>0.5</v>
      </c>
      <c r="L83">
        <v>1</v>
      </c>
      <c r="M83">
        <v>7.1</v>
      </c>
      <c r="N83">
        <v>2.6</v>
      </c>
      <c r="O83">
        <v>3</v>
      </c>
      <c r="P83">
        <v>1.8</v>
      </c>
      <c r="Q83">
        <v>1.4</v>
      </c>
      <c r="R83" s="53">
        <v>45117</v>
      </c>
    </row>
    <row r="84" spans="1:18">
      <c r="A84" t="s">
        <v>229</v>
      </c>
      <c r="B84" t="s">
        <v>627</v>
      </c>
      <c r="C84" t="s">
        <v>629</v>
      </c>
      <c r="D84">
        <v>23.4</v>
      </c>
      <c r="E84">
        <v>93.6</v>
      </c>
      <c r="F84">
        <v>9.6</v>
      </c>
      <c r="G84">
        <v>2.7</v>
      </c>
      <c r="H84">
        <v>2.7</v>
      </c>
      <c r="I84">
        <v>1.5</v>
      </c>
      <c r="J84">
        <v>0.5</v>
      </c>
      <c r="K84">
        <v>0.7</v>
      </c>
      <c r="L84">
        <v>1.2</v>
      </c>
      <c r="M84">
        <v>7.9</v>
      </c>
      <c r="N84">
        <v>2.2000000000000002</v>
      </c>
      <c r="O84">
        <v>1.7</v>
      </c>
      <c r="P84">
        <v>2.2000000000000002</v>
      </c>
      <c r="Q84">
        <v>1.8</v>
      </c>
      <c r="R84" s="53">
        <v>45117</v>
      </c>
    </row>
    <row r="85" spans="1:18">
      <c r="A85" t="s">
        <v>313</v>
      </c>
      <c r="B85" t="s">
        <v>627</v>
      </c>
      <c r="C85" t="s">
        <v>626</v>
      </c>
      <c r="D85">
        <v>18.600000000000001</v>
      </c>
      <c r="E85">
        <v>93.8</v>
      </c>
      <c r="F85">
        <v>9.6</v>
      </c>
      <c r="G85">
        <v>2.1</v>
      </c>
      <c r="H85">
        <v>1.2</v>
      </c>
      <c r="I85">
        <v>0.2</v>
      </c>
      <c r="J85">
        <v>0.1</v>
      </c>
      <c r="K85">
        <v>0.4</v>
      </c>
      <c r="L85">
        <v>1.1000000000000001</v>
      </c>
      <c r="M85">
        <v>8.1</v>
      </c>
      <c r="N85">
        <v>1.5</v>
      </c>
      <c r="O85">
        <v>4.2</v>
      </c>
      <c r="P85">
        <v>1.4</v>
      </c>
      <c r="Q85">
        <v>1.4</v>
      </c>
      <c r="R85" s="53">
        <v>45117</v>
      </c>
    </row>
    <row r="86" spans="1:18">
      <c r="A86" t="s">
        <v>351</v>
      </c>
      <c r="B86" t="s">
        <v>627</v>
      </c>
      <c r="C86" t="s">
        <v>630</v>
      </c>
      <c r="D86">
        <v>20</v>
      </c>
      <c r="E86">
        <v>96.3</v>
      </c>
      <c r="F86">
        <v>9.6</v>
      </c>
      <c r="G86">
        <v>1.2</v>
      </c>
      <c r="H86">
        <v>2</v>
      </c>
      <c r="I86">
        <v>0.7</v>
      </c>
      <c r="J86">
        <v>0.2</v>
      </c>
      <c r="K86">
        <v>0.4</v>
      </c>
      <c r="L86">
        <v>1.3</v>
      </c>
      <c r="M86">
        <v>7.3</v>
      </c>
      <c r="N86">
        <v>3.4</v>
      </c>
      <c r="O86">
        <v>2.1</v>
      </c>
      <c r="P86">
        <v>2.4</v>
      </c>
      <c r="Q86">
        <v>1.6</v>
      </c>
      <c r="R86" s="53">
        <v>45117</v>
      </c>
    </row>
    <row r="87" spans="1:18">
      <c r="A87" t="s">
        <v>20</v>
      </c>
      <c r="B87" t="s">
        <v>628</v>
      </c>
      <c r="C87" t="s">
        <v>626</v>
      </c>
      <c r="D87">
        <v>26</v>
      </c>
      <c r="E87">
        <v>92.2</v>
      </c>
      <c r="F87">
        <v>9.5</v>
      </c>
      <c r="G87">
        <v>1.7</v>
      </c>
      <c r="H87">
        <v>2.4</v>
      </c>
      <c r="I87">
        <v>0.6</v>
      </c>
      <c r="J87">
        <v>0.2</v>
      </c>
      <c r="K87">
        <v>0.5</v>
      </c>
      <c r="L87">
        <v>0.6</v>
      </c>
      <c r="M87">
        <v>7.5</v>
      </c>
      <c r="N87">
        <v>1.1000000000000001</v>
      </c>
      <c r="O87">
        <v>5.8</v>
      </c>
      <c r="P87">
        <v>1</v>
      </c>
      <c r="Q87">
        <v>2</v>
      </c>
      <c r="R87" s="53">
        <v>45117</v>
      </c>
    </row>
    <row r="88" spans="1:18">
      <c r="A88" t="s">
        <v>308</v>
      </c>
      <c r="B88" t="s">
        <v>627</v>
      </c>
      <c r="C88" t="s">
        <v>629</v>
      </c>
      <c r="D88">
        <v>22.5</v>
      </c>
      <c r="E88">
        <v>93.8</v>
      </c>
      <c r="F88">
        <v>9.4</v>
      </c>
      <c r="G88">
        <v>2.6</v>
      </c>
      <c r="H88">
        <v>2</v>
      </c>
      <c r="I88">
        <v>0.5</v>
      </c>
      <c r="J88">
        <v>0.2</v>
      </c>
      <c r="K88">
        <v>0.4</v>
      </c>
      <c r="L88">
        <v>1.1000000000000001</v>
      </c>
      <c r="M88">
        <v>6.9</v>
      </c>
      <c r="N88">
        <v>2.8</v>
      </c>
      <c r="O88">
        <v>3.4</v>
      </c>
      <c r="P88">
        <v>1.1000000000000001</v>
      </c>
      <c r="Q88">
        <v>1.5</v>
      </c>
      <c r="R88" s="53">
        <v>45117</v>
      </c>
    </row>
    <row r="89" spans="1:18">
      <c r="A89" t="s">
        <v>383</v>
      </c>
      <c r="B89" t="s">
        <v>627</v>
      </c>
      <c r="C89" t="s">
        <v>630</v>
      </c>
      <c r="D89">
        <v>21</v>
      </c>
      <c r="E89">
        <v>94.5</v>
      </c>
      <c r="F89">
        <v>9.1999999999999993</v>
      </c>
      <c r="G89">
        <v>2.1</v>
      </c>
      <c r="H89">
        <v>2.2000000000000002</v>
      </c>
      <c r="I89">
        <v>0.7</v>
      </c>
      <c r="J89">
        <v>0.3</v>
      </c>
      <c r="K89">
        <v>0.9</v>
      </c>
      <c r="L89">
        <v>1.3</v>
      </c>
      <c r="M89">
        <v>7.2</v>
      </c>
      <c r="N89">
        <v>1.8</v>
      </c>
      <c r="O89">
        <v>2.6</v>
      </c>
      <c r="P89">
        <v>2.4</v>
      </c>
      <c r="Q89">
        <v>1.8</v>
      </c>
      <c r="R89" s="53">
        <v>45117</v>
      </c>
    </row>
    <row r="90" spans="1:18">
      <c r="A90" t="s">
        <v>318</v>
      </c>
      <c r="B90" t="s">
        <v>627</v>
      </c>
      <c r="C90" t="s">
        <v>629</v>
      </c>
      <c r="D90">
        <v>20.8</v>
      </c>
      <c r="E90">
        <v>94.5</v>
      </c>
      <c r="F90">
        <v>9.1999999999999993</v>
      </c>
      <c r="G90">
        <v>2.6</v>
      </c>
      <c r="H90">
        <v>4.2</v>
      </c>
      <c r="I90">
        <v>2</v>
      </c>
      <c r="J90">
        <v>0.7</v>
      </c>
      <c r="K90">
        <v>0.7</v>
      </c>
      <c r="L90">
        <v>1.7</v>
      </c>
      <c r="M90">
        <v>6.9</v>
      </c>
      <c r="N90">
        <v>2.7</v>
      </c>
      <c r="O90">
        <v>0.9</v>
      </c>
      <c r="P90">
        <v>2.7</v>
      </c>
      <c r="Q90">
        <v>2.6</v>
      </c>
      <c r="R90" s="53">
        <v>45117</v>
      </c>
    </row>
    <row r="91" spans="1:18">
      <c r="A91" t="s">
        <v>259</v>
      </c>
      <c r="B91" t="s">
        <v>627</v>
      </c>
      <c r="C91" t="s">
        <v>626</v>
      </c>
      <c r="D91">
        <v>20</v>
      </c>
      <c r="E91">
        <v>93.3</v>
      </c>
      <c r="F91">
        <v>9.1999999999999993</v>
      </c>
      <c r="G91">
        <v>2.7</v>
      </c>
      <c r="H91">
        <v>2.9</v>
      </c>
      <c r="I91">
        <v>0.6</v>
      </c>
      <c r="J91">
        <v>0.3</v>
      </c>
      <c r="K91">
        <v>0.5</v>
      </c>
      <c r="L91">
        <v>1.2</v>
      </c>
      <c r="M91">
        <v>7.5</v>
      </c>
      <c r="N91">
        <v>2</v>
      </c>
      <c r="O91">
        <v>2.9</v>
      </c>
      <c r="P91">
        <v>0.9</v>
      </c>
      <c r="Q91">
        <v>2.1</v>
      </c>
      <c r="R91" s="53">
        <v>45117</v>
      </c>
    </row>
    <row r="92" spans="1:18">
      <c r="A92" t="s">
        <v>116</v>
      </c>
      <c r="B92" t="s">
        <v>628</v>
      </c>
      <c r="C92" t="s">
        <v>626</v>
      </c>
      <c r="D92">
        <v>26.2</v>
      </c>
      <c r="E92">
        <v>90.9</v>
      </c>
      <c r="F92">
        <v>9.1</v>
      </c>
      <c r="G92">
        <v>4.4000000000000004</v>
      </c>
      <c r="H92">
        <v>2.8</v>
      </c>
      <c r="I92">
        <v>0.5</v>
      </c>
      <c r="J92">
        <v>0.3</v>
      </c>
      <c r="K92">
        <v>0.8</v>
      </c>
      <c r="L92">
        <v>1.5</v>
      </c>
      <c r="M92">
        <v>7.1</v>
      </c>
      <c r="N92">
        <v>1.8</v>
      </c>
      <c r="O92">
        <v>4</v>
      </c>
      <c r="P92">
        <v>0.7</v>
      </c>
      <c r="Q92">
        <v>2.5</v>
      </c>
      <c r="R92" s="53">
        <v>45117</v>
      </c>
    </row>
    <row r="93" spans="1:18">
      <c r="A93" t="s">
        <v>209</v>
      </c>
      <c r="B93" t="s">
        <v>627</v>
      </c>
      <c r="C93" t="s">
        <v>626</v>
      </c>
      <c r="D93">
        <v>19.3</v>
      </c>
      <c r="E93">
        <v>94.8</v>
      </c>
      <c r="F93">
        <v>9</v>
      </c>
      <c r="G93">
        <v>1.3</v>
      </c>
      <c r="H93">
        <v>2.4</v>
      </c>
      <c r="I93">
        <v>0.5</v>
      </c>
      <c r="J93">
        <v>0.5</v>
      </c>
      <c r="K93">
        <v>0.5</v>
      </c>
      <c r="L93">
        <v>1</v>
      </c>
      <c r="M93">
        <v>8</v>
      </c>
      <c r="N93">
        <v>1.5</v>
      </c>
      <c r="O93">
        <v>3.7</v>
      </c>
      <c r="P93">
        <v>1.5</v>
      </c>
      <c r="Q93">
        <v>1.8</v>
      </c>
      <c r="R93" s="53">
        <v>45117</v>
      </c>
    </row>
    <row r="94" spans="1:18">
      <c r="A94" t="s">
        <v>295</v>
      </c>
      <c r="B94" t="s">
        <v>627</v>
      </c>
      <c r="C94" t="s">
        <v>626</v>
      </c>
      <c r="D94">
        <v>21.1</v>
      </c>
      <c r="E94">
        <v>94.6</v>
      </c>
      <c r="F94">
        <v>9</v>
      </c>
      <c r="G94">
        <v>0.9</v>
      </c>
      <c r="H94">
        <v>2.4</v>
      </c>
      <c r="I94">
        <v>0.5</v>
      </c>
      <c r="J94">
        <v>0.2</v>
      </c>
      <c r="K94">
        <v>0.4</v>
      </c>
      <c r="L94">
        <v>0.7</v>
      </c>
      <c r="M94">
        <v>7.3</v>
      </c>
      <c r="N94">
        <v>1.7</v>
      </c>
      <c r="O94">
        <v>3.2</v>
      </c>
      <c r="P94">
        <v>1.3</v>
      </c>
      <c r="Q94">
        <v>2</v>
      </c>
      <c r="R94" s="53">
        <v>45117</v>
      </c>
    </row>
    <row r="95" spans="1:18">
      <c r="A95" t="s">
        <v>73</v>
      </c>
      <c r="B95" t="s">
        <v>627</v>
      </c>
      <c r="C95" t="s">
        <v>626</v>
      </c>
      <c r="D95">
        <v>21.3</v>
      </c>
      <c r="E95">
        <v>94.6</v>
      </c>
      <c r="F95">
        <v>8.6999999999999993</v>
      </c>
      <c r="G95">
        <v>1.2</v>
      </c>
      <c r="H95">
        <v>2.1</v>
      </c>
      <c r="I95">
        <v>1.1000000000000001</v>
      </c>
      <c r="J95">
        <v>0.2</v>
      </c>
      <c r="K95">
        <v>0.6</v>
      </c>
      <c r="L95">
        <v>0.8</v>
      </c>
      <c r="M95">
        <v>7.1</v>
      </c>
      <c r="N95">
        <v>2.4</v>
      </c>
      <c r="O95">
        <v>4</v>
      </c>
      <c r="P95">
        <v>2.1</v>
      </c>
      <c r="Q95">
        <v>2.2999999999999998</v>
      </c>
      <c r="R95" s="53">
        <v>45117</v>
      </c>
    </row>
    <row r="96" spans="1:18">
      <c r="A96" t="s">
        <v>148</v>
      </c>
      <c r="B96" t="s">
        <v>627</v>
      </c>
      <c r="C96" t="s">
        <v>626</v>
      </c>
      <c r="D96">
        <v>21.5</v>
      </c>
      <c r="E96">
        <v>92.6</v>
      </c>
      <c r="F96">
        <v>8.6</v>
      </c>
      <c r="G96">
        <v>1.3</v>
      </c>
      <c r="H96">
        <v>3.2</v>
      </c>
      <c r="I96">
        <v>0.7</v>
      </c>
      <c r="J96">
        <v>0.3</v>
      </c>
      <c r="K96">
        <v>0.5</v>
      </c>
      <c r="L96">
        <v>0.7</v>
      </c>
      <c r="M96">
        <v>6.5</v>
      </c>
      <c r="N96">
        <v>1.2</v>
      </c>
      <c r="O96">
        <v>2.5</v>
      </c>
      <c r="P96">
        <v>1.7</v>
      </c>
      <c r="Q96">
        <v>1.6</v>
      </c>
      <c r="R96" s="53">
        <v>45117</v>
      </c>
    </row>
    <row r="97" spans="1:18">
      <c r="A97" t="s">
        <v>81</v>
      </c>
      <c r="B97" t="s">
        <v>627</v>
      </c>
      <c r="C97" t="s">
        <v>626</v>
      </c>
      <c r="D97">
        <v>21.6</v>
      </c>
      <c r="E97">
        <v>94.3</v>
      </c>
      <c r="F97">
        <v>8.6</v>
      </c>
      <c r="G97">
        <v>2.6</v>
      </c>
      <c r="H97">
        <v>3.9</v>
      </c>
      <c r="I97">
        <v>1</v>
      </c>
      <c r="J97">
        <v>0.4</v>
      </c>
      <c r="K97">
        <v>0.6</v>
      </c>
      <c r="L97">
        <v>1.7</v>
      </c>
      <c r="M97">
        <v>6.3</v>
      </c>
      <c r="N97">
        <v>2.7</v>
      </c>
      <c r="O97">
        <v>2.6</v>
      </c>
      <c r="P97">
        <v>1.4</v>
      </c>
      <c r="Q97">
        <v>2.4</v>
      </c>
      <c r="R97" s="53">
        <v>45117</v>
      </c>
    </row>
    <row r="98" spans="1:18">
      <c r="A98" t="s">
        <v>459</v>
      </c>
      <c r="B98" t="s">
        <v>627</v>
      </c>
      <c r="C98" t="s">
        <v>630</v>
      </c>
      <c r="D98">
        <v>21.7</v>
      </c>
      <c r="E98">
        <v>94.3</v>
      </c>
      <c r="F98">
        <v>8.6</v>
      </c>
      <c r="G98">
        <v>1</v>
      </c>
      <c r="H98">
        <v>3.7</v>
      </c>
      <c r="I98">
        <v>1.1000000000000001</v>
      </c>
      <c r="J98">
        <v>0.6</v>
      </c>
      <c r="K98">
        <v>0.4</v>
      </c>
      <c r="L98">
        <v>0.9</v>
      </c>
      <c r="M98">
        <v>7</v>
      </c>
      <c r="N98">
        <v>2</v>
      </c>
      <c r="O98">
        <v>2.8</v>
      </c>
      <c r="P98">
        <v>1.4</v>
      </c>
      <c r="Q98">
        <v>2</v>
      </c>
      <c r="R98" s="53">
        <v>45117</v>
      </c>
    </row>
    <row r="99" spans="1:18">
      <c r="A99" t="s">
        <v>417</v>
      </c>
      <c r="B99" t="s">
        <v>627</v>
      </c>
      <c r="C99" t="s">
        <v>630</v>
      </c>
      <c r="D99">
        <v>18.600000000000001</v>
      </c>
      <c r="E99">
        <v>95.1</v>
      </c>
      <c r="F99">
        <v>8.6</v>
      </c>
      <c r="G99">
        <v>1.7</v>
      </c>
      <c r="H99">
        <v>2.7</v>
      </c>
      <c r="I99">
        <v>1.1000000000000001</v>
      </c>
      <c r="J99">
        <v>0.3</v>
      </c>
      <c r="K99">
        <v>0.5</v>
      </c>
      <c r="L99">
        <v>1.2</v>
      </c>
      <c r="M99">
        <v>7.5</v>
      </c>
      <c r="N99">
        <v>1.8</v>
      </c>
      <c r="O99">
        <v>2.2000000000000002</v>
      </c>
      <c r="P99">
        <v>2.5</v>
      </c>
      <c r="Q99">
        <v>1.9</v>
      </c>
      <c r="R99" s="53">
        <v>45117</v>
      </c>
    </row>
    <row r="100" spans="1:18">
      <c r="A100" t="s">
        <v>345</v>
      </c>
      <c r="B100" t="s">
        <v>627</v>
      </c>
      <c r="C100" t="s">
        <v>629</v>
      </c>
      <c r="D100">
        <v>17</v>
      </c>
      <c r="E100">
        <v>94.8</v>
      </c>
      <c r="F100">
        <v>8.5</v>
      </c>
      <c r="G100">
        <v>2.4</v>
      </c>
      <c r="H100">
        <v>2.2999999999999998</v>
      </c>
      <c r="I100">
        <v>0.5</v>
      </c>
      <c r="J100">
        <v>0.3</v>
      </c>
      <c r="K100">
        <v>0.5</v>
      </c>
      <c r="L100">
        <v>1.3</v>
      </c>
      <c r="M100">
        <v>7.2</v>
      </c>
      <c r="N100">
        <v>1.6</v>
      </c>
      <c r="O100">
        <v>2.5</v>
      </c>
      <c r="P100">
        <v>1.7</v>
      </c>
      <c r="Q100">
        <v>1.7</v>
      </c>
      <c r="R100" s="53">
        <v>45117</v>
      </c>
    </row>
    <row r="101" spans="1:18">
      <c r="A101" t="s">
        <v>176</v>
      </c>
      <c r="B101" t="s">
        <v>627</v>
      </c>
      <c r="C101" t="s">
        <v>626</v>
      </c>
      <c r="D101">
        <v>19</v>
      </c>
      <c r="E101">
        <v>94.3</v>
      </c>
      <c r="F101">
        <v>8.4</v>
      </c>
      <c r="G101">
        <v>1.2</v>
      </c>
      <c r="H101">
        <v>4.0999999999999996</v>
      </c>
      <c r="I101">
        <v>1.3</v>
      </c>
      <c r="J101">
        <v>0.4</v>
      </c>
      <c r="K101">
        <v>0.4</v>
      </c>
      <c r="L101">
        <v>0.9</v>
      </c>
      <c r="M101">
        <v>6.5</v>
      </c>
      <c r="N101">
        <v>1.9</v>
      </c>
      <c r="O101">
        <v>3.1</v>
      </c>
      <c r="P101">
        <v>1.6</v>
      </c>
      <c r="Q101">
        <v>1.9</v>
      </c>
      <c r="R101" s="53">
        <v>45117</v>
      </c>
    </row>
    <row r="102" spans="1:18">
      <c r="A102" t="s">
        <v>239</v>
      </c>
      <c r="B102" t="s">
        <v>627</v>
      </c>
      <c r="C102" t="s">
        <v>626</v>
      </c>
      <c r="D102">
        <v>21.8</v>
      </c>
      <c r="E102">
        <v>93.1</v>
      </c>
      <c r="F102">
        <v>8.3000000000000007</v>
      </c>
      <c r="G102">
        <v>1.1000000000000001</v>
      </c>
      <c r="H102">
        <v>5.7</v>
      </c>
      <c r="I102">
        <v>2.4</v>
      </c>
      <c r="J102">
        <v>1</v>
      </c>
      <c r="K102">
        <v>0.4</v>
      </c>
      <c r="L102">
        <v>1.2</v>
      </c>
      <c r="M102">
        <v>5.3</v>
      </c>
      <c r="N102">
        <v>3.6</v>
      </c>
      <c r="O102">
        <v>0.3</v>
      </c>
      <c r="P102">
        <v>3.7</v>
      </c>
      <c r="Q102">
        <v>2.2999999999999998</v>
      </c>
      <c r="R102" s="53">
        <v>45117</v>
      </c>
    </row>
    <row r="103" spans="1:18">
      <c r="A103" t="s">
        <v>36</v>
      </c>
      <c r="B103" t="s">
        <v>627</v>
      </c>
      <c r="C103" t="s">
        <v>630</v>
      </c>
      <c r="D103">
        <v>18.5</v>
      </c>
      <c r="E103">
        <v>96.5</v>
      </c>
      <c r="F103">
        <v>8.3000000000000007</v>
      </c>
      <c r="G103">
        <v>1.2</v>
      </c>
      <c r="H103">
        <v>1.9</v>
      </c>
      <c r="I103">
        <v>0.3</v>
      </c>
      <c r="J103">
        <v>0.1</v>
      </c>
      <c r="K103">
        <v>0.4</v>
      </c>
      <c r="L103">
        <v>0.8</v>
      </c>
      <c r="M103">
        <v>7.4</v>
      </c>
      <c r="N103">
        <v>1.1000000000000001</v>
      </c>
      <c r="O103">
        <v>3.2</v>
      </c>
      <c r="P103">
        <v>1.2</v>
      </c>
      <c r="Q103">
        <v>1.5</v>
      </c>
      <c r="R103" s="53">
        <v>45117</v>
      </c>
    </row>
    <row r="104" spans="1:18">
      <c r="A104" t="s">
        <v>42</v>
      </c>
      <c r="B104" t="s">
        <v>627</v>
      </c>
      <c r="C104" t="s">
        <v>626</v>
      </c>
      <c r="D104">
        <v>21.7</v>
      </c>
      <c r="E104">
        <v>93.6</v>
      </c>
      <c r="F104">
        <v>8.1999999999999993</v>
      </c>
      <c r="G104">
        <v>3.4</v>
      </c>
      <c r="H104">
        <v>1.7</v>
      </c>
      <c r="I104">
        <v>0.3</v>
      </c>
      <c r="J104">
        <v>0.2</v>
      </c>
      <c r="K104">
        <v>0.8</v>
      </c>
      <c r="L104">
        <v>1</v>
      </c>
      <c r="M104">
        <v>5.6</v>
      </c>
      <c r="N104">
        <v>1.7</v>
      </c>
      <c r="O104">
        <v>3.6</v>
      </c>
      <c r="P104">
        <v>0.3</v>
      </c>
      <c r="Q104">
        <v>1.6</v>
      </c>
      <c r="R104" s="53">
        <v>45117</v>
      </c>
    </row>
    <row r="105" spans="1:18">
      <c r="A105" t="s">
        <v>149</v>
      </c>
      <c r="B105" t="s">
        <v>627</v>
      </c>
      <c r="C105" t="s">
        <v>626</v>
      </c>
      <c r="D105">
        <v>19.2</v>
      </c>
      <c r="E105">
        <v>92.8</v>
      </c>
      <c r="F105">
        <v>8.1999999999999993</v>
      </c>
      <c r="G105">
        <v>1.2</v>
      </c>
      <c r="H105">
        <v>2</v>
      </c>
      <c r="I105">
        <v>0.2</v>
      </c>
      <c r="J105">
        <v>0.1</v>
      </c>
      <c r="K105">
        <v>0.4</v>
      </c>
      <c r="L105">
        <v>0.5</v>
      </c>
      <c r="M105">
        <v>6.7</v>
      </c>
      <c r="N105">
        <v>1.4</v>
      </c>
      <c r="O105">
        <v>4.4000000000000004</v>
      </c>
      <c r="P105">
        <v>0.7</v>
      </c>
      <c r="Q105">
        <v>1.3</v>
      </c>
      <c r="R105" s="53">
        <v>45117</v>
      </c>
    </row>
    <row r="106" spans="1:18">
      <c r="A106" t="s">
        <v>469</v>
      </c>
      <c r="B106" t="s">
        <v>627</v>
      </c>
      <c r="C106" t="s">
        <v>626</v>
      </c>
      <c r="D106">
        <v>18.7</v>
      </c>
      <c r="E106">
        <v>94</v>
      </c>
      <c r="F106">
        <v>8.1</v>
      </c>
      <c r="G106">
        <v>2.2000000000000002</v>
      </c>
      <c r="H106">
        <v>2.1</v>
      </c>
      <c r="I106">
        <v>0.4</v>
      </c>
      <c r="J106">
        <v>0.2</v>
      </c>
      <c r="K106">
        <v>0.5</v>
      </c>
      <c r="L106">
        <v>1.1000000000000001</v>
      </c>
      <c r="M106">
        <v>6.4</v>
      </c>
      <c r="N106">
        <v>1.8</v>
      </c>
      <c r="O106">
        <v>1.9</v>
      </c>
      <c r="P106">
        <v>0.9</v>
      </c>
      <c r="Q106">
        <v>1.1000000000000001</v>
      </c>
      <c r="R106" s="53">
        <v>45117</v>
      </c>
    </row>
    <row r="107" spans="1:18">
      <c r="A107" t="s">
        <v>347</v>
      </c>
      <c r="B107" t="s">
        <v>627</v>
      </c>
      <c r="C107" t="s">
        <v>626</v>
      </c>
      <c r="D107">
        <v>17</v>
      </c>
      <c r="E107">
        <v>95.3</v>
      </c>
      <c r="F107">
        <v>8</v>
      </c>
      <c r="G107">
        <v>1.4</v>
      </c>
      <c r="H107">
        <v>2.2999999999999998</v>
      </c>
      <c r="I107">
        <v>0.4</v>
      </c>
      <c r="J107">
        <v>0.2</v>
      </c>
      <c r="K107">
        <v>0.5</v>
      </c>
      <c r="L107">
        <v>0.9</v>
      </c>
      <c r="M107">
        <v>6.3</v>
      </c>
      <c r="N107">
        <v>0.9</v>
      </c>
      <c r="O107">
        <v>4.2</v>
      </c>
      <c r="P107">
        <v>0.9</v>
      </c>
      <c r="Q107">
        <v>1.3</v>
      </c>
      <c r="R107" s="53">
        <v>45117</v>
      </c>
    </row>
    <row r="108" spans="1:18">
      <c r="A108" t="s">
        <v>406</v>
      </c>
      <c r="B108" t="s">
        <v>627</v>
      </c>
      <c r="C108" t="s">
        <v>626</v>
      </c>
      <c r="D108">
        <v>16.7</v>
      </c>
      <c r="E108">
        <v>92.8</v>
      </c>
      <c r="F108">
        <v>8</v>
      </c>
      <c r="G108">
        <v>1.1000000000000001</v>
      </c>
      <c r="H108">
        <v>5</v>
      </c>
      <c r="I108">
        <v>1.9</v>
      </c>
      <c r="J108">
        <v>0.5</v>
      </c>
      <c r="K108">
        <v>0.2</v>
      </c>
      <c r="L108">
        <v>1.2</v>
      </c>
      <c r="M108">
        <v>6.2</v>
      </c>
      <c r="N108">
        <v>1.8</v>
      </c>
      <c r="O108">
        <v>0.8</v>
      </c>
      <c r="P108">
        <v>2.1</v>
      </c>
      <c r="Q108">
        <v>2.2000000000000002</v>
      </c>
      <c r="R108" s="53">
        <v>45117</v>
      </c>
    </row>
    <row r="109" spans="1:18">
      <c r="A109" t="s">
        <v>87</v>
      </c>
      <c r="B109" t="s">
        <v>627</v>
      </c>
      <c r="C109" t="s">
        <v>626</v>
      </c>
      <c r="D109">
        <v>19.3</v>
      </c>
      <c r="E109">
        <v>94.4</v>
      </c>
      <c r="F109">
        <v>8</v>
      </c>
      <c r="G109">
        <v>0.9</v>
      </c>
      <c r="H109">
        <v>2.4</v>
      </c>
      <c r="I109">
        <v>1</v>
      </c>
      <c r="J109">
        <v>0.3</v>
      </c>
      <c r="K109">
        <v>0.4</v>
      </c>
      <c r="L109">
        <v>0.7</v>
      </c>
      <c r="M109">
        <v>5.6</v>
      </c>
      <c r="N109">
        <v>1.9</v>
      </c>
      <c r="O109">
        <v>1.6</v>
      </c>
      <c r="P109">
        <v>2.7</v>
      </c>
      <c r="Q109">
        <v>1.4</v>
      </c>
      <c r="R109" s="53">
        <v>45117</v>
      </c>
    </row>
    <row r="110" spans="1:18">
      <c r="A110" t="s">
        <v>267</v>
      </c>
      <c r="B110" t="s">
        <v>627</v>
      </c>
      <c r="C110" t="s">
        <v>626</v>
      </c>
      <c r="D110">
        <v>19.7</v>
      </c>
      <c r="E110">
        <v>92.8</v>
      </c>
      <c r="F110">
        <v>7.9</v>
      </c>
      <c r="G110">
        <v>4.2</v>
      </c>
      <c r="H110">
        <v>2.2000000000000002</v>
      </c>
      <c r="I110">
        <v>0.3</v>
      </c>
      <c r="J110">
        <v>0.2</v>
      </c>
      <c r="K110">
        <v>0.9</v>
      </c>
      <c r="L110">
        <v>1.1000000000000001</v>
      </c>
      <c r="M110">
        <v>6.6</v>
      </c>
      <c r="N110">
        <v>1.4</v>
      </c>
      <c r="O110">
        <v>2.8</v>
      </c>
      <c r="P110">
        <v>0.2</v>
      </c>
      <c r="Q110">
        <v>1.5</v>
      </c>
      <c r="R110" s="53">
        <v>45117</v>
      </c>
    </row>
    <row r="111" spans="1:18">
      <c r="A111" t="s">
        <v>121</v>
      </c>
      <c r="B111" t="s">
        <v>627</v>
      </c>
      <c r="C111" t="s">
        <v>626</v>
      </c>
      <c r="D111">
        <v>21.1</v>
      </c>
      <c r="E111">
        <v>93.3</v>
      </c>
      <c r="F111">
        <v>7.9</v>
      </c>
      <c r="G111">
        <v>3.8</v>
      </c>
      <c r="H111">
        <v>1.9</v>
      </c>
      <c r="I111">
        <v>0.3</v>
      </c>
      <c r="J111">
        <v>0.3</v>
      </c>
      <c r="K111">
        <v>0.9</v>
      </c>
      <c r="L111">
        <v>1.6</v>
      </c>
      <c r="M111">
        <v>7.4</v>
      </c>
      <c r="N111">
        <v>1.7</v>
      </c>
      <c r="O111">
        <v>2.6</v>
      </c>
      <c r="P111">
        <v>0.9</v>
      </c>
      <c r="Q111">
        <v>2</v>
      </c>
      <c r="R111" s="53">
        <v>45117</v>
      </c>
    </row>
    <row r="112" spans="1:18">
      <c r="A112" t="s">
        <v>186</v>
      </c>
      <c r="B112" t="s">
        <v>627</v>
      </c>
      <c r="C112" t="s">
        <v>626</v>
      </c>
      <c r="D112">
        <v>15.1</v>
      </c>
      <c r="E112">
        <v>94.7</v>
      </c>
      <c r="F112">
        <v>7.8</v>
      </c>
      <c r="G112">
        <v>2.5</v>
      </c>
      <c r="H112">
        <v>1.7</v>
      </c>
      <c r="I112">
        <v>0.4</v>
      </c>
      <c r="J112">
        <v>0.2</v>
      </c>
      <c r="K112">
        <v>0.5</v>
      </c>
      <c r="L112">
        <v>1.4</v>
      </c>
      <c r="M112">
        <v>7.2</v>
      </c>
      <c r="N112">
        <v>2.2999999999999998</v>
      </c>
      <c r="O112">
        <v>2.4</v>
      </c>
      <c r="P112">
        <v>1.8</v>
      </c>
      <c r="Q112">
        <v>1.4</v>
      </c>
      <c r="R112" s="53">
        <v>45117</v>
      </c>
    </row>
    <row r="113" spans="1:18">
      <c r="A113" t="s">
        <v>254</v>
      </c>
      <c r="B113" t="s">
        <v>627</v>
      </c>
      <c r="C113" t="s">
        <v>626</v>
      </c>
      <c r="D113">
        <v>17.7</v>
      </c>
      <c r="E113">
        <v>94</v>
      </c>
      <c r="F113">
        <v>7.7</v>
      </c>
      <c r="G113">
        <v>2.7</v>
      </c>
      <c r="H113">
        <v>1.4</v>
      </c>
      <c r="I113">
        <v>0.3</v>
      </c>
      <c r="J113">
        <v>0.2</v>
      </c>
      <c r="K113">
        <v>0.5</v>
      </c>
      <c r="L113">
        <v>1.2</v>
      </c>
      <c r="M113">
        <v>6.6</v>
      </c>
      <c r="N113">
        <v>1.4</v>
      </c>
      <c r="O113">
        <v>3.4</v>
      </c>
      <c r="P113">
        <v>0.7</v>
      </c>
      <c r="Q113">
        <v>1.3</v>
      </c>
      <c r="R113" s="53">
        <v>45117</v>
      </c>
    </row>
    <row r="114" spans="1:18">
      <c r="A114" t="s">
        <v>323</v>
      </c>
      <c r="B114" t="s">
        <v>627</v>
      </c>
      <c r="C114" t="s">
        <v>626</v>
      </c>
      <c r="D114">
        <v>16.399999999999999</v>
      </c>
      <c r="E114">
        <v>94.5</v>
      </c>
      <c r="F114">
        <v>7.6</v>
      </c>
      <c r="G114">
        <v>1.4</v>
      </c>
      <c r="H114">
        <v>2</v>
      </c>
      <c r="I114">
        <v>0.3</v>
      </c>
      <c r="J114">
        <v>0.2</v>
      </c>
      <c r="K114">
        <v>0.5</v>
      </c>
      <c r="L114">
        <v>0.7</v>
      </c>
      <c r="M114">
        <v>5.9</v>
      </c>
      <c r="N114">
        <v>2.1</v>
      </c>
      <c r="O114">
        <v>3.7</v>
      </c>
      <c r="P114">
        <v>0.5</v>
      </c>
      <c r="Q114">
        <v>1.6</v>
      </c>
      <c r="R114" s="53">
        <v>45117</v>
      </c>
    </row>
    <row r="115" spans="1:18">
      <c r="A115" t="s">
        <v>324</v>
      </c>
      <c r="B115" t="s">
        <v>627</v>
      </c>
      <c r="C115" t="s">
        <v>626</v>
      </c>
      <c r="D115">
        <v>28.6</v>
      </c>
      <c r="E115">
        <v>93.9</v>
      </c>
      <c r="F115">
        <v>7.6</v>
      </c>
      <c r="G115">
        <v>2.4</v>
      </c>
      <c r="H115">
        <v>5</v>
      </c>
      <c r="I115">
        <v>1.3</v>
      </c>
      <c r="J115">
        <v>1.2</v>
      </c>
      <c r="K115">
        <v>0.7</v>
      </c>
      <c r="L115">
        <v>0.7</v>
      </c>
      <c r="M115">
        <v>6.2</v>
      </c>
      <c r="N115">
        <v>0.6</v>
      </c>
      <c r="O115">
        <v>4.5</v>
      </c>
      <c r="P115">
        <v>0.6</v>
      </c>
      <c r="Q115">
        <v>2.1</v>
      </c>
      <c r="R115" s="53">
        <v>45117</v>
      </c>
    </row>
    <row r="116" spans="1:18">
      <c r="A116" t="s">
        <v>275</v>
      </c>
      <c r="B116" t="s">
        <v>627</v>
      </c>
      <c r="C116" t="s">
        <v>626</v>
      </c>
      <c r="D116">
        <v>18.600000000000001</v>
      </c>
      <c r="E116">
        <v>94.7</v>
      </c>
      <c r="F116">
        <v>7.6</v>
      </c>
      <c r="G116">
        <v>1.3</v>
      </c>
      <c r="H116">
        <v>1.7</v>
      </c>
      <c r="I116">
        <v>0.4</v>
      </c>
      <c r="J116">
        <v>0.2</v>
      </c>
      <c r="K116">
        <v>0.5</v>
      </c>
      <c r="L116">
        <v>0.8</v>
      </c>
      <c r="M116">
        <v>6.9</v>
      </c>
      <c r="N116">
        <v>1.1000000000000001</v>
      </c>
      <c r="O116">
        <v>3.9</v>
      </c>
      <c r="P116">
        <v>1</v>
      </c>
      <c r="Q116">
        <v>2.1</v>
      </c>
      <c r="R116" s="53">
        <v>45117</v>
      </c>
    </row>
    <row r="117" spans="1:18">
      <c r="A117" t="s">
        <v>440</v>
      </c>
      <c r="B117" t="s">
        <v>627</v>
      </c>
      <c r="C117" t="s">
        <v>629</v>
      </c>
      <c r="D117">
        <v>20</v>
      </c>
      <c r="E117">
        <v>92.8</v>
      </c>
      <c r="F117">
        <v>7.5</v>
      </c>
      <c r="G117">
        <v>1.4</v>
      </c>
      <c r="H117">
        <v>3.8</v>
      </c>
      <c r="I117">
        <v>1.4</v>
      </c>
      <c r="J117">
        <v>0.9</v>
      </c>
      <c r="K117">
        <v>0.4</v>
      </c>
      <c r="L117">
        <v>0.9</v>
      </c>
      <c r="M117">
        <v>6.1</v>
      </c>
      <c r="N117">
        <v>1.8</v>
      </c>
      <c r="O117">
        <v>0.6</v>
      </c>
      <c r="P117">
        <v>2.5</v>
      </c>
      <c r="Q117">
        <v>1.7</v>
      </c>
      <c r="R117" s="53">
        <v>45117</v>
      </c>
    </row>
    <row r="118" spans="1:18">
      <c r="A118" t="s">
        <v>144</v>
      </c>
      <c r="B118" t="s">
        <v>627</v>
      </c>
      <c r="C118" t="s">
        <v>626</v>
      </c>
      <c r="D118">
        <v>17.899999999999999</v>
      </c>
      <c r="E118">
        <v>96.4</v>
      </c>
      <c r="F118">
        <v>7.4</v>
      </c>
      <c r="G118">
        <v>3.7</v>
      </c>
      <c r="H118">
        <v>1.7</v>
      </c>
      <c r="I118">
        <v>0.5</v>
      </c>
      <c r="J118">
        <v>0.1</v>
      </c>
      <c r="K118">
        <v>0.7</v>
      </c>
      <c r="L118">
        <v>1</v>
      </c>
      <c r="M118">
        <v>6</v>
      </c>
      <c r="N118">
        <v>1.5</v>
      </c>
      <c r="O118">
        <v>1.4</v>
      </c>
      <c r="P118">
        <v>1.6</v>
      </c>
      <c r="Q118">
        <v>1.1000000000000001</v>
      </c>
      <c r="R118" s="53">
        <v>45117</v>
      </c>
    </row>
    <row r="119" spans="1:18">
      <c r="A119" t="s">
        <v>27</v>
      </c>
      <c r="B119" t="s">
        <v>627</v>
      </c>
      <c r="C119" t="s">
        <v>626</v>
      </c>
      <c r="D119">
        <v>16.7</v>
      </c>
      <c r="E119">
        <v>94.3</v>
      </c>
      <c r="F119">
        <v>7.4</v>
      </c>
      <c r="G119">
        <v>2.7</v>
      </c>
      <c r="H119">
        <v>1.5</v>
      </c>
      <c r="I119">
        <v>0.5</v>
      </c>
      <c r="J119">
        <v>0.2</v>
      </c>
      <c r="K119">
        <v>0.7</v>
      </c>
      <c r="L119">
        <v>1.2</v>
      </c>
      <c r="M119">
        <v>6.2</v>
      </c>
      <c r="N119">
        <v>1.4</v>
      </c>
      <c r="O119">
        <v>1.1000000000000001</v>
      </c>
      <c r="P119">
        <v>1.8</v>
      </c>
      <c r="Q119">
        <v>1.4</v>
      </c>
      <c r="R119" s="53">
        <v>45117</v>
      </c>
    </row>
    <row r="120" spans="1:18">
      <c r="A120" t="s">
        <v>391</v>
      </c>
      <c r="B120" t="s">
        <v>627</v>
      </c>
      <c r="C120" t="s">
        <v>626</v>
      </c>
      <c r="D120">
        <v>19.3</v>
      </c>
      <c r="E120">
        <v>93.6</v>
      </c>
      <c r="F120">
        <v>7.3</v>
      </c>
      <c r="G120">
        <v>1.4</v>
      </c>
      <c r="H120">
        <v>4</v>
      </c>
      <c r="I120">
        <v>2.2000000000000002</v>
      </c>
      <c r="J120">
        <v>0.9</v>
      </c>
      <c r="K120">
        <v>0.5</v>
      </c>
      <c r="L120">
        <v>1</v>
      </c>
      <c r="M120">
        <v>5.5</v>
      </c>
      <c r="N120">
        <v>1.7</v>
      </c>
      <c r="O120">
        <v>0.3</v>
      </c>
      <c r="P120">
        <v>2.5</v>
      </c>
      <c r="Q120">
        <v>2.2000000000000002</v>
      </c>
      <c r="R120" s="53">
        <v>45117</v>
      </c>
    </row>
    <row r="121" spans="1:18">
      <c r="A121" t="s">
        <v>89</v>
      </c>
      <c r="B121" t="s">
        <v>627</v>
      </c>
      <c r="C121" t="s">
        <v>626</v>
      </c>
      <c r="D121">
        <v>16.100000000000001</v>
      </c>
      <c r="E121">
        <v>94.2</v>
      </c>
      <c r="F121">
        <v>7.3</v>
      </c>
      <c r="G121">
        <v>1.6</v>
      </c>
      <c r="H121">
        <v>3.9</v>
      </c>
      <c r="I121">
        <v>1.3</v>
      </c>
      <c r="J121">
        <v>0.5</v>
      </c>
      <c r="K121">
        <v>0.5</v>
      </c>
      <c r="L121">
        <v>1.2</v>
      </c>
      <c r="M121">
        <v>5.5</v>
      </c>
      <c r="N121">
        <v>2.1</v>
      </c>
      <c r="O121">
        <v>1.9</v>
      </c>
      <c r="P121">
        <v>2.1</v>
      </c>
      <c r="Q121">
        <v>2.2999999999999998</v>
      </c>
      <c r="R121" s="53">
        <v>45117</v>
      </c>
    </row>
    <row r="122" spans="1:18">
      <c r="A122" t="s">
        <v>314</v>
      </c>
      <c r="B122" t="s">
        <v>627</v>
      </c>
      <c r="C122" t="s">
        <v>626</v>
      </c>
      <c r="D122">
        <v>16.600000000000001</v>
      </c>
      <c r="E122">
        <v>94.7</v>
      </c>
      <c r="F122">
        <v>7.3</v>
      </c>
      <c r="G122">
        <v>1</v>
      </c>
      <c r="H122">
        <v>1.7</v>
      </c>
      <c r="I122">
        <v>0.7</v>
      </c>
      <c r="J122">
        <v>0.4</v>
      </c>
      <c r="K122">
        <v>0.5</v>
      </c>
      <c r="L122">
        <v>0.7</v>
      </c>
      <c r="M122">
        <v>6</v>
      </c>
      <c r="N122">
        <v>1.4</v>
      </c>
      <c r="O122">
        <v>2.2999999999999998</v>
      </c>
      <c r="P122">
        <v>1.1000000000000001</v>
      </c>
      <c r="Q122">
        <v>1.4</v>
      </c>
      <c r="R122" s="53">
        <v>45117</v>
      </c>
    </row>
    <row r="123" spans="1:18">
      <c r="A123" t="s">
        <v>290</v>
      </c>
      <c r="B123" t="s">
        <v>627</v>
      </c>
      <c r="C123" t="s">
        <v>626</v>
      </c>
      <c r="D123">
        <v>16.899999999999999</v>
      </c>
      <c r="E123">
        <v>93</v>
      </c>
      <c r="F123">
        <v>7.3</v>
      </c>
      <c r="G123">
        <v>0.7</v>
      </c>
      <c r="H123">
        <v>3.8</v>
      </c>
      <c r="I123">
        <v>1.4</v>
      </c>
      <c r="J123">
        <v>0.4</v>
      </c>
      <c r="K123">
        <v>0.3</v>
      </c>
      <c r="L123">
        <v>0.8</v>
      </c>
      <c r="M123">
        <v>6</v>
      </c>
      <c r="N123">
        <v>1.4</v>
      </c>
      <c r="O123">
        <v>0.3</v>
      </c>
      <c r="P123">
        <v>1.8</v>
      </c>
      <c r="Q123">
        <v>1.8</v>
      </c>
      <c r="R123" s="53">
        <v>45117</v>
      </c>
    </row>
    <row r="124" spans="1:18">
      <c r="A124" t="s">
        <v>35</v>
      </c>
      <c r="B124" t="s">
        <v>627</v>
      </c>
      <c r="C124" t="s">
        <v>626</v>
      </c>
      <c r="D124">
        <v>15.2</v>
      </c>
      <c r="E124">
        <v>93.3</v>
      </c>
      <c r="F124">
        <v>7.3</v>
      </c>
      <c r="G124">
        <v>1.6</v>
      </c>
      <c r="H124">
        <v>1.7</v>
      </c>
      <c r="I124">
        <v>0.3</v>
      </c>
      <c r="J124">
        <v>0.2</v>
      </c>
      <c r="K124">
        <v>0.4</v>
      </c>
      <c r="L124">
        <v>0.7</v>
      </c>
      <c r="M124">
        <v>5.9</v>
      </c>
      <c r="N124">
        <v>1.2</v>
      </c>
      <c r="O124">
        <v>2.9</v>
      </c>
      <c r="P124">
        <v>1.2</v>
      </c>
      <c r="Q124">
        <v>1.1000000000000001</v>
      </c>
      <c r="R124" s="53">
        <v>45117</v>
      </c>
    </row>
    <row r="125" spans="1:18">
      <c r="A125" t="s">
        <v>447</v>
      </c>
      <c r="B125" t="s">
        <v>628</v>
      </c>
      <c r="C125" t="s">
        <v>626</v>
      </c>
      <c r="D125">
        <v>16.8</v>
      </c>
      <c r="E125">
        <v>91.9</v>
      </c>
      <c r="F125">
        <v>7.3</v>
      </c>
      <c r="G125">
        <v>1.2</v>
      </c>
      <c r="H125">
        <v>1.4</v>
      </c>
      <c r="I125">
        <v>0.2</v>
      </c>
      <c r="J125">
        <v>0.1</v>
      </c>
      <c r="K125">
        <v>0.3</v>
      </c>
      <c r="L125">
        <v>0.6</v>
      </c>
      <c r="M125">
        <v>6</v>
      </c>
      <c r="N125">
        <v>0.8</v>
      </c>
      <c r="O125">
        <v>4.8</v>
      </c>
      <c r="P125">
        <v>0.6</v>
      </c>
      <c r="Q125">
        <v>1.8</v>
      </c>
      <c r="R125" s="53">
        <v>45117</v>
      </c>
    </row>
    <row r="126" spans="1:18">
      <c r="A126" t="s">
        <v>374</v>
      </c>
      <c r="B126" t="s">
        <v>627</v>
      </c>
      <c r="C126" t="s">
        <v>626</v>
      </c>
      <c r="D126">
        <v>19.899999999999999</v>
      </c>
      <c r="E126">
        <v>92.6</v>
      </c>
      <c r="F126">
        <v>7.2</v>
      </c>
      <c r="G126">
        <v>1.1000000000000001</v>
      </c>
      <c r="H126">
        <v>3.6</v>
      </c>
      <c r="I126">
        <v>2</v>
      </c>
      <c r="J126">
        <v>0.7</v>
      </c>
      <c r="K126">
        <v>0.4</v>
      </c>
      <c r="L126">
        <v>0.7</v>
      </c>
      <c r="M126">
        <v>5</v>
      </c>
      <c r="N126">
        <v>1.7</v>
      </c>
      <c r="O126">
        <v>0.4</v>
      </c>
      <c r="P126">
        <v>2.8</v>
      </c>
      <c r="Q126">
        <v>1.5</v>
      </c>
      <c r="R126" s="53">
        <v>45117</v>
      </c>
    </row>
    <row r="127" spans="1:18">
      <c r="A127" t="s">
        <v>247</v>
      </c>
      <c r="B127" t="s">
        <v>627</v>
      </c>
      <c r="C127" t="s">
        <v>626</v>
      </c>
      <c r="D127">
        <v>17.600000000000001</v>
      </c>
      <c r="E127">
        <v>93.1</v>
      </c>
      <c r="F127">
        <v>7.2</v>
      </c>
      <c r="G127">
        <v>0.9</v>
      </c>
      <c r="H127">
        <v>2.8</v>
      </c>
      <c r="I127">
        <v>1.8</v>
      </c>
      <c r="J127">
        <v>1</v>
      </c>
      <c r="K127">
        <v>0.4</v>
      </c>
      <c r="L127">
        <v>0.9</v>
      </c>
      <c r="M127">
        <v>4.5</v>
      </c>
      <c r="N127">
        <v>2.1</v>
      </c>
      <c r="O127">
        <v>0.3</v>
      </c>
      <c r="P127">
        <v>2.4</v>
      </c>
      <c r="Q127">
        <v>2.2999999999999998</v>
      </c>
      <c r="R127" s="53">
        <v>45117</v>
      </c>
    </row>
    <row r="128" spans="1:18">
      <c r="A128" t="s">
        <v>225</v>
      </c>
      <c r="B128" t="s">
        <v>627</v>
      </c>
      <c r="C128" t="s">
        <v>630</v>
      </c>
      <c r="D128">
        <v>15.1</v>
      </c>
      <c r="E128">
        <v>94.9</v>
      </c>
      <c r="F128">
        <v>7.2</v>
      </c>
      <c r="G128">
        <v>1.2</v>
      </c>
      <c r="H128">
        <v>1.6</v>
      </c>
      <c r="I128">
        <v>0.4</v>
      </c>
      <c r="J128">
        <v>0.2</v>
      </c>
      <c r="K128">
        <v>0.4</v>
      </c>
      <c r="L128">
        <v>0.9</v>
      </c>
      <c r="M128">
        <v>6.4</v>
      </c>
      <c r="N128">
        <v>1.2</v>
      </c>
      <c r="O128">
        <v>2.9</v>
      </c>
      <c r="P128">
        <v>1.6</v>
      </c>
      <c r="Q128">
        <v>1.2</v>
      </c>
      <c r="R128" s="53">
        <v>45117</v>
      </c>
    </row>
    <row r="129" spans="1:18">
      <c r="A129" t="s">
        <v>478</v>
      </c>
      <c r="B129" t="s">
        <v>627</v>
      </c>
      <c r="C129" t="s">
        <v>629</v>
      </c>
      <c r="D129">
        <v>22.2</v>
      </c>
      <c r="E129">
        <v>92.9</v>
      </c>
      <c r="F129">
        <v>7.1</v>
      </c>
      <c r="G129">
        <v>1.7</v>
      </c>
      <c r="H129">
        <v>2</v>
      </c>
      <c r="I129">
        <v>1</v>
      </c>
      <c r="J129">
        <v>0.4</v>
      </c>
      <c r="K129">
        <v>1.1000000000000001</v>
      </c>
      <c r="L129">
        <v>1</v>
      </c>
      <c r="M129">
        <v>5.8</v>
      </c>
      <c r="N129">
        <v>1.8</v>
      </c>
      <c r="O129">
        <v>2</v>
      </c>
      <c r="P129">
        <v>2.1</v>
      </c>
      <c r="Q129">
        <v>2.2999999999999998</v>
      </c>
      <c r="R129" s="53">
        <v>45117</v>
      </c>
    </row>
    <row r="130" spans="1:18">
      <c r="A130" t="s">
        <v>410</v>
      </c>
      <c r="B130" t="s">
        <v>627</v>
      </c>
      <c r="C130" t="s">
        <v>626</v>
      </c>
      <c r="D130">
        <v>17</v>
      </c>
      <c r="E130">
        <v>94.4</v>
      </c>
      <c r="F130">
        <v>7.1</v>
      </c>
      <c r="G130">
        <v>0.7</v>
      </c>
      <c r="H130">
        <v>2.6</v>
      </c>
      <c r="I130">
        <v>0.6</v>
      </c>
      <c r="J130">
        <v>0.5</v>
      </c>
      <c r="K130">
        <v>0.3</v>
      </c>
      <c r="L130">
        <v>0.6</v>
      </c>
      <c r="M130">
        <v>5.5</v>
      </c>
      <c r="N130">
        <v>1.4</v>
      </c>
      <c r="O130">
        <v>2.6</v>
      </c>
      <c r="P130">
        <v>1.3</v>
      </c>
      <c r="Q130">
        <v>1.8</v>
      </c>
      <c r="R130" s="53">
        <v>45117</v>
      </c>
    </row>
    <row r="131" spans="1:18">
      <c r="A131" t="s">
        <v>83</v>
      </c>
      <c r="B131" t="s">
        <v>627</v>
      </c>
      <c r="C131" t="s">
        <v>626</v>
      </c>
      <c r="D131">
        <v>16.3</v>
      </c>
      <c r="E131">
        <v>95.6</v>
      </c>
      <c r="F131">
        <v>7.1</v>
      </c>
      <c r="G131">
        <v>1.2</v>
      </c>
      <c r="H131">
        <v>2.2000000000000002</v>
      </c>
      <c r="I131">
        <v>0.7</v>
      </c>
      <c r="J131">
        <v>0.2</v>
      </c>
      <c r="K131">
        <v>0.4</v>
      </c>
      <c r="L131">
        <v>0.7</v>
      </c>
      <c r="M131">
        <v>5.3</v>
      </c>
      <c r="N131">
        <v>1.6</v>
      </c>
      <c r="O131">
        <v>2.1</v>
      </c>
      <c r="P131">
        <v>1.6</v>
      </c>
      <c r="Q131">
        <v>0.9</v>
      </c>
      <c r="R131" s="53">
        <v>45117</v>
      </c>
    </row>
    <row r="132" spans="1:18">
      <c r="A132" t="s">
        <v>338</v>
      </c>
      <c r="B132" t="s">
        <v>627</v>
      </c>
      <c r="C132" t="s">
        <v>626</v>
      </c>
      <c r="D132">
        <v>18</v>
      </c>
      <c r="E132">
        <v>92.6</v>
      </c>
      <c r="F132">
        <v>7.1</v>
      </c>
      <c r="G132">
        <v>1.8</v>
      </c>
      <c r="H132">
        <v>1.9</v>
      </c>
      <c r="I132">
        <v>0.4</v>
      </c>
      <c r="J132">
        <v>0.2</v>
      </c>
      <c r="K132">
        <v>0.6</v>
      </c>
      <c r="L132">
        <v>0.8</v>
      </c>
      <c r="M132">
        <v>5.6</v>
      </c>
      <c r="N132">
        <v>1.3</v>
      </c>
      <c r="O132">
        <v>3.2</v>
      </c>
      <c r="P132">
        <v>1</v>
      </c>
      <c r="Q132">
        <v>1.4</v>
      </c>
      <c r="R132" s="53">
        <v>45117</v>
      </c>
    </row>
    <row r="133" spans="1:18">
      <c r="A133" t="s">
        <v>633</v>
      </c>
      <c r="B133" t="s">
        <v>627</v>
      </c>
      <c r="C133" t="s">
        <v>626</v>
      </c>
      <c r="D133">
        <v>18.3</v>
      </c>
      <c r="E133">
        <v>92.7</v>
      </c>
      <c r="F133">
        <v>6.9</v>
      </c>
      <c r="G133">
        <v>1.1000000000000001</v>
      </c>
      <c r="H133">
        <v>4</v>
      </c>
      <c r="I133">
        <v>1.5</v>
      </c>
      <c r="J133">
        <v>1.3</v>
      </c>
      <c r="K133">
        <v>0.5</v>
      </c>
      <c r="L133">
        <v>0.8</v>
      </c>
      <c r="M133">
        <v>4.5</v>
      </c>
      <c r="N133">
        <v>2</v>
      </c>
      <c r="O133">
        <v>0.3</v>
      </c>
      <c r="P133">
        <v>2.7</v>
      </c>
      <c r="Q133">
        <v>1.8</v>
      </c>
      <c r="R133" s="53">
        <v>45117</v>
      </c>
    </row>
    <row r="134" spans="1:18">
      <c r="A134" t="s">
        <v>177</v>
      </c>
      <c r="B134" t="s">
        <v>627</v>
      </c>
      <c r="C134" t="s">
        <v>630</v>
      </c>
      <c r="D134">
        <v>18.399999999999999</v>
      </c>
      <c r="E134">
        <v>94.1</v>
      </c>
      <c r="F134">
        <v>6.9</v>
      </c>
      <c r="G134">
        <v>0.8</v>
      </c>
      <c r="H134">
        <v>3.9</v>
      </c>
      <c r="I134">
        <v>2.2999999999999998</v>
      </c>
      <c r="J134">
        <v>1.6</v>
      </c>
      <c r="K134">
        <v>0.3</v>
      </c>
      <c r="L134">
        <v>0.7</v>
      </c>
      <c r="M134">
        <v>4.8</v>
      </c>
      <c r="N134">
        <v>1.7</v>
      </c>
      <c r="O134">
        <v>0.4</v>
      </c>
      <c r="P134">
        <v>2.9</v>
      </c>
      <c r="Q134">
        <v>2</v>
      </c>
      <c r="R134" s="53">
        <v>45117</v>
      </c>
    </row>
    <row r="135" spans="1:18">
      <c r="A135" t="s">
        <v>256</v>
      </c>
      <c r="B135" t="s">
        <v>627</v>
      </c>
      <c r="C135" t="s">
        <v>629</v>
      </c>
      <c r="D135">
        <v>16.5</v>
      </c>
      <c r="E135">
        <v>93.4</v>
      </c>
      <c r="F135">
        <v>6.9</v>
      </c>
      <c r="G135">
        <v>0.6</v>
      </c>
      <c r="H135">
        <v>1.4</v>
      </c>
      <c r="I135">
        <v>0.3</v>
      </c>
      <c r="J135">
        <v>0.1</v>
      </c>
      <c r="K135">
        <v>0.2</v>
      </c>
      <c r="L135">
        <v>0.5</v>
      </c>
      <c r="M135">
        <v>5.3</v>
      </c>
      <c r="N135">
        <v>0.8</v>
      </c>
      <c r="O135">
        <v>3.6</v>
      </c>
      <c r="P135">
        <v>0.9</v>
      </c>
      <c r="Q135">
        <v>1</v>
      </c>
      <c r="R135" s="53">
        <v>45117</v>
      </c>
    </row>
    <row r="136" spans="1:18">
      <c r="A136" t="s">
        <v>168</v>
      </c>
      <c r="B136" t="s">
        <v>627</v>
      </c>
      <c r="C136" t="s">
        <v>626</v>
      </c>
      <c r="D136">
        <v>14.9</v>
      </c>
      <c r="E136">
        <v>94.4</v>
      </c>
      <c r="F136">
        <v>6.9</v>
      </c>
      <c r="G136">
        <v>1.5</v>
      </c>
      <c r="H136">
        <v>2.8</v>
      </c>
      <c r="I136">
        <v>1</v>
      </c>
      <c r="J136">
        <v>0.5</v>
      </c>
      <c r="K136">
        <v>0.4</v>
      </c>
      <c r="L136">
        <v>1.1000000000000001</v>
      </c>
      <c r="M136">
        <v>5.6</v>
      </c>
      <c r="N136">
        <v>1.5</v>
      </c>
      <c r="O136">
        <v>2</v>
      </c>
      <c r="P136">
        <v>1.6</v>
      </c>
      <c r="Q136">
        <v>1.9</v>
      </c>
      <c r="R136" s="53">
        <v>45117</v>
      </c>
    </row>
    <row r="137" spans="1:18">
      <c r="A137" t="s">
        <v>315</v>
      </c>
      <c r="B137" t="s">
        <v>627</v>
      </c>
      <c r="C137" t="s">
        <v>630</v>
      </c>
      <c r="D137">
        <v>18.100000000000001</v>
      </c>
      <c r="E137">
        <v>95.8</v>
      </c>
      <c r="F137">
        <v>6.9</v>
      </c>
      <c r="G137">
        <v>3</v>
      </c>
      <c r="H137">
        <v>1.4</v>
      </c>
      <c r="I137">
        <v>0.3</v>
      </c>
      <c r="J137">
        <v>0.1</v>
      </c>
      <c r="K137">
        <v>0.6</v>
      </c>
      <c r="L137">
        <v>1.3</v>
      </c>
      <c r="M137">
        <v>6</v>
      </c>
      <c r="N137">
        <v>1.1000000000000001</v>
      </c>
      <c r="O137">
        <v>2</v>
      </c>
      <c r="P137">
        <v>1.3</v>
      </c>
      <c r="Q137">
        <v>1.6</v>
      </c>
      <c r="R137" s="53">
        <v>45117</v>
      </c>
    </row>
    <row r="138" spans="1:18">
      <c r="A138" t="s">
        <v>32</v>
      </c>
      <c r="B138" t="s">
        <v>627</v>
      </c>
      <c r="C138" t="s">
        <v>626</v>
      </c>
      <c r="D138">
        <v>12.8</v>
      </c>
      <c r="E138">
        <v>94.5</v>
      </c>
      <c r="F138">
        <v>6.7</v>
      </c>
      <c r="G138">
        <v>1.7</v>
      </c>
      <c r="H138">
        <v>1.4</v>
      </c>
      <c r="I138">
        <v>0.2</v>
      </c>
      <c r="J138">
        <v>0.2</v>
      </c>
      <c r="K138">
        <v>0.3</v>
      </c>
      <c r="L138">
        <v>0.9</v>
      </c>
      <c r="M138">
        <v>5.2</v>
      </c>
      <c r="N138">
        <v>1.5</v>
      </c>
      <c r="O138">
        <v>2.7</v>
      </c>
      <c r="P138">
        <v>1.2</v>
      </c>
      <c r="Q138">
        <v>1</v>
      </c>
      <c r="R138" s="53">
        <v>45117</v>
      </c>
    </row>
    <row r="139" spans="1:18">
      <c r="A139" t="s">
        <v>279</v>
      </c>
      <c r="B139" t="s">
        <v>627</v>
      </c>
      <c r="C139" t="s">
        <v>626</v>
      </c>
      <c r="D139">
        <v>14.5</v>
      </c>
      <c r="E139">
        <v>95.2</v>
      </c>
      <c r="F139">
        <v>6.6</v>
      </c>
      <c r="G139">
        <v>1.3</v>
      </c>
      <c r="H139">
        <v>1.6</v>
      </c>
      <c r="I139">
        <v>0.1</v>
      </c>
      <c r="J139">
        <v>0.2</v>
      </c>
      <c r="K139">
        <v>0.5</v>
      </c>
      <c r="L139">
        <v>0.6</v>
      </c>
      <c r="M139">
        <v>6</v>
      </c>
      <c r="N139">
        <v>1.1000000000000001</v>
      </c>
      <c r="O139">
        <v>3</v>
      </c>
      <c r="P139">
        <v>0.8</v>
      </c>
      <c r="Q139">
        <v>1</v>
      </c>
      <c r="R139" s="53">
        <v>45117</v>
      </c>
    </row>
    <row r="140" spans="1:18">
      <c r="A140" t="s">
        <v>481</v>
      </c>
      <c r="B140" t="s">
        <v>627</v>
      </c>
      <c r="C140" t="s">
        <v>626</v>
      </c>
      <c r="D140">
        <v>13.6</v>
      </c>
      <c r="E140">
        <v>94.6</v>
      </c>
      <c r="F140">
        <v>6.5</v>
      </c>
      <c r="G140">
        <v>0.8</v>
      </c>
      <c r="H140">
        <v>1.8</v>
      </c>
      <c r="I140">
        <v>0.7</v>
      </c>
      <c r="J140">
        <v>0.2</v>
      </c>
      <c r="K140">
        <v>0.6</v>
      </c>
      <c r="L140">
        <v>0.8</v>
      </c>
      <c r="M140">
        <v>5.0999999999999996</v>
      </c>
      <c r="N140">
        <v>1.7</v>
      </c>
      <c r="O140">
        <v>0.5</v>
      </c>
      <c r="P140">
        <v>2.1</v>
      </c>
      <c r="Q140">
        <v>1.7</v>
      </c>
      <c r="R140" s="53">
        <v>45117</v>
      </c>
    </row>
    <row r="141" spans="1:18">
      <c r="A141" t="s">
        <v>399</v>
      </c>
      <c r="B141" t="s">
        <v>627</v>
      </c>
      <c r="C141" t="s">
        <v>626</v>
      </c>
      <c r="D141">
        <v>11.7</v>
      </c>
      <c r="E141">
        <v>95.4</v>
      </c>
      <c r="F141">
        <v>6.2</v>
      </c>
      <c r="G141">
        <v>1.6</v>
      </c>
      <c r="H141">
        <v>1</v>
      </c>
      <c r="I141">
        <v>0.2</v>
      </c>
      <c r="J141">
        <v>0.1</v>
      </c>
      <c r="K141">
        <v>0.3</v>
      </c>
      <c r="L141">
        <v>1</v>
      </c>
      <c r="M141">
        <v>5.2</v>
      </c>
      <c r="N141">
        <v>1.7</v>
      </c>
      <c r="O141">
        <v>2.7</v>
      </c>
      <c r="P141">
        <v>0.8</v>
      </c>
      <c r="Q141">
        <v>1.2</v>
      </c>
      <c r="R141" s="53">
        <v>45117</v>
      </c>
    </row>
    <row r="142" spans="1:18">
      <c r="A142" t="s">
        <v>257</v>
      </c>
      <c r="B142" t="s">
        <v>627</v>
      </c>
      <c r="C142" t="s">
        <v>626</v>
      </c>
      <c r="D142">
        <v>12.2</v>
      </c>
      <c r="E142">
        <v>94.3</v>
      </c>
      <c r="F142">
        <v>6.2</v>
      </c>
      <c r="G142">
        <v>1.3</v>
      </c>
      <c r="H142">
        <v>0.8</v>
      </c>
      <c r="I142">
        <v>0.3</v>
      </c>
      <c r="J142">
        <v>0.1</v>
      </c>
      <c r="K142">
        <v>0.3</v>
      </c>
      <c r="L142">
        <v>0.8</v>
      </c>
      <c r="M142">
        <v>4.7</v>
      </c>
      <c r="N142">
        <v>1.7</v>
      </c>
      <c r="O142">
        <v>1.6</v>
      </c>
      <c r="P142">
        <v>1.2</v>
      </c>
      <c r="Q142">
        <v>1.2</v>
      </c>
      <c r="R142" s="53">
        <v>45117</v>
      </c>
    </row>
    <row r="143" spans="1:18">
      <c r="A143" t="s">
        <v>389</v>
      </c>
      <c r="B143" t="s">
        <v>627</v>
      </c>
      <c r="C143" t="s">
        <v>630</v>
      </c>
      <c r="D143">
        <v>15.1</v>
      </c>
      <c r="E143">
        <v>93.4</v>
      </c>
      <c r="F143">
        <v>6.2</v>
      </c>
      <c r="G143">
        <v>0.7</v>
      </c>
      <c r="H143">
        <v>3.3</v>
      </c>
      <c r="I143">
        <v>1.9</v>
      </c>
      <c r="J143">
        <v>0.5</v>
      </c>
      <c r="K143">
        <v>0.4</v>
      </c>
      <c r="L143">
        <v>0.9</v>
      </c>
      <c r="M143">
        <v>3.9</v>
      </c>
      <c r="N143">
        <v>1.4</v>
      </c>
      <c r="O143">
        <v>0.3</v>
      </c>
      <c r="P143">
        <v>2.2000000000000002</v>
      </c>
      <c r="Q143">
        <v>1.7</v>
      </c>
      <c r="R143" s="53">
        <v>45117</v>
      </c>
    </row>
    <row r="144" spans="1:18">
      <c r="A144" t="s">
        <v>465</v>
      </c>
      <c r="B144" t="s">
        <v>627</v>
      </c>
      <c r="C144" t="s">
        <v>626</v>
      </c>
      <c r="D144">
        <v>16.399999999999999</v>
      </c>
      <c r="E144">
        <v>93.5</v>
      </c>
      <c r="F144">
        <v>6.1</v>
      </c>
      <c r="G144">
        <v>0.6</v>
      </c>
      <c r="H144">
        <v>3.8</v>
      </c>
      <c r="I144">
        <v>1.8</v>
      </c>
      <c r="J144">
        <v>0.6</v>
      </c>
      <c r="K144">
        <v>0.3</v>
      </c>
      <c r="L144">
        <v>0.8</v>
      </c>
      <c r="M144">
        <v>4.0999999999999996</v>
      </c>
      <c r="N144">
        <v>2</v>
      </c>
      <c r="O144">
        <v>0.3</v>
      </c>
      <c r="P144">
        <v>2.2999999999999998</v>
      </c>
      <c r="Q144">
        <v>1.8</v>
      </c>
      <c r="R144" s="53">
        <v>45117</v>
      </c>
    </row>
    <row r="145" spans="1:18">
      <c r="A145" t="s">
        <v>470</v>
      </c>
      <c r="B145" t="s">
        <v>627</v>
      </c>
      <c r="C145" t="s">
        <v>626</v>
      </c>
      <c r="D145">
        <v>16.2</v>
      </c>
      <c r="E145">
        <v>94.6</v>
      </c>
      <c r="F145">
        <v>6.1</v>
      </c>
      <c r="G145">
        <v>0.9</v>
      </c>
      <c r="H145">
        <v>3.2</v>
      </c>
      <c r="I145">
        <v>1.4</v>
      </c>
      <c r="J145">
        <v>0.4</v>
      </c>
      <c r="K145">
        <v>0.3</v>
      </c>
      <c r="L145">
        <v>0.8</v>
      </c>
      <c r="M145">
        <v>4.8</v>
      </c>
      <c r="N145">
        <v>1.5</v>
      </c>
      <c r="O145">
        <v>2.5</v>
      </c>
      <c r="P145">
        <v>1.5</v>
      </c>
      <c r="Q145">
        <v>1.8</v>
      </c>
      <c r="R145" s="53">
        <v>45117</v>
      </c>
    </row>
    <row r="146" spans="1:18">
      <c r="A146" t="s">
        <v>634</v>
      </c>
      <c r="B146" t="s">
        <v>627</v>
      </c>
      <c r="C146" t="s">
        <v>626</v>
      </c>
      <c r="D146">
        <v>15.4</v>
      </c>
      <c r="E146">
        <v>94.9</v>
      </c>
      <c r="F146">
        <v>6.1</v>
      </c>
      <c r="G146">
        <v>2.7</v>
      </c>
      <c r="H146">
        <v>2.1</v>
      </c>
      <c r="I146">
        <v>0.3</v>
      </c>
      <c r="J146">
        <v>0.2</v>
      </c>
      <c r="K146">
        <v>0.8</v>
      </c>
      <c r="L146">
        <v>1.1000000000000001</v>
      </c>
      <c r="M146">
        <v>5.0999999999999996</v>
      </c>
      <c r="N146">
        <v>1.2</v>
      </c>
      <c r="O146">
        <v>1.1000000000000001</v>
      </c>
      <c r="P146">
        <v>1.1000000000000001</v>
      </c>
      <c r="Q146">
        <v>1.6</v>
      </c>
      <c r="R146" s="53">
        <v>45117</v>
      </c>
    </row>
    <row r="147" spans="1:18">
      <c r="A147" t="s">
        <v>127</v>
      </c>
      <c r="B147" t="s">
        <v>627</v>
      </c>
      <c r="C147" t="s">
        <v>626</v>
      </c>
      <c r="D147">
        <v>14.6</v>
      </c>
      <c r="E147">
        <v>93.6</v>
      </c>
      <c r="F147">
        <v>6</v>
      </c>
      <c r="G147">
        <v>1.1000000000000001</v>
      </c>
      <c r="H147">
        <v>1.6</v>
      </c>
      <c r="I147">
        <v>0.2</v>
      </c>
      <c r="J147">
        <v>0.3</v>
      </c>
      <c r="K147">
        <v>0.4</v>
      </c>
      <c r="L147">
        <v>0.5</v>
      </c>
      <c r="M147">
        <v>5.3</v>
      </c>
      <c r="N147">
        <v>0.8</v>
      </c>
      <c r="O147">
        <v>3.3</v>
      </c>
      <c r="P147">
        <v>0.7</v>
      </c>
      <c r="Q147">
        <v>1.4</v>
      </c>
      <c r="R147" s="53">
        <v>45117</v>
      </c>
    </row>
    <row r="148" spans="1:18">
      <c r="A148" t="s">
        <v>66</v>
      </c>
      <c r="B148" t="s">
        <v>627</v>
      </c>
      <c r="C148" t="s">
        <v>626</v>
      </c>
      <c r="D148">
        <v>16.399999999999999</v>
      </c>
      <c r="E148">
        <v>93.6</v>
      </c>
      <c r="F148">
        <v>6</v>
      </c>
      <c r="G148">
        <v>2.7</v>
      </c>
      <c r="H148">
        <v>1.6</v>
      </c>
      <c r="I148">
        <v>0.3</v>
      </c>
      <c r="J148">
        <v>0.1</v>
      </c>
      <c r="K148">
        <v>0.4</v>
      </c>
      <c r="L148">
        <v>0.6</v>
      </c>
      <c r="M148">
        <v>5.0999999999999996</v>
      </c>
      <c r="N148">
        <v>0.9</v>
      </c>
      <c r="O148">
        <v>2.2999999999999998</v>
      </c>
      <c r="P148">
        <v>0.5</v>
      </c>
      <c r="Q148">
        <v>1</v>
      </c>
      <c r="R148" s="53">
        <v>45117</v>
      </c>
    </row>
    <row r="149" spans="1:18">
      <c r="A149" t="s">
        <v>428</v>
      </c>
      <c r="B149" t="s">
        <v>627</v>
      </c>
      <c r="C149" t="s">
        <v>626</v>
      </c>
      <c r="D149">
        <v>13</v>
      </c>
      <c r="E149">
        <v>93.3</v>
      </c>
      <c r="F149">
        <v>6</v>
      </c>
      <c r="G149">
        <v>0.7</v>
      </c>
      <c r="H149">
        <v>1</v>
      </c>
      <c r="I149">
        <v>0.2</v>
      </c>
      <c r="J149">
        <v>0.1</v>
      </c>
      <c r="K149">
        <v>0.6</v>
      </c>
      <c r="L149">
        <v>0.4</v>
      </c>
      <c r="M149">
        <v>5.2</v>
      </c>
      <c r="N149">
        <v>1</v>
      </c>
      <c r="O149">
        <v>2.8</v>
      </c>
      <c r="P149">
        <v>0.5</v>
      </c>
      <c r="Q149">
        <v>0.8</v>
      </c>
      <c r="R149" s="53">
        <v>45117</v>
      </c>
    </row>
    <row r="150" spans="1:18">
      <c r="A150" t="s">
        <v>14</v>
      </c>
      <c r="B150" t="s">
        <v>627</v>
      </c>
      <c r="C150" t="s">
        <v>626</v>
      </c>
      <c r="D150">
        <v>13</v>
      </c>
      <c r="E150">
        <v>93.5</v>
      </c>
      <c r="F150">
        <v>6</v>
      </c>
      <c r="G150">
        <v>0.5</v>
      </c>
      <c r="H150">
        <v>2.2999999999999998</v>
      </c>
      <c r="I150">
        <v>1.1000000000000001</v>
      </c>
      <c r="J150">
        <v>0.3</v>
      </c>
      <c r="K150">
        <v>0.2</v>
      </c>
      <c r="L150">
        <v>0.6</v>
      </c>
      <c r="M150">
        <v>4.8</v>
      </c>
      <c r="N150">
        <v>1.4</v>
      </c>
      <c r="O150">
        <v>1.1000000000000001</v>
      </c>
      <c r="P150">
        <v>1.5</v>
      </c>
      <c r="Q150">
        <v>1.2</v>
      </c>
      <c r="R150" s="53">
        <v>45117</v>
      </c>
    </row>
    <row r="151" spans="1:18">
      <c r="A151" t="s">
        <v>41</v>
      </c>
      <c r="B151" t="s">
        <v>627</v>
      </c>
      <c r="C151" t="s">
        <v>626</v>
      </c>
      <c r="D151">
        <v>10.7</v>
      </c>
      <c r="E151">
        <v>94.5</v>
      </c>
      <c r="F151">
        <v>5.9</v>
      </c>
      <c r="G151">
        <v>0.7</v>
      </c>
      <c r="H151">
        <v>2.1</v>
      </c>
      <c r="I151">
        <v>0.6</v>
      </c>
      <c r="J151">
        <v>0.4</v>
      </c>
      <c r="K151">
        <v>0.3</v>
      </c>
      <c r="L151">
        <v>0.7</v>
      </c>
      <c r="M151">
        <v>4.7</v>
      </c>
      <c r="N151">
        <v>1.1000000000000001</v>
      </c>
      <c r="O151">
        <v>1.9</v>
      </c>
      <c r="P151">
        <v>1.5</v>
      </c>
      <c r="Q151">
        <v>1.5</v>
      </c>
      <c r="R151" s="53">
        <v>45117</v>
      </c>
    </row>
    <row r="152" spans="1:18">
      <c r="A152" t="s">
        <v>261</v>
      </c>
      <c r="B152" t="s">
        <v>627</v>
      </c>
      <c r="C152" t="s">
        <v>626</v>
      </c>
      <c r="D152">
        <v>14.3</v>
      </c>
      <c r="E152">
        <v>93.2</v>
      </c>
      <c r="F152">
        <v>5.8</v>
      </c>
      <c r="G152">
        <v>1.7</v>
      </c>
      <c r="H152">
        <v>1.6</v>
      </c>
      <c r="I152">
        <v>0.1</v>
      </c>
      <c r="J152">
        <v>0.1</v>
      </c>
      <c r="K152">
        <v>0.4</v>
      </c>
      <c r="L152">
        <v>0.8</v>
      </c>
      <c r="M152">
        <v>4.7</v>
      </c>
      <c r="N152">
        <v>0.7</v>
      </c>
      <c r="O152">
        <v>2.6</v>
      </c>
      <c r="P152">
        <v>0.9</v>
      </c>
      <c r="Q152">
        <v>1.1000000000000001</v>
      </c>
      <c r="R152" s="53">
        <v>45117</v>
      </c>
    </row>
    <row r="153" spans="1:18">
      <c r="A153" t="s">
        <v>171</v>
      </c>
      <c r="B153" t="s">
        <v>627</v>
      </c>
      <c r="C153" t="s">
        <v>630</v>
      </c>
      <c r="D153">
        <v>14.7</v>
      </c>
      <c r="E153">
        <v>93.8</v>
      </c>
      <c r="F153">
        <v>5.8</v>
      </c>
      <c r="G153">
        <v>0.8</v>
      </c>
      <c r="H153">
        <v>2.4</v>
      </c>
      <c r="I153">
        <v>1.4</v>
      </c>
      <c r="J153">
        <v>0.3</v>
      </c>
      <c r="K153">
        <v>0.7</v>
      </c>
      <c r="L153">
        <v>0.8</v>
      </c>
      <c r="M153">
        <v>4.8</v>
      </c>
      <c r="N153">
        <v>1.1000000000000001</v>
      </c>
      <c r="O153">
        <v>1.5</v>
      </c>
      <c r="P153">
        <v>2.1</v>
      </c>
      <c r="Q153">
        <v>1.5</v>
      </c>
      <c r="R153" s="53">
        <v>45117</v>
      </c>
    </row>
    <row r="154" spans="1:18">
      <c r="A154" t="s">
        <v>327</v>
      </c>
      <c r="B154" t="s">
        <v>627</v>
      </c>
      <c r="C154" t="s">
        <v>626</v>
      </c>
      <c r="D154">
        <v>15.2</v>
      </c>
      <c r="E154">
        <v>95.7</v>
      </c>
      <c r="F154">
        <v>5.8</v>
      </c>
      <c r="G154">
        <v>0.8</v>
      </c>
      <c r="H154">
        <v>1.8</v>
      </c>
      <c r="I154">
        <v>0.5</v>
      </c>
      <c r="J154">
        <v>0.2</v>
      </c>
      <c r="K154">
        <v>0.4</v>
      </c>
      <c r="L154">
        <v>0.7</v>
      </c>
      <c r="M154">
        <v>4.5999999999999996</v>
      </c>
      <c r="N154">
        <v>1.2</v>
      </c>
      <c r="O154">
        <v>2.6</v>
      </c>
      <c r="P154">
        <v>1.1000000000000001</v>
      </c>
      <c r="Q154">
        <v>1.9</v>
      </c>
      <c r="R154" s="53">
        <v>45117</v>
      </c>
    </row>
    <row r="155" spans="1:18">
      <c r="A155" t="s">
        <v>262</v>
      </c>
      <c r="B155" t="s">
        <v>627</v>
      </c>
      <c r="C155" t="s">
        <v>626</v>
      </c>
      <c r="D155">
        <v>15.6</v>
      </c>
      <c r="E155">
        <v>94.1</v>
      </c>
      <c r="F155">
        <v>5.7</v>
      </c>
      <c r="G155">
        <v>0.6</v>
      </c>
      <c r="H155">
        <v>3.9</v>
      </c>
      <c r="I155">
        <v>2</v>
      </c>
      <c r="J155">
        <v>0.6</v>
      </c>
      <c r="K155">
        <v>0.4</v>
      </c>
      <c r="L155">
        <v>0.5</v>
      </c>
      <c r="M155">
        <v>3.9</v>
      </c>
      <c r="N155">
        <v>1.1000000000000001</v>
      </c>
      <c r="O155">
        <v>0.2</v>
      </c>
      <c r="P155">
        <v>2.9</v>
      </c>
      <c r="Q155">
        <v>1.3</v>
      </c>
      <c r="R155" s="53">
        <v>45117</v>
      </c>
    </row>
    <row r="156" spans="1:18">
      <c r="A156" t="s">
        <v>238</v>
      </c>
      <c r="B156" t="s">
        <v>627</v>
      </c>
      <c r="C156" t="s">
        <v>626</v>
      </c>
      <c r="D156">
        <v>13.4</v>
      </c>
      <c r="E156">
        <v>94</v>
      </c>
      <c r="F156">
        <v>5.6</v>
      </c>
      <c r="G156">
        <v>0.5</v>
      </c>
      <c r="H156">
        <v>1.8</v>
      </c>
      <c r="I156">
        <v>0.4</v>
      </c>
      <c r="J156">
        <v>0.2</v>
      </c>
      <c r="K156">
        <v>0.2</v>
      </c>
      <c r="L156">
        <v>0.4</v>
      </c>
      <c r="M156">
        <v>4.4000000000000004</v>
      </c>
      <c r="N156">
        <v>1</v>
      </c>
      <c r="O156">
        <v>1.3</v>
      </c>
      <c r="P156">
        <v>1.3</v>
      </c>
      <c r="Q156">
        <v>0.9</v>
      </c>
      <c r="R156" s="53">
        <v>45117</v>
      </c>
    </row>
    <row r="157" spans="1:18">
      <c r="A157" t="s">
        <v>43</v>
      </c>
      <c r="B157" t="s">
        <v>627</v>
      </c>
      <c r="C157" t="s">
        <v>630</v>
      </c>
      <c r="D157">
        <v>13.9</v>
      </c>
      <c r="E157">
        <v>95.3</v>
      </c>
      <c r="F157">
        <v>5.6</v>
      </c>
      <c r="G157">
        <v>0.9</v>
      </c>
      <c r="H157">
        <v>1</v>
      </c>
      <c r="I157">
        <v>0.4</v>
      </c>
      <c r="J157">
        <v>0.2</v>
      </c>
      <c r="K157">
        <v>0.3</v>
      </c>
      <c r="L157">
        <v>0.6</v>
      </c>
      <c r="M157">
        <v>4.8</v>
      </c>
      <c r="N157">
        <v>0.9</v>
      </c>
      <c r="O157">
        <v>2.7</v>
      </c>
      <c r="P157">
        <v>0.8</v>
      </c>
      <c r="Q157">
        <v>1.2</v>
      </c>
      <c r="R157" s="53">
        <v>45117</v>
      </c>
    </row>
    <row r="158" spans="1:18">
      <c r="A158" t="s">
        <v>451</v>
      </c>
      <c r="B158" t="s">
        <v>627</v>
      </c>
      <c r="C158" t="s">
        <v>626</v>
      </c>
      <c r="D158">
        <v>19.3</v>
      </c>
      <c r="E158">
        <v>95.1</v>
      </c>
      <c r="F158">
        <v>5.5</v>
      </c>
      <c r="G158">
        <v>3.5</v>
      </c>
      <c r="H158">
        <v>3.5</v>
      </c>
      <c r="I158">
        <v>0.9</v>
      </c>
      <c r="J158">
        <v>0.5</v>
      </c>
      <c r="K158">
        <v>0.7</v>
      </c>
      <c r="L158">
        <v>1.6</v>
      </c>
      <c r="M158">
        <v>4.3</v>
      </c>
      <c r="N158">
        <v>1.3</v>
      </c>
      <c r="O158">
        <v>1.3</v>
      </c>
      <c r="P158">
        <v>1.4</v>
      </c>
      <c r="Q158">
        <v>2.2000000000000002</v>
      </c>
      <c r="R158" s="53">
        <v>45117</v>
      </c>
    </row>
    <row r="159" spans="1:18">
      <c r="A159" t="s">
        <v>480</v>
      </c>
      <c r="B159" t="s">
        <v>627</v>
      </c>
      <c r="C159" t="s">
        <v>626</v>
      </c>
      <c r="D159">
        <v>13.8</v>
      </c>
      <c r="E159">
        <v>94.7</v>
      </c>
      <c r="F159">
        <v>5.5</v>
      </c>
      <c r="G159">
        <v>0.6</v>
      </c>
      <c r="H159">
        <v>1.3</v>
      </c>
      <c r="I159">
        <v>0.5</v>
      </c>
      <c r="J159">
        <v>0.1</v>
      </c>
      <c r="K159">
        <v>0.3</v>
      </c>
      <c r="L159">
        <v>0.4</v>
      </c>
      <c r="M159">
        <v>3.9</v>
      </c>
      <c r="N159">
        <v>1.8</v>
      </c>
      <c r="O159">
        <v>1.8</v>
      </c>
      <c r="P159">
        <v>1</v>
      </c>
      <c r="Q159">
        <v>0.7</v>
      </c>
      <c r="R159" s="53">
        <v>45117</v>
      </c>
    </row>
    <row r="160" spans="1:18">
      <c r="A160" t="s">
        <v>424</v>
      </c>
      <c r="B160" t="s">
        <v>627</v>
      </c>
      <c r="C160" t="s">
        <v>626</v>
      </c>
      <c r="D160">
        <v>14.8</v>
      </c>
      <c r="E160">
        <v>94.5</v>
      </c>
      <c r="F160">
        <v>5.5</v>
      </c>
      <c r="G160">
        <v>0.7</v>
      </c>
      <c r="H160">
        <v>1.4</v>
      </c>
      <c r="I160">
        <v>0.5</v>
      </c>
      <c r="J160">
        <v>0.4</v>
      </c>
      <c r="K160">
        <v>0.4</v>
      </c>
      <c r="L160">
        <v>0.7</v>
      </c>
      <c r="M160">
        <v>4.4000000000000004</v>
      </c>
      <c r="N160">
        <v>1</v>
      </c>
      <c r="O160">
        <v>1.9</v>
      </c>
      <c r="P160">
        <v>1.2</v>
      </c>
      <c r="Q160">
        <v>1.9</v>
      </c>
      <c r="R160" s="53">
        <v>45117</v>
      </c>
    </row>
    <row r="161" spans="1:18">
      <c r="A161" t="s">
        <v>126</v>
      </c>
      <c r="B161" t="s">
        <v>628</v>
      </c>
      <c r="C161" t="s">
        <v>626</v>
      </c>
      <c r="D161">
        <v>14.4</v>
      </c>
      <c r="E161">
        <v>93.2</v>
      </c>
      <c r="F161">
        <v>5.5</v>
      </c>
      <c r="G161">
        <v>1</v>
      </c>
      <c r="H161">
        <v>3.5</v>
      </c>
      <c r="I161">
        <v>0.7</v>
      </c>
      <c r="J161">
        <v>0.2</v>
      </c>
      <c r="K161">
        <v>0.3</v>
      </c>
      <c r="L161">
        <v>0.6</v>
      </c>
      <c r="M161">
        <v>4.5999999999999996</v>
      </c>
      <c r="N161">
        <v>0.9</v>
      </c>
      <c r="O161">
        <v>3.3</v>
      </c>
      <c r="P161">
        <v>0.4</v>
      </c>
      <c r="Q161">
        <v>1.3</v>
      </c>
      <c r="R161" s="53">
        <v>45117</v>
      </c>
    </row>
    <row r="162" spans="1:18">
      <c r="A162" t="s">
        <v>635</v>
      </c>
      <c r="B162" t="s">
        <v>627</v>
      </c>
      <c r="C162" t="s">
        <v>626</v>
      </c>
      <c r="D162">
        <v>12.2</v>
      </c>
      <c r="E162">
        <v>94.6</v>
      </c>
      <c r="F162">
        <v>5.4</v>
      </c>
      <c r="G162">
        <v>1</v>
      </c>
      <c r="H162">
        <v>1.1000000000000001</v>
      </c>
      <c r="I162">
        <v>0.2</v>
      </c>
      <c r="J162">
        <v>0.2</v>
      </c>
      <c r="K162">
        <v>0.4</v>
      </c>
      <c r="L162">
        <v>0.4</v>
      </c>
      <c r="M162">
        <v>4.2</v>
      </c>
      <c r="N162">
        <v>0.6</v>
      </c>
      <c r="O162">
        <v>2.8</v>
      </c>
      <c r="P162">
        <v>0.4</v>
      </c>
      <c r="Q162">
        <v>0.9</v>
      </c>
      <c r="R162" s="53">
        <v>45117</v>
      </c>
    </row>
    <row r="163" spans="1:18">
      <c r="A163" t="s">
        <v>217</v>
      </c>
      <c r="B163" t="s">
        <v>627</v>
      </c>
      <c r="C163" t="s">
        <v>626</v>
      </c>
      <c r="D163">
        <v>13.1</v>
      </c>
      <c r="E163">
        <v>94.4</v>
      </c>
      <c r="F163">
        <v>5.4</v>
      </c>
      <c r="G163">
        <v>2.9</v>
      </c>
      <c r="H163">
        <v>1.6</v>
      </c>
      <c r="I163">
        <v>0.4</v>
      </c>
      <c r="J163">
        <v>0.1</v>
      </c>
      <c r="K163">
        <v>0.7</v>
      </c>
      <c r="L163">
        <v>1</v>
      </c>
      <c r="M163">
        <v>4.5999999999999996</v>
      </c>
      <c r="N163">
        <v>0.7</v>
      </c>
      <c r="O163">
        <v>0.8</v>
      </c>
      <c r="P163">
        <v>1.4</v>
      </c>
      <c r="Q163">
        <v>1.1000000000000001</v>
      </c>
      <c r="R163" s="53">
        <v>45117</v>
      </c>
    </row>
    <row r="164" spans="1:18">
      <c r="A164" t="s">
        <v>142</v>
      </c>
      <c r="B164" t="s">
        <v>627</v>
      </c>
      <c r="C164" t="s">
        <v>629</v>
      </c>
      <c r="D164">
        <v>13.2</v>
      </c>
      <c r="E164">
        <v>92.9</v>
      </c>
      <c r="F164">
        <v>5.4</v>
      </c>
      <c r="G164">
        <v>1.2</v>
      </c>
      <c r="H164">
        <v>2.1</v>
      </c>
      <c r="I164">
        <v>0.5</v>
      </c>
      <c r="J164">
        <v>0.2</v>
      </c>
      <c r="K164">
        <v>0.3</v>
      </c>
      <c r="L164">
        <v>0.8</v>
      </c>
      <c r="M164">
        <v>4.2</v>
      </c>
      <c r="N164">
        <v>1.2</v>
      </c>
      <c r="O164">
        <v>1.1000000000000001</v>
      </c>
      <c r="P164">
        <v>1.4</v>
      </c>
      <c r="Q164">
        <v>1.3</v>
      </c>
      <c r="R164" s="53">
        <v>45117</v>
      </c>
    </row>
    <row r="165" spans="1:18">
      <c r="A165" t="s">
        <v>477</v>
      </c>
      <c r="B165" t="s">
        <v>627</v>
      </c>
      <c r="C165" t="s">
        <v>626</v>
      </c>
      <c r="D165">
        <v>10.3</v>
      </c>
      <c r="E165">
        <v>93.8</v>
      </c>
      <c r="F165">
        <v>5.3</v>
      </c>
      <c r="G165">
        <v>1</v>
      </c>
      <c r="H165">
        <v>1.1000000000000001</v>
      </c>
      <c r="I165">
        <v>0.2</v>
      </c>
      <c r="J165">
        <v>0.1</v>
      </c>
      <c r="K165">
        <v>0.3</v>
      </c>
      <c r="L165">
        <v>0.5</v>
      </c>
      <c r="M165">
        <v>4.3</v>
      </c>
      <c r="N165">
        <v>1.2</v>
      </c>
      <c r="O165">
        <v>2.4</v>
      </c>
      <c r="P165">
        <v>0.5</v>
      </c>
      <c r="Q165">
        <v>0.8</v>
      </c>
      <c r="R165" s="53">
        <v>45117</v>
      </c>
    </row>
    <row r="166" spans="1:18">
      <c r="A166" t="s">
        <v>473</v>
      </c>
      <c r="B166" t="s">
        <v>627</v>
      </c>
      <c r="C166" t="s">
        <v>626</v>
      </c>
      <c r="D166">
        <v>13</v>
      </c>
      <c r="E166">
        <v>95.1</v>
      </c>
      <c r="F166">
        <v>5.3</v>
      </c>
      <c r="G166">
        <v>0.7</v>
      </c>
      <c r="H166">
        <v>1.2</v>
      </c>
      <c r="I166">
        <v>0.2</v>
      </c>
      <c r="J166">
        <v>0.1</v>
      </c>
      <c r="K166">
        <v>0.4</v>
      </c>
      <c r="L166">
        <v>0.4</v>
      </c>
      <c r="M166">
        <v>4.3</v>
      </c>
      <c r="N166">
        <v>1</v>
      </c>
      <c r="O166">
        <v>3.2</v>
      </c>
      <c r="P166">
        <v>0.3</v>
      </c>
      <c r="Q166">
        <v>1.1000000000000001</v>
      </c>
      <c r="R166" s="53">
        <v>45117</v>
      </c>
    </row>
    <row r="167" spans="1:18">
      <c r="A167" t="s">
        <v>361</v>
      </c>
      <c r="B167" t="s">
        <v>627</v>
      </c>
      <c r="C167" t="s">
        <v>626</v>
      </c>
      <c r="D167">
        <v>11.3</v>
      </c>
      <c r="E167">
        <v>94.5</v>
      </c>
      <c r="F167">
        <v>5.3</v>
      </c>
      <c r="G167">
        <v>0.5</v>
      </c>
      <c r="H167">
        <v>2.8</v>
      </c>
      <c r="I167">
        <v>0.8</v>
      </c>
      <c r="J167">
        <v>0.2</v>
      </c>
      <c r="K167">
        <v>0.2</v>
      </c>
      <c r="L167">
        <v>0.4</v>
      </c>
      <c r="M167">
        <v>4.3</v>
      </c>
      <c r="N167">
        <v>0.7</v>
      </c>
      <c r="O167">
        <v>1.8</v>
      </c>
      <c r="P167">
        <v>0.8</v>
      </c>
      <c r="Q167">
        <v>1</v>
      </c>
      <c r="R167" s="53">
        <v>45117</v>
      </c>
    </row>
    <row r="168" spans="1:18">
      <c r="A168" t="s">
        <v>394</v>
      </c>
      <c r="B168" t="s">
        <v>627</v>
      </c>
      <c r="C168" t="s">
        <v>626</v>
      </c>
      <c r="D168">
        <v>13.4</v>
      </c>
      <c r="E168">
        <v>93.7</v>
      </c>
      <c r="F168">
        <v>5.3</v>
      </c>
      <c r="G168">
        <v>1.4</v>
      </c>
      <c r="H168">
        <v>1.6</v>
      </c>
      <c r="I168">
        <v>0.8</v>
      </c>
      <c r="J168">
        <v>0.2</v>
      </c>
      <c r="K168">
        <v>0.4</v>
      </c>
      <c r="L168">
        <v>0.8</v>
      </c>
      <c r="M168">
        <v>4.2</v>
      </c>
      <c r="N168">
        <v>1.1000000000000001</v>
      </c>
      <c r="O168">
        <v>1.1000000000000001</v>
      </c>
      <c r="P168">
        <v>1.4</v>
      </c>
      <c r="Q168">
        <v>2</v>
      </c>
      <c r="R168" s="53">
        <v>45117</v>
      </c>
    </row>
    <row r="169" spans="1:18">
      <c r="A169" t="s">
        <v>377</v>
      </c>
      <c r="B169" t="s">
        <v>627</v>
      </c>
      <c r="C169" t="s">
        <v>626</v>
      </c>
      <c r="D169">
        <v>11.7</v>
      </c>
      <c r="E169">
        <v>92.9</v>
      </c>
      <c r="F169">
        <v>5.3</v>
      </c>
      <c r="G169">
        <v>0.4</v>
      </c>
      <c r="H169">
        <v>2.4</v>
      </c>
      <c r="I169">
        <v>1</v>
      </c>
      <c r="J169">
        <v>0.3</v>
      </c>
      <c r="K169">
        <v>0.1</v>
      </c>
      <c r="L169">
        <v>0.7</v>
      </c>
      <c r="M169">
        <v>4.3</v>
      </c>
      <c r="N169">
        <v>1.2</v>
      </c>
      <c r="O169">
        <v>0.4</v>
      </c>
      <c r="P169">
        <v>1.7</v>
      </c>
      <c r="Q169">
        <v>1.4</v>
      </c>
      <c r="R169" s="53">
        <v>45117</v>
      </c>
    </row>
    <row r="170" spans="1:18">
      <c r="A170" t="s">
        <v>243</v>
      </c>
      <c r="B170" t="s">
        <v>627</v>
      </c>
      <c r="C170" t="s">
        <v>626</v>
      </c>
      <c r="D170">
        <v>15.2</v>
      </c>
      <c r="E170">
        <v>93.6</v>
      </c>
      <c r="F170">
        <v>5.2</v>
      </c>
      <c r="G170">
        <v>1.9</v>
      </c>
      <c r="H170">
        <v>1.1000000000000001</v>
      </c>
      <c r="I170">
        <v>0.2</v>
      </c>
      <c r="J170">
        <v>0.1</v>
      </c>
      <c r="K170">
        <v>0.4</v>
      </c>
      <c r="L170">
        <v>0.8</v>
      </c>
      <c r="M170">
        <v>4.0999999999999996</v>
      </c>
      <c r="N170">
        <v>1.4</v>
      </c>
      <c r="O170">
        <v>1.7</v>
      </c>
      <c r="P170">
        <v>0.7</v>
      </c>
      <c r="Q170">
        <v>1.3</v>
      </c>
      <c r="R170" s="53">
        <v>45117</v>
      </c>
    </row>
    <row r="171" spans="1:18">
      <c r="A171" t="s">
        <v>443</v>
      </c>
      <c r="B171" t="s">
        <v>627</v>
      </c>
      <c r="C171" t="s">
        <v>626</v>
      </c>
      <c r="D171">
        <v>13.5</v>
      </c>
      <c r="E171">
        <v>94.3</v>
      </c>
      <c r="F171">
        <v>5.2</v>
      </c>
      <c r="G171">
        <v>1</v>
      </c>
      <c r="H171">
        <v>0.8</v>
      </c>
      <c r="I171">
        <v>0.1</v>
      </c>
      <c r="J171">
        <v>0.2</v>
      </c>
      <c r="K171">
        <v>0.3</v>
      </c>
      <c r="L171">
        <v>0.6</v>
      </c>
      <c r="M171">
        <v>4</v>
      </c>
      <c r="N171">
        <v>0.9</v>
      </c>
      <c r="O171">
        <v>2.6</v>
      </c>
      <c r="P171">
        <v>0.5</v>
      </c>
      <c r="Q171">
        <v>0.8</v>
      </c>
      <c r="R171" s="53">
        <v>45117</v>
      </c>
    </row>
    <row r="172" spans="1:18">
      <c r="A172" t="s">
        <v>400</v>
      </c>
      <c r="B172" t="s">
        <v>627</v>
      </c>
      <c r="C172" t="s">
        <v>626</v>
      </c>
      <c r="D172">
        <v>11.9</v>
      </c>
      <c r="E172">
        <v>95.6</v>
      </c>
      <c r="F172">
        <v>5.2</v>
      </c>
      <c r="G172">
        <v>0.8</v>
      </c>
      <c r="H172">
        <v>1.7</v>
      </c>
      <c r="I172">
        <v>0.4</v>
      </c>
      <c r="J172">
        <v>0.1</v>
      </c>
      <c r="K172">
        <v>0.2</v>
      </c>
      <c r="L172">
        <v>0.6</v>
      </c>
      <c r="M172">
        <v>4.3</v>
      </c>
      <c r="N172">
        <v>0.8</v>
      </c>
      <c r="O172">
        <v>2.2000000000000002</v>
      </c>
      <c r="P172">
        <v>0.9</v>
      </c>
      <c r="Q172">
        <v>0.9</v>
      </c>
      <c r="R172" s="53">
        <v>45117</v>
      </c>
    </row>
    <row r="173" spans="1:18">
      <c r="A173" t="s">
        <v>219</v>
      </c>
      <c r="B173" t="s">
        <v>627</v>
      </c>
      <c r="C173" t="s">
        <v>626</v>
      </c>
      <c r="D173">
        <v>16.5</v>
      </c>
      <c r="E173">
        <v>94.5</v>
      </c>
      <c r="F173">
        <v>5.0999999999999996</v>
      </c>
      <c r="G173">
        <v>1.2</v>
      </c>
      <c r="H173">
        <v>3.6</v>
      </c>
      <c r="I173">
        <v>2.1</v>
      </c>
      <c r="J173">
        <v>0.5</v>
      </c>
      <c r="K173">
        <v>0.5</v>
      </c>
      <c r="L173">
        <v>0.8</v>
      </c>
      <c r="M173">
        <v>3.9</v>
      </c>
      <c r="N173">
        <v>1.8</v>
      </c>
      <c r="O173">
        <v>0.7</v>
      </c>
      <c r="P173">
        <v>2.2000000000000002</v>
      </c>
      <c r="Q173">
        <v>1.6</v>
      </c>
      <c r="R173" s="53">
        <v>45117</v>
      </c>
    </row>
    <row r="174" spans="1:18">
      <c r="A174" t="s">
        <v>384</v>
      </c>
      <c r="B174" t="s">
        <v>627</v>
      </c>
      <c r="C174" t="s">
        <v>629</v>
      </c>
      <c r="D174">
        <v>12.2</v>
      </c>
      <c r="E174">
        <v>94.4</v>
      </c>
      <c r="F174">
        <v>5</v>
      </c>
      <c r="G174">
        <v>1.2</v>
      </c>
      <c r="H174">
        <v>1.2</v>
      </c>
      <c r="I174">
        <v>0.4</v>
      </c>
      <c r="J174">
        <v>0.2</v>
      </c>
      <c r="K174">
        <v>0.6</v>
      </c>
      <c r="L174">
        <v>0.8</v>
      </c>
      <c r="M174">
        <v>4.2</v>
      </c>
      <c r="N174">
        <v>1.1000000000000001</v>
      </c>
      <c r="O174">
        <v>2.2000000000000002</v>
      </c>
      <c r="P174">
        <v>0.8</v>
      </c>
      <c r="Q174">
        <v>1.2</v>
      </c>
      <c r="R174" s="53">
        <v>45117</v>
      </c>
    </row>
    <row r="175" spans="1:18">
      <c r="A175" t="s">
        <v>30</v>
      </c>
      <c r="B175" t="s">
        <v>627</v>
      </c>
      <c r="C175" t="s">
        <v>626</v>
      </c>
      <c r="D175">
        <v>14.1</v>
      </c>
      <c r="E175">
        <v>95</v>
      </c>
      <c r="F175">
        <v>4.9000000000000004</v>
      </c>
      <c r="G175">
        <v>0.7</v>
      </c>
      <c r="H175">
        <v>1.7</v>
      </c>
      <c r="I175">
        <v>0.2</v>
      </c>
      <c r="J175">
        <v>0.2</v>
      </c>
      <c r="K175">
        <v>0.3</v>
      </c>
      <c r="L175">
        <v>0.4</v>
      </c>
      <c r="M175">
        <v>4.4000000000000004</v>
      </c>
      <c r="N175">
        <v>0.8</v>
      </c>
      <c r="O175">
        <v>2</v>
      </c>
      <c r="P175">
        <v>0.3</v>
      </c>
      <c r="Q175">
        <v>1.2</v>
      </c>
      <c r="R175" s="53">
        <v>45117</v>
      </c>
    </row>
    <row r="176" spans="1:18">
      <c r="A176" t="s">
        <v>277</v>
      </c>
      <c r="B176" t="s">
        <v>627</v>
      </c>
      <c r="C176" t="s">
        <v>626</v>
      </c>
      <c r="D176">
        <v>12</v>
      </c>
      <c r="E176">
        <v>94</v>
      </c>
      <c r="F176">
        <v>4.7</v>
      </c>
      <c r="G176">
        <v>1.5</v>
      </c>
      <c r="H176">
        <v>0.9</v>
      </c>
      <c r="I176">
        <v>0.2</v>
      </c>
      <c r="J176">
        <v>0.1</v>
      </c>
      <c r="K176">
        <v>0.4</v>
      </c>
      <c r="L176">
        <v>0.5</v>
      </c>
      <c r="M176">
        <v>3.8</v>
      </c>
      <c r="N176">
        <v>1.2</v>
      </c>
      <c r="O176">
        <v>2.9</v>
      </c>
      <c r="P176">
        <v>0.2</v>
      </c>
      <c r="Q176">
        <v>0.8</v>
      </c>
      <c r="R176" s="53">
        <v>45117</v>
      </c>
    </row>
    <row r="177" spans="1:18">
      <c r="A177" t="s">
        <v>483</v>
      </c>
      <c r="B177" t="s">
        <v>627</v>
      </c>
      <c r="C177" t="s">
        <v>626</v>
      </c>
      <c r="D177">
        <v>13.2</v>
      </c>
      <c r="E177">
        <v>95.7</v>
      </c>
      <c r="F177">
        <v>4.5</v>
      </c>
      <c r="G177">
        <v>0.8</v>
      </c>
      <c r="H177">
        <v>1.1000000000000001</v>
      </c>
      <c r="I177">
        <v>0.3</v>
      </c>
      <c r="J177">
        <v>0.1</v>
      </c>
      <c r="K177">
        <v>0.4</v>
      </c>
      <c r="L177">
        <v>0.4</v>
      </c>
      <c r="M177">
        <v>3.5</v>
      </c>
      <c r="N177">
        <v>0.7</v>
      </c>
      <c r="O177">
        <v>2.5</v>
      </c>
      <c r="P177">
        <v>0.5</v>
      </c>
      <c r="Q177">
        <v>0.9</v>
      </c>
      <c r="R177" s="53">
        <v>45117</v>
      </c>
    </row>
    <row r="178" spans="1:18">
      <c r="A178" t="s">
        <v>233</v>
      </c>
      <c r="B178" t="s">
        <v>627</v>
      </c>
      <c r="C178" t="s">
        <v>626</v>
      </c>
      <c r="D178">
        <v>11.1</v>
      </c>
      <c r="E178">
        <v>95.2</v>
      </c>
      <c r="F178">
        <v>4.5</v>
      </c>
      <c r="G178">
        <v>0.6</v>
      </c>
      <c r="H178">
        <v>1.4</v>
      </c>
      <c r="I178">
        <v>0.5</v>
      </c>
      <c r="J178">
        <v>0.1</v>
      </c>
      <c r="K178">
        <v>0.3</v>
      </c>
      <c r="L178">
        <v>0.3</v>
      </c>
      <c r="M178">
        <v>3.7</v>
      </c>
      <c r="N178">
        <v>0.9</v>
      </c>
      <c r="O178">
        <v>2</v>
      </c>
      <c r="P178">
        <v>0.9</v>
      </c>
      <c r="Q178">
        <v>0.7</v>
      </c>
      <c r="R178" s="53">
        <v>45117</v>
      </c>
    </row>
    <row r="179" spans="1:18">
      <c r="A179" t="s">
        <v>84</v>
      </c>
      <c r="B179" t="s">
        <v>627</v>
      </c>
      <c r="C179" t="s">
        <v>630</v>
      </c>
      <c r="D179">
        <v>12</v>
      </c>
      <c r="E179">
        <v>94</v>
      </c>
      <c r="F179">
        <v>4.5</v>
      </c>
      <c r="G179">
        <v>0.5</v>
      </c>
      <c r="H179">
        <v>1.5</v>
      </c>
      <c r="I179">
        <v>0.5</v>
      </c>
      <c r="J179">
        <v>0.2</v>
      </c>
      <c r="K179">
        <v>0.3</v>
      </c>
      <c r="L179">
        <v>0.3</v>
      </c>
      <c r="M179">
        <v>3.6</v>
      </c>
      <c r="N179">
        <v>0.5</v>
      </c>
      <c r="O179">
        <v>2.4</v>
      </c>
      <c r="P179">
        <v>0.7</v>
      </c>
      <c r="Q179">
        <v>0.9</v>
      </c>
      <c r="R179" s="53">
        <v>45117</v>
      </c>
    </row>
    <row r="180" spans="1:18">
      <c r="A180" t="s">
        <v>420</v>
      </c>
      <c r="B180" t="s">
        <v>625</v>
      </c>
      <c r="C180" t="s">
        <v>626</v>
      </c>
      <c r="D180">
        <v>15.4</v>
      </c>
      <c r="E180">
        <v>91.5</v>
      </c>
      <c r="F180">
        <v>4.5</v>
      </c>
      <c r="G180">
        <v>0.8</v>
      </c>
      <c r="H180">
        <v>1.5</v>
      </c>
      <c r="I180">
        <v>0.5</v>
      </c>
      <c r="J180">
        <v>0.3</v>
      </c>
      <c r="K180">
        <v>0.2</v>
      </c>
      <c r="L180">
        <v>0.4</v>
      </c>
      <c r="M180">
        <v>3.3</v>
      </c>
      <c r="N180">
        <v>1.2</v>
      </c>
      <c r="O180">
        <v>1.3</v>
      </c>
      <c r="P180">
        <v>1.1000000000000001</v>
      </c>
      <c r="Q180">
        <v>1.6</v>
      </c>
      <c r="R180" s="53">
        <v>45117</v>
      </c>
    </row>
    <row r="181" spans="1:18">
      <c r="A181" t="s">
        <v>429</v>
      </c>
      <c r="B181" t="s">
        <v>627</v>
      </c>
      <c r="C181" t="s">
        <v>626</v>
      </c>
      <c r="D181">
        <v>14.7</v>
      </c>
      <c r="E181">
        <v>93.7</v>
      </c>
      <c r="F181">
        <v>4.4000000000000004</v>
      </c>
      <c r="G181">
        <v>0.7</v>
      </c>
      <c r="H181">
        <v>1</v>
      </c>
      <c r="I181">
        <v>0.2</v>
      </c>
      <c r="J181">
        <v>0.1</v>
      </c>
      <c r="K181">
        <v>0.5</v>
      </c>
      <c r="L181">
        <v>0.3</v>
      </c>
      <c r="M181">
        <v>3.7</v>
      </c>
      <c r="N181">
        <v>0.5</v>
      </c>
      <c r="O181">
        <v>2.9</v>
      </c>
      <c r="P181">
        <v>0.3</v>
      </c>
      <c r="Q181">
        <v>1.3</v>
      </c>
      <c r="R181" s="53">
        <v>45117</v>
      </c>
    </row>
    <row r="182" spans="1:18">
      <c r="A182" t="s">
        <v>302</v>
      </c>
      <c r="B182" t="s">
        <v>627</v>
      </c>
      <c r="C182" t="s">
        <v>626</v>
      </c>
      <c r="D182">
        <v>13.1</v>
      </c>
      <c r="E182">
        <v>93.5</v>
      </c>
      <c r="F182">
        <v>4.4000000000000004</v>
      </c>
      <c r="G182">
        <v>1.2</v>
      </c>
      <c r="H182">
        <v>2.5</v>
      </c>
      <c r="I182">
        <v>0.4</v>
      </c>
      <c r="J182">
        <v>0.2</v>
      </c>
      <c r="K182">
        <v>0.4</v>
      </c>
      <c r="L182">
        <v>0.8</v>
      </c>
      <c r="M182">
        <v>3.9</v>
      </c>
      <c r="N182">
        <v>1.1000000000000001</v>
      </c>
      <c r="O182">
        <v>1.6</v>
      </c>
      <c r="P182">
        <v>1.1000000000000001</v>
      </c>
      <c r="Q182">
        <v>1.3</v>
      </c>
      <c r="R182" s="53">
        <v>45117</v>
      </c>
    </row>
    <row r="183" spans="1:18">
      <c r="A183" t="s">
        <v>636</v>
      </c>
      <c r="B183" t="s">
        <v>627</v>
      </c>
      <c r="C183" t="s">
        <v>626</v>
      </c>
      <c r="D183">
        <v>12.8</v>
      </c>
      <c r="E183">
        <v>93.4</v>
      </c>
      <c r="F183">
        <v>4.3</v>
      </c>
      <c r="G183">
        <v>0.6</v>
      </c>
      <c r="H183">
        <v>2.6</v>
      </c>
      <c r="I183">
        <v>1.5</v>
      </c>
      <c r="J183">
        <v>0.8</v>
      </c>
      <c r="K183">
        <v>0.4</v>
      </c>
      <c r="L183">
        <v>0.5</v>
      </c>
      <c r="M183">
        <v>2.7</v>
      </c>
      <c r="N183">
        <v>0.8</v>
      </c>
      <c r="O183">
        <v>0.2</v>
      </c>
      <c r="P183">
        <v>1.6</v>
      </c>
      <c r="Q183">
        <v>1.3</v>
      </c>
      <c r="R183" s="53">
        <v>45117</v>
      </c>
    </row>
    <row r="184" spans="1:18">
      <c r="A184" t="s">
        <v>242</v>
      </c>
      <c r="B184" t="s">
        <v>627</v>
      </c>
      <c r="C184" t="s">
        <v>626</v>
      </c>
      <c r="D184">
        <v>13.9</v>
      </c>
      <c r="E184">
        <v>93</v>
      </c>
      <c r="F184">
        <v>4.3</v>
      </c>
      <c r="G184">
        <v>1.2</v>
      </c>
      <c r="H184">
        <v>2.4</v>
      </c>
      <c r="I184">
        <v>0.8</v>
      </c>
      <c r="J184">
        <v>0.2</v>
      </c>
      <c r="K184">
        <v>0.4</v>
      </c>
      <c r="L184">
        <v>0.7</v>
      </c>
      <c r="M184">
        <v>3.4</v>
      </c>
      <c r="N184">
        <v>1.1000000000000001</v>
      </c>
      <c r="O184">
        <v>1.3</v>
      </c>
      <c r="P184">
        <v>1.3</v>
      </c>
      <c r="Q184">
        <v>1.3</v>
      </c>
      <c r="R184" s="53">
        <v>45117</v>
      </c>
    </row>
    <row r="185" spans="1:18">
      <c r="A185" t="s">
        <v>321</v>
      </c>
      <c r="B185" t="s">
        <v>627</v>
      </c>
      <c r="C185" t="s">
        <v>626</v>
      </c>
      <c r="D185">
        <v>15.3</v>
      </c>
      <c r="E185">
        <v>93</v>
      </c>
      <c r="F185">
        <v>4.2</v>
      </c>
      <c r="G185">
        <v>1.5</v>
      </c>
      <c r="H185">
        <v>1.4</v>
      </c>
      <c r="I185">
        <v>0.4</v>
      </c>
      <c r="J185">
        <v>0.4</v>
      </c>
      <c r="K185">
        <v>0.8</v>
      </c>
      <c r="L185">
        <v>0.6</v>
      </c>
      <c r="M185">
        <v>3.4</v>
      </c>
      <c r="N185">
        <v>0.7</v>
      </c>
      <c r="O185">
        <v>2.1</v>
      </c>
      <c r="P185">
        <v>0.6</v>
      </c>
      <c r="Q185">
        <v>1.7</v>
      </c>
      <c r="R185" s="53">
        <v>45117</v>
      </c>
    </row>
    <row r="186" spans="1:18">
      <c r="A186" t="s">
        <v>288</v>
      </c>
      <c r="B186" t="s">
        <v>627</v>
      </c>
      <c r="C186" t="s">
        <v>626</v>
      </c>
      <c r="D186">
        <v>13.8</v>
      </c>
      <c r="E186">
        <v>92.7</v>
      </c>
      <c r="F186">
        <v>4.2</v>
      </c>
      <c r="G186">
        <v>1.8</v>
      </c>
      <c r="H186">
        <v>1.4</v>
      </c>
      <c r="I186">
        <v>0.6</v>
      </c>
      <c r="J186">
        <v>0.2</v>
      </c>
      <c r="K186">
        <v>0.8</v>
      </c>
      <c r="L186">
        <v>0.6</v>
      </c>
      <c r="M186">
        <v>3.4</v>
      </c>
      <c r="N186">
        <v>0.8</v>
      </c>
      <c r="O186">
        <v>1.5</v>
      </c>
      <c r="P186">
        <v>0.7</v>
      </c>
      <c r="Q186">
        <v>0.9</v>
      </c>
      <c r="R186" s="53">
        <v>45117</v>
      </c>
    </row>
    <row r="187" spans="1:18">
      <c r="A187" t="s">
        <v>28</v>
      </c>
      <c r="B187" t="s">
        <v>627</v>
      </c>
      <c r="C187" t="s">
        <v>630</v>
      </c>
      <c r="D187">
        <v>10.3</v>
      </c>
      <c r="E187">
        <v>94.1</v>
      </c>
      <c r="F187">
        <v>4.2</v>
      </c>
      <c r="G187">
        <v>0.3</v>
      </c>
      <c r="H187">
        <v>2.2999999999999998</v>
      </c>
      <c r="I187">
        <v>1</v>
      </c>
      <c r="J187">
        <v>0.5</v>
      </c>
      <c r="K187">
        <v>0.3</v>
      </c>
      <c r="L187">
        <v>0.5</v>
      </c>
      <c r="M187">
        <v>3</v>
      </c>
      <c r="N187">
        <v>1</v>
      </c>
      <c r="O187">
        <v>0.2</v>
      </c>
      <c r="P187">
        <v>1.7</v>
      </c>
      <c r="Q187">
        <v>1.1000000000000001</v>
      </c>
      <c r="R187" s="53">
        <v>45117</v>
      </c>
    </row>
    <row r="188" spans="1:18">
      <c r="A188" t="s">
        <v>266</v>
      </c>
      <c r="B188" t="s">
        <v>625</v>
      </c>
      <c r="C188" t="s">
        <v>630</v>
      </c>
      <c r="D188">
        <v>13.7</v>
      </c>
      <c r="E188">
        <v>91.9</v>
      </c>
      <c r="F188">
        <v>4.2</v>
      </c>
      <c r="G188">
        <v>0.7</v>
      </c>
      <c r="H188">
        <v>1.5</v>
      </c>
      <c r="I188">
        <v>0.6</v>
      </c>
      <c r="J188">
        <v>0.2</v>
      </c>
      <c r="K188">
        <v>0.5</v>
      </c>
      <c r="L188">
        <v>0.5</v>
      </c>
      <c r="M188">
        <v>3.3</v>
      </c>
      <c r="N188">
        <v>0.9</v>
      </c>
      <c r="O188">
        <v>0.9</v>
      </c>
      <c r="P188">
        <v>1.5</v>
      </c>
      <c r="Q188">
        <v>1.5</v>
      </c>
      <c r="R188" s="53">
        <v>45117</v>
      </c>
    </row>
    <row r="189" spans="1:18">
      <c r="A189" t="s">
        <v>446</v>
      </c>
      <c r="B189" t="s">
        <v>627</v>
      </c>
      <c r="C189" t="s">
        <v>626</v>
      </c>
      <c r="D189">
        <v>12.6</v>
      </c>
      <c r="E189">
        <v>92.7</v>
      </c>
      <c r="F189">
        <v>4.0999999999999996</v>
      </c>
      <c r="G189">
        <v>0.7</v>
      </c>
      <c r="H189">
        <v>1.5</v>
      </c>
      <c r="I189">
        <v>1.2</v>
      </c>
      <c r="J189">
        <v>0.3</v>
      </c>
      <c r="K189">
        <v>0.3</v>
      </c>
      <c r="L189">
        <v>0.6</v>
      </c>
      <c r="M189">
        <v>2.5</v>
      </c>
      <c r="N189">
        <v>1.5</v>
      </c>
      <c r="O189">
        <v>0.3</v>
      </c>
      <c r="P189">
        <v>1.7</v>
      </c>
      <c r="Q189">
        <v>2.1</v>
      </c>
      <c r="R189" s="53">
        <v>45117</v>
      </c>
    </row>
    <row r="190" spans="1:18">
      <c r="A190" t="s">
        <v>158</v>
      </c>
      <c r="B190" t="s">
        <v>627</v>
      </c>
      <c r="C190" t="s">
        <v>626</v>
      </c>
      <c r="D190">
        <v>11.9</v>
      </c>
      <c r="E190">
        <v>93.6</v>
      </c>
      <c r="F190">
        <v>4.0999999999999996</v>
      </c>
      <c r="G190">
        <v>1</v>
      </c>
      <c r="H190">
        <v>1.1000000000000001</v>
      </c>
      <c r="I190">
        <v>0.5</v>
      </c>
      <c r="J190">
        <v>0.1</v>
      </c>
      <c r="K190">
        <v>0.3</v>
      </c>
      <c r="L190">
        <v>0.5</v>
      </c>
      <c r="M190">
        <v>3.2</v>
      </c>
      <c r="N190">
        <v>0.7</v>
      </c>
      <c r="O190">
        <v>1.6</v>
      </c>
      <c r="P190">
        <v>0.9</v>
      </c>
      <c r="Q190">
        <v>1.1000000000000001</v>
      </c>
      <c r="R190" s="53">
        <v>45117</v>
      </c>
    </row>
    <row r="191" spans="1:18">
      <c r="A191" t="s">
        <v>367</v>
      </c>
      <c r="B191" t="s">
        <v>627</v>
      </c>
      <c r="C191" t="s">
        <v>626</v>
      </c>
      <c r="D191">
        <v>15</v>
      </c>
      <c r="E191">
        <v>92.9</v>
      </c>
      <c r="F191">
        <v>4.0999999999999996</v>
      </c>
      <c r="G191">
        <v>0.8</v>
      </c>
      <c r="H191">
        <v>1.6</v>
      </c>
      <c r="I191">
        <v>0.8</v>
      </c>
      <c r="J191">
        <v>0.3</v>
      </c>
      <c r="K191">
        <v>0.4</v>
      </c>
      <c r="L191">
        <v>0.5</v>
      </c>
      <c r="M191">
        <v>3.9</v>
      </c>
      <c r="N191">
        <v>0.5</v>
      </c>
      <c r="O191">
        <v>2.6</v>
      </c>
      <c r="P191">
        <v>0.7</v>
      </c>
      <c r="Q191">
        <v>1.3</v>
      </c>
      <c r="R191" s="53">
        <v>45117</v>
      </c>
    </row>
    <row r="192" spans="1:18">
      <c r="A192" t="s">
        <v>100</v>
      </c>
      <c r="B192" t="s">
        <v>627</v>
      </c>
      <c r="C192" t="s">
        <v>626</v>
      </c>
      <c r="D192">
        <v>12.8</v>
      </c>
      <c r="E192">
        <v>93.8</v>
      </c>
      <c r="F192">
        <v>4.0999999999999996</v>
      </c>
      <c r="G192">
        <v>1</v>
      </c>
      <c r="H192">
        <v>1.1000000000000001</v>
      </c>
      <c r="I192">
        <v>0.3</v>
      </c>
      <c r="J192">
        <v>0.2</v>
      </c>
      <c r="K192">
        <v>0.5</v>
      </c>
      <c r="L192">
        <v>0.5</v>
      </c>
      <c r="M192">
        <v>3.6</v>
      </c>
      <c r="N192">
        <v>0.5</v>
      </c>
      <c r="O192">
        <v>2.2000000000000002</v>
      </c>
      <c r="P192">
        <v>0.4</v>
      </c>
      <c r="Q192">
        <v>1.1000000000000001</v>
      </c>
      <c r="R192" s="53">
        <v>45117</v>
      </c>
    </row>
    <row r="193" spans="1:18">
      <c r="A193" t="s">
        <v>128</v>
      </c>
      <c r="B193" t="s">
        <v>627</v>
      </c>
      <c r="C193" t="s">
        <v>626</v>
      </c>
      <c r="D193">
        <v>13</v>
      </c>
      <c r="E193">
        <v>94</v>
      </c>
      <c r="F193">
        <v>4</v>
      </c>
      <c r="G193">
        <v>2</v>
      </c>
      <c r="H193">
        <v>2</v>
      </c>
      <c r="I193">
        <v>0.5</v>
      </c>
      <c r="J193">
        <v>0.4</v>
      </c>
      <c r="K193">
        <v>0.5</v>
      </c>
      <c r="L193">
        <v>0.7</v>
      </c>
      <c r="M193">
        <v>3.4</v>
      </c>
      <c r="N193">
        <v>0.7</v>
      </c>
      <c r="O193">
        <v>1</v>
      </c>
      <c r="P193">
        <v>0.8</v>
      </c>
      <c r="Q193">
        <v>1.1000000000000001</v>
      </c>
      <c r="R193" s="53">
        <v>45117</v>
      </c>
    </row>
    <row r="194" spans="1:18">
      <c r="A194" t="s">
        <v>75</v>
      </c>
      <c r="B194" t="s">
        <v>627</v>
      </c>
      <c r="C194" t="s">
        <v>626</v>
      </c>
      <c r="D194">
        <v>11.9</v>
      </c>
      <c r="E194">
        <v>94.6</v>
      </c>
      <c r="F194">
        <v>4</v>
      </c>
      <c r="G194">
        <v>0.9</v>
      </c>
      <c r="H194">
        <v>1.6</v>
      </c>
      <c r="I194">
        <v>0.8</v>
      </c>
      <c r="J194">
        <v>0.1</v>
      </c>
      <c r="K194">
        <v>0.4</v>
      </c>
      <c r="L194">
        <v>0.4</v>
      </c>
      <c r="M194">
        <v>3.4</v>
      </c>
      <c r="N194">
        <v>0.5</v>
      </c>
      <c r="O194">
        <v>1.5</v>
      </c>
      <c r="P194">
        <v>1.1000000000000001</v>
      </c>
      <c r="Q194">
        <v>1.2</v>
      </c>
      <c r="R194" s="53">
        <v>45117</v>
      </c>
    </row>
    <row r="195" spans="1:18">
      <c r="A195" t="s">
        <v>287</v>
      </c>
      <c r="B195" t="s">
        <v>627</v>
      </c>
      <c r="C195" t="s">
        <v>626</v>
      </c>
      <c r="D195">
        <v>11.7</v>
      </c>
      <c r="E195">
        <v>93.9</v>
      </c>
      <c r="F195">
        <v>4</v>
      </c>
      <c r="G195">
        <v>1.9</v>
      </c>
      <c r="H195">
        <v>1.1000000000000001</v>
      </c>
      <c r="I195">
        <v>0.2</v>
      </c>
      <c r="J195">
        <v>0.2</v>
      </c>
      <c r="K195">
        <v>0.6</v>
      </c>
      <c r="L195">
        <v>0.7</v>
      </c>
      <c r="M195">
        <v>3.7</v>
      </c>
      <c r="N195">
        <v>0.9</v>
      </c>
      <c r="O195">
        <v>1.1000000000000001</v>
      </c>
      <c r="P195">
        <v>1.1000000000000001</v>
      </c>
      <c r="Q195">
        <v>1.1000000000000001</v>
      </c>
      <c r="R195" s="53">
        <v>45117</v>
      </c>
    </row>
    <row r="196" spans="1:18">
      <c r="A196" t="s">
        <v>64</v>
      </c>
      <c r="B196" t="s">
        <v>627</v>
      </c>
      <c r="C196" t="s">
        <v>626</v>
      </c>
      <c r="D196">
        <v>8.4</v>
      </c>
      <c r="E196">
        <v>93.9</v>
      </c>
      <c r="F196">
        <v>3.9</v>
      </c>
      <c r="G196">
        <v>0.5</v>
      </c>
      <c r="H196">
        <v>1.4</v>
      </c>
      <c r="I196">
        <v>0.5</v>
      </c>
      <c r="J196">
        <v>0.1</v>
      </c>
      <c r="K196">
        <v>0.3</v>
      </c>
      <c r="L196">
        <v>0.4</v>
      </c>
      <c r="M196">
        <v>2.8</v>
      </c>
      <c r="N196">
        <v>1.2</v>
      </c>
      <c r="O196">
        <v>1.2</v>
      </c>
      <c r="P196">
        <v>1.1000000000000001</v>
      </c>
      <c r="Q196">
        <v>1</v>
      </c>
      <c r="R196" s="53">
        <v>45117</v>
      </c>
    </row>
    <row r="197" spans="1:18">
      <c r="A197" t="s">
        <v>397</v>
      </c>
      <c r="B197" t="s">
        <v>627</v>
      </c>
      <c r="C197" t="s">
        <v>629</v>
      </c>
      <c r="D197">
        <v>10.1</v>
      </c>
      <c r="E197">
        <v>94.7</v>
      </c>
      <c r="F197">
        <v>3.9</v>
      </c>
      <c r="G197">
        <v>1.3</v>
      </c>
      <c r="H197">
        <v>0.8</v>
      </c>
      <c r="I197">
        <v>0.2</v>
      </c>
      <c r="J197">
        <v>0.1</v>
      </c>
      <c r="K197">
        <v>0.5</v>
      </c>
      <c r="L197">
        <v>0.5</v>
      </c>
      <c r="M197">
        <v>3.4</v>
      </c>
      <c r="N197">
        <v>0.6</v>
      </c>
      <c r="O197">
        <v>1.7</v>
      </c>
      <c r="P197">
        <v>0.7</v>
      </c>
      <c r="Q197">
        <v>1</v>
      </c>
      <c r="R197" s="53">
        <v>45117</v>
      </c>
    </row>
    <row r="198" spans="1:18">
      <c r="A198" t="s">
        <v>339</v>
      </c>
      <c r="B198" t="s">
        <v>627</v>
      </c>
      <c r="C198" t="s">
        <v>626</v>
      </c>
      <c r="D198">
        <v>9.3000000000000007</v>
      </c>
      <c r="E198">
        <v>94</v>
      </c>
      <c r="F198">
        <v>3.9</v>
      </c>
      <c r="G198">
        <v>1.4</v>
      </c>
      <c r="H198">
        <v>0.9</v>
      </c>
      <c r="I198">
        <v>0.1</v>
      </c>
      <c r="J198">
        <v>0.1</v>
      </c>
      <c r="K198">
        <v>0.3</v>
      </c>
      <c r="L198">
        <v>0.6</v>
      </c>
      <c r="M198">
        <v>3.4</v>
      </c>
      <c r="N198">
        <v>0.4</v>
      </c>
      <c r="O198">
        <v>1.7</v>
      </c>
      <c r="P198">
        <v>0.4</v>
      </c>
      <c r="Q198">
        <v>0.9</v>
      </c>
      <c r="R198" s="53">
        <v>45117</v>
      </c>
    </row>
    <row r="199" spans="1:18">
      <c r="A199" t="s">
        <v>230</v>
      </c>
      <c r="B199" t="s">
        <v>627</v>
      </c>
      <c r="C199" t="s">
        <v>629</v>
      </c>
      <c r="D199">
        <v>10.1</v>
      </c>
      <c r="E199">
        <v>94.8</v>
      </c>
      <c r="F199">
        <v>3.9</v>
      </c>
      <c r="G199">
        <v>0.6</v>
      </c>
      <c r="H199">
        <v>1.7</v>
      </c>
      <c r="I199">
        <v>0.6</v>
      </c>
      <c r="J199">
        <v>0.2</v>
      </c>
      <c r="K199">
        <v>0.2</v>
      </c>
      <c r="L199">
        <v>0.4</v>
      </c>
      <c r="M199">
        <v>2.9</v>
      </c>
      <c r="N199">
        <v>0.8</v>
      </c>
      <c r="O199">
        <v>1.4</v>
      </c>
      <c r="P199">
        <v>0.9</v>
      </c>
      <c r="Q199">
        <v>0.8</v>
      </c>
      <c r="R199" s="53">
        <v>45117</v>
      </c>
    </row>
    <row r="200" spans="1:18">
      <c r="A200" t="s">
        <v>129</v>
      </c>
      <c r="B200" t="s">
        <v>627</v>
      </c>
      <c r="C200" t="s">
        <v>626</v>
      </c>
      <c r="D200">
        <v>9.6</v>
      </c>
      <c r="E200">
        <v>95.2</v>
      </c>
      <c r="F200">
        <v>3.8</v>
      </c>
      <c r="G200">
        <v>0.4</v>
      </c>
      <c r="H200">
        <v>1.8</v>
      </c>
      <c r="I200">
        <v>1.1000000000000001</v>
      </c>
      <c r="J200">
        <v>0.6</v>
      </c>
      <c r="K200">
        <v>0.3</v>
      </c>
      <c r="L200">
        <v>0.5</v>
      </c>
      <c r="M200">
        <v>2.4</v>
      </c>
      <c r="N200">
        <v>1</v>
      </c>
      <c r="O200">
        <v>0.2</v>
      </c>
      <c r="P200">
        <v>1.5</v>
      </c>
      <c r="Q200">
        <v>1.3</v>
      </c>
      <c r="R200" s="53">
        <v>45117</v>
      </c>
    </row>
    <row r="201" spans="1:18">
      <c r="A201" t="s">
        <v>196</v>
      </c>
      <c r="B201" t="s">
        <v>627</v>
      </c>
      <c r="C201" t="s">
        <v>629</v>
      </c>
      <c r="D201">
        <v>11.6</v>
      </c>
      <c r="E201">
        <v>93.2</v>
      </c>
      <c r="F201">
        <v>3.8</v>
      </c>
      <c r="G201">
        <v>0.7</v>
      </c>
      <c r="H201">
        <v>1</v>
      </c>
      <c r="I201">
        <v>0.2</v>
      </c>
      <c r="J201">
        <v>0.1</v>
      </c>
      <c r="K201">
        <v>0.3</v>
      </c>
      <c r="L201">
        <v>0.4</v>
      </c>
      <c r="M201">
        <v>3</v>
      </c>
      <c r="N201">
        <v>0.6</v>
      </c>
      <c r="O201">
        <v>2.2999999999999998</v>
      </c>
      <c r="P201">
        <v>0.6</v>
      </c>
      <c r="Q201">
        <v>1</v>
      </c>
      <c r="R201" s="53">
        <v>45117</v>
      </c>
    </row>
    <row r="202" spans="1:18">
      <c r="A202" t="s">
        <v>385</v>
      </c>
      <c r="B202" t="s">
        <v>627</v>
      </c>
      <c r="C202" t="s">
        <v>626</v>
      </c>
      <c r="D202">
        <v>8.6</v>
      </c>
      <c r="E202">
        <v>94.3</v>
      </c>
      <c r="F202">
        <v>3.8</v>
      </c>
      <c r="G202">
        <v>0.4</v>
      </c>
      <c r="H202">
        <v>1.6</v>
      </c>
      <c r="I202">
        <v>0.8</v>
      </c>
      <c r="J202">
        <v>0.4</v>
      </c>
      <c r="K202">
        <v>0.1</v>
      </c>
      <c r="L202">
        <v>0.4</v>
      </c>
      <c r="M202">
        <v>3</v>
      </c>
      <c r="N202">
        <v>0.9</v>
      </c>
      <c r="O202">
        <v>1</v>
      </c>
      <c r="P202">
        <v>1.1000000000000001</v>
      </c>
      <c r="Q202">
        <v>1.1000000000000001</v>
      </c>
      <c r="R202" s="53">
        <v>45117</v>
      </c>
    </row>
    <row r="203" spans="1:18">
      <c r="A203" t="s">
        <v>255</v>
      </c>
      <c r="B203" t="s">
        <v>627</v>
      </c>
      <c r="C203" t="s">
        <v>626</v>
      </c>
      <c r="D203">
        <v>11.5</v>
      </c>
      <c r="E203">
        <v>93.8</v>
      </c>
      <c r="F203">
        <v>3.7</v>
      </c>
      <c r="G203">
        <v>1.7</v>
      </c>
      <c r="H203">
        <v>0.9</v>
      </c>
      <c r="I203">
        <v>0.2</v>
      </c>
      <c r="J203">
        <v>0.1</v>
      </c>
      <c r="K203">
        <v>0.3</v>
      </c>
      <c r="L203">
        <v>0.5</v>
      </c>
      <c r="M203">
        <v>3.3</v>
      </c>
      <c r="N203">
        <v>0.6</v>
      </c>
      <c r="O203">
        <v>2</v>
      </c>
      <c r="P203">
        <v>0.3</v>
      </c>
      <c r="Q203">
        <v>0.9</v>
      </c>
      <c r="R203" s="53">
        <v>45117</v>
      </c>
    </row>
    <row r="204" spans="1:18">
      <c r="A204" t="s">
        <v>152</v>
      </c>
      <c r="B204" t="s">
        <v>627</v>
      </c>
      <c r="C204" t="s">
        <v>626</v>
      </c>
      <c r="D204">
        <v>10.199999999999999</v>
      </c>
      <c r="E204">
        <v>94.5</v>
      </c>
      <c r="F204">
        <v>3.7</v>
      </c>
      <c r="G204">
        <v>1.6</v>
      </c>
      <c r="H204">
        <v>1.2</v>
      </c>
      <c r="I204">
        <v>0.2</v>
      </c>
      <c r="J204">
        <v>0.1</v>
      </c>
      <c r="K204">
        <v>0.4</v>
      </c>
      <c r="L204">
        <v>0.8</v>
      </c>
      <c r="M204">
        <v>3.2</v>
      </c>
      <c r="N204">
        <v>0.9</v>
      </c>
      <c r="O204">
        <v>1.2</v>
      </c>
      <c r="P204">
        <v>0.7</v>
      </c>
      <c r="Q204">
        <v>0.8</v>
      </c>
      <c r="R204" s="53">
        <v>45117</v>
      </c>
    </row>
    <row r="205" spans="1:18">
      <c r="A205" t="s">
        <v>58</v>
      </c>
      <c r="B205" t="s">
        <v>627</v>
      </c>
      <c r="C205" t="s">
        <v>626</v>
      </c>
      <c r="D205">
        <v>10.199999999999999</v>
      </c>
      <c r="E205">
        <v>93.7</v>
      </c>
      <c r="F205">
        <v>3.7</v>
      </c>
      <c r="G205">
        <v>0.5</v>
      </c>
      <c r="H205">
        <v>1.2</v>
      </c>
      <c r="I205">
        <v>0.3</v>
      </c>
      <c r="J205">
        <v>0.2</v>
      </c>
      <c r="K205">
        <v>0.2</v>
      </c>
      <c r="L205">
        <v>0.4</v>
      </c>
      <c r="M205">
        <v>3.3</v>
      </c>
      <c r="N205">
        <v>0.6</v>
      </c>
      <c r="O205">
        <v>1.7</v>
      </c>
      <c r="P205">
        <v>0.7</v>
      </c>
      <c r="Q205">
        <v>0.8</v>
      </c>
      <c r="R205" s="53">
        <v>45117</v>
      </c>
    </row>
    <row r="206" spans="1:18">
      <c r="A206" t="s">
        <v>192</v>
      </c>
      <c r="B206" t="s">
        <v>627</v>
      </c>
      <c r="C206" t="s">
        <v>626</v>
      </c>
      <c r="D206">
        <v>15.4</v>
      </c>
      <c r="E206">
        <v>92.7</v>
      </c>
      <c r="F206">
        <v>3.6</v>
      </c>
      <c r="G206">
        <v>0.7</v>
      </c>
      <c r="H206">
        <v>1.6</v>
      </c>
      <c r="I206">
        <v>0.2</v>
      </c>
      <c r="J206">
        <v>0.1</v>
      </c>
      <c r="K206">
        <v>0.3</v>
      </c>
      <c r="L206">
        <v>0.3</v>
      </c>
      <c r="M206">
        <v>3.2</v>
      </c>
      <c r="N206">
        <v>0.4</v>
      </c>
      <c r="O206">
        <v>2.8</v>
      </c>
      <c r="P206">
        <v>0.1</v>
      </c>
      <c r="Q206">
        <v>1.2</v>
      </c>
      <c r="R206" s="53">
        <v>45117</v>
      </c>
    </row>
    <row r="207" spans="1:18">
      <c r="A207" t="s">
        <v>59</v>
      </c>
      <c r="B207" t="s">
        <v>627</v>
      </c>
      <c r="C207" t="s">
        <v>626</v>
      </c>
      <c r="D207">
        <v>9.6</v>
      </c>
      <c r="E207">
        <v>93.4</v>
      </c>
      <c r="F207">
        <v>3.6</v>
      </c>
      <c r="G207">
        <v>0.9</v>
      </c>
      <c r="H207">
        <v>1.3</v>
      </c>
      <c r="I207">
        <v>0.3</v>
      </c>
      <c r="J207">
        <v>0.1</v>
      </c>
      <c r="K207">
        <v>0.3</v>
      </c>
      <c r="L207">
        <v>0.5</v>
      </c>
      <c r="M207">
        <v>2.9</v>
      </c>
      <c r="N207">
        <v>0.9</v>
      </c>
      <c r="O207">
        <v>1.1000000000000001</v>
      </c>
      <c r="P207">
        <v>0.7</v>
      </c>
      <c r="Q207">
        <v>0.8</v>
      </c>
      <c r="R207" s="53">
        <v>45117</v>
      </c>
    </row>
    <row r="208" spans="1:18">
      <c r="A208" t="s">
        <v>423</v>
      </c>
      <c r="B208" t="s">
        <v>627</v>
      </c>
      <c r="C208" t="s">
        <v>626</v>
      </c>
      <c r="D208">
        <v>11.6</v>
      </c>
      <c r="E208">
        <v>93.5</v>
      </c>
      <c r="F208">
        <v>3.6</v>
      </c>
      <c r="G208">
        <v>0.8</v>
      </c>
      <c r="H208">
        <v>1.1000000000000001</v>
      </c>
      <c r="I208">
        <v>0.4</v>
      </c>
      <c r="J208">
        <v>0.1</v>
      </c>
      <c r="K208">
        <v>0.3</v>
      </c>
      <c r="L208">
        <v>0.5</v>
      </c>
      <c r="M208">
        <v>2.8</v>
      </c>
      <c r="N208">
        <v>0.7</v>
      </c>
      <c r="O208">
        <v>1.3</v>
      </c>
      <c r="P208">
        <v>0.8</v>
      </c>
      <c r="Q208">
        <v>1.2</v>
      </c>
      <c r="R208" s="53">
        <v>45117</v>
      </c>
    </row>
    <row r="209" spans="1:18">
      <c r="A209" t="s">
        <v>123</v>
      </c>
      <c r="B209" t="s">
        <v>627</v>
      </c>
      <c r="C209" t="s">
        <v>626</v>
      </c>
      <c r="D209">
        <v>12.7</v>
      </c>
      <c r="E209">
        <v>94.8</v>
      </c>
      <c r="F209">
        <v>3.5</v>
      </c>
      <c r="G209">
        <v>1.1000000000000001</v>
      </c>
      <c r="H209">
        <v>3.4</v>
      </c>
      <c r="I209">
        <v>1.7</v>
      </c>
      <c r="J209">
        <v>0.3</v>
      </c>
      <c r="K209">
        <v>0.3</v>
      </c>
      <c r="L209">
        <v>0.5</v>
      </c>
      <c r="M209">
        <v>2.5</v>
      </c>
      <c r="N209">
        <v>0.9</v>
      </c>
      <c r="O209">
        <v>0.2</v>
      </c>
      <c r="P209">
        <v>1.4</v>
      </c>
      <c r="Q209">
        <v>1.5</v>
      </c>
      <c r="R209" s="53">
        <v>45117</v>
      </c>
    </row>
    <row r="210" spans="1:18">
      <c r="A210" t="s">
        <v>68</v>
      </c>
      <c r="B210" t="s">
        <v>627</v>
      </c>
      <c r="C210" t="s">
        <v>626</v>
      </c>
      <c r="D210">
        <v>13.2</v>
      </c>
      <c r="E210">
        <v>91.9</v>
      </c>
      <c r="F210">
        <v>3.5</v>
      </c>
      <c r="G210">
        <v>0.4</v>
      </c>
      <c r="H210">
        <v>2.2999999999999998</v>
      </c>
      <c r="I210">
        <v>1.6</v>
      </c>
      <c r="J210">
        <v>0.8</v>
      </c>
      <c r="K210">
        <v>0.4</v>
      </c>
      <c r="L210">
        <v>0.5</v>
      </c>
      <c r="M210">
        <v>2.2999999999999998</v>
      </c>
      <c r="N210">
        <v>1.2</v>
      </c>
      <c r="O210">
        <v>0.2</v>
      </c>
      <c r="P210">
        <v>2</v>
      </c>
      <c r="Q210">
        <v>1.4</v>
      </c>
      <c r="R210" s="53">
        <v>45117</v>
      </c>
    </row>
    <row r="211" spans="1:18">
      <c r="A211" t="s">
        <v>356</v>
      </c>
      <c r="B211" t="s">
        <v>627</v>
      </c>
      <c r="C211" t="s">
        <v>626</v>
      </c>
      <c r="D211">
        <v>8.3000000000000007</v>
      </c>
      <c r="E211">
        <v>94.9</v>
      </c>
      <c r="F211">
        <v>3.5</v>
      </c>
      <c r="G211">
        <v>0.5</v>
      </c>
      <c r="H211">
        <v>1.5</v>
      </c>
      <c r="I211">
        <v>0.8</v>
      </c>
      <c r="J211">
        <v>0.3</v>
      </c>
      <c r="K211">
        <v>0.2</v>
      </c>
      <c r="L211">
        <v>0.3</v>
      </c>
      <c r="M211">
        <v>2.5</v>
      </c>
      <c r="N211">
        <v>0.9</v>
      </c>
      <c r="O211">
        <v>0.3</v>
      </c>
      <c r="P211">
        <v>1.1000000000000001</v>
      </c>
      <c r="Q211">
        <v>1</v>
      </c>
      <c r="R211" s="53">
        <v>45117</v>
      </c>
    </row>
    <row r="212" spans="1:18">
      <c r="A212" t="s">
        <v>25</v>
      </c>
      <c r="B212" t="s">
        <v>627</v>
      </c>
      <c r="C212" t="s">
        <v>626</v>
      </c>
      <c r="D212">
        <v>9.3000000000000007</v>
      </c>
      <c r="E212">
        <v>93.6</v>
      </c>
      <c r="F212">
        <v>3.5</v>
      </c>
      <c r="G212">
        <v>0.6</v>
      </c>
      <c r="H212">
        <v>1</v>
      </c>
      <c r="I212">
        <v>0.1</v>
      </c>
      <c r="J212">
        <v>0</v>
      </c>
      <c r="K212">
        <v>0.2</v>
      </c>
      <c r="L212">
        <v>0.3</v>
      </c>
      <c r="M212">
        <v>2.5</v>
      </c>
      <c r="N212">
        <v>0.3</v>
      </c>
      <c r="O212">
        <v>2</v>
      </c>
      <c r="P212">
        <v>0.2</v>
      </c>
      <c r="Q212">
        <v>0.7</v>
      </c>
      <c r="R212" s="53">
        <v>45117</v>
      </c>
    </row>
    <row r="213" spans="1:18">
      <c r="A213" t="s">
        <v>159</v>
      </c>
      <c r="B213" t="s">
        <v>627</v>
      </c>
      <c r="C213" t="s">
        <v>626</v>
      </c>
      <c r="D213">
        <v>9.1999999999999993</v>
      </c>
      <c r="E213">
        <v>94.2</v>
      </c>
      <c r="F213">
        <v>3.5</v>
      </c>
      <c r="G213">
        <v>0.5</v>
      </c>
      <c r="H213">
        <v>0.8</v>
      </c>
      <c r="I213">
        <v>0.1</v>
      </c>
      <c r="J213">
        <v>0.1</v>
      </c>
      <c r="K213">
        <v>0.2</v>
      </c>
      <c r="L213">
        <v>0.4</v>
      </c>
      <c r="M213">
        <v>2.9</v>
      </c>
      <c r="N213">
        <v>0.6</v>
      </c>
      <c r="O213">
        <v>1.7</v>
      </c>
      <c r="P213">
        <v>0.6</v>
      </c>
      <c r="Q213">
        <v>0.9</v>
      </c>
      <c r="R213" s="53">
        <v>45117</v>
      </c>
    </row>
    <row r="214" spans="1:18">
      <c r="A214" t="s">
        <v>231</v>
      </c>
      <c r="B214" t="s">
        <v>627</v>
      </c>
      <c r="C214" t="s">
        <v>629</v>
      </c>
      <c r="D214">
        <v>8.3000000000000007</v>
      </c>
      <c r="E214">
        <v>95.8</v>
      </c>
      <c r="F214">
        <v>3.5</v>
      </c>
      <c r="G214">
        <v>0.7</v>
      </c>
      <c r="H214">
        <v>1.4</v>
      </c>
      <c r="I214">
        <v>0.8</v>
      </c>
      <c r="J214">
        <v>0.2</v>
      </c>
      <c r="K214">
        <v>0.2</v>
      </c>
      <c r="L214">
        <v>0.5</v>
      </c>
      <c r="M214">
        <v>2.9</v>
      </c>
      <c r="N214">
        <v>0.7</v>
      </c>
      <c r="O214">
        <v>1.2</v>
      </c>
      <c r="P214">
        <v>1</v>
      </c>
      <c r="Q214">
        <v>0.7</v>
      </c>
      <c r="R214" s="53">
        <v>45117</v>
      </c>
    </row>
    <row r="215" spans="1:18">
      <c r="A215" t="s">
        <v>366</v>
      </c>
      <c r="B215" t="s">
        <v>627</v>
      </c>
      <c r="C215" t="s">
        <v>626</v>
      </c>
      <c r="D215">
        <v>10</v>
      </c>
      <c r="E215">
        <v>95.5</v>
      </c>
      <c r="F215">
        <v>3.4</v>
      </c>
      <c r="G215">
        <v>1.2</v>
      </c>
      <c r="H215">
        <v>1.2</v>
      </c>
      <c r="I215">
        <v>0.4</v>
      </c>
      <c r="J215">
        <v>0.1</v>
      </c>
      <c r="K215">
        <v>0.5</v>
      </c>
      <c r="L215">
        <v>0.5</v>
      </c>
      <c r="M215">
        <v>2.7</v>
      </c>
      <c r="N215">
        <v>0.5</v>
      </c>
      <c r="O215">
        <v>2</v>
      </c>
      <c r="P215">
        <v>0.4</v>
      </c>
      <c r="Q215">
        <v>0.8</v>
      </c>
      <c r="R215" s="53">
        <v>45117</v>
      </c>
    </row>
    <row r="216" spans="1:18">
      <c r="A216" t="s">
        <v>15</v>
      </c>
      <c r="B216" t="s">
        <v>627</v>
      </c>
      <c r="C216" t="s">
        <v>626</v>
      </c>
      <c r="D216">
        <v>9.5</v>
      </c>
      <c r="E216">
        <v>93.8</v>
      </c>
      <c r="F216">
        <v>3.4</v>
      </c>
      <c r="G216">
        <v>0.9</v>
      </c>
      <c r="H216">
        <v>2</v>
      </c>
      <c r="I216">
        <v>1</v>
      </c>
      <c r="J216">
        <v>0.2</v>
      </c>
      <c r="K216">
        <v>0.2</v>
      </c>
      <c r="L216">
        <v>0.5</v>
      </c>
      <c r="M216">
        <v>2</v>
      </c>
      <c r="N216">
        <v>1.2</v>
      </c>
      <c r="O216">
        <v>0.1</v>
      </c>
      <c r="P216">
        <v>1.4</v>
      </c>
      <c r="Q216">
        <v>1.2</v>
      </c>
      <c r="R216" s="53">
        <v>45117</v>
      </c>
    </row>
    <row r="217" spans="1:18">
      <c r="A217" t="s">
        <v>450</v>
      </c>
      <c r="B217" t="s">
        <v>627</v>
      </c>
      <c r="C217" t="s">
        <v>626</v>
      </c>
      <c r="D217">
        <v>9.8000000000000007</v>
      </c>
      <c r="E217">
        <v>93.1</v>
      </c>
      <c r="F217">
        <v>3.4</v>
      </c>
      <c r="G217">
        <v>0.6</v>
      </c>
      <c r="H217">
        <v>1.8</v>
      </c>
      <c r="I217">
        <v>0.8</v>
      </c>
      <c r="J217">
        <v>0.6</v>
      </c>
      <c r="K217">
        <v>0.2</v>
      </c>
      <c r="L217">
        <v>0.5</v>
      </c>
      <c r="M217">
        <v>2.5</v>
      </c>
      <c r="N217">
        <v>0.9</v>
      </c>
      <c r="O217">
        <v>0.4</v>
      </c>
      <c r="P217">
        <v>1</v>
      </c>
      <c r="Q217">
        <v>1.1000000000000001</v>
      </c>
      <c r="R217" s="53">
        <v>45117</v>
      </c>
    </row>
    <row r="218" spans="1:18">
      <c r="A218" t="s">
        <v>204</v>
      </c>
      <c r="B218" t="s">
        <v>627</v>
      </c>
      <c r="C218" t="s">
        <v>626</v>
      </c>
      <c r="D218">
        <v>15.3</v>
      </c>
      <c r="E218">
        <v>92.5</v>
      </c>
      <c r="F218">
        <v>3.4</v>
      </c>
      <c r="G218">
        <v>1.5</v>
      </c>
      <c r="H218">
        <v>1.6</v>
      </c>
      <c r="I218">
        <v>0.4</v>
      </c>
      <c r="J218">
        <v>0.3</v>
      </c>
      <c r="K218">
        <v>0.5</v>
      </c>
      <c r="L218">
        <v>0.5</v>
      </c>
      <c r="M218">
        <v>3</v>
      </c>
      <c r="N218">
        <v>0.6</v>
      </c>
      <c r="O218">
        <v>2.1</v>
      </c>
      <c r="P218">
        <v>0.3</v>
      </c>
      <c r="Q218">
        <v>1.7</v>
      </c>
      <c r="R218" s="53">
        <v>45117</v>
      </c>
    </row>
    <row r="219" spans="1:18">
      <c r="A219" t="s">
        <v>472</v>
      </c>
      <c r="B219" t="s">
        <v>627</v>
      </c>
      <c r="C219" t="s">
        <v>629</v>
      </c>
      <c r="D219">
        <v>11.3</v>
      </c>
      <c r="E219">
        <v>93.3</v>
      </c>
      <c r="F219">
        <v>3.4</v>
      </c>
      <c r="G219">
        <v>0.5</v>
      </c>
      <c r="H219">
        <v>1.1000000000000001</v>
      </c>
      <c r="I219">
        <v>0.2</v>
      </c>
      <c r="J219">
        <v>0.2</v>
      </c>
      <c r="K219">
        <v>0.3</v>
      </c>
      <c r="L219">
        <v>0.4</v>
      </c>
      <c r="M219">
        <v>2.9</v>
      </c>
      <c r="N219">
        <v>0.5</v>
      </c>
      <c r="O219">
        <v>1.9</v>
      </c>
      <c r="P219">
        <v>0.3</v>
      </c>
      <c r="Q219">
        <v>1.1000000000000001</v>
      </c>
      <c r="R219" s="53">
        <v>45117</v>
      </c>
    </row>
    <row r="220" spans="1:18">
      <c r="A220" t="s">
        <v>269</v>
      </c>
      <c r="B220" t="s">
        <v>627</v>
      </c>
      <c r="C220" t="s">
        <v>626</v>
      </c>
      <c r="D220">
        <v>7.9</v>
      </c>
      <c r="E220">
        <v>93</v>
      </c>
      <c r="F220">
        <v>3.3</v>
      </c>
      <c r="G220">
        <v>0.2</v>
      </c>
      <c r="H220">
        <v>1.3</v>
      </c>
      <c r="I220">
        <v>0.7</v>
      </c>
      <c r="J220">
        <v>0.3</v>
      </c>
      <c r="K220">
        <v>0.2</v>
      </c>
      <c r="L220">
        <v>0.2</v>
      </c>
      <c r="M220">
        <v>2.4</v>
      </c>
      <c r="N220">
        <v>0.7</v>
      </c>
      <c r="O220">
        <v>0.9</v>
      </c>
      <c r="P220">
        <v>1</v>
      </c>
      <c r="Q220">
        <v>0.8</v>
      </c>
      <c r="R220" s="53">
        <v>45117</v>
      </c>
    </row>
    <row r="221" spans="1:18">
      <c r="A221" t="s">
        <v>476</v>
      </c>
      <c r="B221" t="s">
        <v>627</v>
      </c>
      <c r="C221" t="s">
        <v>626</v>
      </c>
      <c r="D221">
        <v>10.7</v>
      </c>
      <c r="E221">
        <v>92.6</v>
      </c>
      <c r="F221">
        <v>3.3</v>
      </c>
      <c r="G221">
        <v>0.5</v>
      </c>
      <c r="H221">
        <v>0.9</v>
      </c>
      <c r="I221">
        <v>0.3</v>
      </c>
      <c r="J221">
        <v>0.2</v>
      </c>
      <c r="K221">
        <v>0.3</v>
      </c>
      <c r="L221">
        <v>0.4</v>
      </c>
      <c r="M221">
        <v>2.4</v>
      </c>
      <c r="N221">
        <v>0.8</v>
      </c>
      <c r="O221">
        <v>1.3</v>
      </c>
      <c r="P221">
        <v>0.8</v>
      </c>
      <c r="Q221">
        <v>1.2</v>
      </c>
      <c r="R221" s="53">
        <v>45117</v>
      </c>
    </row>
    <row r="222" spans="1:18">
      <c r="A222" t="s">
        <v>216</v>
      </c>
      <c r="B222" t="s">
        <v>627</v>
      </c>
      <c r="C222" t="s">
        <v>626</v>
      </c>
      <c r="D222">
        <v>12</v>
      </c>
      <c r="E222">
        <v>93.1</v>
      </c>
      <c r="F222">
        <v>3.3</v>
      </c>
      <c r="G222">
        <v>1.2</v>
      </c>
      <c r="H222">
        <v>1.6</v>
      </c>
      <c r="I222">
        <v>0.3</v>
      </c>
      <c r="J222">
        <v>0.2</v>
      </c>
      <c r="K222">
        <v>0.3</v>
      </c>
      <c r="L222">
        <v>0.6</v>
      </c>
      <c r="M222">
        <v>2.9</v>
      </c>
      <c r="N222">
        <v>0.4</v>
      </c>
      <c r="O222">
        <v>2.2999999999999998</v>
      </c>
      <c r="P222">
        <v>0.4</v>
      </c>
      <c r="Q222">
        <v>1.3</v>
      </c>
      <c r="R222" s="53">
        <v>45117</v>
      </c>
    </row>
    <row r="223" spans="1:18">
      <c r="A223" t="s">
        <v>442</v>
      </c>
      <c r="B223" t="s">
        <v>627</v>
      </c>
      <c r="C223" t="s">
        <v>629</v>
      </c>
      <c r="D223">
        <v>8.4</v>
      </c>
      <c r="E223">
        <v>93.2</v>
      </c>
      <c r="F223">
        <v>3.3</v>
      </c>
      <c r="G223">
        <v>0.4</v>
      </c>
      <c r="H223">
        <v>0.9</v>
      </c>
      <c r="I223">
        <v>0.4</v>
      </c>
      <c r="J223">
        <v>0.1</v>
      </c>
      <c r="K223">
        <v>0.3</v>
      </c>
      <c r="L223">
        <v>0.4</v>
      </c>
      <c r="M223">
        <v>2.7</v>
      </c>
      <c r="N223">
        <v>0.8</v>
      </c>
      <c r="O223">
        <v>1.3</v>
      </c>
      <c r="P223">
        <v>0.9</v>
      </c>
      <c r="Q223">
        <v>1.1000000000000001</v>
      </c>
      <c r="R223" s="53">
        <v>45117</v>
      </c>
    </row>
    <row r="224" spans="1:18">
      <c r="A224" t="s">
        <v>197</v>
      </c>
      <c r="B224" t="s">
        <v>627</v>
      </c>
      <c r="C224" t="s">
        <v>626</v>
      </c>
      <c r="D224">
        <v>7.7</v>
      </c>
      <c r="E224">
        <v>92.6</v>
      </c>
      <c r="F224">
        <v>3.3</v>
      </c>
      <c r="G224">
        <v>0.3</v>
      </c>
      <c r="H224">
        <v>1.4</v>
      </c>
      <c r="I224">
        <v>0.6</v>
      </c>
      <c r="J224">
        <v>0.2</v>
      </c>
      <c r="K224">
        <v>0.2</v>
      </c>
      <c r="L224">
        <v>0.4</v>
      </c>
      <c r="M224">
        <v>2.6</v>
      </c>
      <c r="N224">
        <v>0.8</v>
      </c>
      <c r="O224">
        <v>0.8</v>
      </c>
      <c r="P224">
        <v>1</v>
      </c>
      <c r="Q224">
        <v>0.8</v>
      </c>
      <c r="R224" s="53">
        <v>45117</v>
      </c>
    </row>
    <row r="225" spans="1:18">
      <c r="A225" t="s">
        <v>170</v>
      </c>
      <c r="B225" t="s">
        <v>627</v>
      </c>
      <c r="C225" t="s">
        <v>626</v>
      </c>
      <c r="D225">
        <v>10.3</v>
      </c>
      <c r="E225">
        <v>94.8</v>
      </c>
      <c r="F225">
        <v>3.2</v>
      </c>
      <c r="G225">
        <v>0.8</v>
      </c>
      <c r="H225">
        <v>1.6</v>
      </c>
      <c r="I225">
        <v>1</v>
      </c>
      <c r="J225">
        <v>0.2</v>
      </c>
      <c r="K225">
        <v>0.4</v>
      </c>
      <c r="L225">
        <v>0.4</v>
      </c>
      <c r="M225">
        <v>2.4</v>
      </c>
      <c r="N225">
        <v>0.7</v>
      </c>
      <c r="O225">
        <v>0.2</v>
      </c>
      <c r="P225">
        <v>1.3</v>
      </c>
      <c r="Q225">
        <v>1</v>
      </c>
      <c r="R225" s="53">
        <v>45117</v>
      </c>
    </row>
    <row r="226" spans="1:18">
      <c r="A226" t="s">
        <v>53</v>
      </c>
      <c r="B226" t="s">
        <v>627</v>
      </c>
      <c r="C226" t="s">
        <v>626</v>
      </c>
      <c r="D226">
        <v>8.5</v>
      </c>
      <c r="E226">
        <v>95</v>
      </c>
      <c r="F226">
        <v>3.2</v>
      </c>
      <c r="G226">
        <v>0.3</v>
      </c>
      <c r="H226">
        <v>1.9</v>
      </c>
      <c r="I226">
        <v>0.9</v>
      </c>
      <c r="J226">
        <v>0.5</v>
      </c>
      <c r="K226">
        <v>0.1</v>
      </c>
      <c r="L226">
        <v>0.4</v>
      </c>
      <c r="M226">
        <v>1.9</v>
      </c>
      <c r="N226">
        <v>1.1000000000000001</v>
      </c>
      <c r="O226">
        <v>0.2</v>
      </c>
      <c r="P226">
        <v>1.3</v>
      </c>
      <c r="Q226">
        <v>1.2</v>
      </c>
      <c r="R226" s="53">
        <v>45117</v>
      </c>
    </row>
    <row r="227" spans="1:18">
      <c r="A227" t="s">
        <v>210</v>
      </c>
      <c r="B227" t="s">
        <v>627</v>
      </c>
      <c r="C227" t="s">
        <v>626</v>
      </c>
      <c r="D227">
        <v>14.8</v>
      </c>
      <c r="E227">
        <v>91.4</v>
      </c>
      <c r="F227">
        <v>3.2</v>
      </c>
      <c r="G227">
        <v>0.6</v>
      </c>
      <c r="H227">
        <v>1.6</v>
      </c>
      <c r="I227">
        <v>0.7</v>
      </c>
      <c r="J227">
        <v>0.2</v>
      </c>
      <c r="K227">
        <v>0.4</v>
      </c>
      <c r="L227">
        <v>0.4</v>
      </c>
      <c r="M227">
        <v>2.4</v>
      </c>
      <c r="N227">
        <v>0.3</v>
      </c>
      <c r="O227">
        <v>1.7</v>
      </c>
      <c r="P227">
        <v>0.3</v>
      </c>
      <c r="Q227">
        <v>1.6</v>
      </c>
      <c r="R227" s="53">
        <v>45117</v>
      </c>
    </row>
    <row r="228" spans="1:18">
      <c r="A228" t="s">
        <v>368</v>
      </c>
      <c r="B228" t="s">
        <v>627</v>
      </c>
      <c r="C228" t="s">
        <v>626</v>
      </c>
      <c r="D228">
        <v>7.2</v>
      </c>
      <c r="E228">
        <v>94.6</v>
      </c>
      <c r="F228">
        <v>3.2</v>
      </c>
      <c r="G228">
        <v>0.4</v>
      </c>
      <c r="H228">
        <v>0.6</v>
      </c>
      <c r="I228">
        <v>0.1</v>
      </c>
      <c r="J228">
        <v>0</v>
      </c>
      <c r="K228">
        <v>0.1</v>
      </c>
      <c r="L228">
        <v>0.3</v>
      </c>
      <c r="M228">
        <v>2.7</v>
      </c>
      <c r="N228">
        <v>0.4</v>
      </c>
      <c r="O228">
        <v>1.7</v>
      </c>
      <c r="P228">
        <v>0.5</v>
      </c>
      <c r="Q228">
        <v>0.7</v>
      </c>
      <c r="R228" s="53">
        <v>45117</v>
      </c>
    </row>
    <row r="229" spans="1:18">
      <c r="A229" t="s">
        <v>33</v>
      </c>
      <c r="B229" t="s">
        <v>627</v>
      </c>
      <c r="C229" t="s">
        <v>626</v>
      </c>
      <c r="D229">
        <v>6.6</v>
      </c>
      <c r="E229">
        <v>94.8</v>
      </c>
      <c r="F229">
        <v>3.2</v>
      </c>
      <c r="G229">
        <v>0.3</v>
      </c>
      <c r="H229">
        <v>0.7</v>
      </c>
      <c r="I229">
        <v>0.1</v>
      </c>
      <c r="J229">
        <v>0</v>
      </c>
      <c r="K229">
        <v>0.2</v>
      </c>
      <c r="L229">
        <v>0.2</v>
      </c>
      <c r="M229">
        <v>2.6</v>
      </c>
      <c r="N229">
        <v>0.3</v>
      </c>
      <c r="O229">
        <v>1.9</v>
      </c>
      <c r="P229">
        <v>0.1</v>
      </c>
      <c r="Q229">
        <v>0.4</v>
      </c>
      <c r="R229" s="53">
        <v>45117</v>
      </c>
    </row>
    <row r="230" spans="1:18">
      <c r="A230" t="s">
        <v>305</v>
      </c>
      <c r="B230" t="s">
        <v>627</v>
      </c>
      <c r="C230" t="s">
        <v>626</v>
      </c>
      <c r="D230">
        <v>8</v>
      </c>
      <c r="E230">
        <v>93.1</v>
      </c>
      <c r="F230">
        <v>3.1</v>
      </c>
      <c r="G230">
        <v>0.5</v>
      </c>
      <c r="H230">
        <v>0.8</v>
      </c>
      <c r="I230">
        <v>0.1</v>
      </c>
      <c r="J230">
        <v>0.1</v>
      </c>
      <c r="K230">
        <v>0.2</v>
      </c>
      <c r="L230">
        <v>0.3</v>
      </c>
      <c r="M230">
        <v>2.5</v>
      </c>
      <c r="N230">
        <v>0.5</v>
      </c>
      <c r="O230">
        <v>1.8</v>
      </c>
      <c r="P230">
        <v>0.5</v>
      </c>
      <c r="Q230">
        <v>0.8</v>
      </c>
      <c r="R230" s="53">
        <v>45117</v>
      </c>
    </row>
    <row r="231" spans="1:18">
      <c r="A231" t="s">
        <v>218</v>
      </c>
      <c r="B231" t="s">
        <v>627</v>
      </c>
      <c r="C231" t="s">
        <v>626</v>
      </c>
      <c r="D231">
        <v>7.2</v>
      </c>
      <c r="E231">
        <v>94.2</v>
      </c>
      <c r="F231">
        <v>3.1</v>
      </c>
      <c r="G231">
        <v>0.7</v>
      </c>
      <c r="H231">
        <v>0.6</v>
      </c>
      <c r="I231">
        <v>0.2</v>
      </c>
      <c r="J231">
        <v>0.1</v>
      </c>
      <c r="K231">
        <v>0.2</v>
      </c>
      <c r="L231">
        <v>0.4</v>
      </c>
      <c r="M231">
        <v>2.7</v>
      </c>
      <c r="N231">
        <v>0.5</v>
      </c>
      <c r="O231">
        <v>1.5</v>
      </c>
      <c r="P231">
        <v>0.5</v>
      </c>
      <c r="Q231">
        <v>0.5</v>
      </c>
      <c r="R231" s="53">
        <v>45117</v>
      </c>
    </row>
    <row r="232" spans="1:18">
      <c r="A232" t="s">
        <v>341</v>
      </c>
      <c r="B232" t="s">
        <v>627</v>
      </c>
      <c r="C232" t="s">
        <v>629</v>
      </c>
      <c r="D232">
        <v>5.7</v>
      </c>
      <c r="E232">
        <v>94.2</v>
      </c>
      <c r="F232">
        <v>3.1</v>
      </c>
      <c r="G232">
        <v>0.4</v>
      </c>
      <c r="H232">
        <v>0.5</v>
      </c>
      <c r="I232">
        <v>0.1</v>
      </c>
      <c r="J232">
        <v>0.1</v>
      </c>
      <c r="K232">
        <v>0.1</v>
      </c>
      <c r="L232">
        <v>0.3</v>
      </c>
      <c r="M232">
        <v>2.7</v>
      </c>
      <c r="N232">
        <v>0.8</v>
      </c>
      <c r="O232">
        <v>0.9</v>
      </c>
      <c r="P232">
        <v>0.3</v>
      </c>
      <c r="Q232">
        <v>0.4</v>
      </c>
      <c r="R232" s="53">
        <v>45117</v>
      </c>
    </row>
    <row r="233" spans="1:18">
      <c r="A233" t="s">
        <v>203</v>
      </c>
      <c r="B233" t="s">
        <v>627</v>
      </c>
      <c r="C233" t="s">
        <v>626</v>
      </c>
      <c r="D233">
        <v>9.3000000000000007</v>
      </c>
      <c r="E233">
        <v>93.1</v>
      </c>
      <c r="F233">
        <v>3.1</v>
      </c>
      <c r="G233">
        <v>0.4</v>
      </c>
      <c r="H233">
        <v>0.9</v>
      </c>
      <c r="I233">
        <v>0.3</v>
      </c>
      <c r="J233">
        <v>0.3</v>
      </c>
      <c r="K233">
        <v>0.3</v>
      </c>
      <c r="L233">
        <v>0.4</v>
      </c>
      <c r="M233">
        <v>2.8</v>
      </c>
      <c r="N233">
        <v>0.5</v>
      </c>
      <c r="O233">
        <v>1.3</v>
      </c>
      <c r="P233">
        <v>0.6</v>
      </c>
      <c r="Q233">
        <v>0.7</v>
      </c>
      <c r="R233" s="53">
        <v>45117</v>
      </c>
    </row>
    <row r="234" spans="1:18">
      <c r="A234" t="s">
        <v>227</v>
      </c>
      <c r="B234" t="s">
        <v>627</v>
      </c>
      <c r="C234" t="s">
        <v>626</v>
      </c>
      <c r="D234">
        <v>7.5</v>
      </c>
      <c r="E234">
        <v>93</v>
      </c>
      <c r="F234">
        <v>3.1</v>
      </c>
      <c r="G234">
        <v>0.5</v>
      </c>
      <c r="H234">
        <v>0.5</v>
      </c>
      <c r="I234">
        <v>0.1</v>
      </c>
      <c r="J234">
        <v>0</v>
      </c>
      <c r="K234">
        <v>0.2</v>
      </c>
      <c r="L234">
        <v>0.3</v>
      </c>
      <c r="M234">
        <v>2.5</v>
      </c>
      <c r="N234">
        <v>0.4</v>
      </c>
      <c r="O234">
        <v>1.4</v>
      </c>
      <c r="P234">
        <v>0.2</v>
      </c>
      <c r="Q234">
        <v>0.6</v>
      </c>
      <c r="R234" s="53">
        <v>45117</v>
      </c>
    </row>
    <row r="235" spans="1:18">
      <c r="A235" t="s">
        <v>16</v>
      </c>
      <c r="B235" t="s">
        <v>627</v>
      </c>
      <c r="C235" t="s">
        <v>626</v>
      </c>
      <c r="D235">
        <v>12.2</v>
      </c>
      <c r="E235">
        <v>93.8</v>
      </c>
      <c r="F235">
        <v>3</v>
      </c>
      <c r="G235">
        <v>0.6</v>
      </c>
      <c r="H235">
        <v>1</v>
      </c>
      <c r="I235">
        <v>0.4</v>
      </c>
      <c r="J235">
        <v>0.3</v>
      </c>
      <c r="K235">
        <v>0.8</v>
      </c>
      <c r="L235">
        <v>0.3</v>
      </c>
      <c r="M235">
        <v>2.6</v>
      </c>
      <c r="N235">
        <v>0.5</v>
      </c>
      <c r="O235">
        <v>1.7</v>
      </c>
      <c r="P235">
        <v>0.7</v>
      </c>
      <c r="Q235">
        <v>1.2</v>
      </c>
      <c r="R235" s="53">
        <v>45117</v>
      </c>
    </row>
    <row r="236" spans="1:18">
      <c r="A236" t="s">
        <v>637</v>
      </c>
      <c r="B236" t="s">
        <v>627</v>
      </c>
      <c r="C236" t="s">
        <v>629</v>
      </c>
      <c r="D236">
        <v>6.1</v>
      </c>
      <c r="E236">
        <v>93.9</v>
      </c>
      <c r="F236">
        <v>3</v>
      </c>
      <c r="G236">
        <v>0.8</v>
      </c>
      <c r="H236">
        <v>0.6</v>
      </c>
      <c r="I236">
        <v>0.1</v>
      </c>
      <c r="J236">
        <v>0.1</v>
      </c>
      <c r="K236">
        <v>0.2</v>
      </c>
      <c r="L236">
        <v>0.4</v>
      </c>
      <c r="M236">
        <v>2.8</v>
      </c>
      <c r="N236">
        <v>0.6</v>
      </c>
      <c r="O236">
        <v>1.5</v>
      </c>
      <c r="P236">
        <v>0.5</v>
      </c>
      <c r="Q236">
        <v>0.6</v>
      </c>
      <c r="R236" s="53">
        <v>45117</v>
      </c>
    </row>
    <row r="237" spans="1:18">
      <c r="A237" t="s">
        <v>448</v>
      </c>
      <c r="B237" t="s">
        <v>627</v>
      </c>
      <c r="C237" t="s">
        <v>629</v>
      </c>
      <c r="D237">
        <v>6.2</v>
      </c>
      <c r="E237">
        <v>94.5</v>
      </c>
      <c r="F237">
        <v>3</v>
      </c>
      <c r="G237">
        <v>0.7</v>
      </c>
      <c r="H237">
        <v>0.5</v>
      </c>
      <c r="I237">
        <v>0.1</v>
      </c>
      <c r="J237">
        <v>0.1</v>
      </c>
      <c r="K237">
        <v>0.2</v>
      </c>
      <c r="L237">
        <v>0.4</v>
      </c>
      <c r="M237">
        <v>2.8</v>
      </c>
      <c r="N237">
        <v>0.4</v>
      </c>
      <c r="O237">
        <v>1.3</v>
      </c>
      <c r="P237">
        <v>0.5</v>
      </c>
      <c r="Q237">
        <v>0.5</v>
      </c>
      <c r="R237" s="53">
        <v>45117</v>
      </c>
    </row>
    <row r="238" spans="1:18">
      <c r="A238" t="s">
        <v>294</v>
      </c>
      <c r="B238" t="s">
        <v>627</v>
      </c>
      <c r="C238" t="s">
        <v>626</v>
      </c>
      <c r="D238">
        <v>9.1</v>
      </c>
      <c r="E238">
        <v>93.7</v>
      </c>
      <c r="F238">
        <v>2.9</v>
      </c>
      <c r="G238">
        <v>0.7</v>
      </c>
      <c r="H238">
        <v>0.9</v>
      </c>
      <c r="I238">
        <v>0.3</v>
      </c>
      <c r="J238">
        <v>0.2</v>
      </c>
      <c r="K238">
        <v>0.5</v>
      </c>
      <c r="L238">
        <v>0.4</v>
      </c>
      <c r="M238">
        <v>2.5</v>
      </c>
      <c r="N238">
        <v>0.4</v>
      </c>
      <c r="O238">
        <v>1.7</v>
      </c>
      <c r="P238">
        <v>0.5</v>
      </c>
      <c r="Q238">
        <v>0.9</v>
      </c>
      <c r="R238" s="53">
        <v>45117</v>
      </c>
    </row>
    <row r="239" spans="1:18">
      <c r="A239" t="s">
        <v>51</v>
      </c>
      <c r="B239" t="s">
        <v>627</v>
      </c>
      <c r="C239" t="s">
        <v>626</v>
      </c>
      <c r="D239">
        <v>11.1</v>
      </c>
      <c r="E239">
        <v>93.8</v>
      </c>
      <c r="F239">
        <v>2.9</v>
      </c>
      <c r="G239">
        <v>0.8</v>
      </c>
      <c r="H239">
        <v>1.4</v>
      </c>
      <c r="I239">
        <v>0.3</v>
      </c>
      <c r="J239">
        <v>0.2</v>
      </c>
      <c r="K239">
        <v>0.4</v>
      </c>
      <c r="L239">
        <v>0.3</v>
      </c>
      <c r="M239">
        <v>2.5</v>
      </c>
      <c r="N239">
        <v>0.3</v>
      </c>
      <c r="O239">
        <v>2.1</v>
      </c>
      <c r="P239">
        <v>0.1</v>
      </c>
      <c r="Q239">
        <v>0.9</v>
      </c>
      <c r="R239" s="53">
        <v>45117</v>
      </c>
    </row>
    <row r="240" spans="1:18">
      <c r="A240" t="s">
        <v>185</v>
      </c>
      <c r="B240" t="s">
        <v>627</v>
      </c>
      <c r="C240" t="s">
        <v>626</v>
      </c>
      <c r="D240">
        <v>6.2</v>
      </c>
      <c r="E240">
        <v>94.3</v>
      </c>
      <c r="F240">
        <v>2.9</v>
      </c>
      <c r="G240">
        <v>0.4</v>
      </c>
      <c r="H240">
        <v>1.4</v>
      </c>
      <c r="I240">
        <v>0.7</v>
      </c>
      <c r="J240">
        <v>0.2</v>
      </c>
      <c r="K240">
        <v>0.2</v>
      </c>
      <c r="L240">
        <v>0.4</v>
      </c>
      <c r="M240">
        <v>2.1</v>
      </c>
      <c r="N240">
        <v>1.5</v>
      </c>
      <c r="O240">
        <v>0.3</v>
      </c>
      <c r="P240">
        <v>1</v>
      </c>
      <c r="Q240">
        <v>0.9</v>
      </c>
      <c r="R240" s="53">
        <v>45117</v>
      </c>
    </row>
    <row r="241" spans="1:18">
      <c r="A241" t="s">
        <v>638</v>
      </c>
      <c r="B241" t="s">
        <v>627</v>
      </c>
      <c r="C241" t="s">
        <v>627</v>
      </c>
      <c r="D241">
        <v>7.3</v>
      </c>
      <c r="E241">
        <v>93.9</v>
      </c>
      <c r="F241">
        <v>2.9</v>
      </c>
      <c r="G241">
        <v>0.4</v>
      </c>
      <c r="H241">
        <v>1.2</v>
      </c>
      <c r="I241">
        <v>0.5</v>
      </c>
      <c r="J241">
        <v>0.3</v>
      </c>
      <c r="K241">
        <v>0.2</v>
      </c>
      <c r="L241">
        <v>0.4</v>
      </c>
      <c r="M241">
        <v>2.4</v>
      </c>
      <c r="N241">
        <v>0.7</v>
      </c>
      <c r="O241">
        <v>0.7</v>
      </c>
      <c r="P241">
        <v>0.7</v>
      </c>
      <c r="Q241">
        <v>0.9</v>
      </c>
      <c r="R241" s="53">
        <v>45117</v>
      </c>
    </row>
    <row r="242" spans="1:18">
      <c r="A242" t="s">
        <v>395</v>
      </c>
      <c r="B242" t="s">
        <v>627</v>
      </c>
      <c r="C242" t="s">
        <v>630</v>
      </c>
      <c r="D242">
        <v>10</v>
      </c>
      <c r="E242">
        <v>94.2</v>
      </c>
      <c r="F242">
        <v>2.9</v>
      </c>
      <c r="G242">
        <v>0.7</v>
      </c>
      <c r="H242">
        <v>1.9</v>
      </c>
      <c r="I242">
        <v>0.5</v>
      </c>
      <c r="J242">
        <v>0.2</v>
      </c>
      <c r="K242">
        <v>0.3</v>
      </c>
      <c r="L242">
        <v>0.3</v>
      </c>
      <c r="M242">
        <v>2.2999999999999998</v>
      </c>
      <c r="N242">
        <v>0.6</v>
      </c>
      <c r="O242">
        <v>1.5</v>
      </c>
      <c r="P242">
        <v>0.3</v>
      </c>
      <c r="Q242">
        <v>1.2</v>
      </c>
      <c r="R242" s="53">
        <v>45117</v>
      </c>
    </row>
    <row r="243" spans="1:18">
      <c r="A243" t="s">
        <v>268</v>
      </c>
      <c r="B243" t="s">
        <v>627</v>
      </c>
      <c r="C243" t="s">
        <v>629</v>
      </c>
      <c r="D243">
        <v>7.3</v>
      </c>
      <c r="E243">
        <v>94.5</v>
      </c>
      <c r="F243">
        <v>2.9</v>
      </c>
      <c r="G243">
        <v>0.5</v>
      </c>
      <c r="H243">
        <v>0.8</v>
      </c>
      <c r="I243">
        <v>0.2</v>
      </c>
      <c r="J243">
        <v>0.1</v>
      </c>
      <c r="K243">
        <v>0.2</v>
      </c>
      <c r="L243">
        <v>0.3</v>
      </c>
      <c r="M243">
        <v>2.4</v>
      </c>
      <c r="N243">
        <v>0.5</v>
      </c>
      <c r="O243">
        <v>1.3</v>
      </c>
      <c r="P243">
        <v>0.5</v>
      </c>
      <c r="Q243">
        <v>0.6</v>
      </c>
      <c r="R243" s="53">
        <v>45117</v>
      </c>
    </row>
    <row r="244" spans="1:18">
      <c r="A244" t="s">
        <v>163</v>
      </c>
      <c r="B244" t="s">
        <v>627</v>
      </c>
      <c r="C244" t="s">
        <v>626</v>
      </c>
      <c r="D244">
        <v>8.1999999999999993</v>
      </c>
      <c r="E244">
        <v>94.4</v>
      </c>
      <c r="F244">
        <v>2.8</v>
      </c>
      <c r="G244">
        <v>1.6</v>
      </c>
      <c r="H244">
        <v>0.8</v>
      </c>
      <c r="I244">
        <v>0.1</v>
      </c>
      <c r="J244">
        <v>0</v>
      </c>
      <c r="K244">
        <v>0.4</v>
      </c>
      <c r="L244">
        <v>0.4</v>
      </c>
      <c r="M244">
        <v>2.5</v>
      </c>
      <c r="N244">
        <v>0.4</v>
      </c>
      <c r="O244">
        <v>1.3</v>
      </c>
      <c r="P244">
        <v>0.3</v>
      </c>
      <c r="Q244">
        <v>0.4</v>
      </c>
      <c r="R244" s="53">
        <v>45117</v>
      </c>
    </row>
    <row r="245" spans="1:18">
      <c r="A245" t="s">
        <v>138</v>
      </c>
      <c r="B245" t="s">
        <v>627</v>
      </c>
      <c r="C245" t="s">
        <v>626</v>
      </c>
      <c r="D245">
        <v>7.3</v>
      </c>
      <c r="E245">
        <v>94.6</v>
      </c>
      <c r="F245">
        <v>2.8</v>
      </c>
      <c r="G245">
        <v>0.3</v>
      </c>
      <c r="H245">
        <v>1.4</v>
      </c>
      <c r="I245">
        <v>0.4</v>
      </c>
      <c r="J245">
        <v>0.1</v>
      </c>
      <c r="K245">
        <v>0.1</v>
      </c>
      <c r="L245">
        <v>0.3</v>
      </c>
      <c r="M245">
        <v>2.2000000000000002</v>
      </c>
      <c r="N245">
        <v>0.6</v>
      </c>
      <c r="O245">
        <v>1.4</v>
      </c>
      <c r="P245">
        <v>0.6</v>
      </c>
      <c r="Q245">
        <v>0.6</v>
      </c>
      <c r="R245" s="53">
        <v>45117</v>
      </c>
    </row>
    <row r="246" spans="1:18">
      <c r="A246" t="s">
        <v>405</v>
      </c>
      <c r="B246" t="s">
        <v>627</v>
      </c>
      <c r="C246" t="s">
        <v>629</v>
      </c>
      <c r="D246">
        <v>5.9</v>
      </c>
      <c r="E246">
        <v>94.6</v>
      </c>
      <c r="F246">
        <v>2.8</v>
      </c>
      <c r="G246">
        <v>0.5</v>
      </c>
      <c r="H246">
        <v>0.7</v>
      </c>
      <c r="I246">
        <v>0.3</v>
      </c>
      <c r="J246">
        <v>0.1</v>
      </c>
      <c r="K246">
        <v>0.2</v>
      </c>
      <c r="L246">
        <v>0.4</v>
      </c>
      <c r="M246">
        <v>2.1</v>
      </c>
      <c r="N246">
        <v>0.6</v>
      </c>
      <c r="O246">
        <v>0.7</v>
      </c>
      <c r="P246">
        <v>0.6</v>
      </c>
      <c r="Q246">
        <v>0.7</v>
      </c>
      <c r="R246" s="53">
        <v>45117</v>
      </c>
    </row>
    <row r="247" spans="1:18">
      <c r="A247" t="s">
        <v>484</v>
      </c>
      <c r="B247" t="s">
        <v>627</v>
      </c>
      <c r="C247" t="s">
        <v>626</v>
      </c>
      <c r="D247">
        <v>10</v>
      </c>
      <c r="E247">
        <v>95.2</v>
      </c>
      <c r="F247">
        <v>2.8</v>
      </c>
      <c r="G247">
        <v>0.6</v>
      </c>
      <c r="H247">
        <v>1.2</v>
      </c>
      <c r="I247">
        <v>0.4</v>
      </c>
      <c r="J247">
        <v>0.2</v>
      </c>
      <c r="K247">
        <v>0.2</v>
      </c>
      <c r="L247">
        <v>0.3</v>
      </c>
      <c r="M247">
        <v>2.4</v>
      </c>
      <c r="N247">
        <v>0.5</v>
      </c>
      <c r="O247">
        <v>1.6</v>
      </c>
      <c r="P247">
        <v>0.3</v>
      </c>
      <c r="Q247">
        <v>1.1000000000000001</v>
      </c>
      <c r="R247" s="53">
        <v>45117</v>
      </c>
    </row>
    <row r="248" spans="1:18">
      <c r="A248" t="s">
        <v>639</v>
      </c>
      <c r="B248" t="s">
        <v>627</v>
      </c>
      <c r="C248" t="s">
        <v>626</v>
      </c>
      <c r="D248">
        <v>6.9</v>
      </c>
      <c r="E248">
        <v>94.5</v>
      </c>
      <c r="F248">
        <v>2.8</v>
      </c>
      <c r="G248">
        <v>0.4</v>
      </c>
      <c r="H248">
        <v>1</v>
      </c>
      <c r="I248">
        <v>0.2</v>
      </c>
      <c r="J248">
        <v>0.1</v>
      </c>
      <c r="K248">
        <v>0.1</v>
      </c>
      <c r="L248">
        <v>0.2</v>
      </c>
      <c r="M248">
        <v>2.2999999999999998</v>
      </c>
      <c r="N248">
        <v>0.4</v>
      </c>
      <c r="O248">
        <v>1.1000000000000001</v>
      </c>
      <c r="P248">
        <v>0.3</v>
      </c>
      <c r="Q248">
        <v>0.6</v>
      </c>
      <c r="R248" s="53">
        <v>45117</v>
      </c>
    </row>
    <row r="249" spans="1:18">
      <c r="A249" t="s">
        <v>316</v>
      </c>
      <c r="B249" t="s">
        <v>627</v>
      </c>
      <c r="C249" t="s">
        <v>626</v>
      </c>
      <c r="D249">
        <v>6.3</v>
      </c>
      <c r="E249">
        <v>93.5</v>
      </c>
      <c r="F249">
        <v>2.7</v>
      </c>
      <c r="G249">
        <v>0.2</v>
      </c>
      <c r="H249">
        <v>1.8</v>
      </c>
      <c r="I249">
        <v>0.8</v>
      </c>
      <c r="J249">
        <v>0.3</v>
      </c>
      <c r="K249">
        <v>0.3</v>
      </c>
      <c r="L249">
        <v>0.5</v>
      </c>
      <c r="M249">
        <v>1.9</v>
      </c>
      <c r="N249">
        <v>0.8</v>
      </c>
      <c r="O249">
        <v>0.1</v>
      </c>
      <c r="P249">
        <v>1.3</v>
      </c>
      <c r="Q249">
        <v>1</v>
      </c>
      <c r="R249" s="53">
        <v>45117</v>
      </c>
    </row>
    <row r="250" spans="1:18">
      <c r="A250" t="s">
        <v>206</v>
      </c>
      <c r="B250" t="s">
        <v>627</v>
      </c>
      <c r="C250" t="s">
        <v>626</v>
      </c>
      <c r="D250">
        <v>8.8000000000000007</v>
      </c>
      <c r="E250">
        <v>95.5</v>
      </c>
      <c r="F250">
        <v>2.7</v>
      </c>
      <c r="G250">
        <v>0.5</v>
      </c>
      <c r="H250">
        <v>1.3</v>
      </c>
      <c r="I250">
        <v>0.3</v>
      </c>
      <c r="J250">
        <v>0.1</v>
      </c>
      <c r="K250">
        <v>0.2</v>
      </c>
      <c r="L250">
        <v>0.2</v>
      </c>
      <c r="M250">
        <v>2.2999999999999998</v>
      </c>
      <c r="N250">
        <v>0.3</v>
      </c>
      <c r="O250">
        <v>1.8</v>
      </c>
      <c r="P250">
        <v>0.4</v>
      </c>
      <c r="Q250">
        <v>0.6</v>
      </c>
      <c r="R250" s="53">
        <v>45117</v>
      </c>
    </row>
    <row r="251" spans="1:18">
      <c r="A251" t="s">
        <v>306</v>
      </c>
      <c r="B251" t="s">
        <v>627</v>
      </c>
      <c r="C251" t="s">
        <v>629</v>
      </c>
      <c r="D251">
        <v>8.8000000000000007</v>
      </c>
      <c r="E251">
        <v>93.6</v>
      </c>
      <c r="F251">
        <v>2.6</v>
      </c>
      <c r="G251">
        <v>0.8</v>
      </c>
      <c r="H251">
        <v>0.7</v>
      </c>
      <c r="I251">
        <v>0.2</v>
      </c>
      <c r="J251">
        <v>0.1</v>
      </c>
      <c r="K251">
        <v>0.2</v>
      </c>
      <c r="L251">
        <v>0.4</v>
      </c>
      <c r="M251">
        <v>2.2999999999999998</v>
      </c>
      <c r="N251">
        <v>0.4</v>
      </c>
      <c r="O251">
        <v>0.9</v>
      </c>
      <c r="P251">
        <v>0.8</v>
      </c>
      <c r="Q251">
        <v>0.9</v>
      </c>
      <c r="R251" s="53">
        <v>45117</v>
      </c>
    </row>
    <row r="252" spans="1:18">
      <c r="A252" t="s">
        <v>336</v>
      </c>
      <c r="B252" t="s">
        <v>627</v>
      </c>
      <c r="C252" t="s">
        <v>626</v>
      </c>
      <c r="D252">
        <v>9.4</v>
      </c>
      <c r="E252">
        <v>94.2</v>
      </c>
      <c r="F252">
        <v>2.5</v>
      </c>
      <c r="G252">
        <v>1.8</v>
      </c>
      <c r="H252">
        <v>1.7</v>
      </c>
      <c r="I252">
        <v>0.4</v>
      </c>
      <c r="J252">
        <v>0.2</v>
      </c>
      <c r="K252">
        <v>0.4</v>
      </c>
      <c r="L252">
        <v>0.7</v>
      </c>
      <c r="M252">
        <v>2.1</v>
      </c>
      <c r="N252">
        <v>0.6</v>
      </c>
      <c r="O252">
        <v>0.3</v>
      </c>
      <c r="P252">
        <v>0.8</v>
      </c>
      <c r="Q252">
        <v>1.2</v>
      </c>
      <c r="R252" s="53">
        <v>45117</v>
      </c>
    </row>
    <row r="253" spans="1:18">
      <c r="A253" t="s">
        <v>245</v>
      </c>
      <c r="B253" t="s">
        <v>627</v>
      </c>
      <c r="C253" t="s">
        <v>626</v>
      </c>
      <c r="D253">
        <v>6.2</v>
      </c>
      <c r="E253">
        <v>94.7</v>
      </c>
      <c r="F253">
        <v>2.5</v>
      </c>
      <c r="G253">
        <v>0.4</v>
      </c>
      <c r="H253">
        <v>1.1000000000000001</v>
      </c>
      <c r="I253">
        <v>0.4</v>
      </c>
      <c r="J253">
        <v>0.1</v>
      </c>
      <c r="K253">
        <v>0.2</v>
      </c>
      <c r="L253">
        <v>0.3</v>
      </c>
      <c r="M253">
        <v>1.9</v>
      </c>
      <c r="N253">
        <v>0.5</v>
      </c>
      <c r="O253">
        <v>1</v>
      </c>
      <c r="P253">
        <v>0.4</v>
      </c>
      <c r="Q253">
        <v>0.8</v>
      </c>
      <c r="R253" s="53">
        <v>45117</v>
      </c>
    </row>
    <row r="254" spans="1:18">
      <c r="A254" t="s">
        <v>18</v>
      </c>
      <c r="B254" t="s">
        <v>627</v>
      </c>
      <c r="C254" t="s">
        <v>626</v>
      </c>
      <c r="D254">
        <v>10.6</v>
      </c>
      <c r="E254">
        <v>93.2</v>
      </c>
      <c r="F254">
        <v>2.5</v>
      </c>
      <c r="G254">
        <v>0.6</v>
      </c>
      <c r="H254">
        <v>1.4</v>
      </c>
      <c r="I254">
        <v>0.4</v>
      </c>
      <c r="J254">
        <v>0.3</v>
      </c>
      <c r="K254">
        <v>0.2</v>
      </c>
      <c r="L254">
        <v>0.4</v>
      </c>
      <c r="M254">
        <v>2.1</v>
      </c>
      <c r="N254">
        <v>0.5</v>
      </c>
      <c r="O254">
        <v>1.5</v>
      </c>
      <c r="P254">
        <v>0.3</v>
      </c>
      <c r="Q254">
        <v>1.1000000000000001</v>
      </c>
      <c r="R254" s="53">
        <v>45117</v>
      </c>
    </row>
    <row r="255" spans="1:18">
      <c r="A255" t="s">
        <v>111</v>
      </c>
      <c r="B255" t="s">
        <v>627</v>
      </c>
      <c r="C255" t="s">
        <v>626</v>
      </c>
      <c r="D255">
        <v>9.1999999999999993</v>
      </c>
      <c r="E255">
        <v>93.4</v>
      </c>
      <c r="F255">
        <v>2.4</v>
      </c>
      <c r="G255">
        <v>0.6</v>
      </c>
      <c r="H255">
        <v>1.6</v>
      </c>
      <c r="I255">
        <v>0.8</v>
      </c>
      <c r="J255">
        <v>0.2</v>
      </c>
      <c r="K255">
        <v>0.3</v>
      </c>
      <c r="L255">
        <v>0.3</v>
      </c>
      <c r="M255">
        <v>1.8</v>
      </c>
      <c r="N255">
        <v>0.5</v>
      </c>
      <c r="O255">
        <v>0.4</v>
      </c>
      <c r="P255">
        <v>0.8</v>
      </c>
      <c r="Q255">
        <v>0.9</v>
      </c>
      <c r="R255" s="53">
        <v>45117</v>
      </c>
    </row>
    <row r="256" spans="1:18">
      <c r="A256" t="s">
        <v>375</v>
      </c>
      <c r="B256" t="s">
        <v>627</v>
      </c>
      <c r="C256" t="s">
        <v>626</v>
      </c>
      <c r="D256">
        <v>8.6</v>
      </c>
      <c r="E256">
        <v>94.6</v>
      </c>
      <c r="F256">
        <v>2.4</v>
      </c>
      <c r="G256">
        <v>0.5</v>
      </c>
      <c r="H256">
        <v>1.5</v>
      </c>
      <c r="I256">
        <v>0.8</v>
      </c>
      <c r="J256">
        <v>0.2</v>
      </c>
      <c r="K256">
        <v>0.4</v>
      </c>
      <c r="L256">
        <v>0.4</v>
      </c>
      <c r="M256">
        <v>1.8</v>
      </c>
      <c r="N256">
        <v>0.6</v>
      </c>
      <c r="O256">
        <v>0.6</v>
      </c>
      <c r="P256">
        <v>0.8</v>
      </c>
      <c r="Q256">
        <v>1.1000000000000001</v>
      </c>
      <c r="R256" s="53">
        <v>45117</v>
      </c>
    </row>
    <row r="257" spans="1:18">
      <c r="A257" t="s">
        <v>474</v>
      </c>
      <c r="B257" t="s">
        <v>627</v>
      </c>
      <c r="C257" t="s">
        <v>629</v>
      </c>
      <c r="D257">
        <v>6.4</v>
      </c>
      <c r="E257">
        <v>95.8</v>
      </c>
      <c r="F257">
        <v>2.4</v>
      </c>
      <c r="G257">
        <v>0.3</v>
      </c>
      <c r="H257">
        <v>1</v>
      </c>
      <c r="I257">
        <v>0.7</v>
      </c>
      <c r="J257">
        <v>0.5</v>
      </c>
      <c r="K257">
        <v>0.2</v>
      </c>
      <c r="L257">
        <v>0.3</v>
      </c>
      <c r="M257">
        <v>1.8</v>
      </c>
      <c r="N257">
        <v>0.7</v>
      </c>
      <c r="O257">
        <v>0.2</v>
      </c>
      <c r="P257">
        <v>1.1000000000000001</v>
      </c>
      <c r="Q257">
        <v>0.9</v>
      </c>
      <c r="R257" s="53">
        <v>45117</v>
      </c>
    </row>
    <row r="258" spans="1:18">
      <c r="A258" t="s">
        <v>304</v>
      </c>
      <c r="B258" t="s">
        <v>627</v>
      </c>
      <c r="C258" t="s">
        <v>629</v>
      </c>
      <c r="D258">
        <v>6.5</v>
      </c>
      <c r="E258">
        <v>94.3</v>
      </c>
      <c r="F258">
        <v>2.4</v>
      </c>
      <c r="G258">
        <v>0.5</v>
      </c>
      <c r="H258">
        <v>1.3</v>
      </c>
      <c r="I258">
        <v>0.8</v>
      </c>
      <c r="J258">
        <v>0.4</v>
      </c>
      <c r="K258">
        <v>0.2</v>
      </c>
      <c r="L258">
        <v>0.4</v>
      </c>
      <c r="M258">
        <v>1.9</v>
      </c>
      <c r="N258">
        <v>0.5</v>
      </c>
      <c r="O258">
        <v>0.2</v>
      </c>
      <c r="P258">
        <v>0.9</v>
      </c>
      <c r="Q258">
        <v>0.9</v>
      </c>
      <c r="R258" s="53">
        <v>45117</v>
      </c>
    </row>
    <row r="259" spans="1:18">
      <c r="A259" t="s">
        <v>52</v>
      </c>
      <c r="B259" t="s">
        <v>627</v>
      </c>
      <c r="C259" t="s">
        <v>626</v>
      </c>
      <c r="D259">
        <v>7.2</v>
      </c>
      <c r="E259">
        <v>93.7</v>
      </c>
      <c r="F259">
        <v>2.4</v>
      </c>
      <c r="G259">
        <v>0.6</v>
      </c>
      <c r="H259">
        <v>0.7</v>
      </c>
      <c r="I259">
        <v>0.1</v>
      </c>
      <c r="J259">
        <v>0.1</v>
      </c>
      <c r="K259">
        <v>0.2</v>
      </c>
      <c r="L259">
        <v>0.3</v>
      </c>
      <c r="M259">
        <v>2</v>
      </c>
      <c r="N259">
        <v>0.3</v>
      </c>
      <c r="O259">
        <v>1.3</v>
      </c>
      <c r="P259">
        <v>0.3</v>
      </c>
      <c r="Q259">
        <v>0.6</v>
      </c>
      <c r="R259" s="53">
        <v>45117</v>
      </c>
    </row>
    <row r="260" spans="1:18">
      <c r="A260" t="s">
        <v>78</v>
      </c>
      <c r="B260" t="s">
        <v>627</v>
      </c>
      <c r="C260" t="s">
        <v>626</v>
      </c>
      <c r="D260">
        <v>4.8</v>
      </c>
      <c r="E260">
        <v>94.5</v>
      </c>
      <c r="F260">
        <v>2.2999999999999998</v>
      </c>
      <c r="G260">
        <v>0.4</v>
      </c>
      <c r="H260">
        <v>0.5</v>
      </c>
      <c r="I260">
        <v>0.1</v>
      </c>
      <c r="J260">
        <v>0.1</v>
      </c>
      <c r="K260">
        <v>0.1</v>
      </c>
      <c r="L260">
        <v>0.3</v>
      </c>
      <c r="M260">
        <v>1.9</v>
      </c>
      <c r="N260">
        <v>0.2</v>
      </c>
      <c r="O260">
        <v>1</v>
      </c>
      <c r="P260">
        <v>0.3</v>
      </c>
      <c r="Q260">
        <v>0.4</v>
      </c>
      <c r="R260" s="53">
        <v>45117</v>
      </c>
    </row>
    <row r="261" spans="1:18">
      <c r="A261" t="s">
        <v>378</v>
      </c>
      <c r="B261" t="s">
        <v>627</v>
      </c>
      <c r="C261" t="s">
        <v>626</v>
      </c>
      <c r="D261">
        <v>5</v>
      </c>
      <c r="E261">
        <v>94.6</v>
      </c>
      <c r="F261">
        <v>2.2999999999999998</v>
      </c>
      <c r="G261">
        <v>0.4</v>
      </c>
      <c r="H261">
        <v>0.5</v>
      </c>
      <c r="I261">
        <v>0.1</v>
      </c>
      <c r="J261">
        <v>0</v>
      </c>
      <c r="K261">
        <v>0.2</v>
      </c>
      <c r="L261">
        <v>0.2</v>
      </c>
      <c r="M261">
        <v>2</v>
      </c>
      <c r="N261">
        <v>0.4</v>
      </c>
      <c r="O261">
        <v>0.8</v>
      </c>
      <c r="P261">
        <v>0.5</v>
      </c>
      <c r="Q261">
        <v>0.4</v>
      </c>
      <c r="R261" s="53">
        <v>45117</v>
      </c>
    </row>
    <row r="262" spans="1:18">
      <c r="A262" t="s">
        <v>195</v>
      </c>
      <c r="B262" t="s">
        <v>627</v>
      </c>
      <c r="C262" t="s">
        <v>626</v>
      </c>
      <c r="D262">
        <v>6.2</v>
      </c>
      <c r="E262">
        <v>93.1</v>
      </c>
      <c r="F262">
        <v>2.2999999999999998</v>
      </c>
      <c r="G262">
        <v>0.4</v>
      </c>
      <c r="H262">
        <v>0.6</v>
      </c>
      <c r="I262">
        <v>0.1</v>
      </c>
      <c r="J262">
        <v>0.1</v>
      </c>
      <c r="K262">
        <v>0.2</v>
      </c>
      <c r="L262">
        <v>0.3</v>
      </c>
      <c r="M262">
        <v>1.9</v>
      </c>
      <c r="N262">
        <v>0.5</v>
      </c>
      <c r="O262">
        <v>1</v>
      </c>
      <c r="P262">
        <v>0.3</v>
      </c>
      <c r="Q262">
        <v>0.5</v>
      </c>
      <c r="R262" s="53">
        <v>45117</v>
      </c>
    </row>
    <row r="263" spans="1:18">
      <c r="A263" t="s">
        <v>326</v>
      </c>
      <c r="B263" t="s">
        <v>627</v>
      </c>
      <c r="C263" t="s">
        <v>629</v>
      </c>
      <c r="D263">
        <v>6.2</v>
      </c>
      <c r="E263">
        <v>94</v>
      </c>
      <c r="F263">
        <v>2.2000000000000002</v>
      </c>
      <c r="G263">
        <v>0.3</v>
      </c>
      <c r="H263">
        <v>0.6</v>
      </c>
      <c r="I263">
        <v>0.3</v>
      </c>
      <c r="J263">
        <v>0.1</v>
      </c>
      <c r="K263">
        <v>0.2</v>
      </c>
      <c r="L263">
        <v>0.2</v>
      </c>
      <c r="M263">
        <v>1.7</v>
      </c>
      <c r="N263">
        <v>0.4</v>
      </c>
      <c r="O263">
        <v>0.6</v>
      </c>
      <c r="P263">
        <v>0.6</v>
      </c>
      <c r="Q263">
        <v>0.6</v>
      </c>
      <c r="R263" s="53">
        <v>45117</v>
      </c>
    </row>
    <row r="264" spans="1:18">
      <c r="A264" t="s">
        <v>342</v>
      </c>
      <c r="B264" t="s">
        <v>627</v>
      </c>
      <c r="C264" t="s">
        <v>626</v>
      </c>
      <c r="D264">
        <v>6</v>
      </c>
      <c r="E264">
        <v>94</v>
      </c>
      <c r="F264">
        <v>2.2000000000000002</v>
      </c>
      <c r="G264">
        <v>0.3</v>
      </c>
      <c r="H264">
        <v>0.5</v>
      </c>
      <c r="I264">
        <v>0.1</v>
      </c>
      <c r="J264">
        <v>0.1</v>
      </c>
      <c r="K264">
        <v>0.2</v>
      </c>
      <c r="L264">
        <v>0.3</v>
      </c>
      <c r="M264">
        <v>1.7</v>
      </c>
      <c r="N264">
        <v>0.5</v>
      </c>
      <c r="O264">
        <v>0.8</v>
      </c>
      <c r="P264">
        <v>0.4</v>
      </c>
      <c r="Q264">
        <v>0.5</v>
      </c>
      <c r="R264" s="53">
        <v>45117</v>
      </c>
    </row>
    <row r="265" spans="1:18">
      <c r="A265" t="s">
        <v>640</v>
      </c>
      <c r="B265" t="s">
        <v>627</v>
      </c>
      <c r="C265" t="s">
        <v>626</v>
      </c>
      <c r="D265">
        <v>5.3</v>
      </c>
      <c r="E265">
        <v>95.7</v>
      </c>
      <c r="F265">
        <v>2.2000000000000002</v>
      </c>
      <c r="G265">
        <v>0.2</v>
      </c>
      <c r="H265">
        <v>0.8</v>
      </c>
      <c r="I265">
        <v>0.2</v>
      </c>
      <c r="J265">
        <v>0.1</v>
      </c>
      <c r="K265">
        <v>0.1</v>
      </c>
      <c r="L265">
        <v>0.3</v>
      </c>
      <c r="M265">
        <v>1.9</v>
      </c>
      <c r="N265">
        <v>0.4</v>
      </c>
      <c r="O265">
        <v>1</v>
      </c>
      <c r="P265">
        <v>0.5</v>
      </c>
      <c r="Q265">
        <v>0.5</v>
      </c>
      <c r="R265" s="53">
        <v>45117</v>
      </c>
    </row>
    <row r="266" spans="1:18">
      <c r="A266" t="s">
        <v>101</v>
      </c>
      <c r="B266" t="s">
        <v>627</v>
      </c>
      <c r="C266" t="s">
        <v>626</v>
      </c>
      <c r="D266">
        <v>6.5</v>
      </c>
      <c r="E266">
        <v>93.5</v>
      </c>
      <c r="F266">
        <v>2.1</v>
      </c>
      <c r="G266">
        <v>0.4</v>
      </c>
      <c r="H266">
        <v>0.6</v>
      </c>
      <c r="I266">
        <v>0.4</v>
      </c>
      <c r="J266">
        <v>0.1</v>
      </c>
      <c r="K266">
        <v>0.3</v>
      </c>
      <c r="L266">
        <v>0.2</v>
      </c>
      <c r="M266">
        <v>1.6</v>
      </c>
      <c r="N266">
        <v>0.8</v>
      </c>
      <c r="O266">
        <v>0.8</v>
      </c>
      <c r="P266">
        <v>0.4</v>
      </c>
      <c r="Q266">
        <v>0.7</v>
      </c>
      <c r="R266" s="53">
        <v>45117</v>
      </c>
    </row>
    <row r="267" spans="1:18">
      <c r="A267" t="s">
        <v>330</v>
      </c>
      <c r="B267" t="s">
        <v>627</v>
      </c>
      <c r="C267" t="s">
        <v>630</v>
      </c>
      <c r="D267">
        <v>5.2</v>
      </c>
      <c r="E267">
        <v>95.2</v>
      </c>
      <c r="F267">
        <v>2.1</v>
      </c>
      <c r="G267">
        <v>0.3</v>
      </c>
      <c r="H267">
        <v>0.5</v>
      </c>
      <c r="I267">
        <v>0.1</v>
      </c>
      <c r="J267">
        <v>0.1</v>
      </c>
      <c r="K267">
        <v>0.1</v>
      </c>
      <c r="L267">
        <v>0.2</v>
      </c>
      <c r="M267">
        <v>1.8</v>
      </c>
      <c r="N267">
        <v>0.3</v>
      </c>
      <c r="O267">
        <v>0.9</v>
      </c>
      <c r="P267">
        <v>0.2</v>
      </c>
      <c r="Q267">
        <v>0.4</v>
      </c>
      <c r="R267" s="53">
        <v>45117</v>
      </c>
    </row>
    <row r="268" spans="1:18">
      <c r="A268" t="s">
        <v>65</v>
      </c>
      <c r="B268" t="s">
        <v>627</v>
      </c>
      <c r="C268" t="s">
        <v>626</v>
      </c>
      <c r="D268">
        <v>4.8</v>
      </c>
      <c r="E268">
        <v>94.2</v>
      </c>
      <c r="F268">
        <v>2.1</v>
      </c>
      <c r="G268">
        <v>0.2</v>
      </c>
      <c r="H268">
        <v>0.7</v>
      </c>
      <c r="I268">
        <v>0.4</v>
      </c>
      <c r="J268">
        <v>0.1</v>
      </c>
      <c r="K268">
        <v>0.1</v>
      </c>
      <c r="L268">
        <v>0.3</v>
      </c>
      <c r="M268">
        <v>1.5</v>
      </c>
      <c r="N268">
        <v>0.7</v>
      </c>
      <c r="O268">
        <v>0.3</v>
      </c>
      <c r="P268">
        <v>0.8</v>
      </c>
      <c r="Q268">
        <v>0.6</v>
      </c>
      <c r="R268" s="53">
        <v>45117</v>
      </c>
    </row>
    <row r="269" spans="1:18">
      <c r="A269" t="s">
        <v>415</v>
      </c>
      <c r="B269" t="s">
        <v>627</v>
      </c>
      <c r="C269" t="s">
        <v>626</v>
      </c>
      <c r="D269">
        <v>6</v>
      </c>
      <c r="E269">
        <v>94.6</v>
      </c>
      <c r="F269">
        <v>2</v>
      </c>
      <c r="G269">
        <v>0.6</v>
      </c>
      <c r="H269">
        <v>0.5</v>
      </c>
      <c r="I269">
        <v>0.1</v>
      </c>
      <c r="J269">
        <v>0.1</v>
      </c>
      <c r="K269">
        <v>0.2</v>
      </c>
      <c r="L269">
        <v>0.2</v>
      </c>
      <c r="M269">
        <v>1.8</v>
      </c>
      <c r="N269">
        <v>0.2</v>
      </c>
      <c r="O269">
        <v>1.2</v>
      </c>
      <c r="P269">
        <v>0.1</v>
      </c>
      <c r="Q269">
        <v>0.6</v>
      </c>
      <c r="R269" s="53">
        <v>45117</v>
      </c>
    </row>
    <row r="270" spans="1:18">
      <c r="A270" t="s">
        <v>112</v>
      </c>
      <c r="B270" t="s">
        <v>627</v>
      </c>
      <c r="C270" t="s">
        <v>626</v>
      </c>
      <c r="D270">
        <v>6.1</v>
      </c>
      <c r="E270">
        <v>94.9</v>
      </c>
      <c r="F270">
        <v>2</v>
      </c>
      <c r="G270">
        <v>0.5</v>
      </c>
      <c r="H270">
        <v>0.5</v>
      </c>
      <c r="I270">
        <v>0.1</v>
      </c>
      <c r="J270">
        <v>0</v>
      </c>
      <c r="K270">
        <v>0.1</v>
      </c>
      <c r="L270">
        <v>0.2</v>
      </c>
      <c r="M270">
        <v>1.7</v>
      </c>
      <c r="N270">
        <v>0.3</v>
      </c>
      <c r="O270">
        <v>1.2</v>
      </c>
      <c r="P270">
        <v>0.2</v>
      </c>
      <c r="Q270">
        <v>0.5</v>
      </c>
      <c r="R270" s="53">
        <v>45117</v>
      </c>
    </row>
    <row r="271" spans="1:18">
      <c r="A271" t="s">
        <v>641</v>
      </c>
      <c r="B271" t="s">
        <v>628</v>
      </c>
      <c r="C271" t="s">
        <v>626</v>
      </c>
      <c r="D271">
        <v>6</v>
      </c>
      <c r="E271">
        <v>92.3</v>
      </c>
      <c r="F271">
        <v>2</v>
      </c>
      <c r="G271">
        <v>0.3</v>
      </c>
      <c r="H271">
        <v>1.1000000000000001</v>
      </c>
      <c r="I271">
        <v>0.6</v>
      </c>
      <c r="J271">
        <v>0.1</v>
      </c>
      <c r="K271">
        <v>0.1</v>
      </c>
      <c r="L271">
        <v>0.3</v>
      </c>
      <c r="M271">
        <v>1.4</v>
      </c>
      <c r="N271">
        <v>0.7</v>
      </c>
      <c r="O271">
        <v>0.1</v>
      </c>
      <c r="P271">
        <v>0.9</v>
      </c>
      <c r="Q271">
        <v>1</v>
      </c>
      <c r="R271" s="53">
        <v>45117</v>
      </c>
    </row>
    <row r="272" spans="1:18">
      <c r="A272" t="s">
        <v>215</v>
      </c>
      <c r="B272" t="s">
        <v>627</v>
      </c>
      <c r="C272" t="s">
        <v>626</v>
      </c>
      <c r="D272">
        <v>6.5</v>
      </c>
      <c r="E272">
        <v>95.3</v>
      </c>
      <c r="F272">
        <v>2</v>
      </c>
      <c r="G272">
        <v>0.3</v>
      </c>
      <c r="H272">
        <v>0.5</v>
      </c>
      <c r="I272">
        <v>0.3</v>
      </c>
      <c r="J272">
        <v>0.1</v>
      </c>
      <c r="K272">
        <v>0.2</v>
      </c>
      <c r="L272">
        <v>0.2</v>
      </c>
      <c r="M272">
        <v>1.7</v>
      </c>
      <c r="N272">
        <v>0.5</v>
      </c>
      <c r="O272">
        <v>0.5</v>
      </c>
      <c r="P272">
        <v>0.5</v>
      </c>
      <c r="Q272">
        <v>0.6</v>
      </c>
      <c r="R272" s="53">
        <v>45117</v>
      </c>
    </row>
    <row r="273" spans="1:18">
      <c r="A273" t="s">
        <v>156</v>
      </c>
      <c r="B273" t="s">
        <v>627</v>
      </c>
      <c r="C273" t="s">
        <v>626</v>
      </c>
      <c r="D273">
        <v>5.0999999999999996</v>
      </c>
      <c r="E273">
        <v>95.4</v>
      </c>
      <c r="F273">
        <v>2</v>
      </c>
      <c r="G273">
        <v>0.3</v>
      </c>
      <c r="H273">
        <v>0.6</v>
      </c>
      <c r="I273">
        <v>0.1</v>
      </c>
      <c r="J273">
        <v>0</v>
      </c>
      <c r="K273">
        <v>0.1</v>
      </c>
      <c r="L273">
        <v>0.1</v>
      </c>
      <c r="M273">
        <v>1.8</v>
      </c>
      <c r="N273">
        <v>0.2</v>
      </c>
      <c r="O273">
        <v>1.2</v>
      </c>
      <c r="P273">
        <v>0</v>
      </c>
      <c r="Q273">
        <v>0.4</v>
      </c>
      <c r="R273" s="53">
        <v>45117</v>
      </c>
    </row>
    <row r="274" spans="1:18">
      <c r="A274" t="s">
        <v>413</v>
      </c>
      <c r="B274" t="s">
        <v>627</v>
      </c>
      <c r="C274" t="s">
        <v>629</v>
      </c>
      <c r="D274">
        <v>5</v>
      </c>
      <c r="E274">
        <v>94.2</v>
      </c>
      <c r="F274">
        <v>1.9</v>
      </c>
      <c r="G274">
        <v>0.3</v>
      </c>
      <c r="H274">
        <v>0.8</v>
      </c>
      <c r="I274">
        <v>0.5</v>
      </c>
      <c r="J274">
        <v>0.1</v>
      </c>
      <c r="K274">
        <v>0.1</v>
      </c>
      <c r="L274">
        <v>0.2</v>
      </c>
      <c r="M274">
        <v>1.4</v>
      </c>
      <c r="N274">
        <v>0.5</v>
      </c>
      <c r="O274">
        <v>0.2</v>
      </c>
      <c r="P274">
        <v>0.6</v>
      </c>
      <c r="Q274">
        <v>0.6</v>
      </c>
      <c r="R274" s="53">
        <v>45117</v>
      </c>
    </row>
    <row r="275" spans="1:18">
      <c r="A275" t="s">
        <v>386</v>
      </c>
      <c r="B275" t="s">
        <v>627</v>
      </c>
      <c r="C275" t="s">
        <v>626</v>
      </c>
      <c r="D275">
        <v>5.7</v>
      </c>
      <c r="E275">
        <v>93.3</v>
      </c>
      <c r="F275">
        <v>1.9</v>
      </c>
      <c r="G275">
        <v>0.3</v>
      </c>
      <c r="H275">
        <v>0.8</v>
      </c>
      <c r="I275">
        <v>0.2</v>
      </c>
      <c r="J275">
        <v>0.1</v>
      </c>
      <c r="K275">
        <v>0.2</v>
      </c>
      <c r="L275">
        <v>0.2</v>
      </c>
      <c r="M275">
        <v>1.5</v>
      </c>
      <c r="N275">
        <v>0.4</v>
      </c>
      <c r="O275">
        <v>0.6</v>
      </c>
      <c r="P275">
        <v>0.5</v>
      </c>
      <c r="Q275">
        <v>0.7</v>
      </c>
      <c r="R275" s="53">
        <v>45117</v>
      </c>
    </row>
    <row r="276" spans="1:18">
      <c r="A276" t="s">
        <v>198</v>
      </c>
      <c r="B276" t="s">
        <v>627</v>
      </c>
      <c r="C276" t="s">
        <v>626</v>
      </c>
      <c r="D276">
        <v>6.1</v>
      </c>
      <c r="E276">
        <v>94.5</v>
      </c>
      <c r="F276">
        <v>1.9</v>
      </c>
      <c r="G276">
        <v>0.3</v>
      </c>
      <c r="H276">
        <v>0.6</v>
      </c>
      <c r="I276">
        <v>0.2</v>
      </c>
      <c r="J276">
        <v>0</v>
      </c>
      <c r="K276">
        <v>0.2</v>
      </c>
      <c r="L276">
        <v>0.2</v>
      </c>
      <c r="M276">
        <v>1.7</v>
      </c>
      <c r="N276">
        <v>0.3</v>
      </c>
      <c r="O276">
        <v>1.2</v>
      </c>
      <c r="P276">
        <v>0.2</v>
      </c>
      <c r="Q276">
        <v>0.6</v>
      </c>
      <c r="R276" s="53">
        <v>45117</v>
      </c>
    </row>
    <row r="277" spans="1:18">
      <c r="A277" t="s">
        <v>135</v>
      </c>
      <c r="B277" t="s">
        <v>627</v>
      </c>
      <c r="C277" t="s">
        <v>626</v>
      </c>
      <c r="D277">
        <v>5.3</v>
      </c>
      <c r="E277">
        <v>94</v>
      </c>
      <c r="F277">
        <v>1.9</v>
      </c>
      <c r="G277">
        <v>0.8</v>
      </c>
      <c r="H277">
        <v>0.5</v>
      </c>
      <c r="I277">
        <v>0.1</v>
      </c>
      <c r="J277">
        <v>0</v>
      </c>
      <c r="K277">
        <v>0.2</v>
      </c>
      <c r="L277">
        <v>0.2</v>
      </c>
      <c r="M277">
        <v>1.5</v>
      </c>
      <c r="N277">
        <v>0.3</v>
      </c>
      <c r="O277">
        <v>0.6</v>
      </c>
      <c r="P277">
        <v>0.2</v>
      </c>
      <c r="Q277">
        <v>0.5</v>
      </c>
      <c r="R277" s="53">
        <v>45117</v>
      </c>
    </row>
    <row r="278" spans="1:18">
      <c r="A278" t="s">
        <v>95</v>
      </c>
      <c r="B278" t="s">
        <v>627</v>
      </c>
      <c r="C278" t="s">
        <v>630</v>
      </c>
      <c r="D278">
        <v>4.4000000000000004</v>
      </c>
      <c r="E278">
        <v>95</v>
      </c>
      <c r="F278">
        <v>1.9</v>
      </c>
      <c r="G278">
        <v>0.2</v>
      </c>
      <c r="H278">
        <v>0.6</v>
      </c>
      <c r="I278">
        <v>0.1</v>
      </c>
      <c r="J278">
        <v>0.1</v>
      </c>
      <c r="K278">
        <v>0.1</v>
      </c>
      <c r="L278">
        <v>0.2</v>
      </c>
      <c r="M278">
        <v>1.6</v>
      </c>
      <c r="N278">
        <v>0.3</v>
      </c>
      <c r="O278">
        <v>1.1000000000000001</v>
      </c>
      <c r="P278">
        <v>0.3</v>
      </c>
      <c r="Q278">
        <v>0.4</v>
      </c>
      <c r="R278" s="53">
        <v>45117</v>
      </c>
    </row>
    <row r="279" spans="1:18">
      <c r="A279" t="s">
        <v>463</v>
      </c>
      <c r="B279" t="s">
        <v>627</v>
      </c>
      <c r="C279" t="s">
        <v>629</v>
      </c>
      <c r="D279">
        <v>6.7</v>
      </c>
      <c r="E279">
        <v>94</v>
      </c>
      <c r="F279">
        <v>1.9</v>
      </c>
      <c r="G279">
        <v>0.3</v>
      </c>
      <c r="H279">
        <v>0.8</v>
      </c>
      <c r="I279">
        <v>0.2</v>
      </c>
      <c r="J279">
        <v>0.1</v>
      </c>
      <c r="K279">
        <v>0.2</v>
      </c>
      <c r="L279">
        <v>0.3</v>
      </c>
      <c r="M279">
        <v>1.7</v>
      </c>
      <c r="N279">
        <v>0.3</v>
      </c>
      <c r="O279">
        <v>1</v>
      </c>
      <c r="P279">
        <v>0.3</v>
      </c>
      <c r="Q279">
        <v>0.5</v>
      </c>
      <c r="R279" s="53">
        <v>45117</v>
      </c>
    </row>
    <row r="280" spans="1:18">
      <c r="A280" t="s">
        <v>437</v>
      </c>
      <c r="B280" t="s">
        <v>627</v>
      </c>
      <c r="C280" t="s">
        <v>626</v>
      </c>
      <c r="D280">
        <v>5</v>
      </c>
      <c r="E280">
        <v>93.4</v>
      </c>
      <c r="F280">
        <v>1.8</v>
      </c>
      <c r="G280">
        <v>0.3</v>
      </c>
      <c r="H280">
        <v>0.8</v>
      </c>
      <c r="I280">
        <v>0.6</v>
      </c>
      <c r="J280">
        <v>0.3</v>
      </c>
      <c r="K280">
        <v>0.1</v>
      </c>
      <c r="L280">
        <v>0.2</v>
      </c>
      <c r="M280">
        <v>1.3</v>
      </c>
      <c r="N280">
        <v>0.5</v>
      </c>
      <c r="O280">
        <v>0.3</v>
      </c>
      <c r="P280">
        <v>0.6</v>
      </c>
      <c r="Q280">
        <v>0.7</v>
      </c>
      <c r="R280" s="53">
        <v>45117</v>
      </c>
    </row>
    <row r="281" spans="1:18">
      <c r="A281" t="s">
        <v>172</v>
      </c>
      <c r="B281" t="s">
        <v>627</v>
      </c>
      <c r="C281" t="s">
        <v>626</v>
      </c>
      <c r="D281">
        <v>4.8</v>
      </c>
      <c r="E281">
        <v>93.3</v>
      </c>
      <c r="F281">
        <v>1.8</v>
      </c>
      <c r="G281">
        <v>0.4</v>
      </c>
      <c r="H281">
        <v>0.5</v>
      </c>
      <c r="I281">
        <v>0.1</v>
      </c>
      <c r="J281">
        <v>0.1</v>
      </c>
      <c r="K281">
        <v>0.1</v>
      </c>
      <c r="L281">
        <v>0.2</v>
      </c>
      <c r="M281">
        <v>1.6</v>
      </c>
      <c r="N281">
        <v>0.2</v>
      </c>
      <c r="O281">
        <v>1</v>
      </c>
      <c r="P281">
        <v>0.2</v>
      </c>
      <c r="Q281">
        <v>0.4</v>
      </c>
      <c r="R281" s="53">
        <v>45117</v>
      </c>
    </row>
    <row r="282" spans="1:18">
      <c r="A282" t="s">
        <v>146</v>
      </c>
      <c r="B282" t="s">
        <v>627</v>
      </c>
      <c r="C282" t="s">
        <v>626</v>
      </c>
      <c r="D282">
        <v>6</v>
      </c>
      <c r="E282">
        <v>93.4</v>
      </c>
      <c r="F282">
        <v>1.8</v>
      </c>
      <c r="G282">
        <v>0.3</v>
      </c>
      <c r="H282">
        <v>0.8</v>
      </c>
      <c r="I282">
        <v>0.3</v>
      </c>
      <c r="J282">
        <v>0.2</v>
      </c>
      <c r="K282">
        <v>0.1</v>
      </c>
      <c r="L282">
        <v>0.2</v>
      </c>
      <c r="M282">
        <v>1.4</v>
      </c>
      <c r="N282">
        <v>0.2</v>
      </c>
      <c r="O282">
        <v>0.8</v>
      </c>
      <c r="P282">
        <v>0.3</v>
      </c>
      <c r="Q282">
        <v>0.7</v>
      </c>
      <c r="R282" s="53">
        <v>45117</v>
      </c>
    </row>
    <row r="283" spans="1:18">
      <c r="A283" t="s">
        <v>301</v>
      </c>
      <c r="B283" t="s">
        <v>627</v>
      </c>
      <c r="C283" t="s">
        <v>630</v>
      </c>
      <c r="D283">
        <v>5.2</v>
      </c>
      <c r="E283">
        <v>94.2</v>
      </c>
      <c r="F283">
        <v>1.8</v>
      </c>
      <c r="G283">
        <v>0.3</v>
      </c>
      <c r="H283">
        <v>0.7</v>
      </c>
      <c r="I283">
        <v>0.2</v>
      </c>
      <c r="J283">
        <v>0.1</v>
      </c>
      <c r="K283">
        <v>0.1</v>
      </c>
      <c r="L283">
        <v>0.2</v>
      </c>
      <c r="M283">
        <v>1.6</v>
      </c>
      <c r="N283">
        <v>0.3</v>
      </c>
      <c r="O283">
        <v>1</v>
      </c>
      <c r="P283">
        <v>0.4</v>
      </c>
      <c r="Q283">
        <v>0.5</v>
      </c>
      <c r="R283" s="53">
        <v>45117</v>
      </c>
    </row>
    <row r="284" spans="1:18">
      <c r="A284" t="s">
        <v>350</v>
      </c>
      <c r="B284" t="s">
        <v>627</v>
      </c>
      <c r="C284" t="s">
        <v>630</v>
      </c>
      <c r="D284">
        <v>5.0999999999999996</v>
      </c>
      <c r="E284">
        <v>94.2</v>
      </c>
      <c r="F284">
        <v>1.8</v>
      </c>
      <c r="G284">
        <v>0.4</v>
      </c>
      <c r="H284">
        <v>0.5</v>
      </c>
      <c r="I284">
        <v>0.1</v>
      </c>
      <c r="J284">
        <v>0</v>
      </c>
      <c r="K284">
        <v>0.1</v>
      </c>
      <c r="L284">
        <v>0.3</v>
      </c>
      <c r="M284">
        <v>1.4</v>
      </c>
      <c r="N284">
        <v>0.5</v>
      </c>
      <c r="O284">
        <v>0.6</v>
      </c>
      <c r="P284">
        <v>0.4</v>
      </c>
      <c r="Q284">
        <v>0.4</v>
      </c>
      <c r="R284" s="53">
        <v>45117</v>
      </c>
    </row>
    <row r="285" spans="1:18">
      <c r="A285" t="s">
        <v>107</v>
      </c>
      <c r="B285" t="s">
        <v>627</v>
      </c>
      <c r="C285" t="s">
        <v>629</v>
      </c>
      <c r="D285">
        <v>4.5</v>
      </c>
      <c r="E285">
        <v>94.3</v>
      </c>
      <c r="F285">
        <v>1.7</v>
      </c>
      <c r="G285">
        <v>0.2</v>
      </c>
      <c r="H285">
        <v>0.5</v>
      </c>
      <c r="I285">
        <v>0.1</v>
      </c>
      <c r="J285">
        <v>0.1</v>
      </c>
      <c r="K285">
        <v>0.1</v>
      </c>
      <c r="L285">
        <v>0.1</v>
      </c>
      <c r="M285">
        <v>1.4</v>
      </c>
      <c r="N285">
        <v>0.2</v>
      </c>
      <c r="O285">
        <v>1.3</v>
      </c>
      <c r="P285">
        <v>0.1</v>
      </c>
      <c r="Q285">
        <v>0.4</v>
      </c>
      <c r="R285" s="53">
        <v>45117</v>
      </c>
    </row>
    <row r="286" spans="1:18">
      <c r="A286" t="s">
        <v>642</v>
      </c>
      <c r="B286" t="s">
        <v>627</v>
      </c>
      <c r="C286" t="s">
        <v>626</v>
      </c>
      <c r="D286">
        <v>6.1</v>
      </c>
      <c r="E286">
        <v>95.4</v>
      </c>
      <c r="F286">
        <v>1.7</v>
      </c>
      <c r="G286">
        <v>0.7</v>
      </c>
      <c r="H286">
        <v>0.6</v>
      </c>
      <c r="I286">
        <v>0.1</v>
      </c>
      <c r="J286">
        <v>0</v>
      </c>
      <c r="K286">
        <v>0.2</v>
      </c>
      <c r="L286">
        <v>0.3</v>
      </c>
      <c r="M286">
        <v>1.3</v>
      </c>
      <c r="N286">
        <v>0.1</v>
      </c>
      <c r="O286">
        <v>1.2</v>
      </c>
      <c r="P286">
        <v>0.1</v>
      </c>
      <c r="Q286">
        <v>0.5</v>
      </c>
      <c r="R286" s="53">
        <v>45117</v>
      </c>
    </row>
    <row r="287" spans="1:18">
      <c r="A287" t="s">
        <v>643</v>
      </c>
      <c r="B287" t="s">
        <v>627</v>
      </c>
      <c r="C287" t="s">
        <v>626</v>
      </c>
      <c r="D287">
        <v>4.7</v>
      </c>
      <c r="E287">
        <v>93.9</v>
      </c>
      <c r="F287">
        <v>1.7</v>
      </c>
      <c r="G287">
        <v>0.3</v>
      </c>
      <c r="H287">
        <v>0.7</v>
      </c>
      <c r="I287">
        <v>0.1</v>
      </c>
      <c r="J287">
        <v>0.1</v>
      </c>
      <c r="K287">
        <v>0.1</v>
      </c>
      <c r="L287">
        <v>0.2</v>
      </c>
      <c r="M287">
        <v>1.5</v>
      </c>
      <c r="N287">
        <v>0.3</v>
      </c>
      <c r="O287">
        <v>0.8</v>
      </c>
      <c r="P287">
        <v>0.4</v>
      </c>
      <c r="Q287">
        <v>0.5</v>
      </c>
      <c r="R287" s="53">
        <v>45117</v>
      </c>
    </row>
    <row r="288" spans="1:18">
      <c r="A288" t="s">
        <v>644</v>
      </c>
      <c r="B288" t="s">
        <v>627</v>
      </c>
      <c r="C288" t="s">
        <v>630</v>
      </c>
      <c r="D288">
        <v>4.7</v>
      </c>
      <c r="E288">
        <v>95.9</v>
      </c>
      <c r="F288">
        <v>1.7</v>
      </c>
      <c r="G288">
        <v>0.3</v>
      </c>
      <c r="H288">
        <v>0.4</v>
      </c>
      <c r="I288">
        <v>0.2</v>
      </c>
      <c r="J288">
        <v>0.1</v>
      </c>
      <c r="K288">
        <v>0.1</v>
      </c>
      <c r="L288">
        <v>0.2</v>
      </c>
      <c r="M288">
        <v>1.3</v>
      </c>
      <c r="N288">
        <v>0.3</v>
      </c>
      <c r="O288">
        <v>0.4</v>
      </c>
      <c r="P288">
        <v>0.5</v>
      </c>
      <c r="Q288">
        <v>0.5</v>
      </c>
      <c r="R288" s="53">
        <v>45117</v>
      </c>
    </row>
    <row r="289" spans="1:18">
      <c r="A289" t="s">
        <v>407</v>
      </c>
      <c r="B289" t="s">
        <v>627</v>
      </c>
      <c r="C289" t="s">
        <v>630</v>
      </c>
      <c r="D289">
        <v>4.4000000000000004</v>
      </c>
      <c r="E289">
        <v>94.1</v>
      </c>
      <c r="F289">
        <v>1.7</v>
      </c>
      <c r="G289">
        <v>0.3</v>
      </c>
      <c r="H289">
        <v>0.5</v>
      </c>
      <c r="I289">
        <v>0.1</v>
      </c>
      <c r="J289">
        <v>0.1</v>
      </c>
      <c r="K289">
        <v>0.1</v>
      </c>
      <c r="L289">
        <v>0.2</v>
      </c>
      <c r="M289">
        <v>1.6</v>
      </c>
      <c r="N289">
        <v>0.3</v>
      </c>
      <c r="O289">
        <v>0.8</v>
      </c>
      <c r="P289">
        <v>0.3</v>
      </c>
      <c r="Q289">
        <v>0.4</v>
      </c>
      <c r="R289" s="53">
        <v>45117</v>
      </c>
    </row>
    <row r="290" spans="1:18">
      <c r="A290" t="s">
        <v>645</v>
      </c>
      <c r="B290" t="s">
        <v>627</v>
      </c>
      <c r="C290" t="s">
        <v>626</v>
      </c>
      <c r="D290">
        <v>4.5</v>
      </c>
      <c r="E290">
        <v>94.8</v>
      </c>
      <c r="F290">
        <v>1.6</v>
      </c>
      <c r="G290">
        <v>0.5</v>
      </c>
      <c r="H290">
        <v>0.5</v>
      </c>
      <c r="I290">
        <v>0.1</v>
      </c>
      <c r="J290">
        <v>0.1</v>
      </c>
      <c r="K290">
        <v>0.2</v>
      </c>
      <c r="L290">
        <v>0.2</v>
      </c>
      <c r="M290">
        <v>1.4</v>
      </c>
      <c r="N290">
        <v>0.2</v>
      </c>
      <c r="O290">
        <v>0.9</v>
      </c>
      <c r="P290">
        <v>0.3</v>
      </c>
      <c r="Q290">
        <v>0.4</v>
      </c>
      <c r="R290" s="53">
        <v>45117</v>
      </c>
    </row>
    <row r="291" spans="1:18">
      <c r="A291" t="s">
        <v>234</v>
      </c>
      <c r="B291" t="s">
        <v>627</v>
      </c>
      <c r="C291" t="s">
        <v>626</v>
      </c>
      <c r="D291">
        <v>4.0999999999999996</v>
      </c>
      <c r="E291">
        <v>96</v>
      </c>
      <c r="F291">
        <v>1.6</v>
      </c>
      <c r="G291">
        <v>0.6</v>
      </c>
      <c r="H291">
        <v>0.4</v>
      </c>
      <c r="I291">
        <v>0.1</v>
      </c>
      <c r="J291">
        <v>0</v>
      </c>
      <c r="K291">
        <v>0.2</v>
      </c>
      <c r="L291">
        <v>0.3</v>
      </c>
      <c r="M291">
        <v>1.3</v>
      </c>
      <c r="N291">
        <v>0.5</v>
      </c>
      <c r="O291">
        <v>0.5</v>
      </c>
      <c r="P291">
        <v>0.5</v>
      </c>
      <c r="Q291">
        <v>0.4</v>
      </c>
      <c r="R291" s="53">
        <v>45117</v>
      </c>
    </row>
    <row r="292" spans="1:18">
      <c r="A292" t="s">
        <v>456</v>
      </c>
      <c r="B292" t="s">
        <v>627</v>
      </c>
      <c r="C292" t="s">
        <v>630</v>
      </c>
      <c r="D292">
        <v>3.1</v>
      </c>
      <c r="E292">
        <v>94.4</v>
      </c>
      <c r="F292">
        <v>1.6</v>
      </c>
      <c r="G292">
        <v>0.3</v>
      </c>
      <c r="H292">
        <v>0.3</v>
      </c>
      <c r="I292">
        <v>0.1</v>
      </c>
      <c r="J292">
        <v>0</v>
      </c>
      <c r="K292">
        <v>0.1</v>
      </c>
      <c r="L292">
        <v>0.2</v>
      </c>
      <c r="M292">
        <v>1.4</v>
      </c>
      <c r="N292">
        <v>0.3</v>
      </c>
      <c r="O292">
        <v>0.7</v>
      </c>
      <c r="P292">
        <v>0.3</v>
      </c>
      <c r="Q292">
        <v>0.3</v>
      </c>
      <c r="R292" s="53">
        <v>45117</v>
      </c>
    </row>
    <row r="293" spans="1:18">
      <c r="A293" t="s">
        <v>223</v>
      </c>
      <c r="B293" t="s">
        <v>627</v>
      </c>
      <c r="C293" t="s">
        <v>626</v>
      </c>
      <c r="D293">
        <v>4.4000000000000004</v>
      </c>
      <c r="E293">
        <v>94.1</v>
      </c>
      <c r="F293">
        <v>1.6</v>
      </c>
      <c r="G293">
        <v>0.6</v>
      </c>
      <c r="H293">
        <v>0.4</v>
      </c>
      <c r="I293">
        <v>0.1</v>
      </c>
      <c r="J293">
        <v>0</v>
      </c>
      <c r="K293">
        <v>0.1</v>
      </c>
      <c r="L293">
        <v>0.2</v>
      </c>
      <c r="M293">
        <v>1.3</v>
      </c>
      <c r="N293">
        <v>0.3</v>
      </c>
      <c r="O293">
        <v>0.4</v>
      </c>
      <c r="P293">
        <v>0.3</v>
      </c>
      <c r="Q293">
        <v>0.4</v>
      </c>
      <c r="R293" s="53">
        <v>45117</v>
      </c>
    </row>
    <row r="294" spans="1:18">
      <c r="A294" t="s">
        <v>646</v>
      </c>
      <c r="B294" t="s">
        <v>627</v>
      </c>
      <c r="C294" t="s">
        <v>630</v>
      </c>
      <c r="D294">
        <v>5</v>
      </c>
      <c r="E294">
        <v>95</v>
      </c>
      <c r="F294">
        <v>1.6</v>
      </c>
      <c r="G294">
        <v>0.2</v>
      </c>
      <c r="H294">
        <v>0.7</v>
      </c>
      <c r="I294">
        <v>0.4</v>
      </c>
      <c r="J294">
        <v>0.1</v>
      </c>
      <c r="K294">
        <v>0.2</v>
      </c>
      <c r="L294">
        <v>0.2</v>
      </c>
      <c r="M294">
        <v>1.2</v>
      </c>
      <c r="N294">
        <v>0.4</v>
      </c>
      <c r="O294">
        <v>0.2</v>
      </c>
      <c r="P294">
        <v>0.5</v>
      </c>
      <c r="Q294">
        <v>0.6</v>
      </c>
      <c r="R294" s="53">
        <v>45117</v>
      </c>
    </row>
    <row r="295" spans="1:18">
      <c r="A295" t="s">
        <v>222</v>
      </c>
      <c r="B295" t="s">
        <v>627</v>
      </c>
      <c r="C295" t="s">
        <v>630</v>
      </c>
      <c r="D295">
        <v>4</v>
      </c>
      <c r="E295">
        <v>94.4</v>
      </c>
      <c r="F295">
        <v>1.6</v>
      </c>
      <c r="G295">
        <v>0.2</v>
      </c>
      <c r="H295">
        <v>0.4</v>
      </c>
      <c r="I295">
        <v>0.1</v>
      </c>
      <c r="J295">
        <v>0</v>
      </c>
      <c r="K295">
        <v>0.1</v>
      </c>
      <c r="L295">
        <v>0.2</v>
      </c>
      <c r="M295">
        <v>1.5</v>
      </c>
      <c r="N295">
        <v>0.3</v>
      </c>
      <c r="O295">
        <v>0.9</v>
      </c>
      <c r="P295">
        <v>0.2</v>
      </c>
      <c r="Q295">
        <v>0.3</v>
      </c>
      <c r="R295" s="53">
        <v>45117</v>
      </c>
    </row>
    <row r="296" spans="1:18">
      <c r="A296" t="s">
        <v>362</v>
      </c>
      <c r="B296" t="s">
        <v>627</v>
      </c>
      <c r="C296" t="s">
        <v>626</v>
      </c>
      <c r="D296">
        <v>3.1</v>
      </c>
      <c r="E296">
        <v>93.2</v>
      </c>
      <c r="F296">
        <v>1.5</v>
      </c>
      <c r="G296">
        <v>0.2</v>
      </c>
      <c r="H296">
        <v>0.7</v>
      </c>
      <c r="I296">
        <v>0.3</v>
      </c>
      <c r="J296">
        <v>0.1</v>
      </c>
      <c r="K296">
        <v>0.1</v>
      </c>
      <c r="L296">
        <v>0.2</v>
      </c>
      <c r="M296">
        <v>1</v>
      </c>
      <c r="N296">
        <v>0.3</v>
      </c>
      <c r="O296">
        <v>0.1</v>
      </c>
      <c r="P296">
        <v>0.4</v>
      </c>
      <c r="Q296">
        <v>0.4</v>
      </c>
      <c r="R296" s="53">
        <v>45117</v>
      </c>
    </row>
    <row r="297" spans="1:18">
      <c r="A297" t="s">
        <v>143</v>
      </c>
      <c r="B297" t="s">
        <v>627</v>
      </c>
      <c r="C297" t="s">
        <v>629</v>
      </c>
      <c r="D297">
        <v>3.9</v>
      </c>
      <c r="E297">
        <v>94.5</v>
      </c>
      <c r="F297">
        <v>1.5</v>
      </c>
      <c r="G297">
        <v>0.4</v>
      </c>
      <c r="H297">
        <v>0.4</v>
      </c>
      <c r="I297">
        <v>0.1</v>
      </c>
      <c r="J297">
        <v>0</v>
      </c>
      <c r="K297">
        <v>0.1</v>
      </c>
      <c r="L297">
        <v>0.2</v>
      </c>
      <c r="M297">
        <v>1.4</v>
      </c>
      <c r="N297">
        <v>0.2</v>
      </c>
      <c r="O297">
        <v>0.7</v>
      </c>
      <c r="P297">
        <v>0.2</v>
      </c>
      <c r="Q297">
        <v>0.4</v>
      </c>
      <c r="R297" s="53">
        <v>45117</v>
      </c>
    </row>
    <row r="298" spans="1:18">
      <c r="A298" t="s">
        <v>647</v>
      </c>
      <c r="B298" t="s">
        <v>627</v>
      </c>
      <c r="C298" t="s">
        <v>630</v>
      </c>
      <c r="D298">
        <v>4.0999999999999996</v>
      </c>
      <c r="E298">
        <v>94.5</v>
      </c>
      <c r="F298">
        <v>1.5</v>
      </c>
      <c r="G298">
        <v>0.4</v>
      </c>
      <c r="H298">
        <v>0.3</v>
      </c>
      <c r="I298">
        <v>0.1</v>
      </c>
      <c r="J298">
        <v>0</v>
      </c>
      <c r="K298">
        <v>0.1</v>
      </c>
      <c r="L298">
        <v>0.2</v>
      </c>
      <c r="M298">
        <v>1.2</v>
      </c>
      <c r="N298">
        <v>0.4</v>
      </c>
      <c r="O298">
        <v>0.3</v>
      </c>
      <c r="P298">
        <v>0.4</v>
      </c>
      <c r="Q298">
        <v>0.4</v>
      </c>
      <c r="R298" s="53">
        <v>45117</v>
      </c>
    </row>
    <row r="299" spans="1:18">
      <c r="A299" t="s">
        <v>648</v>
      </c>
      <c r="B299" t="s">
        <v>627</v>
      </c>
      <c r="C299" t="s">
        <v>630</v>
      </c>
      <c r="D299">
        <v>5.2</v>
      </c>
      <c r="E299">
        <v>94</v>
      </c>
      <c r="F299">
        <v>1.5</v>
      </c>
      <c r="G299">
        <v>0.7</v>
      </c>
      <c r="H299">
        <v>0.3</v>
      </c>
      <c r="I299">
        <v>0</v>
      </c>
      <c r="J299">
        <v>0</v>
      </c>
      <c r="K299">
        <v>0.2</v>
      </c>
      <c r="L299">
        <v>0.3</v>
      </c>
      <c r="M299">
        <v>1.2</v>
      </c>
      <c r="N299">
        <v>0.2</v>
      </c>
      <c r="O299">
        <v>0.8</v>
      </c>
      <c r="P299">
        <v>0.1</v>
      </c>
      <c r="Q299">
        <v>0.4</v>
      </c>
      <c r="R299" s="53">
        <v>45117</v>
      </c>
    </row>
    <row r="300" spans="1:18">
      <c r="A300" t="s">
        <v>445</v>
      </c>
      <c r="B300" t="s">
        <v>627</v>
      </c>
      <c r="C300" t="s">
        <v>630</v>
      </c>
      <c r="D300">
        <v>5.7</v>
      </c>
      <c r="E300">
        <v>94</v>
      </c>
      <c r="F300">
        <v>1.4</v>
      </c>
      <c r="G300">
        <v>0.7</v>
      </c>
      <c r="H300">
        <v>0.8</v>
      </c>
      <c r="I300">
        <v>0.2</v>
      </c>
      <c r="J300">
        <v>0.1</v>
      </c>
      <c r="K300">
        <v>0.2</v>
      </c>
      <c r="L300">
        <v>0.3</v>
      </c>
      <c r="M300">
        <v>1.2</v>
      </c>
      <c r="N300">
        <v>0.3</v>
      </c>
      <c r="O300">
        <v>0.6</v>
      </c>
      <c r="P300">
        <v>0.3</v>
      </c>
      <c r="Q300">
        <v>0.6</v>
      </c>
      <c r="R300" s="53">
        <v>45117</v>
      </c>
    </row>
    <row r="301" spans="1:18">
      <c r="A301" t="s">
        <v>485</v>
      </c>
      <c r="B301" t="s">
        <v>627</v>
      </c>
      <c r="C301" t="s">
        <v>626</v>
      </c>
      <c r="D301">
        <v>3.9</v>
      </c>
      <c r="E301">
        <v>94.1</v>
      </c>
      <c r="F301">
        <v>1.4</v>
      </c>
      <c r="G301">
        <v>0.3</v>
      </c>
      <c r="H301">
        <v>0.6</v>
      </c>
      <c r="I301">
        <v>0.2</v>
      </c>
      <c r="J301">
        <v>0.1</v>
      </c>
      <c r="K301">
        <v>0.1</v>
      </c>
      <c r="L301">
        <v>0.2</v>
      </c>
      <c r="M301">
        <v>1.1000000000000001</v>
      </c>
      <c r="N301">
        <v>0.3</v>
      </c>
      <c r="O301">
        <v>0.5</v>
      </c>
      <c r="P301">
        <v>0.3</v>
      </c>
      <c r="Q301">
        <v>0.5</v>
      </c>
      <c r="R301" s="53">
        <v>45117</v>
      </c>
    </row>
    <row r="302" spans="1:18">
      <c r="A302" t="s">
        <v>649</v>
      </c>
      <c r="B302" t="s">
        <v>627</v>
      </c>
      <c r="C302" t="s">
        <v>629</v>
      </c>
      <c r="D302">
        <v>3.2</v>
      </c>
      <c r="E302">
        <v>94</v>
      </c>
      <c r="F302">
        <v>1.4</v>
      </c>
      <c r="G302">
        <v>0.2</v>
      </c>
      <c r="H302">
        <v>0.3</v>
      </c>
      <c r="I302">
        <v>0.1</v>
      </c>
      <c r="J302">
        <v>0</v>
      </c>
      <c r="K302">
        <v>0.1</v>
      </c>
      <c r="L302">
        <v>0.1</v>
      </c>
      <c r="M302">
        <v>1.3</v>
      </c>
      <c r="N302">
        <v>0.4</v>
      </c>
      <c r="O302">
        <v>0.3</v>
      </c>
      <c r="P302">
        <v>0.3</v>
      </c>
      <c r="Q302">
        <v>0.3</v>
      </c>
      <c r="R302" s="53">
        <v>45117</v>
      </c>
    </row>
    <row r="303" spans="1:18">
      <c r="A303" t="s">
        <v>475</v>
      </c>
      <c r="B303" t="s">
        <v>627</v>
      </c>
      <c r="C303" t="s">
        <v>626</v>
      </c>
      <c r="D303">
        <v>6.2</v>
      </c>
      <c r="E303">
        <v>92.9</v>
      </c>
      <c r="F303">
        <v>1.3</v>
      </c>
      <c r="G303">
        <v>0.4</v>
      </c>
      <c r="H303">
        <v>1.1000000000000001</v>
      </c>
      <c r="I303">
        <v>0.7</v>
      </c>
      <c r="J303">
        <v>0.3</v>
      </c>
      <c r="K303">
        <v>0.2</v>
      </c>
      <c r="L303">
        <v>0.3</v>
      </c>
      <c r="M303">
        <v>1</v>
      </c>
      <c r="N303">
        <v>0.3</v>
      </c>
      <c r="O303">
        <v>0.1</v>
      </c>
      <c r="P303">
        <v>0.5</v>
      </c>
      <c r="Q303">
        <v>0.9</v>
      </c>
      <c r="R303" s="53">
        <v>45117</v>
      </c>
    </row>
    <row r="304" spans="1:18">
      <c r="A304" t="s">
        <v>650</v>
      </c>
      <c r="B304" t="s">
        <v>627</v>
      </c>
      <c r="C304" t="s">
        <v>626</v>
      </c>
      <c r="D304">
        <v>4</v>
      </c>
      <c r="E304">
        <v>94.6</v>
      </c>
      <c r="F304">
        <v>1.3</v>
      </c>
      <c r="G304">
        <v>0.3</v>
      </c>
      <c r="H304">
        <v>0.6</v>
      </c>
      <c r="I304">
        <v>0.1</v>
      </c>
      <c r="J304">
        <v>0.1</v>
      </c>
      <c r="K304">
        <v>0.1</v>
      </c>
      <c r="L304">
        <v>0.1</v>
      </c>
      <c r="M304">
        <v>1.1000000000000001</v>
      </c>
      <c r="N304">
        <v>0.2</v>
      </c>
      <c r="O304">
        <v>0.6</v>
      </c>
      <c r="P304">
        <v>0.1</v>
      </c>
      <c r="Q304">
        <v>0.4</v>
      </c>
      <c r="R304" s="53">
        <v>45117</v>
      </c>
    </row>
    <row r="305" spans="1:18">
      <c r="A305" t="s">
        <v>444</v>
      </c>
      <c r="B305" t="s">
        <v>627</v>
      </c>
      <c r="C305" t="s">
        <v>626</v>
      </c>
      <c r="D305">
        <v>3</v>
      </c>
      <c r="E305">
        <v>94.4</v>
      </c>
      <c r="F305">
        <v>1.3</v>
      </c>
      <c r="G305">
        <v>0.2</v>
      </c>
      <c r="H305">
        <v>0.3</v>
      </c>
      <c r="I305">
        <v>0.1</v>
      </c>
      <c r="J305">
        <v>0</v>
      </c>
      <c r="K305">
        <v>0.1</v>
      </c>
      <c r="L305">
        <v>0.2</v>
      </c>
      <c r="M305">
        <v>1</v>
      </c>
      <c r="N305">
        <v>0.4</v>
      </c>
      <c r="O305">
        <v>0.3</v>
      </c>
      <c r="P305">
        <v>0.3</v>
      </c>
      <c r="Q305">
        <v>0.4</v>
      </c>
      <c r="R305" s="53">
        <v>45117</v>
      </c>
    </row>
    <row r="306" spans="1:18">
      <c r="A306" t="s">
        <v>70</v>
      </c>
      <c r="B306" t="s">
        <v>627</v>
      </c>
      <c r="C306" t="s">
        <v>626</v>
      </c>
      <c r="D306">
        <v>3.1</v>
      </c>
      <c r="E306">
        <v>95.2</v>
      </c>
      <c r="F306">
        <v>1.2</v>
      </c>
      <c r="G306">
        <v>0.1</v>
      </c>
      <c r="H306">
        <v>0.5</v>
      </c>
      <c r="I306">
        <v>0.1</v>
      </c>
      <c r="J306">
        <v>0.1</v>
      </c>
      <c r="K306">
        <v>0.1</v>
      </c>
      <c r="L306">
        <v>0.1</v>
      </c>
      <c r="M306">
        <v>0.9</v>
      </c>
      <c r="N306">
        <v>0.2</v>
      </c>
      <c r="O306">
        <v>0.7</v>
      </c>
      <c r="P306">
        <v>0.1</v>
      </c>
      <c r="Q306">
        <v>0.3</v>
      </c>
      <c r="R306" s="53">
        <v>45117</v>
      </c>
    </row>
    <row r="307" spans="1:18">
      <c r="A307" t="s">
        <v>44</v>
      </c>
      <c r="B307" t="s">
        <v>627</v>
      </c>
      <c r="C307" t="s">
        <v>626</v>
      </c>
      <c r="D307">
        <v>2.8</v>
      </c>
      <c r="E307">
        <v>93.3</v>
      </c>
      <c r="F307">
        <v>1.2</v>
      </c>
      <c r="G307">
        <v>0.2</v>
      </c>
      <c r="H307">
        <v>0.4</v>
      </c>
      <c r="I307">
        <v>0.1</v>
      </c>
      <c r="J307">
        <v>0</v>
      </c>
      <c r="K307">
        <v>0.1</v>
      </c>
      <c r="L307">
        <v>0.1</v>
      </c>
      <c r="M307">
        <v>1</v>
      </c>
      <c r="N307">
        <v>0.2</v>
      </c>
      <c r="O307">
        <v>0.7</v>
      </c>
      <c r="P307">
        <v>0.3</v>
      </c>
      <c r="Q307">
        <v>0.2</v>
      </c>
      <c r="R307" s="53">
        <v>45117</v>
      </c>
    </row>
    <row r="308" spans="1:18">
      <c r="A308" t="s">
        <v>260</v>
      </c>
      <c r="B308" t="s">
        <v>627</v>
      </c>
      <c r="C308" t="s">
        <v>626</v>
      </c>
      <c r="D308">
        <v>4.2</v>
      </c>
      <c r="E308">
        <v>94.3</v>
      </c>
      <c r="F308">
        <v>1.2</v>
      </c>
      <c r="G308">
        <v>0.3</v>
      </c>
      <c r="H308">
        <v>0.5</v>
      </c>
      <c r="I308">
        <v>0.2</v>
      </c>
      <c r="J308">
        <v>0.1</v>
      </c>
      <c r="K308">
        <v>0.2</v>
      </c>
      <c r="L308">
        <v>0.1</v>
      </c>
      <c r="M308">
        <v>1</v>
      </c>
      <c r="N308">
        <v>0.2</v>
      </c>
      <c r="O308">
        <v>0.4</v>
      </c>
      <c r="P308">
        <v>0.3</v>
      </c>
      <c r="Q308">
        <v>0.4</v>
      </c>
      <c r="R308" s="53">
        <v>45117</v>
      </c>
    </row>
    <row r="309" spans="1:18">
      <c r="A309" t="s">
        <v>90</v>
      </c>
      <c r="B309" t="s">
        <v>627</v>
      </c>
      <c r="C309" t="s">
        <v>626</v>
      </c>
      <c r="D309">
        <v>4.3</v>
      </c>
      <c r="E309">
        <v>94.2</v>
      </c>
      <c r="F309">
        <v>1.2</v>
      </c>
      <c r="G309">
        <v>0.4</v>
      </c>
      <c r="H309">
        <v>0.6</v>
      </c>
      <c r="I309">
        <v>0.2</v>
      </c>
      <c r="J309">
        <v>0.1</v>
      </c>
      <c r="K309">
        <v>0.1</v>
      </c>
      <c r="L309">
        <v>0.2</v>
      </c>
      <c r="M309">
        <v>1.1000000000000001</v>
      </c>
      <c r="N309">
        <v>0.2</v>
      </c>
      <c r="O309">
        <v>0.4</v>
      </c>
      <c r="P309">
        <v>0.4</v>
      </c>
      <c r="Q309">
        <v>0.5</v>
      </c>
      <c r="R309" s="53">
        <v>45117</v>
      </c>
    </row>
    <row r="310" spans="1:18">
      <c r="A310" t="s">
        <v>479</v>
      </c>
      <c r="B310" t="s">
        <v>628</v>
      </c>
      <c r="C310" t="s">
        <v>626</v>
      </c>
      <c r="D310">
        <v>4.2</v>
      </c>
      <c r="E310">
        <v>91.5</v>
      </c>
      <c r="F310">
        <v>1.2</v>
      </c>
      <c r="G310">
        <v>0.2</v>
      </c>
      <c r="H310">
        <v>0.5</v>
      </c>
      <c r="I310">
        <v>0.3</v>
      </c>
      <c r="J310">
        <v>0.1</v>
      </c>
      <c r="K310">
        <v>0.1</v>
      </c>
      <c r="L310">
        <v>0.2</v>
      </c>
      <c r="M310">
        <v>0.9</v>
      </c>
      <c r="N310">
        <v>0.2</v>
      </c>
      <c r="O310">
        <v>0.5</v>
      </c>
      <c r="P310">
        <v>0.3</v>
      </c>
      <c r="Q310">
        <v>0.5</v>
      </c>
      <c r="R310" s="53">
        <v>45117</v>
      </c>
    </row>
    <row r="311" spans="1:18">
      <c r="A311" t="s">
        <v>136</v>
      </c>
      <c r="B311" t="s">
        <v>627</v>
      </c>
      <c r="C311" t="s">
        <v>626</v>
      </c>
      <c r="D311">
        <v>4.5999999999999996</v>
      </c>
      <c r="E311">
        <v>94.1</v>
      </c>
      <c r="F311">
        <v>1.2</v>
      </c>
      <c r="G311">
        <v>0.3</v>
      </c>
      <c r="H311">
        <v>0.6</v>
      </c>
      <c r="I311">
        <v>0.1</v>
      </c>
      <c r="J311">
        <v>0</v>
      </c>
      <c r="K311">
        <v>0.1</v>
      </c>
      <c r="L311">
        <v>0.1</v>
      </c>
      <c r="M311">
        <v>1.1000000000000001</v>
      </c>
      <c r="N311">
        <v>0.1</v>
      </c>
      <c r="O311">
        <v>0.7</v>
      </c>
      <c r="P311">
        <v>0.2</v>
      </c>
      <c r="Q311">
        <v>0.3</v>
      </c>
      <c r="R311" s="53">
        <v>45117</v>
      </c>
    </row>
    <row r="312" spans="1:18">
      <c r="A312" t="s">
        <v>403</v>
      </c>
      <c r="B312" t="s">
        <v>627</v>
      </c>
      <c r="C312" t="s">
        <v>629</v>
      </c>
      <c r="D312">
        <v>3</v>
      </c>
      <c r="E312">
        <v>94.3</v>
      </c>
      <c r="F312">
        <v>1.2</v>
      </c>
      <c r="G312">
        <v>0.4</v>
      </c>
      <c r="H312">
        <v>0.4</v>
      </c>
      <c r="I312">
        <v>0.1</v>
      </c>
      <c r="J312">
        <v>0.1</v>
      </c>
      <c r="K312">
        <v>0.1</v>
      </c>
      <c r="L312">
        <v>0.2</v>
      </c>
      <c r="M312">
        <v>1</v>
      </c>
      <c r="N312">
        <v>0.2</v>
      </c>
      <c r="O312">
        <v>0.4</v>
      </c>
      <c r="P312">
        <v>0.2</v>
      </c>
      <c r="Q312">
        <v>0.3</v>
      </c>
      <c r="R312" s="53">
        <v>45117</v>
      </c>
    </row>
    <row r="313" spans="1:18">
      <c r="A313" t="s">
        <v>426</v>
      </c>
      <c r="B313" t="s">
        <v>627</v>
      </c>
      <c r="C313" t="s">
        <v>626</v>
      </c>
      <c r="D313">
        <v>3.3</v>
      </c>
      <c r="E313">
        <v>93.9</v>
      </c>
      <c r="F313">
        <v>1.2</v>
      </c>
      <c r="G313">
        <v>0.1</v>
      </c>
      <c r="H313">
        <v>0.3</v>
      </c>
      <c r="I313">
        <v>0</v>
      </c>
      <c r="J313">
        <v>0</v>
      </c>
      <c r="K313">
        <v>0.1</v>
      </c>
      <c r="L313">
        <v>0.1</v>
      </c>
      <c r="M313">
        <v>0.9</v>
      </c>
      <c r="N313">
        <v>0.1</v>
      </c>
      <c r="O313">
        <v>0.7</v>
      </c>
      <c r="P313">
        <v>0.1</v>
      </c>
      <c r="Q313">
        <v>0.4</v>
      </c>
      <c r="R313" s="53">
        <v>45117</v>
      </c>
    </row>
    <row r="314" spans="1:18">
      <c r="A314" t="s">
        <v>418</v>
      </c>
      <c r="B314" t="s">
        <v>627</v>
      </c>
      <c r="C314" t="s">
        <v>629</v>
      </c>
      <c r="D314">
        <v>3.6</v>
      </c>
      <c r="E314">
        <v>94.5</v>
      </c>
      <c r="F314">
        <v>1.2</v>
      </c>
      <c r="G314">
        <v>0.2</v>
      </c>
      <c r="H314">
        <v>0.5</v>
      </c>
      <c r="I314">
        <v>0.3</v>
      </c>
      <c r="J314">
        <v>0</v>
      </c>
      <c r="K314">
        <v>0.1</v>
      </c>
      <c r="L314">
        <v>0.1</v>
      </c>
      <c r="M314">
        <v>1</v>
      </c>
      <c r="N314">
        <v>0.2</v>
      </c>
      <c r="O314">
        <v>0.5</v>
      </c>
      <c r="P314">
        <v>0.3</v>
      </c>
      <c r="Q314">
        <v>0.3</v>
      </c>
      <c r="R314" s="53">
        <v>45117</v>
      </c>
    </row>
    <row r="315" spans="1:18">
      <c r="A315" t="s">
        <v>248</v>
      </c>
      <c r="B315" t="s">
        <v>627</v>
      </c>
      <c r="C315" t="s">
        <v>626</v>
      </c>
      <c r="D315">
        <v>3.7</v>
      </c>
      <c r="E315">
        <v>93.5</v>
      </c>
      <c r="F315">
        <v>1.2</v>
      </c>
      <c r="G315">
        <v>0.2</v>
      </c>
      <c r="H315">
        <v>0.4</v>
      </c>
      <c r="I315">
        <v>0.1</v>
      </c>
      <c r="J315">
        <v>0</v>
      </c>
      <c r="K315">
        <v>0.1</v>
      </c>
      <c r="L315">
        <v>0.1</v>
      </c>
      <c r="M315">
        <v>1.1000000000000001</v>
      </c>
      <c r="N315">
        <v>0.2</v>
      </c>
      <c r="O315">
        <v>0.6</v>
      </c>
      <c r="P315">
        <v>0.1</v>
      </c>
      <c r="Q315">
        <v>0.3</v>
      </c>
      <c r="R315" s="53">
        <v>45117</v>
      </c>
    </row>
    <row r="316" spans="1:18">
      <c r="A316" t="s">
        <v>300</v>
      </c>
      <c r="B316" t="s">
        <v>627</v>
      </c>
      <c r="C316" t="s">
        <v>629</v>
      </c>
      <c r="D316">
        <v>3.8</v>
      </c>
      <c r="E316">
        <v>94</v>
      </c>
      <c r="F316">
        <v>1.2</v>
      </c>
      <c r="G316">
        <v>0.4</v>
      </c>
      <c r="H316">
        <v>0.2</v>
      </c>
      <c r="I316">
        <v>0</v>
      </c>
      <c r="J316">
        <v>0</v>
      </c>
      <c r="K316">
        <v>0.1</v>
      </c>
      <c r="L316">
        <v>0.2</v>
      </c>
      <c r="M316">
        <v>1.1000000000000001</v>
      </c>
      <c r="N316">
        <v>0.1</v>
      </c>
      <c r="O316">
        <v>0.6</v>
      </c>
      <c r="P316">
        <v>0.2</v>
      </c>
      <c r="Q316">
        <v>0.3</v>
      </c>
      <c r="R316" s="53">
        <v>45117</v>
      </c>
    </row>
    <row r="317" spans="1:18">
      <c r="A317" t="s">
        <v>651</v>
      </c>
      <c r="B317" t="s">
        <v>627</v>
      </c>
      <c r="C317" t="s">
        <v>629</v>
      </c>
      <c r="D317">
        <v>3.4</v>
      </c>
      <c r="E317">
        <v>93.6</v>
      </c>
      <c r="F317">
        <v>1.2</v>
      </c>
      <c r="G317">
        <v>0.5</v>
      </c>
      <c r="H317">
        <v>0.3</v>
      </c>
      <c r="I317">
        <v>0.1</v>
      </c>
      <c r="J317">
        <v>0</v>
      </c>
      <c r="K317">
        <v>0.1</v>
      </c>
      <c r="L317">
        <v>0.2</v>
      </c>
      <c r="M317">
        <v>1.1000000000000001</v>
      </c>
      <c r="N317">
        <v>0.2</v>
      </c>
      <c r="O317">
        <v>0.5</v>
      </c>
      <c r="P317">
        <v>0.1</v>
      </c>
      <c r="Q317">
        <v>0.3</v>
      </c>
      <c r="R317" s="53">
        <v>45117</v>
      </c>
    </row>
    <row r="318" spans="1:18">
      <c r="A318" t="s">
        <v>211</v>
      </c>
      <c r="B318" t="s">
        <v>627</v>
      </c>
      <c r="C318" t="s">
        <v>630</v>
      </c>
      <c r="D318">
        <v>3.3</v>
      </c>
      <c r="E318">
        <v>94.3</v>
      </c>
      <c r="F318">
        <v>1.2</v>
      </c>
      <c r="G318">
        <v>0.2</v>
      </c>
      <c r="H318">
        <v>0.5</v>
      </c>
      <c r="I318">
        <v>0.1</v>
      </c>
      <c r="J318">
        <v>0</v>
      </c>
      <c r="K318">
        <v>0.1</v>
      </c>
      <c r="L318">
        <v>0.2</v>
      </c>
      <c r="M318">
        <v>1.1000000000000001</v>
      </c>
      <c r="N318">
        <v>0.2</v>
      </c>
      <c r="O318">
        <v>0.5</v>
      </c>
      <c r="P318">
        <v>0.3</v>
      </c>
      <c r="Q318">
        <v>0.3</v>
      </c>
      <c r="R318" s="53">
        <v>45117</v>
      </c>
    </row>
    <row r="319" spans="1:18">
      <c r="A319" t="s">
        <v>652</v>
      </c>
      <c r="B319" t="s">
        <v>627</v>
      </c>
      <c r="C319" t="s">
        <v>629</v>
      </c>
      <c r="D319">
        <v>3</v>
      </c>
      <c r="E319">
        <v>94.2</v>
      </c>
      <c r="F319">
        <v>1.2</v>
      </c>
      <c r="G319">
        <v>0.4</v>
      </c>
      <c r="H319">
        <v>0.3</v>
      </c>
      <c r="I319">
        <v>0</v>
      </c>
      <c r="J319">
        <v>0</v>
      </c>
      <c r="K319">
        <v>0.1</v>
      </c>
      <c r="L319">
        <v>0.2</v>
      </c>
      <c r="M319">
        <v>1</v>
      </c>
      <c r="N319">
        <v>0.3</v>
      </c>
      <c r="O319">
        <v>0.5</v>
      </c>
      <c r="P319">
        <v>0.2</v>
      </c>
      <c r="Q319">
        <v>0.3</v>
      </c>
      <c r="R319" s="53">
        <v>45117</v>
      </c>
    </row>
    <row r="320" spans="1:18">
      <c r="A320" t="s">
        <v>363</v>
      </c>
      <c r="B320" t="s">
        <v>627</v>
      </c>
      <c r="C320" t="s">
        <v>630</v>
      </c>
      <c r="D320">
        <v>4.0999999999999996</v>
      </c>
      <c r="E320">
        <v>95.5</v>
      </c>
      <c r="F320">
        <v>1.2</v>
      </c>
      <c r="G320">
        <v>0.6</v>
      </c>
      <c r="H320">
        <v>0.4</v>
      </c>
      <c r="I320">
        <v>0.1</v>
      </c>
      <c r="J320">
        <v>0</v>
      </c>
      <c r="K320">
        <v>0.1</v>
      </c>
      <c r="L320">
        <v>0.3</v>
      </c>
      <c r="M320">
        <v>1.2</v>
      </c>
      <c r="N320">
        <v>0.3</v>
      </c>
      <c r="O320">
        <v>0.3</v>
      </c>
      <c r="P320">
        <v>0.3</v>
      </c>
      <c r="Q320">
        <v>0.4</v>
      </c>
      <c r="R320" s="53">
        <v>45117</v>
      </c>
    </row>
    <row r="321" spans="1:18">
      <c r="A321" t="s">
        <v>653</v>
      </c>
      <c r="B321" t="s">
        <v>627</v>
      </c>
      <c r="C321" t="s">
        <v>626</v>
      </c>
      <c r="D321">
        <v>3.4</v>
      </c>
      <c r="E321">
        <v>93.1</v>
      </c>
      <c r="F321">
        <v>1.1000000000000001</v>
      </c>
      <c r="G321">
        <v>0.2</v>
      </c>
      <c r="H321">
        <v>0.4</v>
      </c>
      <c r="I321">
        <v>0.2</v>
      </c>
      <c r="J321">
        <v>0.1</v>
      </c>
      <c r="K321">
        <v>0.2</v>
      </c>
      <c r="L321">
        <v>0.1</v>
      </c>
      <c r="M321">
        <v>0.8</v>
      </c>
      <c r="N321">
        <v>0.2</v>
      </c>
      <c r="O321">
        <v>0.3</v>
      </c>
      <c r="P321">
        <v>0.4</v>
      </c>
      <c r="Q321">
        <v>0.4</v>
      </c>
      <c r="R321" s="53">
        <v>45117</v>
      </c>
    </row>
    <row r="322" spans="1:18">
      <c r="A322" t="s">
        <v>412</v>
      </c>
      <c r="B322" t="s">
        <v>627</v>
      </c>
      <c r="C322" t="s">
        <v>626</v>
      </c>
      <c r="D322">
        <v>3.1</v>
      </c>
      <c r="E322">
        <v>93.2</v>
      </c>
      <c r="F322">
        <v>1.1000000000000001</v>
      </c>
      <c r="G322">
        <v>0.2</v>
      </c>
      <c r="H322">
        <v>0.3</v>
      </c>
      <c r="I322">
        <v>0</v>
      </c>
      <c r="J322">
        <v>0</v>
      </c>
      <c r="K322">
        <v>0.1</v>
      </c>
      <c r="L322">
        <v>0.1</v>
      </c>
      <c r="M322">
        <v>0.9</v>
      </c>
      <c r="N322">
        <v>0.1</v>
      </c>
      <c r="O322">
        <v>0.8</v>
      </c>
      <c r="P322">
        <v>0.1</v>
      </c>
      <c r="Q322">
        <v>0.3</v>
      </c>
      <c r="R322" s="53">
        <v>45117</v>
      </c>
    </row>
    <row r="323" spans="1:18">
      <c r="A323" t="s">
        <v>422</v>
      </c>
      <c r="B323" t="s">
        <v>627</v>
      </c>
      <c r="C323" t="s">
        <v>626</v>
      </c>
      <c r="D323">
        <v>4.9000000000000004</v>
      </c>
      <c r="E323">
        <v>94.7</v>
      </c>
      <c r="F323">
        <v>1.1000000000000001</v>
      </c>
      <c r="G323">
        <v>0.3</v>
      </c>
      <c r="H323">
        <v>0.7</v>
      </c>
      <c r="I323">
        <v>0.2</v>
      </c>
      <c r="J323">
        <v>0.1</v>
      </c>
      <c r="K323">
        <v>0.2</v>
      </c>
      <c r="L323">
        <v>0.1</v>
      </c>
      <c r="M323">
        <v>0.9</v>
      </c>
      <c r="N323">
        <v>0.2</v>
      </c>
      <c r="O323">
        <v>0.5</v>
      </c>
      <c r="P323">
        <v>0.3</v>
      </c>
      <c r="Q323">
        <v>0.5</v>
      </c>
      <c r="R323" s="53">
        <v>45117</v>
      </c>
    </row>
    <row r="324" spans="1:18">
      <c r="A324" t="s">
        <v>240</v>
      </c>
      <c r="B324" t="s">
        <v>627</v>
      </c>
      <c r="C324" t="s">
        <v>626</v>
      </c>
      <c r="D324">
        <v>2.8</v>
      </c>
      <c r="E324">
        <v>94.2</v>
      </c>
      <c r="F324">
        <v>1.1000000000000001</v>
      </c>
      <c r="G324">
        <v>0.2</v>
      </c>
      <c r="H324">
        <v>0.4</v>
      </c>
      <c r="I324">
        <v>0.1</v>
      </c>
      <c r="J324">
        <v>0.1</v>
      </c>
      <c r="K324">
        <v>0.1</v>
      </c>
      <c r="L324">
        <v>0.1</v>
      </c>
      <c r="M324">
        <v>1</v>
      </c>
      <c r="N324">
        <v>0.2</v>
      </c>
      <c r="O324">
        <v>0.5</v>
      </c>
      <c r="P324">
        <v>0.1</v>
      </c>
      <c r="Q324">
        <v>0.3</v>
      </c>
      <c r="R324" s="53">
        <v>45117</v>
      </c>
    </row>
    <row r="325" spans="1:18">
      <c r="A325" t="s">
        <v>654</v>
      </c>
      <c r="B325" t="s">
        <v>627</v>
      </c>
      <c r="C325" t="s">
        <v>626</v>
      </c>
      <c r="D325">
        <v>4</v>
      </c>
      <c r="E325">
        <v>93.7</v>
      </c>
      <c r="F325">
        <v>1</v>
      </c>
      <c r="G325">
        <v>0.2</v>
      </c>
      <c r="H325">
        <v>0.7</v>
      </c>
      <c r="I325">
        <v>0.3</v>
      </c>
      <c r="J325">
        <v>0.2</v>
      </c>
      <c r="K325">
        <v>0.1</v>
      </c>
      <c r="L325">
        <v>0.2</v>
      </c>
      <c r="M325">
        <v>0.9</v>
      </c>
      <c r="N325">
        <v>0.3</v>
      </c>
      <c r="O325">
        <v>0.3</v>
      </c>
      <c r="P325">
        <v>0.3</v>
      </c>
      <c r="Q325">
        <v>0.6</v>
      </c>
      <c r="R325" s="53">
        <v>45117</v>
      </c>
    </row>
    <row r="326" spans="1:18">
      <c r="A326" t="s">
        <v>359</v>
      </c>
      <c r="B326" t="s">
        <v>627</v>
      </c>
      <c r="C326" t="s">
        <v>626</v>
      </c>
      <c r="D326">
        <v>2.6</v>
      </c>
      <c r="E326">
        <v>95.3</v>
      </c>
      <c r="F326">
        <v>1</v>
      </c>
      <c r="G326">
        <v>0.2</v>
      </c>
      <c r="H326">
        <v>0.5</v>
      </c>
      <c r="I326">
        <v>0.1</v>
      </c>
      <c r="J326">
        <v>0.1</v>
      </c>
      <c r="K326">
        <v>0.1</v>
      </c>
      <c r="L326">
        <v>0.2</v>
      </c>
      <c r="M326">
        <v>0.8</v>
      </c>
      <c r="N326">
        <v>0.2</v>
      </c>
      <c r="O326">
        <v>0.3</v>
      </c>
      <c r="P326">
        <v>0.2</v>
      </c>
      <c r="Q326">
        <v>0.2</v>
      </c>
      <c r="R326" s="53">
        <v>45117</v>
      </c>
    </row>
    <row r="327" spans="1:18">
      <c r="A327" t="s">
        <v>250</v>
      </c>
      <c r="B327" t="s">
        <v>627</v>
      </c>
      <c r="C327" t="s">
        <v>626</v>
      </c>
      <c r="D327">
        <v>3.4</v>
      </c>
      <c r="E327">
        <v>95.2</v>
      </c>
      <c r="F327">
        <v>1</v>
      </c>
      <c r="G327">
        <v>0.1</v>
      </c>
      <c r="H327">
        <v>0.5</v>
      </c>
      <c r="I327">
        <v>0.3</v>
      </c>
      <c r="J327">
        <v>0.1</v>
      </c>
      <c r="K327">
        <v>0.1</v>
      </c>
      <c r="L327">
        <v>0.1</v>
      </c>
      <c r="M327">
        <v>0.6</v>
      </c>
      <c r="N327">
        <v>0.2</v>
      </c>
      <c r="O327">
        <v>0.2</v>
      </c>
      <c r="P327">
        <v>0.3</v>
      </c>
      <c r="Q327">
        <v>0.4</v>
      </c>
      <c r="R327" s="53">
        <v>45117</v>
      </c>
    </row>
    <row r="328" spans="1:18">
      <c r="A328" t="s">
        <v>150</v>
      </c>
      <c r="B328" t="s">
        <v>625</v>
      </c>
      <c r="C328" t="s">
        <v>626</v>
      </c>
      <c r="D328">
        <v>2.2999999999999998</v>
      </c>
      <c r="E328">
        <v>93.1</v>
      </c>
      <c r="F328">
        <v>1</v>
      </c>
      <c r="G328">
        <v>0.1</v>
      </c>
      <c r="H328">
        <v>0.5</v>
      </c>
      <c r="I328">
        <v>0.2</v>
      </c>
      <c r="J328">
        <v>0.1</v>
      </c>
      <c r="K328">
        <v>0</v>
      </c>
      <c r="L328">
        <v>0.1</v>
      </c>
      <c r="M328">
        <v>0.8</v>
      </c>
      <c r="N328">
        <v>0.3</v>
      </c>
      <c r="O328">
        <v>0.2</v>
      </c>
      <c r="P328">
        <v>0.3</v>
      </c>
      <c r="Q328">
        <v>0.3</v>
      </c>
      <c r="R328" s="53">
        <v>45117</v>
      </c>
    </row>
    <row r="329" spans="1:18">
      <c r="A329" t="s">
        <v>187</v>
      </c>
      <c r="B329" t="s">
        <v>627</v>
      </c>
      <c r="C329" t="s">
        <v>626</v>
      </c>
      <c r="D329">
        <v>3.5</v>
      </c>
      <c r="E329">
        <v>93.4</v>
      </c>
      <c r="F329">
        <v>1</v>
      </c>
      <c r="G329">
        <v>0.2</v>
      </c>
      <c r="H329">
        <v>0.5</v>
      </c>
      <c r="I329">
        <v>0.3</v>
      </c>
      <c r="J329">
        <v>0.1</v>
      </c>
      <c r="K329">
        <v>0.1</v>
      </c>
      <c r="L329">
        <v>0.1</v>
      </c>
      <c r="M329">
        <v>0.9</v>
      </c>
      <c r="N329">
        <v>0.2</v>
      </c>
      <c r="O329">
        <v>0.2</v>
      </c>
      <c r="P329">
        <v>0.2</v>
      </c>
      <c r="Q329">
        <v>0.6</v>
      </c>
      <c r="R329" s="53">
        <v>45117</v>
      </c>
    </row>
    <row r="330" spans="1:18">
      <c r="A330" t="s">
        <v>322</v>
      </c>
      <c r="B330" t="s">
        <v>627</v>
      </c>
      <c r="C330" t="s">
        <v>626</v>
      </c>
      <c r="D330">
        <v>2.7</v>
      </c>
      <c r="E330">
        <v>95</v>
      </c>
      <c r="F330">
        <v>1</v>
      </c>
      <c r="G330">
        <v>0.2</v>
      </c>
      <c r="H330">
        <v>0.4</v>
      </c>
      <c r="I330">
        <v>0.2</v>
      </c>
      <c r="J330">
        <v>0.1</v>
      </c>
      <c r="K330">
        <v>0.1</v>
      </c>
      <c r="L330">
        <v>0.2</v>
      </c>
      <c r="M330">
        <v>0.8</v>
      </c>
      <c r="N330">
        <v>0.1</v>
      </c>
      <c r="O330">
        <v>0.4</v>
      </c>
      <c r="P330">
        <v>0.3</v>
      </c>
      <c r="Q330">
        <v>0.2</v>
      </c>
      <c r="R330" s="53">
        <v>45117</v>
      </c>
    </row>
    <row r="331" spans="1:18">
      <c r="A331" t="s">
        <v>97</v>
      </c>
      <c r="B331" t="s">
        <v>627</v>
      </c>
      <c r="C331" t="s">
        <v>626</v>
      </c>
      <c r="D331">
        <v>4.0999999999999996</v>
      </c>
      <c r="E331">
        <v>94.3</v>
      </c>
      <c r="F331">
        <v>1</v>
      </c>
      <c r="G331">
        <v>0.4</v>
      </c>
      <c r="H331">
        <v>0.5</v>
      </c>
      <c r="I331">
        <v>0.1</v>
      </c>
      <c r="J331">
        <v>0.1</v>
      </c>
      <c r="K331">
        <v>0.1</v>
      </c>
      <c r="L331">
        <v>0.2</v>
      </c>
      <c r="M331">
        <v>0.9</v>
      </c>
      <c r="N331">
        <v>0.2</v>
      </c>
      <c r="O331">
        <v>0.3</v>
      </c>
      <c r="P331">
        <v>0.2</v>
      </c>
      <c r="Q331">
        <v>0.5</v>
      </c>
      <c r="R331" s="53">
        <v>45117</v>
      </c>
    </row>
    <row r="332" spans="1:18">
      <c r="A332" t="s">
        <v>284</v>
      </c>
      <c r="B332" t="s">
        <v>627</v>
      </c>
      <c r="C332" t="s">
        <v>626</v>
      </c>
      <c r="D332">
        <v>2.8</v>
      </c>
      <c r="E332">
        <v>93.8</v>
      </c>
      <c r="F332">
        <v>0.9</v>
      </c>
      <c r="G332">
        <v>0.1</v>
      </c>
      <c r="H332">
        <v>0.3</v>
      </c>
      <c r="I332">
        <v>0.2</v>
      </c>
      <c r="J332">
        <v>0.1</v>
      </c>
      <c r="K332">
        <v>0.1</v>
      </c>
      <c r="L332">
        <v>0.1</v>
      </c>
      <c r="M332">
        <v>0.7</v>
      </c>
      <c r="N332">
        <v>0.2</v>
      </c>
      <c r="O332">
        <v>0.3</v>
      </c>
      <c r="P332">
        <v>0.3</v>
      </c>
      <c r="Q332">
        <v>0.3</v>
      </c>
      <c r="R332" s="53">
        <v>45117</v>
      </c>
    </row>
    <row r="333" spans="1:18">
      <c r="A333" t="s">
        <v>387</v>
      </c>
      <c r="B333" t="s">
        <v>627</v>
      </c>
      <c r="C333" t="s">
        <v>629</v>
      </c>
      <c r="D333">
        <v>2.2999999999999998</v>
      </c>
      <c r="E333">
        <v>95.1</v>
      </c>
      <c r="F333">
        <v>0.9</v>
      </c>
      <c r="G333">
        <v>0.2</v>
      </c>
      <c r="H333">
        <v>0.5</v>
      </c>
      <c r="I333">
        <v>0.1</v>
      </c>
      <c r="J333">
        <v>0.1</v>
      </c>
      <c r="K333">
        <v>0.1</v>
      </c>
      <c r="L333">
        <v>0.1</v>
      </c>
      <c r="M333">
        <v>0.8</v>
      </c>
      <c r="N333">
        <v>0.2</v>
      </c>
      <c r="O333">
        <v>0.3</v>
      </c>
      <c r="P333">
        <v>0.3</v>
      </c>
      <c r="Q333">
        <v>0.3</v>
      </c>
      <c r="R333" s="53">
        <v>45117</v>
      </c>
    </row>
    <row r="334" spans="1:18">
      <c r="A334" t="s">
        <v>655</v>
      </c>
      <c r="B334" t="s">
        <v>627</v>
      </c>
      <c r="C334" t="s">
        <v>626</v>
      </c>
      <c r="D334">
        <v>2.8</v>
      </c>
      <c r="E334">
        <v>93.4</v>
      </c>
      <c r="F334">
        <v>0.9</v>
      </c>
      <c r="G334">
        <v>0.1</v>
      </c>
      <c r="H334">
        <v>0.5</v>
      </c>
      <c r="I334">
        <v>0.3</v>
      </c>
      <c r="J334">
        <v>0.1</v>
      </c>
      <c r="K334">
        <v>0.1</v>
      </c>
      <c r="L334">
        <v>0.1</v>
      </c>
      <c r="M334">
        <v>0.8</v>
      </c>
      <c r="N334">
        <v>0.3</v>
      </c>
      <c r="O334">
        <v>0.1</v>
      </c>
      <c r="P334">
        <v>0.4</v>
      </c>
      <c r="Q334">
        <v>0.3</v>
      </c>
      <c r="R334" s="53">
        <v>45117</v>
      </c>
    </row>
    <row r="335" spans="1:18">
      <c r="A335" t="s">
        <v>191</v>
      </c>
      <c r="B335" t="s">
        <v>625</v>
      </c>
      <c r="C335" t="s">
        <v>626</v>
      </c>
      <c r="D335">
        <v>2.2000000000000002</v>
      </c>
      <c r="E335">
        <v>92.2</v>
      </c>
      <c r="F335">
        <v>0.9</v>
      </c>
      <c r="G335">
        <v>0.3</v>
      </c>
      <c r="H335">
        <v>0.2</v>
      </c>
      <c r="I335">
        <v>0</v>
      </c>
      <c r="J335">
        <v>0</v>
      </c>
      <c r="K335">
        <v>0.1</v>
      </c>
      <c r="L335">
        <v>0.1</v>
      </c>
      <c r="M335">
        <v>0.8</v>
      </c>
      <c r="N335">
        <v>0.1</v>
      </c>
      <c r="O335">
        <v>0.4</v>
      </c>
      <c r="P335">
        <v>0.1</v>
      </c>
      <c r="Q335">
        <v>0.2</v>
      </c>
      <c r="R335" s="53">
        <v>45117</v>
      </c>
    </row>
    <row r="336" spans="1:18">
      <c r="A336" t="s">
        <v>656</v>
      </c>
      <c r="B336" t="s">
        <v>627</v>
      </c>
      <c r="C336" t="s">
        <v>626</v>
      </c>
      <c r="D336">
        <v>3.3</v>
      </c>
      <c r="E336">
        <v>94.1</v>
      </c>
      <c r="F336">
        <v>0.9</v>
      </c>
      <c r="G336">
        <v>0.4</v>
      </c>
      <c r="H336">
        <v>0.2</v>
      </c>
      <c r="I336">
        <v>0</v>
      </c>
      <c r="J336">
        <v>0</v>
      </c>
      <c r="K336">
        <v>0.1</v>
      </c>
      <c r="L336">
        <v>0.1</v>
      </c>
      <c r="M336">
        <v>0.7</v>
      </c>
      <c r="N336">
        <v>0.2</v>
      </c>
      <c r="O336">
        <v>0.7</v>
      </c>
      <c r="P336">
        <v>0.1</v>
      </c>
      <c r="Q336">
        <v>0.3</v>
      </c>
      <c r="R336" s="53">
        <v>45117</v>
      </c>
    </row>
    <row r="337" spans="1:18">
      <c r="A337" t="s">
        <v>657</v>
      </c>
      <c r="B337" t="s">
        <v>627</v>
      </c>
      <c r="C337" t="s">
        <v>630</v>
      </c>
      <c r="D337">
        <v>3.1</v>
      </c>
      <c r="E337">
        <v>93.5</v>
      </c>
      <c r="F337">
        <v>0.9</v>
      </c>
      <c r="G337">
        <v>0.1</v>
      </c>
      <c r="H337">
        <v>0.4</v>
      </c>
      <c r="I337">
        <v>0.1</v>
      </c>
      <c r="J337">
        <v>0</v>
      </c>
      <c r="K337">
        <v>0.1</v>
      </c>
      <c r="L337">
        <v>0.1</v>
      </c>
      <c r="M337">
        <v>0.7</v>
      </c>
      <c r="N337">
        <v>0.2</v>
      </c>
      <c r="O337">
        <v>0.3</v>
      </c>
      <c r="P337">
        <v>0.2</v>
      </c>
      <c r="Q337">
        <v>0.3</v>
      </c>
      <c r="R337" s="53">
        <v>45117</v>
      </c>
    </row>
    <row r="338" spans="1:18">
      <c r="A338" t="s">
        <v>458</v>
      </c>
      <c r="B338" t="s">
        <v>627</v>
      </c>
      <c r="C338" t="s">
        <v>630</v>
      </c>
      <c r="D338">
        <v>2.4</v>
      </c>
      <c r="E338">
        <v>94.1</v>
      </c>
      <c r="F338">
        <v>0.9</v>
      </c>
      <c r="G338">
        <v>0.1</v>
      </c>
      <c r="H338">
        <v>0.3</v>
      </c>
      <c r="I338">
        <v>0.1</v>
      </c>
      <c r="J338">
        <v>0</v>
      </c>
      <c r="K338">
        <v>0.1</v>
      </c>
      <c r="L338">
        <v>0.1</v>
      </c>
      <c r="M338">
        <v>0.8</v>
      </c>
      <c r="N338">
        <v>0.2</v>
      </c>
      <c r="O338">
        <v>0.3</v>
      </c>
      <c r="P338">
        <v>0.3</v>
      </c>
      <c r="Q338">
        <v>0.3</v>
      </c>
      <c r="R338" s="53">
        <v>45117</v>
      </c>
    </row>
    <row r="339" spans="1:18">
      <c r="A339" t="s">
        <v>212</v>
      </c>
      <c r="B339" t="s">
        <v>627</v>
      </c>
      <c r="C339" t="s">
        <v>626</v>
      </c>
      <c r="D339">
        <v>2.8</v>
      </c>
      <c r="E339">
        <v>93.9</v>
      </c>
      <c r="F339">
        <v>0.8</v>
      </c>
      <c r="G339">
        <v>0.2</v>
      </c>
      <c r="H339">
        <v>0.4</v>
      </c>
      <c r="I339">
        <v>0.1</v>
      </c>
      <c r="J339">
        <v>0</v>
      </c>
      <c r="K339">
        <v>0.1</v>
      </c>
      <c r="L339">
        <v>0.1</v>
      </c>
      <c r="M339">
        <v>0.7</v>
      </c>
      <c r="N339">
        <v>0.2</v>
      </c>
      <c r="O339">
        <v>0.4</v>
      </c>
      <c r="P339">
        <v>0.1</v>
      </c>
      <c r="Q339">
        <v>0.2</v>
      </c>
      <c r="R339" s="53">
        <v>45117</v>
      </c>
    </row>
    <row r="340" spans="1:18">
      <c r="A340" t="s">
        <v>157</v>
      </c>
      <c r="B340" t="s">
        <v>627</v>
      </c>
      <c r="C340" t="s">
        <v>626</v>
      </c>
      <c r="D340">
        <v>1.8</v>
      </c>
      <c r="E340">
        <v>94.9</v>
      </c>
      <c r="F340">
        <v>0.8</v>
      </c>
      <c r="G340">
        <v>0.1</v>
      </c>
      <c r="H340">
        <v>0.2</v>
      </c>
      <c r="I340">
        <v>0</v>
      </c>
      <c r="J340">
        <v>0</v>
      </c>
      <c r="K340">
        <v>0.1</v>
      </c>
      <c r="L340">
        <v>0.1</v>
      </c>
      <c r="M340">
        <v>0.6</v>
      </c>
      <c r="N340">
        <v>0.1</v>
      </c>
      <c r="O340">
        <v>0.5</v>
      </c>
      <c r="P340">
        <v>0.1</v>
      </c>
      <c r="Q340">
        <v>0.2</v>
      </c>
      <c r="R340" s="53">
        <v>45117</v>
      </c>
    </row>
    <row r="341" spans="1:18">
      <c r="A341" t="s">
        <v>182</v>
      </c>
      <c r="B341" t="s">
        <v>627</v>
      </c>
      <c r="C341" t="s">
        <v>629</v>
      </c>
      <c r="D341">
        <v>3.1</v>
      </c>
      <c r="E341">
        <v>93.8</v>
      </c>
      <c r="F341">
        <v>0.8</v>
      </c>
      <c r="G341">
        <v>0.2</v>
      </c>
      <c r="H341">
        <v>0.6</v>
      </c>
      <c r="I341">
        <v>0.3</v>
      </c>
      <c r="J341">
        <v>0.1</v>
      </c>
      <c r="K341">
        <v>0.1</v>
      </c>
      <c r="L341">
        <v>0.1</v>
      </c>
      <c r="M341">
        <v>0.6</v>
      </c>
      <c r="N341">
        <v>0.2</v>
      </c>
      <c r="O341">
        <v>0.3</v>
      </c>
      <c r="P341">
        <v>0.2</v>
      </c>
      <c r="Q341">
        <v>0.5</v>
      </c>
      <c r="R341" s="53">
        <v>45117</v>
      </c>
    </row>
    <row r="342" spans="1:18">
      <c r="A342" t="s">
        <v>62</v>
      </c>
      <c r="B342" t="s">
        <v>627</v>
      </c>
      <c r="C342" t="s">
        <v>629</v>
      </c>
      <c r="D342">
        <v>2.2999999999999998</v>
      </c>
      <c r="E342">
        <v>94.1</v>
      </c>
      <c r="F342">
        <v>0.8</v>
      </c>
      <c r="G342">
        <v>0.1</v>
      </c>
      <c r="H342">
        <v>0.2</v>
      </c>
      <c r="I342">
        <v>0.1</v>
      </c>
      <c r="J342">
        <v>0</v>
      </c>
      <c r="K342">
        <v>0</v>
      </c>
      <c r="L342">
        <v>0.1</v>
      </c>
      <c r="M342">
        <v>0.6</v>
      </c>
      <c r="N342">
        <v>0.2</v>
      </c>
      <c r="O342">
        <v>0.3</v>
      </c>
      <c r="P342">
        <v>0.2</v>
      </c>
      <c r="Q342">
        <v>0.2</v>
      </c>
      <c r="R342" s="53">
        <v>45117</v>
      </c>
    </row>
    <row r="343" spans="1:18">
      <c r="A343" t="s">
        <v>131</v>
      </c>
      <c r="B343" t="s">
        <v>627</v>
      </c>
      <c r="C343" t="s">
        <v>626</v>
      </c>
      <c r="D343">
        <v>2</v>
      </c>
      <c r="E343">
        <v>96</v>
      </c>
      <c r="F343">
        <v>0.8</v>
      </c>
      <c r="G343">
        <v>0.1</v>
      </c>
      <c r="H343">
        <v>0.3</v>
      </c>
      <c r="I343">
        <v>0.1</v>
      </c>
      <c r="J343">
        <v>0</v>
      </c>
      <c r="K343">
        <v>0.1</v>
      </c>
      <c r="L343">
        <v>0.1</v>
      </c>
      <c r="M343">
        <v>0.6</v>
      </c>
      <c r="N343">
        <v>0.3</v>
      </c>
      <c r="O343">
        <v>0.2</v>
      </c>
      <c r="P343">
        <v>0.2</v>
      </c>
      <c r="Q343">
        <v>0.2</v>
      </c>
      <c r="R343" s="53">
        <v>45117</v>
      </c>
    </row>
    <row r="344" spans="1:18">
      <c r="A344" t="s">
        <v>427</v>
      </c>
      <c r="B344" t="s">
        <v>627</v>
      </c>
      <c r="C344" t="s">
        <v>626</v>
      </c>
      <c r="D344">
        <v>2.8</v>
      </c>
      <c r="E344">
        <v>94.6</v>
      </c>
      <c r="F344">
        <v>0.8</v>
      </c>
      <c r="G344">
        <v>0.3</v>
      </c>
      <c r="H344">
        <v>0.2</v>
      </c>
      <c r="I344">
        <v>0.1</v>
      </c>
      <c r="J344">
        <v>0</v>
      </c>
      <c r="K344">
        <v>0.1</v>
      </c>
      <c r="L344">
        <v>0.1</v>
      </c>
      <c r="M344">
        <v>0.6</v>
      </c>
      <c r="N344">
        <v>0.1</v>
      </c>
      <c r="O344">
        <v>0.4</v>
      </c>
      <c r="P344">
        <v>0.1</v>
      </c>
      <c r="Q344">
        <v>0.2</v>
      </c>
      <c r="R344" s="53">
        <v>45117</v>
      </c>
    </row>
    <row r="345" spans="1:18">
      <c r="A345" t="s">
        <v>658</v>
      </c>
      <c r="B345" t="s">
        <v>627</v>
      </c>
      <c r="C345" t="s">
        <v>630</v>
      </c>
      <c r="D345">
        <v>2.2000000000000002</v>
      </c>
      <c r="E345">
        <v>93.4</v>
      </c>
      <c r="F345">
        <v>0.8</v>
      </c>
      <c r="G345">
        <v>0.1</v>
      </c>
      <c r="H345">
        <v>0.3</v>
      </c>
      <c r="I345">
        <v>0.1</v>
      </c>
      <c r="J345">
        <v>0.1</v>
      </c>
      <c r="K345">
        <v>0.1</v>
      </c>
      <c r="L345">
        <v>0.1</v>
      </c>
      <c r="M345">
        <v>0.7</v>
      </c>
      <c r="N345">
        <v>0.2</v>
      </c>
      <c r="O345">
        <v>0.4</v>
      </c>
      <c r="P345">
        <v>0.2</v>
      </c>
      <c r="Q345">
        <v>0.2</v>
      </c>
      <c r="R345" s="53">
        <v>45117</v>
      </c>
    </row>
    <row r="346" spans="1:18">
      <c r="A346" t="s">
        <v>396</v>
      </c>
      <c r="B346" t="s">
        <v>627</v>
      </c>
      <c r="C346" t="s">
        <v>629</v>
      </c>
      <c r="D346">
        <v>1.9</v>
      </c>
      <c r="E346">
        <v>94.3</v>
      </c>
      <c r="F346">
        <v>0.8</v>
      </c>
      <c r="G346">
        <v>0.2</v>
      </c>
      <c r="H346">
        <v>0.1</v>
      </c>
      <c r="I346">
        <v>0</v>
      </c>
      <c r="J346">
        <v>0</v>
      </c>
      <c r="K346">
        <v>0.1</v>
      </c>
      <c r="L346">
        <v>0.1</v>
      </c>
      <c r="M346">
        <v>0.7</v>
      </c>
      <c r="N346">
        <v>0.1</v>
      </c>
      <c r="O346">
        <v>0.2</v>
      </c>
      <c r="P346">
        <v>0.2</v>
      </c>
      <c r="Q346">
        <v>0.2</v>
      </c>
      <c r="R346" s="53">
        <v>45117</v>
      </c>
    </row>
    <row r="347" spans="1:18">
      <c r="A347" t="s">
        <v>659</v>
      </c>
      <c r="B347" t="s">
        <v>627</v>
      </c>
      <c r="C347" t="s">
        <v>630</v>
      </c>
      <c r="D347">
        <v>2.2000000000000002</v>
      </c>
      <c r="E347">
        <v>94.7</v>
      </c>
      <c r="F347">
        <v>0.8</v>
      </c>
      <c r="G347">
        <v>0.1</v>
      </c>
      <c r="H347">
        <v>0.3</v>
      </c>
      <c r="I347">
        <v>0.1</v>
      </c>
      <c r="J347">
        <v>0</v>
      </c>
      <c r="K347">
        <v>0.1</v>
      </c>
      <c r="L347">
        <v>0.1</v>
      </c>
      <c r="M347">
        <v>0.8</v>
      </c>
      <c r="N347">
        <v>0.1</v>
      </c>
      <c r="O347">
        <v>0.5</v>
      </c>
      <c r="P347">
        <v>0.1</v>
      </c>
      <c r="Q347">
        <v>0.2</v>
      </c>
      <c r="R347" s="53">
        <v>45117</v>
      </c>
    </row>
    <row r="348" spans="1:18">
      <c r="A348" t="s">
        <v>200</v>
      </c>
      <c r="B348" t="s">
        <v>627</v>
      </c>
      <c r="C348" t="s">
        <v>626</v>
      </c>
      <c r="D348">
        <v>2</v>
      </c>
      <c r="E348">
        <v>92.9</v>
      </c>
      <c r="F348">
        <v>0.7</v>
      </c>
      <c r="G348">
        <v>0.1</v>
      </c>
      <c r="H348">
        <v>0.4</v>
      </c>
      <c r="I348">
        <v>0.3</v>
      </c>
      <c r="J348">
        <v>0.1</v>
      </c>
      <c r="K348">
        <v>0.1</v>
      </c>
      <c r="L348">
        <v>0.1</v>
      </c>
      <c r="M348">
        <v>0.5</v>
      </c>
      <c r="N348">
        <v>0.1</v>
      </c>
      <c r="O348">
        <v>0</v>
      </c>
      <c r="P348">
        <v>0.4</v>
      </c>
      <c r="Q348">
        <v>0.3</v>
      </c>
      <c r="R348" s="53">
        <v>45117</v>
      </c>
    </row>
    <row r="349" spans="1:18">
      <c r="A349" t="s">
        <v>660</v>
      </c>
      <c r="B349" t="s">
        <v>627</v>
      </c>
      <c r="C349" t="s">
        <v>626</v>
      </c>
      <c r="D349">
        <v>2</v>
      </c>
      <c r="E349">
        <v>94.2</v>
      </c>
      <c r="F349">
        <v>0.7</v>
      </c>
      <c r="G349">
        <v>0.1</v>
      </c>
      <c r="H349">
        <v>0.2</v>
      </c>
      <c r="I349">
        <v>0.1</v>
      </c>
      <c r="J349">
        <v>0</v>
      </c>
      <c r="K349">
        <v>0.1</v>
      </c>
      <c r="L349">
        <v>0.1</v>
      </c>
      <c r="M349">
        <v>0.6</v>
      </c>
      <c r="N349">
        <v>0.1</v>
      </c>
      <c r="O349">
        <v>0.2</v>
      </c>
      <c r="P349">
        <v>0.1</v>
      </c>
      <c r="Q349">
        <v>0.2</v>
      </c>
      <c r="R349" s="53">
        <v>45117</v>
      </c>
    </row>
    <row r="350" spans="1:18">
      <c r="A350" t="s">
        <v>297</v>
      </c>
      <c r="B350" t="s">
        <v>627</v>
      </c>
      <c r="C350" t="s">
        <v>629</v>
      </c>
      <c r="D350">
        <v>1.9</v>
      </c>
      <c r="E350">
        <v>93.7</v>
      </c>
      <c r="F350">
        <v>0.7</v>
      </c>
      <c r="G350">
        <v>0.1</v>
      </c>
      <c r="H350">
        <v>0.3</v>
      </c>
      <c r="I350">
        <v>0.2</v>
      </c>
      <c r="J350">
        <v>0.1</v>
      </c>
      <c r="K350">
        <v>0.1</v>
      </c>
      <c r="L350">
        <v>0.1</v>
      </c>
      <c r="M350">
        <v>0.5</v>
      </c>
      <c r="N350">
        <v>0.2</v>
      </c>
      <c r="O350">
        <v>0.1</v>
      </c>
      <c r="P350">
        <v>0.3</v>
      </c>
      <c r="Q350">
        <v>0.3</v>
      </c>
      <c r="R350" s="53">
        <v>45117</v>
      </c>
    </row>
    <row r="351" spans="1:18">
      <c r="A351" t="s">
        <v>661</v>
      </c>
      <c r="B351" t="s">
        <v>627</v>
      </c>
      <c r="C351" t="s">
        <v>626</v>
      </c>
      <c r="D351">
        <v>2.5</v>
      </c>
      <c r="E351">
        <v>93.1</v>
      </c>
      <c r="F351">
        <v>0.7</v>
      </c>
      <c r="G351">
        <v>0.4</v>
      </c>
      <c r="H351">
        <v>0.3</v>
      </c>
      <c r="I351">
        <v>0.1</v>
      </c>
      <c r="J351">
        <v>0</v>
      </c>
      <c r="K351">
        <v>0.1</v>
      </c>
      <c r="L351">
        <v>0.2</v>
      </c>
      <c r="M351">
        <v>0.7</v>
      </c>
      <c r="N351">
        <v>0.2</v>
      </c>
      <c r="O351">
        <v>0.3</v>
      </c>
      <c r="P351">
        <v>0.1</v>
      </c>
      <c r="Q351">
        <v>0.3</v>
      </c>
      <c r="R351" s="53">
        <v>45117</v>
      </c>
    </row>
    <row r="352" spans="1:18">
      <c r="A352" t="s">
        <v>113</v>
      </c>
      <c r="B352" t="s">
        <v>627</v>
      </c>
      <c r="C352" t="s">
        <v>626</v>
      </c>
      <c r="D352">
        <v>2.1</v>
      </c>
      <c r="E352">
        <v>94.1</v>
      </c>
      <c r="F352">
        <v>0.7</v>
      </c>
      <c r="G352">
        <v>0.1</v>
      </c>
      <c r="H352">
        <v>0.3</v>
      </c>
      <c r="I352">
        <v>0.1</v>
      </c>
      <c r="J352">
        <v>0</v>
      </c>
      <c r="K352">
        <v>0.1</v>
      </c>
      <c r="L352">
        <v>0.1</v>
      </c>
      <c r="M352">
        <v>0.6</v>
      </c>
      <c r="N352">
        <v>0.1</v>
      </c>
      <c r="O352">
        <v>0.2</v>
      </c>
      <c r="P352">
        <v>0.2</v>
      </c>
      <c r="Q352">
        <v>0.2</v>
      </c>
      <c r="R352" s="53">
        <v>45117</v>
      </c>
    </row>
    <row r="353" spans="1:18">
      <c r="A353" t="s">
        <v>662</v>
      </c>
      <c r="B353" t="s">
        <v>627</v>
      </c>
      <c r="C353" t="s">
        <v>626</v>
      </c>
      <c r="D353">
        <v>2.2999999999999998</v>
      </c>
      <c r="E353">
        <v>93.8</v>
      </c>
      <c r="F353">
        <v>0.7</v>
      </c>
      <c r="G353">
        <v>0.3</v>
      </c>
      <c r="H353">
        <v>0.2</v>
      </c>
      <c r="I353">
        <v>0.1</v>
      </c>
      <c r="J353">
        <v>0</v>
      </c>
      <c r="K353">
        <v>0.1</v>
      </c>
      <c r="L353">
        <v>0.1</v>
      </c>
      <c r="M353">
        <v>0.6</v>
      </c>
      <c r="N353">
        <v>0.1</v>
      </c>
      <c r="O353">
        <v>0.3</v>
      </c>
      <c r="P353">
        <v>0.1</v>
      </c>
      <c r="Q353">
        <v>0.2</v>
      </c>
      <c r="R353" s="53">
        <v>45117</v>
      </c>
    </row>
    <row r="354" spans="1:18">
      <c r="A354" t="s">
        <v>23</v>
      </c>
      <c r="B354" t="s">
        <v>627</v>
      </c>
      <c r="C354" t="s">
        <v>629</v>
      </c>
      <c r="D354">
        <v>2.1</v>
      </c>
      <c r="E354">
        <v>94.6</v>
      </c>
      <c r="F354">
        <v>0.7</v>
      </c>
      <c r="G354">
        <v>0.1</v>
      </c>
      <c r="H354">
        <v>0.4</v>
      </c>
      <c r="I354">
        <v>0.1</v>
      </c>
      <c r="J354">
        <v>0.1</v>
      </c>
      <c r="K354">
        <v>0.1</v>
      </c>
      <c r="L354">
        <v>0.1</v>
      </c>
      <c r="M354">
        <v>0.6</v>
      </c>
      <c r="N354">
        <v>0.1</v>
      </c>
      <c r="O354">
        <v>0.3</v>
      </c>
      <c r="P354">
        <v>0.1</v>
      </c>
      <c r="Q354">
        <v>0.3</v>
      </c>
      <c r="R354" s="53">
        <v>45117</v>
      </c>
    </row>
    <row r="355" spans="1:18">
      <c r="A355" t="s">
        <v>460</v>
      </c>
      <c r="B355" t="s">
        <v>627</v>
      </c>
      <c r="C355" t="s">
        <v>626</v>
      </c>
      <c r="D355">
        <v>1.7</v>
      </c>
      <c r="E355">
        <v>93.8</v>
      </c>
      <c r="F355">
        <v>0.7</v>
      </c>
      <c r="G355">
        <v>0.1</v>
      </c>
      <c r="H355">
        <v>0.4</v>
      </c>
      <c r="I355">
        <v>0.2</v>
      </c>
      <c r="J355">
        <v>0.1</v>
      </c>
      <c r="K355">
        <v>0</v>
      </c>
      <c r="L355">
        <v>0.1</v>
      </c>
      <c r="M355">
        <v>0.5</v>
      </c>
      <c r="N355">
        <v>0.2</v>
      </c>
      <c r="O355">
        <v>0.1</v>
      </c>
      <c r="P355">
        <v>0.3</v>
      </c>
      <c r="Q355">
        <v>0.3</v>
      </c>
      <c r="R355" s="53">
        <v>45117</v>
      </c>
    </row>
    <row r="356" spans="1:18">
      <c r="A356" t="s">
        <v>183</v>
      </c>
      <c r="B356" t="s">
        <v>628</v>
      </c>
      <c r="C356" t="s">
        <v>626</v>
      </c>
      <c r="D356">
        <v>2.8</v>
      </c>
      <c r="E356">
        <v>92.5</v>
      </c>
      <c r="F356">
        <v>0.7</v>
      </c>
      <c r="G356">
        <v>0.1</v>
      </c>
      <c r="H356">
        <v>0.4</v>
      </c>
      <c r="I356">
        <v>0.1</v>
      </c>
      <c r="J356">
        <v>0</v>
      </c>
      <c r="K356">
        <v>0.1</v>
      </c>
      <c r="L356">
        <v>0.1</v>
      </c>
      <c r="M356">
        <v>1</v>
      </c>
      <c r="N356">
        <v>0.3</v>
      </c>
      <c r="O356">
        <v>0.4</v>
      </c>
      <c r="P356">
        <v>0.1</v>
      </c>
      <c r="Q356">
        <v>0.5</v>
      </c>
      <c r="R356" s="53">
        <v>45117</v>
      </c>
    </row>
    <row r="357" spans="1:18">
      <c r="A357" t="s">
        <v>286</v>
      </c>
      <c r="B357" t="s">
        <v>627</v>
      </c>
      <c r="C357" t="s">
        <v>626</v>
      </c>
      <c r="D357">
        <v>1.4</v>
      </c>
      <c r="E357">
        <v>94.4</v>
      </c>
      <c r="F357">
        <v>0.6</v>
      </c>
      <c r="G357">
        <v>0.1</v>
      </c>
      <c r="H357">
        <v>0.3</v>
      </c>
      <c r="I357">
        <v>0.1</v>
      </c>
      <c r="J357">
        <v>0</v>
      </c>
      <c r="K357">
        <v>0</v>
      </c>
      <c r="L357">
        <v>0.1</v>
      </c>
      <c r="M357">
        <v>0.4</v>
      </c>
      <c r="N357">
        <v>0.1</v>
      </c>
      <c r="O357">
        <v>0.1</v>
      </c>
      <c r="P357">
        <v>0.2</v>
      </c>
      <c r="Q357">
        <v>0.2</v>
      </c>
      <c r="R357" s="53">
        <v>45117</v>
      </c>
    </row>
    <row r="358" spans="1:18">
      <c r="A358" t="s">
        <v>213</v>
      </c>
      <c r="B358" t="s">
        <v>627</v>
      </c>
      <c r="C358" t="s">
        <v>626</v>
      </c>
      <c r="D358">
        <v>1.4</v>
      </c>
      <c r="E358">
        <v>94</v>
      </c>
      <c r="F358">
        <v>0.6</v>
      </c>
      <c r="G358">
        <v>0.2</v>
      </c>
      <c r="H358">
        <v>0.1</v>
      </c>
      <c r="I358">
        <v>0</v>
      </c>
      <c r="J358">
        <v>0</v>
      </c>
      <c r="K358">
        <v>0</v>
      </c>
      <c r="L358">
        <v>0.1</v>
      </c>
      <c r="M358">
        <v>0.5</v>
      </c>
      <c r="N358">
        <v>0.1</v>
      </c>
      <c r="O358">
        <v>0.3</v>
      </c>
      <c r="P358">
        <v>0.1</v>
      </c>
      <c r="Q358">
        <v>0.1</v>
      </c>
      <c r="R358" s="53">
        <v>45117</v>
      </c>
    </row>
    <row r="359" spans="1:18">
      <c r="A359" t="s">
        <v>663</v>
      </c>
      <c r="B359" t="s">
        <v>627</v>
      </c>
      <c r="C359" t="s">
        <v>626</v>
      </c>
      <c r="D359">
        <v>1.8</v>
      </c>
      <c r="E359">
        <v>94</v>
      </c>
      <c r="F359">
        <v>0.6</v>
      </c>
      <c r="G359">
        <v>0.3</v>
      </c>
      <c r="H359">
        <v>0.2</v>
      </c>
      <c r="I359">
        <v>0</v>
      </c>
      <c r="J359">
        <v>0</v>
      </c>
      <c r="K359">
        <v>0.1</v>
      </c>
      <c r="L359">
        <v>0.1</v>
      </c>
      <c r="M359">
        <v>0.5</v>
      </c>
      <c r="N359">
        <v>0.2</v>
      </c>
      <c r="O359">
        <v>0.1</v>
      </c>
      <c r="P359">
        <v>0.2</v>
      </c>
      <c r="Q359">
        <v>0.2</v>
      </c>
      <c r="R359" s="53">
        <v>45117</v>
      </c>
    </row>
    <row r="360" spans="1:18">
      <c r="A360" t="s">
        <v>88</v>
      </c>
      <c r="B360" t="s">
        <v>627</v>
      </c>
      <c r="C360" t="s">
        <v>629</v>
      </c>
      <c r="D360">
        <v>2.1</v>
      </c>
      <c r="E360">
        <v>94.5</v>
      </c>
      <c r="F360">
        <v>0.6</v>
      </c>
      <c r="G360">
        <v>0.1</v>
      </c>
      <c r="H360">
        <v>0.3</v>
      </c>
      <c r="I360">
        <v>0.1</v>
      </c>
      <c r="J360">
        <v>0.1</v>
      </c>
      <c r="K360">
        <v>0.1</v>
      </c>
      <c r="L360">
        <v>0.1</v>
      </c>
      <c r="M360">
        <v>0.4</v>
      </c>
      <c r="N360">
        <v>0.1</v>
      </c>
      <c r="O360">
        <v>0.1</v>
      </c>
      <c r="P360">
        <v>0.2</v>
      </c>
      <c r="Q360">
        <v>0.3</v>
      </c>
      <c r="R360" s="53">
        <v>45117</v>
      </c>
    </row>
    <row r="361" spans="1:18">
      <c r="A361" t="s">
        <v>664</v>
      </c>
      <c r="B361" t="s">
        <v>627</v>
      </c>
      <c r="C361" t="s">
        <v>626</v>
      </c>
      <c r="D361">
        <v>2.1</v>
      </c>
      <c r="E361">
        <v>94.4</v>
      </c>
      <c r="F361">
        <v>0.6</v>
      </c>
      <c r="G361">
        <v>0.1</v>
      </c>
      <c r="H361">
        <v>0.3</v>
      </c>
      <c r="I361">
        <v>0.1</v>
      </c>
      <c r="J361">
        <v>0.1</v>
      </c>
      <c r="K361">
        <v>0.1</v>
      </c>
      <c r="L361">
        <v>0.1</v>
      </c>
      <c r="M361">
        <v>0.6</v>
      </c>
      <c r="N361">
        <v>0.2</v>
      </c>
      <c r="O361">
        <v>0.2</v>
      </c>
      <c r="P361">
        <v>0.2</v>
      </c>
      <c r="Q361">
        <v>0.3</v>
      </c>
      <c r="R361" s="53">
        <v>45117</v>
      </c>
    </row>
    <row r="362" spans="1:18">
      <c r="A362" t="s">
        <v>174</v>
      </c>
      <c r="B362" t="s">
        <v>627</v>
      </c>
      <c r="C362" t="s">
        <v>626</v>
      </c>
      <c r="D362">
        <v>1.9</v>
      </c>
      <c r="E362">
        <v>94.7</v>
      </c>
      <c r="F362">
        <v>0.6</v>
      </c>
      <c r="G362">
        <v>0.1</v>
      </c>
      <c r="H362">
        <v>0.3</v>
      </c>
      <c r="I362">
        <v>0.2</v>
      </c>
      <c r="J362">
        <v>0.1</v>
      </c>
      <c r="K362">
        <v>0</v>
      </c>
      <c r="L362">
        <v>0.1</v>
      </c>
      <c r="M362">
        <v>0.4</v>
      </c>
      <c r="N362">
        <v>0.2</v>
      </c>
      <c r="O362">
        <v>0.1</v>
      </c>
      <c r="P362">
        <v>0.2</v>
      </c>
      <c r="Q362">
        <v>0.4</v>
      </c>
      <c r="R362" s="53">
        <v>45117</v>
      </c>
    </row>
    <row r="363" spans="1:18">
      <c r="A363" t="s">
        <v>665</v>
      </c>
      <c r="B363" t="s">
        <v>627</v>
      </c>
      <c r="C363" t="s">
        <v>626</v>
      </c>
      <c r="D363">
        <v>2</v>
      </c>
      <c r="E363">
        <v>94.1</v>
      </c>
      <c r="F363">
        <v>0.6</v>
      </c>
      <c r="G363">
        <v>0.1</v>
      </c>
      <c r="H363">
        <v>0.4</v>
      </c>
      <c r="I363">
        <v>0.1</v>
      </c>
      <c r="J363">
        <v>0</v>
      </c>
      <c r="K363">
        <v>0</v>
      </c>
      <c r="L363">
        <v>0.1</v>
      </c>
      <c r="M363">
        <v>0.5</v>
      </c>
      <c r="N363">
        <v>0.1</v>
      </c>
      <c r="O363">
        <v>0.3</v>
      </c>
      <c r="P363">
        <v>0.1</v>
      </c>
      <c r="Q363">
        <v>0.3</v>
      </c>
      <c r="R363" s="53">
        <v>45117</v>
      </c>
    </row>
    <row r="364" spans="1:18">
      <c r="A364" t="s">
        <v>666</v>
      </c>
      <c r="B364" t="s">
        <v>627</v>
      </c>
      <c r="C364" t="s">
        <v>630</v>
      </c>
      <c r="D364">
        <v>1.8</v>
      </c>
      <c r="E364">
        <v>94.6</v>
      </c>
      <c r="F364">
        <v>0.6</v>
      </c>
      <c r="G364">
        <v>0.2</v>
      </c>
      <c r="H364">
        <v>0.2</v>
      </c>
      <c r="I364">
        <v>0.1</v>
      </c>
      <c r="J364">
        <v>0</v>
      </c>
      <c r="K364">
        <v>0</v>
      </c>
      <c r="L364">
        <v>0.1</v>
      </c>
      <c r="M364">
        <v>0.5</v>
      </c>
      <c r="N364">
        <v>0.1</v>
      </c>
      <c r="O364">
        <v>0.2</v>
      </c>
      <c r="P364">
        <v>0.2</v>
      </c>
      <c r="Q364">
        <v>0.2</v>
      </c>
      <c r="R364" s="53">
        <v>45117</v>
      </c>
    </row>
    <row r="365" spans="1:18">
      <c r="A365" t="s">
        <v>140</v>
      </c>
      <c r="B365" t="s">
        <v>627</v>
      </c>
      <c r="C365" t="s">
        <v>630</v>
      </c>
      <c r="D365">
        <v>1.8</v>
      </c>
      <c r="E365">
        <v>93.3</v>
      </c>
      <c r="F365">
        <v>0.6</v>
      </c>
      <c r="G365">
        <v>0.2</v>
      </c>
      <c r="H365">
        <v>0.1</v>
      </c>
      <c r="I365">
        <v>0</v>
      </c>
      <c r="J365">
        <v>0</v>
      </c>
      <c r="K365">
        <v>0.1</v>
      </c>
      <c r="L365">
        <v>0.1</v>
      </c>
      <c r="M365">
        <v>0.6</v>
      </c>
      <c r="N365">
        <v>0.1</v>
      </c>
      <c r="O365">
        <v>0.4</v>
      </c>
      <c r="P365">
        <v>0.1</v>
      </c>
      <c r="Q365">
        <v>0.2</v>
      </c>
      <c r="R365" s="53">
        <v>45117</v>
      </c>
    </row>
    <row r="366" spans="1:18">
      <c r="A366" t="s">
        <v>92</v>
      </c>
      <c r="B366" t="s">
        <v>627</v>
      </c>
      <c r="C366" t="s">
        <v>626</v>
      </c>
      <c r="D366">
        <v>2.2999999999999998</v>
      </c>
      <c r="E366">
        <v>95.4</v>
      </c>
      <c r="F366">
        <v>0.6</v>
      </c>
      <c r="G366">
        <v>0.1</v>
      </c>
      <c r="H366">
        <v>0.2</v>
      </c>
      <c r="I366">
        <v>0</v>
      </c>
      <c r="J366">
        <v>0</v>
      </c>
      <c r="K366">
        <v>0.1</v>
      </c>
      <c r="L366">
        <v>0.1</v>
      </c>
      <c r="M366">
        <v>0.6</v>
      </c>
      <c r="N366">
        <v>0.1</v>
      </c>
      <c r="O366">
        <v>0.4</v>
      </c>
      <c r="P366">
        <v>0.1</v>
      </c>
      <c r="Q366">
        <v>0.2</v>
      </c>
      <c r="R366" s="53">
        <v>45117</v>
      </c>
    </row>
    <row r="367" spans="1:18">
      <c r="A367" t="s">
        <v>189</v>
      </c>
      <c r="B367" t="s">
        <v>627</v>
      </c>
      <c r="C367" t="s">
        <v>626</v>
      </c>
      <c r="D367">
        <v>1.7</v>
      </c>
      <c r="E367">
        <v>93.8</v>
      </c>
      <c r="F367">
        <v>0.5</v>
      </c>
      <c r="G367">
        <v>0.1</v>
      </c>
      <c r="H367">
        <v>0.3</v>
      </c>
      <c r="I367">
        <v>0.1</v>
      </c>
      <c r="J367">
        <v>0.1</v>
      </c>
      <c r="K367">
        <v>0.1</v>
      </c>
      <c r="L367">
        <v>0.1</v>
      </c>
      <c r="M367">
        <v>0.4</v>
      </c>
      <c r="N367">
        <v>0.1</v>
      </c>
      <c r="O367">
        <v>0.3</v>
      </c>
      <c r="P367">
        <v>0.1</v>
      </c>
      <c r="Q367">
        <v>0.2</v>
      </c>
      <c r="R367" s="53">
        <v>45117</v>
      </c>
    </row>
    <row r="368" spans="1:18">
      <c r="A368" t="s">
        <v>371</v>
      </c>
      <c r="B368" t="s">
        <v>627</v>
      </c>
      <c r="C368" t="s">
        <v>626</v>
      </c>
      <c r="D368">
        <v>1.8</v>
      </c>
      <c r="E368">
        <v>94.3</v>
      </c>
      <c r="F368">
        <v>0.5</v>
      </c>
      <c r="G368">
        <v>0.1</v>
      </c>
      <c r="H368">
        <v>0.2</v>
      </c>
      <c r="I368">
        <v>0.1</v>
      </c>
      <c r="J368">
        <v>0</v>
      </c>
      <c r="K368">
        <v>0.1</v>
      </c>
      <c r="L368">
        <v>0.1</v>
      </c>
      <c r="M368">
        <v>0.4</v>
      </c>
      <c r="N368">
        <v>0.1</v>
      </c>
      <c r="O368">
        <v>0.1</v>
      </c>
      <c r="P368">
        <v>0.2</v>
      </c>
      <c r="Q368">
        <v>0.2</v>
      </c>
      <c r="R368" s="53">
        <v>45117</v>
      </c>
    </row>
    <row r="369" spans="1:18">
      <c r="A369" t="s">
        <v>430</v>
      </c>
      <c r="B369" t="s">
        <v>627</v>
      </c>
      <c r="C369" t="s">
        <v>626</v>
      </c>
      <c r="D369">
        <v>1.5</v>
      </c>
      <c r="E369">
        <v>94.3</v>
      </c>
      <c r="F369">
        <v>0.5</v>
      </c>
      <c r="G369">
        <v>0.1</v>
      </c>
      <c r="H369">
        <v>0.1</v>
      </c>
      <c r="I369">
        <v>0</v>
      </c>
      <c r="J369">
        <v>0</v>
      </c>
      <c r="K369">
        <v>0</v>
      </c>
      <c r="L369">
        <v>0.1</v>
      </c>
      <c r="M369">
        <v>0.4</v>
      </c>
      <c r="N369">
        <v>0.1</v>
      </c>
      <c r="O369">
        <v>0.4</v>
      </c>
      <c r="P369">
        <v>0</v>
      </c>
      <c r="Q369">
        <v>0.2</v>
      </c>
      <c r="R369" s="53">
        <v>45117</v>
      </c>
    </row>
    <row r="370" spans="1:18">
      <c r="A370" t="s">
        <v>667</v>
      </c>
      <c r="B370" t="s">
        <v>628</v>
      </c>
      <c r="C370" t="s">
        <v>626</v>
      </c>
      <c r="D370">
        <v>1.2</v>
      </c>
      <c r="E370">
        <v>93.5</v>
      </c>
      <c r="F370">
        <v>0.5</v>
      </c>
      <c r="G370">
        <v>0</v>
      </c>
      <c r="H370">
        <v>0.2</v>
      </c>
      <c r="I370">
        <v>0.1</v>
      </c>
      <c r="J370">
        <v>0</v>
      </c>
      <c r="K370">
        <v>0</v>
      </c>
      <c r="L370">
        <v>0.1</v>
      </c>
      <c r="M370">
        <v>0.4</v>
      </c>
      <c r="N370">
        <v>0.1</v>
      </c>
      <c r="O370">
        <v>0.1</v>
      </c>
      <c r="P370">
        <v>0.1</v>
      </c>
      <c r="Q370">
        <v>0.2</v>
      </c>
      <c r="R370" s="53">
        <v>45117</v>
      </c>
    </row>
    <row r="371" spans="1:18">
      <c r="A371" t="s">
        <v>337</v>
      </c>
      <c r="B371" t="s">
        <v>627</v>
      </c>
      <c r="C371" t="s">
        <v>626</v>
      </c>
      <c r="D371">
        <v>1.8</v>
      </c>
      <c r="E371">
        <v>94.4</v>
      </c>
      <c r="F371">
        <v>0.5</v>
      </c>
      <c r="G371">
        <v>0.1</v>
      </c>
      <c r="H371">
        <v>0.3</v>
      </c>
      <c r="I371">
        <v>0.2</v>
      </c>
      <c r="J371">
        <v>0.2</v>
      </c>
      <c r="K371">
        <v>0</v>
      </c>
      <c r="L371">
        <v>0.1</v>
      </c>
      <c r="M371">
        <v>0.4</v>
      </c>
      <c r="N371">
        <v>0.2</v>
      </c>
      <c r="O371">
        <v>0</v>
      </c>
      <c r="P371">
        <v>0.2</v>
      </c>
      <c r="Q371">
        <v>0.3</v>
      </c>
      <c r="R371" s="53">
        <v>45117</v>
      </c>
    </row>
    <row r="372" spans="1:18">
      <c r="A372" t="s">
        <v>668</v>
      </c>
      <c r="B372" t="s">
        <v>627</v>
      </c>
      <c r="C372" t="s">
        <v>626</v>
      </c>
      <c r="D372">
        <v>1.4</v>
      </c>
      <c r="E372">
        <v>93.8</v>
      </c>
      <c r="F372">
        <v>0.5</v>
      </c>
      <c r="G372">
        <v>0.1</v>
      </c>
      <c r="H372">
        <v>0.2</v>
      </c>
      <c r="I372">
        <v>0</v>
      </c>
      <c r="J372">
        <v>0</v>
      </c>
      <c r="K372">
        <v>0</v>
      </c>
      <c r="L372">
        <v>0.1</v>
      </c>
      <c r="M372">
        <v>0.4</v>
      </c>
      <c r="N372">
        <v>0.1</v>
      </c>
      <c r="O372">
        <v>0.3</v>
      </c>
      <c r="P372">
        <v>0</v>
      </c>
      <c r="Q372">
        <v>0.1</v>
      </c>
      <c r="R372" s="53">
        <v>45117</v>
      </c>
    </row>
    <row r="373" spans="1:18">
      <c r="A373" t="s">
        <v>154</v>
      </c>
      <c r="B373" t="s">
        <v>627</v>
      </c>
      <c r="C373" t="s">
        <v>626</v>
      </c>
      <c r="D373">
        <v>1.5</v>
      </c>
      <c r="E373">
        <v>93.5</v>
      </c>
      <c r="F373">
        <v>0.5</v>
      </c>
      <c r="G373">
        <v>0.1</v>
      </c>
      <c r="H373">
        <v>0.2</v>
      </c>
      <c r="I373">
        <v>0.1</v>
      </c>
      <c r="J373">
        <v>0</v>
      </c>
      <c r="K373">
        <v>0.1</v>
      </c>
      <c r="L373">
        <v>0.1</v>
      </c>
      <c r="M373">
        <v>0.4</v>
      </c>
      <c r="N373">
        <v>0.1</v>
      </c>
      <c r="O373">
        <v>0.1</v>
      </c>
      <c r="P373">
        <v>0.1</v>
      </c>
      <c r="Q373">
        <v>0.2</v>
      </c>
      <c r="R373" s="53">
        <v>45117</v>
      </c>
    </row>
    <row r="374" spans="1:18">
      <c r="A374" t="s">
        <v>669</v>
      </c>
      <c r="B374" t="s">
        <v>627</v>
      </c>
      <c r="C374" t="s">
        <v>630</v>
      </c>
      <c r="D374">
        <v>1.8</v>
      </c>
      <c r="E374">
        <v>94.4</v>
      </c>
      <c r="F374">
        <v>0.5</v>
      </c>
      <c r="G374">
        <v>0.1</v>
      </c>
      <c r="H374">
        <v>0.2</v>
      </c>
      <c r="I374">
        <v>0.1</v>
      </c>
      <c r="J374">
        <v>0.1</v>
      </c>
      <c r="K374">
        <v>0</v>
      </c>
      <c r="L374">
        <v>0</v>
      </c>
      <c r="M374">
        <v>0.4</v>
      </c>
      <c r="N374">
        <v>0.1</v>
      </c>
      <c r="O374">
        <v>0.3</v>
      </c>
      <c r="P374">
        <v>0.1</v>
      </c>
      <c r="Q374">
        <v>0.2</v>
      </c>
      <c r="R374" s="53">
        <v>45117</v>
      </c>
    </row>
    <row r="375" spans="1:18">
      <c r="A375" t="s">
        <v>670</v>
      </c>
      <c r="B375" t="s">
        <v>627</v>
      </c>
      <c r="C375" t="s">
        <v>629</v>
      </c>
      <c r="D375">
        <v>1</v>
      </c>
      <c r="E375">
        <v>94.8</v>
      </c>
      <c r="F375">
        <v>0.4</v>
      </c>
      <c r="G375">
        <v>0.1</v>
      </c>
      <c r="H375">
        <v>0.2</v>
      </c>
      <c r="I375">
        <v>0.1</v>
      </c>
      <c r="J375">
        <v>0</v>
      </c>
      <c r="K375">
        <v>0</v>
      </c>
      <c r="L375">
        <v>0</v>
      </c>
      <c r="M375">
        <v>0.2</v>
      </c>
      <c r="N375">
        <v>0.1</v>
      </c>
      <c r="O375">
        <v>0.1</v>
      </c>
      <c r="P375">
        <v>0.1</v>
      </c>
      <c r="Q375">
        <v>0.1</v>
      </c>
      <c r="R375" s="53">
        <v>45117</v>
      </c>
    </row>
    <row r="376" spans="1:18">
      <c r="A376" t="s">
        <v>265</v>
      </c>
      <c r="B376" t="s">
        <v>627</v>
      </c>
      <c r="C376" t="s">
        <v>630</v>
      </c>
      <c r="D376">
        <v>1.7</v>
      </c>
      <c r="E376">
        <v>93.6</v>
      </c>
      <c r="F376">
        <v>0.4</v>
      </c>
      <c r="G376">
        <v>0.1</v>
      </c>
      <c r="H376">
        <v>0.2</v>
      </c>
      <c r="I376">
        <v>0.2</v>
      </c>
      <c r="J376">
        <v>0.1</v>
      </c>
      <c r="K376">
        <v>0</v>
      </c>
      <c r="L376">
        <v>0.1</v>
      </c>
      <c r="M376">
        <v>0.3</v>
      </c>
      <c r="N376">
        <v>0.1</v>
      </c>
      <c r="O376">
        <v>0.1</v>
      </c>
      <c r="P376">
        <v>0.2</v>
      </c>
      <c r="Q376">
        <v>0.3</v>
      </c>
      <c r="R376" s="53">
        <v>45117</v>
      </c>
    </row>
    <row r="377" spans="1:18">
      <c r="A377" t="s">
        <v>173</v>
      </c>
      <c r="B377" t="s">
        <v>627</v>
      </c>
      <c r="C377" t="s">
        <v>626</v>
      </c>
      <c r="D377">
        <v>1.9</v>
      </c>
      <c r="E377">
        <v>94.9</v>
      </c>
      <c r="F377">
        <v>0.4</v>
      </c>
      <c r="G377">
        <v>0.1</v>
      </c>
      <c r="H377">
        <v>0.2</v>
      </c>
      <c r="I377">
        <v>0.1</v>
      </c>
      <c r="J377">
        <v>0</v>
      </c>
      <c r="K377">
        <v>0</v>
      </c>
      <c r="L377">
        <v>0</v>
      </c>
      <c r="M377">
        <v>0.4</v>
      </c>
      <c r="N377">
        <v>0.1</v>
      </c>
      <c r="O377">
        <v>0.3</v>
      </c>
      <c r="P377">
        <v>0</v>
      </c>
      <c r="Q377">
        <v>0.2</v>
      </c>
      <c r="R377" s="53">
        <v>45117</v>
      </c>
    </row>
    <row r="378" spans="1:18">
      <c r="A378" t="s">
        <v>106</v>
      </c>
      <c r="B378" t="s">
        <v>627</v>
      </c>
      <c r="C378" t="s">
        <v>626</v>
      </c>
      <c r="D378">
        <v>0.9</v>
      </c>
      <c r="E378">
        <v>94.5</v>
      </c>
      <c r="F378">
        <v>0.4</v>
      </c>
      <c r="G378">
        <v>0</v>
      </c>
      <c r="H378">
        <v>0.1</v>
      </c>
      <c r="I378">
        <v>0</v>
      </c>
      <c r="J378">
        <v>0</v>
      </c>
      <c r="K378">
        <v>0</v>
      </c>
      <c r="L378">
        <v>0</v>
      </c>
      <c r="M378">
        <v>0.3</v>
      </c>
      <c r="N378">
        <v>0.1</v>
      </c>
      <c r="O378">
        <v>0.2</v>
      </c>
      <c r="P378">
        <v>0</v>
      </c>
      <c r="Q378">
        <v>0.1</v>
      </c>
      <c r="R378" s="53">
        <v>45117</v>
      </c>
    </row>
    <row r="379" spans="1:18">
      <c r="A379" t="s">
        <v>310</v>
      </c>
      <c r="B379" t="s">
        <v>627</v>
      </c>
      <c r="C379" t="s">
        <v>626</v>
      </c>
      <c r="D379">
        <v>1.3</v>
      </c>
      <c r="E379">
        <v>93.8</v>
      </c>
      <c r="F379">
        <v>0.4</v>
      </c>
      <c r="G379">
        <v>0.1</v>
      </c>
      <c r="H379">
        <v>0.1</v>
      </c>
      <c r="I379">
        <v>0.1</v>
      </c>
      <c r="J379">
        <v>0</v>
      </c>
      <c r="K379">
        <v>0</v>
      </c>
      <c r="L379">
        <v>0.1</v>
      </c>
      <c r="M379">
        <v>0.3</v>
      </c>
      <c r="N379">
        <v>0.1</v>
      </c>
      <c r="O379">
        <v>0.1</v>
      </c>
      <c r="P379">
        <v>0.1</v>
      </c>
      <c r="Q379">
        <v>0.2</v>
      </c>
      <c r="R379" s="53">
        <v>45117</v>
      </c>
    </row>
    <row r="380" spans="1:18">
      <c r="A380" t="s">
        <v>671</v>
      </c>
      <c r="B380" t="s">
        <v>627</v>
      </c>
      <c r="C380" t="s">
        <v>630</v>
      </c>
      <c r="D380">
        <v>1.1000000000000001</v>
      </c>
      <c r="E380">
        <v>95.3</v>
      </c>
      <c r="F380">
        <v>0.4</v>
      </c>
      <c r="G380">
        <v>0.1</v>
      </c>
      <c r="H380">
        <v>0.1</v>
      </c>
      <c r="I380">
        <v>0.1</v>
      </c>
      <c r="J380">
        <v>0</v>
      </c>
      <c r="K380">
        <v>0</v>
      </c>
      <c r="L380">
        <v>0</v>
      </c>
      <c r="M380">
        <v>0.3</v>
      </c>
      <c r="N380">
        <v>0.1</v>
      </c>
      <c r="O380">
        <v>0.2</v>
      </c>
      <c r="P380">
        <v>0.1</v>
      </c>
      <c r="Q380">
        <v>0.1</v>
      </c>
      <c r="R380" s="53">
        <v>45117</v>
      </c>
    </row>
    <row r="381" spans="1:18">
      <c r="A381" t="s">
        <v>38</v>
      </c>
      <c r="B381" t="s">
        <v>627</v>
      </c>
      <c r="C381" t="s">
        <v>626</v>
      </c>
      <c r="D381">
        <v>0.9</v>
      </c>
      <c r="E381">
        <v>94.4</v>
      </c>
      <c r="F381">
        <v>0.3</v>
      </c>
      <c r="G381">
        <v>0.1</v>
      </c>
      <c r="H381">
        <v>0.1</v>
      </c>
      <c r="I381">
        <v>0.1</v>
      </c>
      <c r="J381">
        <v>0</v>
      </c>
      <c r="K381">
        <v>0</v>
      </c>
      <c r="L381">
        <v>0</v>
      </c>
      <c r="M381">
        <v>0.2</v>
      </c>
      <c r="N381">
        <v>0.1</v>
      </c>
      <c r="O381">
        <v>0</v>
      </c>
      <c r="P381">
        <v>0.1</v>
      </c>
      <c r="Q381">
        <v>0.1</v>
      </c>
      <c r="R381" s="53">
        <v>45117</v>
      </c>
    </row>
    <row r="382" spans="1:18">
      <c r="A382" t="s">
        <v>67</v>
      </c>
      <c r="B382" t="s">
        <v>627</v>
      </c>
      <c r="C382" t="s">
        <v>626</v>
      </c>
      <c r="D382">
        <v>0.7</v>
      </c>
      <c r="E382">
        <v>93.6</v>
      </c>
      <c r="F382">
        <v>0.3</v>
      </c>
      <c r="G382">
        <v>0</v>
      </c>
      <c r="H382">
        <v>0.2</v>
      </c>
      <c r="I382">
        <v>0.1</v>
      </c>
      <c r="J382">
        <v>0</v>
      </c>
      <c r="K382">
        <v>0</v>
      </c>
      <c r="L382">
        <v>0</v>
      </c>
      <c r="M382">
        <v>0.2</v>
      </c>
      <c r="N382">
        <v>0.1</v>
      </c>
      <c r="O382">
        <v>0.1</v>
      </c>
      <c r="P382">
        <v>0.1</v>
      </c>
      <c r="Q382">
        <v>0.1</v>
      </c>
      <c r="R382" s="53">
        <v>45117</v>
      </c>
    </row>
    <row r="383" spans="1:18">
      <c r="A383" t="s">
        <v>232</v>
      </c>
      <c r="B383" t="s">
        <v>627</v>
      </c>
      <c r="C383" t="s">
        <v>629</v>
      </c>
      <c r="D383">
        <v>0.9</v>
      </c>
      <c r="E383">
        <v>94.4</v>
      </c>
      <c r="F383">
        <v>0.3</v>
      </c>
      <c r="G383">
        <v>0</v>
      </c>
      <c r="H383">
        <v>0.1</v>
      </c>
      <c r="I383">
        <v>0</v>
      </c>
      <c r="J383">
        <v>0</v>
      </c>
      <c r="K383">
        <v>0</v>
      </c>
      <c r="L383">
        <v>0</v>
      </c>
      <c r="M383">
        <v>0.3</v>
      </c>
      <c r="N383">
        <v>0</v>
      </c>
      <c r="O383">
        <v>0.2</v>
      </c>
      <c r="P383">
        <v>0</v>
      </c>
      <c r="Q383">
        <v>0.1</v>
      </c>
      <c r="R383" s="53">
        <v>45117</v>
      </c>
    </row>
    <row r="384" spans="1:18">
      <c r="A384" t="s">
        <v>166</v>
      </c>
      <c r="B384" t="s">
        <v>625</v>
      </c>
      <c r="C384" t="s">
        <v>626</v>
      </c>
      <c r="D384">
        <v>0.9</v>
      </c>
      <c r="E384">
        <v>91.5</v>
      </c>
      <c r="F384">
        <v>0.3</v>
      </c>
      <c r="G384">
        <v>0</v>
      </c>
      <c r="H384">
        <v>0.1</v>
      </c>
      <c r="I384">
        <v>0.1</v>
      </c>
      <c r="J384">
        <v>0</v>
      </c>
      <c r="K384">
        <v>0</v>
      </c>
      <c r="L384">
        <v>0</v>
      </c>
      <c r="M384">
        <v>0.3</v>
      </c>
      <c r="N384">
        <v>0.1</v>
      </c>
      <c r="O384">
        <v>0.1</v>
      </c>
      <c r="P384">
        <v>0.1</v>
      </c>
      <c r="Q384">
        <v>0.1</v>
      </c>
      <c r="R384" s="53">
        <v>45117</v>
      </c>
    </row>
    <row r="385" spans="1:18">
      <c r="A385" t="s">
        <v>169</v>
      </c>
      <c r="B385" t="s">
        <v>627</v>
      </c>
      <c r="C385" t="s">
        <v>626</v>
      </c>
      <c r="D385">
        <v>0.9</v>
      </c>
      <c r="E385">
        <v>94.3</v>
      </c>
      <c r="F385">
        <v>0.3</v>
      </c>
      <c r="G385">
        <v>0</v>
      </c>
      <c r="H385">
        <v>0.1</v>
      </c>
      <c r="I385">
        <v>0</v>
      </c>
      <c r="J385">
        <v>0</v>
      </c>
      <c r="K385">
        <v>0</v>
      </c>
      <c r="L385">
        <v>0</v>
      </c>
      <c r="M385">
        <v>0.2</v>
      </c>
      <c r="N385">
        <v>0</v>
      </c>
      <c r="O385">
        <v>0.1</v>
      </c>
      <c r="P385">
        <v>0</v>
      </c>
      <c r="Q385">
        <v>0.1</v>
      </c>
      <c r="R385" s="53">
        <v>45117</v>
      </c>
    </row>
    <row r="386" spans="1:18">
      <c r="A386" t="s">
        <v>672</v>
      </c>
      <c r="B386" t="s">
        <v>627</v>
      </c>
      <c r="C386" t="s">
        <v>629</v>
      </c>
      <c r="D386">
        <v>0.9</v>
      </c>
      <c r="E386">
        <v>94.2</v>
      </c>
      <c r="F386">
        <v>0.3</v>
      </c>
      <c r="G386">
        <v>0.1</v>
      </c>
      <c r="H386">
        <v>0.1</v>
      </c>
      <c r="I386">
        <v>0</v>
      </c>
      <c r="J386">
        <v>0</v>
      </c>
      <c r="K386">
        <v>0</v>
      </c>
      <c r="L386">
        <v>0</v>
      </c>
      <c r="M386">
        <v>0.3</v>
      </c>
      <c r="N386">
        <v>0.1</v>
      </c>
      <c r="O386">
        <v>0.2</v>
      </c>
      <c r="P386">
        <v>0</v>
      </c>
      <c r="Q386">
        <v>0.1</v>
      </c>
      <c r="R386" s="53">
        <v>45117</v>
      </c>
    </row>
    <row r="387" spans="1:18">
      <c r="A387" t="s">
        <v>461</v>
      </c>
      <c r="B387" t="s">
        <v>627</v>
      </c>
      <c r="C387" t="s">
        <v>626</v>
      </c>
      <c r="D387">
        <v>0.7</v>
      </c>
      <c r="E387">
        <v>94.1</v>
      </c>
      <c r="F387">
        <v>0.3</v>
      </c>
      <c r="G387">
        <v>0</v>
      </c>
      <c r="H387">
        <v>0.1</v>
      </c>
      <c r="I387">
        <v>0</v>
      </c>
      <c r="J387">
        <v>0</v>
      </c>
      <c r="K387">
        <v>0</v>
      </c>
      <c r="L387">
        <v>0</v>
      </c>
      <c r="M387">
        <v>0.2</v>
      </c>
      <c r="N387">
        <v>0</v>
      </c>
      <c r="O387">
        <v>0.1</v>
      </c>
      <c r="P387">
        <v>0.1</v>
      </c>
      <c r="Q387">
        <v>0.1</v>
      </c>
      <c r="R387" s="53">
        <v>45117</v>
      </c>
    </row>
    <row r="388" spans="1:18">
      <c r="A388" t="s">
        <v>61</v>
      </c>
      <c r="B388" t="s">
        <v>627</v>
      </c>
      <c r="C388" t="s">
        <v>630</v>
      </c>
      <c r="D388">
        <v>1</v>
      </c>
      <c r="E388">
        <v>94</v>
      </c>
      <c r="F388">
        <v>0.3</v>
      </c>
      <c r="G388">
        <v>0</v>
      </c>
      <c r="H388">
        <v>0.1</v>
      </c>
      <c r="I388">
        <v>0.1</v>
      </c>
      <c r="J388">
        <v>0</v>
      </c>
      <c r="K388">
        <v>0</v>
      </c>
      <c r="L388">
        <v>0.1</v>
      </c>
      <c r="M388">
        <v>0.3</v>
      </c>
      <c r="N388">
        <v>0.1</v>
      </c>
      <c r="O388">
        <v>0</v>
      </c>
      <c r="P388">
        <v>0.1</v>
      </c>
      <c r="Q388">
        <v>0.1</v>
      </c>
      <c r="R388" s="53">
        <v>45117</v>
      </c>
    </row>
    <row r="389" spans="1:18">
      <c r="A389" t="s">
        <v>453</v>
      </c>
      <c r="B389" t="s">
        <v>627</v>
      </c>
      <c r="C389" t="s">
        <v>626</v>
      </c>
      <c r="D389">
        <v>0.9</v>
      </c>
      <c r="E389">
        <v>94.3</v>
      </c>
      <c r="F389">
        <v>0.3</v>
      </c>
      <c r="G389">
        <v>0.1</v>
      </c>
      <c r="H389">
        <v>0.1</v>
      </c>
      <c r="I389">
        <v>0</v>
      </c>
      <c r="J389">
        <v>0</v>
      </c>
      <c r="K389">
        <v>0</v>
      </c>
      <c r="L389">
        <v>0.1</v>
      </c>
      <c r="M389">
        <v>0.3</v>
      </c>
      <c r="N389">
        <v>0.1</v>
      </c>
      <c r="O389">
        <v>0.2</v>
      </c>
      <c r="P389">
        <v>0</v>
      </c>
      <c r="Q389">
        <v>0.1</v>
      </c>
      <c r="R389" s="53">
        <v>45117</v>
      </c>
    </row>
    <row r="390" spans="1:18">
      <c r="A390" t="s">
        <v>467</v>
      </c>
      <c r="B390" t="s">
        <v>625</v>
      </c>
      <c r="C390" t="s">
        <v>626</v>
      </c>
      <c r="D390">
        <v>0.9</v>
      </c>
      <c r="E390">
        <v>92.8</v>
      </c>
      <c r="F390">
        <v>0.3</v>
      </c>
      <c r="G390">
        <v>0.2</v>
      </c>
      <c r="H390">
        <v>0.1</v>
      </c>
      <c r="I390">
        <v>0</v>
      </c>
      <c r="J390">
        <v>0</v>
      </c>
      <c r="K390">
        <v>0</v>
      </c>
      <c r="L390">
        <v>0.1</v>
      </c>
      <c r="M390">
        <v>0.3</v>
      </c>
      <c r="N390">
        <v>0</v>
      </c>
      <c r="O390">
        <v>0</v>
      </c>
      <c r="P390">
        <v>0</v>
      </c>
      <c r="Q390">
        <v>0.1</v>
      </c>
      <c r="R390" s="53">
        <v>45117</v>
      </c>
    </row>
    <row r="391" spans="1:18">
      <c r="A391" t="s">
        <v>370</v>
      </c>
      <c r="B391" t="s">
        <v>627</v>
      </c>
      <c r="C391" t="s">
        <v>626</v>
      </c>
      <c r="D391">
        <v>0.5</v>
      </c>
      <c r="E391">
        <v>94</v>
      </c>
      <c r="F391">
        <v>0.2</v>
      </c>
      <c r="G391">
        <v>0</v>
      </c>
      <c r="H391">
        <v>0.1</v>
      </c>
      <c r="I391">
        <v>0</v>
      </c>
      <c r="J391">
        <v>0</v>
      </c>
      <c r="K391">
        <v>0</v>
      </c>
      <c r="L391">
        <v>0</v>
      </c>
      <c r="M391">
        <v>0.1</v>
      </c>
      <c r="N391">
        <v>0.1</v>
      </c>
      <c r="O391">
        <v>0</v>
      </c>
      <c r="P391">
        <v>0.1</v>
      </c>
      <c r="Q391">
        <v>0.1</v>
      </c>
      <c r="R391" s="53">
        <v>45117</v>
      </c>
    </row>
    <row r="392" spans="1:18">
      <c r="A392" t="s">
        <v>364</v>
      </c>
      <c r="B392" t="s">
        <v>627</v>
      </c>
      <c r="C392" t="s">
        <v>626</v>
      </c>
      <c r="D392">
        <v>0.7</v>
      </c>
      <c r="E392">
        <v>93.9</v>
      </c>
      <c r="F392">
        <v>0.2</v>
      </c>
      <c r="G392">
        <v>0.1</v>
      </c>
      <c r="H392">
        <v>0.1</v>
      </c>
      <c r="I392">
        <v>0.1</v>
      </c>
      <c r="J392">
        <v>0</v>
      </c>
      <c r="K392">
        <v>0</v>
      </c>
      <c r="L392">
        <v>0</v>
      </c>
      <c r="M392">
        <v>0.2</v>
      </c>
      <c r="N392">
        <v>0.1</v>
      </c>
      <c r="O392">
        <v>0.1</v>
      </c>
      <c r="P392">
        <v>0</v>
      </c>
      <c r="Q392">
        <v>0.1</v>
      </c>
      <c r="R392" s="53">
        <v>45117</v>
      </c>
    </row>
    <row r="393" spans="1:18">
      <c r="A393" t="s">
        <v>252</v>
      </c>
      <c r="B393" t="s">
        <v>627</v>
      </c>
      <c r="C393" t="s">
        <v>629</v>
      </c>
      <c r="D393">
        <v>0.5</v>
      </c>
      <c r="E393">
        <v>93.3</v>
      </c>
      <c r="F393">
        <v>0.2</v>
      </c>
      <c r="G393">
        <v>0.1</v>
      </c>
      <c r="H393">
        <v>0.1</v>
      </c>
      <c r="I393">
        <v>0</v>
      </c>
      <c r="J393">
        <v>0</v>
      </c>
      <c r="K393">
        <v>0</v>
      </c>
      <c r="L393">
        <v>0</v>
      </c>
      <c r="M393">
        <v>0.2</v>
      </c>
      <c r="N393">
        <v>0</v>
      </c>
      <c r="O393">
        <v>0.1</v>
      </c>
      <c r="P393">
        <v>0.1</v>
      </c>
      <c r="Q393">
        <v>0.1</v>
      </c>
      <c r="R393" s="53">
        <v>45117</v>
      </c>
    </row>
    <row r="394" spans="1:18">
      <c r="A394" t="s">
        <v>49</v>
      </c>
      <c r="B394" t="s">
        <v>628</v>
      </c>
      <c r="C394" t="s">
        <v>630</v>
      </c>
      <c r="D394">
        <v>0.4</v>
      </c>
      <c r="E394">
        <v>93.2</v>
      </c>
      <c r="F394">
        <v>0.2</v>
      </c>
      <c r="G394">
        <v>0</v>
      </c>
      <c r="H394">
        <v>0.1</v>
      </c>
      <c r="I394">
        <v>0</v>
      </c>
      <c r="J394">
        <v>0</v>
      </c>
      <c r="K394">
        <v>0</v>
      </c>
      <c r="L394">
        <v>0</v>
      </c>
      <c r="M394">
        <v>0.1</v>
      </c>
      <c r="N394">
        <v>0</v>
      </c>
      <c r="O394">
        <v>0.1</v>
      </c>
      <c r="P394">
        <v>0</v>
      </c>
      <c r="Q394">
        <v>0</v>
      </c>
      <c r="R394" s="53">
        <v>45117</v>
      </c>
    </row>
    <row r="395" spans="1:18">
      <c r="A395" t="s">
        <v>178</v>
      </c>
      <c r="B395" t="s">
        <v>625</v>
      </c>
      <c r="C395" t="s">
        <v>626</v>
      </c>
      <c r="D395">
        <v>0.6</v>
      </c>
      <c r="E395">
        <v>92.5</v>
      </c>
      <c r="F395">
        <v>0.2</v>
      </c>
      <c r="G395">
        <v>0</v>
      </c>
      <c r="H395">
        <v>0.1</v>
      </c>
      <c r="I395">
        <v>0</v>
      </c>
      <c r="J395">
        <v>0</v>
      </c>
      <c r="K395">
        <v>0</v>
      </c>
      <c r="L395">
        <v>0</v>
      </c>
      <c r="M395">
        <v>0.2</v>
      </c>
      <c r="N395">
        <v>0</v>
      </c>
      <c r="O395">
        <v>0.1</v>
      </c>
      <c r="P395">
        <v>0</v>
      </c>
      <c r="Q395">
        <v>0.1</v>
      </c>
      <c r="R395" s="53">
        <v>45117</v>
      </c>
    </row>
    <row r="396" spans="1:18">
      <c r="A396" t="s">
        <v>673</v>
      </c>
      <c r="B396" t="s">
        <v>627</v>
      </c>
      <c r="C396" t="s">
        <v>627</v>
      </c>
      <c r="D396">
        <v>0.7</v>
      </c>
      <c r="E396">
        <v>92.7</v>
      </c>
      <c r="F396">
        <v>0.2</v>
      </c>
      <c r="G396">
        <v>0</v>
      </c>
      <c r="H396">
        <v>0.1</v>
      </c>
      <c r="I396">
        <v>0</v>
      </c>
      <c r="J396">
        <v>0</v>
      </c>
      <c r="K396">
        <v>0</v>
      </c>
      <c r="L396">
        <v>0</v>
      </c>
      <c r="M396">
        <v>0.2</v>
      </c>
      <c r="N396">
        <v>0</v>
      </c>
      <c r="O396">
        <v>0.1</v>
      </c>
      <c r="P396">
        <v>0.1</v>
      </c>
      <c r="Q396">
        <v>0.1</v>
      </c>
      <c r="R396" s="53">
        <v>45117</v>
      </c>
    </row>
    <row r="397" spans="1:18">
      <c r="A397" t="s">
        <v>104</v>
      </c>
      <c r="B397" t="s">
        <v>627</v>
      </c>
      <c r="C397" t="s">
        <v>629</v>
      </c>
      <c r="D397">
        <v>0.4</v>
      </c>
      <c r="E397">
        <v>94.2</v>
      </c>
      <c r="F397">
        <v>0.2</v>
      </c>
      <c r="G397">
        <v>0.1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0.1</v>
      </c>
      <c r="N397">
        <v>0</v>
      </c>
      <c r="O397">
        <v>0.1</v>
      </c>
      <c r="P397">
        <v>0</v>
      </c>
      <c r="Q397">
        <v>0</v>
      </c>
      <c r="R397" s="53">
        <v>45117</v>
      </c>
    </row>
    <row r="398" spans="1:18">
      <c r="A398" t="s">
        <v>317</v>
      </c>
      <c r="B398" t="s">
        <v>627</v>
      </c>
      <c r="C398" t="s">
        <v>626</v>
      </c>
      <c r="D398">
        <v>0.5</v>
      </c>
      <c r="E398">
        <v>93.9</v>
      </c>
      <c r="F398">
        <v>0.2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0.1</v>
      </c>
      <c r="N398">
        <v>0</v>
      </c>
      <c r="O398">
        <v>0</v>
      </c>
      <c r="P398">
        <v>0</v>
      </c>
      <c r="Q398">
        <v>0</v>
      </c>
      <c r="R398" s="53">
        <v>45117</v>
      </c>
    </row>
    <row r="399" spans="1:18">
      <c r="A399" t="s">
        <v>293</v>
      </c>
      <c r="B399" t="s">
        <v>625</v>
      </c>
      <c r="C399" t="s">
        <v>626</v>
      </c>
      <c r="D399">
        <v>0.6</v>
      </c>
      <c r="E399">
        <v>92.1</v>
      </c>
      <c r="F399">
        <v>0.2</v>
      </c>
      <c r="G399">
        <v>0</v>
      </c>
      <c r="H399">
        <v>0.1</v>
      </c>
      <c r="I399">
        <v>0.1</v>
      </c>
      <c r="J399">
        <v>0</v>
      </c>
      <c r="K399">
        <v>0</v>
      </c>
      <c r="L399">
        <v>0</v>
      </c>
      <c r="M399">
        <v>0.1</v>
      </c>
      <c r="N399">
        <v>0.1</v>
      </c>
      <c r="O399">
        <v>0</v>
      </c>
      <c r="P399">
        <v>0.1</v>
      </c>
      <c r="Q399">
        <v>0.1</v>
      </c>
      <c r="R399" s="53">
        <v>45117</v>
      </c>
    </row>
    <row r="400" spans="1:18">
      <c r="A400" t="s">
        <v>328</v>
      </c>
      <c r="B400" t="s">
        <v>627</v>
      </c>
      <c r="C400" t="s">
        <v>626</v>
      </c>
      <c r="D400">
        <v>0.4</v>
      </c>
      <c r="E400">
        <v>94.3</v>
      </c>
      <c r="F400">
        <v>0.1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0.1</v>
      </c>
      <c r="N400">
        <v>0</v>
      </c>
      <c r="O400">
        <v>0.1</v>
      </c>
      <c r="P400">
        <v>0</v>
      </c>
      <c r="Q400">
        <v>0</v>
      </c>
      <c r="R400" s="53">
        <v>45117</v>
      </c>
    </row>
    <row r="401" spans="1:18">
      <c r="A401" t="s">
        <v>401</v>
      </c>
      <c r="B401" t="s">
        <v>627</v>
      </c>
      <c r="C401" t="s">
        <v>626</v>
      </c>
      <c r="D401">
        <v>0.4</v>
      </c>
      <c r="E401">
        <v>94.7</v>
      </c>
      <c r="F401">
        <v>0.1</v>
      </c>
      <c r="G401">
        <v>0.1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0.1</v>
      </c>
      <c r="N401">
        <v>0</v>
      </c>
      <c r="O401">
        <v>0</v>
      </c>
      <c r="P401">
        <v>0</v>
      </c>
      <c r="Q401">
        <v>0</v>
      </c>
      <c r="R401" s="53">
        <v>45117</v>
      </c>
    </row>
    <row r="402" spans="1:18">
      <c r="A402" t="s">
        <v>71</v>
      </c>
      <c r="B402" t="s">
        <v>627</v>
      </c>
      <c r="C402" t="s">
        <v>629</v>
      </c>
      <c r="D402">
        <v>0.2</v>
      </c>
      <c r="E402">
        <v>94.8</v>
      </c>
      <c r="F402">
        <v>0.1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0.1</v>
      </c>
      <c r="N402">
        <v>0</v>
      </c>
      <c r="O402">
        <v>0</v>
      </c>
      <c r="P402">
        <v>0</v>
      </c>
      <c r="Q402">
        <v>0</v>
      </c>
      <c r="R402" s="53">
        <v>45117</v>
      </c>
    </row>
    <row r="403" spans="1:18">
      <c r="A403" t="s">
        <v>441</v>
      </c>
      <c r="B403" t="s">
        <v>627</v>
      </c>
      <c r="C403" t="s">
        <v>626</v>
      </c>
      <c r="D403">
        <v>0.3</v>
      </c>
      <c r="E403">
        <v>94.4</v>
      </c>
      <c r="F403">
        <v>0.1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0.1</v>
      </c>
      <c r="N403">
        <v>0</v>
      </c>
      <c r="O403">
        <v>0.1</v>
      </c>
      <c r="P403">
        <v>0</v>
      </c>
      <c r="Q403">
        <v>0</v>
      </c>
      <c r="R403" s="53">
        <v>45117</v>
      </c>
    </row>
    <row r="404" spans="1:18">
      <c r="A404" t="s">
        <v>199</v>
      </c>
      <c r="B404" t="s">
        <v>625</v>
      </c>
      <c r="C404" t="s">
        <v>630</v>
      </c>
      <c r="D404">
        <v>0.3</v>
      </c>
      <c r="E404">
        <v>92.1</v>
      </c>
      <c r="F404">
        <v>0.1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0.1</v>
      </c>
      <c r="N404">
        <v>0</v>
      </c>
      <c r="O404">
        <v>0</v>
      </c>
      <c r="P404">
        <v>0</v>
      </c>
      <c r="Q404">
        <v>0</v>
      </c>
      <c r="R404" s="53">
        <v>45117</v>
      </c>
    </row>
    <row r="405" spans="1:18">
      <c r="A405" t="s">
        <v>283</v>
      </c>
      <c r="B405" t="s">
        <v>627</v>
      </c>
      <c r="C405" t="s">
        <v>626</v>
      </c>
      <c r="D405">
        <v>0.2</v>
      </c>
      <c r="E405">
        <v>94.3</v>
      </c>
      <c r="F405">
        <v>0.1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0.1</v>
      </c>
      <c r="N405">
        <v>0</v>
      </c>
      <c r="O405">
        <v>0</v>
      </c>
      <c r="P405">
        <v>0</v>
      </c>
      <c r="Q405">
        <v>0</v>
      </c>
      <c r="R405" s="53">
        <v>45117</v>
      </c>
    </row>
    <row r="406" spans="1:18">
      <c r="A406" t="s">
        <v>674</v>
      </c>
      <c r="B406" t="s">
        <v>627</v>
      </c>
      <c r="C406" t="s">
        <v>626</v>
      </c>
      <c r="D406">
        <v>0.3</v>
      </c>
      <c r="E406">
        <v>96</v>
      </c>
      <c r="F406">
        <v>0.1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0.1</v>
      </c>
      <c r="N406">
        <v>0</v>
      </c>
      <c r="O406">
        <v>0.1</v>
      </c>
      <c r="P406">
        <v>0</v>
      </c>
      <c r="Q406">
        <v>0</v>
      </c>
      <c r="R406" s="53">
        <v>45117</v>
      </c>
    </row>
    <row r="407" spans="1:18">
      <c r="A407" t="s">
        <v>309</v>
      </c>
      <c r="B407" t="s">
        <v>627</v>
      </c>
      <c r="C407" t="s">
        <v>626</v>
      </c>
      <c r="D407">
        <v>0.3</v>
      </c>
      <c r="E407">
        <v>94.2</v>
      </c>
      <c r="F407">
        <v>0.1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0.1</v>
      </c>
      <c r="N407">
        <v>0</v>
      </c>
      <c r="O407">
        <v>0</v>
      </c>
      <c r="P407">
        <v>0</v>
      </c>
      <c r="Q407">
        <v>0</v>
      </c>
      <c r="R407" s="53">
        <v>45117</v>
      </c>
    </row>
    <row r="408" spans="1:18">
      <c r="A408" t="s">
        <v>246</v>
      </c>
      <c r="B408" t="s">
        <v>627</v>
      </c>
      <c r="C408" t="s">
        <v>626</v>
      </c>
      <c r="D408">
        <v>0.2</v>
      </c>
      <c r="E408">
        <v>93.7</v>
      </c>
      <c r="F408">
        <v>0.1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0.1</v>
      </c>
      <c r="N408">
        <v>0</v>
      </c>
      <c r="O408">
        <v>0</v>
      </c>
      <c r="P408">
        <v>0</v>
      </c>
      <c r="Q408">
        <v>0</v>
      </c>
      <c r="R408" s="53">
        <v>45117</v>
      </c>
    </row>
    <row r="409" spans="1:18">
      <c r="A409" t="s">
        <v>675</v>
      </c>
      <c r="B409" t="s">
        <v>627</v>
      </c>
      <c r="C409" t="s">
        <v>629</v>
      </c>
      <c r="D409">
        <v>0.3</v>
      </c>
      <c r="E409">
        <v>94.3</v>
      </c>
      <c r="F409">
        <v>0.1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0.1</v>
      </c>
      <c r="N409">
        <v>0</v>
      </c>
      <c r="O409">
        <v>0</v>
      </c>
      <c r="P409">
        <v>0</v>
      </c>
      <c r="Q409">
        <v>0</v>
      </c>
      <c r="R409" s="53">
        <v>45117</v>
      </c>
    </row>
    <row r="410" spans="1:18">
      <c r="A410" t="s">
        <v>253</v>
      </c>
      <c r="B410" t="s">
        <v>627</v>
      </c>
      <c r="C410" t="s">
        <v>629</v>
      </c>
      <c r="D410">
        <v>0.3</v>
      </c>
      <c r="E410">
        <v>93.7</v>
      </c>
      <c r="F410">
        <v>0.1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0.1</v>
      </c>
      <c r="N410">
        <v>0</v>
      </c>
      <c r="O410">
        <v>0</v>
      </c>
      <c r="P410">
        <v>0</v>
      </c>
      <c r="Q410">
        <v>0</v>
      </c>
      <c r="R410" s="53">
        <v>45117</v>
      </c>
    </row>
    <row r="411" spans="1:18">
      <c r="A411" t="s">
        <v>181</v>
      </c>
      <c r="B411" t="s">
        <v>627</v>
      </c>
      <c r="C411" t="s">
        <v>626</v>
      </c>
      <c r="D411">
        <v>0.3</v>
      </c>
      <c r="E411">
        <v>94.8</v>
      </c>
      <c r="F411">
        <v>0.1</v>
      </c>
      <c r="G411">
        <v>0</v>
      </c>
      <c r="H411">
        <v>0.1</v>
      </c>
      <c r="I411">
        <v>0</v>
      </c>
      <c r="J411">
        <v>0</v>
      </c>
      <c r="K411">
        <v>0</v>
      </c>
      <c r="L411">
        <v>0</v>
      </c>
      <c r="M411">
        <v>0.1</v>
      </c>
      <c r="N411">
        <v>0</v>
      </c>
      <c r="O411">
        <v>0</v>
      </c>
      <c r="P411">
        <v>0</v>
      </c>
      <c r="Q411">
        <v>0</v>
      </c>
      <c r="R411" s="53">
        <v>45117</v>
      </c>
    </row>
    <row r="412" spans="1:18">
      <c r="A412" t="s">
        <v>348</v>
      </c>
      <c r="B412" t="s">
        <v>627</v>
      </c>
      <c r="C412" t="s">
        <v>630</v>
      </c>
      <c r="D412">
        <v>0.2</v>
      </c>
      <c r="E412">
        <v>94.7</v>
      </c>
      <c r="F412">
        <v>0.1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0.1</v>
      </c>
      <c r="N412">
        <v>0</v>
      </c>
      <c r="O412">
        <v>0</v>
      </c>
      <c r="P412">
        <v>0</v>
      </c>
      <c r="Q412">
        <v>0</v>
      </c>
      <c r="R412" s="53">
        <v>45117</v>
      </c>
    </row>
    <row r="413" spans="1:18">
      <c r="A413" t="s">
        <v>132</v>
      </c>
      <c r="B413" t="s">
        <v>628</v>
      </c>
      <c r="C413" t="s">
        <v>626</v>
      </c>
      <c r="D413">
        <v>0</v>
      </c>
      <c r="E413">
        <v>91.7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s="53">
        <v>45117</v>
      </c>
    </row>
    <row r="414" spans="1:18">
      <c r="A414" t="s">
        <v>676</v>
      </c>
      <c r="B414" t="s">
        <v>627</v>
      </c>
      <c r="C414" t="s">
        <v>626</v>
      </c>
      <c r="D414">
        <v>0</v>
      </c>
      <c r="E414">
        <v>93.9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s="53">
        <v>45117</v>
      </c>
    </row>
    <row r="415" spans="1:18">
      <c r="A415" t="s">
        <v>466</v>
      </c>
      <c r="B415" t="s">
        <v>627</v>
      </c>
      <c r="C415" t="s">
        <v>629</v>
      </c>
      <c r="D415">
        <v>0</v>
      </c>
      <c r="E415">
        <v>93.8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s="53">
        <v>45117</v>
      </c>
    </row>
    <row r="416" spans="1:18">
      <c r="A416" t="s">
        <v>299</v>
      </c>
      <c r="B416" t="s">
        <v>627</v>
      </c>
      <c r="C416" t="s">
        <v>626</v>
      </c>
      <c r="D416">
        <v>0</v>
      </c>
      <c r="E416">
        <v>94.8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s="53">
        <v>45117</v>
      </c>
    </row>
    <row r="417" spans="1:18">
      <c r="A417" t="s">
        <v>677</v>
      </c>
      <c r="B417" t="s">
        <v>627</v>
      </c>
      <c r="C417" t="s">
        <v>626</v>
      </c>
      <c r="D417">
        <v>0</v>
      </c>
      <c r="E417">
        <v>93.7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s="53">
        <v>45117</v>
      </c>
    </row>
    <row r="418" spans="1:18">
      <c r="A418" t="s">
        <v>438</v>
      </c>
      <c r="B418" t="s">
        <v>627</v>
      </c>
      <c r="C418" t="s">
        <v>626</v>
      </c>
      <c r="D418">
        <v>0</v>
      </c>
      <c r="E418">
        <v>93.8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s="53">
        <v>45117</v>
      </c>
    </row>
    <row r="419" spans="1:18">
      <c r="A419" t="s">
        <v>190</v>
      </c>
      <c r="B419" t="s">
        <v>627</v>
      </c>
      <c r="C419" t="s">
        <v>626</v>
      </c>
      <c r="D419">
        <v>0</v>
      </c>
      <c r="E419">
        <v>93.7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s="53">
        <v>45117</v>
      </c>
    </row>
    <row r="420" spans="1:18">
      <c r="A420" t="s">
        <v>382</v>
      </c>
      <c r="B420" t="s">
        <v>628</v>
      </c>
      <c r="C420" t="s">
        <v>630</v>
      </c>
      <c r="D420">
        <v>0</v>
      </c>
      <c r="E420">
        <v>94.8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s="53">
        <v>45117</v>
      </c>
    </row>
    <row r="421" spans="1:18">
      <c r="A421" t="s">
        <v>678</v>
      </c>
      <c r="B421" t="s">
        <v>628</v>
      </c>
      <c r="C421" t="s">
        <v>626</v>
      </c>
      <c r="D421">
        <v>0</v>
      </c>
      <c r="E421">
        <v>92.1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s="53">
        <v>45117</v>
      </c>
    </row>
    <row r="422" spans="1:18">
      <c r="A422" t="s">
        <v>679</v>
      </c>
      <c r="B422" t="s">
        <v>627</v>
      </c>
      <c r="C422" t="s">
        <v>626</v>
      </c>
      <c r="D422">
        <v>0</v>
      </c>
      <c r="E422">
        <v>92.8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s="53">
        <v>45117</v>
      </c>
    </row>
    <row r="423" spans="1:18">
      <c r="A423" t="s">
        <v>263</v>
      </c>
      <c r="B423" t="s">
        <v>627</v>
      </c>
      <c r="C423" t="s">
        <v>626</v>
      </c>
      <c r="D423">
        <v>0</v>
      </c>
      <c r="E423">
        <v>94.8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s="53">
        <v>45117</v>
      </c>
    </row>
    <row r="424" spans="1:18">
      <c r="A424" t="s">
        <v>69</v>
      </c>
      <c r="B424" t="s">
        <v>627</v>
      </c>
      <c r="C424" t="s">
        <v>629</v>
      </c>
      <c r="D424">
        <v>0</v>
      </c>
      <c r="E424">
        <v>93.8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s="53">
        <v>45117</v>
      </c>
    </row>
    <row r="425" spans="1:18">
      <c r="A425" t="s">
        <v>122</v>
      </c>
      <c r="B425" t="s">
        <v>627</v>
      </c>
      <c r="C425" t="s">
        <v>626</v>
      </c>
      <c r="D425">
        <v>0</v>
      </c>
      <c r="E425">
        <v>93.3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s="53">
        <v>45117</v>
      </c>
    </row>
    <row r="426" spans="1:18">
      <c r="A426" t="s">
        <v>251</v>
      </c>
      <c r="B426" t="s">
        <v>627</v>
      </c>
      <c r="C426" t="s">
        <v>630</v>
      </c>
      <c r="D426">
        <v>0</v>
      </c>
      <c r="E426">
        <v>93.7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s="53">
        <v>45117</v>
      </c>
    </row>
    <row r="427" spans="1:18">
      <c r="A427" t="s">
        <v>214</v>
      </c>
      <c r="B427" t="s">
        <v>628</v>
      </c>
      <c r="C427" t="s">
        <v>630</v>
      </c>
      <c r="D427">
        <v>0</v>
      </c>
      <c r="E427">
        <v>93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s="53">
        <v>45117</v>
      </c>
    </row>
    <row r="428" spans="1:18">
      <c r="A428" t="s">
        <v>680</v>
      </c>
      <c r="B428" t="s">
        <v>627</v>
      </c>
      <c r="C428" t="s">
        <v>626</v>
      </c>
      <c r="D428">
        <v>0</v>
      </c>
      <c r="E428">
        <v>93.6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s="53">
        <v>45117</v>
      </c>
    </row>
    <row r="429" spans="1:18">
      <c r="A429" t="s">
        <v>681</v>
      </c>
      <c r="B429" t="s">
        <v>627</v>
      </c>
      <c r="C429" t="s">
        <v>626</v>
      </c>
      <c r="D429">
        <v>0</v>
      </c>
      <c r="E429">
        <v>94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s="53">
        <v>45117</v>
      </c>
    </row>
    <row r="430" spans="1:18">
      <c r="A430" t="s">
        <v>682</v>
      </c>
      <c r="B430" t="s">
        <v>627</v>
      </c>
      <c r="C430" t="s">
        <v>626</v>
      </c>
      <c r="D430">
        <v>0</v>
      </c>
      <c r="E430">
        <v>94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s="53">
        <v>45117</v>
      </c>
    </row>
    <row r="431" spans="1:18">
      <c r="A431" t="s">
        <v>452</v>
      </c>
      <c r="B431" t="s">
        <v>627</v>
      </c>
      <c r="C431" t="s">
        <v>629</v>
      </c>
      <c r="D431">
        <v>0</v>
      </c>
      <c r="E431">
        <v>94.2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s="53">
        <v>45117</v>
      </c>
    </row>
    <row r="432" spans="1:18">
      <c r="A432" t="s">
        <v>436</v>
      </c>
      <c r="B432" t="s">
        <v>627</v>
      </c>
      <c r="C432" t="s">
        <v>626</v>
      </c>
      <c r="D432">
        <v>0</v>
      </c>
      <c r="E432">
        <v>96.5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s="53">
        <v>45117</v>
      </c>
    </row>
    <row r="433" spans="1:18">
      <c r="A433" t="s">
        <v>291</v>
      </c>
      <c r="B433" t="s">
        <v>627</v>
      </c>
      <c r="C433" t="s">
        <v>626</v>
      </c>
      <c r="D433">
        <v>0</v>
      </c>
      <c r="E433">
        <v>93.7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s="53">
        <v>45117</v>
      </c>
    </row>
    <row r="434" spans="1:18">
      <c r="A434" t="s">
        <v>683</v>
      </c>
      <c r="B434" t="s">
        <v>627</v>
      </c>
      <c r="C434" t="s">
        <v>629</v>
      </c>
      <c r="D434">
        <v>0</v>
      </c>
      <c r="E434">
        <v>94.3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s="53">
        <v>45117</v>
      </c>
    </row>
    <row r="435" spans="1:18">
      <c r="A435" t="s">
        <v>164</v>
      </c>
      <c r="B435" t="s">
        <v>627</v>
      </c>
      <c r="C435" t="s">
        <v>630</v>
      </c>
      <c r="D435">
        <v>0</v>
      </c>
      <c r="E435">
        <v>94.7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s="53">
        <v>45117</v>
      </c>
    </row>
    <row r="436" spans="1:18">
      <c r="A436" t="s">
        <v>416</v>
      </c>
      <c r="B436" t="s">
        <v>627</v>
      </c>
      <c r="C436" t="s">
        <v>629</v>
      </c>
      <c r="D436">
        <v>0</v>
      </c>
      <c r="E436">
        <v>94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s="53">
        <v>45117</v>
      </c>
    </row>
    <row r="437" spans="1:18">
      <c r="A437" t="s">
        <v>320</v>
      </c>
      <c r="B437" t="s">
        <v>627</v>
      </c>
      <c r="C437" t="s">
        <v>626</v>
      </c>
      <c r="D437">
        <v>0</v>
      </c>
      <c r="E437">
        <v>94.3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s="53">
        <v>45117</v>
      </c>
    </row>
    <row r="438" spans="1:18">
      <c r="A438" t="s">
        <v>175</v>
      </c>
      <c r="B438" t="s">
        <v>627</v>
      </c>
      <c r="C438" t="s">
        <v>630</v>
      </c>
      <c r="D438">
        <v>0</v>
      </c>
      <c r="E438">
        <v>94.6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s="53">
        <v>45117</v>
      </c>
    </row>
    <row r="439" spans="1:18">
      <c r="A439" t="s">
        <v>124</v>
      </c>
      <c r="B439" t="s">
        <v>627</v>
      </c>
      <c r="C439" t="s">
        <v>630</v>
      </c>
      <c r="D439">
        <v>0</v>
      </c>
      <c r="E439">
        <v>94.8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s="53">
        <v>45117</v>
      </c>
    </row>
    <row r="440" spans="1:18">
      <c r="A440" t="s">
        <v>79</v>
      </c>
      <c r="B440" t="s">
        <v>627</v>
      </c>
      <c r="C440" t="s">
        <v>630</v>
      </c>
      <c r="D440">
        <v>0</v>
      </c>
      <c r="E440">
        <v>95.3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s="53">
        <v>45117</v>
      </c>
    </row>
    <row r="441" spans="1:18">
      <c r="A441" t="s">
        <v>457</v>
      </c>
      <c r="B441" t="s">
        <v>625</v>
      </c>
      <c r="C441" t="s">
        <v>630</v>
      </c>
      <c r="D441">
        <v>0</v>
      </c>
      <c r="E441">
        <v>93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s="53">
        <v>45117</v>
      </c>
    </row>
    <row r="442" spans="1:18">
      <c r="A442" t="s">
        <v>226</v>
      </c>
      <c r="B442" t="s">
        <v>627</v>
      </c>
      <c r="C442" t="s">
        <v>630</v>
      </c>
      <c r="D442">
        <v>0</v>
      </c>
      <c r="E442">
        <v>94.2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s="53">
        <v>45117</v>
      </c>
    </row>
    <row r="443" spans="1:18">
      <c r="A443" t="s">
        <v>228</v>
      </c>
      <c r="B443" t="s">
        <v>627</v>
      </c>
      <c r="C443" t="s">
        <v>630</v>
      </c>
      <c r="D443">
        <v>0</v>
      </c>
      <c r="E443">
        <v>94.4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s="53">
        <v>45117</v>
      </c>
    </row>
    <row r="444" spans="1:18">
      <c r="A444" t="s">
        <v>57</v>
      </c>
      <c r="B444" t="s">
        <v>627</v>
      </c>
      <c r="C444" t="s">
        <v>626</v>
      </c>
      <c r="D444">
        <v>0</v>
      </c>
      <c r="E444">
        <v>95.8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s="53">
        <v>45117</v>
      </c>
    </row>
    <row r="445" spans="1:18">
      <c r="A445" t="s">
        <v>464</v>
      </c>
      <c r="B445" t="s">
        <v>627</v>
      </c>
      <c r="C445" t="s">
        <v>630</v>
      </c>
      <c r="D445">
        <v>0</v>
      </c>
      <c r="E445">
        <v>94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s="53">
        <v>45117</v>
      </c>
    </row>
    <row r="446" spans="1:18">
      <c r="A446" t="s">
        <v>454</v>
      </c>
      <c r="B446" t="s">
        <v>627</v>
      </c>
      <c r="C446" t="s">
        <v>626</v>
      </c>
      <c r="D446">
        <v>0</v>
      </c>
      <c r="E446">
        <v>95.6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s="53">
        <v>45117</v>
      </c>
    </row>
    <row r="447" spans="1:18">
      <c r="A447" t="s">
        <v>72</v>
      </c>
      <c r="B447" t="s">
        <v>627</v>
      </c>
      <c r="C447" t="s">
        <v>630</v>
      </c>
      <c r="D447">
        <v>0</v>
      </c>
      <c r="E447">
        <v>94.1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s="53">
        <v>45117</v>
      </c>
    </row>
    <row r="448" spans="1:18">
      <c r="A448" t="s">
        <v>202</v>
      </c>
      <c r="B448" t="s">
        <v>627</v>
      </c>
      <c r="C448" t="s">
        <v>626</v>
      </c>
      <c r="D448">
        <v>0</v>
      </c>
      <c r="E448">
        <v>94.5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s="53">
        <v>45117</v>
      </c>
    </row>
    <row r="449" spans="1:18">
      <c r="A449" t="s">
        <v>179</v>
      </c>
      <c r="B449" t="s">
        <v>627</v>
      </c>
      <c r="C449" t="s">
        <v>629</v>
      </c>
      <c r="D449">
        <v>0</v>
      </c>
      <c r="E449">
        <v>94.2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s="53">
        <v>45117</v>
      </c>
    </row>
    <row r="450" spans="1:18">
      <c r="A450" t="s">
        <v>139</v>
      </c>
      <c r="B450" t="s">
        <v>627</v>
      </c>
      <c r="C450" t="s">
        <v>630</v>
      </c>
      <c r="D450">
        <v>0</v>
      </c>
      <c r="E450">
        <v>94.3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s="53">
        <v>45117</v>
      </c>
    </row>
    <row r="451" spans="1:18">
      <c r="A451" t="s">
        <v>155</v>
      </c>
      <c r="B451" t="s">
        <v>627</v>
      </c>
      <c r="C451" t="s">
        <v>629</v>
      </c>
      <c r="D451">
        <v>0</v>
      </c>
      <c r="E451">
        <v>94.3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s="53">
        <v>45117</v>
      </c>
    </row>
    <row r="452" spans="1:18">
      <c r="A452" t="s">
        <v>193</v>
      </c>
      <c r="B452" t="s">
        <v>627</v>
      </c>
      <c r="C452" t="s">
        <v>626</v>
      </c>
      <c r="D452">
        <v>0.1</v>
      </c>
      <c r="E452">
        <v>93.4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s="53">
        <v>45117</v>
      </c>
    </row>
    <row r="453" spans="1:18">
      <c r="A453" t="s">
        <v>684</v>
      </c>
      <c r="B453" t="s">
        <v>627</v>
      </c>
      <c r="C453" t="s">
        <v>627</v>
      </c>
      <c r="D453">
        <v>0</v>
      </c>
      <c r="E453">
        <v>93.9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s="53">
        <v>45117</v>
      </c>
    </row>
    <row r="454" spans="1:18">
      <c r="A454" t="s">
        <v>325</v>
      </c>
      <c r="B454" t="s">
        <v>627</v>
      </c>
      <c r="C454" t="s">
        <v>626</v>
      </c>
      <c r="D454">
        <v>0</v>
      </c>
      <c r="E454">
        <v>93.8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s="53">
        <v>45117</v>
      </c>
    </row>
    <row r="455" spans="1:18">
      <c r="A455" t="s">
        <v>117</v>
      </c>
      <c r="B455" t="s">
        <v>627</v>
      </c>
      <c r="C455" t="s">
        <v>629</v>
      </c>
      <c r="D455">
        <v>0</v>
      </c>
      <c r="E455">
        <v>93.7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s="53">
        <v>45117</v>
      </c>
    </row>
    <row r="456" spans="1:18">
      <c r="A456" t="s">
        <v>93</v>
      </c>
      <c r="B456" t="s">
        <v>627</v>
      </c>
      <c r="C456" t="s">
        <v>629</v>
      </c>
      <c r="D456">
        <v>0</v>
      </c>
      <c r="E456">
        <v>93.7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s="53">
        <v>45117</v>
      </c>
    </row>
    <row r="457" spans="1:18">
      <c r="A457" t="s">
        <v>352</v>
      </c>
      <c r="B457" t="s">
        <v>627</v>
      </c>
      <c r="C457" t="s">
        <v>626</v>
      </c>
      <c r="D457">
        <v>0</v>
      </c>
      <c r="E457">
        <v>94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s="53">
        <v>45117</v>
      </c>
    </row>
    <row r="458" spans="1:18">
      <c r="A458" t="s">
        <v>76</v>
      </c>
      <c r="B458" t="s">
        <v>627</v>
      </c>
      <c r="C458" t="s">
        <v>630</v>
      </c>
      <c r="D458">
        <v>0</v>
      </c>
      <c r="E458">
        <v>93.8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s="53">
        <v>45117</v>
      </c>
    </row>
    <row r="459" spans="1:18">
      <c r="A459" t="s">
        <v>685</v>
      </c>
      <c r="B459" t="s">
        <v>627</v>
      </c>
      <c r="C459" t="s">
        <v>629</v>
      </c>
      <c r="D459">
        <v>0</v>
      </c>
      <c r="E459">
        <v>93.9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s="53">
        <v>45117</v>
      </c>
    </row>
    <row r="460" spans="1:18">
      <c r="A460" t="s">
        <v>19</v>
      </c>
      <c r="B460" t="s">
        <v>627</v>
      </c>
      <c r="C460" t="s">
        <v>630</v>
      </c>
      <c r="D460">
        <v>0</v>
      </c>
      <c r="E460">
        <v>93.8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s="53">
        <v>45117</v>
      </c>
    </row>
    <row r="461" spans="1:18">
      <c r="A461" t="s">
        <v>372</v>
      </c>
      <c r="B461" t="s">
        <v>627</v>
      </c>
      <c r="C461" t="s">
        <v>629</v>
      </c>
      <c r="D461">
        <v>0</v>
      </c>
      <c r="E461">
        <v>94.5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s="53">
        <v>45117</v>
      </c>
    </row>
    <row r="462" spans="1:18">
      <c r="A462" t="s">
        <v>285</v>
      </c>
      <c r="B462" t="s">
        <v>627</v>
      </c>
      <c r="C462" t="s">
        <v>630</v>
      </c>
      <c r="D462">
        <v>0</v>
      </c>
      <c r="E462">
        <v>94.5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s="53">
        <v>45117</v>
      </c>
    </row>
    <row r="463" spans="1:18">
      <c r="A463" t="s">
        <v>273</v>
      </c>
      <c r="B463" t="s">
        <v>627</v>
      </c>
      <c r="C463" t="s">
        <v>630</v>
      </c>
      <c r="D463">
        <v>0</v>
      </c>
      <c r="E463">
        <v>95.4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s="53">
        <v>45117</v>
      </c>
    </row>
    <row r="464" spans="1:18">
      <c r="A464" t="s">
        <v>686</v>
      </c>
      <c r="B464" t="s">
        <v>625</v>
      </c>
      <c r="C464" t="s">
        <v>627</v>
      </c>
      <c r="D464">
        <v>0</v>
      </c>
      <c r="E464">
        <v>93.7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s="53">
        <v>45117</v>
      </c>
    </row>
    <row r="465" spans="1:18">
      <c r="A465" t="s">
        <v>687</v>
      </c>
      <c r="B465" t="s">
        <v>627</v>
      </c>
      <c r="C465" t="s">
        <v>626</v>
      </c>
      <c r="D465">
        <v>0</v>
      </c>
      <c r="E465">
        <v>94.2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s="53">
        <v>45117</v>
      </c>
    </row>
    <row r="466" spans="1:18">
      <c r="A466" t="s">
        <v>433</v>
      </c>
      <c r="B466" t="s">
        <v>627</v>
      </c>
      <c r="C466" t="s">
        <v>626</v>
      </c>
      <c r="D466">
        <v>0</v>
      </c>
      <c r="E466">
        <v>94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s="53">
        <v>45117</v>
      </c>
    </row>
    <row r="467" spans="1:18">
      <c r="A467" t="s">
        <v>688</v>
      </c>
      <c r="B467" t="s">
        <v>627</v>
      </c>
      <c r="C467" t="s">
        <v>630</v>
      </c>
      <c r="D467">
        <v>0</v>
      </c>
      <c r="E467">
        <v>93.9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s="53">
        <v>45117</v>
      </c>
    </row>
    <row r="468" spans="1:18">
      <c r="A468" t="s">
        <v>307</v>
      </c>
      <c r="B468" t="s">
        <v>627</v>
      </c>
      <c r="C468" t="s">
        <v>626</v>
      </c>
      <c r="D468">
        <v>0</v>
      </c>
      <c r="E468">
        <v>94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s="53">
        <v>45117</v>
      </c>
    </row>
    <row r="469" spans="1:18">
      <c r="A469" t="s">
        <v>392</v>
      </c>
      <c r="B469" t="s">
        <v>627</v>
      </c>
      <c r="C469" t="s">
        <v>630</v>
      </c>
      <c r="D469">
        <v>0</v>
      </c>
      <c r="E469">
        <v>94.6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s="53">
        <v>45117</v>
      </c>
    </row>
    <row r="470" spans="1:18">
      <c r="A470" t="s">
        <v>235</v>
      </c>
      <c r="B470" t="s">
        <v>627</v>
      </c>
      <c r="C470" t="s">
        <v>630</v>
      </c>
      <c r="D470">
        <v>0</v>
      </c>
      <c r="E470">
        <v>94.1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s="53">
        <v>45117</v>
      </c>
    </row>
    <row r="471" spans="1:18">
      <c r="A471" t="s">
        <v>689</v>
      </c>
      <c r="B471" t="s">
        <v>627</v>
      </c>
      <c r="C471" t="s">
        <v>630</v>
      </c>
      <c r="D471">
        <v>0</v>
      </c>
      <c r="E471">
        <v>94.2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s="53">
        <v>45117</v>
      </c>
    </row>
    <row r="472" spans="1:18">
      <c r="A472" t="s">
        <v>690</v>
      </c>
      <c r="B472" t="s">
        <v>627</v>
      </c>
      <c r="C472" t="s">
        <v>629</v>
      </c>
      <c r="D472">
        <v>0</v>
      </c>
      <c r="E472">
        <v>94.1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s="53">
        <v>45117</v>
      </c>
    </row>
    <row r="473" spans="1:18">
      <c r="A473" t="s">
        <v>344</v>
      </c>
      <c r="B473" t="s">
        <v>627</v>
      </c>
      <c r="C473" t="s">
        <v>630</v>
      </c>
      <c r="D473">
        <v>0</v>
      </c>
      <c r="E473">
        <v>94.7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s="53">
        <v>45117</v>
      </c>
    </row>
    <row r="474" spans="1:18">
      <c r="A474" t="s">
        <v>205</v>
      </c>
      <c r="B474" t="s">
        <v>627</v>
      </c>
      <c r="C474" t="s">
        <v>630</v>
      </c>
      <c r="D474">
        <v>0</v>
      </c>
      <c r="E474">
        <v>94.2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s="53">
        <v>45117</v>
      </c>
    </row>
    <row r="475" spans="1:18">
      <c r="A475" t="s">
        <v>180</v>
      </c>
      <c r="B475" t="s">
        <v>627</v>
      </c>
      <c r="C475" t="s">
        <v>630</v>
      </c>
      <c r="D475">
        <v>0</v>
      </c>
      <c r="E475">
        <v>93.7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s="53">
        <v>45117</v>
      </c>
    </row>
    <row r="476" spans="1:18">
      <c r="A476" t="s">
        <v>151</v>
      </c>
      <c r="B476" t="s">
        <v>627</v>
      </c>
      <c r="C476" t="s">
        <v>626</v>
      </c>
      <c r="D476">
        <v>0</v>
      </c>
      <c r="E476">
        <v>96.3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s="53">
        <v>45117</v>
      </c>
    </row>
    <row r="477" spans="1:18">
      <c r="A477" t="s">
        <v>332</v>
      </c>
      <c r="B477" t="s">
        <v>627</v>
      </c>
      <c r="C477" t="s">
        <v>630</v>
      </c>
      <c r="D477">
        <v>0</v>
      </c>
      <c r="E477">
        <v>94.1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s="53">
        <v>45117</v>
      </c>
    </row>
    <row r="478" spans="1:18">
      <c r="A478" t="s">
        <v>276</v>
      </c>
      <c r="B478" t="s">
        <v>627</v>
      </c>
      <c r="C478" t="s">
        <v>626</v>
      </c>
      <c r="D478">
        <v>0</v>
      </c>
      <c r="E478">
        <v>93.9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s="53">
        <v>45117</v>
      </c>
    </row>
    <row r="479" spans="1:18">
      <c r="A479" t="s">
        <v>691</v>
      </c>
      <c r="B479" t="s">
        <v>627</v>
      </c>
      <c r="C479" t="s">
        <v>627</v>
      </c>
      <c r="D479">
        <v>0</v>
      </c>
      <c r="E479">
        <v>93.9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s="53">
        <v>45117</v>
      </c>
    </row>
    <row r="480" spans="1:18">
      <c r="A480" t="s">
        <v>692</v>
      </c>
      <c r="B480" t="s">
        <v>627</v>
      </c>
      <c r="C480" t="s">
        <v>626</v>
      </c>
      <c r="D480">
        <v>0</v>
      </c>
      <c r="E480">
        <v>93.3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s="53">
        <v>45117</v>
      </c>
    </row>
    <row r="481" spans="1:18">
      <c r="A481" t="s">
        <v>449</v>
      </c>
      <c r="B481" t="s">
        <v>627</v>
      </c>
      <c r="C481" t="s">
        <v>630</v>
      </c>
      <c r="D481">
        <v>0</v>
      </c>
      <c r="E481">
        <v>93.5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s="53">
        <v>45117</v>
      </c>
    </row>
    <row r="482" spans="1:18">
      <c r="A482" t="s">
        <v>17</v>
      </c>
      <c r="B482" t="s">
        <v>627</v>
      </c>
      <c r="C482" t="s">
        <v>629</v>
      </c>
      <c r="D482">
        <v>0</v>
      </c>
      <c r="E482">
        <v>94.5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s="53">
        <v>45117</v>
      </c>
    </row>
    <row r="483" spans="1:18">
      <c r="A483" t="s">
        <v>161</v>
      </c>
      <c r="B483" t="s">
        <v>627</v>
      </c>
      <c r="C483" t="s">
        <v>630</v>
      </c>
      <c r="D483">
        <v>0</v>
      </c>
      <c r="E483">
        <v>94.2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s="53">
        <v>45117</v>
      </c>
    </row>
    <row r="484" spans="1:18">
      <c r="A484" t="s">
        <v>693</v>
      </c>
      <c r="B484" t="s">
        <v>627</v>
      </c>
      <c r="C484" t="s">
        <v>629</v>
      </c>
      <c r="D484">
        <v>0</v>
      </c>
      <c r="E484">
        <v>94.9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s="53">
        <v>45117</v>
      </c>
    </row>
    <row r="485" spans="1:18">
      <c r="A485" t="s">
        <v>694</v>
      </c>
      <c r="B485" t="s">
        <v>627</v>
      </c>
      <c r="C485" t="s">
        <v>629</v>
      </c>
      <c r="D485">
        <v>0</v>
      </c>
      <c r="E485">
        <v>94.8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s="53">
        <v>45117</v>
      </c>
    </row>
    <row r="486" spans="1:18">
      <c r="A486" t="s">
        <v>272</v>
      </c>
      <c r="B486" t="s">
        <v>627</v>
      </c>
      <c r="C486" t="s">
        <v>629</v>
      </c>
      <c r="D486">
        <v>0</v>
      </c>
      <c r="E486">
        <v>94.4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s="53">
        <v>45117</v>
      </c>
    </row>
    <row r="487" spans="1:18">
      <c r="A487" t="s">
        <v>258</v>
      </c>
      <c r="B487" t="s">
        <v>627</v>
      </c>
      <c r="C487" t="s">
        <v>630</v>
      </c>
      <c r="D487">
        <v>0</v>
      </c>
      <c r="E487">
        <v>94.3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s="53">
        <v>45117</v>
      </c>
    </row>
    <row r="488" spans="1:18">
      <c r="A488" t="s">
        <v>379</v>
      </c>
      <c r="B488" t="s">
        <v>627</v>
      </c>
      <c r="C488" t="s">
        <v>626</v>
      </c>
      <c r="D488">
        <v>0</v>
      </c>
      <c r="E488">
        <v>95.1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s="53">
        <v>45117</v>
      </c>
    </row>
    <row r="489" spans="1:18">
      <c r="A489" t="s">
        <v>134</v>
      </c>
      <c r="B489" t="s">
        <v>627</v>
      </c>
      <c r="C489" t="s">
        <v>630</v>
      </c>
      <c r="D489">
        <v>0</v>
      </c>
      <c r="E489">
        <v>94.4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s="53">
        <v>45117</v>
      </c>
    </row>
    <row r="490" spans="1:18">
      <c r="A490" t="s">
        <v>21</v>
      </c>
      <c r="B490" t="s">
        <v>627</v>
      </c>
      <c r="C490" t="s">
        <v>629</v>
      </c>
      <c r="D490">
        <v>0</v>
      </c>
      <c r="E490">
        <v>94.2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s="53">
        <v>45117</v>
      </c>
    </row>
    <row r="491" spans="1:18">
      <c r="A491" t="s">
        <v>471</v>
      </c>
      <c r="B491" t="s">
        <v>627</v>
      </c>
      <c r="C491" t="s">
        <v>630</v>
      </c>
      <c r="D491">
        <v>0</v>
      </c>
      <c r="E491">
        <v>94.2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s="53">
        <v>45117</v>
      </c>
    </row>
    <row r="492" spans="1:18">
      <c r="A492" t="s">
        <v>421</v>
      </c>
      <c r="B492" t="s">
        <v>627</v>
      </c>
      <c r="C492" t="s">
        <v>629</v>
      </c>
      <c r="D492">
        <v>0</v>
      </c>
      <c r="E492">
        <v>93.2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s="53">
        <v>45117</v>
      </c>
    </row>
    <row r="493" spans="1:18">
      <c r="A493" t="s">
        <v>22</v>
      </c>
      <c r="B493" t="s">
        <v>627</v>
      </c>
      <c r="C493" t="s">
        <v>626</v>
      </c>
      <c r="D493">
        <v>0</v>
      </c>
      <c r="E493">
        <v>93.3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s="53">
        <v>45117</v>
      </c>
    </row>
    <row r="494" spans="1:18">
      <c r="A494" t="s">
        <v>13</v>
      </c>
      <c r="B494" t="s">
        <v>627</v>
      </c>
      <c r="C494" t="s">
        <v>629</v>
      </c>
      <c r="D494">
        <v>0</v>
      </c>
      <c r="E494">
        <v>94.4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s="53">
        <v>45117</v>
      </c>
    </row>
    <row r="495" spans="1:18">
      <c r="A495" t="s">
        <v>153</v>
      </c>
      <c r="B495" t="s">
        <v>627</v>
      </c>
      <c r="C495" t="s">
        <v>626</v>
      </c>
      <c r="D495">
        <v>0</v>
      </c>
      <c r="E495">
        <v>94.1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s="53">
        <v>45117</v>
      </c>
    </row>
    <row r="496" spans="1:18">
      <c r="A496" t="s">
        <v>695</v>
      </c>
      <c r="B496" t="s">
        <v>627</v>
      </c>
      <c r="C496" t="s">
        <v>629</v>
      </c>
      <c r="D496">
        <v>0</v>
      </c>
      <c r="E496">
        <v>93.7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s="53">
        <v>45117</v>
      </c>
    </row>
    <row r="497" spans="1:18">
      <c r="A497" t="s">
        <v>31</v>
      </c>
      <c r="B497" t="s">
        <v>627</v>
      </c>
      <c r="C497" t="s">
        <v>630</v>
      </c>
      <c r="D497">
        <v>0</v>
      </c>
      <c r="E497">
        <v>94.3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s="53">
        <v>45117</v>
      </c>
    </row>
    <row r="498" spans="1:18">
      <c r="A498" t="s">
        <v>24</v>
      </c>
      <c r="B498" t="s">
        <v>627</v>
      </c>
      <c r="C498" t="s">
        <v>626</v>
      </c>
      <c r="D498">
        <v>0</v>
      </c>
      <c r="E498">
        <v>94.1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s="53">
        <v>45117</v>
      </c>
    </row>
    <row r="499" spans="1:18">
      <c r="A499" t="s">
        <v>37</v>
      </c>
      <c r="B499" t="s">
        <v>627</v>
      </c>
      <c r="C499" t="s">
        <v>626</v>
      </c>
      <c r="D499">
        <v>0.1</v>
      </c>
      <c r="E499">
        <v>93.3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s="53">
        <v>45117</v>
      </c>
    </row>
    <row r="500" spans="1:18">
      <c r="A500" t="s">
        <v>696</v>
      </c>
      <c r="B500" t="s">
        <v>627</v>
      </c>
      <c r="C500" t="s">
        <v>629</v>
      </c>
      <c r="D500">
        <v>0.1</v>
      </c>
      <c r="E500">
        <v>93.5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s="53">
        <v>45117</v>
      </c>
    </row>
    <row r="501" spans="1:18">
      <c r="A501" t="s">
        <v>380</v>
      </c>
      <c r="B501" t="s">
        <v>627</v>
      </c>
      <c r="C501" t="s">
        <v>629</v>
      </c>
      <c r="D501">
        <v>0</v>
      </c>
      <c r="E501">
        <v>95.1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s="53">
        <v>45117</v>
      </c>
    </row>
    <row r="502" spans="1:18">
      <c r="A502" t="s">
        <v>270</v>
      </c>
      <c r="B502" t="s">
        <v>627</v>
      </c>
      <c r="C502" t="s">
        <v>626</v>
      </c>
      <c r="D502">
        <v>0</v>
      </c>
      <c r="E502">
        <v>94.6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s="53">
        <v>45117</v>
      </c>
    </row>
    <row r="503" spans="1:18">
      <c r="A503" t="s">
        <v>141</v>
      </c>
      <c r="B503" t="s">
        <v>627</v>
      </c>
      <c r="C503" t="s">
        <v>626</v>
      </c>
      <c r="D503">
        <v>0</v>
      </c>
      <c r="E503">
        <v>93.9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s="53">
        <v>45117</v>
      </c>
    </row>
    <row r="504" spans="1:18">
      <c r="A504" t="s">
        <v>39</v>
      </c>
      <c r="B504" t="s">
        <v>627</v>
      </c>
      <c r="C504" t="s">
        <v>626</v>
      </c>
      <c r="D504">
        <v>0</v>
      </c>
      <c r="E504">
        <v>97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s="53">
        <v>45117</v>
      </c>
    </row>
    <row r="505" spans="1:18">
      <c r="A505" t="s">
        <v>184</v>
      </c>
      <c r="B505" t="s">
        <v>627</v>
      </c>
      <c r="C505" t="s">
        <v>626</v>
      </c>
      <c r="D505">
        <v>0</v>
      </c>
      <c r="E505">
        <v>94.1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s="53">
        <v>45117</v>
      </c>
    </row>
    <row r="506" spans="1:18">
      <c r="A506" t="s">
        <v>26</v>
      </c>
      <c r="B506" t="s">
        <v>627</v>
      </c>
      <c r="C506" t="s">
        <v>626</v>
      </c>
      <c r="D506">
        <v>0</v>
      </c>
      <c r="E506">
        <v>93.7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s="53">
        <v>45117</v>
      </c>
    </row>
    <row r="507" spans="1:18">
      <c r="A507" t="s">
        <v>468</v>
      </c>
      <c r="B507" t="s">
        <v>627</v>
      </c>
      <c r="C507" t="s">
        <v>629</v>
      </c>
      <c r="D507">
        <v>0</v>
      </c>
      <c r="E507">
        <v>97.1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53">
        <v>45117</v>
      </c>
    </row>
    <row r="508" spans="1:18">
      <c r="A508" t="s">
        <v>188</v>
      </c>
      <c r="B508" t="s">
        <v>627</v>
      </c>
      <c r="C508" t="s">
        <v>626</v>
      </c>
      <c r="D508">
        <v>0</v>
      </c>
      <c r="E508">
        <v>93.7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s="53">
        <v>45117</v>
      </c>
    </row>
    <row r="509" spans="1:18">
      <c r="A509" t="s">
        <v>431</v>
      </c>
      <c r="B509" t="s">
        <v>627</v>
      </c>
      <c r="C509" t="s">
        <v>626</v>
      </c>
      <c r="D509">
        <v>0</v>
      </c>
      <c r="E509">
        <v>93.9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s="53">
        <v>45117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F3D57-6B64-49C7-9B84-745722655A7B}">
  <dimension ref="A1:AD509"/>
  <sheetViews>
    <sheetView topLeftCell="F1" workbookViewId="0">
      <selection activeCell="AE1" sqref="AE1"/>
    </sheetView>
  </sheetViews>
  <sheetFormatPr defaultRowHeight="14.5"/>
  <sheetData>
    <row r="1" spans="1:30">
      <c r="A1" t="s">
        <v>697</v>
      </c>
      <c r="B1" t="s">
        <v>562</v>
      </c>
      <c r="C1" t="s">
        <v>535</v>
      </c>
      <c r="D1" t="s">
        <v>609</v>
      </c>
      <c r="E1" t="s">
        <v>698</v>
      </c>
      <c r="F1" t="s">
        <v>699</v>
      </c>
      <c r="G1" t="s">
        <v>700</v>
      </c>
      <c r="H1" t="s">
        <v>701</v>
      </c>
      <c r="I1" t="s">
        <v>702</v>
      </c>
      <c r="J1" t="s">
        <v>703</v>
      </c>
      <c r="K1" t="s">
        <v>704</v>
      </c>
      <c r="L1" t="s">
        <v>705</v>
      </c>
      <c r="M1" t="s">
        <v>706</v>
      </c>
      <c r="N1" t="s">
        <v>707</v>
      </c>
      <c r="O1" t="s">
        <v>708</v>
      </c>
      <c r="P1" t="s">
        <v>709</v>
      </c>
      <c r="Q1" t="s">
        <v>710</v>
      </c>
      <c r="R1" t="s">
        <v>711</v>
      </c>
      <c r="S1" t="s">
        <v>712</v>
      </c>
      <c r="T1" t="s">
        <v>713</v>
      </c>
      <c r="U1" t="s">
        <v>714</v>
      </c>
      <c r="V1" t="s">
        <v>715</v>
      </c>
      <c r="W1" t="s">
        <v>716</v>
      </c>
      <c r="X1" t="s">
        <v>717</v>
      </c>
      <c r="Y1" t="s">
        <v>718</v>
      </c>
      <c r="Z1" t="s">
        <v>719</v>
      </c>
      <c r="AA1" t="s">
        <v>720</v>
      </c>
      <c r="AB1" t="s">
        <v>721</v>
      </c>
      <c r="AC1" t="s">
        <v>722</v>
      </c>
      <c r="AD1" t="s">
        <v>723</v>
      </c>
    </row>
    <row r="2" spans="1:30">
      <c r="A2">
        <v>203999</v>
      </c>
      <c r="B2" t="s">
        <v>625</v>
      </c>
      <c r="C2" t="s">
        <v>50</v>
      </c>
      <c r="D2" t="s">
        <v>626</v>
      </c>
      <c r="E2">
        <v>7.14</v>
      </c>
      <c r="F2">
        <v>1.84</v>
      </c>
      <c r="G2">
        <v>4.9000000000000004</v>
      </c>
      <c r="H2">
        <v>2.2400000000000002</v>
      </c>
      <c r="I2">
        <v>4.3499999999999996</v>
      </c>
      <c r="J2">
        <v>3.54</v>
      </c>
      <c r="K2">
        <v>0.81</v>
      </c>
      <c r="L2">
        <v>25.003</v>
      </c>
      <c r="M2">
        <v>0.60799999999999998</v>
      </c>
      <c r="N2">
        <v>4.0410000000000004</v>
      </c>
      <c r="O2">
        <v>0.32100000000000001</v>
      </c>
      <c r="P2">
        <v>0.17299999999999999</v>
      </c>
      <c r="Q2">
        <v>6.093</v>
      </c>
      <c r="R2">
        <v>0.73899999999999999</v>
      </c>
      <c r="S2">
        <v>8.9489999999999998</v>
      </c>
      <c r="T2">
        <v>0.81899999999999995</v>
      </c>
      <c r="U2">
        <v>0.35699999999999998</v>
      </c>
      <c r="V2">
        <v>0.28399999999999997</v>
      </c>
      <c r="W2">
        <v>17.856000000000002</v>
      </c>
      <c r="X2">
        <v>12.476000000000001</v>
      </c>
      <c r="Y2">
        <v>0.41099999999999998</v>
      </c>
      <c r="Z2">
        <v>1.1359999999999999</v>
      </c>
      <c r="AA2">
        <v>1.2999999999999999E-2</v>
      </c>
      <c r="AB2">
        <v>1.6659999999999999</v>
      </c>
      <c r="AC2">
        <v>1.6E-2</v>
      </c>
      <c r="AD2">
        <v>4.8250000000000002</v>
      </c>
    </row>
    <row r="3" spans="1:30">
      <c r="A3">
        <v>203954</v>
      </c>
      <c r="B3" t="s">
        <v>627</v>
      </c>
      <c r="C3" t="s">
        <v>411</v>
      </c>
      <c r="D3" t="s">
        <v>626</v>
      </c>
      <c r="E3">
        <v>5.54</v>
      </c>
      <c r="F3">
        <v>-0.83</v>
      </c>
      <c r="G3">
        <v>3.5</v>
      </c>
      <c r="H3">
        <v>2.04</v>
      </c>
      <c r="I3">
        <v>5.31</v>
      </c>
      <c r="J3">
        <v>2.83</v>
      </c>
      <c r="K3">
        <v>2.48</v>
      </c>
      <c r="L3">
        <v>26.427</v>
      </c>
      <c r="M3">
        <v>0.55200000000000005</v>
      </c>
      <c r="N3">
        <v>4.3470000000000004</v>
      </c>
      <c r="O3">
        <v>0.32100000000000001</v>
      </c>
      <c r="P3">
        <v>0.19</v>
      </c>
      <c r="Q3">
        <v>6.9820000000000002</v>
      </c>
      <c r="R3">
        <v>0.755</v>
      </c>
      <c r="S3">
        <v>13.358000000000001</v>
      </c>
      <c r="T3">
        <v>0.81100000000000005</v>
      </c>
      <c r="U3">
        <v>0.60299999999999998</v>
      </c>
      <c r="V3">
        <v>0.31</v>
      </c>
      <c r="W3">
        <v>15.426</v>
      </c>
      <c r="X3">
        <v>4.6189999999999998</v>
      </c>
      <c r="Y3">
        <v>0.16300000000000001</v>
      </c>
      <c r="Z3">
        <v>2.7949999999999999</v>
      </c>
      <c r="AA3">
        <v>0.03</v>
      </c>
      <c r="AB3">
        <v>1.3720000000000001</v>
      </c>
      <c r="AC3">
        <v>1.4E-2</v>
      </c>
      <c r="AD3">
        <v>4.383</v>
      </c>
    </row>
    <row r="4" spans="1:30">
      <c r="A4">
        <v>203507</v>
      </c>
      <c r="B4" t="s">
        <v>627</v>
      </c>
      <c r="C4" t="s">
        <v>425</v>
      </c>
      <c r="D4" t="s">
        <v>626</v>
      </c>
      <c r="E4">
        <v>4.93</v>
      </c>
      <c r="F4">
        <v>-2.36</v>
      </c>
      <c r="G4">
        <v>2.68</v>
      </c>
      <c r="H4">
        <v>2.25</v>
      </c>
      <c r="I4">
        <v>3.6</v>
      </c>
      <c r="J4">
        <v>2.81</v>
      </c>
      <c r="K4">
        <v>0.79</v>
      </c>
      <c r="L4">
        <v>27.638999999999999</v>
      </c>
      <c r="M4">
        <v>0.59099999999999997</v>
      </c>
      <c r="N4">
        <v>2.8029999999999999</v>
      </c>
      <c r="O4">
        <v>0.30199999999999999</v>
      </c>
      <c r="P4">
        <v>0.158</v>
      </c>
      <c r="Q4">
        <v>11.247999999999999</v>
      </c>
      <c r="R4">
        <v>0.77700000000000002</v>
      </c>
      <c r="S4">
        <v>13.872999999999999</v>
      </c>
      <c r="T4">
        <v>0.58399999999999996</v>
      </c>
      <c r="U4">
        <v>0.626</v>
      </c>
      <c r="V4">
        <v>0.33400000000000002</v>
      </c>
      <c r="W4">
        <v>18.309000000000001</v>
      </c>
      <c r="X4">
        <v>7.6420000000000003</v>
      </c>
      <c r="Y4">
        <v>0.26600000000000001</v>
      </c>
      <c r="Z4">
        <v>1.2430000000000001</v>
      </c>
      <c r="AA4">
        <v>1.4E-2</v>
      </c>
      <c r="AB4">
        <v>1.2769999999999999</v>
      </c>
      <c r="AC4">
        <v>1.2999999999999999E-2</v>
      </c>
      <c r="AD4">
        <v>5.4420000000000002</v>
      </c>
    </row>
    <row r="5" spans="1:30">
      <c r="A5">
        <v>202695</v>
      </c>
      <c r="B5" t="s">
        <v>627</v>
      </c>
      <c r="C5" t="s">
        <v>85</v>
      </c>
      <c r="D5" t="s">
        <v>626</v>
      </c>
      <c r="E5">
        <v>4.88</v>
      </c>
      <c r="F5">
        <v>-0.06</v>
      </c>
      <c r="G5">
        <v>3.64</v>
      </c>
      <c r="H5">
        <v>1.24</v>
      </c>
      <c r="I5">
        <v>6.12</v>
      </c>
      <c r="J5">
        <v>4.2699999999999996</v>
      </c>
      <c r="K5">
        <v>1.85</v>
      </c>
      <c r="L5">
        <v>24.689</v>
      </c>
      <c r="M5">
        <v>0.50600000000000001</v>
      </c>
      <c r="N5">
        <v>8.2040000000000006</v>
      </c>
      <c r="O5">
        <v>0.374</v>
      </c>
      <c r="P5">
        <v>0.32400000000000001</v>
      </c>
      <c r="Q5">
        <v>3.1309999999999998</v>
      </c>
      <c r="R5">
        <v>0.70299999999999996</v>
      </c>
      <c r="S5">
        <v>7.5709999999999997</v>
      </c>
      <c r="T5">
        <v>0.84199999999999997</v>
      </c>
      <c r="U5">
        <v>0.32700000000000001</v>
      </c>
      <c r="V5">
        <v>0.26800000000000002</v>
      </c>
      <c r="W5">
        <v>9.4830000000000005</v>
      </c>
      <c r="X5">
        <v>4.9189999999999996</v>
      </c>
      <c r="Y5">
        <v>0.17499999999999999</v>
      </c>
      <c r="Z5">
        <v>0.85399999999999998</v>
      </c>
      <c r="AA5">
        <v>8.9999999999999993E-3</v>
      </c>
      <c r="AB5">
        <v>2.1269999999999998</v>
      </c>
      <c r="AC5">
        <v>2.1000000000000001E-2</v>
      </c>
      <c r="AD5">
        <v>2.6539999999999999</v>
      </c>
    </row>
    <row r="6" spans="1:30">
      <c r="A6">
        <v>201142</v>
      </c>
      <c r="B6" t="s">
        <v>627</v>
      </c>
      <c r="C6" t="s">
        <v>105</v>
      </c>
      <c r="D6" t="s">
        <v>626</v>
      </c>
      <c r="E6">
        <v>4.75</v>
      </c>
      <c r="F6">
        <v>-0.68</v>
      </c>
      <c r="G6">
        <v>3.99</v>
      </c>
      <c r="H6">
        <v>0.77</v>
      </c>
      <c r="I6">
        <v>3.15</v>
      </c>
      <c r="J6">
        <v>3.44</v>
      </c>
      <c r="K6">
        <v>-0.28999999999999998</v>
      </c>
      <c r="L6">
        <v>24.131</v>
      </c>
      <c r="M6">
        <v>0.54100000000000004</v>
      </c>
      <c r="N6">
        <v>6.1719999999999997</v>
      </c>
      <c r="O6">
        <v>0.373</v>
      </c>
      <c r="P6">
        <v>0.23899999999999999</v>
      </c>
      <c r="Q6">
        <v>2.117</v>
      </c>
      <c r="R6">
        <v>0.75600000000000001</v>
      </c>
      <c r="S6">
        <v>9.4779999999999998</v>
      </c>
      <c r="T6">
        <v>0.88600000000000001</v>
      </c>
      <c r="U6">
        <v>0.40200000000000002</v>
      </c>
      <c r="V6">
        <v>0.27800000000000002</v>
      </c>
      <c r="W6">
        <v>9.7690000000000001</v>
      </c>
      <c r="X6">
        <v>6.01</v>
      </c>
      <c r="Y6">
        <v>0.187</v>
      </c>
      <c r="Z6">
        <v>1.6120000000000001</v>
      </c>
      <c r="AA6">
        <v>1.7000000000000001E-2</v>
      </c>
      <c r="AB6">
        <v>1.0580000000000001</v>
      </c>
      <c r="AC6">
        <v>1.0999999999999999E-2</v>
      </c>
      <c r="AD6">
        <v>4.0990000000000002</v>
      </c>
    </row>
    <row r="7" spans="1:30">
      <c r="A7">
        <v>201950</v>
      </c>
      <c r="B7" t="s">
        <v>627</v>
      </c>
      <c r="C7" t="s">
        <v>98</v>
      </c>
      <c r="D7" t="s">
        <v>626</v>
      </c>
      <c r="E7">
        <v>4.46</v>
      </c>
      <c r="F7">
        <v>1.05</v>
      </c>
      <c r="G7">
        <v>3.04</v>
      </c>
      <c r="H7">
        <v>1.42</v>
      </c>
      <c r="I7">
        <v>2.4900000000000002</v>
      </c>
      <c r="J7">
        <v>2.66</v>
      </c>
      <c r="K7">
        <v>-0.17</v>
      </c>
      <c r="L7">
        <v>20.227</v>
      </c>
      <c r="M7">
        <v>0.51100000000000001</v>
      </c>
      <c r="N7">
        <v>9.157</v>
      </c>
      <c r="O7">
        <v>0.35299999999999998</v>
      </c>
      <c r="P7">
        <v>0.42099999999999999</v>
      </c>
      <c r="Q7">
        <v>4.0629999999999997</v>
      </c>
      <c r="R7">
        <v>0.67200000000000004</v>
      </c>
      <c r="S7">
        <v>3.9329999999999998</v>
      </c>
      <c r="T7">
        <v>0.77700000000000002</v>
      </c>
      <c r="U7">
        <v>0.20300000000000001</v>
      </c>
      <c r="V7">
        <v>0.222</v>
      </c>
      <c r="W7">
        <v>7.375</v>
      </c>
      <c r="X7">
        <v>9.4969999999999999</v>
      </c>
      <c r="Y7">
        <v>0.26100000000000001</v>
      </c>
      <c r="Z7">
        <v>0.56999999999999995</v>
      </c>
      <c r="AA7">
        <v>6.0000000000000001E-3</v>
      </c>
      <c r="AB7">
        <v>1.8120000000000001</v>
      </c>
      <c r="AC7">
        <v>1.7999999999999999E-2</v>
      </c>
      <c r="AD7">
        <v>3.653</v>
      </c>
    </row>
    <row r="8" spans="1:30">
      <c r="A8">
        <v>201939</v>
      </c>
      <c r="B8" t="s">
        <v>627</v>
      </c>
      <c r="C8" t="s">
        <v>220</v>
      </c>
      <c r="D8" t="s">
        <v>626</v>
      </c>
      <c r="E8">
        <v>4.38</v>
      </c>
      <c r="F8">
        <v>-0.5</v>
      </c>
      <c r="G8">
        <v>4.76</v>
      </c>
      <c r="H8">
        <v>-0.38</v>
      </c>
      <c r="I8">
        <v>2.87</v>
      </c>
      <c r="J8">
        <v>3.87</v>
      </c>
      <c r="K8">
        <v>-1</v>
      </c>
      <c r="L8">
        <v>28.428000000000001</v>
      </c>
      <c r="M8">
        <v>0.52800000000000002</v>
      </c>
      <c r="N8">
        <v>15.541</v>
      </c>
      <c r="O8">
        <v>0.39900000000000002</v>
      </c>
      <c r="P8">
        <v>0.52100000000000002</v>
      </c>
      <c r="Q8">
        <v>3.488</v>
      </c>
      <c r="R8">
        <v>0.67800000000000005</v>
      </c>
      <c r="S8">
        <v>6.8339999999999996</v>
      </c>
      <c r="T8">
        <v>0.88500000000000001</v>
      </c>
      <c r="U8">
        <v>0.26200000000000001</v>
      </c>
      <c r="V8">
        <v>0.28999999999999998</v>
      </c>
      <c r="W8">
        <v>7.2510000000000003</v>
      </c>
      <c r="X8">
        <v>7.3810000000000002</v>
      </c>
      <c r="Y8">
        <v>0.23300000000000001</v>
      </c>
      <c r="Z8">
        <v>0.503</v>
      </c>
      <c r="AA8">
        <v>5.0000000000000001E-3</v>
      </c>
      <c r="AB8">
        <v>1.4730000000000001</v>
      </c>
      <c r="AC8">
        <v>1.4E-2</v>
      </c>
      <c r="AD8">
        <v>4.3579999999999997</v>
      </c>
    </row>
    <row r="9" spans="1:30">
      <c r="A9">
        <v>202331</v>
      </c>
      <c r="B9" t="s">
        <v>627</v>
      </c>
      <c r="C9" t="s">
        <v>201</v>
      </c>
      <c r="D9" t="s">
        <v>626</v>
      </c>
      <c r="E9">
        <v>4.26</v>
      </c>
      <c r="F9">
        <v>-0.05</v>
      </c>
      <c r="G9">
        <v>2.57</v>
      </c>
      <c r="H9">
        <v>1.69</v>
      </c>
      <c r="I9">
        <v>3.14</v>
      </c>
      <c r="J9">
        <v>1.66</v>
      </c>
      <c r="K9">
        <v>1.48</v>
      </c>
      <c r="L9">
        <v>23.975999999999999</v>
      </c>
      <c r="M9">
        <v>0.47899999999999998</v>
      </c>
      <c r="N9">
        <v>10.702999999999999</v>
      </c>
      <c r="O9">
        <v>0.35599999999999998</v>
      </c>
      <c r="P9">
        <v>0.42299999999999999</v>
      </c>
      <c r="Q9">
        <v>4.2880000000000003</v>
      </c>
      <c r="R9">
        <v>0.65500000000000003</v>
      </c>
      <c r="S9">
        <v>7.282</v>
      </c>
      <c r="T9">
        <v>0.81599999999999995</v>
      </c>
      <c r="U9">
        <v>0.313</v>
      </c>
      <c r="V9">
        <v>0.26500000000000001</v>
      </c>
      <c r="W9">
        <v>8.7370000000000001</v>
      </c>
      <c r="X9">
        <v>6.532</v>
      </c>
      <c r="Y9">
        <v>0.191</v>
      </c>
      <c r="Z9">
        <v>0.56499999999999995</v>
      </c>
      <c r="AA9">
        <v>6.0000000000000001E-3</v>
      </c>
      <c r="AB9">
        <v>2.1459999999999999</v>
      </c>
      <c r="AC9">
        <v>2.1000000000000001E-2</v>
      </c>
      <c r="AD9">
        <v>4.2779999999999996</v>
      </c>
    </row>
    <row r="10" spans="1:30">
      <c r="A10">
        <v>1628369</v>
      </c>
      <c r="B10" t="s">
        <v>627</v>
      </c>
      <c r="C10" t="s">
        <v>408</v>
      </c>
      <c r="D10" t="s">
        <v>626</v>
      </c>
      <c r="E10">
        <v>4.22</v>
      </c>
      <c r="F10">
        <v>-1.08</v>
      </c>
      <c r="G10">
        <v>4.08</v>
      </c>
      <c r="H10">
        <v>0.14000000000000001</v>
      </c>
      <c r="I10">
        <v>2.4500000000000002</v>
      </c>
      <c r="J10">
        <v>2.82</v>
      </c>
      <c r="K10">
        <v>-0.37</v>
      </c>
      <c r="L10">
        <v>24.788</v>
      </c>
      <c r="M10">
        <v>0.52800000000000002</v>
      </c>
      <c r="N10">
        <v>9.18</v>
      </c>
      <c r="O10">
        <v>0.35399999999999998</v>
      </c>
      <c r="P10">
        <v>0.39100000000000001</v>
      </c>
      <c r="Q10">
        <v>6.3070000000000004</v>
      </c>
      <c r="R10">
        <v>0.69899999999999995</v>
      </c>
      <c r="S10">
        <v>9.4659999999999993</v>
      </c>
      <c r="T10">
        <v>0.82299999999999995</v>
      </c>
      <c r="U10">
        <v>0.38600000000000001</v>
      </c>
      <c r="V10">
        <v>0.27500000000000002</v>
      </c>
      <c r="W10">
        <v>12.05</v>
      </c>
      <c r="X10">
        <v>6.1349999999999998</v>
      </c>
      <c r="Y10">
        <v>0.19900000000000001</v>
      </c>
      <c r="Z10">
        <v>1.0029999999999999</v>
      </c>
      <c r="AA10">
        <v>1.0999999999999999E-2</v>
      </c>
      <c r="AB10">
        <v>1.4119999999999999</v>
      </c>
      <c r="AC10">
        <v>1.4E-2</v>
      </c>
      <c r="AD10">
        <v>3.649</v>
      </c>
    </row>
    <row r="11" spans="1:30">
      <c r="A11">
        <v>203081</v>
      </c>
      <c r="B11" t="s">
        <v>627</v>
      </c>
      <c r="C11" t="s">
        <v>249</v>
      </c>
      <c r="D11" t="s">
        <v>626</v>
      </c>
      <c r="E11">
        <v>4.1500000000000004</v>
      </c>
      <c r="F11">
        <v>0.31</v>
      </c>
      <c r="G11">
        <v>5.62</v>
      </c>
      <c r="H11">
        <v>-1.48</v>
      </c>
      <c r="I11">
        <v>3.94</v>
      </c>
      <c r="J11">
        <v>5.09</v>
      </c>
      <c r="K11">
        <v>-1.1499999999999999</v>
      </c>
      <c r="L11">
        <v>27.661000000000001</v>
      </c>
      <c r="M11">
        <v>0.52100000000000002</v>
      </c>
      <c r="N11">
        <v>14.72</v>
      </c>
      <c r="O11">
        <v>0.35399999999999998</v>
      </c>
      <c r="P11">
        <v>0.55700000000000005</v>
      </c>
      <c r="Q11">
        <v>6.5609999999999999</v>
      </c>
      <c r="R11">
        <v>0.63300000000000001</v>
      </c>
      <c r="S11">
        <v>14.065</v>
      </c>
      <c r="T11">
        <v>0.876</v>
      </c>
      <c r="U11">
        <v>0.46300000000000002</v>
      </c>
      <c r="V11">
        <v>0.32500000000000001</v>
      </c>
      <c r="W11">
        <v>6.8890000000000002</v>
      </c>
      <c r="X11">
        <v>9.4290000000000003</v>
      </c>
      <c r="Y11">
        <v>0.33200000000000002</v>
      </c>
      <c r="Z11">
        <v>0.495</v>
      </c>
      <c r="AA11">
        <v>5.0000000000000001E-3</v>
      </c>
      <c r="AB11">
        <v>1.1539999999999999</v>
      </c>
      <c r="AC11">
        <v>1.2E-2</v>
      </c>
      <c r="AD11">
        <v>4.6020000000000003</v>
      </c>
    </row>
    <row r="12" spans="1:30">
      <c r="A12">
        <v>202681</v>
      </c>
      <c r="B12" t="s">
        <v>627</v>
      </c>
      <c r="C12" t="s">
        <v>115</v>
      </c>
      <c r="D12" t="s">
        <v>626</v>
      </c>
      <c r="E12">
        <v>4.05</v>
      </c>
      <c r="F12">
        <v>0.21</v>
      </c>
      <c r="G12">
        <v>4.22</v>
      </c>
      <c r="H12">
        <v>-0.17</v>
      </c>
      <c r="I12">
        <v>3.81</v>
      </c>
      <c r="J12">
        <v>3.57</v>
      </c>
      <c r="K12">
        <v>0.24</v>
      </c>
      <c r="L12">
        <v>24.253</v>
      </c>
      <c r="M12">
        <v>0.53100000000000003</v>
      </c>
      <c r="N12">
        <v>10.131</v>
      </c>
      <c r="O12">
        <v>0.38400000000000001</v>
      </c>
      <c r="P12">
        <v>0.40600000000000003</v>
      </c>
      <c r="Q12">
        <v>4.4240000000000004</v>
      </c>
      <c r="R12">
        <v>0.68</v>
      </c>
      <c r="S12">
        <v>6.1879999999999997</v>
      </c>
      <c r="T12">
        <v>0.88100000000000001</v>
      </c>
      <c r="U12">
        <v>0.26600000000000001</v>
      </c>
      <c r="V12">
        <v>0.255</v>
      </c>
      <c r="W12">
        <v>6.5720000000000001</v>
      </c>
      <c r="X12">
        <v>6.7130000000000001</v>
      </c>
      <c r="Y12">
        <v>0.221</v>
      </c>
      <c r="Z12">
        <v>0.81899999999999995</v>
      </c>
      <c r="AA12">
        <v>8.9999999999999993E-3</v>
      </c>
      <c r="AB12">
        <v>1.621</v>
      </c>
      <c r="AC12">
        <v>1.6E-2</v>
      </c>
      <c r="AD12">
        <v>2.9049999999999998</v>
      </c>
    </row>
    <row r="13" spans="1:30">
      <c r="A13">
        <v>202710</v>
      </c>
      <c r="B13" t="s">
        <v>628</v>
      </c>
      <c r="C13" t="s">
        <v>414</v>
      </c>
      <c r="D13" t="s">
        <v>626</v>
      </c>
      <c r="E13">
        <v>3.73</v>
      </c>
      <c r="F13">
        <v>-0.45</v>
      </c>
      <c r="G13">
        <v>2.81</v>
      </c>
      <c r="H13">
        <v>0.92</v>
      </c>
      <c r="I13">
        <v>2.2400000000000002</v>
      </c>
      <c r="J13">
        <v>2</v>
      </c>
      <c r="K13">
        <v>0.24</v>
      </c>
      <c r="L13">
        <v>25.274000000000001</v>
      </c>
      <c r="M13">
        <v>0.51800000000000002</v>
      </c>
      <c r="N13">
        <v>3.6779999999999999</v>
      </c>
      <c r="O13">
        <v>0.29499999999999998</v>
      </c>
      <c r="P13">
        <v>0.187</v>
      </c>
      <c r="Q13">
        <v>6.8810000000000002</v>
      </c>
      <c r="R13">
        <v>0.67300000000000004</v>
      </c>
      <c r="S13">
        <v>12.42</v>
      </c>
      <c r="T13">
        <v>0.83399999999999996</v>
      </c>
      <c r="U13">
        <v>0.48899999999999999</v>
      </c>
      <c r="V13">
        <v>0.27200000000000002</v>
      </c>
      <c r="W13">
        <v>8.3780000000000001</v>
      </c>
      <c r="X13">
        <v>7.7069999999999999</v>
      </c>
      <c r="Y13">
        <v>0.26</v>
      </c>
      <c r="Z13">
        <v>0.60699999999999998</v>
      </c>
      <c r="AA13">
        <v>7.0000000000000001E-3</v>
      </c>
      <c r="AB13">
        <v>2.4889999999999999</v>
      </c>
      <c r="AC13">
        <v>2.5000000000000001E-2</v>
      </c>
      <c r="AD13">
        <v>2.6110000000000002</v>
      </c>
    </row>
    <row r="14" spans="1:30">
      <c r="A14">
        <v>2544</v>
      </c>
      <c r="B14" t="s">
        <v>627</v>
      </c>
      <c r="C14" t="s">
        <v>109</v>
      </c>
      <c r="D14" t="s">
        <v>626</v>
      </c>
      <c r="E14">
        <v>3.65</v>
      </c>
      <c r="F14">
        <v>-1.39</v>
      </c>
      <c r="G14">
        <v>3.31</v>
      </c>
      <c r="H14">
        <v>0.34</v>
      </c>
      <c r="I14">
        <v>3.28</v>
      </c>
      <c r="J14">
        <v>3.67</v>
      </c>
      <c r="K14">
        <v>-0.39</v>
      </c>
      <c r="L14">
        <v>24.335999999999999</v>
      </c>
      <c r="M14">
        <v>0.61299999999999999</v>
      </c>
      <c r="N14">
        <v>8.9139999999999997</v>
      </c>
      <c r="O14">
        <v>0.317</v>
      </c>
      <c r="P14">
        <v>0.35099999999999998</v>
      </c>
      <c r="Q14">
        <v>7.7910000000000004</v>
      </c>
      <c r="R14">
        <v>0.78200000000000003</v>
      </c>
      <c r="S14">
        <v>7.1989999999999998</v>
      </c>
      <c r="T14">
        <v>0.69599999999999995</v>
      </c>
      <c r="U14">
        <v>0.28299999999999997</v>
      </c>
      <c r="V14">
        <v>0.26900000000000002</v>
      </c>
      <c r="W14">
        <v>11.481999999999999</v>
      </c>
      <c r="X14">
        <v>8.0969999999999995</v>
      </c>
      <c r="Y14">
        <v>0.25800000000000001</v>
      </c>
      <c r="Z14">
        <v>1.06</v>
      </c>
      <c r="AA14">
        <v>1.2E-2</v>
      </c>
      <c r="AB14">
        <v>1.3660000000000001</v>
      </c>
      <c r="AC14">
        <v>1.4E-2</v>
      </c>
      <c r="AD14">
        <v>4.0780000000000003</v>
      </c>
    </row>
    <row r="15" spans="1:30">
      <c r="A15">
        <v>1629029</v>
      </c>
      <c r="B15" t="s">
        <v>627</v>
      </c>
      <c r="C15" t="s">
        <v>103</v>
      </c>
      <c r="D15" t="s">
        <v>626</v>
      </c>
      <c r="E15">
        <v>3.59</v>
      </c>
      <c r="F15">
        <v>0.51</v>
      </c>
      <c r="G15">
        <v>4.4000000000000004</v>
      </c>
      <c r="H15">
        <v>-0.81</v>
      </c>
      <c r="I15">
        <v>3.35</v>
      </c>
      <c r="J15">
        <v>4.38</v>
      </c>
      <c r="K15">
        <v>-1.03</v>
      </c>
      <c r="L15">
        <v>29.352</v>
      </c>
      <c r="M15">
        <v>0.55000000000000004</v>
      </c>
      <c r="N15">
        <v>12.507999999999999</v>
      </c>
      <c r="O15">
        <v>0.33300000000000002</v>
      </c>
      <c r="P15">
        <v>0.44700000000000001</v>
      </c>
      <c r="Q15">
        <v>4.9029999999999996</v>
      </c>
      <c r="R15">
        <v>0.73199999999999998</v>
      </c>
      <c r="S15">
        <v>14.398999999999999</v>
      </c>
      <c r="T15">
        <v>0.68799999999999994</v>
      </c>
      <c r="U15">
        <v>0.45600000000000002</v>
      </c>
      <c r="V15">
        <v>0.33300000000000002</v>
      </c>
      <c r="W15">
        <v>12.148</v>
      </c>
      <c r="X15">
        <v>8.9120000000000008</v>
      </c>
      <c r="Y15">
        <v>0.308</v>
      </c>
      <c r="Z15">
        <v>0.67800000000000005</v>
      </c>
      <c r="AA15">
        <v>7.0000000000000001E-3</v>
      </c>
      <c r="AB15">
        <v>1.7010000000000001</v>
      </c>
      <c r="AC15">
        <v>1.7000000000000001E-2</v>
      </c>
      <c r="AD15">
        <v>5.0650000000000004</v>
      </c>
    </row>
    <row r="16" spans="1:30">
      <c r="A16">
        <v>201935</v>
      </c>
      <c r="B16" t="s">
        <v>627</v>
      </c>
      <c r="C16" t="s">
        <v>393</v>
      </c>
      <c r="D16" t="s">
        <v>626</v>
      </c>
      <c r="E16">
        <v>3.58</v>
      </c>
      <c r="F16">
        <v>-0.01</v>
      </c>
      <c r="G16">
        <v>3.59</v>
      </c>
      <c r="H16">
        <v>-0.01</v>
      </c>
      <c r="I16">
        <v>3.33</v>
      </c>
      <c r="J16">
        <v>2.9</v>
      </c>
      <c r="K16">
        <v>0.43</v>
      </c>
      <c r="L16">
        <v>19.821999999999999</v>
      </c>
      <c r="M16">
        <v>0.48199999999999998</v>
      </c>
      <c r="N16">
        <v>9.673</v>
      </c>
      <c r="O16">
        <v>0.34799999999999998</v>
      </c>
      <c r="P16">
        <v>0.47599999999999998</v>
      </c>
      <c r="Q16">
        <v>3.5539999999999998</v>
      </c>
      <c r="R16">
        <v>0.61499999999999999</v>
      </c>
      <c r="S16">
        <v>7.851</v>
      </c>
      <c r="T16">
        <v>0.85</v>
      </c>
      <c r="U16">
        <v>0.41399999999999998</v>
      </c>
      <c r="V16">
        <v>0.23</v>
      </c>
      <c r="W16">
        <v>8.4979999999999993</v>
      </c>
      <c r="X16">
        <v>11.266999999999999</v>
      </c>
      <c r="Y16">
        <v>0.36599999999999999</v>
      </c>
      <c r="Z16">
        <v>0.70699999999999996</v>
      </c>
      <c r="AA16">
        <v>8.0000000000000002E-3</v>
      </c>
      <c r="AB16">
        <v>1.8169999999999999</v>
      </c>
      <c r="AC16">
        <v>1.7999999999999999E-2</v>
      </c>
      <c r="AD16">
        <v>4.4969999999999999</v>
      </c>
    </row>
    <row r="17" spans="1:30">
      <c r="A17">
        <v>203076</v>
      </c>
      <c r="B17" t="s">
        <v>627</v>
      </c>
      <c r="C17" t="s">
        <v>312</v>
      </c>
      <c r="D17" t="s">
        <v>626</v>
      </c>
      <c r="E17">
        <v>3.45</v>
      </c>
      <c r="F17">
        <v>1.21</v>
      </c>
      <c r="G17">
        <v>1.1399999999999999</v>
      </c>
      <c r="H17">
        <v>2.31</v>
      </c>
      <c r="I17">
        <v>2.84</v>
      </c>
      <c r="J17">
        <v>1.25</v>
      </c>
      <c r="K17">
        <v>1.59</v>
      </c>
      <c r="L17">
        <v>20.984999999999999</v>
      </c>
      <c r="M17">
        <v>0.56499999999999995</v>
      </c>
      <c r="N17">
        <v>1.474</v>
      </c>
      <c r="O17">
        <v>0.28999999999999998</v>
      </c>
      <c r="P17">
        <v>7.3999999999999996E-2</v>
      </c>
      <c r="Q17">
        <v>8.2430000000000003</v>
      </c>
      <c r="R17">
        <v>0.74399999999999999</v>
      </c>
      <c r="S17">
        <v>9.2230000000000008</v>
      </c>
      <c r="T17">
        <v>0.74399999999999999</v>
      </c>
      <c r="U17">
        <v>0.441</v>
      </c>
      <c r="V17">
        <v>0.245</v>
      </c>
      <c r="W17">
        <v>18.927</v>
      </c>
      <c r="X17">
        <v>3.3450000000000002</v>
      </c>
      <c r="Y17">
        <v>0.107</v>
      </c>
      <c r="Z17">
        <v>3.1469999999999998</v>
      </c>
      <c r="AA17">
        <v>3.3000000000000002E-2</v>
      </c>
      <c r="AB17">
        <v>1.577</v>
      </c>
      <c r="AC17">
        <v>1.6E-2</v>
      </c>
      <c r="AD17">
        <v>2.8359999999999999</v>
      </c>
    </row>
    <row r="18" spans="1:30">
      <c r="A18">
        <v>1628378</v>
      </c>
      <c r="B18" t="s">
        <v>627</v>
      </c>
      <c r="C18" t="s">
        <v>335</v>
      </c>
      <c r="D18" t="s">
        <v>626</v>
      </c>
      <c r="E18">
        <v>3.41</v>
      </c>
      <c r="F18">
        <v>0.06</v>
      </c>
      <c r="G18">
        <v>3.6</v>
      </c>
      <c r="H18">
        <v>-0.2</v>
      </c>
      <c r="I18">
        <v>2.83</v>
      </c>
      <c r="J18">
        <v>3.27</v>
      </c>
      <c r="K18">
        <v>-0.44</v>
      </c>
      <c r="L18">
        <v>27.196000000000002</v>
      </c>
      <c r="M18">
        <v>0.50800000000000001</v>
      </c>
      <c r="N18">
        <v>11.994999999999999</v>
      </c>
      <c r="O18">
        <v>0.35099999999999998</v>
      </c>
      <c r="P18">
        <v>0.42299999999999999</v>
      </c>
      <c r="Q18">
        <v>5.327</v>
      </c>
      <c r="R18">
        <v>0.67500000000000004</v>
      </c>
      <c r="S18">
        <v>7.0149999999999997</v>
      </c>
      <c r="T18">
        <v>0.82699999999999996</v>
      </c>
      <c r="U18">
        <v>0.27100000000000002</v>
      </c>
      <c r="V18">
        <v>0.28999999999999998</v>
      </c>
      <c r="W18">
        <v>6.4260000000000002</v>
      </c>
      <c r="X18">
        <v>5.9420000000000002</v>
      </c>
      <c r="Y18">
        <v>0.19600000000000001</v>
      </c>
      <c r="Z18">
        <v>0.58399999999999996</v>
      </c>
      <c r="AA18">
        <v>6.0000000000000001E-3</v>
      </c>
      <c r="AB18">
        <v>1.9790000000000001</v>
      </c>
      <c r="AC18">
        <v>1.9E-2</v>
      </c>
      <c r="AD18">
        <v>3.6339999999999999</v>
      </c>
    </row>
    <row r="19" spans="1:30">
      <c r="A19">
        <v>204001</v>
      </c>
      <c r="B19" t="s">
        <v>627</v>
      </c>
      <c r="C19" t="s">
        <v>119</v>
      </c>
      <c r="D19" t="s">
        <v>626</v>
      </c>
      <c r="E19">
        <v>2.94</v>
      </c>
      <c r="F19">
        <v>1.19</v>
      </c>
      <c r="G19">
        <v>2.02</v>
      </c>
      <c r="H19">
        <v>0.92</v>
      </c>
      <c r="I19">
        <v>4.04</v>
      </c>
      <c r="J19">
        <v>2.8</v>
      </c>
      <c r="K19">
        <v>1.24</v>
      </c>
      <c r="L19">
        <v>24.481000000000002</v>
      </c>
      <c r="M19">
        <v>0.51</v>
      </c>
      <c r="N19">
        <v>8.9220000000000006</v>
      </c>
      <c r="O19">
        <v>0.35</v>
      </c>
      <c r="P19">
        <v>0.35399999999999998</v>
      </c>
      <c r="Q19">
        <v>3.52</v>
      </c>
      <c r="R19">
        <v>0.74</v>
      </c>
      <c r="S19">
        <v>8.7889999999999997</v>
      </c>
      <c r="T19">
        <v>0.82199999999999995</v>
      </c>
      <c r="U19">
        <v>0.38400000000000001</v>
      </c>
      <c r="V19">
        <v>0.27100000000000002</v>
      </c>
      <c r="W19">
        <v>12.686999999999999</v>
      </c>
      <c r="X19">
        <v>3.9780000000000002</v>
      </c>
      <c r="Y19">
        <v>0.13</v>
      </c>
      <c r="Z19">
        <v>2.2890000000000001</v>
      </c>
      <c r="AA19">
        <v>2.5000000000000001E-2</v>
      </c>
      <c r="AB19">
        <v>1.284</v>
      </c>
      <c r="AC19">
        <v>1.2999999999999999E-2</v>
      </c>
      <c r="AD19">
        <v>2.9009999999999998</v>
      </c>
    </row>
    <row r="20" spans="1:30">
      <c r="A20">
        <v>1627832</v>
      </c>
      <c r="B20" t="s">
        <v>627</v>
      </c>
      <c r="C20" t="s">
        <v>434</v>
      </c>
      <c r="D20" t="s">
        <v>626</v>
      </c>
      <c r="E20">
        <v>2.8</v>
      </c>
      <c r="F20">
        <v>0.57999999999999996</v>
      </c>
      <c r="G20">
        <v>1.64</v>
      </c>
      <c r="H20">
        <v>1.1599999999999999</v>
      </c>
      <c r="I20">
        <v>3.13</v>
      </c>
      <c r="J20">
        <v>1.92</v>
      </c>
      <c r="K20">
        <v>1.21</v>
      </c>
      <c r="L20">
        <v>21.085000000000001</v>
      </c>
      <c r="M20">
        <v>0.45400000000000001</v>
      </c>
      <c r="N20">
        <v>12.387</v>
      </c>
      <c r="O20">
        <v>0.35099999999999998</v>
      </c>
      <c r="P20">
        <v>0.57899999999999996</v>
      </c>
      <c r="Q20">
        <v>2.6850000000000001</v>
      </c>
      <c r="R20">
        <v>0.58599999999999997</v>
      </c>
      <c r="S20">
        <v>5.2549999999999999</v>
      </c>
      <c r="T20">
        <v>0.84899999999999998</v>
      </c>
      <c r="U20">
        <v>0.26300000000000001</v>
      </c>
      <c r="V20">
        <v>0.22</v>
      </c>
      <c r="W20">
        <v>5.8259999999999996</v>
      </c>
      <c r="X20">
        <v>9.1189999999999998</v>
      </c>
      <c r="Y20">
        <v>0.27900000000000003</v>
      </c>
      <c r="Z20">
        <v>0.67700000000000005</v>
      </c>
      <c r="AA20">
        <v>8.0000000000000002E-3</v>
      </c>
      <c r="AB20">
        <v>2.33</v>
      </c>
      <c r="AC20">
        <v>2.3E-2</v>
      </c>
      <c r="AD20">
        <v>3.194</v>
      </c>
    </row>
    <row r="21" spans="1:30">
      <c r="A21">
        <v>1630162</v>
      </c>
      <c r="B21" t="s">
        <v>627</v>
      </c>
      <c r="C21" t="s">
        <v>311</v>
      </c>
      <c r="D21" t="s">
        <v>626</v>
      </c>
      <c r="E21">
        <v>2.77</v>
      </c>
      <c r="F21">
        <v>0.28999999999999998</v>
      </c>
      <c r="G21">
        <v>2.4500000000000002</v>
      </c>
      <c r="H21">
        <v>0.32</v>
      </c>
      <c r="I21">
        <v>3.72</v>
      </c>
      <c r="J21">
        <v>3.01</v>
      </c>
      <c r="K21">
        <v>0.71</v>
      </c>
      <c r="L21">
        <v>26.745000000000001</v>
      </c>
      <c r="M21">
        <v>0.499</v>
      </c>
      <c r="N21">
        <v>10.462</v>
      </c>
      <c r="O21">
        <v>0.34399999999999997</v>
      </c>
      <c r="P21">
        <v>0.38</v>
      </c>
      <c r="Q21">
        <v>7.06</v>
      </c>
      <c r="R21">
        <v>0.66100000000000003</v>
      </c>
      <c r="S21">
        <v>7.109</v>
      </c>
      <c r="T21">
        <v>0.754</v>
      </c>
      <c r="U21">
        <v>0.28399999999999997</v>
      </c>
      <c r="V21">
        <v>0.28999999999999998</v>
      </c>
      <c r="W21">
        <v>8.1910000000000007</v>
      </c>
      <c r="X21">
        <v>5.6749999999999998</v>
      </c>
      <c r="Y21">
        <v>0.20899999999999999</v>
      </c>
      <c r="Z21">
        <v>1.4430000000000001</v>
      </c>
      <c r="AA21">
        <v>1.6E-2</v>
      </c>
      <c r="AB21">
        <v>1.927</v>
      </c>
      <c r="AC21">
        <v>1.9E-2</v>
      </c>
      <c r="AD21">
        <v>3.9649999999999999</v>
      </c>
    </row>
    <row r="22" spans="1:30">
      <c r="A22">
        <v>1626164</v>
      </c>
      <c r="B22" t="s">
        <v>627</v>
      </c>
      <c r="C22" t="s">
        <v>280</v>
      </c>
      <c r="D22" t="s">
        <v>626</v>
      </c>
      <c r="E22">
        <v>2.65</v>
      </c>
      <c r="F22">
        <v>-0.95</v>
      </c>
      <c r="G22">
        <v>3.64</v>
      </c>
      <c r="H22">
        <v>-0.98</v>
      </c>
      <c r="I22">
        <v>2.36</v>
      </c>
      <c r="J22">
        <v>3.05</v>
      </c>
      <c r="K22">
        <v>-0.69</v>
      </c>
      <c r="L22">
        <v>24.664000000000001</v>
      </c>
      <c r="M22">
        <v>0.54300000000000004</v>
      </c>
      <c r="N22">
        <v>7.8079999999999998</v>
      </c>
      <c r="O22">
        <v>0.35499999999999998</v>
      </c>
      <c r="P22">
        <v>0.29599999999999999</v>
      </c>
      <c r="Q22">
        <v>4.0599999999999996</v>
      </c>
      <c r="R22">
        <v>0.70299999999999996</v>
      </c>
      <c r="S22">
        <v>8.3650000000000002</v>
      </c>
      <c r="T22">
        <v>0.85299999999999998</v>
      </c>
      <c r="U22">
        <v>0.35899999999999999</v>
      </c>
      <c r="V22">
        <v>0.28399999999999997</v>
      </c>
      <c r="W22">
        <v>6.1470000000000002</v>
      </c>
      <c r="X22">
        <v>7.335</v>
      </c>
      <c r="Y22">
        <v>0.254</v>
      </c>
      <c r="Z22">
        <v>0.63500000000000001</v>
      </c>
      <c r="AA22">
        <v>7.0000000000000001E-3</v>
      </c>
      <c r="AB22">
        <v>1.4039999999999999</v>
      </c>
      <c r="AC22">
        <v>1.4E-2</v>
      </c>
      <c r="AD22">
        <v>4.1180000000000003</v>
      </c>
    </row>
    <row r="23" spans="1:30">
      <c r="A23">
        <v>1628973</v>
      </c>
      <c r="B23" t="s">
        <v>627</v>
      </c>
      <c r="C23" t="s">
        <v>390</v>
      </c>
      <c r="D23" t="s">
        <v>626</v>
      </c>
      <c r="E23">
        <v>2.65</v>
      </c>
      <c r="F23">
        <v>2.0299999999999998</v>
      </c>
      <c r="G23">
        <v>3.32</v>
      </c>
      <c r="H23">
        <v>-0.66</v>
      </c>
      <c r="I23">
        <v>2.99</v>
      </c>
      <c r="J23">
        <v>4.2699999999999996</v>
      </c>
      <c r="K23">
        <v>-1.28</v>
      </c>
      <c r="L23">
        <v>26.312000000000001</v>
      </c>
      <c r="M23">
        <v>0.50600000000000001</v>
      </c>
      <c r="N23">
        <v>9.1440000000000001</v>
      </c>
      <c r="O23">
        <v>0.377</v>
      </c>
      <c r="P23">
        <v>0.35599999999999998</v>
      </c>
      <c r="Q23">
        <v>3.786</v>
      </c>
      <c r="R23">
        <v>0.65600000000000003</v>
      </c>
      <c r="S23">
        <v>8.3070000000000004</v>
      </c>
      <c r="T23">
        <v>0.81299999999999994</v>
      </c>
      <c r="U23">
        <v>0.317</v>
      </c>
      <c r="V23">
        <v>0.27</v>
      </c>
      <c r="W23">
        <v>5.4960000000000004</v>
      </c>
      <c r="X23">
        <v>7.23</v>
      </c>
      <c r="Y23">
        <v>0.247</v>
      </c>
      <c r="Z23">
        <v>0.29899999999999999</v>
      </c>
      <c r="AA23">
        <v>3.0000000000000001E-3</v>
      </c>
      <c r="AB23">
        <v>1.3029999999999999</v>
      </c>
      <c r="AC23">
        <v>1.2999999999999999E-2</v>
      </c>
      <c r="AD23">
        <v>2.5880000000000001</v>
      </c>
    </row>
    <row r="24" spans="1:30">
      <c r="A24">
        <v>1626157</v>
      </c>
      <c r="B24" t="s">
        <v>627</v>
      </c>
      <c r="C24" t="s">
        <v>86</v>
      </c>
      <c r="D24" t="s">
        <v>626</v>
      </c>
      <c r="E24">
        <v>2.61</v>
      </c>
      <c r="F24">
        <v>-1.85</v>
      </c>
      <c r="G24">
        <v>1.57</v>
      </c>
      <c r="H24">
        <v>1.04</v>
      </c>
      <c r="I24">
        <v>2.65</v>
      </c>
      <c r="J24">
        <v>1.52</v>
      </c>
      <c r="K24">
        <v>1.1299999999999999</v>
      </c>
      <c r="L24">
        <v>20.707000000000001</v>
      </c>
      <c r="M24">
        <v>0.56200000000000006</v>
      </c>
      <c r="N24">
        <v>8.0340000000000007</v>
      </c>
      <c r="O24">
        <v>0.373</v>
      </c>
      <c r="P24">
        <v>0.36299999999999999</v>
      </c>
      <c r="Q24">
        <v>4.82</v>
      </c>
      <c r="R24">
        <v>0.72199999999999998</v>
      </c>
      <c r="S24">
        <v>7.44</v>
      </c>
      <c r="T24">
        <v>0.81899999999999995</v>
      </c>
      <c r="U24">
        <v>0.38900000000000001</v>
      </c>
      <c r="V24">
        <v>0.24399999999999999</v>
      </c>
      <c r="W24">
        <v>13.412000000000001</v>
      </c>
      <c r="X24">
        <v>4.7530000000000001</v>
      </c>
      <c r="Y24">
        <v>0.151</v>
      </c>
      <c r="Z24">
        <v>1.399</v>
      </c>
      <c r="AA24">
        <v>1.4999999999999999E-2</v>
      </c>
      <c r="AB24">
        <v>1.05</v>
      </c>
      <c r="AC24">
        <v>1.0999999999999999E-2</v>
      </c>
      <c r="AD24">
        <v>3.851</v>
      </c>
    </row>
    <row r="25" spans="1:30">
      <c r="A25">
        <v>203932</v>
      </c>
      <c r="B25" t="s">
        <v>625</v>
      </c>
      <c r="C25" t="s">
        <v>329</v>
      </c>
      <c r="D25" t="s">
        <v>626</v>
      </c>
      <c r="E25">
        <v>2.57</v>
      </c>
      <c r="F25">
        <v>1.97</v>
      </c>
      <c r="G25">
        <v>1.59</v>
      </c>
      <c r="H25">
        <v>0.98</v>
      </c>
      <c r="I25">
        <v>0.33</v>
      </c>
      <c r="J25">
        <v>0.2</v>
      </c>
      <c r="K25">
        <v>0.13</v>
      </c>
      <c r="L25">
        <v>14.292999999999999</v>
      </c>
      <c r="M25">
        <v>0.59499999999999997</v>
      </c>
      <c r="N25">
        <v>2.8730000000000002</v>
      </c>
      <c r="O25">
        <v>0.308</v>
      </c>
      <c r="P25">
        <v>0.184</v>
      </c>
      <c r="Q25">
        <v>7.4740000000000002</v>
      </c>
      <c r="R25">
        <v>0.73</v>
      </c>
      <c r="S25">
        <v>5.5759999999999996</v>
      </c>
      <c r="T25">
        <v>0.61599999999999999</v>
      </c>
      <c r="U25">
        <v>0.36499999999999999</v>
      </c>
      <c r="V25">
        <v>0.158</v>
      </c>
      <c r="W25">
        <v>9.8800000000000008</v>
      </c>
      <c r="X25">
        <v>4.0970000000000004</v>
      </c>
      <c r="Y25">
        <v>0.111</v>
      </c>
      <c r="Z25">
        <v>1.077</v>
      </c>
      <c r="AA25">
        <v>1.2E-2</v>
      </c>
      <c r="AB25">
        <v>1.026</v>
      </c>
      <c r="AC25">
        <v>0.01</v>
      </c>
      <c r="AD25">
        <v>1.784</v>
      </c>
    </row>
    <row r="26" spans="1:30">
      <c r="A26">
        <v>1628983</v>
      </c>
      <c r="B26" t="s">
        <v>627</v>
      </c>
      <c r="C26" t="s">
        <v>224</v>
      </c>
      <c r="D26" t="s">
        <v>626</v>
      </c>
      <c r="E26">
        <v>2.5</v>
      </c>
      <c r="F26">
        <v>0.81</v>
      </c>
      <c r="G26">
        <v>2.8</v>
      </c>
      <c r="H26">
        <v>-0.31</v>
      </c>
      <c r="I26">
        <v>1.3</v>
      </c>
      <c r="J26">
        <v>1.53</v>
      </c>
      <c r="K26">
        <v>-0.23</v>
      </c>
      <c r="L26">
        <v>26.108000000000001</v>
      </c>
      <c r="M26">
        <v>0.51500000000000001</v>
      </c>
      <c r="N26">
        <v>3.4359999999999999</v>
      </c>
      <c r="O26">
        <v>0.32900000000000001</v>
      </c>
      <c r="P26">
        <v>0.18099999999999999</v>
      </c>
      <c r="Q26">
        <v>8.2739999999999991</v>
      </c>
      <c r="R26">
        <v>0.65100000000000002</v>
      </c>
      <c r="S26">
        <v>13.829000000000001</v>
      </c>
      <c r="T26">
        <v>0.85699999999999998</v>
      </c>
      <c r="U26">
        <v>0.56899999999999995</v>
      </c>
      <c r="V26">
        <v>0.29799999999999999</v>
      </c>
      <c r="W26">
        <v>6.694</v>
      </c>
      <c r="X26">
        <v>6.0839999999999996</v>
      </c>
      <c r="Y26">
        <v>0.20899999999999999</v>
      </c>
      <c r="Z26">
        <v>1.141</v>
      </c>
      <c r="AA26">
        <v>1.2999999999999999E-2</v>
      </c>
      <c r="AB26">
        <v>1.9650000000000001</v>
      </c>
      <c r="AC26">
        <v>1.9E-2</v>
      </c>
      <c r="AD26">
        <v>3.5990000000000002</v>
      </c>
    </row>
    <row r="27" spans="1:30">
      <c r="A27">
        <v>1627750</v>
      </c>
      <c r="B27" t="s">
        <v>625</v>
      </c>
      <c r="C27" t="s">
        <v>381</v>
      </c>
      <c r="D27" t="s">
        <v>626</v>
      </c>
      <c r="E27">
        <v>2.41</v>
      </c>
      <c r="F27">
        <v>1.01</v>
      </c>
      <c r="G27">
        <v>2.86</v>
      </c>
      <c r="H27">
        <v>-0.44</v>
      </c>
      <c r="I27">
        <v>2.33</v>
      </c>
      <c r="J27">
        <v>2.74</v>
      </c>
      <c r="K27">
        <v>-0.41</v>
      </c>
      <c r="L27">
        <v>25.291</v>
      </c>
      <c r="M27">
        <v>0.50600000000000001</v>
      </c>
      <c r="N27">
        <v>9.5419999999999998</v>
      </c>
      <c r="O27">
        <v>0.372</v>
      </c>
      <c r="P27">
        <v>0.372</v>
      </c>
      <c r="Q27">
        <v>3.8530000000000002</v>
      </c>
      <c r="R27">
        <v>0.66300000000000003</v>
      </c>
      <c r="S27">
        <v>5.79</v>
      </c>
      <c r="T27">
        <v>0.86199999999999999</v>
      </c>
      <c r="U27">
        <v>0.222</v>
      </c>
      <c r="V27">
        <v>0.26500000000000001</v>
      </c>
      <c r="W27">
        <v>6.5289999999999999</v>
      </c>
      <c r="X27">
        <v>8.952</v>
      </c>
      <c r="Y27">
        <v>0.27</v>
      </c>
      <c r="Z27">
        <v>0.42599999999999999</v>
      </c>
      <c r="AA27">
        <v>4.0000000000000001E-3</v>
      </c>
      <c r="AB27">
        <v>1.649</v>
      </c>
      <c r="AC27">
        <v>1.6E-2</v>
      </c>
      <c r="AD27">
        <v>3.3109999999999999</v>
      </c>
    </row>
    <row r="28" spans="1:30">
      <c r="A28">
        <v>101108</v>
      </c>
      <c r="B28" t="s">
        <v>627</v>
      </c>
      <c r="C28" t="s">
        <v>267</v>
      </c>
      <c r="D28" t="s">
        <v>626</v>
      </c>
      <c r="E28">
        <v>2.37</v>
      </c>
      <c r="F28">
        <v>-2.09</v>
      </c>
      <c r="G28">
        <v>1.1000000000000001</v>
      </c>
      <c r="H28">
        <v>1.27</v>
      </c>
      <c r="I28">
        <v>1.75</v>
      </c>
      <c r="J28">
        <v>0.5</v>
      </c>
      <c r="K28">
        <v>1.25</v>
      </c>
      <c r="L28">
        <v>17.236999999999998</v>
      </c>
      <c r="M28">
        <v>0.50600000000000001</v>
      </c>
      <c r="N28">
        <v>7.2830000000000004</v>
      </c>
      <c r="O28">
        <v>0.36099999999999999</v>
      </c>
      <c r="P28">
        <v>0.39900000000000002</v>
      </c>
      <c r="Q28">
        <v>0.4</v>
      </c>
      <c r="R28">
        <v>0.66500000000000004</v>
      </c>
      <c r="S28">
        <v>3.6</v>
      </c>
      <c r="T28">
        <v>0.82499999999999996</v>
      </c>
      <c r="U28">
        <v>0.22</v>
      </c>
      <c r="V28">
        <v>0.17699999999999999</v>
      </c>
      <c r="W28">
        <v>6.476</v>
      </c>
      <c r="X28">
        <v>11.08</v>
      </c>
      <c r="Y28">
        <v>0.311</v>
      </c>
      <c r="Z28">
        <v>0.626</v>
      </c>
      <c r="AA28">
        <v>7.0000000000000001E-3</v>
      </c>
      <c r="AB28">
        <v>2.3969999999999998</v>
      </c>
      <c r="AC28">
        <v>2.3E-2</v>
      </c>
      <c r="AD28">
        <v>2.83</v>
      </c>
    </row>
    <row r="29" spans="1:30">
      <c r="A29">
        <v>203500</v>
      </c>
      <c r="B29" t="s">
        <v>627</v>
      </c>
      <c r="C29" t="s">
        <v>219</v>
      </c>
      <c r="D29" t="s">
        <v>626</v>
      </c>
      <c r="E29">
        <v>2.36</v>
      </c>
      <c r="F29">
        <v>0.08</v>
      </c>
      <c r="G29">
        <v>-0.56000000000000005</v>
      </c>
      <c r="H29">
        <v>2.92</v>
      </c>
      <c r="I29">
        <v>2.08</v>
      </c>
      <c r="J29">
        <v>-0.39</v>
      </c>
      <c r="K29">
        <v>2.4700000000000002</v>
      </c>
      <c r="L29">
        <v>11.94</v>
      </c>
      <c r="M29">
        <v>0.56200000000000006</v>
      </c>
      <c r="N29">
        <v>2.1749999999999998</v>
      </c>
      <c r="O29">
        <v>0.17399999999999999</v>
      </c>
      <c r="P29">
        <v>7.2999999999999995E-2</v>
      </c>
      <c r="Q29">
        <v>6.84</v>
      </c>
      <c r="R29">
        <v>0.66500000000000004</v>
      </c>
      <c r="S29">
        <v>5.4189999999999996</v>
      </c>
      <c r="T29">
        <v>0.432</v>
      </c>
      <c r="U29">
        <v>0.497</v>
      </c>
      <c r="V29">
        <v>0.157</v>
      </c>
      <c r="W29">
        <v>17.577999999999999</v>
      </c>
      <c r="X29">
        <v>3.8140000000000001</v>
      </c>
      <c r="Y29">
        <v>0.112</v>
      </c>
      <c r="Z29">
        <v>1.6419999999999999</v>
      </c>
      <c r="AA29">
        <v>1.7999999999999999E-2</v>
      </c>
      <c r="AB29">
        <v>1.5029999999999999</v>
      </c>
      <c r="AC29">
        <v>1.4999999999999999E-2</v>
      </c>
      <c r="AD29">
        <v>2.6</v>
      </c>
    </row>
    <row r="30" spans="1:30">
      <c r="A30">
        <v>1628389</v>
      </c>
      <c r="B30" t="s">
        <v>628</v>
      </c>
      <c r="C30" t="s">
        <v>319</v>
      </c>
      <c r="D30" t="s">
        <v>626</v>
      </c>
      <c r="E30">
        <v>2.34</v>
      </c>
      <c r="F30">
        <v>-0.46</v>
      </c>
      <c r="G30">
        <v>0.91</v>
      </c>
      <c r="H30">
        <v>1.44</v>
      </c>
      <c r="I30">
        <v>0.63</v>
      </c>
      <c r="J30">
        <v>-0.12</v>
      </c>
      <c r="K30">
        <v>0.75</v>
      </c>
      <c r="L30">
        <v>20.966999999999999</v>
      </c>
      <c r="M30">
        <v>0.54700000000000004</v>
      </c>
      <c r="N30">
        <v>0.53500000000000003</v>
      </c>
      <c r="O30">
        <v>0.188</v>
      </c>
      <c r="P30">
        <v>2.8000000000000001E-2</v>
      </c>
      <c r="Q30">
        <v>6.5430000000000001</v>
      </c>
      <c r="R30">
        <v>0.70799999999999996</v>
      </c>
      <c r="S30">
        <v>7.782</v>
      </c>
      <c r="T30">
        <v>0.78200000000000003</v>
      </c>
      <c r="U30">
        <v>0.40799999999999997</v>
      </c>
      <c r="V30">
        <v>0.23799999999999999</v>
      </c>
      <c r="W30">
        <v>13.785</v>
      </c>
      <c r="X30">
        <v>5.3239999999999998</v>
      </c>
      <c r="Y30">
        <v>0.16200000000000001</v>
      </c>
      <c r="Z30">
        <v>1.272</v>
      </c>
      <c r="AA30">
        <v>1.2999999999999999E-2</v>
      </c>
      <c r="AB30">
        <v>1.641</v>
      </c>
      <c r="AC30">
        <v>1.6E-2</v>
      </c>
      <c r="AD30">
        <v>3.55</v>
      </c>
    </row>
    <row r="31" spans="1:30">
      <c r="A31">
        <v>1629008</v>
      </c>
      <c r="B31" t="s">
        <v>625</v>
      </c>
      <c r="C31" t="s">
        <v>40</v>
      </c>
      <c r="D31" t="s">
        <v>626</v>
      </c>
      <c r="E31">
        <v>2.31</v>
      </c>
      <c r="F31">
        <v>0.79</v>
      </c>
      <c r="G31">
        <v>2</v>
      </c>
      <c r="H31">
        <v>0.31</v>
      </c>
      <c r="I31">
        <v>0.65</v>
      </c>
      <c r="J31">
        <v>1.52</v>
      </c>
      <c r="K31">
        <v>-0.87</v>
      </c>
      <c r="L31">
        <v>18.260999999999999</v>
      </c>
      <c r="M31">
        <v>0.57099999999999995</v>
      </c>
      <c r="N31">
        <v>10.617000000000001</v>
      </c>
      <c r="O31">
        <v>0.39500000000000002</v>
      </c>
      <c r="P31">
        <v>0.57099999999999995</v>
      </c>
      <c r="Q31">
        <v>3.2919999999999998</v>
      </c>
      <c r="R31">
        <v>0.73199999999999998</v>
      </c>
      <c r="S31">
        <v>2.4580000000000002</v>
      </c>
      <c r="T31">
        <v>0.78</v>
      </c>
      <c r="U31">
        <v>0.14599999999999999</v>
      </c>
      <c r="V31">
        <v>0.18099999999999999</v>
      </c>
      <c r="W31">
        <v>10.77</v>
      </c>
      <c r="X31">
        <v>2.202</v>
      </c>
      <c r="Y31">
        <v>6.0999999999999999E-2</v>
      </c>
      <c r="Z31">
        <v>0.84</v>
      </c>
      <c r="AA31">
        <v>0.01</v>
      </c>
      <c r="AB31">
        <v>1.012</v>
      </c>
      <c r="AC31">
        <v>0.01</v>
      </c>
      <c r="AD31">
        <v>1.34</v>
      </c>
    </row>
    <row r="32" spans="1:30">
      <c r="A32">
        <v>1629057</v>
      </c>
      <c r="B32" t="s">
        <v>627</v>
      </c>
      <c r="C32" t="s">
        <v>636</v>
      </c>
      <c r="D32" t="s">
        <v>626</v>
      </c>
      <c r="E32">
        <v>2.2599999999999998</v>
      </c>
      <c r="F32">
        <v>-0.53</v>
      </c>
      <c r="G32">
        <v>0.23</v>
      </c>
      <c r="H32">
        <v>2.02</v>
      </c>
      <c r="I32">
        <v>2.5299999999999998</v>
      </c>
      <c r="J32">
        <v>0.83</v>
      </c>
      <c r="K32">
        <v>1.7</v>
      </c>
      <c r="L32">
        <v>10.968999999999999</v>
      </c>
      <c r="M32">
        <v>0.66600000000000004</v>
      </c>
      <c r="N32">
        <v>0.84099999999999997</v>
      </c>
      <c r="O32">
        <v>0.13900000000000001</v>
      </c>
      <c r="P32">
        <v>4.4999999999999998E-2</v>
      </c>
      <c r="Q32">
        <v>6.5369999999999999</v>
      </c>
      <c r="R32">
        <v>0.78900000000000003</v>
      </c>
      <c r="S32">
        <v>3.399</v>
      </c>
      <c r="T32">
        <v>0.67300000000000004</v>
      </c>
      <c r="U32">
        <v>0.30199999999999999</v>
      </c>
      <c r="V32">
        <v>0.13100000000000001</v>
      </c>
      <c r="W32">
        <v>16.181000000000001</v>
      </c>
      <c r="X32">
        <v>2.5139999999999998</v>
      </c>
      <c r="Y32">
        <v>7.4999999999999997E-2</v>
      </c>
      <c r="Z32">
        <v>3.149</v>
      </c>
      <c r="AA32">
        <v>3.3000000000000002E-2</v>
      </c>
      <c r="AB32">
        <v>1.504</v>
      </c>
      <c r="AC32">
        <v>1.4E-2</v>
      </c>
      <c r="AD32">
        <v>1.9379999999999999</v>
      </c>
    </row>
    <row r="33" spans="1:30">
      <c r="A33">
        <v>1626204</v>
      </c>
      <c r="B33" t="s">
        <v>627</v>
      </c>
      <c r="C33" t="s">
        <v>111</v>
      </c>
      <c r="D33" t="s">
        <v>626</v>
      </c>
      <c r="E33">
        <v>2.13</v>
      </c>
      <c r="F33">
        <v>0.99</v>
      </c>
      <c r="G33">
        <v>0.19</v>
      </c>
      <c r="H33">
        <v>1.94</v>
      </c>
      <c r="I33">
        <v>0.8</v>
      </c>
      <c r="J33">
        <v>-0.69</v>
      </c>
      <c r="K33">
        <v>1.49</v>
      </c>
      <c r="L33">
        <v>10.247</v>
      </c>
      <c r="M33">
        <v>0.59799999999999998</v>
      </c>
      <c r="N33">
        <v>2.31</v>
      </c>
      <c r="O33">
        <v>0.313</v>
      </c>
      <c r="P33">
        <v>0.109</v>
      </c>
      <c r="Q33">
        <v>4.5759999999999996</v>
      </c>
      <c r="R33">
        <v>0.73899999999999999</v>
      </c>
      <c r="S33">
        <v>2.645</v>
      </c>
      <c r="T33">
        <v>0.67100000000000004</v>
      </c>
      <c r="U33">
        <v>0.26400000000000001</v>
      </c>
      <c r="V33">
        <v>0.11799999999999999</v>
      </c>
      <c r="W33">
        <v>13.106</v>
      </c>
      <c r="X33">
        <v>3.6280000000000001</v>
      </c>
      <c r="Y33">
        <v>0.11</v>
      </c>
      <c r="Z33">
        <v>1.181</v>
      </c>
      <c r="AA33">
        <v>1.2999999999999999E-2</v>
      </c>
      <c r="AB33">
        <v>1.9359999999999999</v>
      </c>
      <c r="AC33">
        <v>1.9E-2</v>
      </c>
      <c r="AD33">
        <v>1.635</v>
      </c>
    </row>
    <row r="34" spans="1:30">
      <c r="A34">
        <v>203497</v>
      </c>
      <c r="B34" t="s">
        <v>627</v>
      </c>
      <c r="C34" t="s">
        <v>239</v>
      </c>
      <c r="D34" t="s">
        <v>626</v>
      </c>
      <c r="E34">
        <v>2.1</v>
      </c>
      <c r="F34">
        <v>-1.23</v>
      </c>
      <c r="G34">
        <v>-0.88</v>
      </c>
      <c r="H34">
        <v>2.98</v>
      </c>
      <c r="I34">
        <v>1.1100000000000001</v>
      </c>
      <c r="J34">
        <v>-0.35</v>
      </c>
      <c r="K34">
        <v>1.46</v>
      </c>
      <c r="L34">
        <v>12.568</v>
      </c>
      <c r="M34">
        <v>0.66100000000000003</v>
      </c>
      <c r="N34">
        <v>0.79900000000000004</v>
      </c>
      <c r="O34">
        <v>0.161</v>
      </c>
      <c r="P34">
        <v>4.9000000000000002E-2</v>
      </c>
      <c r="Q34">
        <v>8.7769999999999992</v>
      </c>
      <c r="R34">
        <v>0.753</v>
      </c>
      <c r="S34">
        <v>8.5809999999999995</v>
      </c>
      <c r="T34">
        <v>0.60799999999999998</v>
      </c>
      <c r="U34">
        <v>0.75900000000000001</v>
      </c>
      <c r="V34">
        <v>0.17499999999999999</v>
      </c>
      <c r="W34">
        <v>19.161000000000001</v>
      </c>
      <c r="X34">
        <v>2.5289999999999999</v>
      </c>
      <c r="Y34">
        <v>7.9000000000000001E-2</v>
      </c>
      <c r="Z34">
        <v>2.2709999999999999</v>
      </c>
      <c r="AA34">
        <v>2.4E-2</v>
      </c>
      <c r="AB34">
        <v>1.0640000000000001</v>
      </c>
      <c r="AC34">
        <v>1.0999999999999999E-2</v>
      </c>
      <c r="AD34">
        <v>2.8849999999999998</v>
      </c>
    </row>
    <row r="35" spans="1:30">
      <c r="A35">
        <v>1627759</v>
      </c>
      <c r="B35" t="s">
        <v>627</v>
      </c>
      <c r="C35" t="s">
        <v>369</v>
      </c>
      <c r="D35" t="s">
        <v>626</v>
      </c>
      <c r="E35">
        <v>2.04</v>
      </c>
      <c r="F35">
        <v>-1.71</v>
      </c>
      <c r="G35">
        <v>2.4500000000000002</v>
      </c>
      <c r="H35">
        <v>-0.41</v>
      </c>
      <c r="I35">
        <v>1.81</v>
      </c>
      <c r="J35">
        <v>2.44</v>
      </c>
      <c r="K35">
        <v>-0.63</v>
      </c>
      <c r="L35">
        <v>24.829000000000001</v>
      </c>
      <c r="M35">
        <v>0.54900000000000004</v>
      </c>
      <c r="N35">
        <v>8.16</v>
      </c>
      <c r="O35">
        <v>0.34300000000000003</v>
      </c>
      <c r="P35">
        <v>0.317</v>
      </c>
      <c r="Q35">
        <v>6.5549999999999997</v>
      </c>
      <c r="R35">
        <v>0.71699999999999997</v>
      </c>
      <c r="S35">
        <v>5.6920000000000002</v>
      </c>
      <c r="T35">
        <v>0.73499999999999999</v>
      </c>
      <c r="U35">
        <v>0.23899999999999999</v>
      </c>
      <c r="V35">
        <v>0.27200000000000002</v>
      </c>
      <c r="W35">
        <v>8.2620000000000005</v>
      </c>
      <c r="X35">
        <v>4.601</v>
      </c>
      <c r="Y35">
        <v>0.156</v>
      </c>
      <c r="Z35">
        <v>0.55900000000000005</v>
      </c>
      <c r="AA35">
        <v>6.0000000000000001E-3</v>
      </c>
      <c r="AB35">
        <v>1.506</v>
      </c>
      <c r="AC35">
        <v>1.4999999999999999E-2</v>
      </c>
      <c r="AD35">
        <v>3.677</v>
      </c>
    </row>
    <row r="36" spans="1:30">
      <c r="A36">
        <v>1627751</v>
      </c>
      <c r="B36" t="s">
        <v>627</v>
      </c>
      <c r="C36" t="s">
        <v>391</v>
      </c>
      <c r="D36" t="s">
        <v>626</v>
      </c>
      <c r="E36">
        <v>1.97</v>
      </c>
      <c r="F36">
        <v>0.31</v>
      </c>
      <c r="G36">
        <v>-0.28000000000000003</v>
      </c>
      <c r="H36">
        <v>2.2400000000000002</v>
      </c>
      <c r="I36">
        <v>1.95</v>
      </c>
      <c r="J36">
        <v>-0.44</v>
      </c>
      <c r="K36">
        <v>2.39</v>
      </c>
      <c r="L36">
        <v>14.535</v>
      </c>
      <c r="M36">
        <v>0.63300000000000001</v>
      </c>
      <c r="N36">
        <v>0.83299999999999996</v>
      </c>
      <c r="O36">
        <v>0.16700000000000001</v>
      </c>
      <c r="P36">
        <v>4.5999999999999999E-2</v>
      </c>
      <c r="Q36">
        <v>6.5259999999999998</v>
      </c>
      <c r="R36">
        <v>0.746</v>
      </c>
      <c r="S36">
        <v>4.4489999999999998</v>
      </c>
      <c r="T36">
        <v>0.52700000000000002</v>
      </c>
      <c r="U36">
        <v>0.32200000000000001</v>
      </c>
      <c r="V36">
        <v>0.17199999999999999</v>
      </c>
      <c r="W36">
        <v>16.324999999999999</v>
      </c>
      <c r="X36">
        <v>3.6720000000000002</v>
      </c>
      <c r="Y36">
        <v>0.108</v>
      </c>
      <c r="Z36">
        <v>2.3180000000000001</v>
      </c>
      <c r="AA36">
        <v>2.5000000000000001E-2</v>
      </c>
      <c r="AB36">
        <v>1.377</v>
      </c>
      <c r="AC36">
        <v>1.4E-2</v>
      </c>
      <c r="AD36">
        <v>2.552</v>
      </c>
    </row>
    <row r="37" spans="1:30">
      <c r="A37">
        <v>1628991</v>
      </c>
      <c r="B37" t="s">
        <v>627</v>
      </c>
      <c r="C37" t="s">
        <v>376</v>
      </c>
      <c r="D37" t="s">
        <v>626</v>
      </c>
      <c r="E37">
        <v>1.96</v>
      </c>
      <c r="F37">
        <v>-0.04</v>
      </c>
      <c r="G37">
        <v>0.27</v>
      </c>
      <c r="H37">
        <v>1.69</v>
      </c>
      <c r="I37">
        <v>1.24</v>
      </c>
      <c r="J37">
        <v>-0.06</v>
      </c>
      <c r="K37">
        <v>1.3</v>
      </c>
      <c r="L37">
        <v>20.149000000000001</v>
      </c>
      <c r="M37">
        <v>0.51700000000000002</v>
      </c>
      <c r="N37">
        <v>6.827</v>
      </c>
      <c r="O37">
        <v>0.34699999999999998</v>
      </c>
      <c r="P37">
        <v>0.32700000000000001</v>
      </c>
      <c r="Q37">
        <v>6.27</v>
      </c>
      <c r="R37">
        <v>0.67500000000000004</v>
      </c>
      <c r="S37">
        <v>8.3810000000000002</v>
      </c>
      <c r="T37">
        <v>0.77400000000000002</v>
      </c>
      <c r="U37">
        <v>0.40799999999999997</v>
      </c>
      <c r="V37">
        <v>0.248</v>
      </c>
      <c r="W37">
        <v>11.138</v>
      </c>
      <c r="X37">
        <v>2.0710000000000002</v>
      </c>
      <c r="Y37">
        <v>6.6000000000000003E-2</v>
      </c>
      <c r="Z37">
        <v>3.5880000000000001</v>
      </c>
      <c r="AA37">
        <v>4.2000000000000003E-2</v>
      </c>
      <c r="AB37">
        <v>1.56</v>
      </c>
      <c r="AC37">
        <v>1.4999999999999999E-2</v>
      </c>
      <c r="AD37">
        <v>3.633</v>
      </c>
    </row>
    <row r="38" spans="1:30">
      <c r="A38">
        <v>1629027</v>
      </c>
      <c r="B38" t="s">
        <v>627</v>
      </c>
      <c r="C38" t="s">
        <v>145</v>
      </c>
      <c r="D38" t="s">
        <v>626</v>
      </c>
      <c r="E38">
        <v>1.95</v>
      </c>
      <c r="F38">
        <v>-0.74</v>
      </c>
      <c r="G38">
        <v>3.8</v>
      </c>
      <c r="H38">
        <v>-1.85</v>
      </c>
      <c r="I38">
        <v>0.57999999999999996</v>
      </c>
      <c r="J38">
        <v>3.06</v>
      </c>
      <c r="K38">
        <v>-2.48</v>
      </c>
      <c r="L38">
        <v>26.105</v>
      </c>
      <c r="M38">
        <v>0.48</v>
      </c>
      <c r="N38">
        <v>9.6029999999999998</v>
      </c>
      <c r="O38">
        <v>0.35099999999999998</v>
      </c>
      <c r="P38">
        <v>0.38500000000000001</v>
      </c>
      <c r="Q38">
        <v>4.3129999999999997</v>
      </c>
      <c r="R38">
        <v>0.60399999999999998</v>
      </c>
      <c r="S38">
        <v>10.891999999999999</v>
      </c>
      <c r="T38">
        <v>0.85899999999999999</v>
      </c>
      <c r="U38">
        <v>0.44</v>
      </c>
      <c r="V38">
        <v>0.30399999999999999</v>
      </c>
      <c r="W38">
        <v>4.5830000000000002</v>
      </c>
      <c r="X38">
        <v>11.768000000000001</v>
      </c>
      <c r="Y38">
        <v>0.42599999999999999</v>
      </c>
      <c r="Z38">
        <v>0.378</v>
      </c>
      <c r="AA38">
        <v>4.0000000000000001E-3</v>
      </c>
      <c r="AB38">
        <v>1.4350000000000001</v>
      </c>
      <c r="AC38">
        <v>1.4999999999999999E-2</v>
      </c>
      <c r="AD38">
        <v>5.4889999999999999</v>
      </c>
    </row>
    <row r="39" spans="1:30">
      <c r="A39">
        <v>1630217</v>
      </c>
      <c r="B39" t="s">
        <v>627</v>
      </c>
      <c r="C39" t="s">
        <v>281</v>
      </c>
      <c r="D39" t="s">
        <v>626</v>
      </c>
      <c r="E39">
        <v>1.94</v>
      </c>
      <c r="F39">
        <v>-0.1</v>
      </c>
      <c r="G39">
        <v>1.59</v>
      </c>
      <c r="H39">
        <v>0.34</v>
      </c>
      <c r="I39">
        <v>1.03</v>
      </c>
      <c r="J39">
        <v>1.67</v>
      </c>
      <c r="K39">
        <v>-0.64</v>
      </c>
      <c r="L39">
        <v>22.456</v>
      </c>
      <c r="M39">
        <v>0.50800000000000001</v>
      </c>
      <c r="N39">
        <v>10.378</v>
      </c>
      <c r="O39">
        <v>0.39</v>
      </c>
      <c r="P39">
        <v>0.42899999999999999</v>
      </c>
      <c r="Q39">
        <v>5.46</v>
      </c>
      <c r="R39">
        <v>0.64900000000000002</v>
      </c>
      <c r="S39">
        <v>5.0730000000000004</v>
      </c>
      <c r="T39">
        <v>0.84899999999999998</v>
      </c>
      <c r="U39">
        <v>0.23899999999999999</v>
      </c>
      <c r="V39">
        <v>0.23699999999999999</v>
      </c>
      <c r="W39">
        <v>7.28</v>
      </c>
      <c r="X39">
        <v>5.0469999999999997</v>
      </c>
      <c r="Y39">
        <v>0.16200000000000001</v>
      </c>
      <c r="Z39">
        <v>0.51500000000000001</v>
      </c>
      <c r="AA39">
        <v>6.0000000000000001E-3</v>
      </c>
      <c r="AB39">
        <v>1.4770000000000001</v>
      </c>
      <c r="AC39">
        <v>1.4999999999999999E-2</v>
      </c>
      <c r="AD39">
        <v>2.9740000000000002</v>
      </c>
    </row>
    <row r="40" spans="1:30">
      <c r="A40">
        <v>1627783</v>
      </c>
      <c r="B40" t="s">
        <v>627</v>
      </c>
      <c r="C40" t="s">
        <v>207</v>
      </c>
      <c r="D40" t="s">
        <v>626</v>
      </c>
      <c r="E40">
        <v>1.91</v>
      </c>
      <c r="F40">
        <v>-0.85</v>
      </c>
      <c r="G40">
        <v>1.69</v>
      </c>
      <c r="H40">
        <v>0.21</v>
      </c>
      <c r="I40">
        <v>0.78</v>
      </c>
      <c r="J40">
        <v>1.1299999999999999</v>
      </c>
      <c r="K40">
        <v>-0.35</v>
      </c>
      <c r="L40">
        <v>24.085999999999999</v>
      </c>
      <c r="M40">
        <v>0.50800000000000001</v>
      </c>
      <c r="N40">
        <v>5.36</v>
      </c>
      <c r="O40">
        <v>0.32500000000000001</v>
      </c>
      <c r="P40">
        <v>0.23</v>
      </c>
      <c r="Q40">
        <v>4.9859999999999998</v>
      </c>
      <c r="R40">
        <v>0.70299999999999996</v>
      </c>
      <c r="S40">
        <v>8.1449999999999996</v>
      </c>
      <c r="T40">
        <v>0.72499999999999998</v>
      </c>
      <c r="U40">
        <v>0.374</v>
      </c>
      <c r="V40">
        <v>0.26300000000000001</v>
      </c>
      <c r="W40">
        <v>10.476000000000001</v>
      </c>
      <c r="X40">
        <v>6.4589999999999996</v>
      </c>
      <c r="Y40">
        <v>0.21099999999999999</v>
      </c>
      <c r="Z40">
        <v>0.70699999999999996</v>
      </c>
      <c r="AA40">
        <v>8.0000000000000002E-3</v>
      </c>
      <c r="AB40">
        <v>1.377</v>
      </c>
      <c r="AC40">
        <v>1.4E-2</v>
      </c>
      <c r="AD40">
        <v>3.1019999999999999</v>
      </c>
    </row>
    <row r="41" spans="1:30">
      <c r="A41">
        <v>1628386</v>
      </c>
      <c r="B41" t="s">
        <v>627</v>
      </c>
      <c r="C41" t="s">
        <v>374</v>
      </c>
      <c r="D41" t="s">
        <v>626</v>
      </c>
      <c r="E41">
        <v>1.91</v>
      </c>
      <c r="F41">
        <v>0.31</v>
      </c>
      <c r="G41">
        <v>0.11</v>
      </c>
      <c r="H41">
        <v>1.8</v>
      </c>
      <c r="I41">
        <v>1.22</v>
      </c>
      <c r="J41">
        <v>0.06</v>
      </c>
      <c r="K41">
        <v>1.1599999999999999</v>
      </c>
      <c r="L41">
        <v>12.914</v>
      </c>
      <c r="M41">
        <v>0.65300000000000002</v>
      </c>
      <c r="N41">
        <v>0.98099999999999998</v>
      </c>
      <c r="O41">
        <v>0.27</v>
      </c>
      <c r="P41">
        <v>4.8000000000000001E-2</v>
      </c>
      <c r="Q41">
        <v>7.33</v>
      </c>
      <c r="R41">
        <v>0.76700000000000002</v>
      </c>
      <c r="S41">
        <v>4.3920000000000003</v>
      </c>
      <c r="T41">
        <v>0.69299999999999995</v>
      </c>
      <c r="U41">
        <v>0.35899999999999999</v>
      </c>
      <c r="V41">
        <v>0.15</v>
      </c>
      <c r="W41">
        <v>14.736000000000001</v>
      </c>
      <c r="X41">
        <v>2.8180000000000001</v>
      </c>
      <c r="Y41">
        <v>8.1000000000000003E-2</v>
      </c>
      <c r="Z41">
        <v>1.946</v>
      </c>
      <c r="AA41">
        <v>2.1000000000000001E-2</v>
      </c>
      <c r="AB41">
        <v>1.1639999999999999</v>
      </c>
      <c r="AC41">
        <v>1.2E-2</v>
      </c>
      <c r="AD41">
        <v>1.867</v>
      </c>
    </row>
    <row r="42" spans="1:30">
      <c r="A42">
        <v>1628368</v>
      </c>
      <c r="B42" t="s">
        <v>627</v>
      </c>
      <c r="C42" t="s">
        <v>296</v>
      </c>
      <c r="D42" t="s">
        <v>626</v>
      </c>
      <c r="E42">
        <v>1.9</v>
      </c>
      <c r="F42">
        <v>2.3199999999999998</v>
      </c>
      <c r="G42">
        <v>3.25</v>
      </c>
      <c r="H42">
        <v>-1.36</v>
      </c>
      <c r="I42">
        <v>1.72</v>
      </c>
      <c r="J42">
        <v>2.96</v>
      </c>
      <c r="K42">
        <v>-1.24</v>
      </c>
      <c r="L42">
        <v>26.318999999999999</v>
      </c>
      <c r="M42">
        <v>0.53300000000000003</v>
      </c>
      <c r="N42">
        <v>9.5150000000000006</v>
      </c>
      <c r="O42">
        <v>0.318</v>
      </c>
      <c r="P42">
        <v>0.372</v>
      </c>
      <c r="Q42">
        <v>3.9420000000000002</v>
      </c>
      <c r="R42">
        <v>0.73499999999999999</v>
      </c>
      <c r="S42">
        <v>7.633</v>
      </c>
      <c r="T42">
        <v>0.72899999999999998</v>
      </c>
      <c r="U42">
        <v>0.32500000000000001</v>
      </c>
      <c r="V42">
        <v>0.30199999999999999</v>
      </c>
      <c r="W42">
        <v>5.9669999999999996</v>
      </c>
      <c r="X42">
        <v>7.8319999999999999</v>
      </c>
      <c r="Y42">
        <v>0.27500000000000002</v>
      </c>
      <c r="Z42">
        <v>0.53300000000000003</v>
      </c>
      <c r="AA42">
        <v>6.0000000000000001E-3</v>
      </c>
      <c r="AB42">
        <v>1.72</v>
      </c>
      <c r="AC42">
        <v>1.7000000000000001E-2</v>
      </c>
      <c r="AD42">
        <v>3.7530000000000001</v>
      </c>
    </row>
    <row r="43" spans="1:30">
      <c r="A43">
        <v>1626172</v>
      </c>
      <c r="B43" t="s">
        <v>627</v>
      </c>
      <c r="C43" t="s">
        <v>123</v>
      </c>
      <c r="D43" t="s">
        <v>626</v>
      </c>
      <c r="E43">
        <v>1.82</v>
      </c>
      <c r="F43">
        <v>0.32</v>
      </c>
      <c r="G43">
        <v>0.24</v>
      </c>
      <c r="H43">
        <v>1.58</v>
      </c>
      <c r="I43">
        <v>1.9</v>
      </c>
      <c r="J43">
        <v>-0.19</v>
      </c>
      <c r="K43">
        <v>2.09</v>
      </c>
      <c r="L43">
        <v>9.9030000000000005</v>
      </c>
      <c r="M43">
        <v>0.61499999999999999</v>
      </c>
      <c r="N43">
        <v>0.755</v>
      </c>
      <c r="O43">
        <v>0.19700000000000001</v>
      </c>
      <c r="P43">
        <v>4.8000000000000001E-2</v>
      </c>
      <c r="Q43">
        <v>5.6870000000000003</v>
      </c>
      <c r="R43">
        <v>0.71</v>
      </c>
      <c r="S43">
        <v>3.7690000000000001</v>
      </c>
      <c r="T43">
        <v>0.57799999999999996</v>
      </c>
      <c r="U43">
        <v>0.45900000000000002</v>
      </c>
      <c r="V43">
        <v>0.11799999999999999</v>
      </c>
      <c r="W43">
        <v>20.367000000000001</v>
      </c>
      <c r="X43">
        <v>4.53</v>
      </c>
      <c r="Y43">
        <v>0.129</v>
      </c>
      <c r="Z43">
        <v>1.161</v>
      </c>
      <c r="AA43">
        <v>1.2999999999999999E-2</v>
      </c>
      <c r="AB43">
        <v>1.3</v>
      </c>
      <c r="AC43">
        <v>1.2999999999999999E-2</v>
      </c>
      <c r="AD43">
        <v>1.9350000000000001</v>
      </c>
    </row>
    <row r="44" spans="1:30">
      <c r="A44">
        <v>1630169</v>
      </c>
      <c r="B44" t="s">
        <v>627</v>
      </c>
      <c r="C44" t="s">
        <v>160</v>
      </c>
      <c r="D44" t="s">
        <v>626</v>
      </c>
      <c r="E44">
        <v>1.81</v>
      </c>
      <c r="F44">
        <v>1.29</v>
      </c>
      <c r="G44">
        <v>2.75</v>
      </c>
      <c r="H44">
        <v>-0.95</v>
      </c>
      <c r="I44">
        <v>3.94</v>
      </c>
      <c r="J44">
        <v>3.55</v>
      </c>
      <c r="K44">
        <v>0.39</v>
      </c>
      <c r="L44">
        <v>20.565000000000001</v>
      </c>
      <c r="M44">
        <v>0.53600000000000003</v>
      </c>
      <c r="N44">
        <v>9.7479999999999993</v>
      </c>
      <c r="O44">
        <v>0.38800000000000001</v>
      </c>
      <c r="P44">
        <v>0.45500000000000002</v>
      </c>
      <c r="Q44">
        <v>4.9749999999999996</v>
      </c>
      <c r="R44">
        <v>0.68400000000000005</v>
      </c>
      <c r="S44">
        <v>5.7450000000000001</v>
      </c>
      <c r="T44">
        <v>0.82099999999999995</v>
      </c>
      <c r="U44">
        <v>0.29099999999999998</v>
      </c>
      <c r="V44">
        <v>0.23200000000000001</v>
      </c>
      <c r="W44">
        <v>5.1360000000000001</v>
      </c>
      <c r="X44">
        <v>13.484999999999999</v>
      </c>
      <c r="Y44">
        <v>0.42599999999999999</v>
      </c>
      <c r="Z44">
        <v>0.69599999999999995</v>
      </c>
      <c r="AA44">
        <v>8.0000000000000002E-3</v>
      </c>
      <c r="AB44">
        <v>2.25</v>
      </c>
      <c r="AC44">
        <v>2.1999999999999999E-2</v>
      </c>
      <c r="AD44">
        <v>3.6909999999999998</v>
      </c>
    </row>
    <row r="45" spans="1:30">
      <c r="A45">
        <v>1629630</v>
      </c>
      <c r="B45" t="s">
        <v>627</v>
      </c>
      <c r="C45" t="s">
        <v>462</v>
      </c>
      <c r="D45" t="s">
        <v>626</v>
      </c>
      <c r="E45">
        <v>1.78</v>
      </c>
      <c r="F45">
        <v>-0.6</v>
      </c>
      <c r="G45">
        <v>2.5499999999999998</v>
      </c>
      <c r="H45">
        <v>-0.77</v>
      </c>
      <c r="I45">
        <v>0.02</v>
      </c>
      <c r="J45">
        <v>1.93</v>
      </c>
      <c r="K45">
        <v>-1.91</v>
      </c>
      <c r="L45">
        <v>25.102</v>
      </c>
      <c r="M45">
        <v>0.50700000000000001</v>
      </c>
      <c r="N45">
        <v>7.4530000000000003</v>
      </c>
      <c r="O45">
        <v>0.316</v>
      </c>
      <c r="P45">
        <v>0.29399999999999998</v>
      </c>
      <c r="Q45">
        <v>7.4429999999999996</v>
      </c>
      <c r="R45">
        <v>0.66</v>
      </c>
      <c r="S45">
        <v>9.9489999999999998</v>
      </c>
      <c r="T45">
        <v>0.70799999999999996</v>
      </c>
      <c r="U45">
        <v>0.38500000000000001</v>
      </c>
      <c r="V45">
        <v>0.29499999999999998</v>
      </c>
      <c r="W45">
        <v>8.5269999999999992</v>
      </c>
      <c r="X45">
        <v>9.93</v>
      </c>
      <c r="Y45">
        <v>0.33300000000000002</v>
      </c>
      <c r="Z45">
        <v>0.439</v>
      </c>
      <c r="AA45">
        <v>5.0000000000000001E-3</v>
      </c>
      <c r="AB45">
        <v>1.639</v>
      </c>
      <c r="AC45">
        <v>1.6E-2</v>
      </c>
      <c r="AD45">
        <v>4.4969999999999999</v>
      </c>
    </row>
    <row r="46" spans="1:30">
      <c r="A46">
        <v>1629636</v>
      </c>
      <c r="B46" t="s">
        <v>627</v>
      </c>
      <c r="C46" t="s">
        <v>271</v>
      </c>
      <c r="D46" t="s">
        <v>626</v>
      </c>
      <c r="E46">
        <v>1.77</v>
      </c>
      <c r="F46">
        <v>-0.11</v>
      </c>
      <c r="G46">
        <v>2.19</v>
      </c>
      <c r="H46">
        <v>-0.42</v>
      </c>
      <c r="I46">
        <v>0.04</v>
      </c>
      <c r="J46">
        <v>1.47</v>
      </c>
      <c r="K46">
        <v>-1.43</v>
      </c>
      <c r="L46">
        <v>21.547999999999998</v>
      </c>
      <c r="M46">
        <v>0.48499999999999999</v>
      </c>
      <c r="N46">
        <v>8.2840000000000007</v>
      </c>
      <c r="O46">
        <v>0.36899999999999999</v>
      </c>
      <c r="P46">
        <v>0.35799999999999998</v>
      </c>
      <c r="Q46">
        <v>4.0540000000000003</v>
      </c>
      <c r="R46">
        <v>0.60599999999999998</v>
      </c>
      <c r="S46">
        <v>6.4989999999999997</v>
      </c>
      <c r="T46">
        <v>0.83199999999999996</v>
      </c>
      <c r="U46">
        <v>0.28299999999999997</v>
      </c>
      <c r="V46">
        <v>0.245</v>
      </c>
      <c r="W46">
        <v>3.988</v>
      </c>
      <c r="X46">
        <v>9.3320000000000007</v>
      </c>
      <c r="Y46">
        <v>0.25900000000000001</v>
      </c>
      <c r="Z46">
        <v>0.29799999999999999</v>
      </c>
      <c r="AA46">
        <v>3.0000000000000001E-3</v>
      </c>
      <c r="AB46">
        <v>1.7470000000000001</v>
      </c>
      <c r="AC46">
        <v>1.7000000000000001E-2</v>
      </c>
      <c r="AD46">
        <v>4.056</v>
      </c>
    </row>
    <row r="47" spans="1:30">
      <c r="A47">
        <v>1629627</v>
      </c>
      <c r="B47" t="s">
        <v>627</v>
      </c>
      <c r="C47" t="s">
        <v>165</v>
      </c>
      <c r="D47" t="s">
        <v>626</v>
      </c>
      <c r="E47">
        <v>1.73</v>
      </c>
      <c r="F47">
        <v>0.43</v>
      </c>
      <c r="G47">
        <v>2.2200000000000002</v>
      </c>
      <c r="H47">
        <v>-0.49</v>
      </c>
      <c r="I47">
        <v>1.54</v>
      </c>
      <c r="J47">
        <v>2.59</v>
      </c>
      <c r="K47">
        <v>-1.05</v>
      </c>
      <c r="L47">
        <v>20.995000000000001</v>
      </c>
      <c r="M47">
        <v>0.58499999999999996</v>
      </c>
      <c r="N47">
        <v>2.4740000000000002</v>
      </c>
      <c r="O47">
        <v>0.27900000000000003</v>
      </c>
      <c r="P47">
        <v>0.13800000000000001</v>
      </c>
      <c r="Q47">
        <v>10.247999999999999</v>
      </c>
      <c r="R47">
        <v>0.70599999999999996</v>
      </c>
      <c r="S47">
        <v>11.503</v>
      </c>
      <c r="T47">
        <v>0.65800000000000003</v>
      </c>
      <c r="U47">
        <v>0.503</v>
      </c>
      <c r="V47">
        <v>0.25700000000000001</v>
      </c>
      <c r="W47">
        <v>10.547000000000001</v>
      </c>
      <c r="X47">
        <v>6.1020000000000003</v>
      </c>
      <c r="Y47">
        <v>0.19400000000000001</v>
      </c>
      <c r="Z47">
        <v>0.86299999999999999</v>
      </c>
      <c r="AA47">
        <v>8.9999999999999993E-3</v>
      </c>
      <c r="AB47">
        <v>1.5880000000000001</v>
      </c>
      <c r="AC47">
        <v>1.4E-2</v>
      </c>
      <c r="AD47">
        <v>4.0439999999999996</v>
      </c>
    </row>
    <row r="48" spans="1:30">
      <c r="A48">
        <v>203114</v>
      </c>
      <c r="B48" t="s">
        <v>627</v>
      </c>
      <c r="C48" t="s">
        <v>631</v>
      </c>
      <c r="D48" t="s">
        <v>626</v>
      </c>
      <c r="E48">
        <v>1.71</v>
      </c>
      <c r="F48">
        <v>-0.71</v>
      </c>
      <c r="G48">
        <v>1.82</v>
      </c>
      <c r="H48">
        <v>-0.11</v>
      </c>
      <c r="I48">
        <v>1.21</v>
      </c>
      <c r="J48">
        <v>2.17</v>
      </c>
      <c r="K48">
        <v>-0.96</v>
      </c>
      <c r="L48">
        <v>22.954000000000001</v>
      </c>
      <c r="M48">
        <v>0.48599999999999999</v>
      </c>
      <c r="N48">
        <v>9.1329999999999991</v>
      </c>
      <c r="O48">
        <v>0.373</v>
      </c>
      <c r="P48">
        <v>0.38700000000000001</v>
      </c>
      <c r="Q48">
        <v>3.0670000000000002</v>
      </c>
      <c r="R48">
        <v>0.66300000000000003</v>
      </c>
      <c r="S48">
        <v>6.2149999999999999</v>
      </c>
      <c r="T48">
        <v>0.86399999999999999</v>
      </c>
      <c r="U48">
        <v>0.29399999999999998</v>
      </c>
      <c r="V48">
        <v>0.252</v>
      </c>
      <c r="W48">
        <v>8.0009999999999994</v>
      </c>
      <c r="X48">
        <v>7.9189999999999996</v>
      </c>
      <c r="Y48">
        <v>0.25700000000000001</v>
      </c>
      <c r="Z48">
        <v>0.36</v>
      </c>
      <c r="AA48">
        <v>4.0000000000000001E-3</v>
      </c>
      <c r="AB48">
        <v>1.4750000000000001</v>
      </c>
      <c r="AC48">
        <v>1.4E-2</v>
      </c>
      <c r="AD48">
        <v>3.9889999999999999</v>
      </c>
    </row>
    <row r="49" spans="1:30">
      <c r="A49">
        <v>203078</v>
      </c>
      <c r="B49" t="s">
        <v>627</v>
      </c>
      <c r="C49" t="s">
        <v>357</v>
      </c>
      <c r="D49" t="s">
        <v>626</v>
      </c>
      <c r="E49">
        <v>1.71</v>
      </c>
      <c r="F49">
        <v>0.42</v>
      </c>
      <c r="G49">
        <v>2.65</v>
      </c>
      <c r="H49">
        <v>-0.94</v>
      </c>
      <c r="I49">
        <v>1.71</v>
      </c>
      <c r="J49">
        <v>2.39</v>
      </c>
      <c r="K49">
        <v>-0.68</v>
      </c>
      <c r="L49">
        <v>25.687000000000001</v>
      </c>
      <c r="M49">
        <v>0.51300000000000001</v>
      </c>
      <c r="N49">
        <v>6.7990000000000004</v>
      </c>
      <c r="O49">
        <v>0.35399999999999998</v>
      </c>
      <c r="P49">
        <v>0.251</v>
      </c>
      <c r="Q49">
        <v>5.5119999999999996</v>
      </c>
      <c r="R49">
        <v>0.69799999999999995</v>
      </c>
      <c r="S49">
        <v>6.8689999999999998</v>
      </c>
      <c r="T49">
        <v>0.80800000000000005</v>
      </c>
      <c r="U49">
        <v>0.29299999999999998</v>
      </c>
      <c r="V49">
        <v>0.28499999999999998</v>
      </c>
      <c r="W49">
        <v>6.2720000000000002</v>
      </c>
      <c r="X49">
        <v>7.4059999999999997</v>
      </c>
      <c r="Y49">
        <v>0.249</v>
      </c>
      <c r="Z49">
        <v>0.81</v>
      </c>
      <c r="AA49">
        <v>8.9999999999999993E-3</v>
      </c>
      <c r="AB49">
        <v>1.31</v>
      </c>
      <c r="AC49">
        <v>1.2999999999999999E-2</v>
      </c>
      <c r="AD49">
        <v>4.1509999999999998</v>
      </c>
    </row>
    <row r="50" spans="1:30">
      <c r="A50">
        <v>1629651</v>
      </c>
      <c r="B50" t="s">
        <v>627</v>
      </c>
      <c r="C50" t="s">
        <v>633</v>
      </c>
      <c r="D50" t="s">
        <v>626</v>
      </c>
      <c r="E50">
        <v>1.68</v>
      </c>
      <c r="F50">
        <v>1.1299999999999999</v>
      </c>
      <c r="G50">
        <v>0.51</v>
      </c>
      <c r="H50">
        <v>1.1599999999999999</v>
      </c>
      <c r="I50">
        <v>2.0299999999999998</v>
      </c>
      <c r="J50">
        <v>0.88</v>
      </c>
      <c r="K50">
        <v>1.1499999999999999</v>
      </c>
      <c r="L50">
        <v>12.598000000000001</v>
      </c>
      <c r="M50">
        <v>0.65200000000000002</v>
      </c>
      <c r="N50">
        <v>0.81899999999999995</v>
      </c>
      <c r="O50">
        <v>0.24099999999999999</v>
      </c>
      <c r="P50">
        <v>4.9000000000000002E-2</v>
      </c>
      <c r="Q50">
        <v>7.7370000000000001</v>
      </c>
      <c r="R50">
        <v>0.76600000000000001</v>
      </c>
      <c r="S50">
        <v>5.5359999999999996</v>
      </c>
      <c r="T50">
        <v>0.52900000000000003</v>
      </c>
      <c r="U50">
        <v>0.41799999999999998</v>
      </c>
      <c r="V50">
        <v>0.156</v>
      </c>
      <c r="W50">
        <v>15.478</v>
      </c>
      <c r="X50">
        <v>3.2269999999999999</v>
      </c>
      <c r="Y50">
        <v>9.7000000000000003E-2</v>
      </c>
      <c r="Z50">
        <v>3.6150000000000002</v>
      </c>
      <c r="AA50">
        <v>0.04</v>
      </c>
      <c r="AB50">
        <v>1.357</v>
      </c>
      <c r="AC50">
        <v>1.4E-2</v>
      </c>
      <c r="AD50">
        <v>2.1539999999999999</v>
      </c>
    </row>
    <row r="51" spans="1:30">
      <c r="A51">
        <v>1627742</v>
      </c>
      <c r="B51" t="s">
        <v>627</v>
      </c>
      <c r="C51" t="s">
        <v>355</v>
      </c>
      <c r="D51" t="s">
        <v>626</v>
      </c>
      <c r="E51">
        <v>1.63</v>
      </c>
      <c r="F51">
        <v>-0.84</v>
      </c>
      <c r="G51">
        <v>2.42</v>
      </c>
      <c r="H51">
        <v>-0.79</v>
      </c>
      <c r="I51">
        <v>0.51</v>
      </c>
      <c r="J51">
        <v>1.81</v>
      </c>
      <c r="K51">
        <v>-1.3</v>
      </c>
      <c r="L51">
        <v>26.279</v>
      </c>
      <c r="M51">
        <v>0.496</v>
      </c>
      <c r="N51">
        <v>4.5289999999999999</v>
      </c>
      <c r="O51">
        <v>0.34499999999999997</v>
      </c>
      <c r="P51">
        <v>0.19500000000000001</v>
      </c>
      <c r="Q51">
        <v>4.6440000000000001</v>
      </c>
      <c r="R51">
        <v>0.67900000000000005</v>
      </c>
      <c r="S51">
        <v>9.2910000000000004</v>
      </c>
      <c r="T51">
        <v>0.82799999999999996</v>
      </c>
      <c r="U51">
        <v>0.39500000000000002</v>
      </c>
      <c r="V51">
        <v>0.29799999999999999</v>
      </c>
      <c r="W51">
        <v>8.1829999999999998</v>
      </c>
      <c r="X51">
        <v>8.0289999999999999</v>
      </c>
      <c r="Y51">
        <v>0.27900000000000003</v>
      </c>
      <c r="Z51">
        <v>0.63500000000000001</v>
      </c>
      <c r="AA51">
        <v>6.0000000000000001E-3</v>
      </c>
      <c r="AB51">
        <v>0.98199999999999998</v>
      </c>
      <c r="AC51">
        <v>0.01</v>
      </c>
      <c r="AD51">
        <v>4.9720000000000004</v>
      </c>
    </row>
    <row r="52" spans="1:30">
      <c r="A52">
        <v>203110</v>
      </c>
      <c r="B52" t="s">
        <v>627</v>
      </c>
      <c r="C52" t="s">
        <v>451</v>
      </c>
      <c r="D52" t="s">
        <v>626</v>
      </c>
      <c r="E52">
        <v>1.6</v>
      </c>
      <c r="F52">
        <v>-0.56999999999999995</v>
      </c>
      <c r="G52">
        <v>-1.42</v>
      </c>
      <c r="H52">
        <v>3.02</v>
      </c>
      <c r="I52">
        <v>0.53</v>
      </c>
      <c r="J52">
        <v>-1.17</v>
      </c>
      <c r="K52">
        <v>1.7</v>
      </c>
      <c r="L52">
        <v>11.135</v>
      </c>
      <c r="M52">
        <v>0.54700000000000004</v>
      </c>
      <c r="N52">
        <v>3.5169999999999999</v>
      </c>
      <c r="O52">
        <v>0.29199999999999998</v>
      </c>
      <c r="P52">
        <v>0.249</v>
      </c>
      <c r="Q52">
        <v>3.63</v>
      </c>
      <c r="R52">
        <v>0.70599999999999996</v>
      </c>
      <c r="S52">
        <v>3.2770000000000001</v>
      </c>
      <c r="T52">
        <v>0.67900000000000005</v>
      </c>
      <c r="U52">
        <v>0.28499999999999998</v>
      </c>
      <c r="V52">
        <v>0.14099999999999999</v>
      </c>
      <c r="W52">
        <v>11.37</v>
      </c>
      <c r="X52">
        <v>9.1519999999999992</v>
      </c>
      <c r="Y52">
        <v>0.248</v>
      </c>
      <c r="Z52">
        <v>1.341</v>
      </c>
      <c r="AA52">
        <v>1.4999999999999999E-2</v>
      </c>
      <c r="AB52">
        <v>1.8779999999999999</v>
      </c>
      <c r="AC52">
        <v>1.7999999999999999E-2</v>
      </c>
      <c r="AD52">
        <v>4.2350000000000003</v>
      </c>
    </row>
    <row r="53" spans="1:30">
      <c r="A53">
        <v>1629011</v>
      </c>
      <c r="B53" t="s">
        <v>627</v>
      </c>
      <c r="C53" t="s">
        <v>68</v>
      </c>
      <c r="D53" t="s">
        <v>626</v>
      </c>
      <c r="E53">
        <v>1.56</v>
      </c>
      <c r="F53">
        <v>-0.04</v>
      </c>
      <c r="G53">
        <v>0.05</v>
      </c>
      <c r="H53">
        <v>1.51</v>
      </c>
      <c r="I53">
        <v>2.41</v>
      </c>
      <c r="J53">
        <v>1.08</v>
      </c>
      <c r="K53">
        <v>1.33</v>
      </c>
      <c r="L53">
        <v>9.0809999999999995</v>
      </c>
      <c r="M53">
        <v>0.66600000000000004</v>
      </c>
      <c r="N53">
        <v>0.873</v>
      </c>
      <c r="O53">
        <v>0.16200000000000001</v>
      </c>
      <c r="P53">
        <v>4.5999999999999999E-2</v>
      </c>
      <c r="Q53">
        <v>7.99</v>
      </c>
      <c r="R53">
        <v>0.72499999999999998</v>
      </c>
      <c r="S53">
        <v>4.8789999999999996</v>
      </c>
      <c r="T53">
        <v>0.46600000000000003</v>
      </c>
      <c r="U53">
        <v>0.51200000000000001</v>
      </c>
      <c r="V53">
        <v>0.126</v>
      </c>
      <c r="W53">
        <v>15.666</v>
      </c>
      <c r="X53">
        <v>1.7470000000000001</v>
      </c>
      <c r="Y53">
        <v>5.2999999999999999E-2</v>
      </c>
      <c r="Z53">
        <v>3.2629999999999999</v>
      </c>
      <c r="AA53">
        <v>3.5999999999999997E-2</v>
      </c>
      <c r="AB53">
        <v>1.726</v>
      </c>
      <c r="AC53">
        <v>1.7000000000000001E-2</v>
      </c>
      <c r="AD53">
        <v>1.855</v>
      </c>
    </row>
    <row r="54" spans="1:30">
      <c r="A54">
        <v>1628374</v>
      </c>
      <c r="B54" t="s">
        <v>627</v>
      </c>
      <c r="C54" t="s">
        <v>110</v>
      </c>
      <c r="D54" t="s">
        <v>626</v>
      </c>
      <c r="E54">
        <v>1.55</v>
      </c>
      <c r="F54">
        <v>1.25</v>
      </c>
      <c r="G54">
        <v>2.13</v>
      </c>
      <c r="H54">
        <v>-0.57999999999999996</v>
      </c>
      <c r="I54">
        <v>0.76</v>
      </c>
      <c r="J54">
        <v>2.58</v>
      </c>
      <c r="K54">
        <v>-1.82</v>
      </c>
      <c r="L54">
        <v>27.004000000000001</v>
      </c>
      <c r="M54">
        <v>0.53800000000000003</v>
      </c>
      <c r="N54">
        <v>12.045</v>
      </c>
      <c r="O54">
        <v>0.36</v>
      </c>
      <c r="P54">
        <v>0.46700000000000003</v>
      </c>
      <c r="Q54">
        <v>5.97</v>
      </c>
      <c r="R54">
        <v>0.69</v>
      </c>
      <c r="S54">
        <v>8.6159999999999997</v>
      </c>
      <c r="T54">
        <v>0.84599999999999997</v>
      </c>
      <c r="U54">
        <v>0.34899999999999998</v>
      </c>
      <c r="V54">
        <v>0.26900000000000002</v>
      </c>
      <c r="W54">
        <v>11.739000000000001</v>
      </c>
      <c r="X54">
        <v>2.7120000000000002</v>
      </c>
      <c r="Y54">
        <v>8.5999999999999993E-2</v>
      </c>
      <c r="Z54">
        <v>0.75</v>
      </c>
      <c r="AA54">
        <v>8.0000000000000002E-3</v>
      </c>
      <c r="AB54">
        <v>1.0289999999999999</v>
      </c>
      <c r="AC54">
        <v>0.01</v>
      </c>
      <c r="AD54">
        <v>2.6579999999999999</v>
      </c>
    </row>
    <row r="55" spans="1:30">
      <c r="A55">
        <v>203994</v>
      </c>
      <c r="B55" t="s">
        <v>627</v>
      </c>
      <c r="C55" t="s">
        <v>89</v>
      </c>
      <c r="D55" t="s">
        <v>626</v>
      </c>
      <c r="E55">
        <v>1.53</v>
      </c>
      <c r="F55">
        <v>-0.77</v>
      </c>
      <c r="G55">
        <v>-0.41</v>
      </c>
      <c r="H55">
        <v>1.94</v>
      </c>
      <c r="I55">
        <v>0.97</v>
      </c>
      <c r="J55">
        <v>-0.71</v>
      </c>
      <c r="K55">
        <v>1.68</v>
      </c>
      <c r="L55">
        <v>17.425000000000001</v>
      </c>
      <c r="M55">
        <v>0.53500000000000003</v>
      </c>
      <c r="N55">
        <v>5.9710000000000001</v>
      </c>
      <c r="O55">
        <v>0.314</v>
      </c>
      <c r="P55">
        <v>0.32800000000000001</v>
      </c>
      <c r="Q55">
        <v>6.766</v>
      </c>
      <c r="R55">
        <v>0.66</v>
      </c>
      <c r="S55">
        <v>6.601</v>
      </c>
      <c r="T55">
        <v>0.624</v>
      </c>
      <c r="U55">
        <v>0.39400000000000002</v>
      </c>
      <c r="V55">
        <v>0.20699999999999999</v>
      </c>
      <c r="W55">
        <v>16.37</v>
      </c>
      <c r="X55">
        <v>5.008</v>
      </c>
      <c r="Y55">
        <v>0.16</v>
      </c>
      <c r="Z55">
        <v>1.546</v>
      </c>
      <c r="AA55">
        <v>1.7000000000000001E-2</v>
      </c>
      <c r="AB55">
        <v>1.6020000000000001</v>
      </c>
      <c r="AC55">
        <v>1.6E-2</v>
      </c>
      <c r="AD55">
        <v>3.8519999999999999</v>
      </c>
    </row>
    <row r="56" spans="1:30">
      <c r="A56">
        <v>201572</v>
      </c>
      <c r="B56" t="s">
        <v>627</v>
      </c>
      <c r="C56" t="s">
        <v>353</v>
      </c>
      <c r="D56" t="s">
        <v>626</v>
      </c>
      <c r="E56">
        <v>1.51</v>
      </c>
      <c r="F56">
        <v>-0.38</v>
      </c>
      <c r="G56">
        <v>-0.56000000000000005</v>
      </c>
      <c r="H56">
        <v>2.0699999999999998</v>
      </c>
      <c r="I56">
        <v>1.96</v>
      </c>
      <c r="J56">
        <v>0.77</v>
      </c>
      <c r="K56">
        <v>1.19</v>
      </c>
      <c r="L56">
        <v>18.018000000000001</v>
      </c>
      <c r="M56">
        <v>0.59199999999999997</v>
      </c>
      <c r="N56">
        <v>5.9989999999999997</v>
      </c>
      <c r="O56">
        <v>0.33600000000000002</v>
      </c>
      <c r="P56">
        <v>0.29499999999999998</v>
      </c>
      <c r="Q56">
        <v>5.3650000000000002</v>
      </c>
      <c r="R56">
        <v>0.751</v>
      </c>
      <c r="S56">
        <v>4.5369999999999999</v>
      </c>
      <c r="T56">
        <v>0.77700000000000002</v>
      </c>
      <c r="U56">
        <v>0.253</v>
      </c>
      <c r="V56">
        <v>0.19500000000000001</v>
      </c>
      <c r="W56">
        <v>10.425000000000001</v>
      </c>
      <c r="X56">
        <v>1.9830000000000001</v>
      </c>
      <c r="Y56">
        <v>0.06</v>
      </c>
      <c r="Z56">
        <v>3.3069999999999999</v>
      </c>
      <c r="AA56">
        <v>3.5000000000000003E-2</v>
      </c>
      <c r="AB56">
        <v>0.94599999999999995</v>
      </c>
      <c r="AC56">
        <v>0.01</v>
      </c>
      <c r="AD56">
        <v>1.992</v>
      </c>
    </row>
    <row r="57" spans="1:30">
      <c r="A57">
        <v>1627936</v>
      </c>
      <c r="B57" t="s">
        <v>627</v>
      </c>
      <c r="C57" t="s">
        <v>321</v>
      </c>
      <c r="D57" t="s">
        <v>626</v>
      </c>
      <c r="E57">
        <v>1.5</v>
      </c>
      <c r="F57">
        <v>0.79</v>
      </c>
      <c r="G57">
        <v>-0.91</v>
      </c>
      <c r="H57">
        <v>2.41</v>
      </c>
      <c r="I57">
        <v>1.45</v>
      </c>
      <c r="J57">
        <v>-1.03</v>
      </c>
      <c r="K57">
        <v>2.48</v>
      </c>
      <c r="L57">
        <v>11.458</v>
      </c>
      <c r="M57">
        <v>0.49199999999999999</v>
      </c>
      <c r="N57">
        <v>6.9359999999999999</v>
      </c>
      <c r="O57">
        <v>0.34899999999999998</v>
      </c>
      <c r="P57">
        <v>0.59499999999999997</v>
      </c>
      <c r="Q57">
        <v>2.1</v>
      </c>
      <c r="R57">
        <v>0.66200000000000003</v>
      </c>
      <c r="S57">
        <v>2.42</v>
      </c>
      <c r="T57">
        <v>0.748</v>
      </c>
      <c r="U57">
        <v>0.23</v>
      </c>
      <c r="V57">
        <v>0.125</v>
      </c>
      <c r="W57">
        <v>6.17</v>
      </c>
      <c r="X57">
        <v>4.92</v>
      </c>
      <c r="Y57">
        <v>0.13400000000000001</v>
      </c>
      <c r="Z57">
        <v>1.34</v>
      </c>
      <c r="AA57">
        <v>1.4999999999999999E-2</v>
      </c>
      <c r="AB57">
        <v>2.6749999999999998</v>
      </c>
      <c r="AC57">
        <v>2.5999999999999999E-2</v>
      </c>
      <c r="AD57">
        <v>2.0739999999999998</v>
      </c>
    </row>
    <row r="58" spans="1:30">
      <c r="A58">
        <v>1628401</v>
      </c>
      <c r="B58" t="s">
        <v>627</v>
      </c>
      <c r="C58" t="s">
        <v>282</v>
      </c>
      <c r="D58" t="s">
        <v>626</v>
      </c>
      <c r="E58">
        <v>1.5</v>
      </c>
      <c r="F58">
        <v>1.06</v>
      </c>
      <c r="G58">
        <v>0.57999999999999996</v>
      </c>
      <c r="H58">
        <v>0.92</v>
      </c>
      <c r="I58">
        <v>1.1399999999999999</v>
      </c>
      <c r="J58">
        <v>0.78</v>
      </c>
      <c r="K58">
        <v>0.36</v>
      </c>
      <c r="L58">
        <v>15.298</v>
      </c>
      <c r="M58">
        <v>0.52200000000000002</v>
      </c>
      <c r="N58">
        <v>9.5839999999999996</v>
      </c>
      <c r="O58">
        <v>0.35899999999999999</v>
      </c>
      <c r="P58">
        <v>0.59199999999999997</v>
      </c>
      <c r="Q58">
        <v>2.1349999999999998</v>
      </c>
      <c r="R58">
        <v>0.66300000000000003</v>
      </c>
      <c r="S58">
        <v>3.766</v>
      </c>
      <c r="T58">
        <v>0.85399999999999998</v>
      </c>
      <c r="U58">
        <v>0.25700000000000001</v>
      </c>
      <c r="V58">
        <v>0.17299999999999999</v>
      </c>
      <c r="W58">
        <v>5.5810000000000004</v>
      </c>
      <c r="X58">
        <v>4.5910000000000002</v>
      </c>
      <c r="Y58">
        <v>0.125</v>
      </c>
      <c r="Z58">
        <v>1.3959999999999999</v>
      </c>
      <c r="AA58">
        <v>1.6E-2</v>
      </c>
      <c r="AB58">
        <v>1.163</v>
      </c>
      <c r="AC58">
        <v>1.2E-2</v>
      </c>
      <c r="AD58">
        <v>1.6839999999999999</v>
      </c>
    </row>
    <row r="59" spans="1:30">
      <c r="A59">
        <v>203496</v>
      </c>
      <c r="B59" t="s">
        <v>627</v>
      </c>
      <c r="C59" t="s">
        <v>189</v>
      </c>
      <c r="D59" t="s">
        <v>626</v>
      </c>
      <c r="E59">
        <v>1.48</v>
      </c>
      <c r="F59">
        <v>-0.84</v>
      </c>
      <c r="G59">
        <v>-0.69</v>
      </c>
      <c r="H59">
        <v>2.17</v>
      </c>
      <c r="I59">
        <v>0.78</v>
      </c>
      <c r="J59">
        <v>-1.32</v>
      </c>
      <c r="K59">
        <v>2.1</v>
      </c>
      <c r="L59">
        <v>13.507999999999999</v>
      </c>
      <c r="M59">
        <v>0.48099999999999998</v>
      </c>
      <c r="N59">
        <v>8.5830000000000002</v>
      </c>
      <c r="O59">
        <v>0.34699999999999998</v>
      </c>
      <c r="P59">
        <v>0.61899999999999999</v>
      </c>
      <c r="Q59">
        <v>2.657</v>
      </c>
      <c r="R59">
        <v>0.64200000000000002</v>
      </c>
      <c r="S59">
        <v>2.3370000000000002</v>
      </c>
      <c r="T59">
        <v>0.76400000000000001</v>
      </c>
      <c r="U59">
        <v>0.17299999999999999</v>
      </c>
      <c r="V59">
        <v>0.155</v>
      </c>
      <c r="W59">
        <v>10.253</v>
      </c>
      <c r="X59">
        <v>3.161</v>
      </c>
      <c r="Y59">
        <v>9.4E-2</v>
      </c>
      <c r="Z59">
        <v>1.948</v>
      </c>
      <c r="AA59">
        <v>2.1999999999999999E-2</v>
      </c>
      <c r="AB59">
        <v>2.4750000000000001</v>
      </c>
      <c r="AC59">
        <v>2.4E-2</v>
      </c>
      <c r="AD59">
        <v>1.7769999999999999</v>
      </c>
    </row>
    <row r="60" spans="1:30">
      <c r="A60">
        <v>1628384</v>
      </c>
      <c r="B60" t="s">
        <v>627</v>
      </c>
      <c r="C60" t="s">
        <v>632</v>
      </c>
      <c r="D60" t="s">
        <v>626</v>
      </c>
      <c r="E60">
        <v>1.45</v>
      </c>
      <c r="F60">
        <v>0.52</v>
      </c>
      <c r="G60">
        <v>0.53</v>
      </c>
      <c r="H60">
        <v>0.91</v>
      </c>
      <c r="I60">
        <v>1.33</v>
      </c>
      <c r="J60">
        <v>0.34</v>
      </c>
      <c r="K60">
        <v>0.99</v>
      </c>
      <c r="L60">
        <v>17.283000000000001</v>
      </c>
      <c r="M60">
        <v>0.53500000000000003</v>
      </c>
      <c r="N60">
        <v>9.0079999999999991</v>
      </c>
      <c r="O60">
        <v>0.373</v>
      </c>
      <c r="P60">
        <v>0.50900000000000001</v>
      </c>
      <c r="Q60">
        <v>4.2859999999999996</v>
      </c>
      <c r="R60">
        <v>0.68700000000000006</v>
      </c>
      <c r="S60">
        <v>3.4830000000000001</v>
      </c>
      <c r="T60">
        <v>0.77600000000000002</v>
      </c>
      <c r="U60">
        <v>0.20899999999999999</v>
      </c>
      <c r="V60">
        <v>0.18099999999999999</v>
      </c>
      <c r="W60">
        <v>6.5220000000000002</v>
      </c>
      <c r="X60">
        <v>2.7989999999999999</v>
      </c>
      <c r="Y60">
        <v>8.3000000000000004E-2</v>
      </c>
      <c r="Z60">
        <v>0.94599999999999995</v>
      </c>
      <c r="AA60">
        <v>1.0999999999999999E-2</v>
      </c>
      <c r="AB60">
        <v>2.3039999999999998</v>
      </c>
      <c r="AC60">
        <v>2.1999999999999999E-2</v>
      </c>
      <c r="AD60">
        <v>2.1970000000000001</v>
      </c>
    </row>
    <row r="61" spans="1:30">
      <c r="A61">
        <v>203484</v>
      </c>
      <c r="B61" t="s">
        <v>625</v>
      </c>
      <c r="C61" t="s">
        <v>74</v>
      </c>
      <c r="D61" t="s">
        <v>626</v>
      </c>
      <c r="E61">
        <v>1.42</v>
      </c>
      <c r="F61">
        <v>2.57</v>
      </c>
      <c r="G61">
        <v>0.52</v>
      </c>
      <c r="H61">
        <v>0.9</v>
      </c>
      <c r="I61">
        <v>1.18</v>
      </c>
      <c r="J61">
        <v>-0.1</v>
      </c>
      <c r="K61">
        <v>1.28</v>
      </c>
      <c r="L61">
        <v>12.006</v>
      </c>
      <c r="M61">
        <v>0.51</v>
      </c>
      <c r="N61">
        <v>6.484</v>
      </c>
      <c r="O61">
        <v>0.38600000000000001</v>
      </c>
      <c r="P61">
        <v>0.55800000000000005</v>
      </c>
      <c r="Q61">
        <v>1.879</v>
      </c>
      <c r="R61">
        <v>0.66500000000000004</v>
      </c>
      <c r="S61">
        <v>2.6</v>
      </c>
      <c r="T61">
        <v>0.82899999999999996</v>
      </c>
      <c r="U61">
        <v>0.214</v>
      </c>
      <c r="V61">
        <v>0.124</v>
      </c>
      <c r="W61">
        <v>4.7039999999999997</v>
      </c>
      <c r="X61">
        <v>2.7109999999999999</v>
      </c>
      <c r="Y61">
        <v>7.2999999999999995E-2</v>
      </c>
      <c r="Z61">
        <v>0.69599999999999995</v>
      </c>
      <c r="AA61">
        <v>7.0000000000000001E-3</v>
      </c>
      <c r="AB61">
        <v>1.923</v>
      </c>
      <c r="AC61">
        <v>1.9E-2</v>
      </c>
      <c r="AD61">
        <v>1.2150000000000001</v>
      </c>
    </row>
    <row r="62" spans="1:30">
      <c r="A62">
        <v>1629661</v>
      </c>
      <c r="B62" t="s">
        <v>627</v>
      </c>
      <c r="C62" t="s">
        <v>340</v>
      </c>
      <c r="D62" t="s">
        <v>626</v>
      </c>
      <c r="E62">
        <v>1.38</v>
      </c>
      <c r="F62">
        <v>0.77</v>
      </c>
      <c r="G62">
        <v>0.83</v>
      </c>
      <c r="H62">
        <v>0.55000000000000004</v>
      </c>
      <c r="I62">
        <v>2.19</v>
      </c>
      <c r="J62">
        <v>1.28</v>
      </c>
      <c r="K62">
        <v>0.91</v>
      </c>
      <c r="L62">
        <v>18.645</v>
      </c>
      <c r="M62">
        <v>0.53900000000000003</v>
      </c>
      <c r="N62">
        <v>9.4499999999999993</v>
      </c>
      <c r="O62">
        <v>0.38500000000000001</v>
      </c>
      <c r="P62">
        <v>0.496</v>
      </c>
      <c r="Q62">
        <v>3.7930000000000001</v>
      </c>
      <c r="R62">
        <v>0.69899999999999995</v>
      </c>
      <c r="S62">
        <v>4.782</v>
      </c>
      <c r="T62">
        <v>0.81599999999999995</v>
      </c>
      <c r="U62">
        <v>0.27400000000000002</v>
      </c>
      <c r="V62">
        <v>0.2</v>
      </c>
      <c r="W62">
        <v>7.87</v>
      </c>
      <c r="X62">
        <v>3.3719999999999999</v>
      </c>
      <c r="Y62">
        <v>0.109</v>
      </c>
      <c r="Z62">
        <v>0.53900000000000003</v>
      </c>
      <c r="AA62">
        <v>6.0000000000000001E-3</v>
      </c>
      <c r="AB62">
        <v>1.655</v>
      </c>
      <c r="AC62">
        <v>1.7000000000000001E-2</v>
      </c>
      <c r="AD62">
        <v>2.077</v>
      </c>
    </row>
    <row r="63" spans="1:30">
      <c r="A63">
        <v>203952</v>
      </c>
      <c r="B63" t="s">
        <v>627</v>
      </c>
      <c r="C63" t="s">
        <v>314</v>
      </c>
      <c r="D63" t="s">
        <v>626</v>
      </c>
      <c r="E63">
        <v>1.37</v>
      </c>
      <c r="F63">
        <v>-0.37</v>
      </c>
      <c r="G63">
        <v>0.46</v>
      </c>
      <c r="H63">
        <v>0.91</v>
      </c>
      <c r="I63">
        <v>0.48</v>
      </c>
      <c r="J63">
        <v>0.32</v>
      </c>
      <c r="K63">
        <v>0.16</v>
      </c>
      <c r="L63">
        <v>18.277999999999999</v>
      </c>
      <c r="M63">
        <v>0.51200000000000001</v>
      </c>
      <c r="N63">
        <v>6.9240000000000004</v>
      </c>
      <c r="O63">
        <v>0.35</v>
      </c>
      <c r="P63">
        <v>0.35799999999999998</v>
      </c>
      <c r="Q63">
        <v>3.2610000000000001</v>
      </c>
      <c r="R63">
        <v>0.70199999999999996</v>
      </c>
      <c r="S63">
        <v>4.2450000000000001</v>
      </c>
      <c r="T63">
        <v>0.63</v>
      </c>
      <c r="U63">
        <v>0.22800000000000001</v>
      </c>
      <c r="V63">
        <v>0.19700000000000001</v>
      </c>
      <c r="W63">
        <v>7.4640000000000004</v>
      </c>
      <c r="X63">
        <v>3.1059999999999999</v>
      </c>
      <c r="Y63">
        <v>8.6999999999999994E-2</v>
      </c>
      <c r="Z63">
        <v>1.171</v>
      </c>
      <c r="AA63">
        <v>1.2999999999999999E-2</v>
      </c>
      <c r="AB63">
        <v>1.42</v>
      </c>
      <c r="AC63">
        <v>1.4999999999999999E-2</v>
      </c>
      <c r="AD63">
        <v>2.1</v>
      </c>
    </row>
    <row r="64" spans="1:30">
      <c r="A64">
        <v>203992</v>
      </c>
      <c r="B64" t="s">
        <v>627</v>
      </c>
      <c r="C64" t="s">
        <v>635</v>
      </c>
      <c r="D64" t="s">
        <v>626</v>
      </c>
      <c r="E64">
        <v>1.34</v>
      </c>
      <c r="F64">
        <v>-0.91</v>
      </c>
      <c r="G64">
        <v>1.61</v>
      </c>
      <c r="H64">
        <v>-0.28000000000000003</v>
      </c>
      <c r="I64">
        <v>1.24</v>
      </c>
      <c r="J64">
        <v>1.46</v>
      </c>
      <c r="K64">
        <v>-0.22</v>
      </c>
      <c r="L64">
        <v>17.488</v>
      </c>
      <c r="M64">
        <v>0.50900000000000001</v>
      </c>
      <c r="N64">
        <v>11.611000000000001</v>
      </c>
      <c r="O64">
        <v>0.373</v>
      </c>
      <c r="P64">
        <v>0.64400000000000002</v>
      </c>
      <c r="Q64">
        <v>1.851</v>
      </c>
      <c r="R64">
        <v>0.64800000000000002</v>
      </c>
      <c r="S64">
        <v>2.657</v>
      </c>
      <c r="T64">
        <v>0.80100000000000005</v>
      </c>
      <c r="U64">
        <v>0.153</v>
      </c>
      <c r="V64">
        <v>0.17699999999999999</v>
      </c>
      <c r="W64">
        <v>5.5149999999999997</v>
      </c>
      <c r="X64">
        <v>4.2359999999999998</v>
      </c>
      <c r="Y64">
        <v>0.13</v>
      </c>
      <c r="Z64">
        <v>0.68700000000000006</v>
      </c>
      <c r="AA64">
        <v>7.0000000000000001E-3</v>
      </c>
      <c r="AB64">
        <v>1.6220000000000001</v>
      </c>
      <c r="AC64">
        <v>1.6E-2</v>
      </c>
      <c r="AD64">
        <v>1.778</v>
      </c>
    </row>
    <row r="65" spans="1:30">
      <c r="A65">
        <v>1627884</v>
      </c>
      <c r="B65" t="s">
        <v>627</v>
      </c>
      <c r="C65" t="s">
        <v>284</v>
      </c>
      <c r="D65" t="s">
        <v>626</v>
      </c>
      <c r="E65">
        <v>1.33</v>
      </c>
      <c r="F65">
        <v>0.55000000000000004</v>
      </c>
      <c r="G65">
        <v>-0.41</v>
      </c>
      <c r="H65">
        <v>1.74</v>
      </c>
      <c r="I65">
        <v>-7.0000000000000104E-2</v>
      </c>
      <c r="J65">
        <v>-0.9</v>
      </c>
      <c r="K65">
        <v>0.83</v>
      </c>
      <c r="L65">
        <v>11.975</v>
      </c>
      <c r="M65">
        <v>0.55200000000000005</v>
      </c>
      <c r="N65">
        <v>5.9589999999999996</v>
      </c>
      <c r="O65">
        <v>0.32400000000000001</v>
      </c>
      <c r="P65">
        <v>0.443</v>
      </c>
      <c r="Q65">
        <v>5.4790000000000001</v>
      </c>
      <c r="R65">
        <v>0.68</v>
      </c>
      <c r="S65">
        <v>3.762</v>
      </c>
      <c r="T65">
        <v>0.68600000000000005</v>
      </c>
      <c r="U65">
        <v>0.30399999999999999</v>
      </c>
      <c r="V65">
        <v>0.14899999999999999</v>
      </c>
      <c r="W65">
        <v>8.3019999999999996</v>
      </c>
      <c r="X65">
        <v>1.956</v>
      </c>
      <c r="Y65">
        <v>5.8999999999999997E-2</v>
      </c>
      <c r="Z65">
        <v>1.7150000000000001</v>
      </c>
      <c r="AA65">
        <v>1.9E-2</v>
      </c>
      <c r="AB65">
        <v>1.401</v>
      </c>
      <c r="AC65">
        <v>1.4999999999999999E-2</v>
      </c>
      <c r="AD65">
        <v>1.6319999999999999</v>
      </c>
    </row>
    <row r="66" spans="1:30">
      <c r="A66">
        <v>1630168</v>
      </c>
      <c r="B66" t="s">
        <v>627</v>
      </c>
      <c r="C66" t="s">
        <v>129</v>
      </c>
      <c r="D66" t="s">
        <v>626</v>
      </c>
      <c r="E66">
        <v>1.29</v>
      </c>
      <c r="F66">
        <v>0.74</v>
      </c>
      <c r="G66">
        <v>0.56999999999999995</v>
      </c>
      <c r="H66">
        <v>0.72</v>
      </c>
      <c r="I66">
        <v>1.81</v>
      </c>
      <c r="J66">
        <v>1.08</v>
      </c>
      <c r="K66">
        <v>0.73</v>
      </c>
      <c r="L66">
        <v>12.647</v>
      </c>
      <c r="M66">
        <v>0.65200000000000002</v>
      </c>
      <c r="N66">
        <v>0.88200000000000001</v>
      </c>
      <c r="O66">
        <v>0.26900000000000002</v>
      </c>
      <c r="P66">
        <v>6.8000000000000005E-2</v>
      </c>
      <c r="Q66">
        <v>7.992</v>
      </c>
      <c r="R66">
        <v>0.749</v>
      </c>
      <c r="S66">
        <v>5.3289999999999997</v>
      </c>
      <c r="T66">
        <v>0.72</v>
      </c>
      <c r="U66">
        <v>0.436</v>
      </c>
      <c r="V66">
        <v>0.16200000000000001</v>
      </c>
      <c r="W66">
        <v>15.284000000000001</v>
      </c>
      <c r="X66">
        <v>2.3540000000000001</v>
      </c>
      <c r="Y66">
        <v>7.2999999999999995E-2</v>
      </c>
      <c r="Z66">
        <v>3.3839999999999999</v>
      </c>
      <c r="AA66">
        <v>3.5000000000000003E-2</v>
      </c>
      <c r="AB66">
        <v>1.4019999999999999</v>
      </c>
      <c r="AC66">
        <v>1.4E-2</v>
      </c>
      <c r="AD66">
        <v>2.4590000000000001</v>
      </c>
    </row>
    <row r="67" spans="1:30">
      <c r="A67">
        <v>203935</v>
      </c>
      <c r="B67" t="s">
        <v>627</v>
      </c>
      <c r="C67" t="s">
        <v>29</v>
      </c>
      <c r="D67" t="s">
        <v>626</v>
      </c>
      <c r="E67">
        <v>1.26</v>
      </c>
      <c r="F67">
        <v>-0.9</v>
      </c>
      <c r="G67">
        <v>0.28999999999999998</v>
      </c>
      <c r="H67">
        <v>0.97</v>
      </c>
      <c r="I67">
        <v>0.12</v>
      </c>
      <c r="J67">
        <v>-0.23</v>
      </c>
      <c r="K67">
        <v>0.35</v>
      </c>
      <c r="L67">
        <v>15.698</v>
      </c>
      <c r="M67">
        <v>0.502</v>
      </c>
      <c r="N67">
        <v>9.0150000000000006</v>
      </c>
      <c r="O67">
        <v>0.33300000000000002</v>
      </c>
      <c r="P67">
        <v>0.56699999999999995</v>
      </c>
      <c r="Q67">
        <v>2.419</v>
      </c>
      <c r="R67">
        <v>0.65700000000000003</v>
      </c>
      <c r="S67">
        <v>4.2140000000000004</v>
      </c>
      <c r="T67">
        <v>0.76900000000000002</v>
      </c>
      <c r="U67">
        <v>0.26900000000000002</v>
      </c>
      <c r="V67">
        <v>0.17699999999999999</v>
      </c>
      <c r="W67">
        <v>5.4630000000000001</v>
      </c>
      <c r="X67">
        <v>7.1909999999999998</v>
      </c>
      <c r="Y67">
        <v>0.187</v>
      </c>
      <c r="Z67">
        <v>0.505</v>
      </c>
      <c r="AA67">
        <v>6.0000000000000001E-3</v>
      </c>
      <c r="AB67">
        <v>2.1549999999999998</v>
      </c>
      <c r="AC67">
        <v>2.1000000000000001E-2</v>
      </c>
      <c r="AD67">
        <v>3.2130000000000001</v>
      </c>
    </row>
    <row r="68" spans="1:30">
      <c r="A68">
        <v>1628997</v>
      </c>
      <c r="B68" t="s">
        <v>628</v>
      </c>
      <c r="C68" t="s">
        <v>343</v>
      </c>
      <c r="D68" t="s">
        <v>626</v>
      </c>
      <c r="E68">
        <v>1.23</v>
      </c>
      <c r="F68">
        <v>0.47</v>
      </c>
      <c r="G68">
        <v>0.23</v>
      </c>
      <c r="H68">
        <v>1</v>
      </c>
      <c r="I68">
        <v>1.52</v>
      </c>
      <c r="J68">
        <v>0.42</v>
      </c>
      <c r="K68">
        <v>1.1000000000000001</v>
      </c>
      <c r="L68">
        <v>14.448</v>
      </c>
      <c r="M68">
        <v>0.56000000000000005</v>
      </c>
      <c r="N68">
        <v>7.7649999999999997</v>
      </c>
      <c r="O68">
        <v>0.371</v>
      </c>
      <c r="P68">
        <v>0.50900000000000001</v>
      </c>
      <c r="Q68">
        <v>3.0510000000000002</v>
      </c>
      <c r="R68">
        <v>0.67900000000000005</v>
      </c>
      <c r="S68">
        <v>3.1349999999999998</v>
      </c>
      <c r="T68">
        <v>0.77600000000000002</v>
      </c>
      <c r="U68">
        <v>0.22600000000000001</v>
      </c>
      <c r="V68">
        <v>0.154</v>
      </c>
      <c r="W68">
        <v>8.9090000000000007</v>
      </c>
      <c r="X68">
        <v>2.87</v>
      </c>
      <c r="Y68">
        <v>7.5999999999999998E-2</v>
      </c>
      <c r="Z68">
        <v>0.65800000000000003</v>
      </c>
      <c r="AA68">
        <v>7.0000000000000001E-3</v>
      </c>
      <c r="AB68">
        <v>1.744</v>
      </c>
      <c r="AC68">
        <v>1.7000000000000001E-2</v>
      </c>
      <c r="AD68">
        <v>1.5820000000000001</v>
      </c>
    </row>
    <row r="69" spans="1:30">
      <c r="A69">
        <v>203939</v>
      </c>
      <c r="B69" t="s">
        <v>627</v>
      </c>
      <c r="C69" t="s">
        <v>446</v>
      </c>
      <c r="D69" t="s">
        <v>626</v>
      </c>
      <c r="E69">
        <v>1.2</v>
      </c>
      <c r="F69">
        <v>0.5</v>
      </c>
      <c r="G69">
        <v>-0.06</v>
      </c>
      <c r="H69">
        <v>1.26</v>
      </c>
      <c r="I69">
        <v>0.39</v>
      </c>
      <c r="J69">
        <v>-0.52</v>
      </c>
      <c r="K69">
        <v>0.91</v>
      </c>
      <c r="L69">
        <v>10.221</v>
      </c>
      <c r="M69">
        <v>0.66800000000000004</v>
      </c>
      <c r="N69">
        <v>1.1850000000000001</v>
      </c>
      <c r="O69">
        <v>0.26400000000000001</v>
      </c>
      <c r="P69">
        <v>5.3999999999999999E-2</v>
      </c>
      <c r="Q69">
        <v>7.1120000000000001</v>
      </c>
      <c r="R69">
        <v>0.77400000000000002</v>
      </c>
      <c r="S69">
        <v>6.0510000000000002</v>
      </c>
      <c r="T69">
        <v>0.65200000000000002</v>
      </c>
      <c r="U69">
        <v>0.58199999999999996</v>
      </c>
      <c r="V69">
        <v>0.13900000000000001</v>
      </c>
      <c r="W69">
        <v>11.459</v>
      </c>
      <c r="X69">
        <v>2.7229999999999999</v>
      </c>
      <c r="Y69">
        <v>8.5999999999999993E-2</v>
      </c>
      <c r="Z69">
        <v>1.0509999999999999</v>
      </c>
      <c r="AA69">
        <v>1.2E-2</v>
      </c>
      <c r="AB69">
        <v>1.367</v>
      </c>
      <c r="AC69">
        <v>1.4E-2</v>
      </c>
      <c r="AD69">
        <v>2.2999999999999998</v>
      </c>
    </row>
    <row r="70" spans="1:30">
      <c r="A70">
        <v>203991</v>
      </c>
      <c r="B70" t="s">
        <v>627</v>
      </c>
      <c r="C70" t="s">
        <v>262</v>
      </c>
      <c r="D70" t="s">
        <v>626</v>
      </c>
      <c r="E70">
        <v>1.19</v>
      </c>
      <c r="F70">
        <v>-0.46</v>
      </c>
      <c r="G70">
        <v>0.39</v>
      </c>
      <c r="H70">
        <v>0.8</v>
      </c>
      <c r="I70">
        <v>0.65</v>
      </c>
      <c r="J70">
        <v>0.36</v>
      </c>
      <c r="K70">
        <v>0.28999999999999998</v>
      </c>
      <c r="L70">
        <v>12.672000000000001</v>
      </c>
      <c r="M70">
        <v>0.66</v>
      </c>
      <c r="N70">
        <v>0.76800000000000002</v>
      </c>
      <c r="O70">
        <v>0.161</v>
      </c>
      <c r="P70">
        <v>4.5999999999999999E-2</v>
      </c>
      <c r="Q70">
        <v>9.5310000000000006</v>
      </c>
      <c r="R70">
        <v>0.71099999999999997</v>
      </c>
      <c r="S70">
        <v>3.75</v>
      </c>
      <c r="T70">
        <v>0.51100000000000001</v>
      </c>
      <c r="U70">
        <v>0.307</v>
      </c>
      <c r="V70">
        <v>0.14899999999999999</v>
      </c>
      <c r="W70">
        <v>19.091999999999999</v>
      </c>
      <c r="X70">
        <v>1.8640000000000001</v>
      </c>
      <c r="Y70">
        <v>0.05</v>
      </c>
      <c r="Z70">
        <v>2.0009999999999999</v>
      </c>
      <c r="AA70">
        <v>2.3E-2</v>
      </c>
      <c r="AB70">
        <v>1.264</v>
      </c>
      <c r="AC70">
        <v>1.2999999999999999E-2</v>
      </c>
      <c r="AD70">
        <v>1.5049999999999999</v>
      </c>
    </row>
    <row r="71" spans="1:30">
      <c r="A71">
        <v>1630193</v>
      </c>
      <c r="B71" t="s">
        <v>627</v>
      </c>
      <c r="C71" t="s">
        <v>477</v>
      </c>
      <c r="D71" t="s">
        <v>626</v>
      </c>
      <c r="E71">
        <v>1.18</v>
      </c>
      <c r="F71">
        <v>0.12</v>
      </c>
      <c r="G71">
        <v>1.1200000000000001</v>
      </c>
      <c r="H71">
        <v>0.06</v>
      </c>
      <c r="I71">
        <v>1.01</v>
      </c>
      <c r="J71">
        <v>1.28</v>
      </c>
      <c r="K71">
        <v>-0.27</v>
      </c>
      <c r="L71">
        <v>21.478000000000002</v>
      </c>
      <c r="M71">
        <v>0.47599999999999998</v>
      </c>
      <c r="N71">
        <v>11.757999999999999</v>
      </c>
      <c r="O71">
        <v>0.35499999999999998</v>
      </c>
      <c r="P71">
        <v>0.53</v>
      </c>
      <c r="Q71">
        <v>2.3889999999999998</v>
      </c>
      <c r="R71">
        <v>0.64100000000000001</v>
      </c>
      <c r="S71">
        <v>5.7759999999999998</v>
      </c>
      <c r="T71">
        <v>0.79800000000000004</v>
      </c>
      <c r="U71">
        <v>0.28100000000000003</v>
      </c>
      <c r="V71">
        <v>0.22</v>
      </c>
      <c r="W71">
        <v>6.282</v>
      </c>
      <c r="X71">
        <v>5.1529999999999996</v>
      </c>
      <c r="Y71">
        <v>0.16800000000000001</v>
      </c>
      <c r="Z71">
        <v>0.32900000000000001</v>
      </c>
      <c r="AA71">
        <v>4.0000000000000001E-3</v>
      </c>
      <c r="AB71">
        <v>1.633</v>
      </c>
      <c r="AC71">
        <v>1.6E-2</v>
      </c>
      <c r="AD71">
        <v>2.4500000000000002</v>
      </c>
    </row>
    <row r="72" spans="1:30">
      <c r="A72">
        <v>1631117</v>
      </c>
      <c r="B72" t="s">
        <v>627</v>
      </c>
      <c r="C72" t="s">
        <v>177</v>
      </c>
      <c r="D72" t="s">
        <v>630</v>
      </c>
      <c r="E72">
        <v>1.1299999999999999</v>
      </c>
      <c r="F72">
        <v>3.55</v>
      </c>
      <c r="G72">
        <v>0.18</v>
      </c>
      <c r="H72">
        <v>0.96</v>
      </c>
      <c r="I72">
        <v>1.59</v>
      </c>
      <c r="J72">
        <v>0.39</v>
      </c>
      <c r="K72">
        <v>1.2</v>
      </c>
      <c r="L72">
        <v>13.255000000000001</v>
      </c>
      <c r="M72">
        <v>0.63900000000000001</v>
      </c>
      <c r="N72">
        <v>1.026</v>
      </c>
      <c r="O72">
        <v>0.22900000000000001</v>
      </c>
      <c r="P72">
        <v>5.6000000000000001E-2</v>
      </c>
      <c r="Q72">
        <v>7.9480000000000004</v>
      </c>
      <c r="R72">
        <v>0.75700000000000001</v>
      </c>
      <c r="S72">
        <v>4.702</v>
      </c>
      <c r="T72">
        <v>0.502</v>
      </c>
      <c r="U72">
        <v>0.38500000000000001</v>
      </c>
      <c r="V72">
        <v>0.157</v>
      </c>
      <c r="W72">
        <v>17.175999999999998</v>
      </c>
      <c r="X72">
        <v>2.258</v>
      </c>
      <c r="Y72">
        <v>6.8000000000000005E-2</v>
      </c>
      <c r="Z72">
        <v>4.4109999999999996</v>
      </c>
      <c r="AA72">
        <v>4.9000000000000002E-2</v>
      </c>
      <c r="AB72">
        <v>0.81399999999999995</v>
      </c>
      <c r="AC72">
        <v>8.0000000000000002E-3</v>
      </c>
      <c r="AD72">
        <v>1.9390000000000001</v>
      </c>
    </row>
    <row r="73" spans="1:30">
      <c r="A73">
        <v>203490</v>
      </c>
      <c r="B73" t="s">
        <v>627</v>
      </c>
      <c r="C73" t="s">
        <v>212</v>
      </c>
      <c r="D73" t="s">
        <v>626</v>
      </c>
      <c r="E73">
        <v>1.1200000000000001</v>
      </c>
      <c r="F73">
        <v>-1.62</v>
      </c>
      <c r="G73">
        <v>-0.09</v>
      </c>
      <c r="H73">
        <v>1.21</v>
      </c>
      <c r="I73">
        <v>2.0699999999999998</v>
      </c>
      <c r="J73">
        <v>0.55000000000000004</v>
      </c>
      <c r="K73">
        <v>1.52</v>
      </c>
      <c r="L73">
        <v>12.648</v>
      </c>
      <c r="M73">
        <v>0.54300000000000004</v>
      </c>
      <c r="N73">
        <v>6.8289999999999997</v>
      </c>
      <c r="O73">
        <v>0.36899999999999999</v>
      </c>
      <c r="P73">
        <v>0.504</v>
      </c>
      <c r="Q73">
        <v>2.1640000000000001</v>
      </c>
      <c r="R73">
        <v>0.68700000000000006</v>
      </c>
      <c r="S73">
        <v>2.7730000000000001</v>
      </c>
      <c r="T73">
        <v>0.80300000000000005</v>
      </c>
      <c r="U73">
        <v>0.22500000000000001</v>
      </c>
      <c r="V73">
        <v>0.13900000000000001</v>
      </c>
      <c r="W73">
        <v>9.7279999999999998</v>
      </c>
      <c r="X73">
        <v>3.0219999999999998</v>
      </c>
      <c r="Y73">
        <v>8.8999999999999996E-2</v>
      </c>
      <c r="Z73">
        <v>0.72899999999999998</v>
      </c>
      <c r="AA73">
        <v>8.0000000000000002E-3</v>
      </c>
      <c r="AB73">
        <v>2.17</v>
      </c>
      <c r="AC73">
        <v>2.1000000000000001E-2</v>
      </c>
      <c r="AD73">
        <v>1.5609999999999999</v>
      </c>
    </row>
    <row r="74" spans="1:30">
      <c r="A74">
        <v>1630194</v>
      </c>
      <c r="B74" t="s">
        <v>627</v>
      </c>
      <c r="C74" t="s">
        <v>200</v>
      </c>
      <c r="D74" t="s">
        <v>626</v>
      </c>
      <c r="E74">
        <v>1.1200000000000001</v>
      </c>
      <c r="F74">
        <v>0.94</v>
      </c>
      <c r="G74">
        <v>-0.23</v>
      </c>
      <c r="H74">
        <v>1.35</v>
      </c>
      <c r="I74">
        <v>1.97</v>
      </c>
      <c r="J74">
        <v>0.04</v>
      </c>
      <c r="K74">
        <v>1.93</v>
      </c>
      <c r="L74">
        <v>13.592000000000001</v>
      </c>
      <c r="M74">
        <v>0.61199999999999999</v>
      </c>
      <c r="N74">
        <v>0.78300000000000003</v>
      </c>
      <c r="O74">
        <v>0.22500000000000001</v>
      </c>
      <c r="P74">
        <v>4.2000000000000003E-2</v>
      </c>
      <c r="Q74">
        <v>9.1319999999999997</v>
      </c>
      <c r="R74">
        <v>0.70399999999999996</v>
      </c>
      <c r="S74">
        <v>3.4180000000000001</v>
      </c>
      <c r="T74">
        <v>0.72199999999999998</v>
      </c>
      <c r="U74">
        <v>0.27900000000000003</v>
      </c>
      <c r="V74">
        <v>0.155</v>
      </c>
      <c r="W74">
        <v>16.564</v>
      </c>
      <c r="X74">
        <v>2.2730000000000001</v>
      </c>
      <c r="Y74">
        <v>6.8000000000000005E-2</v>
      </c>
      <c r="Z74">
        <v>2.7</v>
      </c>
      <c r="AA74">
        <v>3.6999999999999998E-2</v>
      </c>
      <c r="AB74">
        <v>2.6030000000000002</v>
      </c>
      <c r="AC74">
        <v>2.5999999999999999E-2</v>
      </c>
      <c r="AD74">
        <v>2.7480000000000002</v>
      </c>
    </row>
    <row r="75" spans="1:30">
      <c r="A75">
        <v>203897</v>
      </c>
      <c r="B75" t="s">
        <v>627</v>
      </c>
      <c r="C75" t="s">
        <v>167</v>
      </c>
      <c r="D75" t="s">
        <v>626</v>
      </c>
      <c r="E75">
        <v>1.1200000000000001</v>
      </c>
      <c r="F75">
        <v>0.14000000000000001</v>
      </c>
      <c r="G75">
        <v>1.81</v>
      </c>
      <c r="H75">
        <v>-0.69</v>
      </c>
      <c r="I75">
        <v>2.35</v>
      </c>
      <c r="J75">
        <v>3.26</v>
      </c>
      <c r="K75">
        <v>-0.91</v>
      </c>
      <c r="L75">
        <v>25.32</v>
      </c>
      <c r="M75">
        <v>0.53100000000000003</v>
      </c>
      <c r="N75">
        <v>9.0960000000000001</v>
      </c>
      <c r="O75">
        <v>0.36699999999999999</v>
      </c>
      <c r="P75">
        <v>0.35</v>
      </c>
      <c r="Q75">
        <v>7.0570000000000004</v>
      </c>
      <c r="R75">
        <v>0.67100000000000004</v>
      </c>
      <c r="S75">
        <v>8.2629999999999999</v>
      </c>
      <c r="T75">
        <v>0.81699999999999995</v>
      </c>
      <c r="U75">
        <v>0.35899999999999999</v>
      </c>
      <c r="V75">
        <v>0.28799999999999998</v>
      </c>
      <c r="W75">
        <v>5.8680000000000003</v>
      </c>
      <c r="X75">
        <v>5.2140000000000004</v>
      </c>
      <c r="Y75">
        <v>0.184</v>
      </c>
      <c r="Z75">
        <v>0.39200000000000002</v>
      </c>
      <c r="AA75">
        <v>4.0000000000000001E-3</v>
      </c>
      <c r="AB75">
        <v>1.141</v>
      </c>
      <c r="AC75">
        <v>1.0999999999999999E-2</v>
      </c>
      <c r="AD75">
        <v>3.762</v>
      </c>
    </row>
    <row r="76" spans="1:30">
      <c r="A76">
        <v>1628404</v>
      </c>
      <c r="B76" t="s">
        <v>627</v>
      </c>
      <c r="C76" t="s">
        <v>242</v>
      </c>
      <c r="D76" t="s">
        <v>626</v>
      </c>
      <c r="E76">
        <v>1.08</v>
      </c>
      <c r="F76">
        <v>1.26</v>
      </c>
      <c r="G76">
        <v>0.09</v>
      </c>
      <c r="H76">
        <v>0.99</v>
      </c>
      <c r="I76">
        <v>0.13</v>
      </c>
      <c r="J76">
        <v>-0.73</v>
      </c>
      <c r="K76">
        <v>0.86</v>
      </c>
      <c r="L76">
        <v>12.759</v>
      </c>
      <c r="M76">
        <v>0.56100000000000005</v>
      </c>
      <c r="N76">
        <v>4.8890000000000002</v>
      </c>
      <c r="O76">
        <v>0.33700000000000002</v>
      </c>
      <c r="P76">
        <v>0.36499999999999999</v>
      </c>
      <c r="Q76">
        <v>4.8879999999999999</v>
      </c>
      <c r="R76">
        <v>0.71</v>
      </c>
      <c r="S76">
        <v>3.988</v>
      </c>
      <c r="T76">
        <v>0.71899999999999997</v>
      </c>
      <c r="U76">
        <v>0.32100000000000001</v>
      </c>
      <c r="V76">
        <v>0.14399999999999999</v>
      </c>
      <c r="W76">
        <v>11.766</v>
      </c>
      <c r="X76">
        <v>4.5090000000000003</v>
      </c>
      <c r="Y76">
        <v>0.124</v>
      </c>
      <c r="Z76">
        <v>0.58299999999999996</v>
      </c>
      <c r="AA76">
        <v>6.0000000000000001E-3</v>
      </c>
      <c r="AB76">
        <v>1.655</v>
      </c>
      <c r="AC76">
        <v>1.7000000000000001E-2</v>
      </c>
      <c r="AD76">
        <v>2.4689999999999999</v>
      </c>
    </row>
    <row r="77" spans="1:30">
      <c r="A77">
        <v>1630530</v>
      </c>
      <c r="B77" t="s">
        <v>627</v>
      </c>
      <c r="C77" t="s">
        <v>137</v>
      </c>
      <c r="D77" t="s">
        <v>629</v>
      </c>
      <c r="E77">
        <v>1.02</v>
      </c>
      <c r="F77">
        <v>1.27</v>
      </c>
      <c r="G77">
        <v>1.1299999999999999</v>
      </c>
      <c r="H77">
        <v>-0.1</v>
      </c>
      <c r="I77">
        <v>1.62</v>
      </c>
      <c r="J77">
        <v>1.67</v>
      </c>
      <c r="K77">
        <v>-0.05</v>
      </c>
      <c r="L77">
        <v>16.664000000000001</v>
      </c>
      <c r="M77">
        <v>0.54900000000000004</v>
      </c>
      <c r="N77">
        <v>11.138</v>
      </c>
      <c r="O77">
        <v>0.378</v>
      </c>
      <c r="P77">
        <v>0.63100000000000001</v>
      </c>
      <c r="Q77">
        <v>3.1880000000000002</v>
      </c>
      <c r="R77">
        <v>0.70399999999999996</v>
      </c>
      <c r="S77">
        <v>4.4180000000000001</v>
      </c>
      <c r="T77">
        <v>0.86199999999999999</v>
      </c>
      <c r="U77">
        <v>0.26600000000000001</v>
      </c>
      <c r="V77">
        <v>0.17499999999999999</v>
      </c>
      <c r="W77">
        <v>5.4820000000000002</v>
      </c>
      <c r="X77">
        <v>2.3359999999999999</v>
      </c>
      <c r="Y77">
        <v>6.5000000000000002E-2</v>
      </c>
      <c r="Z77">
        <v>0.753</v>
      </c>
      <c r="AA77">
        <v>8.9999999999999993E-3</v>
      </c>
      <c r="AB77">
        <v>1.657</v>
      </c>
      <c r="AC77">
        <v>1.6E-2</v>
      </c>
      <c r="AD77">
        <v>1.3959999999999999</v>
      </c>
    </row>
    <row r="78" spans="1:30">
      <c r="A78">
        <v>1630529</v>
      </c>
      <c r="B78" t="s">
        <v>627</v>
      </c>
      <c r="C78" t="s">
        <v>478</v>
      </c>
      <c r="D78" t="s">
        <v>629</v>
      </c>
      <c r="E78">
        <v>1</v>
      </c>
      <c r="F78">
        <v>0.1</v>
      </c>
      <c r="G78">
        <v>-0.66</v>
      </c>
      <c r="H78">
        <v>1.67</v>
      </c>
      <c r="I78">
        <v>0.78</v>
      </c>
      <c r="J78">
        <v>-1.39</v>
      </c>
      <c r="K78">
        <v>2.17</v>
      </c>
      <c r="L78">
        <v>13.39</v>
      </c>
      <c r="M78">
        <v>0.52800000000000002</v>
      </c>
      <c r="N78">
        <v>4.5919999999999996</v>
      </c>
      <c r="O78">
        <v>0.33200000000000002</v>
      </c>
      <c r="P78">
        <v>0.33</v>
      </c>
      <c r="Q78">
        <v>4.835</v>
      </c>
      <c r="R78">
        <v>0.67600000000000005</v>
      </c>
      <c r="S78">
        <v>4.1210000000000004</v>
      </c>
      <c r="T78">
        <v>0.76700000000000002</v>
      </c>
      <c r="U78">
        <v>0.317</v>
      </c>
      <c r="V78">
        <v>0.154</v>
      </c>
      <c r="W78">
        <v>7.008</v>
      </c>
      <c r="X78">
        <v>4.016</v>
      </c>
      <c r="Y78">
        <v>0.121</v>
      </c>
      <c r="Z78">
        <v>1.0089999999999999</v>
      </c>
      <c r="AA78">
        <v>1.2E-2</v>
      </c>
      <c r="AB78">
        <v>2.5209999999999999</v>
      </c>
      <c r="AC78">
        <v>2.5000000000000001E-2</v>
      </c>
      <c r="AD78">
        <v>2.4159999999999999</v>
      </c>
    </row>
    <row r="79" spans="1:30">
      <c r="A79">
        <v>203937</v>
      </c>
      <c r="B79" t="s">
        <v>627</v>
      </c>
      <c r="C79" t="s">
        <v>128</v>
      </c>
      <c r="D79" t="s">
        <v>626</v>
      </c>
      <c r="E79">
        <v>0.96</v>
      </c>
      <c r="F79">
        <v>0.89</v>
      </c>
      <c r="G79">
        <v>-0.91</v>
      </c>
      <c r="H79">
        <v>1.88</v>
      </c>
      <c r="I79">
        <v>0.41</v>
      </c>
      <c r="J79">
        <v>-1.1499999999999999</v>
      </c>
      <c r="K79">
        <v>1.56</v>
      </c>
      <c r="L79">
        <v>13.541</v>
      </c>
      <c r="M79">
        <v>0.504</v>
      </c>
      <c r="N79">
        <v>4.0119999999999996</v>
      </c>
      <c r="O79">
        <v>0.33300000000000002</v>
      </c>
      <c r="P79">
        <v>0.23100000000000001</v>
      </c>
      <c r="Q79">
        <v>3.2440000000000002</v>
      </c>
      <c r="R79">
        <v>0.65300000000000002</v>
      </c>
      <c r="S79">
        <v>2.9020000000000001</v>
      </c>
      <c r="T79">
        <v>0.70399999999999996</v>
      </c>
      <c r="U79">
        <v>0.253</v>
      </c>
      <c r="V79">
        <v>0.155</v>
      </c>
      <c r="W79">
        <v>9.7070000000000007</v>
      </c>
      <c r="X79">
        <v>7.9619999999999997</v>
      </c>
      <c r="Y79">
        <v>0.22900000000000001</v>
      </c>
      <c r="Z79">
        <v>1.522</v>
      </c>
      <c r="AA79">
        <v>1.7000000000000001E-2</v>
      </c>
      <c r="AB79">
        <v>2.048</v>
      </c>
      <c r="AC79">
        <v>0.02</v>
      </c>
      <c r="AD79">
        <v>2.8769999999999998</v>
      </c>
    </row>
    <row r="80" spans="1:30">
      <c r="A80">
        <v>1629750</v>
      </c>
      <c r="B80" t="s">
        <v>627</v>
      </c>
      <c r="C80" t="s">
        <v>371</v>
      </c>
      <c r="D80" t="s">
        <v>626</v>
      </c>
      <c r="E80">
        <v>0.93</v>
      </c>
      <c r="F80">
        <v>0.99</v>
      </c>
      <c r="G80">
        <v>-0.21</v>
      </c>
      <c r="H80">
        <v>1.1399999999999999</v>
      </c>
      <c r="I80">
        <v>0.65</v>
      </c>
      <c r="J80">
        <v>-0.24</v>
      </c>
      <c r="K80">
        <v>0.89</v>
      </c>
      <c r="L80">
        <v>11.252000000000001</v>
      </c>
      <c r="M80">
        <v>0.55100000000000005</v>
      </c>
      <c r="N80">
        <v>3.97</v>
      </c>
      <c r="O80">
        <v>0.31</v>
      </c>
      <c r="P80">
        <v>0.35299999999999998</v>
      </c>
      <c r="Q80">
        <v>4.4119999999999999</v>
      </c>
      <c r="R80">
        <v>0.68400000000000005</v>
      </c>
      <c r="S80">
        <v>3.8149999999999999</v>
      </c>
      <c r="T80">
        <v>0.71599999999999997</v>
      </c>
      <c r="U80">
        <v>0.314</v>
      </c>
      <c r="V80">
        <v>0.14399999999999999</v>
      </c>
      <c r="W80">
        <v>9.0749999999999993</v>
      </c>
      <c r="X80">
        <v>2.3220000000000001</v>
      </c>
      <c r="Y80">
        <v>7.1999999999999995E-2</v>
      </c>
      <c r="Z80">
        <v>1.302</v>
      </c>
      <c r="AA80">
        <v>1.4999999999999999E-2</v>
      </c>
      <c r="AB80">
        <v>2.202</v>
      </c>
      <c r="AC80">
        <v>2.3E-2</v>
      </c>
      <c r="AD80">
        <v>1.772</v>
      </c>
    </row>
    <row r="81" spans="1:30">
      <c r="A81">
        <v>1628392</v>
      </c>
      <c r="B81" t="s">
        <v>627</v>
      </c>
      <c r="C81" t="s">
        <v>475</v>
      </c>
      <c r="D81" t="s">
        <v>626</v>
      </c>
      <c r="E81">
        <v>0.89</v>
      </c>
      <c r="F81">
        <v>-1.02</v>
      </c>
      <c r="G81">
        <v>-0.99</v>
      </c>
      <c r="H81">
        <v>1.88</v>
      </c>
      <c r="I81">
        <v>0.66</v>
      </c>
      <c r="J81">
        <v>-1.1599999999999999</v>
      </c>
      <c r="K81">
        <v>1.82</v>
      </c>
      <c r="L81">
        <v>8.4879999999999995</v>
      </c>
      <c r="M81">
        <v>0.56999999999999995</v>
      </c>
      <c r="N81">
        <v>1.163</v>
      </c>
      <c r="O81">
        <v>0.30199999999999999</v>
      </c>
      <c r="P81">
        <v>5.7000000000000002E-2</v>
      </c>
      <c r="Q81">
        <v>4.5540000000000003</v>
      </c>
      <c r="R81">
        <v>0.67500000000000004</v>
      </c>
      <c r="S81">
        <v>2.6269999999999998</v>
      </c>
      <c r="T81">
        <v>0.63800000000000001</v>
      </c>
      <c r="U81">
        <v>0.30599999999999999</v>
      </c>
      <c r="V81">
        <v>9.9000000000000005E-2</v>
      </c>
      <c r="W81">
        <v>15.468999999999999</v>
      </c>
      <c r="X81">
        <v>3.4649999999999999</v>
      </c>
      <c r="Y81">
        <v>0.10199999999999999</v>
      </c>
      <c r="Z81">
        <v>2.2930000000000001</v>
      </c>
      <c r="AA81">
        <v>2.7E-2</v>
      </c>
      <c r="AB81">
        <v>1.7030000000000001</v>
      </c>
      <c r="AC81">
        <v>1.7000000000000001E-2</v>
      </c>
      <c r="AD81">
        <v>2.2410000000000001</v>
      </c>
    </row>
    <row r="82" spans="1:30">
      <c r="A82">
        <v>202699</v>
      </c>
      <c r="B82" t="s">
        <v>627</v>
      </c>
      <c r="C82" t="s">
        <v>148</v>
      </c>
      <c r="D82" t="s">
        <v>626</v>
      </c>
      <c r="E82">
        <v>0.87</v>
      </c>
      <c r="F82">
        <v>-0.19</v>
      </c>
      <c r="G82">
        <v>0.81</v>
      </c>
      <c r="H82">
        <v>0.06</v>
      </c>
      <c r="I82">
        <v>0.78</v>
      </c>
      <c r="J82">
        <v>0.71</v>
      </c>
      <c r="K82">
        <v>7.0000000000000007E-2</v>
      </c>
      <c r="L82">
        <v>15.663</v>
      </c>
      <c r="M82">
        <v>0.54300000000000004</v>
      </c>
      <c r="N82">
        <v>6.0110000000000001</v>
      </c>
      <c r="O82">
        <v>0.36599999999999999</v>
      </c>
      <c r="P82">
        <v>0.36399999999999999</v>
      </c>
      <c r="Q82">
        <v>4.0830000000000002</v>
      </c>
      <c r="R82">
        <v>0.70699999999999996</v>
      </c>
      <c r="S82">
        <v>2.919</v>
      </c>
      <c r="T82">
        <v>0.83199999999999996</v>
      </c>
      <c r="U82">
        <v>0.17899999999999999</v>
      </c>
      <c r="V82">
        <v>0.17</v>
      </c>
      <c r="W82">
        <v>9.2829999999999995</v>
      </c>
      <c r="X82">
        <v>3.202</v>
      </c>
      <c r="Y82">
        <v>9.1999999999999998E-2</v>
      </c>
      <c r="Z82">
        <v>0.81799999999999995</v>
      </c>
      <c r="AA82">
        <v>8.9999999999999993E-3</v>
      </c>
      <c r="AB82">
        <v>1.1950000000000001</v>
      </c>
      <c r="AC82">
        <v>1.2E-2</v>
      </c>
      <c r="AD82">
        <v>1.6259999999999999</v>
      </c>
    </row>
    <row r="83" spans="1:30">
      <c r="A83">
        <v>1630163</v>
      </c>
      <c r="B83" t="s">
        <v>627</v>
      </c>
      <c r="C83" t="s">
        <v>114</v>
      </c>
      <c r="D83" t="s">
        <v>626</v>
      </c>
      <c r="E83">
        <v>0.87</v>
      </c>
      <c r="F83">
        <v>-1.23</v>
      </c>
      <c r="G83">
        <v>1.3</v>
      </c>
      <c r="H83">
        <v>-0.44</v>
      </c>
      <c r="I83">
        <v>0.99</v>
      </c>
      <c r="J83">
        <v>1.48</v>
      </c>
      <c r="K83">
        <v>-0.49</v>
      </c>
      <c r="L83">
        <v>23.472999999999999</v>
      </c>
      <c r="M83">
        <v>0.46400000000000002</v>
      </c>
      <c r="N83">
        <v>12.971</v>
      </c>
      <c r="O83">
        <v>0.35299999999999998</v>
      </c>
      <c r="P83">
        <v>0.55300000000000005</v>
      </c>
      <c r="Q83">
        <v>4.3460000000000001</v>
      </c>
      <c r="R83">
        <v>0.59399999999999997</v>
      </c>
      <c r="S83">
        <v>4.99</v>
      </c>
      <c r="T83">
        <v>0.80500000000000005</v>
      </c>
      <c r="U83">
        <v>0.223</v>
      </c>
      <c r="V83">
        <v>0.25900000000000001</v>
      </c>
      <c r="W83">
        <v>9.0779999999999994</v>
      </c>
      <c r="X83">
        <v>10.157</v>
      </c>
      <c r="Y83">
        <v>0.311</v>
      </c>
      <c r="Z83">
        <v>0.48899999999999999</v>
      </c>
      <c r="AA83">
        <v>6.0000000000000001E-3</v>
      </c>
      <c r="AB83">
        <v>1.865</v>
      </c>
      <c r="AC83">
        <v>1.9E-2</v>
      </c>
      <c r="AD83">
        <v>4.5599999999999996</v>
      </c>
    </row>
    <row r="84" spans="1:30">
      <c r="A84">
        <v>203488</v>
      </c>
      <c r="B84" t="s">
        <v>627</v>
      </c>
      <c r="C84" t="s">
        <v>70</v>
      </c>
      <c r="D84" t="s">
        <v>626</v>
      </c>
      <c r="E84">
        <v>0.8</v>
      </c>
      <c r="F84">
        <v>-0.25</v>
      </c>
      <c r="G84">
        <v>7.0000000000000007E-2</v>
      </c>
      <c r="H84">
        <v>0.73</v>
      </c>
      <c r="I84">
        <v>-0.24</v>
      </c>
      <c r="J84">
        <v>-0.35</v>
      </c>
      <c r="K84">
        <v>0.11</v>
      </c>
      <c r="L84">
        <v>14.885</v>
      </c>
      <c r="M84">
        <v>0.52</v>
      </c>
      <c r="N84">
        <v>10.78</v>
      </c>
      <c r="O84">
        <v>0.374</v>
      </c>
      <c r="P84">
        <v>0.749</v>
      </c>
      <c r="Q84">
        <v>1.071</v>
      </c>
      <c r="R84">
        <v>0.67900000000000005</v>
      </c>
      <c r="S84">
        <v>2.9289999999999998</v>
      </c>
      <c r="T84">
        <v>0.76200000000000001</v>
      </c>
      <c r="U84">
        <v>0.21099999999999999</v>
      </c>
      <c r="V84">
        <v>0.16</v>
      </c>
      <c r="W84">
        <v>10.505000000000001</v>
      </c>
      <c r="X84">
        <v>2.302</v>
      </c>
      <c r="Y84">
        <v>6.3E-2</v>
      </c>
      <c r="Z84">
        <v>1.1779999999999999</v>
      </c>
      <c r="AA84">
        <v>1.2999999999999999E-2</v>
      </c>
      <c r="AB84">
        <v>0.89900000000000002</v>
      </c>
      <c r="AC84">
        <v>8.9999999999999993E-3</v>
      </c>
      <c r="AD84">
        <v>1.55</v>
      </c>
    </row>
    <row r="85" spans="1:30">
      <c r="A85">
        <v>201144</v>
      </c>
      <c r="B85" t="s">
        <v>627</v>
      </c>
      <c r="C85" t="s">
        <v>42</v>
      </c>
      <c r="D85" t="s">
        <v>626</v>
      </c>
      <c r="E85">
        <v>0.8</v>
      </c>
      <c r="F85">
        <v>-1.66</v>
      </c>
      <c r="G85">
        <v>0.34</v>
      </c>
      <c r="H85">
        <v>0.46</v>
      </c>
      <c r="I85">
        <v>0.45</v>
      </c>
      <c r="J85">
        <v>-0.19</v>
      </c>
      <c r="K85">
        <v>0.64</v>
      </c>
      <c r="L85">
        <v>13.241</v>
      </c>
      <c r="M85">
        <v>0.47599999999999998</v>
      </c>
      <c r="N85">
        <v>8.5549999999999997</v>
      </c>
      <c r="O85">
        <v>0.377</v>
      </c>
      <c r="P85">
        <v>0.61099999999999999</v>
      </c>
      <c r="Q85">
        <v>0.79600000000000004</v>
      </c>
      <c r="R85">
        <v>0.60099999999999998</v>
      </c>
      <c r="S85">
        <v>4.1349999999999998</v>
      </c>
      <c r="T85">
        <v>0.81299999999999994</v>
      </c>
      <c r="U85">
        <v>0.27300000000000002</v>
      </c>
      <c r="V85">
        <v>0.152</v>
      </c>
      <c r="W85">
        <v>4.8529999999999998</v>
      </c>
      <c r="X85">
        <v>7.931</v>
      </c>
      <c r="Y85">
        <v>0.223</v>
      </c>
      <c r="Z85">
        <v>0.39700000000000002</v>
      </c>
      <c r="AA85">
        <v>4.0000000000000001E-3</v>
      </c>
      <c r="AB85">
        <v>1.863</v>
      </c>
      <c r="AC85">
        <v>1.7999999999999999E-2</v>
      </c>
      <c r="AD85">
        <v>2.3639999999999999</v>
      </c>
    </row>
    <row r="86" spans="1:30">
      <c r="A86">
        <v>202692</v>
      </c>
      <c r="B86" t="s">
        <v>627</v>
      </c>
      <c r="C86" t="s">
        <v>323</v>
      </c>
      <c r="D86" t="s">
        <v>626</v>
      </c>
      <c r="E86">
        <v>0.78</v>
      </c>
      <c r="F86">
        <v>-0.14000000000000001</v>
      </c>
      <c r="G86">
        <v>0.78</v>
      </c>
      <c r="H86">
        <v>0</v>
      </c>
      <c r="I86">
        <v>1.41</v>
      </c>
      <c r="J86">
        <v>1.02</v>
      </c>
      <c r="K86">
        <v>0.39</v>
      </c>
      <c r="L86">
        <v>18.181999999999999</v>
      </c>
      <c r="M86">
        <v>0.441</v>
      </c>
      <c r="N86">
        <v>11.368</v>
      </c>
      <c r="O86">
        <v>0.36599999999999999</v>
      </c>
      <c r="P86">
        <v>0.57899999999999996</v>
      </c>
      <c r="Q86">
        <v>1.3979999999999999</v>
      </c>
      <c r="R86">
        <v>0.57399999999999995</v>
      </c>
      <c r="S86">
        <v>6.3579999999999997</v>
      </c>
      <c r="T86">
        <v>0.79200000000000004</v>
      </c>
      <c r="U86">
        <v>0.375</v>
      </c>
      <c r="V86">
        <v>0.20100000000000001</v>
      </c>
      <c r="W86">
        <v>7.2720000000000002</v>
      </c>
      <c r="X86">
        <v>4.399</v>
      </c>
      <c r="Y86">
        <v>0.13700000000000001</v>
      </c>
      <c r="Z86">
        <v>0.496</v>
      </c>
      <c r="AA86">
        <v>5.0000000000000001E-3</v>
      </c>
      <c r="AB86">
        <v>1.5780000000000001</v>
      </c>
      <c r="AC86">
        <v>1.6E-2</v>
      </c>
      <c r="AD86">
        <v>2.2250000000000001</v>
      </c>
    </row>
    <row r="87" spans="1:30">
      <c r="A87">
        <v>1629006</v>
      </c>
      <c r="B87" t="s">
        <v>627</v>
      </c>
      <c r="C87" t="s">
        <v>101</v>
      </c>
      <c r="D87" t="s">
        <v>626</v>
      </c>
      <c r="E87">
        <v>0.73</v>
      </c>
      <c r="F87">
        <v>0.63</v>
      </c>
      <c r="G87">
        <v>-0.5</v>
      </c>
      <c r="H87">
        <v>1.23</v>
      </c>
      <c r="I87">
        <v>0.3</v>
      </c>
      <c r="J87">
        <v>-0.64</v>
      </c>
      <c r="K87">
        <v>0.94</v>
      </c>
      <c r="L87">
        <v>12.932</v>
      </c>
      <c r="M87">
        <v>0.48</v>
      </c>
      <c r="N87">
        <v>6.0890000000000004</v>
      </c>
      <c r="O87">
        <v>0.31900000000000001</v>
      </c>
      <c r="P87">
        <v>0.49099999999999999</v>
      </c>
      <c r="Q87">
        <v>3.3980000000000001</v>
      </c>
      <c r="R87">
        <v>0.60299999999999998</v>
      </c>
      <c r="S87">
        <v>6.0839999999999996</v>
      </c>
      <c r="T87">
        <v>0.68600000000000005</v>
      </c>
      <c r="U87">
        <v>0.44800000000000001</v>
      </c>
      <c r="V87">
        <v>0.152</v>
      </c>
      <c r="W87">
        <v>8.3209999999999997</v>
      </c>
      <c r="X87">
        <v>3.262</v>
      </c>
      <c r="Y87">
        <v>9.8000000000000004E-2</v>
      </c>
      <c r="Z87">
        <v>0.97899999999999998</v>
      </c>
      <c r="AA87">
        <v>1.2E-2</v>
      </c>
      <c r="AB87">
        <v>2.0049999999999999</v>
      </c>
      <c r="AC87">
        <v>0.02</v>
      </c>
      <c r="AD87">
        <v>1.869</v>
      </c>
    </row>
    <row r="88" spans="1:30">
      <c r="A88">
        <v>200768</v>
      </c>
      <c r="B88" t="s">
        <v>628</v>
      </c>
      <c r="C88" t="s">
        <v>116</v>
      </c>
      <c r="D88" t="s">
        <v>626</v>
      </c>
      <c r="E88">
        <v>0.71</v>
      </c>
      <c r="F88">
        <v>-0.64</v>
      </c>
      <c r="G88">
        <v>-0.23</v>
      </c>
      <c r="H88">
        <v>0.94</v>
      </c>
      <c r="I88">
        <v>-0.59</v>
      </c>
      <c r="J88">
        <v>-0.88</v>
      </c>
      <c r="K88">
        <v>0.28999999999999998</v>
      </c>
      <c r="L88">
        <v>14.228</v>
      </c>
      <c r="M88">
        <v>0.49</v>
      </c>
      <c r="N88">
        <v>7.9660000000000002</v>
      </c>
      <c r="O88">
        <v>0.34699999999999998</v>
      </c>
      <c r="P88">
        <v>0.53400000000000003</v>
      </c>
      <c r="Q88">
        <v>1.3140000000000001</v>
      </c>
      <c r="R88">
        <v>0.63300000000000001</v>
      </c>
      <c r="S88">
        <v>3.6890000000000001</v>
      </c>
      <c r="T88">
        <v>0.83399999999999996</v>
      </c>
      <c r="U88">
        <v>0.253</v>
      </c>
      <c r="V88">
        <v>0.16</v>
      </c>
      <c r="W88">
        <v>6.6230000000000002</v>
      </c>
      <c r="X88">
        <v>8.7710000000000008</v>
      </c>
      <c r="Y88">
        <v>0.23799999999999999</v>
      </c>
      <c r="Z88">
        <v>0.69899999999999995</v>
      </c>
      <c r="AA88">
        <v>8.0000000000000002E-3</v>
      </c>
      <c r="AB88">
        <v>1.712</v>
      </c>
      <c r="AC88">
        <v>1.7000000000000001E-2</v>
      </c>
      <c r="AD88">
        <v>3.0550000000000002</v>
      </c>
    </row>
    <row r="89" spans="1:30">
      <c r="A89">
        <v>203944</v>
      </c>
      <c r="B89" t="s">
        <v>627</v>
      </c>
      <c r="C89" t="s">
        <v>94</v>
      </c>
      <c r="D89" t="s">
        <v>626</v>
      </c>
      <c r="E89">
        <v>0.71</v>
      </c>
      <c r="F89">
        <v>1.53</v>
      </c>
      <c r="G89">
        <v>1.61</v>
      </c>
      <c r="H89">
        <v>-0.9</v>
      </c>
      <c r="I89">
        <v>0.5</v>
      </c>
      <c r="J89">
        <v>1.37</v>
      </c>
      <c r="K89">
        <v>-0.87</v>
      </c>
      <c r="L89">
        <v>24.977</v>
      </c>
      <c r="M89">
        <v>0.498</v>
      </c>
      <c r="N89">
        <v>10.975</v>
      </c>
      <c r="O89">
        <v>0.32300000000000001</v>
      </c>
      <c r="P89">
        <v>0.435</v>
      </c>
      <c r="Q89">
        <v>5.4119999999999999</v>
      </c>
      <c r="R89">
        <v>0.66100000000000003</v>
      </c>
      <c r="S89">
        <v>8.8160000000000007</v>
      </c>
      <c r="T89">
        <v>0.70899999999999996</v>
      </c>
      <c r="U89">
        <v>0.38200000000000001</v>
      </c>
      <c r="V89">
        <v>0.28000000000000003</v>
      </c>
      <c r="W89">
        <v>13.252000000000001</v>
      </c>
      <c r="X89">
        <v>5.33</v>
      </c>
      <c r="Y89">
        <v>0.16900000000000001</v>
      </c>
      <c r="Z89">
        <v>0.51</v>
      </c>
      <c r="AA89">
        <v>6.0000000000000001E-3</v>
      </c>
      <c r="AB89">
        <v>0.97299999999999998</v>
      </c>
      <c r="AC89">
        <v>0.01</v>
      </c>
      <c r="AD89">
        <v>4.1139999999999999</v>
      </c>
    </row>
    <row r="90" spans="1:30">
      <c r="A90">
        <v>1630178</v>
      </c>
      <c r="B90" t="s">
        <v>627</v>
      </c>
      <c r="C90" t="s">
        <v>162</v>
      </c>
      <c r="D90" t="s">
        <v>626</v>
      </c>
      <c r="E90">
        <v>0.7</v>
      </c>
      <c r="F90">
        <v>1.1200000000000001</v>
      </c>
      <c r="G90">
        <v>1.67</v>
      </c>
      <c r="H90">
        <v>-0.97</v>
      </c>
      <c r="I90">
        <v>0.62</v>
      </c>
      <c r="J90">
        <v>1.78</v>
      </c>
      <c r="K90">
        <v>-1.1599999999999999</v>
      </c>
      <c r="L90">
        <v>20.956</v>
      </c>
      <c r="M90">
        <v>0.50700000000000001</v>
      </c>
      <c r="N90">
        <v>10.279</v>
      </c>
      <c r="O90">
        <v>0.379</v>
      </c>
      <c r="P90">
        <v>0.44800000000000001</v>
      </c>
      <c r="Q90">
        <v>4.5590000000000002</v>
      </c>
      <c r="R90">
        <v>0.63500000000000001</v>
      </c>
      <c r="S90">
        <v>4.6100000000000003</v>
      </c>
      <c r="T90">
        <v>0.83799999999999997</v>
      </c>
      <c r="U90">
        <v>0.23499999999999999</v>
      </c>
      <c r="V90">
        <v>0.21</v>
      </c>
      <c r="W90">
        <v>5.0780000000000003</v>
      </c>
      <c r="X90">
        <v>4.4729999999999999</v>
      </c>
      <c r="Y90">
        <v>0.14099999999999999</v>
      </c>
      <c r="Z90">
        <v>0.435</v>
      </c>
      <c r="AA90">
        <v>5.0000000000000001E-3</v>
      </c>
      <c r="AB90">
        <v>1.3149999999999999</v>
      </c>
      <c r="AC90">
        <v>1.2999999999999999E-2</v>
      </c>
      <c r="AD90">
        <v>1.7529999999999999</v>
      </c>
    </row>
    <row r="91" spans="1:30">
      <c r="A91">
        <v>203915</v>
      </c>
      <c r="B91" t="s">
        <v>627</v>
      </c>
      <c r="C91" t="s">
        <v>221</v>
      </c>
      <c r="D91" t="s">
        <v>626</v>
      </c>
      <c r="E91">
        <v>0.7</v>
      </c>
      <c r="F91">
        <v>0.12</v>
      </c>
      <c r="G91">
        <v>0.89</v>
      </c>
      <c r="H91">
        <v>-0.19</v>
      </c>
      <c r="I91">
        <v>0.17</v>
      </c>
      <c r="J91">
        <v>0.84</v>
      </c>
      <c r="K91">
        <v>-0.67</v>
      </c>
      <c r="L91">
        <v>18.039000000000001</v>
      </c>
      <c r="M91">
        <v>0.48399999999999999</v>
      </c>
      <c r="N91">
        <v>7.9009999999999998</v>
      </c>
      <c r="O91">
        <v>0.33800000000000002</v>
      </c>
      <c r="P91">
        <v>0.42</v>
      </c>
      <c r="Q91">
        <v>3.4550000000000001</v>
      </c>
      <c r="R91">
        <v>0.63500000000000001</v>
      </c>
      <c r="S91">
        <v>6.5739999999999998</v>
      </c>
      <c r="T91">
        <v>0.76900000000000002</v>
      </c>
      <c r="U91">
        <v>0.36099999999999999</v>
      </c>
      <c r="V91">
        <v>0.217</v>
      </c>
      <c r="W91">
        <v>5.4690000000000003</v>
      </c>
      <c r="X91">
        <v>9.3610000000000007</v>
      </c>
      <c r="Y91">
        <v>0.308</v>
      </c>
      <c r="Z91">
        <v>0.47899999999999998</v>
      </c>
      <c r="AA91">
        <v>5.0000000000000001E-3</v>
      </c>
      <c r="AB91">
        <v>1.2869999999999999</v>
      </c>
      <c r="AC91">
        <v>1.2999999999999999E-2</v>
      </c>
      <c r="AD91">
        <v>3.4830000000000001</v>
      </c>
    </row>
    <row r="92" spans="1:30">
      <c r="A92">
        <v>1626174</v>
      </c>
      <c r="B92" t="s">
        <v>627</v>
      </c>
      <c r="C92" t="s">
        <v>264</v>
      </c>
      <c r="D92" t="s">
        <v>626</v>
      </c>
      <c r="E92">
        <v>0.68</v>
      </c>
      <c r="F92">
        <v>-0.85</v>
      </c>
      <c r="G92">
        <v>0.92</v>
      </c>
      <c r="H92">
        <v>-0.24</v>
      </c>
      <c r="I92">
        <v>2.0499999999999998</v>
      </c>
      <c r="J92">
        <v>1.81</v>
      </c>
      <c r="K92">
        <v>0.24</v>
      </c>
      <c r="L92">
        <v>20.652000000000001</v>
      </c>
      <c r="M92">
        <v>0.54900000000000004</v>
      </c>
      <c r="N92">
        <v>8.4429999999999996</v>
      </c>
      <c r="O92">
        <v>0.33800000000000002</v>
      </c>
      <c r="P92">
        <v>0.38</v>
      </c>
      <c r="Q92">
        <v>6.1219999999999999</v>
      </c>
      <c r="R92">
        <v>0.72</v>
      </c>
      <c r="S92">
        <v>8.234</v>
      </c>
      <c r="T92">
        <v>0.68600000000000005</v>
      </c>
      <c r="U92">
        <v>0.39200000000000002</v>
      </c>
      <c r="V92">
        <v>0.249</v>
      </c>
      <c r="W92">
        <v>14.073</v>
      </c>
      <c r="X92">
        <v>3.9969999999999999</v>
      </c>
      <c r="Y92">
        <v>0.13400000000000001</v>
      </c>
      <c r="Z92">
        <v>1.962</v>
      </c>
      <c r="AA92">
        <v>2.1999999999999999E-2</v>
      </c>
      <c r="AB92">
        <v>1.105</v>
      </c>
      <c r="AC92">
        <v>1.0999999999999999E-2</v>
      </c>
      <c r="AD92">
        <v>3.4009999999999998</v>
      </c>
    </row>
    <row r="93" spans="1:30">
      <c r="A93">
        <v>1630596</v>
      </c>
      <c r="B93" t="s">
        <v>627</v>
      </c>
      <c r="C93" t="s">
        <v>440</v>
      </c>
      <c r="D93" t="s">
        <v>629</v>
      </c>
      <c r="E93">
        <v>0.63</v>
      </c>
      <c r="F93">
        <v>1.72</v>
      </c>
      <c r="G93">
        <v>-0.43</v>
      </c>
      <c r="H93">
        <v>1.05</v>
      </c>
      <c r="I93">
        <v>0.4</v>
      </c>
      <c r="J93">
        <v>-0.77</v>
      </c>
      <c r="K93">
        <v>1.17</v>
      </c>
      <c r="L93">
        <v>15.9</v>
      </c>
      <c r="M93">
        <v>0.55900000000000005</v>
      </c>
      <c r="N93">
        <v>1.589</v>
      </c>
      <c r="O93">
        <v>0.309</v>
      </c>
      <c r="P93">
        <v>8.5000000000000006E-2</v>
      </c>
      <c r="Q93">
        <v>6.415</v>
      </c>
      <c r="R93">
        <v>0.76800000000000002</v>
      </c>
      <c r="S93">
        <v>4.63</v>
      </c>
      <c r="T93">
        <v>0.60799999999999998</v>
      </c>
      <c r="U93">
        <v>0.31</v>
      </c>
      <c r="V93">
        <v>0.187</v>
      </c>
      <c r="W93">
        <v>13.609</v>
      </c>
      <c r="X93">
        <v>3.7109999999999999</v>
      </c>
      <c r="Y93">
        <v>0.111</v>
      </c>
      <c r="Z93">
        <v>2.2679999999999998</v>
      </c>
      <c r="AA93">
        <v>2.5000000000000001E-2</v>
      </c>
      <c r="AB93">
        <v>1.093</v>
      </c>
      <c r="AC93">
        <v>1.0999999999999999E-2</v>
      </c>
      <c r="AD93">
        <v>2.444</v>
      </c>
    </row>
    <row r="94" spans="1:30">
      <c r="A94">
        <v>1628366</v>
      </c>
      <c r="B94" t="s">
        <v>627</v>
      </c>
      <c r="C94" t="s">
        <v>645</v>
      </c>
      <c r="D94" t="s">
        <v>626</v>
      </c>
      <c r="E94">
        <v>0.62</v>
      </c>
      <c r="F94">
        <v>-0.13</v>
      </c>
      <c r="G94">
        <v>-0.49</v>
      </c>
      <c r="H94">
        <v>1.1100000000000001</v>
      </c>
      <c r="I94">
        <v>1.02</v>
      </c>
      <c r="J94">
        <v>-1.08</v>
      </c>
      <c r="K94">
        <v>2.1</v>
      </c>
      <c r="L94">
        <v>15.912000000000001</v>
      </c>
      <c r="M94">
        <v>0.48499999999999999</v>
      </c>
      <c r="N94">
        <v>9.65</v>
      </c>
      <c r="O94">
        <v>0.35599999999999998</v>
      </c>
      <c r="P94">
        <v>0.61899999999999999</v>
      </c>
      <c r="Q94">
        <v>3.262</v>
      </c>
      <c r="R94">
        <v>0.63900000000000001</v>
      </c>
      <c r="S94">
        <v>2.6709999999999998</v>
      </c>
      <c r="T94">
        <v>0.72899999999999998</v>
      </c>
      <c r="U94">
        <v>0.191</v>
      </c>
      <c r="V94">
        <v>0.186</v>
      </c>
      <c r="W94">
        <v>7.4580000000000002</v>
      </c>
      <c r="X94">
        <v>6.0830000000000002</v>
      </c>
      <c r="Y94">
        <v>0.182</v>
      </c>
      <c r="Z94">
        <v>0.96899999999999997</v>
      </c>
      <c r="AA94">
        <v>0.01</v>
      </c>
      <c r="AB94">
        <v>2.1120000000000001</v>
      </c>
      <c r="AC94">
        <v>2.5000000000000001E-2</v>
      </c>
      <c r="AD94">
        <v>2.6179999999999999</v>
      </c>
    </row>
    <row r="95" spans="1:30">
      <c r="A95">
        <v>203083</v>
      </c>
      <c r="B95" t="s">
        <v>627</v>
      </c>
      <c r="C95" t="s">
        <v>316</v>
      </c>
      <c r="D95" t="s">
        <v>626</v>
      </c>
      <c r="E95">
        <v>0.61</v>
      </c>
      <c r="F95">
        <v>0.62</v>
      </c>
      <c r="G95">
        <v>-1.03</v>
      </c>
      <c r="H95">
        <v>1.64</v>
      </c>
      <c r="I95">
        <v>1.78</v>
      </c>
      <c r="J95">
        <v>-0.35</v>
      </c>
      <c r="K95">
        <v>2.13</v>
      </c>
      <c r="L95">
        <v>15.584</v>
      </c>
      <c r="M95">
        <v>0.56799999999999995</v>
      </c>
      <c r="N95">
        <v>1.129</v>
      </c>
      <c r="O95">
        <v>0.184</v>
      </c>
      <c r="P95">
        <v>4.4999999999999998E-2</v>
      </c>
      <c r="Q95">
        <v>10.496</v>
      </c>
      <c r="R95">
        <v>0.64600000000000002</v>
      </c>
      <c r="S95">
        <v>6.3449999999999998</v>
      </c>
      <c r="T95">
        <v>0.501</v>
      </c>
      <c r="U95">
        <v>0.43099999999999999</v>
      </c>
      <c r="V95">
        <v>0.19500000000000001</v>
      </c>
      <c r="W95">
        <v>21.417000000000002</v>
      </c>
      <c r="X95">
        <v>1.998</v>
      </c>
      <c r="Y95">
        <v>6.2E-2</v>
      </c>
      <c r="Z95">
        <v>2.1190000000000002</v>
      </c>
      <c r="AA95">
        <v>2.5000000000000001E-2</v>
      </c>
      <c r="AB95">
        <v>2.452</v>
      </c>
      <c r="AC95">
        <v>2.5000000000000001E-2</v>
      </c>
      <c r="AD95">
        <v>3.88</v>
      </c>
    </row>
    <row r="96" spans="1:30">
      <c r="A96">
        <v>1626161</v>
      </c>
      <c r="B96" t="s">
        <v>627</v>
      </c>
      <c r="C96" t="s">
        <v>654</v>
      </c>
      <c r="D96" t="s">
        <v>626</v>
      </c>
      <c r="E96">
        <v>0.6</v>
      </c>
      <c r="F96">
        <v>-0.37</v>
      </c>
      <c r="G96">
        <v>-1.1299999999999999</v>
      </c>
      <c r="H96">
        <v>1.72</v>
      </c>
      <c r="I96">
        <v>6.9999999999999798E-2</v>
      </c>
      <c r="J96">
        <v>-1.35</v>
      </c>
      <c r="K96">
        <v>1.42</v>
      </c>
      <c r="L96">
        <v>11.984</v>
      </c>
      <c r="M96">
        <v>0.56100000000000005</v>
      </c>
      <c r="N96">
        <v>4.1900000000000004</v>
      </c>
      <c r="O96">
        <v>0.251</v>
      </c>
      <c r="P96">
        <v>0.27300000000000002</v>
      </c>
      <c r="Q96">
        <v>4.4470000000000001</v>
      </c>
      <c r="R96">
        <v>0.69299999999999995</v>
      </c>
      <c r="S96">
        <v>3.36</v>
      </c>
      <c r="T96">
        <v>0.61899999999999999</v>
      </c>
      <c r="U96">
        <v>0.28699999999999998</v>
      </c>
      <c r="V96">
        <v>0.15</v>
      </c>
      <c r="W96">
        <v>11.994999999999999</v>
      </c>
      <c r="X96">
        <v>2.8580000000000001</v>
      </c>
      <c r="Y96">
        <v>0.09</v>
      </c>
      <c r="Z96">
        <v>2.0299999999999998</v>
      </c>
      <c r="AA96">
        <v>2.3E-2</v>
      </c>
      <c r="AB96">
        <v>1.5369999999999999</v>
      </c>
      <c r="AC96">
        <v>1.4999999999999999E-2</v>
      </c>
      <c r="AD96">
        <v>2.194</v>
      </c>
    </row>
    <row r="97" spans="1:30">
      <c r="A97">
        <v>203903</v>
      </c>
      <c r="B97" t="s">
        <v>627</v>
      </c>
      <c r="C97" t="s">
        <v>404</v>
      </c>
      <c r="D97" t="s">
        <v>626</v>
      </c>
      <c r="E97">
        <v>0.56999999999999995</v>
      </c>
      <c r="F97">
        <v>-1.1100000000000001</v>
      </c>
      <c r="G97">
        <v>1.94</v>
      </c>
      <c r="H97">
        <v>-1.37</v>
      </c>
      <c r="I97">
        <v>0.64</v>
      </c>
      <c r="J97">
        <v>2.0099999999999998</v>
      </c>
      <c r="K97">
        <v>-1.37</v>
      </c>
      <c r="L97">
        <v>23.288</v>
      </c>
      <c r="M97">
        <v>0.49199999999999999</v>
      </c>
      <c r="N97">
        <v>10.705</v>
      </c>
      <c r="O97">
        <v>0.32500000000000001</v>
      </c>
      <c r="P97">
        <v>0.435</v>
      </c>
      <c r="Q97">
        <v>2.8719999999999999</v>
      </c>
      <c r="R97">
        <v>0.65800000000000003</v>
      </c>
      <c r="S97">
        <v>5.5270000000000001</v>
      </c>
      <c r="T97">
        <v>0.79800000000000004</v>
      </c>
      <c r="U97">
        <v>0.24399999999999999</v>
      </c>
      <c r="V97">
        <v>0.254</v>
      </c>
      <c r="W97">
        <v>5.9169999999999998</v>
      </c>
      <c r="X97">
        <v>6.0330000000000004</v>
      </c>
      <c r="Y97">
        <v>0.193</v>
      </c>
      <c r="Z97">
        <v>0.30399999999999999</v>
      </c>
      <c r="AA97">
        <v>3.0000000000000001E-3</v>
      </c>
      <c r="AB97">
        <v>1.153</v>
      </c>
      <c r="AC97">
        <v>1.2E-2</v>
      </c>
      <c r="AD97">
        <v>3.734</v>
      </c>
    </row>
    <row r="98" spans="1:30">
      <c r="A98">
        <v>201942</v>
      </c>
      <c r="B98" t="s">
        <v>627</v>
      </c>
      <c r="C98" t="s">
        <v>292</v>
      </c>
      <c r="D98" t="s">
        <v>626</v>
      </c>
      <c r="E98">
        <v>0.54</v>
      </c>
      <c r="F98">
        <v>0.11</v>
      </c>
      <c r="G98">
        <v>1.08</v>
      </c>
      <c r="H98">
        <v>-0.54</v>
      </c>
      <c r="I98">
        <v>1.28</v>
      </c>
      <c r="J98">
        <v>1.68</v>
      </c>
      <c r="K98">
        <v>-0.4</v>
      </c>
      <c r="L98">
        <v>22.579000000000001</v>
      </c>
      <c r="M98">
        <v>0.495</v>
      </c>
      <c r="N98">
        <v>3.7839999999999998</v>
      </c>
      <c r="O98">
        <v>0.32200000000000001</v>
      </c>
      <c r="P98">
        <v>0.17199999999999999</v>
      </c>
      <c r="Q98">
        <v>3.5329999999999999</v>
      </c>
      <c r="R98">
        <v>0.68500000000000005</v>
      </c>
      <c r="S98">
        <v>8.3699999999999992</v>
      </c>
      <c r="T98">
        <v>0.84099999999999997</v>
      </c>
      <c r="U98">
        <v>0.40100000000000002</v>
      </c>
      <c r="V98">
        <v>0.252</v>
      </c>
      <c r="W98">
        <v>6.335</v>
      </c>
      <c r="X98">
        <v>6.4859999999999998</v>
      </c>
      <c r="Y98">
        <v>0.21299999999999999</v>
      </c>
      <c r="Z98">
        <v>0.625</v>
      </c>
      <c r="AA98">
        <v>7.0000000000000001E-3</v>
      </c>
      <c r="AB98">
        <v>1.3640000000000001</v>
      </c>
      <c r="AC98">
        <v>1.4E-2</v>
      </c>
      <c r="AD98">
        <v>2.968</v>
      </c>
    </row>
    <row r="99" spans="1:30">
      <c r="A99">
        <v>1628969</v>
      </c>
      <c r="B99" t="s">
        <v>627</v>
      </c>
      <c r="C99" t="s">
        <v>55</v>
      </c>
      <c r="D99" t="s">
        <v>626</v>
      </c>
      <c r="E99">
        <v>0.54</v>
      </c>
      <c r="F99">
        <v>-0.42</v>
      </c>
      <c r="G99">
        <v>0.93</v>
      </c>
      <c r="H99">
        <v>-0.39</v>
      </c>
      <c r="I99">
        <v>1.25</v>
      </c>
      <c r="J99">
        <v>1.96</v>
      </c>
      <c r="K99">
        <v>-0.71</v>
      </c>
      <c r="L99">
        <v>26.58</v>
      </c>
      <c r="M99">
        <v>0.499</v>
      </c>
      <c r="N99">
        <v>9.68</v>
      </c>
      <c r="O99">
        <v>0.36599999999999999</v>
      </c>
      <c r="P99">
        <v>0.37</v>
      </c>
      <c r="Q99">
        <v>3.8079999999999998</v>
      </c>
      <c r="R99">
        <v>0.70499999999999996</v>
      </c>
      <c r="S99">
        <v>7.2290000000000001</v>
      </c>
      <c r="T99">
        <v>0.84</v>
      </c>
      <c r="U99">
        <v>0.309</v>
      </c>
      <c r="V99">
        <v>0.27600000000000002</v>
      </c>
      <c r="W99">
        <v>6.3449999999999998</v>
      </c>
      <c r="X99">
        <v>4.1660000000000004</v>
      </c>
      <c r="Y99">
        <v>0.14899999999999999</v>
      </c>
      <c r="Z99">
        <v>0.81899999999999995</v>
      </c>
      <c r="AA99">
        <v>8.9999999999999993E-3</v>
      </c>
      <c r="AB99">
        <v>1.494</v>
      </c>
      <c r="AC99">
        <v>1.4999999999999999E-2</v>
      </c>
      <c r="AD99">
        <v>2.589</v>
      </c>
    </row>
    <row r="100" spans="1:30">
      <c r="A100">
        <v>1627734</v>
      </c>
      <c r="B100" t="s">
        <v>627</v>
      </c>
      <c r="C100" t="s">
        <v>274</v>
      </c>
      <c r="D100" t="s">
        <v>626</v>
      </c>
      <c r="E100">
        <v>0.53</v>
      </c>
      <c r="F100">
        <v>-0.16</v>
      </c>
      <c r="G100">
        <v>0.46</v>
      </c>
      <c r="H100">
        <v>7.0000000000000007E-2</v>
      </c>
      <c r="I100">
        <v>0.7</v>
      </c>
      <c r="J100">
        <v>-0.04</v>
      </c>
      <c r="K100">
        <v>0.74</v>
      </c>
      <c r="L100">
        <v>18.271000000000001</v>
      </c>
      <c r="M100">
        <v>0.59599999999999997</v>
      </c>
      <c r="N100">
        <v>1.7869999999999999</v>
      </c>
      <c r="O100">
        <v>0.33700000000000002</v>
      </c>
      <c r="P100">
        <v>7.5999999999999998E-2</v>
      </c>
      <c r="Q100">
        <v>8.8320000000000007</v>
      </c>
      <c r="R100">
        <v>0.72899999999999998</v>
      </c>
      <c r="S100">
        <v>7.3170000000000002</v>
      </c>
      <c r="T100">
        <v>0.66800000000000004</v>
      </c>
      <c r="U100">
        <v>0.41799999999999998</v>
      </c>
      <c r="V100">
        <v>0.22700000000000001</v>
      </c>
      <c r="W100">
        <v>16.832000000000001</v>
      </c>
      <c r="X100">
        <v>8.7539999999999996</v>
      </c>
      <c r="Y100">
        <v>0.27600000000000002</v>
      </c>
      <c r="Z100">
        <v>0.83599999999999997</v>
      </c>
      <c r="AA100">
        <v>0.01</v>
      </c>
      <c r="AB100">
        <v>1.272</v>
      </c>
      <c r="AC100">
        <v>1.2999999999999999E-2</v>
      </c>
      <c r="AD100">
        <v>4.3099999999999996</v>
      </c>
    </row>
    <row r="101" spans="1:30">
      <c r="A101">
        <v>203482</v>
      </c>
      <c r="B101" t="s">
        <v>627</v>
      </c>
      <c r="C101" t="s">
        <v>81</v>
      </c>
      <c r="D101" t="s">
        <v>626</v>
      </c>
      <c r="E101">
        <v>0.53</v>
      </c>
      <c r="F101">
        <v>-0.15</v>
      </c>
      <c r="G101">
        <v>-0.13</v>
      </c>
      <c r="H101">
        <v>0.66</v>
      </c>
      <c r="I101">
        <v>0.39</v>
      </c>
      <c r="J101">
        <v>0.06</v>
      </c>
      <c r="K101">
        <v>0.33</v>
      </c>
      <c r="L101">
        <v>14.840999999999999</v>
      </c>
      <c r="M101">
        <v>0.53300000000000003</v>
      </c>
      <c r="N101">
        <v>6.16</v>
      </c>
      <c r="O101">
        <v>0.35299999999999998</v>
      </c>
      <c r="P101">
        <v>0.41099999999999998</v>
      </c>
      <c r="Q101">
        <v>3.319</v>
      </c>
      <c r="R101">
        <v>0.70499999999999996</v>
      </c>
      <c r="S101">
        <v>6.258</v>
      </c>
      <c r="T101">
        <v>0.81499999999999995</v>
      </c>
      <c r="U101">
        <v>0.39400000000000002</v>
      </c>
      <c r="V101">
        <v>0.188</v>
      </c>
      <c r="W101">
        <v>11.481999999999999</v>
      </c>
      <c r="X101">
        <v>6.0119999999999996</v>
      </c>
      <c r="Y101">
        <v>0.17299999999999999</v>
      </c>
      <c r="Z101">
        <v>0.90800000000000003</v>
      </c>
      <c r="AA101">
        <v>0.01</v>
      </c>
      <c r="AB101">
        <v>1.51</v>
      </c>
      <c r="AC101">
        <v>1.4999999999999999E-2</v>
      </c>
      <c r="AD101">
        <v>4.048</v>
      </c>
    </row>
    <row r="102" spans="1:30">
      <c r="A102">
        <v>1626167</v>
      </c>
      <c r="B102" t="s">
        <v>627</v>
      </c>
      <c r="C102" t="s">
        <v>60</v>
      </c>
      <c r="D102" t="s">
        <v>626</v>
      </c>
      <c r="E102">
        <v>0.52</v>
      </c>
      <c r="F102">
        <v>-0.4</v>
      </c>
      <c r="G102">
        <v>0</v>
      </c>
      <c r="H102">
        <v>0.53</v>
      </c>
      <c r="I102">
        <v>2.15</v>
      </c>
      <c r="J102">
        <v>0.79</v>
      </c>
      <c r="K102">
        <v>1.36</v>
      </c>
      <c r="L102">
        <v>20.350000000000001</v>
      </c>
      <c r="M102">
        <v>0.57699999999999996</v>
      </c>
      <c r="N102">
        <v>7.0590000000000002</v>
      </c>
      <c r="O102">
        <v>0.35</v>
      </c>
      <c r="P102">
        <v>0.32600000000000001</v>
      </c>
      <c r="Q102">
        <v>5.665</v>
      </c>
      <c r="R102">
        <v>0.73499999999999999</v>
      </c>
      <c r="S102">
        <v>7.2759999999999998</v>
      </c>
      <c r="T102">
        <v>0.745</v>
      </c>
      <c r="U102">
        <v>0.379</v>
      </c>
      <c r="V102">
        <v>0.23699999999999999</v>
      </c>
      <c r="W102">
        <v>12.071</v>
      </c>
      <c r="X102">
        <v>2.6110000000000002</v>
      </c>
      <c r="Y102">
        <v>8.2000000000000003E-2</v>
      </c>
      <c r="Z102">
        <v>3.6019999999999999</v>
      </c>
      <c r="AA102">
        <v>0.04</v>
      </c>
      <c r="AB102">
        <v>1.038</v>
      </c>
      <c r="AC102">
        <v>0.01</v>
      </c>
      <c r="AD102">
        <v>2.6549999999999998</v>
      </c>
    </row>
    <row r="103" spans="1:30">
      <c r="A103">
        <v>1629028</v>
      </c>
      <c r="B103" t="s">
        <v>627</v>
      </c>
      <c r="C103" t="s">
        <v>290</v>
      </c>
      <c r="D103" t="s">
        <v>626</v>
      </c>
      <c r="E103">
        <v>0.51</v>
      </c>
      <c r="F103">
        <v>-2.04</v>
      </c>
      <c r="G103">
        <v>-0.42</v>
      </c>
      <c r="H103">
        <v>0.93</v>
      </c>
      <c r="I103">
        <v>0.44</v>
      </c>
      <c r="J103">
        <v>-0.74</v>
      </c>
      <c r="K103">
        <v>1.18</v>
      </c>
      <c r="L103">
        <v>18.291</v>
      </c>
      <c r="M103">
        <v>0.60799999999999998</v>
      </c>
      <c r="N103">
        <v>0.95</v>
      </c>
      <c r="O103">
        <v>0.28199999999999997</v>
      </c>
      <c r="P103">
        <v>4.8000000000000001E-2</v>
      </c>
      <c r="Q103">
        <v>5.6079999999999997</v>
      </c>
      <c r="R103">
        <v>0.77200000000000002</v>
      </c>
      <c r="S103">
        <v>4.3680000000000003</v>
      </c>
      <c r="T103">
        <v>0.71</v>
      </c>
      <c r="U103">
        <v>0.249</v>
      </c>
      <c r="V103">
        <v>0.2</v>
      </c>
      <c r="W103">
        <v>15.9</v>
      </c>
      <c r="X103">
        <v>2.2509999999999999</v>
      </c>
      <c r="Y103">
        <v>6.3E-2</v>
      </c>
      <c r="Z103">
        <v>1.36</v>
      </c>
      <c r="AA103">
        <v>1.4999999999999999E-2</v>
      </c>
      <c r="AB103">
        <v>0.97199999999999998</v>
      </c>
      <c r="AC103">
        <v>0.01</v>
      </c>
      <c r="AD103">
        <v>2.3260000000000001</v>
      </c>
    </row>
    <row r="104" spans="1:30">
      <c r="A104">
        <v>1628449</v>
      </c>
      <c r="B104" t="s">
        <v>627</v>
      </c>
      <c r="C104" t="s">
        <v>269</v>
      </c>
      <c r="D104" t="s">
        <v>626</v>
      </c>
      <c r="E104">
        <v>0.5</v>
      </c>
      <c r="F104">
        <v>-0.79</v>
      </c>
      <c r="G104">
        <v>-0.17</v>
      </c>
      <c r="H104">
        <v>0.67</v>
      </c>
      <c r="I104">
        <v>7.0000000000000007E-2</v>
      </c>
      <c r="J104">
        <v>-0.21</v>
      </c>
      <c r="K104">
        <v>0.28000000000000003</v>
      </c>
      <c r="L104">
        <v>15.846</v>
      </c>
      <c r="M104">
        <v>0.57299999999999995</v>
      </c>
      <c r="N104">
        <v>6.1130000000000004</v>
      </c>
      <c r="O104">
        <v>0.33</v>
      </c>
      <c r="P104">
        <v>0.38700000000000001</v>
      </c>
      <c r="Q104">
        <v>6.4359999999999999</v>
      </c>
      <c r="R104">
        <v>0.67600000000000005</v>
      </c>
      <c r="S104">
        <v>4.6219999999999999</v>
      </c>
      <c r="T104">
        <v>0.73399999999999999</v>
      </c>
      <c r="U104">
        <v>0.29299999999999998</v>
      </c>
      <c r="V104">
        <v>0.17299999999999999</v>
      </c>
      <c r="W104">
        <v>13.555</v>
      </c>
      <c r="X104">
        <v>1.4259999999999999</v>
      </c>
      <c r="Y104">
        <v>3.7999999999999999E-2</v>
      </c>
      <c r="Z104">
        <v>2.1190000000000002</v>
      </c>
      <c r="AA104">
        <v>2.4E-2</v>
      </c>
      <c r="AB104">
        <v>1.2969999999999999</v>
      </c>
      <c r="AC104">
        <v>1.2999999999999999E-2</v>
      </c>
      <c r="AD104">
        <v>1.571</v>
      </c>
    </row>
    <row r="105" spans="1:30">
      <c r="A105">
        <v>1628989</v>
      </c>
      <c r="B105" t="s">
        <v>627</v>
      </c>
      <c r="C105" t="s">
        <v>127</v>
      </c>
      <c r="D105" t="s">
        <v>626</v>
      </c>
      <c r="E105">
        <v>0.5</v>
      </c>
      <c r="F105">
        <v>0.76</v>
      </c>
      <c r="G105">
        <v>0.9</v>
      </c>
      <c r="H105">
        <v>-0.41</v>
      </c>
      <c r="I105">
        <v>1.18</v>
      </c>
      <c r="J105">
        <v>0.74</v>
      </c>
      <c r="K105">
        <v>0.44</v>
      </c>
      <c r="L105">
        <v>18.579999999999998</v>
      </c>
      <c r="M105">
        <v>0.54300000000000004</v>
      </c>
      <c r="N105">
        <v>11.574</v>
      </c>
      <c r="O105">
        <v>0.36899999999999999</v>
      </c>
      <c r="P105">
        <v>0.60099999999999998</v>
      </c>
      <c r="Q105">
        <v>2.4649999999999999</v>
      </c>
      <c r="R105">
        <v>0.70599999999999996</v>
      </c>
      <c r="S105">
        <v>2.7389999999999999</v>
      </c>
      <c r="T105">
        <v>0.72199999999999998</v>
      </c>
      <c r="U105">
        <v>0.13600000000000001</v>
      </c>
      <c r="V105">
        <v>0.186</v>
      </c>
      <c r="W105">
        <v>6.3650000000000002</v>
      </c>
      <c r="X105">
        <v>3.8690000000000002</v>
      </c>
      <c r="Y105">
        <v>0.11799999999999999</v>
      </c>
      <c r="Z105">
        <v>0.90600000000000003</v>
      </c>
      <c r="AA105">
        <v>0.01</v>
      </c>
      <c r="AB105">
        <v>1.532</v>
      </c>
      <c r="AC105">
        <v>1.4999999999999999E-2</v>
      </c>
      <c r="AD105">
        <v>1.829</v>
      </c>
    </row>
    <row r="106" spans="1:30">
      <c r="A106">
        <v>1629634</v>
      </c>
      <c r="B106" t="s">
        <v>627</v>
      </c>
      <c r="C106" t="s">
        <v>356</v>
      </c>
      <c r="D106" t="s">
        <v>626</v>
      </c>
      <c r="E106">
        <v>0.47</v>
      </c>
      <c r="F106">
        <v>-1.18</v>
      </c>
      <c r="G106">
        <v>-0.22</v>
      </c>
      <c r="H106">
        <v>0.69</v>
      </c>
      <c r="I106">
        <v>1.74</v>
      </c>
      <c r="J106">
        <v>0.44</v>
      </c>
      <c r="K106">
        <v>1.3</v>
      </c>
      <c r="L106">
        <v>15.009</v>
      </c>
      <c r="M106">
        <v>0.63700000000000001</v>
      </c>
      <c r="N106">
        <v>1.6080000000000001</v>
      </c>
      <c r="O106">
        <v>0.30399999999999999</v>
      </c>
      <c r="P106">
        <v>5.8999999999999997E-2</v>
      </c>
      <c r="Q106">
        <v>6.6859999999999999</v>
      </c>
      <c r="R106">
        <v>0.75700000000000001</v>
      </c>
      <c r="S106">
        <v>5.5890000000000004</v>
      </c>
      <c r="T106">
        <v>0.66300000000000003</v>
      </c>
      <c r="U106">
        <v>0.38</v>
      </c>
      <c r="V106">
        <v>0.17299999999999999</v>
      </c>
      <c r="W106">
        <v>13.803000000000001</v>
      </c>
      <c r="X106">
        <v>3.2229999999999999</v>
      </c>
      <c r="Y106">
        <v>0.10199999999999999</v>
      </c>
      <c r="Z106">
        <v>1.68</v>
      </c>
      <c r="AA106">
        <v>1.9E-2</v>
      </c>
      <c r="AB106">
        <v>1.51</v>
      </c>
      <c r="AC106">
        <v>1.4999999999999999E-2</v>
      </c>
      <c r="AD106">
        <v>1.9470000000000001</v>
      </c>
    </row>
    <row r="107" spans="1:30">
      <c r="A107">
        <v>203468</v>
      </c>
      <c r="B107" t="s">
        <v>627</v>
      </c>
      <c r="C107" t="s">
        <v>346</v>
      </c>
      <c r="D107" t="s">
        <v>626</v>
      </c>
      <c r="E107">
        <v>0.47</v>
      </c>
      <c r="F107">
        <v>-1.0900000000000001</v>
      </c>
      <c r="G107">
        <v>0.99</v>
      </c>
      <c r="H107">
        <v>-0.52</v>
      </c>
      <c r="I107">
        <v>-0.61</v>
      </c>
      <c r="J107">
        <v>0.11</v>
      </c>
      <c r="K107">
        <v>-0.72</v>
      </c>
      <c r="L107">
        <v>22.106999999999999</v>
      </c>
      <c r="M107">
        <v>0.48899999999999999</v>
      </c>
      <c r="N107">
        <v>9.75</v>
      </c>
      <c r="O107">
        <v>0.36399999999999999</v>
      </c>
      <c r="P107">
        <v>0.40699999999999997</v>
      </c>
      <c r="Q107">
        <v>2.8559999999999999</v>
      </c>
      <c r="R107">
        <v>0.63900000000000001</v>
      </c>
      <c r="S107">
        <v>4.42</v>
      </c>
      <c r="T107">
        <v>0.70099999999999996</v>
      </c>
      <c r="U107">
        <v>0.20100000000000001</v>
      </c>
      <c r="V107">
        <v>0.23599999999999999</v>
      </c>
      <c r="W107">
        <v>5.6929999999999996</v>
      </c>
      <c r="X107">
        <v>6.4859999999999998</v>
      </c>
      <c r="Y107">
        <v>0.19400000000000001</v>
      </c>
      <c r="Z107">
        <v>0.59299999999999997</v>
      </c>
      <c r="AA107">
        <v>7.0000000000000001E-3</v>
      </c>
      <c r="AB107">
        <v>1.286</v>
      </c>
      <c r="AC107">
        <v>1.2999999999999999E-2</v>
      </c>
      <c r="AD107">
        <v>2.8319999999999999</v>
      </c>
    </row>
    <row r="108" spans="1:30">
      <c r="A108">
        <v>1629645</v>
      </c>
      <c r="B108" t="s">
        <v>627</v>
      </c>
      <c r="C108" t="s">
        <v>125</v>
      </c>
      <c r="D108" t="s">
        <v>626</v>
      </c>
      <c r="E108">
        <v>0.47</v>
      </c>
      <c r="F108">
        <v>1.05</v>
      </c>
      <c r="G108">
        <v>1.1299999999999999</v>
      </c>
      <c r="H108">
        <v>-0.66</v>
      </c>
      <c r="I108">
        <v>2.2200000000000002</v>
      </c>
      <c r="J108">
        <v>1.95</v>
      </c>
      <c r="K108">
        <v>0.27</v>
      </c>
      <c r="L108">
        <v>20.029</v>
      </c>
      <c r="M108">
        <v>0.48699999999999999</v>
      </c>
      <c r="N108">
        <v>10.154999999999999</v>
      </c>
      <c r="O108">
        <v>0.34799999999999998</v>
      </c>
      <c r="P108">
        <v>0.51300000000000001</v>
      </c>
      <c r="Q108">
        <v>3.1240000000000001</v>
      </c>
      <c r="R108">
        <v>0.66900000000000004</v>
      </c>
      <c r="S108">
        <v>5.7089999999999996</v>
      </c>
      <c r="T108">
        <v>0.73799999999999999</v>
      </c>
      <c r="U108">
        <v>0.29199999999999998</v>
      </c>
      <c r="V108">
        <v>0.223</v>
      </c>
      <c r="W108">
        <v>6.91</v>
      </c>
      <c r="X108">
        <v>7.1859999999999999</v>
      </c>
      <c r="Y108">
        <v>0.23699999999999999</v>
      </c>
      <c r="Z108">
        <v>0.40100000000000002</v>
      </c>
      <c r="AA108">
        <v>4.0000000000000001E-3</v>
      </c>
      <c r="AB108">
        <v>1.833</v>
      </c>
      <c r="AC108">
        <v>1.7999999999999999E-2</v>
      </c>
      <c r="AD108">
        <v>3.786</v>
      </c>
    </row>
    <row r="109" spans="1:30">
      <c r="A109">
        <v>1629639</v>
      </c>
      <c r="B109" t="s">
        <v>628</v>
      </c>
      <c r="C109" t="s">
        <v>132</v>
      </c>
      <c r="D109" t="s">
        <v>626</v>
      </c>
      <c r="E109">
        <v>0.46</v>
      </c>
      <c r="F109">
        <v>1.1499999999999999</v>
      </c>
      <c r="G109">
        <v>1.1399999999999999</v>
      </c>
      <c r="H109">
        <v>-0.68</v>
      </c>
      <c r="I109">
        <v>0.59</v>
      </c>
      <c r="J109">
        <v>1.44</v>
      </c>
      <c r="K109">
        <v>-0.85</v>
      </c>
      <c r="L109">
        <v>25.053999999999998</v>
      </c>
      <c r="M109">
        <v>0.45</v>
      </c>
      <c r="N109">
        <v>11.576000000000001</v>
      </c>
      <c r="O109">
        <v>0.35599999999999998</v>
      </c>
      <c r="P109">
        <v>0.48099999999999998</v>
      </c>
      <c r="Q109">
        <v>2.0249999999999999</v>
      </c>
      <c r="R109">
        <v>0.65100000000000002</v>
      </c>
      <c r="S109">
        <v>4.2619999999999996</v>
      </c>
      <c r="T109">
        <v>0.84899999999999998</v>
      </c>
      <c r="U109">
        <v>0.17199999999999999</v>
      </c>
      <c r="V109">
        <v>0.27900000000000003</v>
      </c>
      <c r="W109">
        <v>7.367</v>
      </c>
      <c r="X109">
        <v>6.0529999999999999</v>
      </c>
      <c r="Y109">
        <v>0.25700000000000001</v>
      </c>
      <c r="Z109">
        <v>0.33100000000000002</v>
      </c>
      <c r="AA109">
        <v>4.0000000000000001E-3</v>
      </c>
      <c r="AB109">
        <v>1.1040000000000001</v>
      </c>
      <c r="AC109">
        <v>1.0999999999999999E-2</v>
      </c>
      <c r="AD109">
        <v>3.3319999999999999</v>
      </c>
    </row>
    <row r="110" spans="1:30">
      <c r="A110">
        <v>1630198</v>
      </c>
      <c r="B110" t="s">
        <v>627</v>
      </c>
      <c r="C110" t="s">
        <v>473</v>
      </c>
      <c r="D110" t="s">
        <v>626</v>
      </c>
      <c r="E110">
        <v>0.44</v>
      </c>
      <c r="F110">
        <v>1.97</v>
      </c>
      <c r="G110">
        <v>0.57999999999999996</v>
      </c>
      <c r="H110">
        <v>-0.13</v>
      </c>
      <c r="I110">
        <v>-0.11</v>
      </c>
      <c r="J110">
        <v>0.33</v>
      </c>
      <c r="K110">
        <v>-0.44</v>
      </c>
      <c r="L110">
        <v>16.847000000000001</v>
      </c>
      <c r="M110">
        <v>0.495</v>
      </c>
      <c r="N110">
        <v>12.462</v>
      </c>
      <c r="O110">
        <v>0.36199999999999999</v>
      </c>
      <c r="P110">
        <v>0.70599999999999996</v>
      </c>
      <c r="Q110">
        <v>1.3129999999999999</v>
      </c>
      <c r="R110">
        <v>0.67800000000000005</v>
      </c>
      <c r="S110">
        <v>3.915</v>
      </c>
      <c r="T110">
        <v>0.79700000000000004</v>
      </c>
      <c r="U110">
        <v>0.23699999999999999</v>
      </c>
      <c r="V110">
        <v>0.17399999999999999</v>
      </c>
      <c r="W110">
        <v>5.601</v>
      </c>
      <c r="X110">
        <v>2.81</v>
      </c>
      <c r="Y110">
        <v>8.8999999999999996E-2</v>
      </c>
      <c r="Z110">
        <v>0.36099999999999999</v>
      </c>
      <c r="AA110">
        <v>4.0000000000000001E-3</v>
      </c>
      <c r="AB110">
        <v>1.4450000000000001</v>
      </c>
      <c r="AC110">
        <v>1.4999999999999999E-2</v>
      </c>
      <c r="AD110">
        <v>1.5569999999999999</v>
      </c>
    </row>
    <row r="111" spans="1:30">
      <c r="A111">
        <v>203501</v>
      </c>
      <c r="B111" t="s">
        <v>627</v>
      </c>
      <c r="C111" t="s">
        <v>149</v>
      </c>
      <c r="D111" t="s">
        <v>626</v>
      </c>
      <c r="E111">
        <v>0.43</v>
      </c>
      <c r="F111">
        <v>0.45</v>
      </c>
      <c r="G111">
        <v>0.98</v>
      </c>
      <c r="H111">
        <v>-0.55000000000000004</v>
      </c>
      <c r="I111">
        <v>-0.4</v>
      </c>
      <c r="J111">
        <v>0.25</v>
      </c>
      <c r="K111">
        <v>-0.65</v>
      </c>
      <c r="L111">
        <v>17.922000000000001</v>
      </c>
      <c r="M111">
        <v>0.45700000000000002</v>
      </c>
      <c r="N111">
        <v>11.89</v>
      </c>
      <c r="O111">
        <v>0.35599999999999998</v>
      </c>
      <c r="P111">
        <v>0.66</v>
      </c>
      <c r="Q111">
        <v>1.9450000000000001</v>
      </c>
      <c r="R111">
        <v>0.623</v>
      </c>
      <c r="S111">
        <v>3.867</v>
      </c>
      <c r="T111">
        <v>0.76500000000000001</v>
      </c>
      <c r="U111">
        <v>0.21199999999999999</v>
      </c>
      <c r="V111">
        <v>0.19</v>
      </c>
      <c r="W111">
        <v>5.79</v>
      </c>
      <c r="X111">
        <v>3.177</v>
      </c>
      <c r="Y111">
        <v>0.09</v>
      </c>
      <c r="Z111">
        <v>0.35099999999999998</v>
      </c>
      <c r="AA111">
        <v>3.0000000000000001E-3</v>
      </c>
      <c r="AB111">
        <v>1.032</v>
      </c>
      <c r="AC111">
        <v>0.01</v>
      </c>
      <c r="AD111">
        <v>1.407</v>
      </c>
    </row>
    <row r="112" spans="1:30">
      <c r="A112">
        <v>1627741</v>
      </c>
      <c r="B112" t="s">
        <v>627</v>
      </c>
      <c r="C112" t="s">
        <v>347</v>
      </c>
      <c r="D112" t="s">
        <v>626</v>
      </c>
      <c r="E112">
        <v>0.42</v>
      </c>
      <c r="F112">
        <v>0.65</v>
      </c>
      <c r="G112">
        <v>0.93</v>
      </c>
      <c r="H112">
        <v>-0.51</v>
      </c>
      <c r="I112">
        <v>0.99</v>
      </c>
      <c r="J112">
        <v>1.08</v>
      </c>
      <c r="K112">
        <v>-0.09</v>
      </c>
      <c r="L112">
        <v>18.661000000000001</v>
      </c>
      <c r="M112">
        <v>0.502</v>
      </c>
      <c r="N112">
        <v>12.301</v>
      </c>
      <c r="O112">
        <v>0.38400000000000001</v>
      </c>
      <c r="P112">
        <v>0.68300000000000005</v>
      </c>
      <c r="Q112">
        <v>2.758</v>
      </c>
      <c r="R112">
        <v>0.65600000000000003</v>
      </c>
      <c r="S112">
        <v>2.714</v>
      </c>
      <c r="T112">
        <v>0.80700000000000005</v>
      </c>
      <c r="U112">
        <v>0.155</v>
      </c>
      <c r="V112">
        <v>0.193</v>
      </c>
      <c r="W112">
        <v>7.9480000000000004</v>
      </c>
      <c r="X112">
        <v>4.2889999999999997</v>
      </c>
      <c r="Y112">
        <v>0.13100000000000001</v>
      </c>
      <c r="Z112">
        <v>0.56000000000000005</v>
      </c>
      <c r="AA112">
        <v>6.0000000000000001E-3</v>
      </c>
      <c r="AB112">
        <v>1.61</v>
      </c>
      <c r="AC112">
        <v>1.6E-2</v>
      </c>
      <c r="AD112">
        <v>2.5720000000000001</v>
      </c>
    </row>
    <row r="113" spans="1:30">
      <c r="A113">
        <v>204456</v>
      </c>
      <c r="B113" t="s">
        <v>627</v>
      </c>
      <c r="C113" t="s">
        <v>217</v>
      </c>
      <c r="D113" t="s">
        <v>626</v>
      </c>
      <c r="E113">
        <v>0.4</v>
      </c>
      <c r="F113">
        <v>0.69</v>
      </c>
      <c r="G113">
        <v>0.13</v>
      </c>
      <c r="H113">
        <v>0.27</v>
      </c>
      <c r="I113">
        <v>1.42</v>
      </c>
      <c r="J113">
        <v>1.07</v>
      </c>
      <c r="K113">
        <v>0.35</v>
      </c>
      <c r="L113">
        <v>17.748999999999999</v>
      </c>
      <c r="M113">
        <v>0.53200000000000003</v>
      </c>
      <c r="N113">
        <v>3.0529999999999999</v>
      </c>
      <c r="O113">
        <v>0.32</v>
      </c>
      <c r="P113">
        <v>0.154</v>
      </c>
      <c r="Q113">
        <v>5.4089999999999998</v>
      </c>
      <c r="R113">
        <v>0.66100000000000003</v>
      </c>
      <c r="S113">
        <v>2.7879999999999998</v>
      </c>
      <c r="T113">
        <v>0.82199999999999995</v>
      </c>
      <c r="U113">
        <v>0.17299999999999999</v>
      </c>
      <c r="V113">
        <v>0.20200000000000001</v>
      </c>
      <c r="W113">
        <v>7.7610000000000001</v>
      </c>
      <c r="X113">
        <v>11.271000000000001</v>
      </c>
      <c r="Y113">
        <v>0.34599999999999997</v>
      </c>
      <c r="Z113">
        <v>0.40799999999999997</v>
      </c>
      <c r="AA113">
        <v>5.0000000000000001E-3</v>
      </c>
      <c r="AB113">
        <v>2.5369999999999999</v>
      </c>
      <c r="AC113">
        <v>2.5000000000000001E-2</v>
      </c>
      <c r="AD113">
        <v>3.8290000000000002</v>
      </c>
    </row>
    <row r="114" spans="1:30">
      <c r="A114">
        <v>203914</v>
      </c>
      <c r="B114" t="s">
        <v>627</v>
      </c>
      <c r="C114" t="s">
        <v>429</v>
      </c>
      <c r="D114" t="s">
        <v>626</v>
      </c>
      <c r="E114">
        <v>0.39</v>
      </c>
      <c r="F114">
        <v>1.35</v>
      </c>
      <c r="G114">
        <v>-0.12</v>
      </c>
      <c r="H114">
        <v>0.51</v>
      </c>
      <c r="I114">
        <v>0.05</v>
      </c>
      <c r="J114">
        <v>-0.09</v>
      </c>
      <c r="K114">
        <v>0.14000000000000001</v>
      </c>
      <c r="L114">
        <v>12.834</v>
      </c>
      <c r="M114">
        <v>0.45600000000000002</v>
      </c>
      <c r="N114">
        <v>10.106</v>
      </c>
      <c r="O114">
        <v>0.36299999999999999</v>
      </c>
      <c r="P114">
        <v>0.79</v>
      </c>
      <c r="Q114">
        <v>0.95899999999999996</v>
      </c>
      <c r="R114">
        <v>0.65</v>
      </c>
      <c r="S114">
        <v>1.726</v>
      </c>
      <c r="T114">
        <v>0.82699999999999996</v>
      </c>
      <c r="U114">
        <v>0.16300000000000001</v>
      </c>
      <c r="V114">
        <v>0.13100000000000001</v>
      </c>
      <c r="W114">
        <v>4.2460000000000004</v>
      </c>
      <c r="X114">
        <v>2.3690000000000002</v>
      </c>
      <c r="Y114">
        <v>7.2999999999999995E-2</v>
      </c>
      <c r="Z114">
        <v>0.49399999999999999</v>
      </c>
      <c r="AA114">
        <v>5.0000000000000001E-3</v>
      </c>
      <c r="AB114">
        <v>1.714</v>
      </c>
      <c r="AC114">
        <v>1.7000000000000001E-2</v>
      </c>
      <c r="AD114">
        <v>1.1759999999999999</v>
      </c>
    </row>
    <row r="115" spans="1:30">
      <c r="A115">
        <v>201143</v>
      </c>
      <c r="B115" t="s">
        <v>627</v>
      </c>
      <c r="C115" t="s">
        <v>324</v>
      </c>
      <c r="D115" t="s">
        <v>626</v>
      </c>
      <c r="E115">
        <v>0.39</v>
      </c>
      <c r="F115">
        <v>-0.91</v>
      </c>
      <c r="G115">
        <v>-1.4</v>
      </c>
      <c r="H115">
        <v>1.79</v>
      </c>
      <c r="I115">
        <v>0.62</v>
      </c>
      <c r="J115">
        <v>0.11</v>
      </c>
      <c r="K115">
        <v>0.51</v>
      </c>
      <c r="L115">
        <v>11.116</v>
      </c>
      <c r="M115">
        <v>0.53600000000000003</v>
      </c>
      <c r="N115">
        <v>8.0489999999999995</v>
      </c>
      <c r="O115">
        <v>0.379</v>
      </c>
      <c r="P115">
        <v>0.67600000000000005</v>
      </c>
      <c r="Q115">
        <v>1.1140000000000001</v>
      </c>
      <c r="R115">
        <v>0.71299999999999997</v>
      </c>
      <c r="S115">
        <v>1.1579999999999999</v>
      </c>
      <c r="T115">
        <v>0.77200000000000002</v>
      </c>
      <c r="U115">
        <v>9.0999999999999998E-2</v>
      </c>
      <c r="V115">
        <v>0.112</v>
      </c>
      <c r="W115">
        <v>11.225</v>
      </c>
      <c r="X115">
        <v>4.3620000000000001</v>
      </c>
      <c r="Y115">
        <v>0.127</v>
      </c>
      <c r="Z115">
        <v>2.085</v>
      </c>
      <c r="AA115">
        <v>2.1999999999999999E-2</v>
      </c>
      <c r="AB115">
        <v>1.194</v>
      </c>
      <c r="AC115">
        <v>1.2E-2</v>
      </c>
      <c r="AD115">
        <v>1.204</v>
      </c>
    </row>
    <row r="116" spans="1:30">
      <c r="A116">
        <v>1626153</v>
      </c>
      <c r="B116" t="s">
        <v>627</v>
      </c>
      <c r="C116" t="s">
        <v>288</v>
      </c>
      <c r="D116" t="s">
        <v>626</v>
      </c>
      <c r="E116">
        <v>0.38</v>
      </c>
      <c r="F116">
        <v>-0.2</v>
      </c>
      <c r="G116">
        <v>-0.33</v>
      </c>
      <c r="H116">
        <v>0.7</v>
      </c>
      <c r="I116">
        <v>0.5</v>
      </c>
      <c r="J116">
        <v>-0.32</v>
      </c>
      <c r="K116">
        <v>0.82</v>
      </c>
      <c r="L116">
        <v>12.824</v>
      </c>
      <c r="M116">
        <v>0.49</v>
      </c>
      <c r="N116">
        <v>5.4870000000000001</v>
      </c>
      <c r="O116">
        <v>0.33100000000000002</v>
      </c>
      <c r="P116">
        <v>0.39900000000000002</v>
      </c>
      <c r="Q116">
        <v>2.4780000000000002</v>
      </c>
      <c r="R116">
        <v>0.68400000000000005</v>
      </c>
      <c r="S116">
        <v>2.9369999999999998</v>
      </c>
      <c r="T116">
        <v>0.80700000000000005</v>
      </c>
      <c r="U116">
        <v>0.23799999999999999</v>
      </c>
      <c r="V116">
        <v>0.14099999999999999</v>
      </c>
      <c r="W116">
        <v>7.4880000000000004</v>
      </c>
      <c r="X116">
        <v>6.577</v>
      </c>
      <c r="Y116">
        <v>0.21099999999999999</v>
      </c>
      <c r="Z116">
        <v>0.65300000000000002</v>
      </c>
      <c r="AA116">
        <v>7.0000000000000001E-3</v>
      </c>
      <c r="AB116">
        <v>3.181</v>
      </c>
      <c r="AC116">
        <v>3.1E-2</v>
      </c>
      <c r="AD116">
        <v>2.0670000000000002</v>
      </c>
    </row>
    <row r="117" spans="1:30">
      <c r="A117">
        <v>201566</v>
      </c>
      <c r="B117" t="s">
        <v>627</v>
      </c>
      <c r="C117" t="s">
        <v>237</v>
      </c>
      <c r="D117" t="s">
        <v>626</v>
      </c>
      <c r="E117">
        <v>0.34</v>
      </c>
      <c r="F117">
        <v>1.1499999999999999</v>
      </c>
      <c r="G117">
        <v>0.74</v>
      </c>
      <c r="H117">
        <v>-0.41</v>
      </c>
      <c r="I117">
        <v>-1.1100000000000001</v>
      </c>
      <c r="J117">
        <v>0.08</v>
      </c>
      <c r="K117">
        <v>-1.19</v>
      </c>
      <c r="L117">
        <v>22.016999999999999</v>
      </c>
      <c r="M117">
        <v>0.48499999999999999</v>
      </c>
      <c r="N117">
        <v>6.5990000000000002</v>
      </c>
      <c r="O117">
        <v>0.30299999999999999</v>
      </c>
      <c r="P117">
        <v>0.30399999999999999</v>
      </c>
      <c r="Q117">
        <v>6.7130000000000001</v>
      </c>
      <c r="R117">
        <v>0.64100000000000001</v>
      </c>
      <c r="S117">
        <v>6.4379999999999997</v>
      </c>
      <c r="T117">
        <v>0.64100000000000001</v>
      </c>
      <c r="U117">
        <v>0.318</v>
      </c>
      <c r="V117">
        <v>0.249</v>
      </c>
      <c r="W117">
        <v>8.9190000000000005</v>
      </c>
      <c r="X117">
        <v>9.8379999999999992</v>
      </c>
      <c r="Y117">
        <v>0.33900000000000002</v>
      </c>
      <c r="Z117">
        <v>0.72599999999999998</v>
      </c>
      <c r="AA117">
        <v>8.0000000000000002E-3</v>
      </c>
      <c r="AB117">
        <v>1.57</v>
      </c>
      <c r="AC117">
        <v>1.6E-2</v>
      </c>
      <c r="AD117">
        <v>4.93</v>
      </c>
    </row>
    <row r="118" spans="1:30">
      <c r="A118">
        <v>1629026</v>
      </c>
      <c r="B118" t="s">
        <v>627</v>
      </c>
      <c r="C118" t="s">
        <v>75</v>
      </c>
      <c r="D118" t="s">
        <v>626</v>
      </c>
      <c r="E118">
        <v>0.31</v>
      </c>
      <c r="F118">
        <v>-0.37</v>
      </c>
      <c r="G118">
        <v>-0.49</v>
      </c>
      <c r="H118">
        <v>0.81</v>
      </c>
      <c r="I118">
        <v>0</v>
      </c>
      <c r="J118">
        <v>-0.68</v>
      </c>
      <c r="K118">
        <v>0.68</v>
      </c>
      <c r="L118">
        <v>14.484999999999999</v>
      </c>
      <c r="M118">
        <v>0.54400000000000004</v>
      </c>
      <c r="N118">
        <v>6.2990000000000004</v>
      </c>
      <c r="O118">
        <v>0.34100000000000003</v>
      </c>
      <c r="P118">
        <v>0.41699999999999998</v>
      </c>
      <c r="Q118">
        <v>4.5679999999999996</v>
      </c>
      <c r="R118">
        <v>0.67900000000000005</v>
      </c>
      <c r="S118">
        <v>2.2170000000000001</v>
      </c>
      <c r="T118">
        <v>0.495</v>
      </c>
      <c r="U118">
        <v>0.17399999999999999</v>
      </c>
      <c r="V118">
        <v>0.16</v>
      </c>
      <c r="W118">
        <v>10.076000000000001</v>
      </c>
      <c r="X118">
        <v>3.9929999999999999</v>
      </c>
      <c r="Y118">
        <v>0.11600000000000001</v>
      </c>
      <c r="Z118">
        <v>0.60199999999999998</v>
      </c>
      <c r="AA118">
        <v>7.0000000000000001E-3</v>
      </c>
      <c r="AB118">
        <v>1.827</v>
      </c>
      <c r="AC118">
        <v>1.9E-2</v>
      </c>
      <c r="AD118">
        <v>1.6830000000000001</v>
      </c>
    </row>
    <row r="119" spans="1:30">
      <c r="A119">
        <v>1628371</v>
      </c>
      <c r="B119" t="s">
        <v>627</v>
      </c>
      <c r="C119" t="s">
        <v>676</v>
      </c>
      <c r="D119" t="s">
        <v>626</v>
      </c>
      <c r="E119">
        <v>0.31</v>
      </c>
      <c r="F119">
        <v>-1.03</v>
      </c>
      <c r="G119">
        <v>-0.75</v>
      </c>
      <c r="H119">
        <v>1.06</v>
      </c>
      <c r="I119">
        <v>0.11</v>
      </c>
      <c r="J119">
        <v>-0.91</v>
      </c>
      <c r="K119">
        <v>1.02</v>
      </c>
      <c r="L119">
        <v>16.183</v>
      </c>
      <c r="M119">
        <v>0.499</v>
      </c>
      <c r="N119">
        <v>5.4589999999999996</v>
      </c>
      <c r="O119">
        <v>0.32200000000000001</v>
      </c>
      <c r="P119">
        <v>0.312</v>
      </c>
      <c r="Q119">
        <v>5.0259999999999998</v>
      </c>
      <c r="R119">
        <v>0.67100000000000004</v>
      </c>
      <c r="S119">
        <v>3.43</v>
      </c>
      <c r="T119">
        <v>0.68</v>
      </c>
      <c r="U119">
        <v>0.23300000000000001</v>
      </c>
      <c r="V119">
        <v>0.17</v>
      </c>
      <c r="W119">
        <v>14.734</v>
      </c>
      <c r="X119">
        <v>2.7280000000000002</v>
      </c>
      <c r="Y119">
        <v>8.5000000000000006E-2</v>
      </c>
      <c r="Z119">
        <v>2.16</v>
      </c>
      <c r="AA119">
        <v>2.5999999999999999E-2</v>
      </c>
      <c r="AB119">
        <v>2.5179999999999998</v>
      </c>
      <c r="AC119">
        <v>2.5999999999999999E-2</v>
      </c>
      <c r="AD119">
        <v>1.774</v>
      </c>
    </row>
    <row r="120" spans="1:30">
      <c r="A120">
        <v>1629021</v>
      </c>
      <c r="B120" t="s">
        <v>627</v>
      </c>
      <c r="C120" t="s">
        <v>64</v>
      </c>
      <c r="D120" t="s">
        <v>626</v>
      </c>
      <c r="E120">
        <v>0.3</v>
      </c>
      <c r="F120">
        <v>1.06</v>
      </c>
      <c r="G120">
        <v>0.25</v>
      </c>
      <c r="H120">
        <v>0.05</v>
      </c>
      <c r="I120">
        <v>1.45</v>
      </c>
      <c r="J120">
        <v>1.0900000000000001</v>
      </c>
      <c r="K120">
        <v>0.36</v>
      </c>
      <c r="L120">
        <v>16.917999999999999</v>
      </c>
      <c r="M120">
        <v>0.57999999999999996</v>
      </c>
      <c r="N120">
        <v>7.4050000000000002</v>
      </c>
      <c r="O120">
        <v>0.33600000000000002</v>
      </c>
      <c r="P120">
        <v>0.41699999999999998</v>
      </c>
      <c r="Q120">
        <v>6.5259999999999998</v>
      </c>
      <c r="R120">
        <v>0.72199999999999998</v>
      </c>
      <c r="S120">
        <v>7.2039999999999997</v>
      </c>
      <c r="T120">
        <v>0.79100000000000004</v>
      </c>
      <c r="U120">
        <v>0.41299999999999998</v>
      </c>
      <c r="V120">
        <v>0.20399999999999999</v>
      </c>
      <c r="W120">
        <v>11.242000000000001</v>
      </c>
      <c r="X120">
        <v>3.278</v>
      </c>
      <c r="Y120">
        <v>9.9000000000000005E-2</v>
      </c>
      <c r="Z120">
        <v>0.67900000000000005</v>
      </c>
      <c r="AA120">
        <v>8.0000000000000002E-3</v>
      </c>
      <c r="AB120">
        <v>1.548</v>
      </c>
      <c r="AC120">
        <v>1.4E-2</v>
      </c>
      <c r="AD120">
        <v>2.657</v>
      </c>
    </row>
    <row r="121" spans="1:30">
      <c r="A121">
        <v>1627780</v>
      </c>
      <c r="B121" t="s">
        <v>627</v>
      </c>
      <c r="C121" t="s">
        <v>653</v>
      </c>
      <c r="D121" t="s">
        <v>626</v>
      </c>
      <c r="E121">
        <v>0.3</v>
      </c>
      <c r="F121">
        <v>-1.29</v>
      </c>
      <c r="G121">
        <v>-0.77</v>
      </c>
      <c r="H121">
        <v>1.06</v>
      </c>
      <c r="I121">
        <v>1.9</v>
      </c>
      <c r="J121">
        <v>-0.28000000000000003</v>
      </c>
      <c r="K121">
        <v>2.1800000000000002</v>
      </c>
      <c r="L121">
        <v>12.250999999999999</v>
      </c>
      <c r="M121">
        <v>0.64400000000000002</v>
      </c>
      <c r="N121">
        <v>3.8660000000000001</v>
      </c>
      <c r="O121">
        <v>0.35</v>
      </c>
      <c r="P121">
        <v>0.29499999999999998</v>
      </c>
      <c r="Q121">
        <v>5.5659999999999998</v>
      </c>
      <c r="R121">
        <v>0.73299999999999998</v>
      </c>
      <c r="S121">
        <v>2.5350000000000001</v>
      </c>
      <c r="T121">
        <v>0.69699999999999995</v>
      </c>
      <c r="U121">
        <v>0.217</v>
      </c>
      <c r="V121">
        <v>0.14899999999999999</v>
      </c>
      <c r="W121">
        <v>9.7469999999999999</v>
      </c>
      <c r="X121">
        <v>2.9740000000000002</v>
      </c>
      <c r="Y121">
        <v>8.8999999999999996E-2</v>
      </c>
      <c r="Z121">
        <v>0.99399999999999999</v>
      </c>
      <c r="AA121">
        <v>0.01</v>
      </c>
      <c r="AB121">
        <v>2.694</v>
      </c>
      <c r="AC121">
        <v>2.7E-2</v>
      </c>
      <c r="AD121">
        <v>2.262</v>
      </c>
    </row>
    <row r="122" spans="1:30">
      <c r="A122">
        <v>1627732</v>
      </c>
      <c r="B122" t="s">
        <v>627</v>
      </c>
      <c r="C122" t="s">
        <v>336</v>
      </c>
      <c r="D122" t="s">
        <v>626</v>
      </c>
      <c r="E122">
        <v>0.28999999999999998</v>
      </c>
      <c r="F122">
        <v>-1.25</v>
      </c>
      <c r="G122">
        <v>-1.26</v>
      </c>
      <c r="H122">
        <v>1.56</v>
      </c>
      <c r="I122">
        <v>-0.47</v>
      </c>
      <c r="J122">
        <v>-1.46</v>
      </c>
      <c r="K122">
        <v>0.99</v>
      </c>
      <c r="L122">
        <v>11.14</v>
      </c>
      <c r="M122">
        <v>0.55100000000000005</v>
      </c>
      <c r="N122">
        <v>1.7829999999999999</v>
      </c>
      <c r="O122">
        <v>0.17499999999999999</v>
      </c>
      <c r="P122">
        <v>7.4999999999999997E-2</v>
      </c>
      <c r="Q122">
        <v>4.1100000000000003</v>
      </c>
      <c r="R122">
        <v>0.70399999999999996</v>
      </c>
      <c r="S122">
        <v>3.0379999999999998</v>
      </c>
      <c r="T122">
        <v>0.49099999999999999</v>
      </c>
      <c r="U122">
        <v>0.30499999999999999</v>
      </c>
      <c r="V122">
        <v>0.152</v>
      </c>
      <c r="W122">
        <v>11.715</v>
      </c>
      <c r="X122">
        <v>9.6029999999999998</v>
      </c>
      <c r="Y122">
        <v>0.248</v>
      </c>
      <c r="Z122">
        <v>1.0209999999999999</v>
      </c>
      <c r="AA122">
        <v>1.0999999999999999E-2</v>
      </c>
      <c r="AB122">
        <v>2.2919999999999998</v>
      </c>
      <c r="AC122">
        <v>2.3E-2</v>
      </c>
      <c r="AD122">
        <v>3.6589999999999998</v>
      </c>
    </row>
    <row r="123" spans="1:30">
      <c r="A123">
        <v>1628978</v>
      </c>
      <c r="B123" t="s">
        <v>627</v>
      </c>
      <c r="C123" t="s">
        <v>366</v>
      </c>
      <c r="D123" t="s">
        <v>626</v>
      </c>
      <c r="E123">
        <v>0.28000000000000003</v>
      </c>
      <c r="F123">
        <v>0.23</v>
      </c>
      <c r="G123">
        <v>-0.26</v>
      </c>
      <c r="H123">
        <v>0.54</v>
      </c>
      <c r="I123">
        <v>0.79</v>
      </c>
      <c r="J123">
        <v>0.49</v>
      </c>
      <c r="K123">
        <v>0.3</v>
      </c>
      <c r="L123">
        <v>13.782</v>
      </c>
      <c r="M123">
        <v>0.49399999999999999</v>
      </c>
      <c r="N123">
        <v>10.154</v>
      </c>
      <c r="O123">
        <v>0.35599999999999998</v>
      </c>
      <c r="P123">
        <v>0.69699999999999995</v>
      </c>
      <c r="Q123">
        <v>2.0819999999999999</v>
      </c>
      <c r="R123">
        <v>0.61</v>
      </c>
      <c r="S123">
        <v>2.625</v>
      </c>
      <c r="T123">
        <v>0.77200000000000002</v>
      </c>
      <c r="U123">
        <v>0.216</v>
      </c>
      <c r="V123">
        <v>0.158</v>
      </c>
      <c r="W123">
        <v>7.9509999999999996</v>
      </c>
      <c r="X123">
        <v>6.141</v>
      </c>
      <c r="Y123">
        <v>0.16300000000000001</v>
      </c>
      <c r="Z123">
        <v>0.41399999999999998</v>
      </c>
      <c r="AA123">
        <v>5.0000000000000001E-3</v>
      </c>
      <c r="AB123">
        <v>2.3170000000000002</v>
      </c>
      <c r="AC123">
        <v>2.3E-2</v>
      </c>
      <c r="AD123">
        <v>2.7389999999999999</v>
      </c>
    </row>
    <row r="124" spans="1:30">
      <c r="A124">
        <v>1626156</v>
      </c>
      <c r="B124" t="s">
        <v>627</v>
      </c>
      <c r="C124" t="s">
        <v>254</v>
      </c>
      <c r="D124" t="s">
        <v>626</v>
      </c>
      <c r="E124">
        <v>0.28000000000000003</v>
      </c>
      <c r="F124">
        <v>-0.03</v>
      </c>
      <c r="G124">
        <v>0.93</v>
      </c>
      <c r="H124">
        <v>-0.65</v>
      </c>
      <c r="I124">
        <v>-0.74</v>
      </c>
      <c r="J124">
        <v>-0.08</v>
      </c>
      <c r="K124">
        <v>-0.66</v>
      </c>
      <c r="L124">
        <v>19.109000000000002</v>
      </c>
      <c r="M124">
        <v>0.495</v>
      </c>
      <c r="N124">
        <v>9.7639999999999993</v>
      </c>
      <c r="O124">
        <v>0.35599999999999998</v>
      </c>
      <c r="P124">
        <v>0.49299999999999999</v>
      </c>
      <c r="Q124">
        <v>2.0270000000000001</v>
      </c>
      <c r="R124">
        <v>0.66500000000000004</v>
      </c>
      <c r="S124">
        <v>4.0469999999999997</v>
      </c>
      <c r="T124">
        <v>0.78100000000000003</v>
      </c>
      <c r="U124">
        <v>0.19900000000000001</v>
      </c>
      <c r="V124">
        <v>0.20399999999999999</v>
      </c>
      <c r="W124">
        <v>4.9080000000000004</v>
      </c>
      <c r="X124">
        <v>7.8010000000000002</v>
      </c>
      <c r="Y124">
        <v>0.21099999999999999</v>
      </c>
      <c r="Z124">
        <v>0.55700000000000005</v>
      </c>
      <c r="AA124">
        <v>6.0000000000000001E-3</v>
      </c>
      <c r="AB124">
        <v>1.389</v>
      </c>
      <c r="AC124">
        <v>1.4E-2</v>
      </c>
      <c r="AD124">
        <v>3.3380000000000001</v>
      </c>
    </row>
    <row r="125" spans="1:30">
      <c r="A125">
        <v>1626171</v>
      </c>
      <c r="B125" t="s">
        <v>627</v>
      </c>
      <c r="C125" t="s">
        <v>361</v>
      </c>
      <c r="D125" t="s">
        <v>626</v>
      </c>
      <c r="E125">
        <v>0.27</v>
      </c>
      <c r="F125">
        <v>-0.47</v>
      </c>
      <c r="G125">
        <v>0.4</v>
      </c>
      <c r="H125">
        <v>-0.13</v>
      </c>
      <c r="I125">
        <v>0.65</v>
      </c>
      <c r="J125">
        <v>0.84</v>
      </c>
      <c r="K125">
        <v>-0.19</v>
      </c>
      <c r="L125">
        <v>19.416</v>
      </c>
      <c r="M125">
        <v>0.53</v>
      </c>
      <c r="N125">
        <v>8.23</v>
      </c>
      <c r="O125">
        <v>0.36499999999999999</v>
      </c>
      <c r="P125">
        <v>0.39800000000000002</v>
      </c>
      <c r="Q125">
        <v>3.7160000000000002</v>
      </c>
      <c r="R125">
        <v>0.65700000000000003</v>
      </c>
      <c r="S125">
        <v>3.3439999999999999</v>
      </c>
      <c r="T125">
        <v>0.73499999999999999</v>
      </c>
      <c r="U125">
        <v>0.16900000000000001</v>
      </c>
      <c r="V125">
        <v>0.20399999999999999</v>
      </c>
      <c r="W125">
        <v>16.408000000000001</v>
      </c>
      <c r="X125">
        <v>2.2519999999999998</v>
      </c>
      <c r="Y125">
        <v>6.6000000000000003E-2</v>
      </c>
      <c r="Z125">
        <v>0.68300000000000005</v>
      </c>
      <c r="AA125">
        <v>8.0000000000000002E-3</v>
      </c>
      <c r="AB125">
        <v>1.034</v>
      </c>
      <c r="AC125">
        <v>0.01</v>
      </c>
      <c r="AD125">
        <v>1.821</v>
      </c>
    </row>
    <row r="126" spans="1:30">
      <c r="A126">
        <v>1629611</v>
      </c>
      <c r="B126" t="s">
        <v>627</v>
      </c>
      <c r="C126" t="s">
        <v>158</v>
      </c>
      <c r="D126" t="s">
        <v>626</v>
      </c>
      <c r="E126">
        <v>0.21</v>
      </c>
      <c r="F126">
        <v>0.37</v>
      </c>
      <c r="G126">
        <v>0.64</v>
      </c>
      <c r="H126">
        <v>-0.43</v>
      </c>
      <c r="I126">
        <v>-0.21</v>
      </c>
      <c r="J126">
        <v>0.57999999999999996</v>
      </c>
      <c r="K126">
        <v>-0.79</v>
      </c>
      <c r="L126">
        <v>13.82</v>
      </c>
      <c r="M126">
        <v>0.56599999999999995</v>
      </c>
      <c r="N126">
        <v>6.7359999999999998</v>
      </c>
      <c r="O126">
        <v>0.35699999999999998</v>
      </c>
      <c r="P126">
        <v>0.48699999999999999</v>
      </c>
      <c r="Q126">
        <v>3.9510000000000001</v>
      </c>
      <c r="R126">
        <v>0.72499999999999998</v>
      </c>
      <c r="S126">
        <v>3.1549999999999998</v>
      </c>
      <c r="T126">
        <v>0.755</v>
      </c>
      <c r="U126">
        <v>0.245</v>
      </c>
      <c r="V126">
        <v>0.15</v>
      </c>
      <c r="W126">
        <v>6.8819999999999997</v>
      </c>
      <c r="X126">
        <v>4.2530000000000001</v>
      </c>
      <c r="Y126">
        <v>0.12</v>
      </c>
      <c r="Z126">
        <v>0.58399999999999996</v>
      </c>
      <c r="AA126">
        <v>7.0000000000000001E-3</v>
      </c>
      <c r="AB126">
        <v>1.167</v>
      </c>
      <c r="AC126">
        <v>1.0999999999999999E-2</v>
      </c>
      <c r="AD126">
        <v>2.0609999999999999</v>
      </c>
    </row>
    <row r="127" spans="1:30">
      <c r="A127">
        <v>203486</v>
      </c>
      <c r="B127" t="s">
        <v>627</v>
      </c>
      <c r="C127" t="s">
        <v>15</v>
      </c>
      <c r="D127" t="s">
        <v>626</v>
      </c>
      <c r="E127">
        <v>0.21</v>
      </c>
      <c r="F127">
        <v>-0.16</v>
      </c>
      <c r="G127">
        <v>-1.08</v>
      </c>
      <c r="H127">
        <v>1.28</v>
      </c>
      <c r="I127">
        <v>2.42</v>
      </c>
      <c r="J127">
        <v>0.31</v>
      </c>
      <c r="K127">
        <v>2.11</v>
      </c>
      <c r="L127">
        <v>10.786</v>
      </c>
      <c r="M127">
        <v>0.65900000000000003</v>
      </c>
      <c r="N127">
        <v>0.78</v>
      </c>
      <c r="O127">
        <v>0.17</v>
      </c>
      <c r="P127">
        <v>0.05</v>
      </c>
      <c r="Q127">
        <v>7.57</v>
      </c>
      <c r="R127">
        <v>0.754</v>
      </c>
      <c r="S127">
        <v>6.593</v>
      </c>
      <c r="T127">
        <v>0.57199999999999995</v>
      </c>
      <c r="U127">
        <v>0.64600000000000002</v>
      </c>
      <c r="V127">
        <v>0.14599999999999999</v>
      </c>
      <c r="W127">
        <v>16.201000000000001</v>
      </c>
      <c r="X127">
        <v>4.7300000000000004</v>
      </c>
      <c r="Y127">
        <v>0.14199999999999999</v>
      </c>
      <c r="Z127">
        <v>1.2629999999999999</v>
      </c>
      <c r="AA127">
        <v>1.4E-2</v>
      </c>
      <c r="AB127">
        <v>1.2430000000000001</v>
      </c>
      <c r="AC127">
        <v>1.2E-2</v>
      </c>
      <c r="AD127">
        <v>2.4860000000000002</v>
      </c>
    </row>
    <row r="128" spans="1:30">
      <c r="A128">
        <v>1630552</v>
      </c>
      <c r="B128" t="s">
        <v>627</v>
      </c>
      <c r="C128" t="s">
        <v>387</v>
      </c>
      <c r="D128" t="s">
        <v>629</v>
      </c>
      <c r="E128">
        <v>0.2</v>
      </c>
      <c r="F128">
        <v>2.38</v>
      </c>
      <c r="G128">
        <v>-0.98</v>
      </c>
      <c r="H128">
        <v>1.17</v>
      </c>
      <c r="I128">
        <v>0.56999999999999995</v>
      </c>
      <c r="J128">
        <v>-1.01</v>
      </c>
      <c r="K128">
        <v>1.58</v>
      </c>
      <c r="L128">
        <v>16.867999999999999</v>
      </c>
      <c r="M128">
        <v>0.55800000000000005</v>
      </c>
      <c r="N128">
        <v>6.5430000000000001</v>
      </c>
      <c r="O128">
        <v>0.313</v>
      </c>
      <c r="P128">
        <v>0.378</v>
      </c>
      <c r="Q128">
        <v>6.0659999999999998</v>
      </c>
      <c r="R128">
        <v>0.69499999999999995</v>
      </c>
      <c r="S128">
        <v>3.9089999999999998</v>
      </c>
      <c r="T128">
        <v>0.64100000000000001</v>
      </c>
      <c r="U128">
        <v>0.245</v>
      </c>
      <c r="V128">
        <v>0.193</v>
      </c>
      <c r="W128">
        <v>12.938000000000001</v>
      </c>
      <c r="X128">
        <v>4.3970000000000002</v>
      </c>
      <c r="Y128">
        <v>0.13500000000000001</v>
      </c>
      <c r="Z128">
        <v>1.456</v>
      </c>
      <c r="AA128">
        <v>1.6E-2</v>
      </c>
      <c r="AB128">
        <v>1.855</v>
      </c>
      <c r="AC128">
        <v>1.7999999999999999E-2</v>
      </c>
      <c r="AD128">
        <v>2.93</v>
      </c>
    </row>
    <row r="129" spans="1:30">
      <c r="A129">
        <v>1628976</v>
      </c>
      <c r="B129" t="s">
        <v>627</v>
      </c>
      <c r="C129" t="s">
        <v>176</v>
      </c>
      <c r="D129" t="s">
        <v>626</v>
      </c>
      <c r="E129">
        <v>0.18</v>
      </c>
      <c r="F129">
        <v>-0.25</v>
      </c>
      <c r="G129">
        <v>-0.13</v>
      </c>
      <c r="H129">
        <v>0.31</v>
      </c>
      <c r="I129">
        <v>-0.18</v>
      </c>
      <c r="J129">
        <v>0.37</v>
      </c>
      <c r="K129">
        <v>-0.55000000000000004</v>
      </c>
      <c r="L129">
        <v>17.349</v>
      </c>
      <c r="M129">
        <v>0.58799999999999997</v>
      </c>
      <c r="N129">
        <v>8.1739999999999995</v>
      </c>
      <c r="O129">
        <v>0.33200000000000002</v>
      </c>
      <c r="P129">
        <v>0.49099999999999999</v>
      </c>
      <c r="Q129">
        <v>4.3899999999999997</v>
      </c>
      <c r="R129">
        <v>0.77300000000000002</v>
      </c>
      <c r="S129">
        <v>4.984</v>
      </c>
      <c r="T129">
        <v>0.68400000000000005</v>
      </c>
      <c r="U129">
        <v>0.30399999999999999</v>
      </c>
      <c r="V129">
        <v>0.189</v>
      </c>
      <c r="W129">
        <v>14.427</v>
      </c>
      <c r="X129">
        <v>3.093</v>
      </c>
      <c r="Y129">
        <v>9.5000000000000001E-2</v>
      </c>
      <c r="Z129">
        <v>1.1539999999999999</v>
      </c>
      <c r="AA129">
        <v>1.2E-2</v>
      </c>
      <c r="AB129">
        <v>1</v>
      </c>
      <c r="AC129">
        <v>0.01</v>
      </c>
      <c r="AD129">
        <v>2.3610000000000002</v>
      </c>
    </row>
    <row r="130" spans="1:30">
      <c r="A130">
        <v>1629001</v>
      </c>
      <c r="B130" t="s">
        <v>627</v>
      </c>
      <c r="C130" t="s">
        <v>294</v>
      </c>
      <c r="D130" t="s">
        <v>626</v>
      </c>
      <c r="E130">
        <v>0.17</v>
      </c>
      <c r="F130">
        <v>-0.72</v>
      </c>
      <c r="G130">
        <v>-0.77</v>
      </c>
      <c r="H130">
        <v>0.94</v>
      </c>
      <c r="I130">
        <v>0.82</v>
      </c>
      <c r="J130">
        <v>-0.7</v>
      </c>
      <c r="K130">
        <v>1.52</v>
      </c>
      <c r="L130">
        <v>14.061999999999999</v>
      </c>
      <c r="M130">
        <v>0.47899999999999998</v>
      </c>
      <c r="N130">
        <v>9.4540000000000006</v>
      </c>
      <c r="O130">
        <v>0.35599999999999998</v>
      </c>
      <c r="P130">
        <v>0.61</v>
      </c>
      <c r="Q130">
        <v>2.9390000000000001</v>
      </c>
      <c r="R130">
        <v>0.63400000000000001</v>
      </c>
      <c r="S130">
        <v>2.4740000000000002</v>
      </c>
      <c r="T130">
        <v>0.76600000000000001</v>
      </c>
      <c r="U130">
        <v>0.182</v>
      </c>
      <c r="V130">
        <v>0.152</v>
      </c>
      <c r="W130">
        <v>7.0549999999999997</v>
      </c>
      <c r="X130">
        <v>3.9430000000000001</v>
      </c>
      <c r="Y130">
        <v>0.107</v>
      </c>
      <c r="Z130">
        <v>1.1519999999999999</v>
      </c>
      <c r="AA130">
        <v>1.2999999999999999E-2</v>
      </c>
      <c r="AB130">
        <v>2.6349999999999998</v>
      </c>
      <c r="AC130">
        <v>2.5999999999999999E-2</v>
      </c>
      <c r="AD130">
        <v>2.2160000000000002</v>
      </c>
    </row>
    <row r="131" spans="1:30">
      <c r="A131">
        <v>1628960</v>
      </c>
      <c r="B131" t="s">
        <v>627</v>
      </c>
      <c r="C131" t="s">
        <v>483</v>
      </c>
      <c r="D131" t="s">
        <v>626</v>
      </c>
      <c r="E131">
        <v>0.15</v>
      </c>
      <c r="F131">
        <v>0.28999999999999998</v>
      </c>
      <c r="G131">
        <v>7.0000000000000007E-2</v>
      </c>
      <c r="H131">
        <v>0.08</v>
      </c>
      <c r="I131">
        <v>-0.35</v>
      </c>
      <c r="J131">
        <v>-0.14000000000000001</v>
      </c>
      <c r="K131">
        <v>-0.21</v>
      </c>
      <c r="L131">
        <v>13.442</v>
      </c>
      <c r="M131">
        <v>0.48799999999999999</v>
      </c>
      <c r="N131">
        <v>9.5510000000000002</v>
      </c>
      <c r="O131">
        <v>0.378</v>
      </c>
      <c r="P131">
        <v>0.69499999999999995</v>
      </c>
      <c r="Q131">
        <v>1.96</v>
      </c>
      <c r="R131">
        <v>0.66200000000000003</v>
      </c>
      <c r="S131">
        <v>2.83</v>
      </c>
      <c r="T131">
        <v>0.84699999999999998</v>
      </c>
      <c r="U131">
        <v>0.20899999999999999</v>
      </c>
      <c r="V131">
        <v>0.13900000000000001</v>
      </c>
      <c r="W131">
        <v>5.2869999999999999</v>
      </c>
      <c r="X131">
        <v>3.0579999999999998</v>
      </c>
      <c r="Y131">
        <v>8.5000000000000006E-2</v>
      </c>
      <c r="Z131">
        <v>0.38300000000000001</v>
      </c>
      <c r="AA131">
        <v>5.0000000000000001E-3</v>
      </c>
      <c r="AB131">
        <v>1.3520000000000001</v>
      </c>
      <c r="AC131">
        <v>1.4E-2</v>
      </c>
      <c r="AD131">
        <v>1.417</v>
      </c>
    </row>
    <row r="132" spans="1:30">
      <c r="A132">
        <v>201587</v>
      </c>
      <c r="B132" t="s">
        <v>627</v>
      </c>
      <c r="C132" t="s">
        <v>51</v>
      </c>
      <c r="D132" t="s">
        <v>626</v>
      </c>
      <c r="E132">
        <v>0.15</v>
      </c>
      <c r="F132">
        <v>-0.4</v>
      </c>
      <c r="G132">
        <v>-1.1100000000000001</v>
      </c>
      <c r="H132">
        <v>1.26</v>
      </c>
      <c r="I132">
        <v>1.29</v>
      </c>
      <c r="J132">
        <v>0.34</v>
      </c>
      <c r="K132">
        <v>0.95</v>
      </c>
      <c r="L132">
        <v>11.57</v>
      </c>
      <c r="M132">
        <v>0.52600000000000002</v>
      </c>
      <c r="N132">
        <v>9.7769999999999992</v>
      </c>
      <c r="O132">
        <v>0.36899999999999999</v>
      </c>
      <c r="P132">
        <v>0.86499999999999999</v>
      </c>
      <c r="Q132">
        <v>0.67800000000000005</v>
      </c>
      <c r="R132">
        <v>0.70899999999999996</v>
      </c>
      <c r="S132">
        <v>1.458</v>
      </c>
      <c r="T132">
        <v>0.73599999999999999</v>
      </c>
      <c r="U132">
        <v>0.14099999999999999</v>
      </c>
      <c r="V132">
        <v>0.114</v>
      </c>
      <c r="W132">
        <v>7.859</v>
      </c>
      <c r="X132">
        <v>3.5150000000000001</v>
      </c>
      <c r="Y132">
        <v>0.10199999999999999</v>
      </c>
      <c r="Z132">
        <v>1.0589999999999999</v>
      </c>
      <c r="AA132">
        <v>1.2E-2</v>
      </c>
      <c r="AB132">
        <v>1.637</v>
      </c>
      <c r="AC132">
        <v>1.7000000000000001E-2</v>
      </c>
      <c r="AD132">
        <v>1.3460000000000001</v>
      </c>
    </row>
    <row r="133" spans="1:30">
      <c r="A133">
        <v>1628988</v>
      </c>
      <c r="B133" t="s">
        <v>627</v>
      </c>
      <c r="C133" t="s">
        <v>328</v>
      </c>
      <c r="D133" t="s">
        <v>626</v>
      </c>
      <c r="E133">
        <v>0.15</v>
      </c>
      <c r="F133">
        <v>0.38</v>
      </c>
      <c r="G133">
        <v>-0.47</v>
      </c>
      <c r="H133">
        <v>0.62</v>
      </c>
      <c r="I133">
        <v>0.45</v>
      </c>
      <c r="J133">
        <v>-0.23</v>
      </c>
      <c r="K133">
        <v>0.68</v>
      </c>
      <c r="L133">
        <v>13.6</v>
      </c>
      <c r="M133">
        <v>0.45600000000000002</v>
      </c>
      <c r="N133">
        <v>6.577</v>
      </c>
      <c r="O133">
        <v>0.34599999999999997</v>
      </c>
      <c r="P133">
        <v>0.46899999999999997</v>
      </c>
      <c r="Q133">
        <v>2.097</v>
      </c>
      <c r="R133">
        <v>0.59399999999999997</v>
      </c>
      <c r="S133">
        <v>2.4809999999999999</v>
      </c>
      <c r="T133">
        <v>0.80300000000000005</v>
      </c>
      <c r="U133">
        <v>0.19500000000000001</v>
      </c>
      <c r="V133">
        <v>0.14899999999999999</v>
      </c>
      <c r="W133">
        <v>5.0449999999999999</v>
      </c>
      <c r="X133">
        <v>6.0439999999999996</v>
      </c>
      <c r="Y133">
        <v>0.17299999999999999</v>
      </c>
      <c r="Z133">
        <v>0.68200000000000005</v>
      </c>
      <c r="AA133">
        <v>7.0000000000000001E-3</v>
      </c>
      <c r="AB133">
        <v>2.0649999999999999</v>
      </c>
      <c r="AC133">
        <v>2.1000000000000001E-2</v>
      </c>
      <c r="AD133">
        <v>2.548</v>
      </c>
    </row>
    <row r="134" spans="1:30">
      <c r="A134">
        <v>1628379</v>
      </c>
      <c r="B134" t="s">
        <v>627</v>
      </c>
      <c r="C134" t="s">
        <v>25</v>
      </c>
      <c r="D134" t="s">
        <v>626</v>
      </c>
      <c r="E134">
        <v>0.12</v>
      </c>
      <c r="F134">
        <v>0.32</v>
      </c>
      <c r="G134">
        <v>0.65</v>
      </c>
      <c r="H134">
        <v>-0.53</v>
      </c>
      <c r="I134">
        <v>0.17</v>
      </c>
      <c r="J134">
        <v>0.99</v>
      </c>
      <c r="K134">
        <v>-0.82</v>
      </c>
      <c r="L134">
        <v>13.788</v>
      </c>
      <c r="M134">
        <v>0.50600000000000001</v>
      </c>
      <c r="N134">
        <v>10.881</v>
      </c>
      <c r="O134">
        <v>0.39600000000000002</v>
      </c>
      <c r="P134">
        <v>0.77300000000000002</v>
      </c>
      <c r="Q134">
        <v>0.88</v>
      </c>
      <c r="R134">
        <v>0.63800000000000001</v>
      </c>
      <c r="S134">
        <v>1.917</v>
      </c>
      <c r="T134">
        <v>0.86</v>
      </c>
      <c r="U134">
        <v>0.16800000000000001</v>
      </c>
      <c r="V134">
        <v>0.14299999999999999</v>
      </c>
      <c r="W134">
        <v>6.1470000000000002</v>
      </c>
      <c r="X134">
        <v>3.476</v>
      </c>
      <c r="Y134">
        <v>0.10299999999999999</v>
      </c>
      <c r="Z134">
        <v>0.27200000000000002</v>
      </c>
      <c r="AA134">
        <v>3.0000000000000001E-3</v>
      </c>
      <c r="AB134">
        <v>1.0509999999999999</v>
      </c>
      <c r="AC134">
        <v>1.0999999999999999E-2</v>
      </c>
      <c r="AD134">
        <v>1.5269999999999999</v>
      </c>
    </row>
    <row r="135" spans="1:30">
      <c r="A135">
        <v>1627763</v>
      </c>
      <c r="B135" t="s">
        <v>627</v>
      </c>
      <c r="C135" t="s">
        <v>35</v>
      </c>
      <c r="D135" t="s">
        <v>626</v>
      </c>
      <c r="E135">
        <v>0.11</v>
      </c>
      <c r="F135">
        <v>0.04</v>
      </c>
      <c r="G135">
        <v>0.57999999999999996</v>
      </c>
      <c r="H135">
        <v>-0.47</v>
      </c>
      <c r="I135">
        <v>0.51</v>
      </c>
      <c r="J135">
        <v>1.04</v>
      </c>
      <c r="K135">
        <v>-0.53</v>
      </c>
      <c r="L135">
        <v>20.103000000000002</v>
      </c>
      <c r="M135">
        <v>0.5</v>
      </c>
      <c r="N135">
        <v>9.8810000000000002</v>
      </c>
      <c r="O135">
        <v>0.36399999999999999</v>
      </c>
      <c r="P135">
        <v>0.45400000000000001</v>
      </c>
      <c r="Q135">
        <v>4.2229999999999999</v>
      </c>
      <c r="R135">
        <v>0.60899999999999999</v>
      </c>
      <c r="S135">
        <v>4.181</v>
      </c>
      <c r="T135">
        <v>0.81100000000000005</v>
      </c>
      <c r="U135">
        <v>0.222</v>
      </c>
      <c r="V135">
        <v>0.21</v>
      </c>
      <c r="W135">
        <v>7.008</v>
      </c>
      <c r="X135">
        <v>5.4939999999999998</v>
      </c>
      <c r="Y135">
        <v>0.21099999999999999</v>
      </c>
      <c r="Z135">
        <v>0.56399999999999995</v>
      </c>
      <c r="AA135">
        <v>7.0000000000000001E-3</v>
      </c>
      <c r="AB135">
        <v>1.254</v>
      </c>
      <c r="AC135">
        <v>1.0999999999999999E-2</v>
      </c>
      <c r="AD135">
        <v>2.3620000000000001</v>
      </c>
    </row>
    <row r="136" spans="1:30">
      <c r="A136">
        <v>1630171</v>
      </c>
      <c r="B136" t="s">
        <v>627</v>
      </c>
      <c r="C136" t="s">
        <v>476</v>
      </c>
      <c r="D136" t="s">
        <v>626</v>
      </c>
      <c r="E136">
        <v>0.11</v>
      </c>
      <c r="F136">
        <v>0.27</v>
      </c>
      <c r="G136">
        <v>-0.5</v>
      </c>
      <c r="H136">
        <v>0.61</v>
      </c>
      <c r="I136">
        <v>0.24</v>
      </c>
      <c r="J136">
        <v>-0.36</v>
      </c>
      <c r="K136">
        <v>0.6</v>
      </c>
      <c r="L136">
        <v>11.798999999999999</v>
      </c>
      <c r="M136">
        <v>0.55800000000000005</v>
      </c>
      <c r="N136">
        <v>6.4459999999999997</v>
      </c>
      <c r="O136">
        <v>0.33800000000000002</v>
      </c>
      <c r="P136">
        <v>0.53300000000000003</v>
      </c>
      <c r="Q136">
        <v>3.8570000000000002</v>
      </c>
      <c r="R136">
        <v>0.67900000000000005</v>
      </c>
      <c r="S136">
        <v>3.6909999999999998</v>
      </c>
      <c r="T136">
        <v>0.74</v>
      </c>
      <c r="U136">
        <v>0.33300000000000002</v>
      </c>
      <c r="V136">
        <v>0.14099999999999999</v>
      </c>
      <c r="W136">
        <v>5.7480000000000002</v>
      </c>
      <c r="X136">
        <v>2.617</v>
      </c>
      <c r="Y136">
        <v>8.2000000000000003E-2</v>
      </c>
      <c r="Z136">
        <v>0.84699999999999998</v>
      </c>
      <c r="AA136">
        <v>8.9999999999999993E-3</v>
      </c>
      <c r="AB136">
        <v>1.575</v>
      </c>
      <c r="AC136">
        <v>1.6E-2</v>
      </c>
      <c r="AD136">
        <v>1.7030000000000001</v>
      </c>
    </row>
    <row r="137" spans="1:30">
      <c r="A137">
        <v>1627827</v>
      </c>
      <c r="B137" t="s">
        <v>627</v>
      </c>
      <c r="C137" t="s">
        <v>367</v>
      </c>
      <c r="D137" t="s">
        <v>626</v>
      </c>
      <c r="E137">
        <v>0.11</v>
      </c>
      <c r="F137">
        <v>-1.0900000000000001</v>
      </c>
      <c r="G137">
        <v>-0.52</v>
      </c>
      <c r="H137">
        <v>0.63</v>
      </c>
      <c r="I137">
        <v>-1.6</v>
      </c>
      <c r="J137">
        <v>-1.56</v>
      </c>
      <c r="K137">
        <v>-0.04</v>
      </c>
      <c r="L137">
        <v>13.398999999999999</v>
      </c>
      <c r="M137">
        <v>0.495</v>
      </c>
      <c r="N137">
        <v>9.1080000000000005</v>
      </c>
      <c r="O137">
        <v>0.35699999999999998</v>
      </c>
      <c r="P137">
        <v>0.67400000000000004</v>
      </c>
      <c r="Q137">
        <v>2.512</v>
      </c>
      <c r="R137">
        <v>0.67500000000000004</v>
      </c>
      <c r="S137">
        <v>1.855</v>
      </c>
      <c r="T137">
        <v>0.72599999999999998</v>
      </c>
      <c r="U137">
        <v>0.14399999999999999</v>
      </c>
      <c r="V137">
        <v>0.14699999999999999</v>
      </c>
      <c r="W137">
        <v>8.4039999999999999</v>
      </c>
      <c r="X137">
        <v>2.6320000000000001</v>
      </c>
      <c r="Y137">
        <v>7.9000000000000001E-2</v>
      </c>
      <c r="Z137">
        <v>0.877</v>
      </c>
      <c r="AA137">
        <v>0.01</v>
      </c>
      <c r="AB137">
        <v>1.3620000000000001</v>
      </c>
      <c r="AC137">
        <v>1.4E-2</v>
      </c>
      <c r="AD137">
        <v>1.5880000000000001</v>
      </c>
    </row>
    <row r="138" spans="1:30">
      <c r="A138">
        <v>1630559</v>
      </c>
      <c r="B138" t="s">
        <v>627</v>
      </c>
      <c r="C138" t="s">
        <v>308</v>
      </c>
      <c r="D138" t="s">
        <v>629</v>
      </c>
      <c r="E138">
        <v>0.1</v>
      </c>
      <c r="F138">
        <v>0.57999999999999996</v>
      </c>
      <c r="G138">
        <v>1.2</v>
      </c>
      <c r="H138">
        <v>-1.1000000000000001</v>
      </c>
      <c r="I138">
        <v>-0.34</v>
      </c>
      <c r="J138">
        <v>1.47</v>
      </c>
      <c r="K138">
        <v>-1.81</v>
      </c>
      <c r="L138">
        <v>15.621</v>
      </c>
      <c r="M138">
        <v>0.54500000000000004</v>
      </c>
      <c r="N138">
        <v>7.7409999999999997</v>
      </c>
      <c r="O138">
        <v>0.35099999999999998</v>
      </c>
      <c r="P138">
        <v>0.46700000000000003</v>
      </c>
      <c r="Q138">
        <v>2.3940000000000001</v>
      </c>
      <c r="R138">
        <v>0.72499999999999998</v>
      </c>
      <c r="S138">
        <v>6.4059999999999997</v>
      </c>
      <c r="T138">
        <v>0.82599999999999996</v>
      </c>
      <c r="U138">
        <v>0.443</v>
      </c>
      <c r="V138">
        <v>0.17399999999999999</v>
      </c>
      <c r="W138">
        <v>5.6070000000000002</v>
      </c>
      <c r="X138">
        <v>5.806</v>
      </c>
      <c r="Y138">
        <v>0.17</v>
      </c>
      <c r="Z138">
        <v>0.38100000000000001</v>
      </c>
      <c r="AA138">
        <v>4.0000000000000001E-3</v>
      </c>
      <c r="AB138">
        <v>0.93100000000000005</v>
      </c>
      <c r="AC138">
        <v>8.9999999999999993E-3</v>
      </c>
      <c r="AD138">
        <v>2.452</v>
      </c>
    </row>
    <row r="139" spans="1:30">
      <c r="A139">
        <v>1630167</v>
      </c>
      <c r="B139" t="s">
        <v>627</v>
      </c>
      <c r="C139" t="s">
        <v>44</v>
      </c>
      <c r="D139" t="s">
        <v>626</v>
      </c>
      <c r="E139">
        <v>0.1</v>
      </c>
      <c r="F139">
        <v>-0.19</v>
      </c>
      <c r="G139">
        <v>0.43</v>
      </c>
      <c r="H139">
        <v>-0.33</v>
      </c>
      <c r="I139">
        <v>-0.54</v>
      </c>
      <c r="J139">
        <v>0.65</v>
      </c>
      <c r="K139">
        <v>-1.19</v>
      </c>
      <c r="L139">
        <v>19.05</v>
      </c>
      <c r="M139">
        <v>0.58899999999999997</v>
      </c>
      <c r="N139">
        <v>12.493</v>
      </c>
      <c r="O139">
        <v>0.34</v>
      </c>
      <c r="P139">
        <v>0.623</v>
      </c>
      <c r="Q139">
        <v>5.13</v>
      </c>
      <c r="R139">
        <v>0.73199999999999998</v>
      </c>
      <c r="S139">
        <v>3.05</v>
      </c>
      <c r="T139">
        <v>0.76400000000000001</v>
      </c>
      <c r="U139">
        <v>0.17599999999999999</v>
      </c>
      <c r="V139">
        <v>0.19800000000000001</v>
      </c>
      <c r="W139">
        <v>8.9649999999999999</v>
      </c>
      <c r="X139">
        <v>3.048</v>
      </c>
      <c r="Y139">
        <v>9.1999999999999998E-2</v>
      </c>
      <c r="Z139">
        <v>0.77700000000000002</v>
      </c>
      <c r="AA139">
        <v>8.0000000000000002E-3</v>
      </c>
      <c r="AB139">
        <v>1.234</v>
      </c>
      <c r="AC139">
        <v>1.2E-2</v>
      </c>
      <c r="AD139">
        <v>1.81</v>
      </c>
    </row>
    <row r="140" spans="1:30">
      <c r="A140">
        <v>1628381</v>
      </c>
      <c r="B140" t="s">
        <v>627</v>
      </c>
      <c r="C140" t="s">
        <v>410</v>
      </c>
      <c r="D140" t="s">
        <v>626</v>
      </c>
      <c r="E140">
        <v>0.08</v>
      </c>
      <c r="F140">
        <v>-0.1</v>
      </c>
      <c r="G140">
        <v>-0.2</v>
      </c>
      <c r="H140">
        <v>0.28999999999999998</v>
      </c>
      <c r="I140">
        <v>-0.18</v>
      </c>
      <c r="J140">
        <v>-0.59</v>
      </c>
      <c r="K140">
        <v>0.41</v>
      </c>
      <c r="L140">
        <v>16.312000000000001</v>
      </c>
      <c r="M140">
        <v>0.59199999999999997</v>
      </c>
      <c r="N140">
        <v>7.8739999999999997</v>
      </c>
      <c r="O140">
        <v>0.35099999999999998</v>
      </c>
      <c r="P140">
        <v>0.45400000000000001</v>
      </c>
      <c r="Q140">
        <v>3.99</v>
      </c>
      <c r="R140">
        <v>0.75900000000000001</v>
      </c>
      <c r="S140">
        <v>4.1820000000000004</v>
      </c>
      <c r="T140">
        <v>0.77300000000000002</v>
      </c>
      <c r="U140">
        <v>0.26</v>
      </c>
      <c r="V140">
        <v>0.17299999999999999</v>
      </c>
      <c r="W140">
        <v>9.7639999999999993</v>
      </c>
      <c r="X140">
        <v>2.0169999999999999</v>
      </c>
      <c r="Y140">
        <v>5.8999999999999997E-2</v>
      </c>
      <c r="Z140">
        <v>1.431</v>
      </c>
      <c r="AA140">
        <v>1.6E-2</v>
      </c>
      <c r="AB140">
        <v>0.88900000000000001</v>
      </c>
      <c r="AC140">
        <v>8.9999999999999993E-3</v>
      </c>
      <c r="AD140">
        <v>1.792</v>
      </c>
    </row>
    <row r="141" spans="1:30">
      <c r="A141">
        <v>1629680</v>
      </c>
      <c r="B141" t="s">
        <v>627</v>
      </c>
      <c r="C141" t="s">
        <v>16</v>
      </c>
      <c r="D141" t="s">
        <v>626</v>
      </c>
      <c r="E141">
        <v>0.08</v>
      </c>
      <c r="F141">
        <v>0.28999999999999998</v>
      </c>
      <c r="G141">
        <v>-1.23</v>
      </c>
      <c r="H141">
        <v>1.31</v>
      </c>
      <c r="I141">
        <v>-0.03</v>
      </c>
      <c r="J141">
        <v>-1.17</v>
      </c>
      <c r="K141">
        <v>1.1399999999999999</v>
      </c>
      <c r="L141">
        <v>10.756</v>
      </c>
      <c r="M141">
        <v>0.51600000000000001</v>
      </c>
      <c r="N141">
        <v>6.9690000000000003</v>
      </c>
      <c r="O141">
        <v>0.33400000000000002</v>
      </c>
      <c r="P141">
        <v>0.59899999999999998</v>
      </c>
      <c r="Q141">
        <v>2.8559999999999999</v>
      </c>
      <c r="R141">
        <v>0.69799999999999995</v>
      </c>
      <c r="S141">
        <v>1.89</v>
      </c>
      <c r="T141">
        <v>0.67300000000000004</v>
      </c>
      <c r="U141">
        <v>0.16500000000000001</v>
      </c>
      <c r="V141">
        <v>0.123</v>
      </c>
      <c r="W141">
        <v>5.8810000000000002</v>
      </c>
      <c r="X141">
        <v>2.31</v>
      </c>
      <c r="Y141">
        <v>6.9000000000000006E-2</v>
      </c>
      <c r="Z141">
        <v>1.325</v>
      </c>
      <c r="AA141">
        <v>1.4999999999999999E-2</v>
      </c>
      <c r="AB141">
        <v>3.1480000000000001</v>
      </c>
      <c r="AC141">
        <v>3.2000000000000001E-2</v>
      </c>
      <c r="AD141">
        <v>1.4279999999999999</v>
      </c>
    </row>
    <row r="142" spans="1:30">
      <c r="A142">
        <v>1627749</v>
      </c>
      <c r="B142" t="s">
        <v>627</v>
      </c>
      <c r="C142" t="s">
        <v>289</v>
      </c>
      <c r="D142" t="s">
        <v>626</v>
      </c>
      <c r="E142">
        <v>0.08</v>
      </c>
      <c r="F142">
        <v>-1.73</v>
      </c>
      <c r="G142">
        <v>1</v>
      </c>
      <c r="H142">
        <v>-0.92</v>
      </c>
      <c r="I142">
        <v>7.9999999999999793E-2</v>
      </c>
      <c r="J142">
        <v>1.2</v>
      </c>
      <c r="K142">
        <v>-1.1200000000000001</v>
      </c>
      <c r="L142">
        <v>21.834</v>
      </c>
      <c r="M142">
        <v>0.501</v>
      </c>
      <c r="N142">
        <v>7.3780000000000001</v>
      </c>
      <c r="O142">
        <v>0.34</v>
      </c>
      <c r="P142">
        <v>0.32300000000000001</v>
      </c>
      <c r="Q142">
        <v>3.7919999999999998</v>
      </c>
      <c r="R142">
        <v>0.66300000000000003</v>
      </c>
      <c r="S142">
        <v>3.4820000000000002</v>
      </c>
      <c r="T142">
        <v>0.77300000000000002</v>
      </c>
      <c r="U142">
        <v>0.182</v>
      </c>
      <c r="V142">
        <v>0.222</v>
      </c>
      <c r="W142">
        <v>7.24</v>
      </c>
      <c r="X142">
        <v>7.6120000000000001</v>
      </c>
      <c r="Y142">
        <v>0.22700000000000001</v>
      </c>
      <c r="Z142">
        <v>0.377</v>
      </c>
      <c r="AA142">
        <v>4.0000000000000001E-3</v>
      </c>
      <c r="AB142">
        <v>2.0510000000000002</v>
      </c>
      <c r="AC142">
        <v>0.02</v>
      </c>
      <c r="AD142">
        <v>2.91</v>
      </c>
    </row>
    <row r="143" spans="1:30">
      <c r="A143">
        <v>1628966</v>
      </c>
      <c r="B143" t="s">
        <v>627</v>
      </c>
      <c r="C143" t="s">
        <v>83</v>
      </c>
      <c r="D143" t="s">
        <v>626</v>
      </c>
      <c r="E143">
        <v>7.0000000000000007E-2</v>
      </c>
      <c r="F143">
        <v>0.95</v>
      </c>
      <c r="G143">
        <v>0.12</v>
      </c>
      <c r="H143">
        <v>-0.05</v>
      </c>
      <c r="I143">
        <v>0.26</v>
      </c>
      <c r="J143">
        <v>0.42</v>
      </c>
      <c r="K143">
        <v>-0.16</v>
      </c>
      <c r="L143">
        <v>16.428000000000001</v>
      </c>
      <c r="M143">
        <v>0.53500000000000003</v>
      </c>
      <c r="N143">
        <v>6.5910000000000002</v>
      </c>
      <c r="O143">
        <v>0.34599999999999997</v>
      </c>
      <c r="P143">
        <v>0.39600000000000002</v>
      </c>
      <c r="Q143">
        <v>4.9969999999999999</v>
      </c>
      <c r="R143">
        <v>0.68799999999999994</v>
      </c>
      <c r="S143">
        <v>4.835</v>
      </c>
      <c r="T143">
        <v>0.752</v>
      </c>
      <c r="U143">
        <v>0.29199999999999998</v>
      </c>
      <c r="V143">
        <v>0.187</v>
      </c>
      <c r="W143">
        <v>8.73</v>
      </c>
      <c r="X143">
        <v>3.6320000000000001</v>
      </c>
      <c r="Y143">
        <v>0.11</v>
      </c>
      <c r="Z143">
        <v>0.68100000000000005</v>
      </c>
      <c r="AA143">
        <v>8.0000000000000002E-3</v>
      </c>
      <c r="AB143">
        <v>1.3580000000000001</v>
      </c>
      <c r="AC143">
        <v>1.4E-2</v>
      </c>
      <c r="AD143">
        <v>2.2530000000000001</v>
      </c>
    </row>
    <row r="144" spans="1:30">
      <c r="A144">
        <v>1626145</v>
      </c>
      <c r="B144" t="s">
        <v>627</v>
      </c>
      <c r="C144" t="s">
        <v>163</v>
      </c>
      <c r="D144" t="s">
        <v>626</v>
      </c>
      <c r="E144">
        <v>7.0000000000000007E-2</v>
      </c>
      <c r="F144">
        <v>-0.85</v>
      </c>
      <c r="G144">
        <v>-0.09</v>
      </c>
      <c r="H144">
        <v>0.16</v>
      </c>
      <c r="I144">
        <v>1.0900000000000001</v>
      </c>
      <c r="J144">
        <v>0.64</v>
      </c>
      <c r="K144">
        <v>0.45</v>
      </c>
      <c r="L144">
        <v>15.372</v>
      </c>
      <c r="M144">
        <v>0.49</v>
      </c>
      <c r="N144">
        <v>8.1419999999999995</v>
      </c>
      <c r="O144">
        <v>0.35699999999999998</v>
      </c>
      <c r="P144">
        <v>0.499</v>
      </c>
      <c r="Q144">
        <v>1.65</v>
      </c>
      <c r="R144">
        <v>0.61699999999999999</v>
      </c>
      <c r="S144">
        <v>2.5489999999999999</v>
      </c>
      <c r="T144">
        <v>0.77800000000000002</v>
      </c>
      <c r="U144">
        <v>0.156</v>
      </c>
      <c r="V144">
        <v>0.17199999999999999</v>
      </c>
      <c r="W144">
        <v>5.5629999999999997</v>
      </c>
      <c r="X144">
        <v>9.7880000000000003</v>
      </c>
      <c r="Y144">
        <v>0.27300000000000002</v>
      </c>
      <c r="Z144">
        <v>0.27100000000000002</v>
      </c>
      <c r="AA144">
        <v>3.0000000000000001E-3</v>
      </c>
      <c r="AB144">
        <v>2.181</v>
      </c>
      <c r="AC144">
        <v>2.1999999999999999E-2</v>
      </c>
      <c r="AD144">
        <v>2.23</v>
      </c>
    </row>
    <row r="145" spans="1:30">
      <c r="A145">
        <v>1628971</v>
      </c>
      <c r="B145" t="s">
        <v>625</v>
      </c>
      <c r="C145" t="s">
        <v>365</v>
      </c>
      <c r="D145" t="s">
        <v>626</v>
      </c>
      <c r="E145">
        <v>0.02</v>
      </c>
      <c r="F145">
        <v>-0.36</v>
      </c>
      <c r="G145">
        <v>-0.51</v>
      </c>
      <c r="H145">
        <v>0.53</v>
      </c>
      <c r="I145">
        <v>0.53</v>
      </c>
      <c r="J145">
        <v>-0.28000000000000003</v>
      </c>
      <c r="K145">
        <v>0.81</v>
      </c>
      <c r="L145">
        <v>16.045000000000002</v>
      </c>
      <c r="M145">
        <v>0.54900000000000004</v>
      </c>
      <c r="N145">
        <v>5.1109999999999998</v>
      </c>
      <c r="O145">
        <v>0.33400000000000002</v>
      </c>
      <c r="P145">
        <v>0.30499999999999999</v>
      </c>
      <c r="Q145">
        <v>5.2519999999999998</v>
      </c>
      <c r="R145">
        <v>0.70499999999999996</v>
      </c>
      <c r="S145">
        <v>4.28</v>
      </c>
      <c r="T145">
        <v>0.77500000000000002</v>
      </c>
      <c r="U145">
        <v>0.28499999999999998</v>
      </c>
      <c r="V145">
        <v>0.18</v>
      </c>
      <c r="W145">
        <v>7.548</v>
      </c>
      <c r="X145">
        <v>4.1349999999999998</v>
      </c>
      <c r="Y145">
        <v>0.11899999999999999</v>
      </c>
      <c r="Z145">
        <v>1.06</v>
      </c>
      <c r="AA145">
        <v>1.2E-2</v>
      </c>
      <c r="AB145">
        <v>1.8979999999999999</v>
      </c>
      <c r="AC145">
        <v>1.9E-2</v>
      </c>
      <c r="AD145">
        <v>2.3780000000000001</v>
      </c>
    </row>
    <row r="146" spans="1:30">
      <c r="A146">
        <v>203084</v>
      </c>
      <c r="B146" t="s">
        <v>627</v>
      </c>
      <c r="C146" t="s">
        <v>480</v>
      </c>
      <c r="D146" t="s">
        <v>626</v>
      </c>
      <c r="E146">
        <v>0.01</v>
      </c>
      <c r="F146">
        <v>1.1399999999999999</v>
      </c>
      <c r="G146">
        <v>0.63</v>
      </c>
      <c r="H146">
        <v>-0.62</v>
      </c>
      <c r="I146">
        <v>-8.99999999999999E-2</v>
      </c>
      <c r="J146">
        <v>1.0900000000000001</v>
      </c>
      <c r="K146">
        <v>-1.18</v>
      </c>
      <c r="L146">
        <v>14.324999999999999</v>
      </c>
      <c r="M146">
        <v>0.52200000000000002</v>
      </c>
      <c r="N146">
        <v>6.6210000000000004</v>
      </c>
      <c r="O146">
        <v>0.36699999999999999</v>
      </c>
      <c r="P146">
        <v>0.434</v>
      </c>
      <c r="Q146">
        <v>3.8279999999999998</v>
      </c>
      <c r="R146">
        <v>0.68600000000000005</v>
      </c>
      <c r="S146">
        <v>6.7119999999999997</v>
      </c>
      <c r="T146">
        <v>0.79900000000000004</v>
      </c>
      <c r="U146">
        <v>0.49</v>
      </c>
      <c r="V146">
        <v>0.16200000000000001</v>
      </c>
      <c r="W146">
        <v>6.399</v>
      </c>
      <c r="X146">
        <v>2.0979999999999999</v>
      </c>
      <c r="Y146">
        <v>6.2E-2</v>
      </c>
      <c r="Z146">
        <v>0.36599999999999999</v>
      </c>
      <c r="AA146">
        <v>4.0000000000000001E-3</v>
      </c>
      <c r="AB146">
        <v>1.0149999999999999</v>
      </c>
      <c r="AC146">
        <v>0.01</v>
      </c>
      <c r="AD146">
        <v>1.611</v>
      </c>
    </row>
    <row r="147" spans="1:30">
      <c r="A147">
        <v>1630532</v>
      </c>
      <c r="B147" t="s">
        <v>627</v>
      </c>
      <c r="C147" t="s">
        <v>435</v>
      </c>
      <c r="D147" t="s">
        <v>629</v>
      </c>
      <c r="E147">
        <v>0</v>
      </c>
      <c r="F147">
        <v>0.69</v>
      </c>
      <c r="G147">
        <v>0.27</v>
      </c>
      <c r="H147">
        <v>-0.27</v>
      </c>
      <c r="I147">
        <v>-1</v>
      </c>
      <c r="J147">
        <v>0.06</v>
      </c>
      <c r="K147">
        <v>-1.06</v>
      </c>
      <c r="L147">
        <v>19.786999999999999</v>
      </c>
      <c r="M147">
        <v>0.51700000000000002</v>
      </c>
      <c r="N147">
        <v>6.7880000000000003</v>
      </c>
      <c r="O147">
        <v>0.34799999999999998</v>
      </c>
      <c r="P147">
        <v>0.33500000000000002</v>
      </c>
      <c r="Q147">
        <v>5.4880000000000004</v>
      </c>
      <c r="R147">
        <v>0.68200000000000005</v>
      </c>
      <c r="S147">
        <v>6.2990000000000004</v>
      </c>
      <c r="T147">
        <v>0.81</v>
      </c>
      <c r="U147">
        <v>0.30299999999999999</v>
      </c>
      <c r="V147">
        <v>0.223</v>
      </c>
      <c r="W147">
        <v>6.8860000000000001</v>
      </c>
      <c r="X147">
        <v>4.6859999999999999</v>
      </c>
      <c r="Y147">
        <v>0.152</v>
      </c>
      <c r="Z147">
        <v>0.496</v>
      </c>
      <c r="AA147">
        <v>6.0000000000000001E-3</v>
      </c>
      <c r="AB147">
        <v>1.444</v>
      </c>
      <c r="AC147">
        <v>1.4999999999999999E-2</v>
      </c>
      <c r="AD147">
        <v>2.9169999999999998</v>
      </c>
    </row>
    <row r="148" spans="1:30">
      <c r="A148">
        <v>1630688</v>
      </c>
      <c r="B148" t="s">
        <v>627</v>
      </c>
      <c r="C148" t="s">
        <v>466</v>
      </c>
      <c r="D148" t="s">
        <v>629</v>
      </c>
      <c r="E148">
        <v>0</v>
      </c>
      <c r="F148">
        <v>0.56000000000000005</v>
      </c>
      <c r="G148">
        <v>-1.01</v>
      </c>
      <c r="H148">
        <v>1.01</v>
      </c>
      <c r="I148">
        <v>-0.23</v>
      </c>
      <c r="J148">
        <v>-1.1499999999999999</v>
      </c>
      <c r="K148">
        <v>0.92</v>
      </c>
      <c r="L148">
        <v>11.734999999999999</v>
      </c>
      <c r="M148">
        <v>0.45800000000000002</v>
      </c>
      <c r="N148">
        <v>9.2059999999999995</v>
      </c>
      <c r="O148">
        <v>0.34200000000000003</v>
      </c>
      <c r="P148">
        <v>0.78600000000000003</v>
      </c>
      <c r="Q148">
        <v>1.423</v>
      </c>
      <c r="R148">
        <v>0.61199999999999999</v>
      </c>
      <c r="S148">
        <v>2.02</v>
      </c>
      <c r="T148">
        <v>0.754</v>
      </c>
      <c r="U148">
        <v>0.19400000000000001</v>
      </c>
      <c r="V148">
        <v>0.128</v>
      </c>
      <c r="W148">
        <v>7.8019999999999996</v>
      </c>
      <c r="X148">
        <v>2.4569999999999999</v>
      </c>
      <c r="Y148">
        <v>7.3999999999999996E-2</v>
      </c>
      <c r="Z148">
        <v>1.0860000000000001</v>
      </c>
      <c r="AA148">
        <v>1.2999999999999999E-2</v>
      </c>
      <c r="AB148">
        <v>1.8220000000000001</v>
      </c>
      <c r="AC148">
        <v>1.9E-2</v>
      </c>
      <c r="AD148">
        <v>1.4530000000000001</v>
      </c>
    </row>
    <row r="149" spans="1:30">
      <c r="A149">
        <v>1629130</v>
      </c>
      <c r="B149" t="s">
        <v>628</v>
      </c>
      <c r="C149" t="s">
        <v>447</v>
      </c>
      <c r="D149" t="s">
        <v>626</v>
      </c>
      <c r="E149">
        <v>0</v>
      </c>
      <c r="F149">
        <v>0.09</v>
      </c>
      <c r="G149">
        <v>0.67</v>
      </c>
      <c r="H149">
        <v>-0.68</v>
      </c>
      <c r="I149">
        <v>0.31</v>
      </c>
      <c r="J149">
        <v>0.97</v>
      </c>
      <c r="K149">
        <v>-0.66</v>
      </c>
      <c r="L149">
        <v>18.731000000000002</v>
      </c>
      <c r="M149">
        <v>0.56799999999999995</v>
      </c>
      <c r="N149">
        <v>14.874000000000001</v>
      </c>
      <c r="O149">
        <v>0.378</v>
      </c>
      <c r="P149">
        <v>0.73899999999999999</v>
      </c>
      <c r="Q149">
        <v>1.9339999999999999</v>
      </c>
      <c r="R149">
        <v>0.72899999999999998</v>
      </c>
      <c r="S149">
        <v>2.4580000000000002</v>
      </c>
      <c r="T149">
        <v>0.83899999999999997</v>
      </c>
      <c r="U149">
        <v>0.16900000000000001</v>
      </c>
      <c r="V149">
        <v>0.186</v>
      </c>
      <c r="W149">
        <v>4.766</v>
      </c>
      <c r="X149">
        <v>3.653</v>
      </c>
      <c r="Y149">
        <v>0.106</v>
      </c>
      <c r="Z149">
        <v>0.221</v>
      </c>
      <c r="AA149">
        <v>2E-3</v>
      </c>
      <c r="AB149">
        <v>1.0489999999999999</v>
      </c>
      <c r="AC149">
        <v>0.01</v>
      </c>
      <c r="AD149">
        <v>1.889</v>
      </c>
    </row>
    <row r="150" spans="1:30">
      <c r="A150">
        <v>1630567</v>
      </c>
      <c r="B150" t="s">
        <v>627</v>
      </c>
      <c r="C150" t="s">
        <v>229</v>
      </c>
      <c r="D150" t="s">
        <v>629</v>
      </c>
      <c r="E150">
        <v>-0.01</v>
      </c>
      <c r="F150">
        <v>-0.01</v>
      </c>
      <c r="G150">
        <v>-0.19</v>
      </c>
      <c r="H150">
        <v>0.18</v>
      </c>
      <c r="I150">
        <v>-0.53</v>
      </c>
      <c r="J150">
        <v>-0.33</v>
      </c>
      <c r="K150">
        <v>-0.2</v>
      </c>
      <c r="L150">
        <v>17.405000000000001</v>
      </c>
      <c r="M150">
        <v>0.505</v>
      </c>
      <c r="N150">
        <v>3.8109999999999999</v>
      </c>
      <c r="O150">
        <v>0.307</v>
      </c>
      <c r="P150">
        <v>0.217</v>
      </c>
      <c r="Q150">
        <v>4.9279999999999999</v>
      </c>
      <c r="R150">
        <v>0.68400000000000005</v>
      </c>
      <c r="S150">
        <v>4.8540000000000001</v>
      </c>
      <c r="T150">
        <v>0.74399999999999999</v>
      </c>
      <c r="U150">
        <v>0.28100000000000003</v>
      </c>
      <c r="V150">
        <v>0.19800000000000001</v>
      </c>
      <c r="W150">
        <v>9.1820000000000004</v>
      </c>
      <c r="X150">
        <v>5.8780000000000001</v>
      </c>
      <c r="Y150">
        <v>0.16700000000000001</v>
      </c>
      <c r="Z150">
        <v>1.0269999999999999</v>
      </c>
      <c r="AA150">
        <v>1.0999999999999999E-2</v>
      </c>
      <c r="AB150">
        <v>1.5940000000000001</v>
      </c>
      <c r="AC150">
        <v>1.6E-2</v>
      </c>
      <c r="AD150">
        <v>2.7349999999999999</v>
      </c>
    </row>
    <row r="151" spans="1:30">
      <c r="A151">
        <v>1629637</v>
      </c>
      <c r="B151" t="s">
        <v>627</v>
      </c>
      <c r="C151" t="s">
        <v>370</v>
      </c>
      <c r="D151" t="s">
        <v>626</v>
      </c>
      <c r="E151">
        <v>-0.01</v>
      </c>
      <c r="F151">
        <v>0.34</v>
      </c>
      <c r="G151">
        <v>-0.53</v>
      </c>
      <c r="H151">
        <v>0.51</v>
      </c>
      <c r="I151">
        <v>1.37</v>
      </c>
      <c r="J151">
        <v>0.47</v>
      </c>
      <c r="K151">
        <v>0.9</v>
      </c>
      <c r="L151">
        <v>12.648999999999999</v>
      </c>
      <c r="M151">
        <v>0.61499999999999999</v>
      </c>
      <c r="N151">
        <v>2.5430000000000001</v>
      </c>
      <c r="O151">
        <v>0.28499999999999998</v>
      </c>
      <c r="P151">
        <v>0.128</v>
      </c>
      <c r="Q151">
        <v>5.7460000000000004</v>
      </c>
      <c r="R151">
        <v>0.76200000000000001</v>
      </c>
      <c r="S151">
        <v>5.6970000000000001</v>
      </c>
      <c r="T151">
        <v>0.7</v>
      </c>
      <c r="U151">
        <v>0.48399999999999999</v>
      </c>
      <c r="V151">
        <v>0.161</v>
      </c>
      <c r="W151">
        <v>11.955</v>
      </c>
      <c r="X151">
        <v>2.8130000000000002</v>
      </c>
      <c r="Y151">
        <v>8.5999999999999993E-2</v>
      </c>
      <c r="Z151">
        <v>1.712</v>
      </c>
      <c r="AA151">
        <v>1.9E-2</v>
      </c>
      <c r="AB151">
        <v>1.4490000000000001</v>
      </c>
      <c r="AC151">
        <v>1.2999999999999999E-2</v>
      </c>
      <c r="AD151">
        <v>2.3330000000000002</v>
      </c>
    </row>
    <row r="152" spans="1:30">
      <c r="A152">
        <v>1628998</v>
      </c>
      <c r="B152" t="s">
        <v>627</v>
      </c>
      <c r="C152" t="s">
        <v>260</v>
      </c>
      <c r="D152" t="s">
        <v>626</v>
      </c>
      <c r="E152">
        <v>-0.01</v>
      </c>
      <c r="F152">
        <v>-0.59</v>
      </c>
      <c r="G152">
        <v>-0.65</v>
      </c>
      <c r="H152">
        <v>0.63</v>
      </c>
      <c r="I152">
        <v>0.39</v>
      </c>
      <c r="J152">
        <v>-0.66</v>
      </c>
      <c r="K152">
        <v>1.05</v>
      </c>
      <c r="L152">
        <v>12.5</v>
      </c>
      <c r="M152">
        <v>0.51500000000000001</v>
      </c>
      <c r="N152">
        <v>5.38</v>
      </c>
      <c r="O152">
        <v>0.317</v>
      </c>
      <c r="P152">
        <v>0.40100000000000002</v>
      </c>
      <c r="Q152">
        <v>3.9980000000000002</v>
      </c>
      <c r="R152">
        <v>0.66300000000000003</v>
      </c>
      <c r="S152">
        <v>3.028</v>
      </c>
      <c r="T152">
        <v>0.66</v>
      </c>
      <c r="U152">
        <v>0.26100000000000001</v>
      </c>
      <c r="V152">
        <v>0.13800000000000001</v>
      </c>
      <c r="W152">
        <v>7.8220000000000001</v>
      </c>
      <c r="X152">
        <v>3.5529999999999999</v>
      </c>
      <c r="Y152">
        <v>0.106</v>
      </c>
      <c r="Z152">
        <v>0.69799999999999995</v>
      </c>
      <c r="AA152">
        <v>7.0000000000000001E-3</v>
      </c>
      <c r="AB152">
        <v>2.0430000000000001</v>
      </c>
      <c r="AC152">
        <v>0.02</v>
      </c>
      <c r="AD152">
        <v>1.6890000000000001</v>
      </c>
    </row>
    <row r="153" spans="1:30">
      <c r="A153">
        <v>1629656</v>
      </c>
      <c r="B153" t="s">
        <v>627</v>
      </c>
      <c r="C153" t="s">
        <v>196</v>
      </c>
      <c r="D153" t="s">
        <v>629</v>
      </c>
      <c r="E153">
        <v>-0.05</v>
      </c>
      <c r="F153">
        <v>1.02</v>
      </c>
      <c r="G153">
        <v>-0.12</v>
      </c>
      <c r="H153">
        <v>0.08</v>
      </c>
      <c r="I153">
        <v>-0.15</v>
      </c>
      <c r="J153">
        <v>-0.31</v>
      </c>
      <c r="K153">
        <v>0.16</v>
      </c>
      <c r="L153">
        <v>13.295999999999999</v>
      </c>
      <c r="M153">
        <v>0.56799999999999995</v>
      </c>
      <c r="N153">
        <v>10.090999999999999</v>
      </c>
      <c r="O153">
        <v>0.36399999999999999</v>
      </c>
      <c r="P153">
        <v>0.72199999999999998</v>
      </c>
      <c r="Q153">
        <v>2.8319999999999999</v>
      </c>
      <c r="R153">
        <v>0.69599999999999995</v>
      </c>
      <c r="S153">
        <v>2.5049999999999999</v>
      </c>
      <c r="T153">
        <v>0.77100000000000002</v>
      </c>
      <c r="U153">
        <v>0.17499999999999999</v>
      </c>
      <c r="V153">
        <v>0.13800000000000001</v>
      </c>
      <c r="W153">
        <v>5.4269999999999996</v>
      </c>
      <c r="X153">
        <v>3.3050000000000002</v>
      </c>
      <c r="Y153">
        <v>0.10299999999999999</v>
      </c>
      <c r="Z153">
        <v>0.60099999999999998</v>
      </c>
      <c r="AA153">
        <v>7.0000000000000001E-3</v>
      </c>
      <c r="AB153">
        <v>1.296</v>
      </c>
      <c r="AC153">
        <v>1.2999999999999999E-2</v>
      </c>
      <c r="AD153">
        <v>1.617</v>
      </c>
    </row>
    <row r="154" spans="1:30">
      <c r="A154">
        <v>203924</v>
      </c>
      <c r="B154" t="s">
        <v>627</v>
      </c>
      <c r="C154" t="s">
        <v>419</v>
      </c>
      <c r="D154" t="s">
        <v>626</v>
      </c>
      <c r="E154">
        <v>-0.05</v>
      </c>
      <c r="F154">
        <v>0.47</v>
      </c>
      <c r="G154">
        <v>0.1</v>
      </c>
      <c r="H154">
        <v>-0.15</v>
      </c>
      <c r="I154">
        <v>0.49</v>
      </c>
      <c r="J154">
        <v>0.37</v>
      </c>
      <c r="K154">
        <v>0.12</v>
      </c>
      <c r="L154">
        <v>19.260999999999999</v>
      </c>
      <c r="M154">
        <v>0.50800000000000001</v>
      </c>
      <c r="N154">
        <v>8.3450000000000006</v>
      </c>
      <c r="O154">
        <v>0.36299999999999999</v>
      </c>
      <c r="P154">
        <v>0.441</v>
      </c>
      <c r="Q154">
        <v>4.6180000000000003</v>
      </c>
      <c r="R154">
        <v>0.66400000000000003</v>
      </c>
      <c r="S154">
        <v>7.024</v>
      </c>
      <c r="T154">
        <v>0.79300000000000004</v>
      </c>
      <c r="U154">
        <v>0.39100000000000001</v>
      </c>
      <c r="V154">
        <v>0.20499999999999999</v>
      </c>
      <c r="W154">
        <v>6.5970000000000004</v>
      </c>
      <c r="X154">
        <v>3.3439999999999999</v>
      </c>
      <c r="Y154">
        <v>9.1999999999999998E-2</v>
      </c>
      <c r="Z154">
        <v>1.2050000000000001</v>
      </c>
      <c r="AA154">
        <v>1.4E-2</v>
      </c>
      <c r="AB154">
        <v>1.101</v>
      </c>
      <c r="AC154">
        <v>1.0999999999999999E-2</v>
      </c>
      <c r="AD154">
        <v>2.3140000000000001</v>
      </c>
    </row>
    <row r="155" spans="1:30">
      <c r="A155">
        <v>203109</v>
      </c>
      <c r="B155" t="s">
        <v>627</v>
      </c>
      <c r="C155" t="s">
        <v>650</v>
      </c>
      <c r="D155" t="s">
        <v>626</v>
      </c>
      <c r="E155">
        <v>-0.05</v>
      </c>
      <c r="F155">
        <v>-1.43</v>
      </c>
      <c r="G155">
        <v>-1.27</v>
      </c>
      <c r="H155">
        <v>1.21</v>
      </c>
      <c r="I155">
        <v>0.04</v>
      </c>
      <c r="J155">
        <v>-1.1299999999999999</v>
      </c>
      <c r="K155">
        <v>1.17</v>
      </c>
      <c r="L155">
        <v>14.18</v>
      </c>
      <c r="M155">
        <v>0.46200000000000002</v>
      </c>
      <c r="N155">
        <v>7.9820000000000002</v>
      </c>
      <c r="O155">
        <v>0.34499999999999997</v>
      </c>
      <c r="P155">
        <v>0.57799999999999996</v>
      </c>
      <c r="Q155">
        <v>1.175</v>
      </c>
      <c r="R155">
        <v>0.66300000000000003</v>
      </c>
      <c r="S155">
        <v>2.6440000000000001</v>
      </c>
      <c r="T155">
        <v>0.746</v>
      </c>
      <c r="U155">
        <v>0.17799999999999999</v>
      </c>
      <c r="V155">
        <v>0.151</v>
      </c>
      <c r="W155">
        <v>8.8770000000000007</v>
      </c>
      <c r="X155">
        <v>3.2549999999999999</v>
      </c>
      <c r="Y155">
        <v>0.10199999999999999</v>
      </c>
      <c r="Z155">
        <v>0.82399999999999995</v>
      </c>
      <c r="AA155">
        <v>0.01</v>
      </c>
      <c r="AB155">
        <v>1.8280000000000001</v>
      </c>
      <c r="AC155">
        <v>1.9E-2</v>
      </c>
      <c r="AD155">
        <v>1.6970000000000001</v>
      </c>
    </row>
    <row r="156" spans="1:30">
      <c r="A156">
        <v>1630183</v>
      </c>
      <c r="B156" t="s">
        <v>627</v>
      </c>
      <c r="C156" t="s">
        <v>424</v>
      </c>
      <c r="D156" t="s">
        <v>626</v>
      </c>
      <c r="E156">
        <v>-0.05</v>
      </c>
      <c r="F156">
        <v>0.68</v>
      </c>
      <c r="G156">
        <v>-0.68</v>
      </c>
      <c r="H156">
        <v>0.62</v>
      </c>
      <c r="I156">
        <v>-1.34</v>
      </c>
      <c r="J156">
        <v>-1.02</v>
      </c>
      <c r="K156">
        <v>-0.32</v>
      </c>
      <c r="L156">
        <v>15.262</v>
      </c>
      <c r="M156">
        <v>0.53500000000000003</v>
      </c>
      <c r="N156">
        <v>6.6660000000000004</v>
      </c>
      <c r="O156">
        <v>0.34899999999999998</v>
      </c>
      <c r="P156">
        <v>0.42299999999999999</v>
      </c>
      <c r="Q156">
        <v>3.9729999999999999</v>
      </c>
      <c r="R156">
        <v>0.72499999999999998</v>
      </c>
      <c r="S156">
        <v>3.2730000000000001</v>
      </c>
      <c r="T156">
        <v>0.72</v>
      </c>
      <c r="U156">
        <v>0.22500000000000001</v>
      </c>
      <c r="V156">
        <v>0.16800000000000001</v>
      </c>
      <c r="W156">
        <v>6.5679999999999996</v>
      </c>
      <c r="X156">
        <v>2.4710000000000001</v>
      </c>
      <c r="Y156">
        <v>7.4999999999999997E-2</v>
      </c>
      <c r="Z156">
        <v>1.399</v>
      </c>
      <c r="AA156">
        <v>1.7000000000000001E-2</v>
      </c>
      <c r="AB156">
        <v>1.3480000000000001</v>
      </c>
      <c r="AC156">
        <v>1.4E-2</v>
      </c>
      <c r="AD156">
        <v>2.4049999999999998</v>
      </c>
    </row>
    <row r="157" spans="1:30">
      <c r="A157">
        <v>1629056</v>
      </c>
      <c r="B157" t="s">
        <v>627</v>
      </c>
      <c r="C157" t="s">
        <v>157</v>
      </c>
      <c r="D157" t="s">
        <v>626</v>
      </c>
      <c r="E157">
        <v>-0.06</v>
      </c>
      <c r="F157">
        <v>-0.28000000000000003</v>
      </c>
      <c r="G157">
        <v>0.03</v>
      </c>
      <c r="H157">
        <v>-0.08</v>
      </c>
      <c r="I157">
        <v>0.05</v>
      </c>
      <c r="J157">
        <v>-0.06</v>
      </c>
      <c r="K157">
        <v>0.11</v>
      </c>
      <c r="L157">
        <v>18.263000000000002</v>
      </c>
      <c r="M157">
        <v>0.51700000000000002</v>
      </c>
      <c r="N157">
        <v>14.477</v>
      </c>
      <c r="O157">
        <v>0.35899999999999999</v>
      </c>
      <c r="P157">
        <v>0.754</v>
      </c>
      <c r="Q157">
        <v>2.68</v>
      </c>
      <c r="R157">
        <v>0.65600000000000003</v>
      </c>
      <c r="S157">
        <v>2.3180000000000001</v>
      </c>
      <c r="T157">
        <v>0.79</v>
      </c>
      <c r="U157">
        <v>0.16600000000000001</v>
      </c>
      <c r="V157">
        <v>0.19400000000000001</v>
      </c>
      <c r="W157">
        <v>7.0860000000000003</v>
      </c>
      <c r="X157">
        <v>3.3959999999999999</v>
      </c>
      <c r="Y157">
        <v>0.11600000000000001</v>
      </c>
      <c r="Z157">
        <v>0.53700000000000003</v>
      </c>
      <c r="AA157">
        <v>6.0000000000000001E-3</v>
      </c>
      <c r="AB157">
        <v>2.0110000000000001</v>
      </c>
      <c r="AC157">
        <v>0.02</v>
      </c>
      <c r="AD157">
        <v>2.6379999999999999</v>
      </c>
    </row>
    <row r="158" spans="1:30">
      <c r="A158">
        <v>202722</v>
      </c>
      <c r="B158" t="s">
        <v>627</v>
      </c>
      <c r="C158" t="s">
        <v>299</v>
      </c>
      <c r="D158" t="s">
        <v>626</v>
      </c>
      <c r="E158">
        <v>-0.06</v>
      </c>
      <c r="F158">
        <v>-0.46</v>
      </c>
      <c r="G158">
        <v>-0.05</v>
      </c>
      <c r="H158">
        <v>-0.01</v>
      </c>
      <c r="I158">
        <v>-0.86</v>
      </c>
      <c r="J158">
        <v>0.14000000000000001</v>
      </c>
      <c r="K158">
        <v>-1</v>
      </c>
      <c r="L158">
        <v>15.33</v>
      </c>
      <c r="M158">
        <v>0.51400000000000001</v>
      </c>
      <c r="N158">
        <v>13.545</v>
      </c>
      <c r="O158">
        <v>0.37</v>
      </c>
      <c r="P158">
        <v>0.86699999999999999</v>
      </c>
      <c r="Q158">
        <v>1.329</v>
      </c>
      <c r="R158">
        <v>0.66800000000000004</v>
      </c>
      <c r="S158">
        <v>1.9750000000000001</v>
      </c>
      <c r="T158">
        <v>0.82899999999999996</v>
      </c>
      <c r="U158">
        <v>0.17599999999999999</v>
      </c>
      <c r="V158">
        <v>0.156</v>
      </c>
      <c r="W158">
        <v>6.3540000000000001</v>
      </c>
      <c r="X158">
        <v>2.266</v>
      </c>
      <c r="Y158">
        <v>6.6000000000000003E-2</v>
      </c>
      <c r="Z158">
        <v>0.755</v>
      </c>
      <c r="AA158">
        <v>8.9999999999999993E-3</v>
      </c>
      <c r="AB158">
        <v>1.0760000000000001</v>
      </c>
      <c r="AC158">
        <v>1.0999999999999999E-2</v>
      </c>
      <c r="AD158">
        <v>1.25</v>
      </c>
    </row>
    <row r="159" spans="1:30">
      <c r="A159">
        <v>1628420</v>
      </c>
      <c r="B159" t="s">
        <v>627</v>
      </c>
      <c r="C159" t="s">
        <v>66</v>
      </c>
      <c r="D159" t="s">
        <v>626</v>
      </c>
      <c r="E159">
        <v>-0.09</v>
      </c>
      <c r="F159">
        <v>-0.63</v>
      </c>
      <c r="G159">
        <v>0.61</v>
      </c>
      <c r="H159">
        <v>-0.7</v>
      </c>
      <c r="I159">
        <v>-0.45</v>
      </c>
      <c r="J159">
        <v>0.18</v>
      </c>
      <c r="K159">
        <v>-0.63</v>
      </c>
      <c r="L159">
        <v>16.050999999999998</v>
      </c>
      <c r="M159">
        <v>0.51200000000000001</v>
      </c>
      <c r="N159">
        <v>7.0750000000000002</v>
      </c>
      <c r="O159">
        <v>0.36899999999999999</v>
      </c>
      <c r="P159">
        <v>0.41399999999999998</v>
      </c>
      <c r="Q159">
        <v>1.649</v>
      </c>
      <c r="R159">
        <v>0.70699999999999996</v>
      </c>
      <c r="S159">
        <v>2.681</v>
      </c>
      <c r="T159">
        <v>0.81100000000000005</v>
      </c>
      <c r="U159">
        <v>0.16800000000000001</v>
      </c>
      <c r="V159">
        <v>0.16700000000000001</v>
      </c>
      <c r="W159">
        <v>5.8209999999999997</v>
      </c>
      <c r="X159">
        <v>8.4949999999999992</v>
      </c>
      <c r="Y159">
        <v>0.247</v>
      </c>
      <c r="Z159">
        <v>0.39800000000000002</v>
      </c>
      <c r="AA159">
        <v>4.0000000000000001E-3</v>
      </c>
      <c r="AB159">
        <v>1.3109999999999999</v>
      </c>
      <c r="AC159">
        <v>1.2999999999999999E-2</v>
      </c>
      <c r="AD159">
        <v>1.94</v>
      </c>
    </row>
    <row r="160" spans="1:30">
      <c r="A160">
        <v>1629632</v>
      </c>
      <c r="B160" t="s">
        <v>627</v>
      </c>
      <c r="C160" t="s">
        <v>261</v>
      </c>
      <c r="D160" t="s">
        <v>626</v>
      </c>
      <c r="E160">
        <v>-0.09</v>
      </c>
      <c r="F160">
        <v>1.5</v>
      </c>
      <c r="G160">
        <v>0.24</v>
      </c>
      <c r="H160">
        <v>-0.33</v>
      </c>
      <c r="I160">
        <v>0.34</v>
      </c>
      <c r="J160">
        <v>0.54</v>
      </c>
      <c r="K160">
        <v>-0.2</v>
      </c>
      <c r="L160">
        <v>16.873999999999999</v>
      </c>
      <c r="M160">
        <v>0.51</v>
      </c>
      <c r="N160">
        <v>9.2469999999999999</v>
      </c>
      <c r="O160">
        <v>0.36199999999999999</v>
      </c>
      <c r="P160">
        <v>0.53900000000000003</v>
      </c>
      <c r="Q160">
        <v>3.226</v>
      </c>
      <c r="R160">
        <v>0.63100000000000001</v>
      </c>
      <c r="S160">
        <v>2.5550000000000002</v>
      </c>
      <c r="T160">
        <v>0.84199999999999997</v>
      </c>
      <c r="U160">
        <v>0.16200000000000001</v>
      </c>
      <c r="V160">
        <v>0.18</v>
      </c>
      <c r="W160">
        <v>6.1219999999999999</v>
      </c>
      <c r="X160">
        <v>6.1959999999999997</v>
      </c>
      <c r="Y160">
        <v>0.18099999999999999</v>
      </c>
      <c r="Z160">
        <v>0.33</v>
      </c>
      <c r="AA160">
        <v>3.0000000000000001E-3</v>
      </c>
      <c r="AB160">
        <v>1.284</v>
      </c>
      <c r="AC160">
        <v>1.2999999999999999E-2</v>
      </c>
      <c r="AD160">
        <v>2.8119999999999998</v>
      </c>
    </row>
    <row r="161" spans="1:30">
      <c r="A161">
        <v>1630200</v>
      </c>
      <c r="B161" t="s">
        <v>627</v>
      </c>
      <c r="C161" t="s">
        <v>144</v>
      </c>
      <c r="D161" t="s">
        <v>626</v>
      </c>
      <c r="E161">
        <v>-0.11</v>
      </c>
      <c r="F161">
        <v>0.38</v>
      </c>
      <c r="G161">
        <v>0.66</v>
      </c>
      <c r="H161">
        <v>-0.77</v>
      </c>
      <c r="I161">
        <v>0.77</v>
      </c>
      <c r="J161">
        <v>1.53</v>
      </c>
      <c r="K161">
        <v>-0.76</v>
      </c>
      <c r="L161">
        <v>16.687999999999999</v>
      </c>
      <c r="M161">
        <v>0.504</v>
      </c>
      <c r="N161">
        <v>3.996</v>
      </c>
      <c r="O161">
        <v>0.32400000000000001</v>
      </c>
      <c r="P161">
        <v>0.24199999999999999</v>
      </c>
      <c r="Q161">
        <v>4.3929999999999998</v>
      </c>
      <c r="R161">
        <v>0.64300000000000002</v>
      </c>
      <c r="S161">
        <v>4.09</v>
      </c>
      <c r="T161">
        <v>0.80600000000000005</v>
      </c>
      <c r="U161">
        <v>0.25800000000000001</v>
      </c>
      <c r="V161">
        <v>0.183</v>
      </c>
      <c r="W161">
        <v>6.024</v>
      </c>
      <c r="X161">
        <v>10.414</v>
      </c>
      <c r="Y161">
        <v>0.31</v>
      </c>
      <c r="Z161">
        <v>0.28799999999999998</v>
      </c>
      <c r="AA161">
        <v>3.0000000000000001E-3</v>
      </c>
      <c r="AB161">
        <v>1.968</v>
      </c>
      <c r="AC161">
        <v>1.9E-2</v>
      </c>
      <c r="AD161">
        <v>2.7639999999999998</v>
      </c>
    </row>
    <row r="162" spans="1:30">
      <c r="A162">
        <v>202691</v>
      </c>
      <c r="B162" t="s">
        <v>627</v>
      </c>
      <c r="C162" t="s">
        <v>120</v>
      </c>
      <c r="D162" t="s">
        <v>626</v>
      </c>
      <c r="E162">
        <v>-0.11</v>
      </c>
      <c r="F162">
        <v>-0.66</v>
      </c>
      <c r="G162">
        <v>0.53</v>
      </c>
      <c r="H162">
        <v>-0.64</v>
      </c>
      <c r="I162">
        <v>-1.34</v>
      </c>
      <c r="J162">
        <v>0.53</v>
      </c>
      <c r="K162">
        <v>-1.87</v>
      </c>
      <c r="L162">
        <v>22.114999999999998</v>
      </c>
      <c r="M162">
        <v>0.46500000000000002</v>
      </c>
      <c r="N162">
        <v>13.385</v>
      </c>
      <c r="O162">
        <v>0.38800000000000001</v>
      </c>
      <c r="P162">
        <v>0.60199999999999998</v>
      </c>
      <c r="Q162">
        <v>1.5589999999999999</v>
      </c>
      <c r="R162">
        <v>0.66300000000000003</v>
      </c>
      <c r="S162">
        <v>2.7189999999999999</v>
      </c>
      <c r="T162">
        <v>0.83099999999999996</v>
      </c>
      <c r="U162">
        <v>0.13400000000000001</v>
      </c>
      <c r="V162">
        <v>0.217</v>
      </c>
      <c r="W162">
        <v>5.827</v>
      </c>
      <c r="X162">
        <v>3.024</v>
      </c>
      <c r="Y162">
        <v>9.2999999999999999E-2</v>
      </c>
      <c r="Z162">
        <v>0.57999999999999996</v>
      </c>
      <c r="AA162">
        <v>7.0000000000000001E-3</v>
      </c>
      <c r="AB162">
        <v>1.032</v>
      </c>
      <c r="AC162">
        <v>1.0999999999999999E-2</v>
      </c>
      <c r="AD162">
        <v>2.121</v>
      </c>
    </row>
    <row r="163" spans="1:30">
      <c r="A163">
        <v>1629162</v>
      </c>
      <c r="B163" t="s">
        <v>627</v>
      </c>
      <c r="C163" t="s">
        <v>401</v>
      </c>
      <c r="D163" t="s">
        <v>626</v>
      </c>
      <c r="E163">
        <v>-0.12</v>
      </c>
      <c r="F163">
        <v>-0.31</v>
      </c>
      <c r="G163">
        <v>-0.28999999999999998</v>
      </c>
      <c r="H163">
        <v>0.17</v>
      </c>
      <c r="I163">
        <v>-0.08</v>
      </c>
      <c r="J163">
        <v>-0.11</v>
      </c>
      <c r="K163">
        <v>0.03</v>
      </c>
      <c r="L163">
        <v>10.358000000000001</v>
      </c>
      <c r="M163">
        <v>0.48299999999999998</v>
      </c>
      <c r="N163">
        <v>5.91</v>
      </c>
      <c r="O163">
        <v>0.31900000000000001</v>
      </c>
      <c r="P163">
        <v>0.55000000000000004</v>
      </c>
      <c r="Q163">
        <v>1.746</v>
      </c>
      <c r="R163">
        <v>0.60899999999999999</v>
      </c>
      <c r="S163">
        <v>1.919</v>
      </c>
      <c r="T163">
        <v>0.72599999999999998</v>
      </c>
      <c r="U163">
        <v>0.17599999999999999</v>
      </c>
      <c r="V163">
        <v>0.13100000000000001</v>
      </c>
      <c r="W163">
        <v>4.8630000000000004</v>
      </c>
      <c r="X163">
        <v>8.5440000000000005</v>
      </c>
      <c r="Y163">
        <v>0.22600000000000001</v>
      </c>
      <c r="Z163">
        <v>0.39600000000000002</v>
      </c>
      <c r="AA163">
        <v>5.0000000000000001E-3</v>
      </c>
      <c r="AB163">
        <v>2.3460000000000001</v>
      </c>
      <c r="AC163">
        <v>2.5000000000000001E-2</v>
      </c>
      <c r="AD163">
        <v>2.3490000000000002</v>
      </c>
    </row>
    <row r="164" spans="1:30">
      <c r="A164">
        <v>203967</v>
      </c>
      <c r="B164" t="s">
        <v>627</v>
      </c>
      <c r="C164" t="s">
        <v>245</v>
      </c>
      <c r="D164" t="s">
        <v>626</v>
      </c>
      <c r="E164">
        <v>-0.12</v>
      </c>
      <c r="F164">
        <v>-0.03</v>
      </c>
      <c r="G164">
        <v>-0.3</v>
      </c>
      <c r="H164">
        <v>0.18</v>
      </c>
      <c r="I164">
        <v>-0.78</v>
      </c>
      <c r="J164">
        <v>-0.48</v>
      </c>
      <c r="K164">
        <v>-0.3</v>
      </c>
      <c r="L164">
        <v>15.807</v>
      </c>
      <c r="M164">
        <v>0.51800000000000002</v>
      </c>
      <c r="N164">
        <v>7.8559999999999999</v>
      </c>
      <c r="O164">
        <v>0.34399999999999997</v>
      </c>
      <c r="P164">
        <v>0.48199999999999998</v>
      </c>
      <c r="Q164">
        <v>2.99</v>
      </c>
      <c r="R164">
        <v>0.67700000000000005</v>
      </c>
      <c r="S164">
        <v>4.0979999999999999</v>
      </c>
      <c r="T164">
        <v>0.78900000000000003</v>
      </c>
      <c r="U164">
        <v>0.253</v>
      </c>
      <c r="V164">
        <v>0.17699999999999999</v>
      </c>
      <c r="W164">
        <v>12.153</v>
      </c>
      <c r="X164">
        <v>3.3180000000000001</v>
      </c>
      <c r="Y164">
        <v>0.107</v>
      </c>
      <c r="Z164">
        <v>0.63800000000000001</v>
      </c>
      <c r="AA164">
        <v>7.0000000000000001E-3</v>
      </c>
      <c r="AB164">
        <v>1.3759999999999999</v>
      </c>
      <c r="AC164">
        <v>1.2999999999999999E-2</v>
      </c>
      <c r="AD164">
        <v>2.57</v>
      </c>
    </row>
    <row r="165" spans="1:30">
      <c r="A165">
        <v>201567</v>
      </c>
      <c r="B165" t="s">
        <v>628</v>
      </c>
      <c r="C165" t="s">
        <v>126</v>
      </c>
      <c r="D165" t="s">
        <v>626</v>
      </c>
      <c r="E165">
        <v>-0.13</v>
      </c>
      <c r="F165">
        <v>0.12</v>
      </c>
      <c r="G165">
        <v>-0.42</v>
      </c>
      <c r="H165">
        <v>0.28999999999999998</v>
      </c>
      <c r="I165">
        <v>-1.3</v>
      </c>
      <c r="J165">
        <v>-0.76</v>
      </c>
      <c r="K165">
        <v>-0.54</v>
      </c>
      <c r="L165">
        <v>16.265000000000001</v>
      </c>
      <c r="M165">
        <v>0.496</v>
      </c>
      <c r="N165">
        <v>11.943</v>
      </c>
      <c r="O165">
        <v>0.35199999999999998</v>
      </c>
      <c r="P165">
        <v>0.7</v>
      </c>
      <c r="Q165">
        <v>1.5620000000000001</v>
      </c>
      <c r="R165">
        <v>0.61799999999999999</v>
      </c>
      <c r="S165">
        <v>3.3650000000000002</v>
      </c>
      <c r="T165">
        <v>0.81599999999999995</v>
      </c>
      <c r="U165">
        <v>0.21099999999999999</v>
      </c>
      <c r="V165">
        <v>0.17100000000000001</v>
      </c>
      <c r="W165">
        <v>15.09</v>
      </c>
      <c r="X165">
        <v>3.7490000000000001</v>
      </c>
      <c r="Y165">
        <v>0.111</v>
      </c>
      <c r="Z165">
        <v>0.64600000000000002</v>
      </c>
      <c r="AA165">
        <v>7.0000000000000001E-3</v>
      </c>
      <c r="AB165">
        <v>0.94699999999999995</v>
      </c>
      <c r="AC165">
        <v>8.9999999999999993E-3</v>
      </c>
      <c r="AD165">
        <v>2.2269999999999999</v>
      </c>
    </row>
    <row r="166" spans="1:30">
      <c r="A166">
        <v>1631114</v>
      </c>
      <c r="B166" t="s">
        <v>627</v>
      </c>
      <c r="C166" t="s">
        <v>383</v>
      </c>
      <c r="D166" t="s">
        <v>630</v>
      </c>
      <c r="E166">
        <v>-0.13</v>
      </c>
      <c r="F166">
        <v>2.2799999999999998</v>
      </c>
      <c r="G166">
        <v>-0.1</v>
      </c>
      <c r="H166">
        <v>-0.03</v>
      </c>
      <c r="I166">
        <v>0.68</v>
      </c>
      <c r="J166">
        <v>0.34</v>
      </c>
      <c r="K166">
        <v>0.34</v>
      </c>
      <c r="L166">
        <v>17.292999999999999</v>
      </c>
      <c r="M166">
        <v>0.55000000000000004</v>
      </c>
      <c r="N166">
        <v>6.1719999999999997</v>
      </c>
      <c r="O166">
        <v>0.33100000000000002</v>
      </c>
      <c r="P166">
        <v>0.35599999999999998</v>
      </c>
      <c r="Q166">
        <v>5.9009999999999998</v>
      </c>
      <c r="R166">
        <v>0.69599999999999995</v>
      </c>
      <c r="S166">
        <v>4.3760000000000003</v>
      </c>
      <c r="T166">
        <v>0.78400000000000003</v>
      </c>
      <c r="U166">
        <v>0.28199999999999997</v>
      </c>
      <c r="V166">
        <v>0.19500000000000001</v>
      </c>
      <c r="W166">
        <v>7.0919999999999996</v>
      </c>
      <c r="X166">
        <v>5.0570000000000004</v>
      </c>
      <c r="Y166">
        <v>0.17</v>
      </c>
      <c r="Z166">
        <v>0.64800000000000002</v>
      </c>
      <c r="AA166">
        <v>7.0000000000000001E-3</v>
      </c>
      <c r="AB166">
        <v>2.1800000000000002</v>
      </c>
      <c r="AC166">
        <v>2.1000000000000001E-2</v>
      </c>
      <c r="AD166">
        <v>3.0529999999999999</v>
      </c>
    </row>
    <row r="167" spans="1:30">
      <c r="A167">
        <v>1628415</v>
      </c>
      <c r="B167" t="s">
        <v>627</v>
      </c>
      <c r="C167" t="s">
        <v>275</v>
      </c>
      <c r="D167" t="s">
        <v>626</v>
      </c>
      <c r="E167">
        <v>-0.14000000000000001</v>
      </c>
      <c r="F167">
        <v>-0.65</v>
      </c>
      <c r="G167">
        <v>-0.35</v>
      </c>
      <c r="H167">
        <v>0.21</v>
      </c>
      <c r="I167">
        <v>-2.63</v>
      </c>
      <c r="J167">
        <v>-1.96</v>
      </c>
      <c r="K167">
        <v>-0.67</v>
      </c>
      <c r="L167">
        <v>18.664999999999999</v>
      </c>
      <c r="M167">
        <v>0.46899999999999997</v>
      </c>
      <c r="N167">
        <v>10.654999999999999</v>
      </c>
      <c r="O167">
        <v>0.33800000000000002</v>
      </c>
      <c r="P167">
        <v>0.52800000000000002</v>
      </c>
      <c r="Q167">
        <v>2.64</v>
      </c>
      <c r="R167">
        <v>0.626</v>
      </c>
      <c r="S167">
        <v>3.02</v>
      </c>
      <c r="T167">
        <v>0.76900000000000002</v>
      </c>
      <c r="U167">
        <v>0.17399999999999999</v>
      </c>
      <c r="V167">
        <v>0.19700000000000001</v>
      </c>
      <c r="W167">
        <v>5.6050000000000004</v>
      </c>
      <c r="X167">
        <v>3.5720000000000001</v>
      </c>
      <c r="Y167">
        <v>0.11</v>
      </c>
      <c r="Z167">
        <v>0.41699999999999998</v>
      </c>
      <c r="AA167">
        <v>5.0000000000000001E-3</v>
      </c>
      <c r="AB167">
        <v>1.4570000000000001</v>
      </c>
      <c r="AC167">
        <v>1.4E-2</v>
      </c>
      <c r="AD167">
        <v>2.2400000000000002</v>
      </c>
    </row>
    <row r="168" spans="1:30">
      <c r="A168">
        <v>1626179</v>
      </c>
      <c r="B168" t="s">
        <v>627</v>
      </c>
      <c r="C168" t="s">
        <v>130</v>
      </c>
      <c r="D168" t="s">
        <v>626</v>
      </c>
      <c r="E168">
        <v>-0.15</v>
      </c>
      <c r="F168">
        <v>-1.07</v>
      </c>
      <c r="G168">
        <v>0.61</v>
      </c>
      <c r="H168">
        <v>-0.76</v>
      </c>
      <c r="I168">
        <v>-0.43</v>
      </c>
      <c r="J168">
        <v>0.37</v>
      </c>
      <c r="K168">
        <v>-0.8</v>
      </c>
      <c r="L168">
        <v>23.503</v>
      </c>
      <c r="M168">
        <v>0.46</v>
      </c>
      <c r="N168">
        <v>11.372999999999999</v>
      </c>
      <c r="O168">
        <v>0.35599999999999998</v>
      </c>
      <c r="P168">
        <v>0.48099999999999998</v>
      </c>
      <c r="Q168">
        <v>4.3170000000000002</v>
      </c>
      <c r="R168">
        <v>0.61499999999999999</v>
      </c>
      <c r="S168">
        <v>4.7629999999999999</v>
      </c>
      <c r="T168">
        <v>0.77900000000000003</v>
      </c>
      <c r="U168">
        <v>0.19700000000000001</v>
      </c>
      <c r="V168">
        <v>0.23599999999999999</v>
      </c>
      <c r="W168">
        <v>5.8609999999999998</v>
      </c>
      <c r="X168">
        <v>6.7439999999999998</v>
      </c>
      <c r="Y168">
        <v>0.22800000000000001</v>
      </c>
      <c r="Z168">
        <v>0.442</v>
      </c>
      <c r="AA168">
        <v>4.0000000000000001E-3</v>
      </c>
      <c r="AB168">
        <v>1.736</v>
      </c>
      <c r="AC168">
        <v>1.7000000000000001E-2</v>
      </c>
      <c r="AD168">
        <v>2.7389999999999999</v>
      </c>
    </row>
    <row r="169" spans="1:30">
      <c r="A169">
        <v>1630322</v>
      </c>
      <c r="B169" t="s">
        <v>627</v>
      </c>
      <c r="C169" t="s">
        <v>107</v>
      </c>
      <c r="D169" t="s">
        <v>629</v>
      </c>
      <c r="E169">
        <v>-0.17</v>
      </c>
      <c r="F169">
        <v>0.23</v>
      </c>
      <c r="G169">
        <v>-0.02</v>
      </c>
      <c r="H169">
        <v>-0.15</v>
      </c>
      <c r="I169">
        <v>-0.39</v>
      </c>
      <c r="J169">
        <v>-0.06</v>
      </c>
      <c r="K169">
        <v>-0.33</v>
      </c>
      <c r="L169">
        <v>15.413</v>
      </c>
      <c r="M169">
        <v>0.50900000000000001</v>
      </c>
      <c r="N169">
        <v>14.491</v>
      </c>
      <c r="O169">
        <v>0.34300000000000003</v>
      </c>
      <c r="P169">
        <v>0.9</v>
      </c>
      <c r="Q169">
        <v>1.363</v>
      </c>
      <c r="R169">
        <v>0.66600000000000004</v>
      </c>
      <c r="S169">
        <v>2.145</v>
      </c>
      <c r="T169">
        <v>0.76300000000000001</v>
      </c>
      <c r="U169">
        <v>0.185</v>
      </c>
      <c r="V169">
        <v>0.156</v>
      </c>
      <c r="W169">
        <v>6.9770000000000003</v>
      </c>
      <c r="X169">
        <v>2.7410000000000001</v>
      </c>
      <c r="Y169">
        <v>8.4000000000000005E-2</v>
      </c>
      <c r="Z169">
        <v>0.81799999999999995</v>
      </c>
      <c r="AA169">
        <v>8.9999999999999993E-3</v>
      </c>
      <c r="AB169">
        <v>1.4059999999999999</v>
      </c>
      <c r="AC169">
        <v>1.4999999999999999E-2</v>
      </c>
      <c r="AD169">
        <v>1.52</v>
      </c>
    </row>
    <row r="170" spans="1:30">
      <c r="A170">
        <v>1630568</v>
      </c>
      <c r="B170" t="s">
        <v>627</v>
      </c>
      <c r="C170" t="s">
        <v>71</v>
      </c>
      <c r="D170" t="s">
        <v>629</v>
      </c>
      <c r="E170">
        <v>-0.17</v>
      </c>
      <c r="F170">
        <v>0.71</v>
      </c>
      <c r="G170">
        <v>0.65</v>
      </c>
      <c r="H170">
        <v>-0.82</v>
      </c>
      <c r="I170">
        <v>-0.23</v>
      </c>
      <c r="J170">
        <v>0.65</v>
      </c>
      <c r="K170">
        <v>-0.88</v>
      </c>
      <c r="L170">
        <v>18.815000000000001</v>
      </c>
      <c r="M170">
        <v>0.56599999999999995</v>
      </c>
      <c r="N170">
        <v>7.2789999999999999</v>
      </c>
      <c r="O170">
        <v>0.29799999999999999</v>
      </c>
      <c r="P170">
        <v>0.34499999999999997</v>
      </c>
      <c r="Q170">
        <v>5.9939999999999998</v>
      </c>
      <c r="R170">
        <v>0.70499999999999996</v>
      </c>
      <c r="S170">
        <v>6.7069999999999999</v>
      </c>
      <c r="T170">
        <v>0.71199999999999997</v>
      </c>
      <c r="U170">
        <v>0.40799999999999997</v>
      </c>
      <c r="V170">
        <v>0.215</v>
      </c>
      <c r="W170">
        <v>11.993</v>
      </c>
      <c r="X170">
        <v>2.9740000000000002</v>
      </c>
      <c r="Y170">
        <v>8.6999999999999994E-2</v>
      </c>
      <c r="Z170">
        <v>0.93500000000000005</v>
      </c>
      <c r="AA170">
        <v>0.01</v>
      </c>
      <c r="AB170">
        <v>1.069</v>
      </c>
      <c r="AC170">
        <v>0.01</v>
      </c>
      <c r="AD170">
        <v>2.5510000000000002</v>
      </c>
    </row>
    <row r="171" spans="1:30">
      <c r="A171">
        <v>1628372</v>
      </c>
      <c r="B171" t="s">
        <v>627</v>
      </c>
      <c r="C171" t="s">
        <v>287</v>
      </c>
      <c r="D171" t="s">
        <v>626</v>
      </c>
      <c r="E171">
        <v>-0.18</v>
      </c>
      <c r="F171">
        <v>0.54</v>
      </c>
      <c r="G171">
        <v>-1.66</v>
      </c>
      <c r="H171">
        <v>1.48</v>
      </c>
      <c r="I171">
        <v>-0.96</v>
      </c>
      <c r="J171">
        <v>-1.92</v>
      </c>
      <c r="K171">
        <v>0.96</v>
      </c>
      <c r="L171">
        <v>16.074999999999999</v>
      </c>
      <c r="M171">
        <v>0.47</v>
      </c>
      <c r="N171">
        <v>4.9610000000000003</v>
      </c>
      <c r="O171">
        <v>0.30499999999999999</v>
      </c>
      <c r="P171">
        <v>0.30499999999999999</v>
      </c>
      <c r="Q171">
        <v>4.7670000000000003</v>
      </c>
      <c r="R171">
        <v>0.626</v>
      </c>
      <c r="S171">
        <v>3.895</v>
      </c>
      <c r="T171">
        <v>0.69699999999999995</v>
      </c>
      <c r="U171">
        <v>0.26900000000000002</v>
      </c>
      <c r="V171">
        <v>0.184</v>
      </c>
      <c r="W171">
        <v>6.07</v>
      </c>
      <c r="X171">
        <v>8.4109999999999996</v>
      </c>
      <c r="Y171">
        <v>0.26700000000000002</v>
      </c>
      <c r="Z171">
        <v>0.76200000000000001</v>
      </c>
      <c r="AA171">
        <v>8.0000000000000002E-3</v>
      </c>
      <c r="AB171">
        <v>2.5419999999999998</v>
      </c>
      <c r="AC171">
        <v>2.5000000000000001E-2</v>
      </c>
      <c r="AD171">
        <v>3.1219999999999999</v>
      </c>
    </row>
    <row r="172" spans="1:30">
      <c r="A172">
        <v>1627826</v>
      </c>
      <c r="B172" t="s">
        <v>627</v>
      </c>
      <c r="C172" t="s">
        <v>465</v>
      </c>
      <c r="D172" t="s">
        <v>626</v>
      </c>
      <c r="E172">
        <v>-0.18</v>
      </c>
      <c r="F172">
        <v>0.04</v>
      </c>
      <c r="G172">
        <v>-1.52</v>
      </c>
      <c r="H172">
        <v>1.34</v>
      </c>
      <c r="I172">
        <v>-0.34</v>
      </c>
      <c r="J172">
        <v>-1.47</v>
      </c>
      <c r="K172">
        <v>1.1299999999999999</v>
      </c>
      <c r="L172">
        <v>12.863</v>
      </c>
      <c r="M172">
        <v>0.63700000000000001</v>
      </c>
      <c r="N172">
        <v>0.78400000000000003</v>
      </c>
      <c r="O172">
        <v>0.16800000000000001</v>
      </c>
      <c r="P172">
        <v>4.7E-2</v>
      </c>
      <c r="Q172">
        <v>7.2750000000000004</v>
      </c>
      <c r="R172">
        <v>0.70699999999999996</v>
      </c>
      <c r="S172">
        <v>6.1509999999999998</v>
      </c>
      <c r="T172">
        <v>0.67700000000000005</v>
      </c>
      <c r="U172">
        <v>0.46899999999999997</v>
      </c>
      <c r="V172">
        <v>0.16600000000000001</v>
      </c>
      <c r="W172">
        <v>17.501999999999999</v>
      </c>
      <c r="X172">
        <v>1.988</v>
      </c>
      <c r="Y172">
        <v>5.8000000000000003E-2</v>
      </c>
      <c r="Z172">
        <v>1.958</v>
      </c>
      <c r="AA172">
        <v>2.1000000000000001E-2</v>
      </c>
      <c r="AB172">
        <v>0.80600000000000005</v>
      </c>
      <c r="AC172">
        <v>8.0000000000000002E-3</v>
      </c>
      <c r="AD172">
        <v>2.64</v>
      </c>
    </row>
    <row r="173" spans="1:30">
      <c r="A173">
        <v>1628975</v>
      </c>
      <c r="B173" t="s">
        <v>627</v>
      </c>
      <c r="C173" t="s">
        <v>415</v>
      </c>
      <c r="D173" t="s">
        <v>626</v>
      </c>
      <c r="E173">
        <v>-0.19</v>
      </c>
      <c r="F173">
        <v>0.17</v>
      </c>
      <c r="G173">
        <v>-0.51</v>
      </c>
      <c r="H173">
        <v>0.32</v>
      </c>
      <c r="I173">
        <v>-0.44</v>
      </c>
      <c r="J173">
        <v>-0.31</v>
      </c>
      <c r="K173">
        <v>-0.13</v>
      </c>
      <c r="L173">
        <v>15.54</v>
      </c>
      <c r="M173">
        <v>0.44800000000000001</v>
      </c>
      <c r="N173">
        <v>10.563000000000001</v>
      </c>
      <c r="O173">
        <v>0.36199999999999999</v>
      </c>
      <c r="P173">
        <v>0.65900000000000003</v>
      </c>
      <c r="Q173">
        <v>0.91500000000000004</v>
      </c>
      <c r="R173">
        <v>0.58099999999999996</v>
      </c>
      <c r="S173">
        <v>1.502</v>
      </c>
      <c r="T173">
        <v>0.77300000000000002</v>
      </c>
      <c r="U173">
        <v>0.111</v>
      </c>
      <c r="V173">
        <v>0.154</v>
      </c>
      <c r="W173">
        <v>5.3949999999999996</v>
      </c>
      <c r="X173">
        <v>4.7880000000000003</v>
      </c>
      <c r="Y173">
        <v>0.14599999999999999</v>
      </c>
      <c r="Z173">
        <v>0.59399999999999997</v>
      </c>
      <c r="AA173">
        <v>7.0000000000000001E-3</v>
      </c>
      <c r="AB173">
        <v>1.607</v>
      </c>
      <c r="AC173">
        <v>1.6E-2</v>
      </c>
      <c r="AD173">
        <v>1.8089999999999999</v>
      </c>
    </row>
    <row r="174" spans="1:30">
      <c r="A174">
        <v>1626168</v>
      </c>
      <c r="B174" t="s">
        <v>627</v>
      </c>
      <c r="C174" t="s">
        <v>138</v>
      </c>
      <c r="D174" t="s">
        <v>626</v>
      </c>
      <c r="E174">
        <v>-0.19</v>
      </c>
      <c r="F174">
        <v>0.84</v>
      </c>
      <c r="G174">
        <v>0.18</v>
      </c>
      <c r="H174">
        <v>-0.38</v>
      </c>
      <c r="I174">
        <v>-1.01</v>
      </c>
      <c r="J174">
        <v>0</v>
      </c>
      <c r="K174">
        <v>-1.01</v>
      </c>
      <c r="L174">
        <v>15.036</v>
      </c>
      <c r="M174">
        <v>0.55100000000000005</v>
      </c>
      <c r="N174">
        <v>9.82</v>
      </c>
      <c r="O174">
        <v>0.35</v>
      </c>
      <c r="P174">
        <v>0.63500000000000001</v>
      </c>
      <c r="Q174">
        <v>3.9910000000000001</v>
      </c>
      <c r="R174">
        <v>0.69499999999999995</v>
      </c>
      <c r="S174">
        <v>4.0739999999999998</v>
      </c>
      <c r="T174">
        <v>0.76600000000000001</v>
      </c>
      <c r="U174">
        <v>0.309</v>
      </c>
      <c r="V174">
        <v>0.161</v>
      </c>
      <c r="W174">
        <v>12.584</v>
      </c>
      <c r="X174">
        <v>2.3460000000000001</v>
      </c>
      <c r="Y174">
        <v>7.2999999999999995E-2</v>
      </c>
      <c r="Z174">
        <v>0.95899999999999996</v>
      </c>
      <c r="AA174">
        <v>0.01</v>
      </c>
      <c r="AB174">
        <v>0.97799999999999998</v>
      </c>
      <c r="AC174">
        <v>0.01</v>
      </c>
      <c r="AD174">
        <v>1.8979999999999999</v>
      </c>
    </row>
    <row r="175" spans="1:30">
      <c r="A175">
        <v>203487</v>
      </c>
      <c r="B175" t="s">
        <v>627</v>
      </c>
      <c r="C175" t="s">
        <v>677</v>
      </c>
      <c r="D175" t="s">
        <v>626</v>
      </c>
      <c r="E175">
        <v>-0.21</v>
      </c>
      <c r="F175">
        <v>-0.26</v>
      </c>
      <c r="G175">
        <v>-1.59</v>
      </c>
      <c r="H175">
        <v>1.38</v>
      </c>
      <c r="I175">
        <v>-0.12</v>
      </c>
      <c r="J175">
        <v>-1.67</v>
      </c>
      <c r="K175">
        <v>1.55</v>
      </c>
      <c r="L175">
        <v>15.085000000000001</v>
      </c>
      <c r="M175">
        <v>0.45700000000000002</v>
      </c>
      <c r="N175">
        <v>4.8280000000000003</v>
      </c>
      <c r="O175">
        <v>0.28899999999999998</v>
      </c>
      <c r="P175">
        <v>0.29799999999999999</v>
      </c>
      <c r="Q175">
        <v>3.9740000000000002</v>
      </c>
      <c r="R175">
        <v>0.61499999999999999</v>
      </c>
      <c r="S175">
        <v>5.2910000000000004</v>
      </c>
      <c r="T175">
        <v>0.63500000000000001</v>
      </c>
      <c r="U175">
        <v>0.317</v>
      </c>
      <c r="V175">
        <v>0.183</v>
      </c>
      <c r="W175">
        <v>7.27</v>
      </c>
      <c r="X175">
        <v>6.2590000000000003</v>
      </c>
      <c r="Y175">
        <v>0.20799999999999999</v>
      </c>
      <c r="Z175">
        <v>1.1200000000000001</v>
      </c>
      <c r="AA175">
        <v>1.0999999999999999E-2</v>
      </c>
      <c r="AB175">
        <v>1.786</v>
      </c>
      <c r="AC175">
        <v>1.9E-2</v>
      </c>
      <c r="AD175">
        <v>3.3690000000000002</v>
      </c>
    </row>
    <row r="176" spans="1:30">
      <c r="A176">
        <v>1630586</v>
      </c>
      <c r="B176" t="s">
        <v>627</v>
      </c>
      <c r="C176" t="s">
        <v>182</v>
      </c>
      <c r="D176" t="s">
        <v>629</v>
      </c>
      <c r="E176">
        <v>-0.24</v>
      </c>
      <c r="F176">
        <v>1.55</v>
      </c>
      <c r="G176">
        <v>-1.41</v>
      </c>
      <c r="H176">
        <v>1.17</v>
      </c>
      <c r="I176">
        <v>0.22</v>
      </c>
      <c r="J176">
        <v>-1.42</v>
      </c>
      <c r="K176">
        <v>1.64</v>
      </c>
      <c r="L176">
        <v>10.237</v>
      </c>
      <c r="M176">
        <v>0.53200000000000003</v>
      </c>
      <c r="N176">
        <v>5.2149999999999999</v>
      </c>
      <c r="O176">
        <v>0.31900000000000001</v>
      </c>
      <c r="P176">
        <v>0.45600000000000002</v>
      </c>
      <c r="Q176">
        <v>3.5819999999999999</v>
      </c>
      <c r="R176">
        <v>0.67200000000000004</v>
      </c>
      <c r="S176">
        <v>2.5369999999999999</v>
      </c>
      <c r="T176">
        <v>0.63600000000000001</v>
      </c>
      <c r="U176">
        <v>0.246</v>
      </c>
      <c r="V176">
        <v>0.122</v>
      </c>
      <c r="W176">
        <v>13.951000000000001</v>
      </c>
      <c r="X176">
        <v>2.8220000000000001</v>
      </c>
      <c r="Y176">
        <v>8.4000000000000005E-2</v>
      </c>
      <c r="Z176">
        <v>1.2889999999999999</v>
      </c>
      <c r="AA176">
        <v>1.4999999999999999E-2</v>
      </c>
      <c r="AB176">
        <v>1.845</v>
      </c>
      <c r="AC176">
        <v>0.02</v>
      </c>
      <c r="AD176">
        <v>2.0630000000000002</v>
      </c>
    </row>
    <row r="177" spans="1:30">
      <c r="A177">
        <v>1630180</v>
      </c>
      <c r="B177" t="s">
        <v>627</v>
      </c>
      <c r="C177" t="s">
        <v>233</v>
      </c>
      <c r="D177" t="s">
        <v>626</v>
      </c>
      <c r="E177">
        <v>-0.24</v>
      </c>
      <c r="F177">
        <v>1.24</v>
      </c>
      <c r="G177">
        <v>0.45</v>
      </c>
      <c r="H177">
        <v>-0.69</v>
      </c>
      <c r="I177">
        <v>-0.36</v>
      </c>
      <c r="J177">
        <v>0.01</v>
      </c>
      <c r="K177">
        <v>-0.37</v>
      </c>
      <c r="L177">
        <v>16.895</v>
      </c>
      <c r="M177">
        <v>0.48699999999999999</v>
      </c>
      <c r="N177">
        <v>9.2560000000000002</v>
      </c>
      <c r="O177">
        <v>0.35799999999999998</v>
      </c>
      <c r="P177">
        <v>0.51700000000000002</v>
      </c>
      <c r="Q177">
        <v>4.0830000000000002</v>
      </c>
      <c r="R177">
        <v>0.63700000000000001</v>
      </c>
      <c r="S177">
        <v>4.1269999999999998</v>
      </c>
      <c r="T177">
        <v>0.81499999999999995</v>
      </c>
      <c r="U177">
        <v>0.249</v>
      </c>
      <c r="V177">
        <v>0.161</v>
      </c>
      <c r="W177">
        <v>8.5690000000000008</v>
      </c>
      <c r="X177">
        <v>2.6160000000000001</v>
      </c>
      <c r="Y177">
        <v>7.5999999999999998E-2</v>
      </c>
      <c r="Z177">
        <v>0.39600000000000002</v>
      </c>
      <c r="AA177">
        <v>4.0000000000000001E-3</v>
      </c>
      <c r="AB177">
        <v>1.405</v>
      </c>
      <c r="AC177">
        <v>1.4E-2</v>
      </c>
      <c r="AD177">
        <v>1.526</v>
      </c>
    </row>
    <row r="178" spans="1:30">
      <c r="A178">
        <v>203925</v>
      </c>
      <c r="B178" t="s">
        <v>627</v>
      </c>
      <c r="C178" t="s">
        <v>412</v>
      </c>
      <c r="D178" t="s">
        <v>626</v>
      </c>
      <c r="E178">
        <v>-0.26</v>
      </c>
      <c r="F178">
        <v>-0.21</v>
      </c>
      <c r="G178">
        <v>-0.32</v>
      </c>
      <c r="H178">
        <v>0.06</v>
      </c>
      <c r="I178">
        <v>0.35</v>
      </c>
      <c r="J178">
        <v>0.94</v>
      </c>
      <c r="K178">
        <v>-0.59</v>
      </c>
      <c r="L178">
        <v>15.03</v>
      </c>
      <c r="M178">
        <v>0.51600000000000001</v>
      </c>
      <c r="N178">
        <v>13.114000000000001</v>
      </c>
      <c r="O178">
        <v>0.35899999999999999</v>
      </c>
      <c r="P178">
        <v>0.85399999999999998</v>
      </c>
      <c r="Q178">
        <v>1.2290000000000001</v>
      </c>
      <c r="R178">
        <v>0.66400000000000003</v>
      </c>
      <c r="S178">
        <v>1.359</v>
      </c>
      <c r="T178">
        <v>0.70799999999999996</v>
      </c>
      <c r="U178">
        <v>0.11</v>
      </c>
      <c r="V178">
        <v>0.153</v>
      </c>
      <c r="W178">
        <v>5.4480000000000004</v>
      </c>
      <c r="X178">
        <v>2.8210000000000002</v>
      </c>
      <c r="Y178">
        <v>8.4000000000000005E-2</v>
      </c>
      <c r="Z178">
        <v>0.38200000000000001</v>
      </c>
      <c r="AA178">
        <v>4.0000000000000001E-3</v>
      </c>
      <c r="AB178">
        <v>1.0489999999999999</v>
      </c>
      <c r="AC178">
        <v>0.01</v>
      </c>
      <c r="AD178">
        <v>1.4390000000000001</v>
      </c>
    </row>
    <row r="179" spans="1:30">
      <c r="A179">
        <v>203471</v>
      </c>
      <c r="B179" t="s">
        <v>627</v>
      </c>
      <c r="C179" t="s">
        <v>243</v>
      </c>
      <c r="D179" t="s">
        <v>626</v>
      </c>
      <c r="E179">
        <v>-0.26</v>
      </c>
      <c r="F179">
        <v>1.6</v>
      </c>
      <c r="G179">
        <v>0.08</v>
      </c>
      <c r="H179">
        <v>-0.35</v>
      </c>
      <c r="I179">
        <v>-1.69</v>
      </c>
      <c r="J179">
        <v>-1.1599999999999999</v>
      </c>
      <c r="K179">
        <v>-0.53</v>
      </c>
      <c r="L179">
        <v>13.786</v>
      </c>
      <c r="M179">
        <v>0.46600000000000003</v>
      </c>
      <c r="N179">
        <v>5.68</v>
      </c>
      <c r="O179">
        <v>0.34599999999999997</v>
      </c>
      <c r="P179">
        <v>0.39100000000000001</v>
      </c>
      <c r="Q179">
        <v>2.363</v>
      </c>
      <c r="R179">
        <v>0.6</v>
      </c>
      <c r="S179">
        <v>4.6120000000000001</v>
      </c>
      <c r="T179">
        <v>0.80900000000000005</v>
      </c>
      <c r="U179">
        <v>0.33600000000000002</v>
      </c>
      <c r="V179">
        <v>0.16400000000000001</v>
      </c>
      <c r="W179">
        <v>4.3520000000000003</v>
      </c>
      <c r="X179">
        <v>6.4130000000000003</v>
      </c>
      <c r="Y179">
        <v>0.159</v>
      </c>
      <c r="Z179">
        <v>0.373</v>
      </c>
      <c r="AA179">
        <v>4.0000000000000001E-3</v>
      </c>
      <c r="AB179">
        <v>1.3660000000000001</v>
      </c>
      <c r="AC179">
        <v>1.4E-2</v>
      </c>
      <c r="AD179">
        <v>2.669</v>
      </c>
    </row>
    <row r="180" spans="1:30">
      <c r="A180">
        <v>1629020</v>
      </c>
      <c r="B180" t="s">
        <v>627</v>
      </c>
      <c r="C180" t="s">
        <v>375</v>
      </c>
      <c r="D180" t="s">
        <v>626</v>
      </c>
      <c r="E180">
        <v>-0.26</v>
      </c>
      <c r="F180">
        <v>-1.74</v>
      </c>
      <c r="G180">
        <v>-1.42</v>
      </c>
      <c r="H180">
        <v>1.1599999999999999</v>
      </c>
      <c r="I180">
        <v>0.4</v>
      </c>
      <c r="J180">
        <v>-0.95</v>
      </c>
      <c r="K180">
        <v>1.35</v>
      </c>
      <c r="L180">
        <v>10.433</v>
      </c>
      <c r="M180">
        <v>0.58099999999999996</v>
      </c>
      <c r="N180">
        <v>3.6640000000000001</v>
      </c>
      <c r="O180">
        <v>0.318</v>
      </c>
      <c r="P180">
        <v>0.373</v>
      </c>
      <c r="Q180">
        <v>4.6520000000000001</v>
      </c>
      <c r="R180">
        <v>0.70599999999999996</v>
      </c>
      <c r="S180">
        <v>3.7490000000000001</v>
      </c>
      <c r="T180">
        <v>0.63500000000000001</v>
      </c>
      <c r="U180">
        <v>0.34599999999999997</v>
      </c>
      <c r="V180">
        <v>0.13900000000000001</v>
      </c>
      <c r="W180">
        <v>13.545999999999999</v>
      </c>
      <c r="X180">
        <v>2.9809999999999999</v>
      </c>
      <c r="Y180">
        <v>8.8999999999999996E-2</v>
      </c>
      <c r="Z180">
        <v>1.0109999999999999</v>
      </c>
      <c r="AA180">
        <v>1.2E-2</v>
      </c>
      <c r="AB180">
        <v>2.2250000000000001</v>
      </c>
      <c r="AC180">
        <v>2.3E-2</v>
      </c>
      <c r="AD180">
        <v>2.12</v>
      </c>
    </row>
    <row r="181" spans="1:30">
      <c r="A181">
        <v>1630214</v>
      </c>
      <c r="B181" t="s">
        <v>627</v>
      </c>
      <c r="C181" t="s">
        <v>170</v>
      </c>
      <c r="D181" t="s">
        <v>626</v>
      </c>
      <c r="E181">
        <v>-0.28000000000000003</v>
      </c>
      <c r="F181">
        <v>-0.06</v>
      </c>
      <c r="G181">
        <v>-1.31</v>
      </c>
      <c r="H181">
        <v>1.03</v>
      </c>
      <c r="I181">
        <v>0.25</v>
      </c>
      <c r="J181">
        <v>-1</v>
      </c>
      <c r="K181">
        <v>1.25</v>
      </c>
      <c r="L181">
        <v>12.04</v>
      </c>
      <c r="M181">
        <v>0.59599999999999997</v>
      </c>
      <c r="N181">
        <v>0.87</v>
      </c>
      <c r="O181">
        <v>0.29899999999999999</v>
      </c>
      <c r="P181">
        <v>5.8000000000000003E-2</v>
      </c>
      <c r="Q181">
        <v>6.327</v>
      </c>
      <c r="R181">
        <v>0.71099999999999997</v>
      </c>
      <c r="S181">
        <v>3.4079999999999999</v>
      </c>
      <c r="T181">
        <v>0.57499999999999996</v>
      </c>
      <c r="U181">
        <v>0.28899999999999998</v>
      </c>
      <c r="V181">
        <v>0.14000000000000001</v>
      </c>
      <c r="W181">
        <v>12.615</v>
      </c>
      <c r="X181">
        <v>3.91</v>
      </c>
      <c r="Y181">
        <v>0.11700000000000001</v>
      </c>
      <c r="Z181">
        <v>1.1140000000000001</v>
      </c>
      <c r="AA181">
        <v>1.2999999999999999E-2</v>
      </c>
      <c r="AB181">
        <v>2.137</v>
      </c>
      <c r="AC181">
        <v>2.1000000000000001E-2</v>
      </c>
      <c r="AD181">
        <v>1.8939999999999999</v>
      </c>
    </row>
    <row r="182" spans="1:30">
      <c r="A182">
        <v>1626195</v>
      </c>
      <c r="B182" t="s">
        <v>627</v>
      </c>
      <c r="C182" t="s">
        <v>185</v>
      </c>
      <c r="D182" t="s">
        <v>626</v>
      </c>
      <c r="E182">
        <v>-0.28999999999999998</v>
      </c>
      <c r="F182">
        <v>-0.11</v>
      </c>
      <c r="G182">
        <v>-0.73</v>
      </c>
      <c r="H182">
        <v>0.44</v>
      </c>
      <c r="I182">
        <v>0.34</v>
      </c>
      <c r="J182">
        <v>-0.59</v>
      </c>
      <c r="K182">
        <v>0.93</v>
      </c>
      <c r="L182">
        <v>17.041</v>
      </c>
      <c r="M182">
        <v>0.51500000000000001</v>
      </c>
      <c r="N182">
        <v>2.452</v>
      </c>
      <c r="O182">
        <v>0.27200000000000002</v>
      </c>
      <c r="P182">
        <v>0.11799999999999999</v>
      </c>
      <c r="Q182">
        <v>8.0719999999999992</v>
      </c>
      <c r="R182">
        <v>0.63800000000000001</v>
      </c>
      <c r="S182">
        <v>12.157</v>
      </c>
      <c r="T182">
        <v>0.70899999999999996</v>
      </c>
      <c r="U182">
        <v>0.46800000000000003</v>
      </c>
      <c r="V182">
        <v>0.214</v>
      </c>
      <c r="W182">
        <v>17.361000000000001</v>
      </c>
      <c r="X182">
        <v>3.1720000000000002</v>
      </c>
      <c r="Y182">
        <v>0.1</v>
      </c>
      <c r="Z182">
        <v>1.3560000000000001</v>
      </c>
      <c r="AA182">
        <v>1.4999999999999999E-2</v>
      </c>
      <c r="AB182">
        <v>1.53</v>
      </c>
      <c r="AC182">
        <v>1.4E-2</v>
      </c>
      <c r="AD182">
        <v>3.3730000000000002</v>
      </c>
    </row>
    <row r="183" spans="1:30">
      <c r="A183">
        <v>1628977</v>
      </c>
      <c r="B183" t="s">
        <v>627</v>
      </c>
      <c r="C183" t="s">
        <v>481</v>
      </c>
      <c r="D183" t="s">
        <v>626</v>
      </c>
      <c r="E183">
        <v>-0.3</v>
      </c>
      <c r="F183">
        <v>0.65</v>
      </c>
      <c r="G183">
        <v>-0.69</v>
      </c>
      <c r="H183">
        <v>0.39</v>
      </c>
      <c r="I183">
        <v>-1.38</v>
      </c>
      <c r="J183">
        <v>-1.24</v>
      </c>
      <c r="K183">
        <v>-0.14000000000000001</v>
      </c>
      <c r="L183">
        <v>19.184999999999999</v>
      </c>
      <c r="M183">
        <v>0.55200000000000005</v>
      </c>
      <c r="N183">
        <v>1.792</v>
      </c>
      <c r="O183">
        <v>0.28000000000000003</v>
      </c>
      <c r="P183">
        <v>9.5000000000000001E-2</v>
      </c>
      <c r="Q183">
        <v>7.907</v>
      </c>
      <c r="R183">
        <v>0.69399999999999995</v>
      </c>
      <c r="S183">
        <v>6.26</v>
      </c>
      <c r="T183">
        <v>0.56999999999999995</v>
      </c>
      <c r="U183">
        <v>0.35699999999999998</v>
      </c>
      <c r="V183">
        <v>0.216</v>
      </c>
      <c r="W183">
        <v>9.4260000000000002</v>
      </c>
      <c r="X183">
        <v>2.8330000000000002</v>
      </c>
      <c r="Y183">
        <v>8.7999999999999995E-2</v>
      </c>
      <c r="Z183">
        <v>0.73099999999999998</v>
      </c>
      <c r="AA183">
        <v>8.0000000000000002E-3</v>
      </c>
      <c r="AB183">
        <v>2.3319999999999999</v>
      </c>
      <c r="AC183">
        <v>2.3E-2</v>
      </c>
      <c r="AD183">
        <v>2.895</v>
      </c>
    </row>
    <row r="184" spans="1:30">
      <c r="A184">
        <v>1629048</v>
      </c>
      <c r="B184" t="s">
        <v>627</v>
      </c>
      <c r="C184" t="s">
        <v>437</v>
      </c>
      <c r="D184" t="s">
        <v>626</v>
      </c>
      <c r="E184">
        <v>-0.3</v>
      </c>
      <c r="F184">
        <v>-0.16</v>
      </c>
      <c r="G184">
        <v>-1.02</v>
      </c>
      <c r="H184">
        <v>0.72</v>
      </c>
      <c r="I184">
        <v>-0.13</v>
      </c>
      <c r="J184">
        <v>-1.19</v>
      </c>
      <c r="K184">
        <v>1.06</v>
      </c>
      <c r="L184">
        <v>13.721</v>
      </c>
      <c r="M184">
        <v>0.59099999999999997</v>
      </c>
      <c r="N184">
        <v>3.4820000000000002</v>
      </c>
      <c r="O184">
        <v>0.28599999999999998</v>
      </c>
      <c r="P184">
        <v>0.19500000000000001</v>
      </c>
      <c r="Q184">
        <v>6.2080000000000002</v>
      </c>
      <c r="R184">
        <v>0.73799999999999999</v>
      </c>
      <c r="S184">
        <v>4.7839999999999998</v>
      </c>
      <c r="T184">
        <v>0.626</v>
      </c>
      <c r="U184">
        <v>0.33700000000000002</v>
      </c>
      <c r="V184">
        <v>0.16</v>
      </c>
      <c r="W184">
        <v>14.65</v>
      </c>
      <c r="X184">
        <v>3.367</v>
      </c>
      <c r="Y184">
        <v>0.109</v>
      </c>
      <c r="Z184">
        <v>2.9569999999999999</v>
      </c>
      <c r="AA184">
        <v>3.3000000000000002E-2</v>
      </c>
      <c r="AB184">
        <v>1.2330000000000001</v>
      </c>
      <c r="AC184">
        <v>1.2999999999999999E-2</v>
      </c>
      <c r="AD184">
        <v>2.3530000000000002</v>
      </c>
    </row>
    <row r="185" spans="1:30">
      <c r="A185">
        <v>1629626</v>
      </c>
      <c r="B185" t="s">
        <v>627</v>
      </c>
      <c r="C185" t="s">
        <v>359</v>
      </c>
      <c r="D185" t="s">
        <v>626</v>
      </c>
      <c r="E185">
        <v>-0.31</v>
      </c>
      <c r="F185">
        <v>1.07</v>
      </c>
      <c r="G185">
        <v>-1.1000000000000001</v>
      </c>
      <c r="H185">
        <v>0.79</v>
      </c>
      <c r="I185">
        <v>-0.37</v>
      </c>
      <c r="J185">
        <v>-0.98</v>
      </c>
      <c r="K185">
        <v>0.61</v>
      </c>
      <c r="L185">
        <v>15.673999999999999</v>
      </c>
      <c r="M185">
        <v>0.56100000000000005</v>
      </c>
      <c r="N185">
        <v>5.1429999999999998</v>
      </c>
      <c r="O185">
        <v>0.30499999999999999</v>
      </c>
      <c r="P185">
        <v>0.317</v>
      </c>
      <c r="Q185">
        <v>4.1180000000000003</v>
      </c>
      <c r="R185">
        <v>0.78200000000000003</v>
      </c>
      <c r="S185">
        <v>3.6930000000000001</v>
      </c>
      <c r="T185">
        <v>0.74099999999999999</v>
      </c>
      <c r="U185">
        <v>0.23599999999999999</v>
      </c>
      <c r="V185">
        <v>0.17399999999999999</v>
      </c>
      <c r="W185">
        <v>12.44</v>
      </c>
      <c r="X185">
        <v>3.2349999999999999</v>
      </c>
      <c r="Y185">
        <v>9.7000000000000003E-2</v>
      </c>
      <c r="Z185">
        <v>2.391</v>
      </c>
      <c r="AA185">
        <v>2.7E-2</v>
      </c>
      <c r="AB185">
        <v>1.0469999999999999</v>
      </c>
      <c r="AC185">
        <v>1.0999999999999999E-2</v>
      </c>
      <c r="AD185">
        <v>3.2330000000000001</v>
      </c>
    </row>
    <row r="186" spans="1:30">
      <c r="A186">
        <v>1629723</v>
      </c>
      <c r="B186" t="s">
        <v>627</v>
      </c>
      <c r="C186" t="s">
        <v>422</v>
      </c>
      <c r="D186" t="s">
        <v>626</v>
      </c>
      <c r="E186">
        <v>-0.31</v>
      </c>
      <c r="F186">
        <v>-0.4</v>
      </c>
      <c r="G186">
        <v>-1.59</v>
      </c>
      <c r="H186">
        <v>1.28</v>
      </c>
      <c r="I186">
        <v>-0.56999999999999995</v>
      </c>
      <c r="J186">
        <v>-1.77</v>
      </c>
      <c r="K186">
        <v>1.2</v>
      </c>
      <c r="L186">
        <v>9.3030000000000008</v>
      </c>
      <c r="M186">
        <v>0.53200000000000003</v>
      </c>
      <c r="N186">
        <v>4.6829999999999998</v>
      </c>
      <c r="O186">
        <v>0.33300000000000002</v>
      </c>
      <c r="P186">
        <v>0.47</v>
      </c>
      <c r="Q186">
        <v>3.0990000000000002</v>
      </c>
      <c r="R186">
        <v>0.67500000000000004</v>
      </c>
      <c r="S186">
        <v>1.7330000000000001</v>
      </c>
      <c r="T186">
        <v>0.66900000000000004</v>
      </c>
      <c r="U186">
        <v>0.19800000000000001</v>
      </c>
      <c r="V186">
        <v>0.106</v>
      </c>
      <c r="W186">
        <v>10.16</v>
      </c>
      <c r="X186">
        <v>3.3250000000000002</v>
      </c>
      <c r="Y186">
        <v>9.9000000000000005E-2</v>
      </c>
      <c r="Z186">
        <v>0.92300000000000004</v>
      </c>
      <c r="AA186">
        <v>1.0999999999999999E-2</v>
      </c>
      <c r="AB186">
        <v>2.2229999999999999</v>
      </c>
      <c r="AC186">
        <v>2.1999999999999999E-2</v>
      </c>
      <c r="AD186">
        <v>1.38</v>
      </c>
    </row>
    <row r="187" spans="1:30">
      <c r="A187">
        <v>1629002</v>
      </c>
      <c r="B187" t="s">
        <v>627</v>
      </c>
      <c r="C187" t="s">
        <v>286</v>
      </c>
      <c r="D187" t="s">
        <v>626</v>
      </c>
      <c r="E187">
        <v>-0.33</v>
      </c>
      <c r="F187">
        <v>0.45</v>
      </c>
      <c r="G187">
        <v>-0.43</v>
      </c>
      <c r="H187">
        <v>0.09</v>
      </c>
      <c r="I187">
        <v>-0.97</v>
      </c>
      <c r="J187">
        <v>-0.72</v>
      </c>
      <c r="K187">
        <v>-0.25</v>
      </c>
      <c r="L187">
        <v>15.882999999999999</v>
      </c>
      <c r="M187">
        <v>0.56399999999999995</v>
      </c>
      <c r="N187">
        <v>3</v>
      </c>
      <c r="O187">
        <v>0.308</v>
      </c>
      <c r="P187">
        <v>0.17599999999999999</v>
      </c>
      <c r="Q187">
        <v>7.8840000000000003</v>
      </c>
      <c r="R187">
        <v>0.73399999999999999</v>
      </c>
      <c r="S187">
        <v>4.9390000000000001</v>
      </c>
      <c r="T187">
        <v>0.70599999999999996</v>
      </c>
      <c r="U187">
        <v>0.36499999999999999</v>
      </c>
      <c r="V187">
        <v>0.185</v>
      </c>
      <c r="W187">
        <v>13.555</v>
      </c>
      <c r="X187">
        <v>2.5630000000000002</v>
      </c>
      <c r="Y187">
        <v>8.1000000000000003E-2</v>
      </c>
      <c r="Z187">
        <v>1.3759999999999999</v>
      </c>
      <c r="AA187">
        <v>1.6E-2</v>
      </c>
      <c r="AB187">
        <v>1.498</v>
      </c>
      <c r="AC187">
        <v>1.6E-2</v>
      </c>
      <c r="AD187">
        <v>2.4700000000000002</v>
      </c>
    </row>
    <row r="188" spans="1:30">
      <c r="A188">
        <v>1626159</v>
      </c>
      <c r="B188" t="s">
        <v>627</v>
      </c>
      <c r="C188" t="s">
        <v>90</v>
      </c>
      <c r="D188" t="s">
        <v>626</v>
      </c>
      <c r="E188">
        <v>-0.34</v>
      </c>
      <c r="F188">
        <v>-0.52</v>
      </c>
      <c r="G188">
        <v>-1.71</v>
      </c>
      <c r="H188">
        <v>1.37</v>
      </c>
      <c r="I188">
        <v>-1.4</v>
      </c>
      <c r="J188">
        <v>-2.06</v>
      </c>
      <c r="K188">
        <v>0.66</v>
      </c>
      <c r="L188">
        <v>12.903</v>
      </c>
      <c r="M188">
        <v>0.47799999999999998</v>
      </c>
      <c r="N188">
        <v>4.2779999999999996</v>
      </c>
      <c r="O188">
        <v>0.33100000000000002</v>
      </c>
      <c r="P188">
        <v>0.312</v>
      </c>
      <c r="Q188">
        <v>4.4379999999999997</v>
      </c>
      <c r="R188">
        <v>0.61399999999999999</v>
      </c>
      <c r="S188">
        <v>2.395</v>
      </c>
      <c r="T188">
        <v>0.65500000000000003</v>
      </c>
      <c r="U188">
        <v>0.20300000000000001</v>
      </c>
      <c r="V188">
        <v>0.14799999999999999</v>
      </c>
      <c r="W188">
        <v>9.8989999999999991</v>
      </c>
      <c r="X188">
        <v>5.1550000000000002</v>
      </c>
      <c r="Y188">
        <v>0.14799999999999999</v>
      </c>
      <c r="Z188">
        <v>0.86799999999999999</v>
      </c>
      <c r="AA188">
        <v>0.01</v>
      </c>
      <c r="AB188">
        <v>1.756</v>
      </c>
      <c r="AC188">
        <v>1.7000000000000001E-2</v>
      </c>
      <c r="AD188">
        <v>2.4689999999999999</v>
      </c>
    </row>
    <row r="189" spans="1:30">
      <c r="A189">
        <v>1626163</v>
      </c>
      <c r="B189" t="s">
        <v>627</v>
      </c>
      <c r="C189" t="s">
        <v>438</v>
      </c>
      <c r="D189" t="s">
        <v>626</v>
      </c>
      <c r="E189">
        <v>-0.36</v>
      </c>
      <c r="F189">
        <v>0.9</v>
      </c>
      <c r="G189">
        <v>-1.02</v>
      </c>
      <c r="H189">
        <v>0.66</v>
      </c>
      <c r="I189">
        <v>-0.25</v>
      </c>
      <c r="J189">
        <v>-0.72</v>
      </c>
      <c r="K189">
        <v>0.47</v>
      </c>
      <c r="L189">
        <v>15.044</v>
      </c>
      <c r="M189">
        <v>0.50800000000000001</v>
      </c>
      <c r="N189">
        <v>7.2460000000000004</v>
      </c>
      <c r="O189">
        <v>0.32900000000000001</v>
      </c>
      <c r="P189">
        <v>0.44800000000000001</v>
      </c>
      <c r="Q189">
        <v>2.7360000000000002</v>
      </c>
      <c r="R189">
        <v>0.66900000000000004</v>
      </c>
      <c r="S189">
        <v>3.585</v>
      </c>
      <c r="T189">
        <v>0.75900000000000001</v>
      </c>
      <c r="U189">
        <v>0.26100000000000001</v>
      </c>
      <c r="V189">
        <v>0.16300000000000001</v>
      </c>
      <c r="W189">
        <v>11.43</v>
      </c>
      <c r="X189">
        <v>5.0090000000000003</v>
      </c>
      <c r="Y189">
        <v>0.191</v>
      </c>
      <c r="Z189">
        <v>1.141</v>
      </c>
      <c r="AA189">
        <v>1.2E-2</v>
      </c>
      <c r="AB189">
        <v>1.212</v>
      </c>
      <c r="AC189">
        <v>1.2E-2</v>
      </c>
      <c r="AD189">
        <v>1.8879999999999999</v>
      </c>
    </row>
    <row r="190" spans="1:30">
      <c r="A190">
        <v>1626196</v>
      </c>
      <c r="B190" t="s">
        <v>627</v>
      </c>
      <c r="C190" t="s">
        <v>100</v>
      </c>
      <c r="D190" t="s">
        <v>626</v>
      </c>
      <c r="E190">
        <v>-0.37</v>
      </c>
      <c r="F190">
        <v>-7.0000000000000007E-2</v>
      </c>
      <c r="G190">
        <v>-0.79</v>
      </c>
      <c r="H190">
        <v>0.42</v>
      </c>
      <c r="I190">
        <v>-0.14000000000000001</v>
      </c>
      <c r="J190">
        <v>-0.44</v>
      </c>
      <c r="K190">
        <v>0.3</v>
      </c>
      <c r="L190">
        <v>14.494999999999999</v>
      </c>
      <c r="M190">
        <v>0.49099999999999999</v>
      </c>
      <c r="N190">
        <v>8.6170000000000009</v>
      </c>
      <c r="O190">
        <v>0.36299999999999999</v>
      </c>
      <c r="P190">
        <v>0.58799999999999997</v>
      </c>
      <c r="Q190">
        <v>1.4670000000000001</v>
      </c>
      <c r="R190">
        <v>0.64900000000000002</v>
      </c>
      <c r="S190">
        <v>2.09</v>
      </c>
      <c r="T190">
        <v>0.82</v>
      </c>
      <c r="U190">
        <v>0.158</v>
      </c>
      <c r="V190">
        <v>0.157</v>
      </c>
      <c r="W190">
        <v>5.7039999999999997</v>
      </c>
      <c r="X190">
        <v>3.968</v>
      </c>
      <c r="Y190">
        <v>0.124</v>
      </c>
      <c r="Z190">
        <v>0.72</v>
      </c>
      <c r="AA190">
        <v>7.0000000000000001E-3</v>
      </c>
      <c r="AB190">
        <v>1.8939999999999999</v>
      </c>
      <c r="AC190">
        <v>1.9E-2</v>
      </c>
      <c r="AD190">
        <v>1.9139999999999999</v>
      </c>
    </row>
    <row r="191" spans="1:30">
      <c r="A191">
        <v>1630202</v>
      </c>
      <c r="B191" t="s">
        <v>627</v>
      </c>
      <c r="C191" t="s">
        <v>213</v>
      </c>
      <c r="D191" t="s">
        <v>626</v>
      </c>
      <c r="E191">
        <v>-0.38</v>
      </c>
      <c r="F191">
        <v>-0.8</v>
      </c>
      <c r="G191">
        <v>0.37</v>
      </c>
      <c r="H191">
        <v>-0.75</v>
      </c>
      <c r="I191">
        <v>0.22</v>
      </c>
      <c r="J191">
        <v>1.01</v>
      </c>
      <c r="K191">
        <v>-0.79</v>
      </c>
      <c r="L191">
        <v>18.440000000000001</v>
      </c>
      <c r="M191">
        <v>0.5</v>
      </c>
      <c r="N191">
        <v>11.83</v>
      </c>
      <c r="O191">
        <v>0.35899999999999999</v>
      </c>
      <c r="P191">
        <v>0.61699999999999999</v>
      </c>
      <c r="Q191">
        <v>3.0510000000000002</v>
      </c>
      <c r="R191">
        <v>0.64</v>
      </c>
      <c r="S191">
        <v>2.1869999999999998</v>
      </c>
      <c r="T191">
        <v>0.78200000000000003</v>
      </c>
      <c r="U191">
        <v>0.13200000000000001</v>
      </c>
      <c r="V191">
        <v>0.19600000000000001</v>
      </c>
      <c r="W191">
        <v>6.8319999999999999</v>
      </c>
      <c r="X191">
        <v>6.26</v>
      </c>
      <c r="Y191">
        <v>0.17499999999999999</v>
      </c>
      <c r="Z191">
        <v>0.252</v>
      </c>
      <c r="AA191">
        <v>3.0000000000000001E-3</v>
      </c>
      <c r="AB191">
        <v>1.2749999999999999</v>
      </c>
      <c r="AC191">
        <v>1.2E-2</v>
      </c>
      <c r="AD191">
        <v>2.9140000000000001</v>
      </c>
    </row>
    <row r="192" spans="1:30">
      <c r="A192">
        <v>202696</v>
      </c>
      <c r="B192" t="s">
        <v>627</v>
      </c>
      <c r="C192" t="s">
        <v>48</v>
      </c>
      <c r="D192" t="s">
        <v>626</v>
      </c>
      <c r="E192">
        <v>-0.38</v>
      </c>
      <c r="F192">
        <v>0.15</v>
      </c>
      <c r="G192">
        <v>-0.54</v>
      </c>
      <c r="H192">
        <v>0.16</v>
      </c>
      <c r="I192">
        <v>0.4</v>
      </c>
      <c r="J192">
        <v>-0.16</v>
      </c>
      <c r="K192">
        <v>0.56000000000000005</v>
      </c>
      <c r="L192">
        <v>19.678999999999998</v>
      </c>
      <c r="M192">
        <v>0.53800000000000003</v>
      </c>
      <c r="N192">
        <v>5.2350000000000003</v>
      </c>
      <c r="O192">
        <v>0.34200000000000003</v>
      </c>
      <c r="P192">
        <v>0.24299999999999999</v>
      </c>
      <c r="Q192">
        <v>4.2480000000000002</v>
      </c>
      <c r="R192">
        <v>0.70499999999999996</v>
      </c>
      <c r="S192">
        <v>3.101</v>
      </c>
      <c r="T192">
        <v>0.75900000000000001</v>
      </c>
      <c r="U192">
        <v>0.157</v>
      </c>
      <c r="V192">
        <v>0.21099999999999999</v>
      </c>
      <c r="W192">
        <v>16.704000000000001</v>
      </c>
      <c r="X192">
        <v>4.1879999999999997</v>
      </c>
      <c r="Y192">
        <v>0.13400000000000001</v>
      </c>
      <c r="Z192">
        <v>1.1220000000000001</v>
      </c>
      <c r="AA192">
        <v>1.2E-2</v>
      </c>
      <c r="AB192">
        <v>1.2030000000000001</v>
      </c>
      <c r="AC192">
        <v>1.2E-2</v>
      </c>
      <c r="AD192">
        <v>2.2799999999999998</v>
      </c>
    </row>
    <row r="193" spans="1:30">
      <c r="A193">
        <v>1631096</v>
      </c>
      <c r="B193" t="s">
        <v>627</v>
      </c>
      <c r="C193" t="s">
        <v>638</v>
      </c>
      <c r="D193" t="s">
        <v>627</v>
      </c>
      <c r="E193">
        <v>-0.39</v>
      </c>
      <c r="F193">
        <v>1.82</v>
      </c>
      <c r="G193">
        <v>-1.27</v>
      </c>
      <c r="H193">
        <v>0.88</v>
      </c>
      <c r="I193">
        <v>-0.39</v>
      </c>
      <c r="J193">
        <v>-1.27</v>
      </c>
      <c r="K193">
        <v>0.88</v>
      </c>
      <c r="L193">
        <v>16.602</v>
      </c>
      <c r="M193">
        <v>0.54100000000000004</v>
      </c>
      <c r="N193">
        <v>5.1950000000000003</v>
      </c>
      <c r="O193">
        <v>0.24399999999999999</v>
      </c>
      <c r="P193">
        <v>0.29899999999999999</v>
      </c>
      <c r="Q193">
        <v>5.1289999999999996</v>
      </c>
      <c r="R193">
        <v>0.70199999999999996</v>
      </c>
      <c r="S193">
        <v>4.7789999999999999</v>
      </c>
      <c r="T193">
        <v>0.69199999999999995</v>
      </c>
      <c r="U193">
        <v>0.31</v>
      </c>
      <c r="V193">
        <v>0.188</v>
      </c>
      <c r="W193">
        <v>12.324</v>
      </c>
      <c r="X193">
        <v>2.9319999999999999</v>
      </c>
      <c r="Y193">
        <v>9.0999999999999998E-2</v>
      </c>
      <c r="Z193">
        <v>2.339</v>
      </c>
      <c r="AA193">
        <v>3.1E-2</v>
      </c>
      <c r="AB193">
        <v>1.1399999999999999</v>
      </c>
      <c r="AC193">
        <v>1.0999999999999999E-2</v>
      </c>
      <c r="AD193">
        <v>2.6320000000000001</v>
      </c>
    </row>
    <row r="194" spans="1:30">
      <c r="A194">
        <v>1628370</v>
      </c>
      <c r="B194" t="s">
        <v>627</v>
      </c>
      <c r="C194" t="s">
        <v>32</v>
      </c>
      <c r="D194" t="s">
        <v>626</v>
      </c>
      <c r="E194">
        <v>-0.39</v>
      </c>
      <c r="F194">
        <v>-0.44</v>
      </c>
      <c r="G194">
        <v>0.89</v>
      </c>
      <c r="H194">
        <v>-1.28</v>
      </c>
      <c r="I194">
        <v>0.73</v>
      </c>
      <c r="J194">
        <v>1.85</v>
      </c>
      <c r="K194">
        <v>-1.1200000000000001</v>
      </c>
      <c r="L194">
        <v>20.780999999999999</v>
      </c>
      <c r="M194">
        <v>0.52</v>
      </c>
      <c r="N194">
        <v>10.831</v>
      </c>
      <c r="O194">
        <v>0.36</v>
      </c>
      <c r="P194">
        <v>0.50900000000000001</v>
      </c>
      <c r="Q194">
        <v>4.6189999999999998</v>
      </c>
      <c r="R194">
        <v>0.67700000000000005</v>
      </c>
      <c r="S194">
        <v>6.0839999999999996</v>
      </c>
      <c r="T194">
        <v>0.84399999999999997</v>
      </c>
      <c r="U194">
        <v>0.29299999999999998</v>
      </c>
      <c r="V194">
        <v>0.22600000000000001</v>
      </c>
      <c r="W194">
        <v>6.548</v>
      </c>
      <c r="X194">
        <v>6.843</v>
      </c>
      <c r="Y194">
        <v>0.21299999999999999</v>
      </c>
      <c r="Z194">
        <v>0.63200000000000001</v>
      </c>
      <c r="AA194">
        <v>7.0000000000000001E-3</v>
      </c>
      <c r="AB194">
        <v>1.292</v>
      </c>
      <c r="AC194">
        <v>1.2999999999999999E-2</v>
      </c>
      <c r="AD194">
        <v>3.6459999999999999</v>
      </c>
    </row>
    <row r="195" spans="1:30">
      <c r="A195">
        <v>1628467</v>
      </c>
      <c r="B195" t="s">
        <v>627</v>
      </c>
      <c r="C195" t="s">
        <v>18</v>
      </c>
      <c r="D195" t="s">
        <v>626</v>
      </c>
      <c r="E195">
        <v>-0.4</v>
      </c>
      <c r="F195">
        <v>-1.19</v>
      </c>
      <c r="G195">
        <v>-1.2</v>
      </c>
      <c r="H195">
        <v>0.8</v>
      </c>
      <c r="I195">
        <v>-0.99</v>
      </c>
      <c r="J195">
        <v>-1.47</v>
      </c>
      <c r="K195">
        <v>0.48</v>
      </c>
      <c r="L195">
        <v>10.02</v>
      </c>
      <c r="M195">
        <v>0.51700000000000002</v>
      </c>
      <c r="N195">
        <v>7.274</v>
      </c>
      <c r="O195">
        <v>0.34599999999999997</v>
      </c>
      <c r="P195">
        <v>0.71199999999999997</v>
      </c>
      <c r="Q195">
        <v>1.5509999999999999</v>
      </c>
      <c r="R195">
        <v>0.73099999999999998</v>
      </c>
      <c r="S195">
        <v>2.2280000000000002</v>
      </c>
      <c r="T195">
        <v>0.69299999999999995</v>
      </c>
      <c r="U195">
        <v>0.189</v>
      </c>
      <c r="V195">
        <v>0.124</v>
      </c>
      <c r="W195">
        <v>8.6910000000000007</v>
      </c>
      <c r="X195">
        <v>3.0209999999999999</v>
      </c>
      <c r="Y195">
        <v>9.0999999999999998E-2</v>
      </c>
      <c r="Z195">
        <v>1.528</v>
      </c>
      <c r="AA195">
        <v>1.7000000000000001E-2</v>
      </c>
      <c r="AB195">
        <v>0.81200000000000006</v>
      </c>
      <c r="AC195">
        <v>8.0000000000000002E-3</v>
      </c>
      <c r="AD195">
        <v>1.7729999999999999</v>
      </c>
    </row>
    <row r="196" spans="1:30">
      <c r="A196">
        <v>1631106</v>
      </c>
      <c r="B196" t="s">
        <v>627</v>
      </c>
      <c r="C196" t="s">
        <v>171</v>
      </c>
      <c r="D196" t="s">
        <v>630</v>
      </c>
      <c r="E196">
        <v>-0.4</v>
      </c>
      <c r="F196">
        <v>1.51</v>
      </c>
      <c r="G196">
        <v>-0.88</v>
      </c>
      <c r="H196">
        <v>0.48</v>
      </c>
      <c r="I196">
        <v>-0.7</v>
      </c>
      <c r="J196">
        <v>-1.07</v>
      </c>
      <c r="K196">
        <v>0.37</v>
      </c>
      <c r="L196">
        <v>16.731000000000002</v>
      </c>
      <c r="M196">
        <v>0.51200000000000001</v>
      </c>
      <c r="N196">
        <v>5.3819999999999997</v>
      </c>
      <c r="O196">
        <v>0.31</v>
      </c>
      <c r="P196">
        <v>0.29799999999999999</v>
      </c>
      <c r="Q196">
        <v>7.375</v>
      </c>
      <c r="R196">
        <v>0.63500000000000001</v>
      </c>
      <c r="S196">
        <v>3.9409999999999998</v>
      </c>
      <c r="T196">
        <v>0.72599999999999998</v>
      </c>
      <c r="U196">
        <v>0.24199999999999999</v>
      </c>
      <c r="V196">
        <v>0.18</v>
      </c>
      <c r="W196">
        <v>13.183999999999999</v>
      </c>
      <c r="X196">
        <v>2.8439999999999999</v>
      </c>
      <c r="Y196">
        <v>8.6999999999999994E-2</v>
      </c>
      <c r="Z196">
        <v>1.1839999999999999</v>
      </c>
      <c r="AA196">
        <v>1.4E-2</v>
      </c>
      <c r="AB196">
        <v>2.3809999999999998</v>
      </c>
      <c r="AC196">
        <v>2.4E-2</v>
      </c>
      <c r="AD196">
        <v>2.9020000000000001</v>
      </c>
    </row>
    <row r="197" spans="1:30">
      <c r="A197">
        <v>202685</v>
      </c>
      <c r="B197" t="s">
        <v>627</v>
      </c>
      <c r="C197" t="s">
        <v>406</v>
      </c>
      <c r="D197" t="s">
        <v>626</v>
      </c>
      <c r="E197">
        <v>-0.41</v>
      </c>
      <c r="F197">
        <v>-1.87</v>
      </c>
      <c r="G197">
        <v>-0.7</v>
      </c>
      <c r="H197">
        <v>0.28000000000000003</v>
      </c>
      <c r="I197">
        <v>-0.8</v>
      </c>
      <c r="J197">
        <v>-0.73</v>
      </c>
      <c r="K197">
        <v>-7.0000000000000007E-2</v>
      </c>
      <c r="L197">
        <v>19.18</v>
      </c>
      <c r="M197">
        <v>0.56000000000000005</v>
      </c>
      <c r="N197">
        <v>2.581</v>
      </c>
      <c r="O197">
        <v>0.311</v>
      </c>
      <c r="P197">
        <v>0.13400000000000001</v>
      </c>
      <c r="Q197">
        <v>6.6449999999999996</v>
      </c>
      <c r="R197">
        <v>0.70699999999999996</v>
      </c>
      <c r="S197">
        <v>5.64</v>
      </c>
      <c r="T197">
        <v>0.77</v>
      </c>
      <c r="U197">
        <v>0.307</v>
      </c>
      <c r="V197">
        <v>0.219</v>
      </c>
      <c r="W197">
        <v>21.402999999999999</v>
      </c>
      <c r="X197">
        <v>3.4159999999999999</v>
      </c>
      <c r="Y197">
        <v>0.11</v>
      </c>
      <c r="Z197">
        <v>1.427</v>
      </c>
      <c r="AA197">
        <v>1.6E-2</v>
      </c>
      <c r="AB197">
        <v>0.71899999999999997</v>
      </c>
      <c r="AC197">
        <v>7.0000000000000001E-3</v>
      </c>
      <c r="AD197">
        <v>3.6429999999999998</v>
      </c>
    </row>
    <row r="198" spans="1:30">
      <c r="A198">
        <v>1629234</v>
      </c>
      <c r="B198" t="s">
        <v>627</v>
      </c>
      <c r="C198" t="s">
        <v>450</v>
      </c>
      <c r="D198" t="s">
        <v>626</v>
      </c>
      <c r="E198">
        <v>-0.42</v>
      </c>
      <c r="F198">
        <v>1.04</v>
      </c>
      <c r="G198">
        <v>-1.21</v>
      </c>
      <c r="H198">
        <v>0.78</v>
      </c>
      <c r="I198">
        <v>0.43</v>
      </c>
      <c r="J198">
        <v>-1.03</v>
      </c>
      <c r="K198">
        <v>1.46</v>
      </c>
      <c r="L198">
        <v>13.336</v>
      </c>
      <c r="M198">
        <v>0.59899999999999998</v>
      </c>
      <c r="N198">
        <v>2.3580000000000001</v>
      </c>
      <c r="O198">
        <v>0.28499999999999998</v>
      </c>
      <c r="P198">
        <v>0.124</v>
      </c>
      <c r="Q198">
        <v>5.1890000000000001</v>
      </c>
      <c r="R198">
        <v>0.71299999999999997</v>
      </c>
      <c r="S198">
        <v>4.7880000000000003</v>
      </c>
      <c r="T198">
        <v>0.66700000000000004</v>
      </c>
      <c r="U198">
        <v>0.35899999999999999</v>
      </c>
      <c r="V198">
        <v>0.16</v>
      </c>
      <c r="W198">
        <v>13.378</v>
      </c>
      <c r="X198">
        <v>3.38</v>
      </c>
      <c r="Y198">
        <v>0.108</v>
      </c>
      <c r="Z198">
        <v>2.9060000000000001</v>
      </c>
      <c r="AA198">
        <v>3.5000000000000003E-2</v>
      </c>
      <c r="AB198">
        <v>1.2370000000000001</v>
      </c>
      <c r="AC198">
        <v>1.2E-2</v>
      </c>
      <c r="AD198">
        <v>2.57</v>
      </c>
    </row>
    <row r="199" spans="1:30">
      <c r="A199">
        <v>1626158</v>
      </c>
      <c r="B199" t="s">
        <v>627</v>
      </c>
      <c r="C199" t="s">
        <v>190</v>
      </c>
      <c r="D199" t="s">
        <v>626</v>
      </c>
      <c r="E199">
        <v>-0.42</v>
      </c>
      <c r="F199">
        <v>-0.9</v>
      </c>
      <c r="G199">
        <v>-1.07</v>
      </c>
      <c r="H199">
        <v>0.64</v>
      </c>
      <c r="I199">
        <v>-0.17</v>
      </c>
      <c r="J199">
        <v>-1.31</v>
      </c>
      <c r="K199">
        <v>1.1399999999999999</v>
      </c>
      <c r="L199">
        <v>14.074</v>
      </c>
      <c r="M199">
        <v>0.60899999999999999</v>
      </c>
      <c r="N199">
        <v>3.6739999999999999</v>
      </c>
      <c r="O199">
        <v>0.26300000000000001</v>
      </c>
      <c r="P199">
        <v>0.19700000000000001</v>
      </c>
      <c r="Q199">
        <v>5.5149999999999997</v>
      </c>
      <c r="R199">
        <v>0.746</v>
      </c>
      <c r="S199">
        <v>3.8940000000000001</v>
      </c>
      <c r="T199">
        <v>0.752</v>
      </c>
      <c r="U199">
        <v>0.27600000000000002</v>
      </c>
      <c r="V199">
        <v>0.16400000000000001</v>
      </c>
      <c r="W199">
        <v>12.571999999999999</v>
      </c>
      <c r="X199">
        <v>2.2679999999999998</v>
      </c>
      <c r="Y199">
        <v>6.8000000000000005E-2</v>
      </c>
      <c r="Z199">
        <v>1.8939999999999999</v>
      </c>
      <c r="AA199">
        <v>2.1999999999999999E-2</v>
      </c>
      <c r="AB199">
        <v>0.88100000000000001</v>
      </c>
      <c r="AC199">
        <v>8.0000000000000002E-3</v>
      </c>
      <c r="AD199">
        <v>2.5329999999999999</v>
      </c>
    </row>
    <row r="200" spans="1:30">
      <c r="A200">
        <v>1630228</v>
      </c>
      <c r="B200" t="s">
        <v>627</v>
      </c>
      <c r="C200" t="s">
        <v>405</v>
      </c>
      <c r="D200" t="s">
        <v>629</v>
      </c>
      <c r="E200">
        <v>-0.43</v>
      </c>
      <c r="F200">
        <v>0.66</v>
      </c>
      <c r="G200">
        <v>-0.16</v>
      </c>
      <c r="H200">
        <v>-0.27</v>
      </c>
      <c r="I200">
        <v>0.25</v>
      </c>
      <c r="J200">
        <v>0.16</v>
      </c>
      <c r="K200">
        <v>0.09</v>
      </c>
      <c r="L200">
        <v>17.716000000000001</v>
      </c>
      <c r="M200">
        <v>0.56499999999999995</v>
      </c>
      <c r="N200">
        <v>5.8390000000000004</v>
      </c>
      <c r="O200">
        <v>0.314</v>
      </c>
      <c r="P200">
        <v>0.317</v>
      </c>
      <c r="Q200">
        <v>5.5570000000000004</v>
      </c>
      <c r="R200">
        <v>0.72299999999999998</v>
      </c>
      <c r="S200">
        <v>5.4080000000000004</v>
      </c>
      <c r="T200">
        <v>0.624</v>
      </c>
      <c r="U200">
        <v>0.308</v>
      </c>
      <c r="V200">
        <v>0.20399999999999999</v>
      </c>
      <c r="W200">
        <v>8.5879999999999992</v>
      </c>
      <c r="X200">
        <v>4.16</v>
      </c>
      <c r="Y200">
        <v>0.124</v>
      </c>
      <c r="Z200">
        <v>0.93</v>
      </c>
      <c r="AA200">
        <v>1.0999999999999999E-2</v>
      </c>
      <c r="AB200">
        <v>1.3979999999999999</v>
      </c>
      <c r="AC200">
        <v>1.4E-2</v>
      </c>
      <c r="AD200">
        <v>3.258</v>
      </c>
    </row>
    <row r="201" spans="1:30">
      <c r="A201">
        <v>1629726</v>
      </c>
      <c r="B201" t="s">
        <v>627</v>
      </c>
      <c r="C201" t="s">
        <v>430</v>
      </c>
      <c r="D201" t="s">
        <v>626</v>
      </c>
      <c r="E201">
        <v>-0.43</v>
      </c>
      <c r="F201">
        <v>-7.0000000000000007E-2</v>
      </c>
      <c r="G201">
        <v>-0.21</v>
      </c>
      <c r="H201">
        <v>-0.22</v>
      </c>
      <c r="I201">
        <v>-0.35</v>
      </c>
      <c r="J201">
        <v>-0.04</v>
      </c>
      <c r="K201">
        <v>-0.31</v>
      </c>
      <c r="L201">
        <v>15.135</v>
      </c>
      <c r="M201">
        <v>0.48399999999999999</v>
      </c>
      <c r="N201">
        <v>12.394</v>
      </c>
      <c r="O201">
        <v>0.35199999999999998</v>
      </c>
      <c r="P201">
        <v>0.84499999999999997</v>
      </c>
      <c r="Q201">
        <v>1.427</v>
      </c>
      <c r="R201">
        <v>0.67400000000000004</v>
      </c>
      <c r="S201">
        <v>4.55</v>
      </c>
      <c r="T201">
        <v>0.80100000000000005</v>
      </c>
      <c r="U201">
        <v>0.28799999999999998</v>
      </c>
      <c r="V201">
        <v>0.17199999999999999</v>
      </c>
      <c r="W201">
        <v>5.6589999999999998</v>
      </c>
      <c r="X201">
        <v>2.4529999999999998</v>
      </c>
      <c r="Y201">
        <v>7.3999999999999996E-2</v>
      </c>
      <c r="Z201">
        <v>0.54800000000000004</v>
      </c>
      <c r="AA201">
        <v>6.0000000000000001E-3</v>
      </c>
      <c r="AB201">
        <v>1.357</v>
      </c>
      <c r="AC201">
        <v>1.6E-2</v>
      </c>
      <c r="AD201">
        <v>1.7490000000000001</v>
      </c>
    </row>
    <row r="202" spans="1:30">
      <c r="A202">
        <v>1629023</v>
      </c>
      <c r="B202" t="s">
        <v>627</v>
      </c>
      <c r="C202" t="s">
        <v>209</v>
      </c>
      <c r="D202" t="s">
        <v>626</v>
      </c>
      <c r="E202">
        <v>-0.46</v>
      </c>
      <c r="F202">
        <v>-0.87</v>
      </c>
      <c r="G202">
        <v>-0.7</v>
      </c>
      <c r="H202">
        <v>0.25</v>
      </c>
      <c r="I202">
        <v>-0.5</v>
      </c>
      <c r="J202">
        <v>-0.35</v>
      </c>
      <c r="K202">
        <v>-0.15</v>
      </c>
      <c r="L202">
        <v>20.902000000000001</v>
      </c>
      <c r="M202">
        <v>0.499</v>
      </c>
      <c r="N202">
        <v>9.6969999999999992</v>
      </c>
      <c r="O202">
        <v>0.35</v>
      </c>
      <c r="P202">
        <v>0.45300000000000001</v>
      </c>
      <c r="Q202">
        <v>3.9350000000000001</v>
      </c>
      <c r="R202">
        <v>0.67100000000000004</v>
      </c>
      <c r="S202">
        <v>4.0609999999999999</v>
      </c>
      <c r="T202">
        <v>0.69299999999999995</v>
      </c>
      <c r="U202">
        <v>0.19800000000000001</v>
      </c>
      <c r="V202">
        <v>0.215</v>
      </c>
      <c r="W202">
        <v>7.7610000000000001</v>
      </c>
      <c r="X202">
        <v>3.37</v>
      </c>
      <c r="Y202">
        <v>0.113</v>
      </c>
      <c r="Z202">
        <v>1.4019999999999999</v>
      </c>
      <c r="AA202">
        <v>1.7000000000000001E-2</v>
      </c>
      <c r="AB202">
        <v>1.377</v>
      </c>
      <c r="AC202">
        <v>1.4E-2</v>
      </c>
      <c r="AD202">
        <v>2.5350000000000001</v>
      </c>
    </row>
    <row r="203" spans="1:30">
      <c r="A203">
        <v>1626246</v>
      </c>
      <c r="B203" t="s">
        <v>627</v>
      </c>
      <c r="C203" t="s">
        <v>362</v>
      </c>
      <c r="D203" t="s">
        <v>626</v>
      </c>
      <c r="E203">
        <v>-0.48</v>
      </c>
      <c r="F203">
        <v>0.7</v>
      </c>
      <c r="G203">
        <v>-1.23</v>
      </c>
      <c r="H203">
        <v>0.75</v>
      </c>
      <c r="I203">
        <v>-1.36</v>
      </c>
      <c r="J203">
        <v>-1.29</v>
      </c>
      <c r="K203">
        <v>-7.0000000000000007E-2</v>
      </c>
      <c r="L203">
        <v>17.265999999999998</v>
      </c>
      <c r="M203">
        <v>0.57599999999999996</v>
      </c>
      <c r="N203">
        <v>1.266</v>
      </c>
      <c r="O203">
        <v>0.20499999999999999</v>
      </c>
      <c r="P203">
        <v>7.5999999999999998E-2</v>
      </c>
      <c r="Q203">
        <v>6.5229999999999997</v>
      </c>
      <c r="R203">
        <v>0.70299999999999996</v>
      </c>
      <c r="S203">
        <v>5.0170000000000003</v>
      </c>
      <c r="T203">
        <v>0.71299999999999997</v>
      </c>
      <c r="U203">
        <v>0.32300000000000001</v>
      </c>
      <c r="V203">
        <v>0.20200000000000001</v>
      </c>
      <c r="W203">
        <v>16.486999999999998</v>
      </c>
      <c r="X203">
        <v>2.6880000000000002</v>
      </c>
      <c r="Y203">
        <v>7.9000000000000001E-2</v>
      </c>
      <c r="Z203">
        <v>1.357</v>
      </c>
      <c r="AA203">
        <v>1.2999999999999999E-2</v>
      </c>
      <c r="AB203">
        <v>1.0429999999999999</v>
      </c>
      <c r="AC203">
        <v>1.0999999999999999E-2</v>
      </c>
      <c r="AD203">
        <v>3.1960000000000002</v>
      </c>
    </row>
    <row r="204" spans="1:30">
      <c r="A204">
        <v>1629111</v>
      </c>
      <c r="B204" t="s">
        <v>627</v>
      </c>
      <c r="C204" t="s">
        <v>413</v>
      </c>
      <c r="D204" t="s">
        <v>629</v>
      </c>
      <c r="E204">
        <v>-0.51</v>
      </c>
      <c r="F204">
        <v>0.6</v>
      </c>
      <c r="G204">
        <v>-1.18</v>
      </c>
      <c r="H204">
        <v>0.66</v>
      </c>
      <c r="I204">
        <v>-1.1200000000000001</v>
      </c>
      <c r="J204">
        <v>-1.3</v>
      </c>
      <c r="K204">
        <v>0.18</v>
      </c>
      <c r="L204">
        <v>14.266999999999999</v>
      </c>
      <c r="M204">
        <v>0.59199999999999997</v>
      </c>
      <c r="N204">
        <v>2.3679999999999999</v>
      </c>
      <c r="O204">
        <v>0.29399999999999998</v>
      </c>
      <c r="P204">
        <v>0.11799999999999999</v>
      </c>
      <c r="Q204">
        <v>5.7779999999999996</v>
      </c>
      <c r="R204">
        <v>0.70699999999999996</v>
      </c>
      <c r="S204">
        <v>4.6689999999999996</v>
      </c>
      <c r="T204">
        <v>0.71799999999999997</v>
      </c>
      <c r="U204">
        <v>0.312</v>
      </c>
      <c r="V204">
        <v>0.17100000000000001</v>
      </c>
      <c r="W204">
        <v>13.449</v>
      </c>
      <c r="X204">
        <v>3.0830000000000002</v>
      </c>
      <c r="Y204">
        <v>8.8999999999999996E-2</v>
      </c>
      <c r="Z204">
        <v>1.347</v>
      </c>
      <c r="AA204">
        <v>1.4999999999999999E-2</v>
      </c>
      <c r="AB204">
        <v>0.91100000000000003</v>
      </c>
      <c r="AC204">
        <v>8.9999999999999993E-3</v>
      </c>
      <c r="AD204">
        <v>2.3660000000000001</v>
      </c>
    </row>
    <row r="205" spans="1:30">
      <c r="A205">
        <v>1631288</v>
      </c>
      <c r="B205" t="s">
        <v>628</v>
      </c>
      <c r="C205" t="s">
        <v>382</v>
      </c>
      <c r="D205" t="s">
        <v>630</v>
      </c>
      <c r="E205">
        <v>-0.53</v>
      </c>
      <c r="F205">
        <v>1.64</v>
      </c>
      <c r="G205">
        <v>-0.28000000000000003</v>
      </c>
      <c r="H205">
        <v>-0.26</v>
      </c>
      <c r="I205">
        <v>-0.5</v>
      </c>
      <c r="J205">
        <v>-0.21</v>
      </c>
      <c r="K205">
        <v>-0.28999999999999998</v>
      </c>
      <c r="L205">
        <v>14.898</v>
      </c>
      <c r="M205">
        <v>0.51800000000000002</v>
      </c>
      <c r="N205">
        <v>6.2039999999999997</v>
      </c>
      <c r="O205">
        <v>0.30099999999999999</v>
      </c>
      <c r="P205">
        <v>0.433</v>
      </c>
      <c r="Q205">
        <v>4.5279999999999996</v>
      </c>
      <c r="R205">
        <v>0.65700000000000003</v>
      </c>
      <c r="S205">
        <v>4.0890000000000004</v>
      </c>
      <c r="T205">
        <v>0.73099999999999998</v>
      </c>
      <c r="U205">
        <v>0.28000000000000003</v>
      </c>
      <c r="V205">
        <v>0.16700000000000001</v>
      </c>
      <c r="W205">
        <v>9.423</v>
      </c>
      <c r="X205">
        <v>2.6360000000000001</v>
      </c>
      <c r="Y205">
        <v>8.8999999999999996E-2</v>
      </c>
      <c r="Z205">
        <v>0.55800000000000005</v>
      </c>
      <c r="AA205">
        <v>6.0000000000000001E-3</v>
      </c>
      <c r="AB205">
        <v>1.6839999999999999</v>
      </c>
      <c r="AC205">
        <v>1.7000000000000001E-2</v>
      </c>
      <c r="AD205">
        <v>1.8560000000000001</v>
      </c>
    </row>
    <row r="206" spans="1:30">
      <c r="A206">
        <v>1630631</v>
      </c>
      <c r="B206" t="s">
        <v>627</v>
      </c>
      <c r="C206" t="s">
        <v>397</v>
      </c>
      <c r="D206" t="s">
        <v>629</v>
      </c>
      <c r="E206">
        <v>-0.55000000000000004</v>
      </c>
      <c r="F206">
        <v>-0.09</v>
      </c>
      <c r="G206">
        <v>-0.67</v>
      </c>
      <c r="H206">
        <v>0.12</v>
      </c>
      <c r="I206">
        <v>-1.26</v>
      </c>
      <c r="J206">
        <v>-1.03</v>
      </c>
      <c r="K206">
        <v>-0.23</v>
      </c>
      <c r="L206">
        <v>16.899000000000001</v>
      </c>
      <c r="M206">
        <v>0.47599999999999998</v>
      </c>
      <c r="N206">
        <v>8.6300000000000008</v>
      </c>
      <c r="O206">
        <v>0.33900000000000002</v>
      </c>
      <c r="P206">
        <v>0.49</v>
      </c>
      <c r="Q206">
        <v>3.4710000000000001</v>
      </c>
      <c r="R206">
        <v>0.625</v>
      </c>
      <c r="S206">
        <v>3.1629999999999998</v>
      </c>
      <c r="T206">
        <v>0.76600000000000001</v>
      </c>
      <c r="U206">
        <v>0.19500000000000001</v>
      </c>
      <c r="V206">
        <v>0.17399999999999999</v>
      </c>
      <c r="W206">
        <v>5.3890000000000002</v>
      </c>
      <c r="X206">
        <v>6.484</v>
      </c>
      <c r="Y206">
        <v>0.184</v>
      </c>
      <c r="Z206">
        <v>0.39800000000000002</v>
      </c>
      <c r="AA206">
        <v>5.0000000000000001E-3</v>
      </c>
      <c r="AB206">
        <v>2.6360000000000001</v>
      </c>
      <c r="AC206">
        <v>2.7E-2</v>
      </c>
      <c r="AD206">
        <v>2.7130000000000001</v>
      </c>
    </row>
    <row r="207" spans="1:30">
      <c r="A207">
        <v>1629312</v>
      </c>
      <c r="B207" t="s">
        <v>628</v>
      </c>
      <c r="C207" t="s">
        <v>479</v>
      </c>
      <c r="D207" t="s">
        <v>626</v>
      </c>
      <c r="E207">
        <v>-0.55000000000000004</v>
      </c>
      <c r="F207">
        <v>2.4</v>
      </c>
      <c r="G207">
        <v>-1.68</v>
      </c>
      <c r="H207">
        <v>1.1299999999999999</v>
      </c>
      <c r="I207">
        <v>0</v>
      </c>
      <c r="J207">
        <v>-1.44</v>
      </c>
      <c r="K207">
        <v>1.44</v>
      </c>
      <c r="L207">
        <v>11.722</v>
      </c>
      <c r="M207">
        <v>0.57099999999999995</v>
      </c>
      <c r="N207">
        <v>5.7080000000000002</v>
      </c>
      <c r="O207">
        <v>0.314</v>
      </c>
      <c r="P207">
        <v>0.46500000000000002</v>
      </c>
      <c r="Q207">
        <v>3.8210000000000002</v>
      </c>
      <c r="R207">
        <v>0.67600000000000005</v>
      </c>
      <c r="S207">
        <v>2.4660000000000002</v>
      </c>
      <c r="T207">
        <v>0.61499999999999999</v>
      </c>
      <c r="U207">
        <v>0.22800000000000001</v>
      </c>
      <c r="V207">
        <v>0.13200000000000001</v>
      </c>
      <c r="W207">
        <v>9.4450000000000003</v>
      </c>
      <c r="X207">
        <v>2.177</v>
      </c>
      <c r="Y207">
        <v>6.3E-2</v>
      </c>
      <c r="Z207">
        <v>0.84799999999999998</v>
      </c>
      <c r="AA207">
        <v>0.01</v>
      </c>
      <c r="AB207">
        <v>1.7869999999999999</v>
      </c>
      <c r="AC207">
        <v>1.7999999999999999E-2</v>
      </c>
      <c r="AD207">
        <v>1.9450000000000001</v>
      </c>
    </row>
    <row r="208" spans="1:30">
      <c r="A208">
        <v>1629622</v>
      </c>
      <c r="B208" t="s">
        <v>628</v>
      </c>
      <c r="C208" t="s">
        <v>20</v>
      </c>
      <c r="D208" t="s">
        <v>626</v>
      </c>
      <c r="E208">
        <v>-0.55000000000000004</v>
      </c>
      <c r="F208">
        <v>-0.72</v>
      </c>
      <c r="G208">
        <v>-0.2</v>
      </c>
      <c r="H208">
        <v>-0.36</v>
      </c>
      <c r="I208">
        <v>0.08</v>
      </c>
      <c r="J208">
        <v>0.34</v>
      </c>
      <c r="K208">
        <v>-0.26</v>
      </c>
      <c r="L208">
        <v>15.064</v>
      </c>
      <c r="M208">
        <v>0.55500000000000005</v>
      </c>
      <c r="N208">
        <v>11.592000000000001</v>
      </c>
      <c r="O208">
        <v>0.36599999999999999</v>
      </c>
      <c r="P208">
        <v>0.755</v>
      </c>
      <c r="Q208">
        <v>2.028</v>
      </c>
      <c r="R208">
        <v>0.68300000000000005</v>
      </c>
      <c r="S208">
        <v>2.1560000000000001</v>
      </c>
      <c r="T208">
        <v>0.82299999999999995</v>
      </c>
      <c r="U208">
        <v>0.14799999999999999</v>
      </c>
      <c r="V208">
        <v>0.152</v>
      </c>
      <c r="W208">
        <v>5.86</v>
      </c>
      <c r="X208">
        <v>3.427</v>
      </c>
      <c r="Y208">
        <v>9.8000000000000004E-2</v>
      </c>
      <c r="Z208">
        <v>0.374</v>
      </c>
      <c r="AA208">
        <v>4.0000000000000001E-3</v>
      </c>
      <c r="AB208">
        <v>0.95399999999999996</v>
      </c>
      <c r="AC208">
        <v>0.01</v>
      </c>
      <c r="AD208">
        <v>1.2529999999999999</v>
      </c>
    </row>
    <row r="209" spans="1:30">
      <c r="A209">
        <v>1630557</v>
      </c>
      <c r="B209" t="s">
        <v>627</v>
      </c>
      <c r="C209" t="s">
        <v>256</v>
      </c>
      <c r="D209" t="s">
        <v>629</v>
      </c>
      <c r="E209">
        <v>-0.56000000000000005</v>
      </c>
      <c r="F209">
        <v>0.47</v>
      </c>
      <c r="G209">
        <v>0.46</v>
      </c>
      <c r="H209">
        <v>-1.02</v>
      </c>
      <c r="I209">
        <v>-0.86</v>
      </c>
      <c r="J209">
        <v>0.75</v>
      </c>
      <c r="K209">
        <v>-1.61</v>
      </c>
      <c r="L209">
        <v>16.518000000000001</v>
      </c>
      <c r="M209">
        <v>0.57399999999999995</v>
      </c>
      <c r="N209">
        <v>11.250999999999999</v>
      </c>
      <c r="O209">
        <v>0.373</v>
      </c>
      <c r="P209">
        <v>0.67300000000000004</v>
      </c>
      <c r="Q209">
        <v>2.7410000000000001</v>
      </c>
      <c r="R209">
        <v>0.72699999999999998</v>
      </c>
      <c r="S209">
        <v>2.4820000000000002</v>
      </c>
      <c r="T209">
        <v>0.83499999999999996</v>
      </c>
      <c r="U209">
        <v>0.17899999999999999</v>
      </c>
      <c r="V209">
        <v>0.16900000000000001</v>
      </c>
      <c r="W209">
        <v>5.3289999999999997</v>
      </c>
      <c r="X209">
        <v>1.992</v>
      </c>
      <c r="Y209">
        <v>5.8000000000000003E-2</v>
      </c>
      <c r="Z209">
        <v>0.318</v>
      </c>
      <c r="AA209">
        <v>4.0000000000000001E-3</v>
      </c>
      <c r="AB209">
        <v>0.77300000000000002</v>
      </c>
      <c r="AC209">
        <v>8.0000000000000002E-3</v>
      </c>
      <c r="AD209">
        <v>1.4890000000000001</v>
      </c>
    </row>
    <row r="210" spans="1:30">
      <c r="A210">
        <v>1629640</v>
      </c>
      <c r="B210" t="s">
        <v>627</v>
      </c>
      <c r="C210" t="s">
        <v>82</v>
      </c>
      <c r="D210" t="s">
        <v>626</v>
      </c>
      <c r="E210">
        <v>-0.56000000000000005</v>
      </c>
      <c r="F210">
        <v>-1</v>
      </c>
      <c r="G210">
        <v>0.64</v>
      </c>
      <c r="H210">
        <v>-1.2</v>
      </c>
      <c r="I210">
        <v>0.21</v>
      </c>
      <c r="J210">
        <v>1.38</v>
      </c>
      <c r="K210">
        <v>-1.17</v>
      </c>
      <c r="L210">
        <v>24.626999999999999</v>
      </c>
      <c r="M210">
        <v>0.51</v>
      </c>
      <c r="N210">
        <v>8.9169999999999998</v>
      </c>
      <c r="O210">
        <v>0.35199999999999998</v>
      </c>
      <c r="P210">
        <v>0.35099999999999998</v>
      </c>
      <c r="Q210">
        <v>7.3319999999999999</v>
      </c>
      <c r="R210">
        <v>0.65700000000000003</v>
      </c>
      <c r="S210">
        <v>7.141</v>
      </c>
      <c r="T210">
        <v>0.72199999999999998</v>
      </c>
      <c r="U210">
        <v>0.314</v>
      </c>
      <c r="V210">
        <v>0.25800000000000001</v>
      </c>
      <c r="W210">
        <v>7.8369999999999997</v>
      </c>
      <c r="X210">
        <v>4</v>
      </c>
      <c r="Y210">
        <v>0.13300000000000001</v>
      </c>
      <c r="Z210">
        <v>0.35899999999999999</v>
      </c>
      <c r="AA210">
        <v>4.0000000000000001E-3</v>
      </c>
      <c r="AB210">
        <v>1.077</v>
      </c>
      <c r="AC210">
        <v>1.0999999999999999E-2</v>
      </c>
      <c r="AD210">
        <v>2.8279999999999998</v>
      </c>
    </row>
    <row r="211" spans="1:30">
      <c r="A211">
        <v>201933</v>
      </c>
      <c r="B211" t="s">
        <v>627</v>
      </c>
      <c r="C211" t="s">
        <v>364</v>
      </c>
      <c r="D211" t="s">
        <v>626</v>
      </c>
      <c r="E211">
        <v>-0.56999999999999995</v>
      </c>
      <c r="F211">
        <v>0.71</v>
      </c>
      <c r="G211">
        <v>-1.79</v>
      </c>
      <c r="H211">
        <v>1.22</v>
      </c>
      <c r="I211">
        <v>-0.82</v>
      </c>
      <c r="J211">
        <v>-1.07</v>
      </c>
      <c r="K211">
        <v>0.25</v>
      </c>
      <c r="L211">
        <v>11.542999999999999</v>
      </c>
      <c r="M211">
        <v>0.49</v>
      </c>
      <c r="N211">
        <v>6.1180000000000003</v>
      </c>
      <c r="O211">
        <v>0.315</v>
      </c>
      <c r="P211">
        <v>0.52200000000000002</v>
      </c>
      <c r="Q211">
        <v>3.0590000000000002</v>
      </c>
      <c r="R211">
        <v>0.67500000000000004</v>
      </c>
      <c r="S211">
        <v>4.3550000000000004</v>
      </c>
      <c r="T211">
        <v>0.68799999999999994</v>
      </c>
      <c r="U211">
        <v>0.245</v>
      </c>
      <c r="V211">
        <v>0.126</v>
      </c>
      <c r="W211">
        <v>13.087</v>
      </c>
      <c r="X211">
        <v>5.1890000000000001</v>
      </c>
      <c r="Y211">
        <v>0.14399999999999999</v>
      </c>
      <c r="Z211">
        <v>0.85399999999999998</v>
      </c>
      <c r="AA211">
        <v>0.01</v>
      </c>
      <c r="AB211">
        <v>1.474</v>
      </c>
      <c r="AC211">
        <v>1.2999999999999999E-2</v>
      </c>
      <c r="AD211">
        <v>2.1819999999999999</v>
      </c>
    </row>
    <row r="212" spans="1:30">
      <c r="A212">
        <v>202709</v>
      </c>
      <c r="B212" t="s">
        <v>627</v>
      </c>
      <c r="C212" t="s">
        <v>255</v>
      </c>
      <c r="D212" t="s">
        <v>626</v>
      </c>
      <c r="E212">
        <v>-0.57999999999999996</v>
      </c>
      <c r="F212">
        <v>1.1599999999999999</v>
      </c>
      <c r="G212">
        <v>-0.36</v>
      </c>
      <c r="H212">
        <v>-0.22</v>
      </c>
      <c r="I212">
        <v>-1.04</v>
      </c>
      <c r="J212">
        <v>-0.59</v>
      </c>
      <c r="K212">
        <v>-0.45</v>
      </c>
      <c r="L212">
        <v>14.569000000000001</v>
      </c>
      <c r="M212">
        <v>0.48699999999999999</v>
      </c>
      <c r="N212">
        <v>8.7880000000000003</v>
      </c>
      <c r="O212">
        <v>0.35299999999999998</v>
      </c>
      <c r="P212">
        <v>0.59199999999999997</v>
      </c>
      <c r="Q212">
        <v>1.395</v>
      </c>
      <c r="R212">
        <v>0.65300000000000002</v>
      </c>
      <c r="S212">
        <v>2.786</v>
      </c>
      <c r="T212">
        <v>0.80200000000000005</v>
      </c>
      <c r="U212">
        <v>0.21099999999999999</v>
      </c>
      <c r="V212">
        <v>0.155</v>
      </c>
      <c r="W212">
        <v>4.75</v>
      </c>
      <c r="X212">
        <v>7.726</v>
      </c>
      <c r="Y212">
        <v>0.248</v>
      </c>
      <c r="Z212">
        <v>0.40200000000000002</v>
      </c>
      <c r="AA212">
        <v>5.0000000000000001E-3</v>
      </c>
      <c r="AB212">
        <v>1.48</v>
      </c>
      <c r="AC212">
        <v>1.4999999999999999E-2</v>
      </c>
      <c r="AD212">
        <v>2.2909999999999999</v>
      </c>
    </row>
    <row r="213" spans="1:30">
      <c r="A213">
        <v>1630591</v>
      </c>
      <c r="B213" t="s">
        <v>627</v>
      </c>
      <c r="C213" t="s">
        <v>384</v>
      </c>
      <c r="D213" t="s">
        <v>629</v>
      </c>
      <c r="E213">
        <v>-0.57999999999999996</v>
      </c>
      <c r="F213">
        <v>1.51</v>
      </c>
      <c r="G213">
        <v>-1.1100000000000001</v>
      </c>
      <c r="H213">
        <v>0.53</v>
      </c>
      <c r="I213">
        <v>-0.67</v>
      </c>
      <c r="J213">
        <v>-1.34</v>
      </c>
      <c r="K213">
        <v>0.67</v>
      </c>
      <c r="L213">
        <v>17.309999999999999</v>
      </c>
      <c r="M213">
        <v>0.48</v>
      </c>
      <c r="N213">
        <v>9.1240000000000006</v>
      </c>
      <c r="O213">
        <v>0.312</v>
      </c>
      <c r="P213">
        <v>0.52200000000000002</v>
      </c>
      <c r="Q213">
        <v>3.512</v>
      </c>
      <c r="R213">
        <v>0.63700000000000001</v>
      </c>
      <c r="S213">
        <v>4.5030000000000001</v>
      </c>
      <c r="T213">
        <v>0.71799999999999997</v>
      </c>
      <c r="U213">
        <v>0.26500000000000001</v>
      </c>
      <c r="V213">
        <v>0.189</v>
      </c>
      <c r="W213">
        <v>6.5819999999999999</v>
      </c>
      <c r="X213">
        <v>4.8559999999999999</v>
      </c>
      <c r="Y213">
        <v>0.151</v>
      </c>
      <c r="Z213">
        <v>0.96599999999999997</v>
      </c>
      <c r="AA213">
        <v>1.0999999999999999E-2</v>
      </c>
      <c r="AB213">
        <v>2.4159999999999999</v>
      </c>
      <c r="AC213">
        <v>2.4E-2</v>
      </c>
      <c r="AD213">
        <v>3.31</v>
      </c>
    </row>
    <row r="214" spans="1:30">
      <c r="A214">
        <v>1629655</v>
      </c>
      <c r="B214" t="s">
        <v>627</v>
      </c>
      <c r="C214" t="s">
        <v>247</v>
      </c>
      <c r="D214" t="s">
        <v>626</v>
      </c>
      <c r="E214">
        <v>-0.59</v>
      </c>
      <c r="F214">
        <v>-0.63</v>
      </c>
      <c r="G214">
        <v>-0.91</v>
      </c>
      <c r="H214">
        <v>0.33</v>
      </c>
      <c r="I214">
        <v>0.22</v>
      </c>
      <c r="J214">
        <v>-0.64</v>
      </c>
      <c r="K214">
        <v>0.86</v>
      </c>
      <c r="L214">
        <v>13.196999999999999</v>
      </c>
      <c r="M214">
        <v>0.66100000000000003</v>
      </c>
      <c r="N214">
        <v>0.82</v>
      </c>
      <c r="O214">
        <v>0.18</v>
      </c>
      <c r="P214">
        <v>4.5999999999999999E-2</v>
      </c>
      <c r="Q214">
        <v>6.9809999999999999</v>
      </c>
      <c r="R214">
        <v>0.79500000000000004</v>
      </c>
      <c r="S214">
        <v>6.0650000000000004</v>
      </c>
      <c r="T214">
        <v>0.64100000000000001</v>
      </c>
      <c r="U214">
        <v>0.47299999999999998</v>
      </c>
      <c r="V214">
        <v>0.16900000000000001</v>
      </c>
      <c r="W214">
        <v>13.571999999999999</v>
      </c>
      <c r="X214">
        <v>2.5619999999999998</v>
      </c>
      <c r="Y214">
        <v>8.3000000000000004E-2</v>
      </c>
      <c r="Z214">
        <v>2.794</v>
      </c>
      <c r="AA214">
        <v>3.1E-2</v>
      </c>
      <c r="AB214">
        <v>1.0780000000000001</v>
      </c>
      <c r="AC214">
        <v>1.0999999999999999E-2</v>
      </c>
      <c r="AD214">
        <v>2.5510000000000002</v>
      </c>
    </row>
    <row r="215" spans="1:30">
      <c r="A215">
        <v>1629659</v>
      </c>
      <c r="B215" t="s">
        <v>627</v>
      </c>
      <c r="C215" t="s">
        <v>186</v>
      </c>
      <c r="D215" t="s">
        <v>626</v>
      </c>
      <c r="E215">
        <v>-0.59</v>
      </c>
      <c r="F215">
        <v>0.82</v>
      </c>
      <c r="G215">
        <v>-0.14000000000000001</v>
      </c>
      <c r="H215">
        <v>-0.44</v>
      </c>
      <c r="I215">
        <v>-0.74</v>
      </c>
      <c r="J215">
        <v>-0.04</v>
      </c>
      <c r="K215">
        <v>-0.7</v>
      </c>
      <c r="L215">
        <v>24.132000000000001</v>
      </c>
      <c r="M215">
        <v>0.47599999999999998</v>
      </c>
      <c r="N215">
        <v>7.9409999999999998</v>
      </c>
      <c r="O215">
        <v>0.309</v>
      </c>
      <c r="P215">
        <v>0.32500000000000001</v>
      </c>
      <c r="Q215">
        <v>5.9729999999999999</v>
      </c>
      <c r="R215">
        <v>0.627</v>
      </c>
      <c r="S215">
        <v>7.8220000000000001</v>
      </c>
      <c r="T215">
        <v>0.754</v>
      </c>
      <c r="U215">
        <v>0.32200000000000001</v>
      </c>
      <c r="V215">
        <v>0.27</v>
      </c>
      <c r="W215">
        <v>7.0590000000000002</v>
      </c>
      <c r="X215">
        <v>8.42</v>
      </c>
      <c r="Y215">
        <v>0.28100000000000003</v>
      </c>
      <c r="Z215">
        <v>0.79300000000000004</v>
      </c>
      <c r="AA215">
        <v>8.9999999999999993E-3</v>
      </c>
      <c r="AB215">
        <v>1.556</v>
      </c>
      <c r="AC215">
        <v>1.6E-2</v>
      </c>
      <c r="AD215">
        <v>4.6100000000000003</v>
      </c>
    </row>
    <row r="216" spans="1:30">
      <c r="A216">
        <v>1628380</v>
      </c>
      <c r="B216" t="s">
        <v>627</v>
      </c>
      <c r="C216" t="s">
        <v>168</v>
      </c>
      <c r="D216" t="s">
        <v>626</v>
      </c>
      <c r="E216">
        <v>-0.59</v>
      </c>
      <c r="F216">
        <v>0.2</v>
      </c>
      <c r="G216">
        <v>-1.03</v>
      </c>
      <c r="H216">
        <v>0.44</v>
      </c>
      <c r="I216">
        <v>0.56999999999999995</v>
      </c>
      <c r="J216">
        <v>-0.57999999999999996</v>
      </c>
      <c r="K216">
        <v>1.1499999999999999</v>
      </c>
      <c r="L216">
        <v>19.206</v>
      </c>
      <c r="M216">
        <v>0.53200000000000003</v>
      </c>
      <c r="N216">
        <v>6.774</v>
      </c>
      <c r="O216">
        <v>0.34399999999999997</v>
      </c>
      <c r="P216">
        <v>0.32300000000000001</v>
      </c>
      <c r="Q216">
        <v>5.5419999999999998</v>
      </c>
      <c r="R216">
        <v>0.68</v>
      </c>
      <c r="S216">
        <v>5.2510000000000003</v>
      </c>
      <c r="T216">
        <v>0.754</v>
      </c>
      <c r="U216">
        <v>0.29299999999999998</v>
      </c>
      <c r="V216">
        <v>0.224</v>
      </c>
      <c r="W216">
        <v>13.112</v>
      </c>
      <c r="X216">
        <v>5.0579999999999998</v>
      </c>
      <c r="Y216">
        <v>0.16600000000000001</v>
      </c>
      <c r="Z216">
        <v>1.7609999999999999</v>
      </c>
      <c r="AA216">
        <v>1.9E-2</v>
      </c>
      <c r="AB216">
        <v>1.2350000000000001</v>
      </c>
      <c r="AC216">
        <v>1.2E-2</v>
      </c>
      <c r="AD216">
        <v>3.7970000000000002</v>
      </c>
    </row>
    <row r="217" spans="1:30">
      <c r="A217">
        <v>203506</v>
      </c>
      <c r="B217" t="s">
        <v>628</v>
      </c>
      <c r="C217" t="s">
        <v>678</v>
      </c>
      <c r="D217" t="s">
        <v>626</v>
      </c>
      <c r="E217">
        <v>-0.59</v>
      </c>
      <c r="F217">
        <v>-0.41</v>
      </c>
      <c r="G217">
        <v>-1.23</v>
      </c>
      <c r="H217">
        <v>0.63</v>
      </c>
      <c r="I217">
        <v>-0.61</v>
      </c>
      <c r="J217">
        <v>-1.49</v>
      </c>
      <c r="K217">
        <v>0.88</v>
      </c>
      <c r="L217">
        <v>21.11</v>
      </c>
      <c r="M217">
        <v>0.42899999999999999</v>
      </c>
      <c r="N217">
        <v>10.44</v>
      </c>
      <c r="O217">
        <v>0.313</v>
      </c>
      <c r="P217">
        <v>0.51600000000000001</v>
      </c>
      <c r="Q217">
        <v>2.6720000000000002</v>
      </c>
      <c r="R217">
        <v>0.59699999999999998</v>
      </c>
      <c r="S217">
        <v>4.2640000000000002</v>
      </c>
      <c r="T217">
        <v>0.71899999999999997</v>
      </c>
      <c r="U217">
        <v>0.20699999999999999</v>
      </c>
      <c r="V217">
        <v>0.22700000000000001</v>
      </c>
      <c r="W217">
        <v>6.0720000000000001</v>
      </c>
      <c r="X217">
        <v>6.5170000000000003</v>
      </c>
      <c r="Y217">
        <v>0.219</v>
      </c>
      <c r="Z217">
        <v>0.67300000000000004</v>
      </c>
      <c r="AA217">
        <v>7.0000000000000001E-3</v>
      </c>
      <c r="AB217">
        <v>2.3359999999999999</v>
      </c>
      <c r="AC217">
        <v>2.3E-2</v>
      </c>
      <c r="AD217">
        <v>3.7240000000000002</v>
      </c>
    </row>
    <row r="218" spans="1:30">
      <c r="A218">
        <v>204060</v>
      </c>
      <c r="B218" t="s">
        <v>627</v>
      </c>
      <c r="C218" t="s">
        <v>642</v>
      </c>
      <c r="D218" t="s">
        <v>626</v>
      </c>
      <c r="E218">
        <v>-0.6</v>
      </c>
      <c r="F218">
        <v>-0.75</v>
      </c>
      <c r="G218">
        <v>-0.7</v>
      </c>
      <c r="H218">
        <v>0.1</v>
      </c>
      <c r="I218">
        <v>-0.17</v>
      </c>
      <c r="J218">
        <v>-0.08</v>
      </c>
      <c r="K218">
        <v>-0.09</v>
      </c>
      <c r="L218">
        <v>11.074</v>
      </c>
      <c r="M218">
        <v>0.48699999999999999</v>
      </c>
      <c r="N218">
        <v>9.7460000000000004</v>
      </c>
      <c r="O218">
        <v>0.35499999999999998</v>
      </c>
      <c r="P218">
        <v>0.85299999999999998</v>
      </c>
      <c r="Q218">
        <v>0.436</v>
      </c>
      <c r="R218">
        <v>0.66500000000000004</v>
      </c>
      <c r="S218">
        <v>1.224</v>
      </c>
      <c r="T218">
        <v>0.78500000000000003</v>
      </c>
      <c r="U218">
        <v>0.11799999999999999</v>
      </c>
      <c r="V218">
        <v>0.122</v>
      </c>
      <c r="W218">
        <v>5.65</v>
      </c>
      <c r="X218">
        <v>5.952</v>
      </c>
      <c r="Y218">
        <v>0.17100000000000001</v>
      </c>
      <c r="Z218">
        <v>0.39900000000000002</v>
      </c>
      <c r="AA218">
        <v>4.0000000000000001E-3</v>
      </c>
      <c r="AB218">
        <v>1.35</v>
      </c>
      <c r="AC218">
        <v>1.2999999999999999E-2</v>
      </c>
      <c r="AD218">
        <v>2.2549999999999999</v>
      </c>
    </row>
    <row r="219" spans="1:30">
      <c r="A219">
        <v>1629685</v>
      </c>
      <c r="B219" t="s">
        <v>627</v>
      </c>
      <c r="C219" t="s">
        <v>679</v>
      </c>
      <c r="D219" t="s">
        <v>626</v>
      </c>
      <c r="E219">
        <v>-0.61</v>
      </c>
      <c r="F219">
        <v>0.1</v>
      </c>
      <c r="G219">
        <v>-0.73</v>
      </c>
      <c r="H219">
        <v>0.12</v>
      </c>
      <c r="I219">
        <v>-0.49</v>
      </c>
      <c r="J219">
        <v>-0.64</v>
      </c>
      <c r="K219">
        <v>0.15</v>
      </c>
      <c r="L219">
        <v>12.724</v>
      </c>
      <c r="M219">
        <v>0.52700000000000002</v>
      </c>
      <c r="N219">
        <v>7.2480000000000002</v>
      </c>
      <c r="O219">
        <v>0.33100000000000002</v>
      </c>
      <c r="P219">
        <v>0.54600000000000004</v>
      </c>
      <c r="Q219">
        <v>3.2509999999999999</v>
      </c>
      <c r="R219">
        <v>0.66600000000000004</v>
      </c>
      <c r="S219">
        <v>3.1320000000000001</v>
      </c>
      <c r="T219">
        <v>0.77100000000000002</v>
      </c>
      <c r="U219">
        <v>0.24099999999999999</v>
      </c>
      <c r="V219">
        <v>0.14499999999999999</v>
      </c>
      <c r="W219">
        <v>8.8840000000000003</v>
      </c>
      <c r="X219">
        <v>3.4369999999999998</v>
      </c>
      <c r="Y219">
        <v>0.112</v>
      </c>
      <c r="Z219">
        <v>0.67700000000000005</v>
      </c>
      <c r="AA219">
        <v>8.0000000000000002E-3</v>
      </c>
      <c r="AB219">
        <v>1.5620000000000001</v>
      </c>
      <c r="AC219">
        <v>1.6E-2</v>
      </c>
      <c r="AD219">
        <v>2.2069999999999999</v>
      </c>
    </row>
    <row r="220" spans="1:30">
      <c r="A220">
        <v>1630208</v>
      </c>
      <c r="B220" t="s">
        <v>627</v>
      </c>
      <c r="C220" t="s">
        <v>53</v>
      </c>
      <c r="D220" t="s">
        <v>626</v>
      </c>
      <c r="E220">
        <v>-0.62</v>
      </c>
      <c r="F220">
        <v>0.78</v>
      </c>
      <c r="G220">
        <v>-1.08</v>
      </c>
      <c r="H220">
        <v>0.46</v>
      </c>
      <c r="I220">
        <v>-0.36</v>
      </c>
      <c r="J220">
        <v>-0.97</v>
      </c>
      <c r="K220">
        <v>0.61</v>
      </c>
      <c r="L220">
        <v>11.444000000000001</v>
      </c>
      <c r="M220">
        <v>0.62</v>
      </c>
      <c r="N220">
        <v>1.1479999999999999</v>
      </c>
      <c r="O220">
        <v>0.188</v>
      </c>
      <c r="P220">
        <v>5.6000000000000001E-2</v>
      </c>
      <c r="Q220">
        <v>7.6269999999999998</v>
      </c>
      <c r="R220">
        <v>0.71799999999999997</v>
      </c>
      <c r="S220">
        <v>6.6349999999999998</v>
      </c>
      <c r="T220">
        <v>0.72</v>
      </c>
      <c r="U220">
        <v>0.57699999999999996</v>
      </c>
      <c r="V220">
        <v>0.158</v>
      </c>
      <c r="W220">
        <v>16.859000000000002</v>
      </c>
      <c r="X220">
        <v>1.931</v>
      </c>
      <c r="Y220">
        <v>5.7000000000000002E-2</v>
      </c>
      <c r="Z220">
        <v>2.9889999999999999</v>
      </c>
      <c r="AA220">
        <v>3.6999999999999998E-2</v>
      </c>
      <c r="AB220">
        <v>0.58199999999999996</v>
      </c>
      <c r="AC220">
        <v>6.0000000000000001E-3</v>
      </c>
      <c r="AD220">
        <v>2.3439999999999999</v>
      </c>
    </row>
    <row r="221" spans="1:30">
      <c r="A221">
        <v>1629667</v>
      </c>
      <c r="B221" t="s">
        <v>627</v>
      </c>
      <c r="C221" t="s">
        <v>386</v>
      </c>
      <c r="D221" t="s">
        <v>626</v>
      </c>
      <c r="E221">
        <v>-0.63</v>
      </c>
      <c r="F221">
        <v>0.89</v>
      </c>
      <c r="G221">
        <v>-1.01</v>
      </c>
      <c r="H221">
        <v>0.38</v>
      </c>
      <c r="I221">
        <v>-1.1200000000000001</v>
      </c>
      <c r="J221">
        <v>-1.7</v>
      </c>
      <c r="K221">
        <v>0.57999999999999996</v>
      </c>
      <c r="L221">
        <v>13.943</v>
      </c>
      <c r="M221">
        <v>0.51300000000000001</v>
      </c>
      <c r="N221">
        <v>5.1820000000000004</v>
      </c>
      <c r="O221">
        <v>0.33100000000000002</v>
      </c>
      <c r="P221">
        <v>0.375</v>
      </c>
      <c r="Q221">
        <v>4.5640000000000001</v>
      </c>
      <c r="R221">
        <v>0.65</v>
      </c>
      <c r="S221">
        <v>3.3069999999999999</v>
      </c>
      <c r="T221">
        <v>0.77500000000000002</v>
      </c>
      <c r="U221">
        <v>0.23899999999999999</v>
      </c>
      <c r="V221">
        <v>0.153</v>
      </c>
      <c r="W221">
        <v>8.9589999999999996</v>
      </c>
      <c r="X221">
        <v>2.6739999999999999</v>
      </c>
      <c r="Y221">
        <v>7.5999999999999998E-2</v>
      </c>
      <c r="Z221">
        <v>0.754</v>
      </c>
      <c r="AA221">
        <v>8.9999999999999993E-3</v>
      </c>
      <c r="AB221">
        <v>1.802</v>
      </c>
      <c r="AC221">
        <v>1.9E-2</v>
      </c>
      <c r="AD221">
        <v>2.0350000000000001</v>
      </c>
    </row>
    <row r="222" spans="1:30">
      <c r="A222">
        <v>1630170</v>
      </c>
      <c r="B222" t="s">
        <v>627</v>
      </c>
      <c r="C222" t="s">
        <v>279</v>
      </c>
      <c r="D222" t="s">
        <v>626</v>
      </c>
      <c r="E222">
        <v>-0.64</v>
      </c>
      <c r="F222">
        <v>-1.03</v>
      </c>
      <c r="G222">
        <v>7.0000000000000007E-2</v>
      </c>
      <c r="H222">
        <v>-0.7</v>
      </c>
      <c r="I222">
        <v>-0.12</v>
      </c>
      <c r="J222">
        <v>0.33</v>
      </c>
      <c r="K222">
        <v>-0.45</v>
      </c>
      <c r="L222">
        <v>20.97</v>
      </c>
      <c r="M222">
        <v>0.47099999999999997</v>
      </c>
      <c r="N222">
        <v>10.47</v>
      </c>
      <c r="O222">
        <v>0.35799999999999998</v>
      </c>
      <c r="P222">
        <v>0.48399999999999999</v>
      </c>
      <c r="Q222">
        <v>2.7080000000000002</v>
      </c>
      <c r="R222">
        <v>0.65200000000000002</v>
      </c>
      <c r="S222">
        <v>3.7309999999999999</v>
      </c>
      <c r="T222">
        <v>0.78600000000000003</v>
      </c>
      <c r="U222">
        <v>0.18099999999999999</v>
      </c>
      <c r="V222">
        <v>0.21299999999999999</v>
      </c>
      <c r="W222">
        <v>6.1079999999999997</v>
      </c>
      <c r="X222">
        <v>4.673</v>
      </c>
      <c r="Y222">
        <v>0.14299999999999999</v>
      </c>
      <c r="Z222">
        <v>0.65700000000000003</v>
      </c>
      <c r="AA222">
        <v>8.0000000000000002E-3</v>
      </c>
      <c r="AB222">
        <v>1.698</v>
      </c>
      <c r="AC222">
        <v>1.7000000000000001E-2</v>
      </c>
      <c r="AD222">
        <v>2.036</v>
      </c>
    </row>
    <row r="223" spans="1:30">
      <c r="A223">
        <v>1629673</v>
      </c>
      <c r="B223" t="s">
        <v>627</v>
      </c>
      <c r="C223" t="s">
        <v>399</v>
      </c>
      <c r="D223" t="s">
        <v>626</v>
      </c>
      <c r="E223">
        <v>-0.65</v>
      </c>
      <c r="F223">
        <v>-1.81</v>
      </c>
      <c r="G223">
        <v>0.42</v>
      </c>
      <c r="H223">
        <v>-1.07</v>
      </c>
      <c r="I223">
        <v>-1.41</v>
      </c>
      <c r="J223">
        <v>0.33</v>
      </c>
      <c r="K223">
        <v>-1.74</v>
      </c>
      <c r="L223">
        <v>22.501999999999999</v>
      </c>
      <c r="M223">
        <v>0.502</v>
      </c>
      <c r="N223">
        <v>11.462</v>
      </c>
      <c r="O223">
        <v>0.34100000000000003</v>
      </c>
      <c r="P223">
        <v>0.505</v>
      </c>
      <c r="Q223">
        <v>3.3140000000000001</v>
      </c>
      <c r="R223">
        <v>0.67800000000000005</v>
      </c>
      <c r="S223">
        <v>7.4669999999999996</v>
      </c>
      <c r="T223">
        <v>0.83499999999999996</v>
      </c>
      <c r="U223">
        <v>0.32500000000000001</v>
      </c>
      <c r="V223">
        <v>0.23899999999999999</v>
      </c>
      <c r="W223">
        <v>4.8079999999999998</v>
      </c>
      <c r="X223">
        <v>7.0209999999999999</v>
      </c>
      <c r="Y223">
        <v>0.20899999999999999</v>
      </c>
      <c r="Z223">
        <v>0.497</v>
      </c>
      <c r="AA223">
        <v>5.0000000000000001E-3</v>
      </c>
      <c r="AB223">
        <v>1.294</v>
      </c>
      <c r="AC223">
        <v>1.2999999999999999E-2</v>
      </c>
      <c r="AD223">
        <v>4.1769999999999996</v>
      </c>
    </row>
    <row r="224" spans="1:30">
      <c r="A224">
        <v>1626220</v>
      </c>
      <c r="B224" t="s">
        <v>627</v>
      </c>
      <c r="C224" t="s">
        <v>216</v>
      </c>
      <c r="D224" t="s">
        <v>626</v>
      </c>
      <c r="E224">
        <v>-0.65</v>
      </c>
      <c r="F224">
        <v>-0.37</v>
      </c>
      <c r="G224">
        <v>-1.04</v>
      </c>
      <c r="H224">
        <v>0.39</v>
      </c>
      <c r="I224">
        <v>-0.84</v>
      </c>
      <c r="J224">
        <v>-1.2</v>
      </c>
      <c r="K224">
        <v>0.36</v>
      </c>
      <c r="L224">
        <v>12.587</v>
      </c>
      <c r="M224">
        <v>0.46899999999999997</v>
      </c>
      <c r="N224">
        <v>10.010999999999999</v>
      </c>
      <c r="O224">
        <v>0.34200000000000003</v>
      </c>
      <c r="P224">
        <v>0.77400000000000002</v>
      </c>
      <c r="Q224">
        <v>1.6619999999999999</v>
      </c>
      <c r="R224">
        <v>0.64400000000000002</v>
      </c>
      <c r="S224">
        <v>1.7330000000000001</v>
      </c>
      <c r="T224">
        <v>0.73399999999999999</v>
      </c>
      <c r="U224">
        <v>0.16300000000000001</v>
      </c>
      <c r="V224">
        <v>0.13700000000000001</v>
      </c>
      <c r="W224">
        <v>8.2309999999999999</v>
      </c>
      <c r="X224">
        <v>5.1639999999999997</v>
      </c>
      <c r="Y224">
        <v>0.151</v>
      </c>
      <c r="Z224">
        <v>0.83299999999999996</v>
      </c>
      <c r="AA224">
        <v>8.9999999999999993E-3</v>
      </c>
      <c r="AB224">
        <v>1.389</v>
      </c>
      <c r="AC224">
        <v>1.4E-2</v>
      </c>
      <c r="AD224">
        <v>2.4009999999999998</v>
      </c>
    </row>
    <row r="225" spans="1:30">
      <c r="A225">
        <v>1628436</v>
      </c>
      <c r="B225" t="s">
        <v>627</v>
      </c>
      <c r="C225" t="s">
        <v>38</v>
      </c>
      <c r="D225" t="s">
        <v>626</v>
      </c>
      <c r="E225">
        <v>-0.66</v>
      </c>
      <c r="F225">
        <v>-0.28000000000000003</v>
      </c>
      <c r="G225">
        <v>-1.66</v>
      </c>
      <c r="H225">
        <v>1.01</v>
      </c>
      <c r="I225">
        <v>-0.46</v>
      </c>
      <c r="J225">
        <v>-1.54</v>
      </c>
      <c r="K225">
        <v>1.08</v>
      </c>
      <c r="L225">
        <v>11.538</v>
      </c>
      <c r="M225">
        <v>0.627</v>
      </c>
      <c r="N225">
        <v>2.1850000000000001</v>
      </c>
      <c r="O225">
        <v>0.29599999999999999</v>
      </c>
      <c r="P225">
        <v>0.123</v>
      </c>
      <c r="Q225">
        <v>6.3920000000000003</v>
      </c>
      <c r="R225">
        <v>0.71599999999999997</v>
      </c>
      <c r="S225">
        <v>2.847</v>
      </c>
      <c r="T225">
        <v>0.75700000000000001</v>
      </c>
      <c r="U225">
        <v>0.23799999999999999</v>
      </c>
      <c r="V225">
        <v>0.14199999999999999</v>
      </c>
      <c r="W225">
        <v>12.194000000000001</v>
      </c>
      <c r="X225">
        <v>3.0289999999999999</v>
      </c>
      <c r="Y225">
        <v>9.6000000000000002E-2</v>
      </c>
      <c r="Z225">
        <v>2.5270000000000001</v>
      </c>
      <c r="AA225">
        <v>2.8000000000000001E-2</v>
      </c>
      <c r="AB225">
        <v>1.05</v>
      </c>
      <c r="AC225">
        <v>8.9999999999999993E-3</v>
      </c>
      <c r="AD225">
        <v>1.698</v>
      </c>
    </row>
    <row r="226" spans="1:30">
      <c r="A226">
        <v>1629643</v>
      </c>
      <c r="B226" t="s">
        <v>627</v>
      </c>
      <c r="C226" t="s">
        <v>263</v>
      </c>
      <c r="D226" t="s">
        <v>626</v>
      </c>
      <c r="E226">
        <v>-0.66</v>
      </c>
      <c r="F226">
        <v>-0.18</v>
      </c>
      <c r="G226">
        <v>-1.29</v>
      </c>
      <c r="H226">
        <v>0.63</v>
      </c>
      <c r="I226">
        <v>0.56000000000000005</v>
      </c>
      <c r="J226">
        <v>-1.02</v>
      </c>
      <c r="K226">
        <v>1.58</v>
      </c>
      <c r="L226">
        <v>13.847</v>
      </c>
      <c r="M226">
        <v>0.46899999999999997</v>
      </c>
      <c r="N226">
        <v>9.7949999999999999</v>
      </c>
      <c r="O226">
        <v>0.33800000000000002</v>
      </c>
      <c r="P226">
        <v>0.70499999999999996</v>
      </c>
      <c r="Q226">
        <v>1.371</v>
      </c>
      <c r="R226">
        <v>0.67100000000000004</v>
      </c>
      <c r="S226">
        <v>2.16</v>
      </c>
      <c r="T226">
        <v>0.78500000000000003</v>
      </c>
      <c r="U226">
        <v>0.16600000000000001</v>
      </c>
      <c r="V226">
        <v>0.152</v>
      </c>
      <c r="W226">
        <v>8.7840000000000007</v>
      </c>
      <c r="X226">
        <v>3.5489999999999999</v>
      </c>
      <c r="Y226">
        <v>0.11</v>
      </c>
      <c r="Z226">
        <v>1.131</v>
      </c>
      <c r="AA226">
        <v>1.0999999999999999E-2</v>
      </c>
      <c r="AB226">
        <v>2.1240000000000001</v>
      </c>
      <c r="AC226">
        <v>2.1999999999999999E-2</v>
      </c>
      <c r="AD226">
        <v>1.87</v>
      </c>
    </row>
    <row r="227" spans="1:30">
      <c r="A227">
        <v>1630625</v>
      </c>
      <c r="B227" t="s">
        <v>627</v>
      </c>
      <c r="C227" t="s">
        <v>252</v>
      </c>
      <c r="D227" t="s">
        <v>629</v>
      </c>
      <c r="E227">
        <v>-0.67</v>
      </c>
      <c r="F227">
        <v>1.1499999999999999</v>
      </c>
      <c r="G227">
        <v>-1.53</v>
      </c>
      <c r="H227">
        <v>0.86</v>
      </c>
      <c r="I227">
        <v>-0.34</v>
      </c>
      <c r="J227">
        <v>-1.57</v>
      </c>
      <c r="K227">
        <v>1.23</v>
      </c>
      <c r="L227">
        <v>18.478000000000002</v>
      </c>
      <c r="M227">
        <v>0.51100000000000001</v>
      </c>
      <c r="N227">
        <v>7.6529999999999996</v>
      </c>
      <c r="O227">
        <v>0.29299999999999998</v>
      </c>
      <c r="P227">
        <v>0.377</v>
      </c>
      <c r="Q227">
        <v>5.93</v>
      </c>
      <c r="R227">
        <v>0.67700000000000005</v>
      </c>
      <c r="S227">
        <v>4.2839999999999998</v>
      </c>
      <c r="T227">
        <v>0.63800000000000001</v>
      </c>
      <c r="U227">
        <v>0.27500000000000002</v>
      </c>
      <c r="V227">
        <v>0.19800000000000001</v>
      </c>
      <c r="W227">
        <v>8.9979999999999993</v>
      </c>
      <c r="X227">
        <v>6.2510000000000003</v>
      </c>
      <c r="Y227">
        <v>0.188</v>
      </c>
      <c r="Z227">
        <v>1.38</v>
      </c>
      <c r="AA227">
        <v>1.4999999999999999E-2</v>
      </c>
      <c r="AB227">
        <v>1.7609999999999999</v>
      </c>
      <c r="AC227">
        <v>1.7999999999999999E-2</v>
      </c>
      <c r="AD227">
        <v>3.3260000000000001</v>
      </c>
    </row>
    <row r="228" spans="1:30">
      <c r="A228">
        <v>1630209</v>
      </c>
      <c r="B228" t="s">
        <v>628</v>
      </c>
      <c r="C228" t="s">
        <v>667</v>
      </c>
      <c r="D228" t="s">
        <v>626</v>
      </c>
      <c r="E228">
        <v>-0.67</v>
      </c>
      <c r="F228">
        <v>0.28999999999999998</v>
      </c>
      <c r="G228">
        <v>-1.02</v>
      </c>
      <c r="H228">
        <v>0.35</v>
      </c>
      <c r="I228">
        <v>-0.56999999999999995</v>
      </c>
      <c r="J228">
        <v>-1.02</v>
      </c>
      <c r="K228">
        <v>0.45</v>
      </c>
      <c r="L228">
        <v>18.658999999999999</v>
      </c>
      <c r="M228">
        <v>0.54200000000000004</v>
      </c>
      <c r="N228">
        <v>5.6680000000000001</v>
      </c>
      <c r="O228">
        <v>0.29899999999999999</v>
      </c>
      <c r="P228">
        <v>0.3</v>
      </c>
      <c r="Q228">
        <v>6.266</v>
      </c>
      <c r="R228">
        <v>0.71</v>
      </c>
      <c r="S228">
        <v>4.9950000000000001</v>
      </c>
      <c r="T228">
        <v>0.67100000000000004</v>
      </c>
      <c r="U228">
        <v>0.249</v>
      </c>
      <c r="V228">
        <v>0.20100000000000001</v>
      </c>
      <c r="W228">
        <v>15.285</v>
      </c>
      <c r="X228">
        <v>2.1080000000000001</v>
      </c>
      <c r="Y228">
        <v>7.3999999999999996E-2</v>
      </c>
      <c r="Z228">
        <v>1.421</v>
      </c>
      <c r="AA228">
        <v>1.6E-2</v>
      </c>
      <c r="AB228">
        <v>1.101</v>
      </c>
      <c r="AC228">
        <v>1.0999999999999999E-2</v>
      </c>
      <c r="AD228">
        <v>2.4260000000000002</v>
      </c>
    </row>
    <row r="229" spans="1:30">
      <c r="A229">
        <v>1630540</v>
      </c>
      <c r="B229" t="s">
        <v>627</v>
      </c>
      <c r="C229" t="s">
        <v>69</v>
      </c>
      <c r="D229" t="s">
        <v>629</v>
      </c>
      <c r="E229">
        <v>-0.69</v>
      </c>
      <c r="F229">
        <v>1.62</v>
      </c>
      <c r="G229">
        <v>-1.43</v>
      </c>
      <c r="H229">
        <v>0.74</v>
      </c>
      <c r="I229">
        <v>-0.93</v>
      </c>
      <c r="J229">
        <v>-1.68</v>
      </c>
      <c r="K229">
        <v>0.75</v>
      </c>
      <c r="L229">
        <v>14.334</v>
      </c>
      <c r="M229">
        <v>0.46400000000000002</v>
      </c>
      <c r="N229">
        <v>8.4450000000000003</v>
      </c>
      <c r="O229">
        <v>0.32200000000000001</v>
      </c>
      <c r="P229">
        <v>0.59</v>
      </c>
      <c r="Q229">
        <v>2.1480000000000001</v>
      </c>
      <c r="R229">
        <v>0.624</v>
      </c>
      <c r="S229">
        <v>3.2189999999999999</v>
      </c>
      <c r="T229">
        <v>0.68100000000000005</v>
      </c>
      <c r="U229">
        <v>0.21299999999999999</v>
      </c>
      <c r="V229">
        <v>0.14899999999999999</v>
      </c>
      <c r="W229">
        <v>4.2450000000000001</v>
      </c>
      <c r="X229">
        <v>4.3</v>
      </c>
      <c r="Y229">
        <v>0.127</v>
      </c>
      <c r="Z229">
        <v>0.59</v>
      </c>
      <c r="AA229">
        <v>6.0000000000000001E-3</v>
      </c>
      <c r="AB229">
        <v>2.0939999999999999</v>
      </c>
      <c r="AC229">
        <v>2.1999999999999999E-2</v>
      </c>
      <c r="AD229">
        <v>1.857</v>
      </c>
    </row>
    <row r="230" spans="1:30">
      <c r="A230">
        <v>203585</v>
      </c>
      <c r="B230" t="s">
        <v>627</v>
      </c>
      <c r="C230" t="s">
        <v>198</v>
      </c>
      <c r="D230" t="s">
        <v>626</v>
      </c>
      <c r="E230">
        <v>-0.69</v>
      </c>
      <c r="F230">
        <v>0.53</v>
      </c>
      <c r="G230">
        <v>-0.72</v>
      </c>
      <c r="H230">
        <v>0.03</v>
      </c>
      <c r="I230">
        <v>-1.94</v>
      </c>
      <c r="J230">
        <v>-1.3</v>
      </c>
      <c r="K230">
        <v>-0.64</v>
      </c>
      <c r="L230">
        <v>14.278</v>
      </c>
      <c r="M230">
        <v>0.46600000000000003</v>
      </c>
      <c r="N230">
        <v>9.7420000000000009</v>
      </c>
      <c r="O230">
        <v>0.35799999999999998</v>
      </c>
      <c r="P230">
        <v>0.629</v>
      </c>
      <c r="Q230">
        <v>1.7829999999999999</v>
      </c>
      <c r="R230">
        <v>0.63800000000000001</v>
      </c>
      <c r="S230">
        <v>2.4780000000000002</v>
      </c>
      <c r="T230">
        <v>0.75900000000000001</v>
      </c>
      <c r="U230">
        <v>0.16800000000000001</v>
      </c>
      <c r="V230">
        <v>0.13800000000000001</v>
      </c>
      <c r="W230">
        <v>6.7910000000000004</v>
      </c>
      <c r="X230">
        <v>2.5939999999999999</v>
      </c>
      <c r="Y230">
        <v>7.6999999999999999E-2</v>
      </c>
      <c r="Z230">
        <v>0.33200000000000002</v>
      </c>
      <c r="AA230">
        <v>3.0000000000000001E-3</v>
      </c>
      <c r="AB230">
        <v>1.397</v>
      </c>
      <c r="AC230">
        <v>1.4E-2</v>
      </c>
      <c r="AD230">
        <v>1.323</v>
      </c>
    </row>
    <row r="231" spans="1:30">
      <c r="A231">
        <v>1630578</v>
      </c>
      <c r="B231" t="s">
        <v>627</v>
      </c>
      <c r="C231" t="s">
        <v>318</v>
      </c>
      <c r="D231" t="s">
        <v>629</v>
      </c>
      <c r="E231">
        <v>-0.72</v>
      </c>
      <c r="F231">
        <v>-0.2</v>
      </c>
      <c r="G231">
        <v>-0.77</v>
      </c>
      <c r="H231">
        <v>0.05</v>
      </c>
      <c r="I231">
        <v>-0.34</v>
      </c>
      <c r="J231">
        <v>-0.95</v>
      </c>
      <c r="K231">
        <v>0.61</v>
      </c>
      <c r="L231">
        <v>16.891999999999999</v>
      </c>
      <c r="M231">
        <v>0.54400000000000004</v>
      </c>
      <c r="N231">
        <v>2.202</v>
      </c>
      <c r="O231">
        <v>0.28599999999999998</v>
      </c>
      <c r="P231">
        <v>0.112</v>
      </c>
      <c r="Q231">
        <v>6.508</v>
      </c>
      <c r="R231">
        <v>0.68300000000000005</v>
      </c>
      <c r="S231">
        <v>6.5119999999999996</v>
      </c>
      <c r="T231">
        <v>0.67500000000000004</v>
      </c>
      <c r="U231">
        <v>0.38400000000000001</v>
      </c>
      <c r="V231">
        <v>0.21</v>
      </c>
      <c r="W231">
        <v>15.228999999999999</v>
      </c>
      <c r="X231">
        <v>6.2919999999999998</v>
      </c>
      <c r="Y231">
        <v>0.183</v>
      </c>
      <c r="Z231">
        <v>1.671</v>
      </c>
      <c r="AA231">
        <v>1.9E-2</v>
      </c>
      <c r="AB231">
        <v>1.6539999999999999</v>
      </c>
      <c r="AC231">
        <v>1.7000000000000001E-2</v>
      </c>
      <c r="AD231">
        <v>4.0659999999999998</v>
      </c>
    </row>
    <row r="232" spans="1:30">
      <c r="A232">
        <v>1631099</v>
      </c>
      <c r="B232" t="s">
        <v>627</v>
      </c>
      <c r="C232" t="s">
        <v>84</v>
      </c>
      <c r="D232" t="s">
        <v>630</v>
      </c>
      <c r="E232">
        <v>-0.72</v>
      </c>
      <c r="F232">
        <v>-0.05</v>
      </c>
      <c r="G232">
        <v>0.12</v>
      </c>
      <c r="H232">
        <v>-0.85</v>
      </c>
      <c r="I232">
        <v>-1.03</v>
      </c>
      <c r="J232">
        <v>0.14000000000000001</v>
      </c>
      <c r="K232">
        <v>-1.17</v>
      </c>
      <c r="L232">
        <v>15.143000000000001</v>
      </c>
      <c r="M232">
        <v>0.51600000000000001</v>
      </c>
      <c r="N232">
        <v>10.006</v>
      </c>
      <c r="O232">
        <v>0.378</v>
      </c>
      <c r="P232">
        <v>0.629</v>
      </c>
      <c r="Q232">
        <v>2.7919999999999998</v>
      </c>
      <c r="R232">
        <v>0.67</v>
      </c>
      <c r="S232">
        <v>2.0510000000000002</v>
      </c>
      <c r="T232">
        <v>0.754</v>
      </c>
      <c r="U232">
        <v>0.14499999999999999</v>
      </c>
      <c r="V232">
        <v>0.152</v>
      </c>
      <c r="W232">
        <v>8.2799999999999994</v>
      </c>
      <c r="X232">
        <v>2.2999999999999998</v>
      </c>
      <c r="Y232">
        <v>6.7000000000000004E-2</v>
      </c>
      <c r="Z232">
        <v>0.76800000000000002</v>
      </c>
      <c r="AA232">
        <v>8.9999999999999993E-3</v>
      </c>
      <c r="AB232">
        <v>1.1919999999999999</v>
      </c>
      <c r="AC232">
        <v>1.2E-2</v>
      </c>
      <c r="AD232">
        <v>1.2509999999999999</v>
      </c>
    </row>
    <row r="233" spans="1:30">
      <c r="A233">
        <v>203920</v>
      </c>
      <c r="B233" t="s">
        <v>627</v>
      </c>
      <c r="C233" t="s">
        <v>122</v>
      </c>
      <c r="D233" t="s">
        <v>626</v>
      </c>
      <c r="E233">
        <v>-0.73</v>
      </c>
      <c r="F233">
        <v>-0.21</v>
      </c>
      <c r="G233">
        <v>-1.94</v>
      </c>
      <c r="H233">
        <v>1.21</v>
      </c>
      <c r="I233">
        <v>-0.9</v>
      </c>
      <c r="J233">
        <v>-2.08</v>
      </c>
      <c r="K233">
        <v>1.18</v>
      </c>
      <c r="L233">
        <v>12.775</v>
      </c>
      <c r="M233">
        <v>0.503</v>
      </c>
      <c r="N233">
        <v>4.2629999999999999</v>
      </c>
      <c r="O233">
        <v>0.27700000000000002</v>
      </c>
      <c r="P233">
        <v>0.26500000000000001</v>
      </c>
      <c r="Q233">
        <v>3.17</v>
      </c>
      <c r="R233">
        <v>0.66800000000000004</v>
      </c>
      <c r="S233">
        <v>2.7490000000000001</v>
      </c>
      <c r="T233">
        <v>0.71599999999999997</v>
      </c>
      <c r="U233">
        <v>0.26300000000000001</v>
      </c>
      <c r="V233">
        <v>0.14599999999999999</v>
      </c>
      <c r="W233">
        <v>10.419</v>
      </c>
      <c r="X233">
        <v>2.8170000000000002</v>
      </c>
      <c r="Y233">
        <v>8.5000000000000006E-2</v>
      </c>
      <c r="Z233">
        <v>1.429</v>
      </c>
      <c r="AA233">
        <v>1.7000000000000001E-2</v>
      </c>
      <c r="AB233">
        <v>1.3109999999999999</v>
      </c>
      <c r="AC233">
        <v>1.2999999999999999E-2</v>
      </c>
      <c r="AD233">
        <v>2</v>
      </c>
    </row>
    <row r="234" spans="1:30">
      <c r="A234">
        <v>1628398</v>
      </c>
      <c r="B234" t="s">
        <v>627</v>
      </c>
      <c r="C234" t="s">
        <v>118</v>
      </c>
      <c r="D234" t="s">
        <v>626</v>
      </c>
      <c r="E234">
        <v>-0.74</v>
      </c>
      <c r="F234">
        <v>1.5</v>
      </c>
      <c r="G234">
        <v>0.24</v>
      </c>
      <c r="H234">
        <v>-0.99</v>
      </c>
      <c r="I234">
        <v>-0.56000000000000005</v>
      </c>
      <c r="J234">
        <v>0.78</v>
      </c>
      <c r="K234">
        <v>-1.34</v>
      </c>
      <c r="L234">
        <v>23.253</v>
      </c>
      <c r="M234">
        <v>0.5</v>
      </c>
      <c r="N234">
        <v>10.661</v>
      </c>
      <c r="O234">
        <v>0.32400000000000001</v>
      </c>
      <c r="P234">
        <v>0.442</v>
      </c>
      <c r="Q234">
        <v>4.7050000000000001</v>
      </c>
      <c r="R234">
        <v>0.70099999999999996</v>
      </c>
      <c r="S234">
        <v>5.298</v>
      </c>
      <c r="T234">
        <v>0.70399999999999996</v>
      </c>
      <c r="U234">
        <v>0.23599999999999999</v>
      </c>
      <c r="V234">
        <v>0.246</v>
      </c>
      <c r="W234">
        <v>10.071999999999999</v>
      </c>
      <c r="X234">
        <v>4.6399999999999997</v>
      </c>
      <c r="Y234">
        <v>0.14499999999999999</v>
      </c>
      <c r="Z234">
        <v>0.72</v>
      </c>
      <c r="AA234">
        <v>8.9999999999999993E-3</v>
      </c>
      <c r="AB234">
        <v>0.89400000000000002</v>
      </c>
      <c r="AC234">
        <v>8.9999999999999993E-3</v>
      </c>
      <c r="AD234">
        <v>3.6880000000000002</v>
      </c>
    </row>
    <row r="235" spans="1:30">
      <c r="A235">
        <v>1631207</v>
      </c>
      <c r="B235" t="s">
        <v>627</v>
      </c>
      <c r="C235" t="s">
        <v>251</v>
      </c>
      <c r="D235" t="s">
        <v>630</v>
      </c>
      <c r="E235">
        <v>-0.75</v>
      </c>
      <c r="F235">
        <v>1.29</v>
      </c>
      <c r="G235">
        <v>-1.32</v>
      </c>
      <c r="H235">
        <v>0.56999999999999995</v>
      </c>
      <c r="I235">
        <v>-0.67</v>
      </c>
      <c r="J235">
        <v>-1.32</v>
      </c>
      <c r="K235">
        <v>0.65</v>
      </c>
      <c r="L235">
        <v>16.154</v>
      </c>
      <c r="M235">
        <v>0.52</v>
      </c>
      <c r="N235">
        <v>7.0720000000000001</v>
      </c>
      <c r="O235">
        <v>0.31</v>
      </c>
      <c r="P235">
        <v>0.40899999999999997</v>
      </c>
      <c r="Q235">
        <v>6.3470000000000004</v>
      </c>
      <c r="R235">
        <v>0.66</v>
      </c>
      <c r="S235">
        <v>4.7460000000000004</v>
      </c>
      <c r="T235">
        <v>0.67400000000000004</v>
      </c>
      <c r="U235">
        <v>0.26600000000000001</v>
      </c>
      <c r="V235">
        <v>0.17499999999999999</v>
      </c>
      <c r="W235">
        <v>9.1329999999999991</v>
      </c>
      <c r="X235">
        <v>3.8439999999999999</v>
      </c>
      <c r="Y235">
        <v>0.13500000000000001</v>
      </c>
      <c r="Z235">
        <v>1.026</v>
      </c>
      <c r="AA235">
        <v>1.0999999999999999E-2</v>
      </c>
      <c r="AB235">
        <v>1.9319999999999999</v>
      </c>
      <c r="AC235">
        <v>1.9E-2</v>
      </c>
      <c r="AD235">
        <v>2.5089999999999999</v>
      </c>
    </row>
    <row r="236" spans="1:30">
      <c r="A236">
        <v>1628964</v>
      </c>
      <c r="B236" t="s">
        <v>627</v>
      </c>
      <c r="C236" t="s">
        <v>67</v>
      </c>
      <c r="D236" t="s">
        <v>626</v>
      </c>
      <c r="E236">
        <v>-0.75</v>
      </c>
      <c r="F236">
        <v>-0.95</v>
      </c>
      <c r="G236">
        <v>-1.24</v>
      </c>
      <c r="H236">
        <v>0.49</v>
      </c>
      <c r="I236">
        <v>-0.97</v>
      </c>
      <c r="J236">
        <v>-1.05</v>
      </c>
      <c r="K236">
        <v>0.08</v>
      </c>
      <c r="L236">
        <v>15.521000000000001</v>
      </c>
      <c r="M236">
        <v>0.51900000000000002</v>
      </c>
      <c r="N236">
        <v>8.4710000000000001</v>
      </c>
      <c r="O236">
        <v>0.33500000000000002</v>
      </c>
      <c r="P236">
        <v>0.52600000000000002</v>
      </c>
      <c r="Q236">
        <v>4.343</v>
      </c>
      <c r="R236">
        <v>0.71</v>
      </c>
      <c r="S236">
        <v>3.6949999999999998</v>
      </c>
      <c r="T236">
        <v>0.67900000000000005</v>
      </c>
      <c r="U236">
        <v>0.20799999999999999</v>
      </c>
      <c r="V236">
        <v>0.17399999999999999</v>
      </c>
      <c r="W236">
        <v>15.38</v>
      </c>
      <c r="X236">
        <v>2.76</v>
      </c>
      <c r="Y236">
        <v>0.09</v>
      </c>
      <c r="Z236">
        <v>2.8140000000000001</v>
      </c>
      <c r="AA236">
        <v>3.2000000000000001E-2</v>
      </c>
      <c r="AB236">
        <v>1.0960000000000001</v>
      </c>
      <c r="AC236">
        <v>8.9999999999999993E-3</v>
      </c>
      <c r="AD236">
        <v>2.2029999999999998</v>
      </c>
    </row>
    <row r="237" spans="1:30">
      <c r="A237">
        <v>1626192</v>
      </c>
      <c r="B237" t="s">
        <v>627</v>
      </c>
      <c r="C237" t="s">
        <v>206</v>
      </c>
      <c r="D237" t="s">
        <v>626</v>
      </c>
      <c r="E237">
        <v>-0.75</v>
      </c>
      <c r="F237">
        <v>-0.47</v>
      </c>
      <c r="G237">
        <v>-0.73</v>
      </c>
      <c r="H237">
        <v>-0.02</v>
      </c>
      <c r="I237">
        <v>-0.67</v>
      </c>
      <c r="J237">
        <v>-0.08</v>
      </c>
      <c r="K237">
        <v>-0.59</v>
      </c>
      <c r="L237">
        <v>13.04</v>
      </c>
      <c r="M237">
        <v>0.55900000000000005</v>
      </c>
      <c r="N237">
        <v>10.561999999999999</v>
      </c>
      <c r="O237">
        <v>0.34899999999999998</v>
      </c>
      <c r="P237">
        <v>0.755</v>
      </c>
      <c r="Q237">
        <v>2.347</v>
      </c>
      <c r="R237">
        <v>0.71099999999999997</v>
      </c>
      <c r="S237">
        <v>1.9179999999999999</v>
      </c>
      <c r="T237">
        <v>0.72299999999999998</v>
      </c>
      <c r="U237">
        <v>0.15</v>
      </c>
      <c r="V237">
        <v>0.14099999999999999</v>
      </c>
      <c r="W237">
        <v>9.2609999999999992</v>
      </c>
      <c r="X237">
        <v>2.6459999999999999</v>
      </c>
      <c r="Y237">
        <v>8.1000000000000003E-2</v>
      </c>
      <c r="Z237">
        <v>0.496</v>
      </c>
      <c r="AA237">
        <v>6.0000000000000001E-3</v>
      </c>
      <c r="AB237">
        <v>1.3009999999999999</v>
      </c>
      <c r="AC237">
        <v>1.2999999999999999E-2</v>
      </c>
      <c r="AD237">
        <v>1.2250000000000001</v>
      </c>
    </row>
    <row r="238" spans="1:30">
      <c r="A238">
        <v>1629018</v>
      </c>
      <c r="B238" t="s">
        <v>627</v>
      </c>
      <c r="C238" t="s">
        <v>428</v>
      </c>
      <c r="D238" t="s">
        <v>626</v>
      </c>
      <c r="E238">
        <v>-0.77</v>
      </c>
      <c r="F238">
        <v>-0.57999999999999996</v>
      </c>
      <c r="G238">
        <v>0.13</v>
      </c>
      <c r="H238">
        <v>-0.89</v>
      </c>
      <c r="I238">
        <v>-0.85</v>
      </c>
      <c r="J238">
        <v>-0.28000000000000003</v>
      </c>
      <c r="K238">
        <v>-0.56999999999999995</v>
      </c>
      <c r="L238">
        <v>20.396000000000001</v>
      </c>
      <c r="M238">
        <v>0.45600000000000002</v>
      </c>
      <c r="N238">
        <v>11.099</v>
      </c>
      <c r="O238">
        <v>0.35899999999999999</v>
      </c>
      <c r="P238">
        <v>0.51200000000000001</v>
      </c>
      <c r="Q238">
        <v>2.056</v>
      </c>
      <c r="R238">
        <v>0.64</v>
      </c>
      <c r="S238">
        <v>4.13</v>
      </c>
      <c r="T238">
        <v>0.79900000000000004</v>
      </c>
      <c r="U238">
        <v>0.19700000000000001</v>
      </c>
      <c r="V238">
        <v>0.19600000000000001</v>
      </c>
      <c r="W238">
        <v>4.4530000000000003</v>
      </c>
      <c r="X238">
        <v>2.7549999999999999</v>
      </c>
      <c r="Y238">
        <v>8.6999999999999994E-2</v>
      </c>
      <c r="Z238">
        <v>0.35099999999999998</v>
      </c>
      <c r="AA238">
        <v>4.0000000000000001E-3</v>
      </c>
      <c r="AB238">
        <v>2.226</v>
      </c>
      <c r="AC238">
        <v>2.1999999999999999E-2</v>
      </c>
      <c r="AD238">
        <v>1.496</v>
      </c>
    </row>
    <row r="239" spans="1:30">
      <c r="A239">
        <v>1630538</v>
      </c>
      <c r="B239" t="s">
        <v>627</v>
      </c>
      <c r="C239" t="s">
        <v>637</v>
      </c>
      <c r="D239" t="s">
        <v>629</v>
      </c>
      <c r="E239">
        <v>-0.77</v>
      </c>
      <c r="F239">
        <v>-1.23</v>
      </c>
      <c r="G239">
        <v>0.11</v>
      </c>
      <c r="H239">
        <v>-0.88</v>
      </c>
      <c r="I239">
        <v>-0.24</v>
      </c>
      <c r="J239">
        <v>0.18</v>
      </c>
      <c r="K239">
        <v>-0.42</v>
      </c>
      <c r="L239">
        <v>23.414999999999999</v>
      </c>
      <c r="M239">
        <v>0.47299999999999998</v>
      </c>
      <c r="N239">
        <v>12.763999999999999</v>
      </c>
      <c r="O239">
        <v>0.35299999999999998</v>
      </c>
      <c r="P239">
        <v>0.51300000000000001</v>
      </c>
      <c r="Q239">
        <v>4.4640000000000004</v>
      </c>
      <c r="R239">
        <v>0.63800000000000001</v>
      </c>
      <c r="S239">
        <v>4.6550000000000002</v>
      </c>
      <c r="T239">
        <v>0.81499999999999995</v>
      </c>
      <c r="U239">
        <v>0.19600000000000001</v>
      </c>
      <c r="V239">
        <v>0.22800000000000001</v>
      </c>
      <c r="W239">
        <v>6.3479999999999999</v>
      </c>
      <c r="X239">
        <v>6.4329999999999998</v>
      </c>
      <c r="Y239">
        <v>0.186</v>
      </c>
      <c r="Z239">
        <v>0.626</v>
      </c>
      <c r="AA239">
        <v>7.0000000000000001E-3</v>
      </c>
      <c r="AB239">
        <v>1.7170000000000001</v>
      </c>
      <c r="AC239">
        <v>1.7000000000000001E-2</v>
      </c>
      <c r="AD239">
        <v>3.1309999999999998</v>
      </c>
    </row>
    <row r="240" spans="1:30">
      <c r="A240">
        <v>202330</v>
      </c>
      <c r="B240" t="s">
        <v>627</v>
      </c>
      <c r="C240" t="s">
        <v>469</v>
      </c>
      <c r="D240" t="s">
        <v>626</v>
      </c>
      <c r="E240">
        <v>-0.79</v>
      </c>
      <c r="F240">
        <v>-0.81</v>
      </c>
      <c r="G240">
        <v>-0.85</v>
      </c>
      <c r="H240">
        <v>0.06</v>
      </c>
      <c r="I240">
        <v>-0.31</v>
      </c>
      <c r="J240">
        <v>-0.27</v>
      </c>
      <c r="K240">
        <v>-0.04</v>
      </c>
      <c r="L240">
        <v>17.439</v>
      </c>
      <c r="M240">
        <v>0.48099999999999998</v>
      </c>
      <c r="N240">
        <v>5.2249999999999996</v>
      </c>
      <c r="O240">
        <v>0.35299999999999998</v>
      </c>
      <c r="P240">
        <v>0.29399999999999998</v>
      </c>
      <c r="Q240">
        <v>2.3820000000000001</v>
      </c>
      <c r="R240">
        <v>0.68700000000000006</v>
      </c>
      <c r="S240">
        <v>4.8650000000000002</v>
      </c>
      <c r="T240">
        <v>0.80500000000000005</v>
      </c>
      <c r="U240">
        <v>0.28399999999999997</v>
      </c>
      <c r="V240">
        <v>0.20300000000000001</v>
      </c>
      <c r="W240">
        <v>6.6529999999999996</v>
      </c>
      <c r="X240">
        <v>5.9610000000000003</v>
      </c>
      <c r="Y240">
        <v>0.185</v>
      </c>
      <c r="Z240">
        <v>0.49099999999999999</v>
      </c>
      <c r="AA240">
        <v>5.0000000000000001E-3</v>
      </c>
      <c r="AB240">
        <v>1.3069999999999999</v>
      </c>
      <c r="AC240">
        <v>1.2999999999999999E-2</v>
      </c>
      <c r="AD240">
        <v>3.036</v>
      </c>
    </row>
    <row r="241" spans="1:30">
      <c r="A241">
        <v>1630541</v>
      </c>
      <c r="B241" t="s">
        <v>627</v>
      </c>
      <c r="C241" t="s">
        <v>62</v>
      </c>
      <c r="D241" t="s">
        <v>629</v>
      </c>
      <c r="E241">
        <v>-0.8</v>
      </c>
      <c r="F241">
        <v>-0.31</v>
      </c>
      <c r="G241">
        <v>0</v>
      </c>
      <c r="H241">
        <v>-0.8</v>
      </c>
      <c r="I241">
        <v>-0.73</v>
      </c>
      <c r="J241">
        <v>0.11</v>
      </c>
      <c r="K241">
        <v>-0.84</v>
      </c>
      <c r="L241">
        <v>13.664999999999999</v>
      </c>
      <c r="M241">
        <v>0.55700000000000005</v>
      </c>
      <c r="N241">
        <v>7.5940000000000003</v>
      </c>
      <c r="O241">
        <v>0.35799999999999998</v>
      </c>
      <c r="P241">
        <v>0.53300000000000003</v>
      </c>
      <c r="Q241">
        <v>3.387</v>
      </c>
      <c r="R241">
        <v>0.68700000000000006</v>
      </c>
      <c r="S241">
        <v>3.3929999999999998</v>
      </c>
      <c r="T241">
        <v>0.73599999999999999</v>
      </c>
      <c r="U241">
        <v>0.24099999999999999</v>
      </c>
      <c r="V241">
        <v>0.14799999999999999</v>
      </c>
      <c r="W241">
        <v>7.3179999999999996</v>
      </c>
      <c r="X241">
        <v>2.8109999999999999</v>
      </c>
      <c r="Y241">
        <v>7.9000000000000001E-2</v>
      </c>
      <c r="Z241">
        <v>0.70199999999999996</v>
      </c>
      <c r="AA241">
        <v>8.0000000000000002E-3</v>
      </c>
      <c r="AB241">
        <v>1.107</v>
      </c>
      <c r="AC241">
        <v>1.2E-2</v>
      </c>
      <c r="AD241">
        <v>1.571</v>
      </c>
    </row>
    <row r="242" spans="1:30">
      <c r="A242">
        <v>1630643</v>
      </c>
      <c r="B242" t="s">
        <v>627</v>
      </c>
      <c r="C242" t="s">
        <v>670</v>
      </c>
      <c r="D242" t="s">
        <v>629</v>
      </c>
      <c r="E242">
        <v>-0.8</v>
      </c>
      <c r="F242">
        <v>1.85</v>
      </c>
      <c r="G242">
        <v>-1</v>
      </c>
      <c r="H242">
        <v>0.2</v>
      </c>
      <c r="I242">
        <v>-0.76</v>
      </c>
      <c r="J242">
        <v>-0.98</v>
      </c>
      <c r="K242">
        <v>0.22</v>
      </c>
      <c r="L242">
        <v>11.961</v>
      </c>
      <c r="M242">
        <v>0.51400000000000001</v>
      </c>
      <c r="N242">
        <v>5.6859999999999999</v>
      </c>
      <c r="O242">
        <v>0.30599999999999999</v>
      </c>
      <c r="P242">
        <v>0.45600000000000002</v>
      </c>
      <c r="Q242">
        <v>4.1139999999999999</v>
      </c>
      <c r="R242">
        <v>0.69899999999999995</v>
      </c>
      <c r="S242">
        <v>4.6680000000000001</v>
      </c>
      <c r="T242">
        <v>0.76700000000000002</v>
      </c>
      <c r="U242">
        <v>0.374</v>
      </c>
      <c r="V242">
        <v>0.154</v>
      </c>
      <c r="W242">
        <v>11.465999999999999</v>
      </c>
      <c r="X242">
        <v>3.0019999999999998</v>
      </c>
      <c r="Y242">
        <v>9.0999999999999998E-2</v>
      </c>
      <c r="Z242">
        <v>2.2149999999999999</v>
      </c>
      <c r="AA242">
        <v>2.9000000000000001E-2</v>
      </c>
      <c r="AB242">
        <v>1.179</v>
      </c>
      <c r="AC242">
        <v>1.0999999999999999E-2</v>
      </c>
      <c r="AD242">
        <v>2.4929999999999999</v>
      </c>
    </row>
    <row r="243" spans="1:30">
      <c r="A243">
        <v>1628972</v>
      </c>
      <c r="B243" t="s">
        <v>627</v>
      </c>
      <c r="C243" t="s">
        <v>136</v>
      </c>
      <c r="D243" t="s">
        <v>626</v>
      </c>
      <c r="E243">
        <v>-0.8</v>
      </c>
      <c r="F243">
        <v>-0.4</v>
      </c>
      <c r="G243">
        <v>-0.92</v>
      </c>
      <c r="H243">
        <v>0.12</v>
      </c>
      <c r="I243">
        <v>-1.29</v>
      </c>
      <c r="J243">
        <v>-1.05</v>
      </c>
      <c r="K243">
        <v>-0.24</v>
      </c>
      <c r="L243">
        <v>11.762</v>
      </c>
      <c r="M243">
        <v>0.49099999999999999</v>
      </c>
      <c r="N243">
        <v>7.383</v>
      </c>
      <c r="O243">
        <v>0.34599999999999997</v>
      </c>
      <c r="P243">
        <v>0.60799999999999998</v>
      </c>
      <c r="Q243">
        <v>2.0419999999999998</v>
      </c>
      <c r="R243">
        <v>0.67500000000000004</v>
      </c>
      <c r="S243">
        <v>1.474</v>
      </c>
      <c r="T243">
        <v>0.76900000000000002</v>
      </c>
      <c r="U243">
        <v>0.13900000000000001</v>
      </c>
      <c r="V243">
        <v>0.122</v>
      </c>
      <c r="W243">
        <v>8.1199999999999992</v>
      </c>
      <c r="X243">
        <v>3.004</v>
      </c>
      <c r="Y243">
        <v>9.4E-2</v>
      </c>
      <c r="Z243">
        <v>0.50800000000000001</v>
      </c>
      <c r="AA243">
        <v>6.0000000000000001E-3</v>
      </c>
      <c r="AB243">
        <v>1.5489999999999999</v>
      </c>
      <c r="AC243">
        <v>1.6E-2</v>
      </c>
      <c r="AD243">
        <v>1.3280000000000001</v>
      </c>
    </row>
    <row r="244" spans="1:30">
      <c r="A244">
        <v>1630573</v>
      </c>
      <c r="B244" t="s">
        <v>627</v>
      </c>
      <c r="C244" t="s">
        <v>232</v>
      </c>
      <c r="D244" t="s">
        <v>629</v>
      </c>
      <c r="E244">
        <v>-0.82</v>
      </c>
      <c r="F244">
        <v>0.06</v>
      </c>
      <c r="G244">
        <v>-0.11</v>
      </c>
      <c r="H244">
        <v>-0.71</v>
      </c>
      <c r="I244">
        <v>-1.24</v>
      </c>
      <c r="J244">
        <v>-0.03</v>
      </c>
      <c r="K244">
        <v>-1.21</v>
      </c>
      <c r="L244">
        <v>15.257999999999999</v>
      </c>
      <c r="M244">
        <v>0.51600000000000001</v>
      </c>
      <c r="N244">
        <v>13.505000000000001</v>
      </c>
      <c r="O244">
        <v>0.36799999999999999</v>
      </c>
      <c r="P244">
        <v>0.80700000000000005</v>
      </c>
      <c r="Q244">
        <v>0.90200000000000002</v>
      </c>
      <c r="R244">
        <v>0.71199999999999997</v>
      </c>
      <c r="S244">
        <v>1.653</v>
      </c>
      <c r="T244">
        <v>0.73199999999999998</v>
      </c>
      <c r="U244">
        <v>0.14000000000000001</v>
      </c>
      <c r="V244">
        <v>0.14799999999999999</v>
      </c>
      <c r="W244">
        <v>7.7270000000000003</v>
      </c>
      <c r="X244">
        <v>2.702</v>
      </c>
      <c r="Y244">
        <v>8.4000000000000005E-2</v>
      </c>
      <c r="Z244">
        <v>0.78800000000000003</v>
      </c>
      <c r="AA244">
        <v>8.9999999999999993E-3</v>
      </c>
      <c r="AB244">
        <v>1.093</v>
      </c>
      <c r="AC244">
        <v>1.0999999999999999E-2</v>
      </c>
      <c r="AD244">
        <v>1.3720000000000001</v>
      </c>
    </row>
    <row r="245" spans="1:30">
      <c r="A245">
        <v>1629652</v>
      </c>
      <c r="B245" t="s">
        <v>627</v>
      </c>
      <c r="C245" t="s">
        <v>73</v>
      </c>
      <c r="D245" t="s">
        <v>626</v>
      </c>
      <c r="E245">
        <v>-0.82</v>
      </c>
      <c r="F245">
        <v>0.99</v>
      </c>
      <c r="G245">
        <v>-0.34</v>
      </c>
      <c r="H245">
        <v>-0.48</v>
      </c>
      <c r="I245">
        <v>-1.24</v>
      </c>
      <c r="J245">
        <v>-0.27</v>
      </c>
      <c r="K245">
        <v>-0.97</v>
      </c>
      <c r="L245">
        <v>16.989000000000001</v>
      </c>
      <c r="M245">
        <v>0.47099999999999997</v>
      </c>
      <c r="N245">
        <v>9.4600000000000009</v>
      </c>
      <c r="O245">
        <v>0.34200000000000003</v>
      </c>
      <c r="P245">
        <v>0.52200000000000002</v>
      </c>
      <c r="Q245">
        <v>4.9089999999999998</v>
      </c>
      <c r="R245">
        <v>0.58299999999999996</v>
      </c>
      <c r="S245">
        <v>5.657</v>
      </c>
      <c r="T245">
        <v>0.755</v>
      </c>
      <c r="U245">
        <v>0.32500000000000001</v>
      </c>
      <c r="V245">
        <v>0.185</v>
      </c>
      <c r="W245">
        <v>7.609</v>
      </c>
      <c r="X245">
        <v>2.851</v>
      </c>
      <c r="Y245">
        <v>8.1000000000000003E-2</v>
      </c>
      <c r="Z245">
        <v>0.54900000000000004</v>
      </c>
      <c r="AA245">
        <v>6.0000000000000001E-3</v>
      </c>
      <c r="AB245">
        <v>1.4039999999999999</v>
      </c>
      <c r="AC245">
        <v>1.4999999999999999E-2</v>
      </c>
      <c r="AD245">
        <v>1.859</v>
      </c>
    </row>
    <row r="246" spans="1:30">
      <c r="A246">
        <v>1627885</v>
      </c>
      <c r="B246" t="s">
        <v>627</v>
      </c>
      <c r="C246" t="s">
        <v>663</v>
      </c>
      <c r="D246" t="s">
        <v>626</v>
      </c>
      <c r="E246">
        <v>-0.82</v>
      </c>
      <c r="F246">
        <v>-0.24</v>
      </c>
      <c r="G246">
        <v>-1.62</v>
      </c>
      <c r="H246">
        <v>0.8</v>
      </c>
      <c r="I246">
        <v>-0.4</v>
      </c>
      <c r="J246">
        <v>-1.46</v>
      </c>
      <c r="K246">
        <v>1.06</v>
      </c>
      <c r="L246">
        <v>13.743</v>
      </c>
      <c r="M246">
        <v>0.48799999999999999</v>
      </c>
      <c r="N246">
        <v>4.0709999999999997</v>
      </c>
      <c r="O246">
        <v>0.3</v>
      </c>
      <c r="P246">
        <v>0.28899999999999998</v>
      </c>
      <c r="Q246">
        <v>4.9509999999999996</v>
      </c>
      <c r="R246">
        <v>0.60899999999999999</v>
      </c>
      <c r="S246">
        <v>4.3860000000000001</v>
      </c>
      <c r="T246">
        <v>0.70399999999999996</v>
      </c>
      <c r="U246">
        <v>0.312</v>
      </c>
      <c r="V246">
        <v>0.157</v>
      </c>
      <c r="W246">
        <v>8.1989999999999998</v>
      </c>
      <c r="X246">
        <v>9.0670000000000002</v>
      </c>
      <c r="Y246">
        <v>0.249</v>
      </c>
      <c r="Z246">
        <v>1.0780000000000001</v>
      </c>
      <c r="AA246">
        <v>1.2E-2</v>
      </c>
      <c r="AB246">
        <v>2.7469999999999999</v>
      </c>
      <c r="AC246">
        <v>2.9000000000000001E-2</v>
      </c>
      <c r="AD246">
        <v>2.9510000000000001</v>
      </c>
    </row>
    <row r="247" spans="1:30">
      <c r="A247">
        <v>1631115</v>
      </c>
      <c r="B247" t="s">
        <v>628</v>
      </c>
      <c r="C247" t="s">
        <v>214</v>
      </c>
      <c r="D247" t="s">
        <v>630</v>
      </c>
      <c r="E247">
        <v>-0.83</v>
      </c>
      <c r="F247">
        <v>2.44</v>
      </c>
      <c r="G247">
        <v>-1.72</v>
      </c>
      <c r="H247">
        <v>0.89</v>
      </c>
      <c r="I247">
        <v>-0.75</v>
      </c>
      <c r="J247">
        <v>-1.69</v>
      </c>
      <c r="K247">
        <v>0.94</v>
      </c>
      <c r="L247">
        <v>11.638999999999999</v>
      </c>
      <c r="M247">
        <v>0.52600000000000002</v>
      </c>
      <c r="N247">
        <v>2.2480000000000002</v>
      </c>
      <c r="O247">
        <v>0.251</v>
      </c>
      <c r="P247">
        <v>0.09</v>
      </c>
      <c r="Q247">
        <v>4.96</v>
      </c>
      <c r="R247">
        <v>0.68899999999999995</v>
      </c>
      <c r="S247">
        <v>4.1189999999999998</v>
      </c>
      <c r="T247">
        <v>0.67200000000000004</v>
      </c>
      <c r="U247">
        <v>0.33100000000000002</v>
      </c>
      <c r="V247">
        <v>0.14199999999999999</v>
      </c>
      <c r="W247">
        <v>14.606</v>
      </c>
      <c r="X247">
        <v>2.7589999999999999</v>
      </c>
      <c r="Y247">
        <v>8.4000000000000005E-2</v>
      </c>
      <c r="Z247">
        <v>1.4419999999999999</v>
      </c>
      <c r="AA247">
        <v>1.7000000000000001E-2</v>
      </c>
      <c r="AB247">
        <v>1.2789999999999999</v>
      </c>
      <c r="AC247">
        <v>1.2999999999999999E-2</v>
      </c>
      <c r="AD247">
        <v>2.2789999999999999</v>
      </c>
    </row>
    <row r="248" spans="1:30">
      <c r="A248">
        <v>1630692</v>
      </c>
      <c r="B248" t="s">
        <v>627</v>
      </c>
      <c r="C248" t="s">
        <v>403</v>
      </c>
      <c r="D248" t="s">
        <v>629</v>
      </c>
      <c r="E248">
        <v>-0.84</v>
      </c>
      <c r="F248">
        <v>1.72</v>
      </c>
      <c r="G248">
        <v>-1.34</v>
      </c>
      <c r="H248">
        <v>0.51</v>
      </c>
      <c r="I248">
        <v>-0.53</v>
      </c>
      <c r="J248">
        <v>-1.32</v>
      </c>
      <c r="K248">
        <v>0.79</v>
      </c>
      <c r="L248">
        <v>17.364999999999998</v>
      </c>
      <c r="M248">
        <v>0.495</v>
      </c>
      <c r="N248">
        <v>6.8319999999999999</v>
      </c>
      <c r="O248">
        <v>0.32400000000000001</v>
      </c>
      <c r="P248">
        <v>0.38400000000000001</v>
      </c>
      <c r="Q248">
        <v>3.2669999999999999</v>
      </c>
      <c r="R248">
        <v>0.66300000000000003</v>
      </c>
      <c r="S248">
        <v>3.4689999999999999</v>
      </c>
      <c r="T248">
        <v>0.77300000000000002</v>
      </c>
      <c r="U248">
        <v>0.20499999999999999</v>
      </c>
      <c r="V248">
        <v>0.19600000000000001</v>
      </c>
      <c r="W248">
        <v>8.1859999999999999</v>
      </c>
      <c r="X248">
        <v>7.1619999999999999</v>
      </c>
      <c r="Y248">
        <v>0.22700000000000001</v>
      </c>
      <c r="Z248">
        <v>0.89700000000000002</v>
      </c>
      <c r="AA248">
        <v>0.01</v>
      </c>
      <c r="AB248">
        <v>2.2360000000000002</v>
      </c>
      <c r="AC248">
        <v>2.3E-2</v>
      </c>
      <c r="AD248">
        <v>2.911</v>
      </c>
    </row>
    <row r="249" spans="1:30">
      <c r="A249">
        <v>201569</v>
      </c>
      <c r="B249" t="s">
        <v>627</v>
      </c>
      <c r="C249" t="s">
        <v>443</v>
      </c>
      <c r="D249" t="s">
        <v>626</v>
      </c>
      <c r="E249">
        <v>-0.84</v>
      </c>
      <c r="F249">
        <v>0.02</v>
      </c>
      <c r="G249">
        <v>-0.06</v>
      </c>
      <c r="H249">
        <v>-0.78</v>
      </c>
      <c r="I249">
        <v>-1.55</v>
      </c>
      <c r="J249">
        <v>-0.04</v>
      </c>
      <c r="K249">
        <v>-1.51</v>
      </c>
      <c r="L249">
        <v>15.016999999999999</v>
      </c>
      <c r="M249">
        <v>0.51400000000000001</v>
      </c>
      <c r="N249">
        <v>9.8030000000000008</v>
      </c>
      <c r="O249">
        <v>0.34300000000000003</v>
      </c>
      <c r="P249">
        <v>0.67700000000000005</v>
      </c>
      <c r="Q249">
        <v>1.9259999999999999</v>
      </c>
      <c r="R249">
        <v>0.66300000000000003</v>
      </c>
      <c r="S249">
        <v>3.2869999999999999</v>
      </c>
      <c r="T249">
        <v>0.78800000000000003</v>
      </c>
      <c r="U249">
        <v>0.22</v>
      </c>
      <c r="V249">
        <v>0.159</v>
      </c>
      <c r="W249">
        <v>3.6520000000000001</v>
      </c>
      <c r="X249">
        <v>3.786</v>
      </c>
      <c r="Y249">
        <v>0.114</v>
      </c>
      <c r="Z249">
        <v>0.63200000000000001</v>
      </c>
      <c r="AA249">
        <v>7.0000000000000001E-3</v>
      </c>
      <c r="AB249">
        <v>1.0189999999999999</v>
      </c>
      <c r="AC249">
        <v>0.01</v>
      </c>
      <c r="AD249">
        <v>2.1110000000000002</v>
      </c>
    </row>
    <row r="250" spans="1:30">
      <c r="A250">
        <v>1627745</v>
      </c>
      <c r="B250" t="s">
        <v>627</v>
      </c>
      <c r="C250" t="s">
        <v>250</v>
      </c>
      <c r="D250" t="s">
        <v>626</v>
      </c>
      <c r="E250">
        <v>-0.85</v>
      </c>
      <c r="F250">
        <v>-1.3</v>
      </c>
      <c r="G250">
        <v>-2</v>
      </c>
      <c r="H250">
        <v>1.1499999999999999</v>
      </c>
      <c r="I250">
        <v>-0.68</v>
      </c>
      <c r="J250">
        <v>-2.08</v>
      </c>
      <c r="K250">
        <v>1.4</v>
      </c>
      <c r="L250">
        <v>9.2550000000000008</v>
      </c>
      <c r="M250">
        <v>0.66600000000000004</v>
      </c>
      <c r="N250">
        <v>3.0950000000000002</v>
      </c>
      <c r="O250">
        <v>0.32</v>
      </c>
      <c r="P250">
        <v>0.32800000000000001</v>
      </c>
      <c r="Q250">
        <v>4.7949999999999999</v>
      </c>
      <c r="R250">
        <v>0.76100000000000001</v>
      </c>
      <c r="S250">
        <v>3.2160000000000002</v>
      </c>
      <c r="T250">
        <v>0.70499999999999996</v>
      </c>
      <c r="U250">
        <v>0.34100000000000003</v>
      </c>
      <c r="V250">
        <v>0.12</v>
      </c>
      <c r="W250">
        <v>11.585000000000001</v>
      </c>
      <c r="X250">
        <v>2.1509999999999998</v>
      </c>
      <c r="Y250">
        <v>6.7000000000000004E-2</v>
      </c>
      <c r="Z250">
        <v>2.1800000000000002</v>
      </c>
      <c r="AA250">
        <v>2.3E-2</v>
      </c>
      <c r="AB250">
        <v>1.0649999999999999</v>
      </c>
      <c r="AC250">
        <v>0.01</v>
      </c>
      <c r="AD250">
        <v>1.9550000000000001</v>
      </c>
    </row>
    <row r="251" spans="1:30">
      <c r="A251">
        <v>203493</v>
      </c>
      <c r="B251" t="s">
        <v>627</v>
      </c>
      <c r="C251" t="s">
        <v>192</v>
      </c>
      <c r="D251" t="s">
        <v>626</v>
      </c>
      <c r="E251">
        <v>-0.86</v>
      </c>
      <c r="F251">
        <v>-1.46</v>
      </c>
      <c r="G251">
        <v>-0.92</v>
      </c>
      <c r="H251">
        <v>0.06</v>
      </c>
      <c r="I251">
        <v>-0.57999999999999996</v>
      </c>
      <c r="J251">
        <v>-0.42</v>
      </c>
      <c r="K251">
        <v>-0.16</v>
      </c>
      <c r="L251">
        <v>10.788</v>
      </c>
      <c r="M251">
        <v>0.48599999999999999</v>
      </c>
      <c r="N251">
        <v>9.5690000000000008</v>
      </c>
      <c r="O251">
        <v>0.376</v>
      </c>
      <c r="P251">
        <v>0.84699999999999998</v>
      </c>
      <c r="Q251">
        <v>0.45300000000000001</v>
      </c>
      <c r="R251">
        <v>0.68899999999999995</v>
      </c>
      <c r="S251">
        <v>1.359</v>
      </c>
      <c r="T251">
        <v>0.74</v>
      </c>
      <c r="U251">
        <v>0.121</v>
      </c>
      <c r="V251">
        <v>0.109</v>
      </c>
      <c r="W251">
        <v>6.0019999999999998</v>
      </c>
      <c r="X251">
        <v>2.4449999999999998</v>
      </c>
      <c r="Y251">
        <v>7.4999999999999997E-2</v>
      </c>
      <c r="Z251">
        <v>0.30399999999999999</v>
      </c>
      <c r="AA251">
        <v>4.0000000000000001E-3</v>
      </c>
      <c r="AB251">
        <v>1.1539999999999999</v>
      </c>
      <c r="AC251">
        <v>1.0999999999999999E-2</v>
      </c>
      <c r="AD251">
        <v>0.98399999999999999</v>
      </c>
    </row>
    <row r="252" spans="1:30">
      <c r="A252">
        <v>1626162</v>
      </c>
      <c r="B252" t="s">
        <v>627</v>
      </c>
      <c r="C252" t="s">
        <v>80</v>
      </c>
      <c r="D252" t="s">
        <v>626</v>
      </c>
      <c r="E252">
        <v>-0.87</v>
      </c>
      <c r="F252">
        <v>-0.02</v>
      </c>
      <c r="G252">
        <v>-0.14000000000000001</v>
      </c>
      <c r="H252">
        <v>-0.73</v>
      </c>
      <c r="I252">
        <v>-0.08</v>
      </c>
      <c r="J252">
        <v>0.78</v>
      </c>
      <c r="K252">
        <v>-0.86</v>
      </c>
      <c r="L252">
        <v>22.725000000000001</v>
      </c>
      <c r="M252">
        <v>0.502</v>
      </c>
      <c r="N252">
        <v>9.8130000000000006</v>
      </c>
      <c r="O252">
        <v>0.33700000000000002</v>
      </c>
      <c r="P252">
        <v>0.435</v>
      </c>
      <c r="Q252">
        <v>5.5670000000000002</v>
      </c>
      <c r="R252">
        <v>0.66700000000000004</v>
      </c>
      <c r="S252">
        <v>6.5220000000000002</v>
      </c>
      <c r="T252">
        <v>0.71699999999999997</v>
      </c>
      <c r="U252">
        <v>0.28199999999999997</v>
      </c>
      <c r="V252">
        <v>0.23799999999999999</v>
      </c>
      <c r="W252">
        <v>7.75</v>
      </c>
      <c r="X252">
        <v>2.06</v>
      </c>
      <c r="Y252">
        <v>5.3999999999999999E-2</v>
      </c>
      <c r="Z252">
        <v>0.63600000000000001</v>
      </c>
      <c r="AA252">
        <v>7.0000000000000001E-3</v>
      </c>
      <c r="AB252">
        <v>1.8580000000000001</v>
      </c>
      <c r="AC252">
        <v>1.9E-2</v>
      </c>
      <c r="AD252">
        <v>2.105</v>
      </c>
    </row>
    <row r="253" spans="1:30">
      <c r="A253">
        <v>1630224</v>
      </c>
      <c r="B253" t="s">
        <v>627</v>
      </c>
      <c r="C253" t="s">
        <v>388</v>
      </c>
      <c r="D253" t="s">
        <v>629</v>
      </c>
      <c r="E253">
        <v>-0.87</v>
      </c>
      <c r="F253">
        <v>0.83</v>
      </c>
      <c r="G253">
        <v>1.24</v>
      </c>
      <c r="H253">
        <v>-2.11</v>
      </c>
      <c r="I253">
        <v>-0.97</v>
      </c>
      <c r="J253">
        <v>1.52</v>
      </c>
      <c r="K253">
        <v>-2.4900000000000002</v>
      </c>
      <c r="L253">
        <v>23.271999999999998</v>
      </c>
      <c r="M253">
        <v>0.48099999999999998</v>
      </c>
      <c r="N253">
        <v>9.5549999999999997</v>
      </c>
      <c r="O253">
        <v>0.32700000000000001</v>
      </c>
      <c r="P253">
        <v>0.40300000000000002</v>
      </c>
      <c r="Q253">
        <v>5.7220000000000004</v>
      </c>
      <c r="R253">
        <v>0.60899999999999999</v>
      </c>
      <c r="S253">
        <v>8.532</v>
      </c>
      <c r="T253">
        <v>0.76300000000000001</v>
      </c>
      <c r="U253">
        <v>0.38300000000000001</v>
      </c>
      <c r="V253">
        <v>0.24399999999999999</v>
      </c>
      <c r="W253">
        <v>4.9349999999999996</v>
      </c>
      <c r="X253">
        <v>4.7939999999999996</v>
      </c>
      <c r="Y253">
        <v>0.161</v>
      </c>
      <c r="Z253">
        <v>0.40699999999999997</v>
      </c>
      <c r="AA253">
        <v>4.0000000000000001E-3</v>
      </c>
      <c r="AB253">
        <v>1.0960000000000001</v>
      </c>
      <c r="AC253">
        <v>1.0999999999999999E-2</v>
      </c>
      <c r="AD253">
        <v>3.528</v>
      </c>
    </row>
    <row r="254" spans="1:30">
      <c r="A254">
        <v>1630240</v>
      </c>
      <c r="B254" t="s">
        <v>627</v>
      </c>
      <c r="C254" t="s">
        <v>234</v>
      </c>
      <c r="D254" t="s">
        <v>626</v>
      </c>
      <c r="E254">
        <v>-0.88</v>
      </c>
      <c r="F254">
        <v>-1.03</v>
      </c>
      <c r="G254">
        <v>-1.1499999999999999</v>
      </c>
      <c r="H254">
        <v>0.26</v>
      </c>
      <c r="I254">
        <v>-0.72</v>
      </c>
      <c r="J254">
        <v>-0.92</v>
      </c>
      <c r="K254">
        <v>0.2</v>
      </c>
      <c r="L254">
        <v>16.172999999999998</v>
      </c>
      <c r="M254">
        <v>0.47499999999999998</v>
      </c>
      <c r="N254">
        <v>5.5640000000000001</v>
      </c>
      <c r="O254">
        <v>0.32400000000000001</v>
      </c>
      <c r="P254">
        <v>0.34300000000000003</v>
      </c>
      <c r="Q254">
        <v>5.9889999999999999</v>
      </c>
      <c r="R254">
        <v>0.60599999999999998</v>
      </c>
      <c r="S254">
        <v>6.2939999999999996</v>
      </c>
      <c r="T254">
        <v>0.73299999999999998</v>
      </c>
      <c r="U254">
        <v>0.40300000000000002</v>
      </c>
      <c r="V254">
        <v>0.186</v>
      </c>
      <c r="W254">
        <v>5.8120000000000003</v>
      </c>
      <c r="X254">
        <v>7.907</v>
      </c>
      <c r="Y254">
        <v>0.27100000000000002</v>
      </c>
      <c r="Z254">
        <v>0.46400000000000002</v>
      </c>
      <c r="AA254">
        <v>5.0000000000000001E-3</v>
      </c>
      <c r="AB254">
        <v>2.1819999999999999</v>
      </c>
      <c r="AC254">
        <v>2.3E-2</v>
      </c>
      <c r="AD254">
        <v>3.0790000000000002</v>
      </c>
    </row>
    <row r="255" spans="1:30">
      <c r="A255">
        <v>1629684</v>
      </c>
      <c r="B255" t="s">
        <v>627</v>
      </c>
      <c r="C255" t="s">
        <v>484</v>
      </c>
      <c r="D255" t="s">
        <v>626</v>
      </c>
      <c r="E255">
        <v>-0.89</v>
      </c>
      <c r="F255">
        <v>7.0000000000000007E-2</v>
      </c>
      <c r="G255">
        <v>-1.05</v>
      </c>
      <c r="H255">
        <v>0.17</v>
      </c>
      <c r="I255">
        <v>-1.63</v>
      </c>
      <c r="J255">
        <v>-1.1499999999999999</v>
      </c>
      <c r="K255">
        <v>-0.48</v>
      </c>
      <c r="L255">
        <v>12.153</v>
      </c>
      <c r="M255">
        <v>0.54</v>
      </c>
      <c r="N255">
        <v>8.0980000000000008</v>
      </c>
      <c r="O255">
        <v>0.373</v>
      </c>
      <c r="P255">
        <v>0.69399999999999995</v>
      </c>
      <c r="Q255">
        <v>1.667</v>
      </c>
      <c r="R255">
        <v>0.69899999999999995</v>
      </c>
      <c r="S255">
        <v>2.7469999999999999</v>
      </c>
      <c r="T255">
        <v>0.75600000000000001</v>
      </c>
      <c r="U255">
        <v>0.26900000000000002</v>
      </c>
      <c r="V255">
        <v>0.123</v>
      </c>
      <c r="W255">
        <v>8.2919999999999998</v>
      </c>
      <c r="X255">
        <v>3.0630000000000002</v>
      </c>
      <c r="Y255">
        <v>8.5999999999999993E-2</v>
      </c>
      <c r="Z255">
        <v>0.99299999999999999</v>
      </c>
      <c r="AA255">
        <v>1.0999999999999999E-2</v>
      </c>
      <c r="AB255">
        <v>0.95499999999999996</v>
      </c>
      <c r="AC255">
        <v>0.01</v>
      </c>
      <c r="AD255">
        <v>1.63</v>
      </c>
    </row>
    <row r="256" spans="1:30">
      <c r="A256">
        <v>202687</v>
      </c>
      <c r="B256" t="s">
        <v>627</v>
      </c>
      <c r="C256" t="s">
        <v>337</v>
      </c>
      <c r="D256" t="s">
        <v>626</v>
      </c>
      <c r="E256">
        <v>-0.9</v>
      </c>
      <c r="F256">
        <v>0.59</v>
      </c>
      <c r="G256">
        <v>-2.73</v>
      </c>
      <c r="H256">
        <v>1.83</v>
      </c>
      <c r="I256">
        <v>-1.54</v>
      </c>
      <c r="J256">
        <v>-2.72</v>
      </c>
      <c r="K256">
        <v>1.18</v>
      </c>
      <c r="L256">
        <v>12.13</v>
      </c>
      <c r="M256">
        <v>0.55300000000000005</v>
      </c>
      <c r="N256">
        <v>0.78100000000000003</v>
      </c>
      <c r="O256">
        <v>0.17499999999999999</v>
      </c>
      <c r="P256">
        <v>4.3999999999999997E-2</v>
      </c>
      <c r="Q256">
        <v>5.2690000000000001</v>
      </c>
      <c r="R256">
        <v>0.71899999999999997</v>
      </c>
      <c r="S256">
        <v>4.9859999999999998</v>
      </c>
      <c r="T256">
        <v>0.41399999999999998</v>
      </c>
      <c r="U256">
        <v>0.42199999999999999</v>
      </c>
      <c r="V256">
        <v>0.155</v>
      </c>
      <c r="W256">
        <v>14.409000000000001</v>
      </c>
      <c r="X256">
        <v>2.8279999999999998</v>
      </c>
      <c r="Y256">
        <v>9.2999999999999999E-2</v>
      </c>
      <c r="Z256">
        <v>4.2489999999999997</v>
      </c>
      <c r="AA256">
        <v>0.05</v>
      </c>
      <c r="AB256">
        <v>0.86799999999999999</v>
      </c>
      <c r="AC256">
        <v>8.0000000000000002E-3</v>
      </c>
      <c r="AD256">
        <v>2.5510000000000002</v>
      </c>
    </row>
    <row r="257" spans="1:30">
      <c r="A257">
        <v>1630702</v>
      </c>
      <c r="B257" t="s">
        <v>627</v>
      </c>
      <c r="C257" t="s">
        <v>456</v>
      </c>
      <c r="D257" t="s">
        <v>630</v>
      </c>
      <c r="E257">
        <v>-0.91</v>
      </c>
      <c r="F257">
        <v>1.31</v>
      </c>
      <c r="G257">
        <v>0.09</v>
      </c>
      <c r="H257">
        <v>-1</v>
      </c>
      <c r="I257">
        <v>-0.81</v>
      </c>
      <c r="J257">
        <v>0.15</v>
      </c>
      <c r="K257">
        <v>-0.96</v>
      </c>
      <c r="L257">
        <v>22.314</v>
      </c>
      <c r="M257">
        <v>0.48499999999999999</v>
      </c>
      <c r="N257">
        <v>11.759</v>
      </c>
      <c r="O257">
        <v>0.35799999999999998</v>
      </c>
      <c r="P257">
        <v>0.501</v>
      </c>
      <c r="Q257">
        <v>5.64</v>
      </c>
      <c r="R257">
        <v>0.59599999999999997</v>
      </c>
      <c r="S257">
        <v>4.5839999999999996</v>
      </c>
      <c r="T257">
        <v>0.78800000000000003</v>
      </c>
      <c r="U257">
        <v>0.247</v>
      </c>
      <c r="V257">
        <v>0.24</v>
      </c>
      <c r="W257">
        <v>6.0880000000000001</v>
      </c>
      <c r="X257">
        <v>4.6470000000000002</v>
      </c>
      <c r="Y257">
        <v>0.161</v>
      </c>
      <c r="Z257">
        <v>0.47299999999999998</v>
      </c>
      <c r="AA257">
        <v>5.0000000000000001E-3</v>
      </c>
      <c r="AB257">
        <v>1.389</v>
      </c>
      <c r="AC257">
        <v>1.4E-2</v>
      </c>
      <c r="AD257">
        <v>3.129</v>
      </c>
    </row>
    <row r="258" spans="1:30">
      <c r="A258">
        <v>1630543</v>
      </c>
      <c r="B258" t="s">
        <v>627</v>
      </c>
      <c r="C258" t="s">
        <v>474</v>
      </c>
      <c r="D258" t="s">
        <v>629</v>
      </c>
      <c r="E258">
        <v>-0.91</v>
      </c>
      <c r="F258">
        <v>0.14000000000000001</v>
      </c>
      <c r="G258">
        <v>-1.01</v>
      </c>
      <c r="H258">
        <v>0.1</v>
      </c>
      <c r="I258">
        <v>-0.53</v>
      </c>
      <c r="J258">
        <v>-1.04</v>
      </c>
      <c r="K258">
        <v>0.51</v>
      </c>
      <c r="L258">
        <v>13.913</v>
      </c>
      <c r="M258">
        <v>0.57399999999999995</v>
      </c>
      <c r="N258">
        <v>1.323</v>
      </c>
      <c r="O258">
        <v>0.27900000000000003</v>
      </c>
      <c r="P258">
        <v>5.0999999999999997E-2</v>
      </c>
      <c r="Q258">
        <v>8.5909999999999993</v>
      </c>
      <c r="R258">
        <v>0.69299999999999995</v>
      </c>
      <c r="S258">
        <v>5.4560000000000004</v>
      </c>
      <c r="T258">
        <v>0.63700000000000001</v>
      </c>
      <c r="U258">
        <v>0.41299999999999998</v>
      </c>
      <c r="V258">
        <v>0.17</v>
      </c>
      <c r="W258">
        <v>13.128</v>
      </c>
      <c r="X258">
        <v>2.2589999999999999</v>
      </c>
      <c r="Y258">
        <v>6.7000000000000004E-2</v>
      </c>
      <c r="Z258">
        <v>3.9009999999999998</v>
      </c>
      <c r="AA258">
        <v>4.2999999999999997E-2</v>
      </c>
      <c r="AB258">
        <v>1.4730000000000001</v>
      </c>
      <c r="AC258">
        <v>1.4999999999999999E-2</v>
      </c>
      <c r="AD258">
        <v>2.3690000000000002</v>
      </c>
    </row>
    <row r="259" spans="1:30">
      <c r="A259">
        <v>1630175</v>
      </c>
      <c r="B259" t="s">
        <v>627</v>
      </c>
      <c r="C259" t="s">
        <v>259</v>
      </c>
      <c r="D259" t="s">
        <v>626</v>
      </c>
      <c r="E259">
        <v>-0.91</v>
      </c>
      <c r="F259">
        <v>0.77</v>
      </c>
      <c r="G259">
        <v>-0.38</v>
      </c>
      <c r="H259">
        <v>-0.53</v>
      </c>
      <c r="I259">
        <v>-1.52</v>
      </c>
      <c r="J259">
        <v>-0.69</v>
      </c>
      <c r="K259">
        <v>-0.83</v>
      </c>
      <c r="L259">
        <v>19.309000000000001</v>
      </c>
      <c r="M259">
        <v>0.46400000000000002</v>
      </c>
      <c r="N259">
        <v>7.5460000000000003</v>
      </c>
      <c r="O259">
        <v>0.33600000000000002</v>
      </c>
      <c r="P259">
        <v>0.39</v>
      </c>
      <c r="Q259">
        <v>2.3580000000000001</v>
      </c>
      <c r="R259">
        <v>0.61899999999999999</v>
      </c>
      <c r="S259">
        <v>5.0419999999999998</v>
      </c>
      <c r="T259">
        <v>0.82299999999999995</v>
      </c>
      <c r="U259">
        <v>0.251</v>
      </c>
      <c r="V259">
        <v>0.21099999999999999</v>
      </c>
      <c r="W259">
        <v>8.8989999999999991</v>
      </c>
      <c r="X259">
        <v>6.8289999999999997</v>
      </c>
      <c r="Y259">
        <v>0.218</v>
      </c>
      <c r="Z259">
        <v>0.79700000000000004</v>
      </c>
      <c r="AA259">
        <v>8.9999999999999993E-3</v>
      </c>
      <c r="AB259">
        <v>1.2470000000000001</v>
      </c>
      <c r="AC259">
        <v>1.0999999999999999E-2</v>
      </c>
      <c r="AD259">
        <v>3.0129999999999999</v>
      </c>
    </row>
    <row r="260" spans="1:30">
      <c r="A260">
        <v>1626224</v>
      </c>
      <c r="B260" t="s">
        <v>627</v>
      </c>
      <c r="C260" t="s">
        <v>305</v>
      </c>
      <c r="D260" t="s">
        <v>626</v>
      </c>
      <c r="E260">
        <v>-0.92</v>
      </c>
      <c r="F260">
        <v>1.08</v>
      </c>
      <c r="G260">
        <v>-0.45</v>
      </c>
      <c r="H260">
        <v>-0.47</v>
      </c>
      <c r="I260">
        <v>-0.28000000000000003</v>
      </c>
      <c r="J260">
        <v>0</v>
      </c>
      <c r="K260">
        <v>-0.28000000000000003</v>
      </c>
      <c r="L260">
        <v>16.317</v>
      </c>
      <c r="M260">
        <v>0.52100000000000002</v>
      </c>
      <c r="N260">
        <v>11.507</v>
      </c>
      <c r="O260">
        <v>0.34899999999999998</v>
      </c>
      <c r="P260">
        <v>0.69599999999999995</v>
      </c>
      <c r="Q260">
        <v>3.339</v>
      </c>
      <c r="R260">
        <v>0.66700000000000004</v>
      </c>
      <c r="S260">
        <v>3.45</v>
      </c>
      <c r="T260">
        <v>0.67</v>
      </c>
      <c r="U260">
        <v>0.19900000000000001</v>
      </c>
      <c r="V260">
        <v>0.17599999999999999</v>
      </c>
      <c r="W260">
        <v>6.3689999999999998</v>
      </c>
      <c r="X260">
        <v>3.4350000000000001</v>
      </c>
      <c r="Y260">
        <v>0.10100000000000001</v>
      </c>
      <c r="Z260">
        <v>0.46</v>
      </c>
      <c r="AA260">
        <v>5.0000000000000001E-3</v>
      </c>
      <c r="AB260">
        <v>1.3029999999999999</v>
      </c>
      <c r="AC260">
        <v>1.2999999999999999E-2</v>
      </c>
      <c r="AD260">
        <v>1.8080000000000001</v>
      </c>
    </row>
    <row r="261" spans="1:30">
      <c r="A261">
        <v>1630256</v>
      </c>
      <c r="B261" t="s">
        <v>627</v>
      </c>
      <c r="C261" t="s">
        <v>394</v>
      </c>
      <c r="D261" t="s">
        <v>626</v>
      </c>
      <c r="E261">
        <v>-0.95</v>
      </c>
      <c r="F261">
        <v>-0.52</v>
      </c>
      <c r="G261">
        <v>-0.93</v>
      </c>
      <c r="H261">
        <v>-0.02</v>
      </c>
      <c r="I261">
        <v>-1.41</v>
      </c>
      <c r="J261">
        <v>-1.2</v>
      </c>
      <c r="K261">
        <v>-0.21</v>
      </c>
      <c r="L261">
        <v>16.016999999999999</v>
      </c>
      <c r="M261">
        <v>0.52</v>
      </c>
      <c r="N261">
        <v>4.1050000000000004</v>
      </c>
      <c r="O261">
        <v>0.315</v>
      </c>
      <c r="P261">
        <v>0.23899999999999999</v>
      </c>
      <c r="Q261">
        <v>5.3719999999999999</v>
      </c>
      <c r="R261">
        <v>0.67700000000000005</v>
      </c>
      <c r="S261">
        <v>4.2060000000000004</v>
      </c>
      <c r="T261">
        <v>0.67900000000000005</v>
      </c>
      <c r="U261">
        <v>0.27100000000000002</v>
      </c>
      <c r="V261">
        <v>0.182</v>
      </c>
      <c r="W261">
        <v>9.0079999999999991</v>
      </c>
      <c r="X261">
        <v>5.1849999999999996</v>
      </c>
      <c r="Y261">
        <v>0.17199999999999999</v>
      </c>
      <c r="Z261">
        <v>0.72</v>
      </c>
      <c r="AA261">
        <v>8.0000000000000002E-3</v>
      </c>
      <c r="AB261">
        <v>1.617</v>
      </c>
      <c r="AC261">
        <v>1.7000000000000001E-2</v>
      </c>
      <c r="AD261">
        <v>3.1520000000000001</v>
      </c>
    </row>
    <row r="262" spans="1:30">
      <c r="A262">
        <v>201980</v>
      </c>
      <c r="B262" t="s">
        <v>627</v>
      </c>
      <c r="C262" t="s">
        <v>680</v>
      </c>
      <c r="D262" t="s">
        <v>626</v>
      </c>
      <c r="E262">
        <v>-0.95</v>
      </c>
      <c r="F262">
        <v>-2.41</v>
      </c>
      <c r="G262">
        <v>-1.86</v>
      </c>
      <c r="H262">
        <v>0.92</v>
      </c>
      <c r="I262">
        <v>0.11</v>
      </c>
      <c r="J262">
        <v>-0.88</v>
      </c>
      <c r="K262">
        <v>0.99</v>
      </c>
      <c r="L262">
        <v>13.712999999999999</v>
      </c>
      <c r="M262">
        <v>0.443</v>
      </c>
      <c r="N262">
        <v>10.797000000000001</v>
      </c>
      <c r="O262">
        <v>0.34899999999999998</v>
      </c>
      <c r="P262">
        <v>0.77800000000000002</v>
      </c>
      <c r="Q262">
        <v>0.73199999999999998</v>
      </c>
      <c r="R262">
        <v>0.59199999999999997</v>
      </c>
      <c r="S262">
        <v>1.425</v>
      </c>
      <c r="T262">
        <v>0.70599999999999996</v>
      </c>
      <c r="U262">
        <v>0.129</v>
      </c>
      <c r="V262">
        <v>0.152</v>
      </c>
      <c r="W262">
        <v>6.399</v>
      </c>
      <c r="X262">
        <v>2.5129999999999999</v>
      </c>
      <c r="Y262">
        <v>7.8E-2</v>
      </c>
      <c r="Z262">
        <v>1.155</v>
      </c>
      <c r="AA262">
        <v>1.2E-2</v>
      </c>
      <c r="AB262">
        <v>1.9930000000000001</v>
      </c>
      <c r="AC262">
        <v>2.1000000000000001E-2</v>
      </c>
      <c r="AD262">
        <v>2.153</v>
      </c>
    </row>
    <row r="263" spans="1:30">
      <c r="A263">
        <v>1629646</v>
      </c>
      <c r="B263" t="s">
        <v>627</v>
      </c>
      <c r="C263" t="s">
        <v>304</v>
      </c>
      <c r="D263" t="s">
        <v>629</v>
      </c>
      <c r="E263">
        <v>-0.95</v>
      </c>
      <c r="F263">
        <v>0.79</v>
      </c>
      <c r="G263">
        <v>-1.2</v>
      </c>
      <c r="H263">
        <v>0.25</v>
      </c>
      <c r="I263">
        <v>-0.96</v>
      </c>
      <c r="J263">
        <v>-1.31</v>
      </c>
      <c r="K263">
        <v>0.35</v>
      </c>
      <c r="L263">
        <v>14.500999999999999</v>
      </c>
      <c r="M263">
        <v>0.58699999999999997</v>
      </c>
      <c r="N263">
        <v>1.4810000000000001</v>
      </c>
      <c r="O263">
        <v>0.252</v>
      </c>
      <c r="P263">
        <v>7.8E-2</v>
      </c>
      <c r="Q263">
        <v>6.69</v>
      </c>
      <c r="R263">
        <v>0.71699999999999997</v>
      </c>
      <c r="S263">
        <v>3.5369999999999999</v>
      </c>
      <c r="T263">
        <v>0.621</v>
      </c>
      <c r="U263">
        <v>0.25800000000000001</v>
      </c>
      <c r="V263">
        <v>0.16600000000000001</v>
      </c>
      <c r="W263">
        <v>16.324000000000002</v>
      </c>
      <c r="X263">
        <v>3.7989999999999999</v>
      </c>
      <c r="Y263">
        <v>0.126</v>
      </c>
      <c r="Z263">
        <v>2.9790000000000001</v>
      </c>
      <c r="AA263">
        <v>3.6999999999999998E-2</v>
      </c>
      <c r="AB263">
        <v>1.446</v>
      </c>
      <c r="AC263">
        <v>1.4999999999999999E-2</v>
      </c>
      <c r="AD263">
        <v>3.2410000000000001</v>
      </c>
    </row>
    <row r="264" spans="1:30">
      <c r="A264">
        <v>202684</v>
      </c>
      <c r="B264" t="s">
        <v>627</v>
      </c>
      <c r="C264" t="s">
        <v>655</v>
      </c>
      <c r="D264" t="s">
        <v>626</v>
      </c>
      <c r="E264">
        <v>-0.96</v>
      </c>
      <c r="F264">
        <v>-0.41</v>
      </c>
      <c r="G264">
        <v>-1.86</v>
      </c>
      <c r="H264">
        <v>0.9</v>
      </c>
      <c r="I264">
        <v>-2.38</v>
      </c>
      <c r="J264">
        <v>-2.15</v>
      </c>
      <c r="K264">
        <v>-0.23</v>
      </c>
      <c r="L264">
        <v>14.244999999999999</v>
      </c>
      <c r="M264">
        <v>0.54300000000000004</v>
      </c>
      <c r="N264">
        <v>1.2609999999999999</v>
      </c>
      <c r="O264">
        <v>0.16400000000000001</v>
      </c>
      <c r="P264">
        <v>6.3E-2</v>
      </c>
      <c r="Q264">
        <v>6.601</v>
      </c>
      <c r="R264">
        <v>0.625</v>
      </c>
      <c r="S264">
        <v>5.6479999999999997</v>
      </c>
      <c r="T264">
        <v>0.48599999999999999</v>
      </c>
      <c r="U264">
        <v>0.57699999999999996</v>
      </c>
      <c r="V264">
        <v>0.161</v>
      </c>
      <c r="W264">
        <v>15.417999999999999</v>
      </c>
      <c r="X264">
        <v>2.5249999999999999</v>
      </c>
      <c r="Y264">
        <v>7.1999999999999995E-2</v>
      </c>
      <c r="Z264">
        <v>1.2310000000000001</v>
      </c>
      <c r="AA264">
        <v>1.4E-2</v>
      </c>
      <c r="AB264">
        <v>1.103</v>
      </c>
      <c r="AC264">
        <v>1.0999999999999999E-2</v>
      </c>
      <c r="AD264">
        <v>2.355</v>
      </c>
    </row>
    <row r="265" spans="1:30">
      <c r="A265">
        <v>1630539</v>
      </c>
      <c r="B265" t="s">
        <v>627</v>
      </c>
      <c r="C265" t="s">
        <v>88</v>
      </c>
      <c r="D265" t="s">
        <v>629</v>
      </c>
      <c r="E265">
        <v>-0.96</v>
      </c>
      <c r="F265">
        <v>1.35</v>
      </c>
      <c r="G265">
        <v>-1.94</v>
      </c>
      <c r="H265">
        <v>0.98</v>
      </c>
      <c r="I265">
        <v>-1.0900000000000001</v>
      </c>
      <c r="J265">
        <v>-2.0499999999999998</v>
      </c>
      <c r="K265">
        <v>0.96</v>
      </c>
      <c r="L265">
        <v>10.617000000000001</v>
      </c>
      <c r="M265">
        <v>0.56799999999999995</v>
      </c>
      <c r="N265">
        <v>2.8340000000000001</v>
      </c>
      <c r="O265">
        <v>0.29199999999999998</v>
      </c>
      <c r="P265">
        <v>0.161</v>
      </c>
      <c r="Q265">
        <v>4.4610000000000003</v>
      </c>
      <c r="R265">
        <v>0.73499999999999999</v>
      </c>
      <c r="S265">
        <v>2.6259999999999999</v>
      </c>
      <c r="T265">
        <v>0.69399999999999995</v>
      </c>
      <c r="U265">
        <v>0.246</v>
      </c>
      <c r="V265">
        <v>0.13400000000000001</v>
      </c>
      <c r="W265">
        <v>11.231999999999999</v>
      </c>
      <c r="X265">
        <v>1.9</v>
      </c>
      <c r="Y265">
        <v>5.7000000000000002E-2</v>
      </c>
      <c r="Z265">
        <v>2.911</v>
      </c>
      <c r="AA265">
        <v>2.8000000000000001E-2</v>
      </c>
      <c r="AB265">
        <v>1.3720000000000001</v>
      </c>
      <c r="AC265">
        <v>1.4E-2</v>
      </c>
      <c r="AD265">
        <v>2.5760000000000001</v>
      </c>
    </row>
    <row r="266" spans="1:30">
      <c r="A266">
        <v>1626166</v>
      </c>
      <c r="B266" t="s">
        <v>627</v>
      </c>
      <c r="C266" t="s">
        <v>339</v>
      </c>
      <c r="D266" t="s">
        <v>626</v>
      </c>
      <c r="E266">
        <v>-0.96</v>
      </c>
      <c r="F266">
        <v>-0.34</v>
      </c>
      <c r="G266">
        <v>-0.17</v>
      </c>
      <c r="H266">
        <v>-0.79</v>
      </c>
      <c r="I266">
        <v>-0.55000000000000004</v>
      </c>
      <c r="J266">
        <v>-0.02</v>
      </c>
      <c r="K266">
        <v>-0.53</v>
      </c>
      <c r="L266">
        <v>18.754999999999999</v>
      </c>
      <c r="M266">
        <v>0.46300000000000002</v>
      </c>
      <c r="N266">
        <v>9.3209999999999997</v>
      </c>
      <c r="O266">
        <v>0.34300000000000003</v>
      </c>
      <c r="P266">
        <v>0.48799999999999999</v>
      </c>
      <c r="Q266">
        <v>2.0409999999999999</v>
      </c>
      <c r="R266">
        <v>0.60499999999999998</v>
      </c>
      <c r="S266">
        <v>2.4</v>
      </c>
      <c r="T266">
        <v>0.77500000000000002</v>
      </c>
      <c r="U266">
        <v>0.13900000000000001</v>
      </c>
      <c r="V266">
        <v>0.20200000000000001</v>
      </c>
      <c r="W266">
        <v>5.7190000000000003</v>
      </c>
      <c r="X266">
        <v>7.7039999999999997</v>
      </c>
      <c r="Y266">
        <v>0.19800000000000001</v>
      </c>
      <c r="Z266">
        <v>0.497</v>
      </c>
      <c r="AA266">
        <v>6.0000000000000001E-3</v>
      </c>
      <c r="AB266">
        <v>1.5209999999999999</v>
      </c>
      <c r="AC266">
        <v>1.4999999999999999E-2</v>
      </c>
      <c r="AD266">
        <v>3.238</v>
      </c>
    </row>
    <row r="267" spans="1:30">
      <c r="A267">
        <v>1627777</v>
      </c>
      <c r="B267" t="s">
        <v>627</v>
      </c>
      <c r="C267" t="s">
        <v>426</v>
      </c>
      <c r="D267" t="s">
        <v>626</v>
      </c>
      <c r="E267">
        <v>-0.97</v>
      </c>
      <c r="F267">
        <v>-0.18</v>
      </c>
      <c r="G267">
        <v>-0.34</v>
      </c>
      <c r="H267">
        <v>-0.62</v>
      </c>
      <c r="I267">
        <v>-0.88</v>
      </c>
      <c r="J267">
        <v>-0.16</v>
      </c>
      <c r="K267">
        <v>-0.72</v>
      </c>
      <c r="L267">
        <v>13.952</v>
      </c>
      <c r="M267">
        <v>0.51400000000000001</v>
      </c>
      <c r="N267">
        <v>11.233000000000001</v>
      </c>
      <c r="O267">
        <v>0.36899999999999999</v>
      </c>
      <c r="P267">
        <v>0.75900000000000001</v>
      </c>
      <c r="Q267">
        <v>1.0900000000000001</v>
      </c>
      <c r="R267">
        <v>0.66800000000000004</v>
      </c>
      <c r="S267">
        <v>1.496</v>
      </c>
      <c r="T267">
        <v>0.81599999999999995</v>
      </c>
      <c r="U267">
        <v>0.125</v>
      </c>
      <c r="V267">
        <v>0.14599999999999999</v>
      </c>
      <c r="W267">
        <v>5.7619999999999996</v>
      </c>
      <c r="X267">
        <v>2.1949999999999998</v>
      </c>
      <c r="Y267">
        <v>6.3E-2</v>
      </c>
      <c r="Z267">
        <v>0.40899999999999997</v>
      </c>
      <c r="AA267">
        <v>6.0000000000000001E-3</v>
      </c>
      <c r="AB267">
        <v>0.85699999999999998</v>
      </c>
      <c r="AC267">
        <v>8.9999999999999993E-3</v>
      </c>
      <c r="AD267">
        <v>1.51</v>
      </c>
    </row>
    <row r="268" spans="1:30">
      <c r="A268">
        <v>1630166</v>
      </c>
      <c r="B268" t="s">
        <v>627</v>
      </c>
      <c r="C268" t="s">
        <v>302</v>
      </c>
      <c r="D268" t="s">
        <v>626</v>
      </c>
      <c r="E268">
        <v>-0.97</v>
      </c>
      <c r="F268">
        <v>0.24</v>
      </c>
      <c r="G268">
        <v>-1.2</v>
      </c>
      <c r="H268">
        <v>0.23</v>
      </c>
      <c r="I268">
        <v>-1.92</v>
      </c>
      <c r="J268">
        <v>-1.93</v>
      </c>
      <c r="K268">
        <v>0.01</v>
      </c>
      <c r="L268">
        <v>15.439</v>
      </c>
      <c r="M268">
        <v>0.5</v>
      </c>
      <c r="N268">
        <v>6.3520000000000003</v>
      </c>
      <c r="O268">
        <v>0.32500000000000001</v>
      </c>
      <c r="P268">
        <v>0.41699999999999998</v>
      </c>
      <c r="Q268">
        <v>4.327</v>
      </c>
      <c r="R268">
        <v>0.68899999999999995</v>
      </c>
      <c r="S268">
        <v>4.2859999999999996</v>
      </c>
      <c r="T268">
        <v>0.72899999999999998</v>
      </c>
      <c r="U268">
        <v>0.28000000000000003</v>
      </c>
      <c r="V268">
        <v>0.17899999999999999</v>
      </c>
      <c r="W268">
        <v>11.44</v>
      </c>
      <c r="X268">
        <v>4.8559999999999999</v>
      </c>
      <c r="Y268">
        <v>0.159</v>
      </c>
      <c r="Z268">
        <v>0.65500000000000003</v>
      </c>
      <c r="AA268">
        <v>7.0000000000000001E-3</v>
      </c>
      <c r="AB268">
        <v>1.4730000000000001</v>
      </c>
      <c r="AC268">
        <v>1.4999999999999999E-2</v>
      </c>
      <c r="AD268">
        <v>3.319</v>
      </c>
    </row>
    <row r="269" spans="1:30">
      <c r="A269">
        <v>201976</v>
      </c>
      <c r="B269" t="s">
        <v>627</v>
      </c>
      <c r="C269" t="s">
        <v>204</v>
      </c>
      <c r="D269" t="s">
        <v>626</v>
      </c>
      <c r="E269">
        <v>-0.97</v>
      </c>
      <c r="F269">
        <v>-2.12</v>
      </c>
      <c r="G269">
        <v>-1.81</v>
      </c>
      <c r="H269">
        <v>0.84</v>
      </c>
      <c r="I269">
        <v>-0.4</v>
      </c>
      <c r="J269">
        <v>-1.42</v>
      </c>
      <c r="K269">
        <v>1.02</v>
      </c>
      <c r="L269">
        <v>10.071999999999999</v>
      </c>
      <c r="M269">
        <v>0.48499999999999999</v>
      </c>
      <c r="N269">
        <v>7.141</v>
      </c>
      <c r="O269">
        <v>0.33700000000000002</v>
      </c>
      <c r="P269">
        <v>0.69099999999999995</v>
      </c>
      <c r="Q269">
        <v>0.874</v>
      </c>
      <c r="R269">
        <v>0.61699999999999999</v>
      </c>
      <c r="S269">
        <v>2.0190000000000001</v>
      </c>
      <c r="T269">
        <v>0.65900000000000003</v>
      </c>
      <c r="U269">
        <v>0.218</v>
      </c>
      <c r="V269">
        <v>0.115</v>
      </c>
      <c r="W269">
        <v>6.8150000000000004</v>
      </c>
      <c r="X269">
        <v>5.1120000000000001</v>
      </c>
      <c r="Y269">
        <v>0.156</v>
      </c>
      <c r="Z269">
        <v>1.0980000000000001</v>
      </c>
      <c r="AA269">
        <v>1.2999999999999999E-2</v>
      </c>
      <c r="AB269">
        <v>1.774</v>
      </c>
      <c r="AC269">
        <v>1.7000000000000001E-2</v>
      </c>
      <c r="AD269">
        <v>1.746</v>
      </c>
    </row>
    <row r="270" spans="1:30">
      <c r="A270">
        <v>1630526</v>
      </c>
      <c r="B270" t="s">
        <v>627</v>
      </c>
      <c r="C270" t="s">
        <v>418</v>
      </c>
      <c r="D270" t="s">
        <v>629</v>
      </c>
      <c r="E270">
        <v>-0.98</v>
      </c>
      <c r="F270">
        <v>1.19</v>
      </c>
      <c r="G270">
        <v>-0.62</v>
      </c>
      <c r="H270">
        <v>-0.36</v>
      </c>
      <c r="I270">
        <v>-1.24</v>
      </c>
      <c r="J270">
        <v>-0.77</v>
      </c>
      <c r="K270">
        <v>-0.47</v>
      </c>
      <c r="L270">
        <v>13.554</v>
      </c>
      <c r="M270">
        <v>0.498</v>
      </c>
      <c r="N270">
        <v>6.8760000000000003</v>
      </c>
      <c r="O270">
        <v>0.33600000000000002</v>
      </c>
      <c r="P270">
        <v>0.47699999999999998</v>
      </c>
      <c r="Q270">
        <v>4.5860000000000003</v>
      </c>
      <c r="R270">
        <v>0.63700000000000001</v>
      </c>
      <c r="S270">
        <v>2.8820000000000001</v>
      </c>
      <c r="T270">
        <v>0.77500000000000002</v>
      </c>
      <c r="U270">
        <v>0.20699999999999999</v>
      </c>
      <c r="V270">
        <v>0.152</v>
      </c>
      <c r="W270">
        <v>10.603</v>
      </c>
      <c r="X270">
        <v>2.6160000000000001</v>
      </c>
      <c r="Y270">
        <v>7.8E-2</v>
      </c>
      <c r="Z270">
        <v>0.56100000000000005</v>
      </c>
      <c r="AA270">
        <v>7.0000000000000001E-3</v>
      </c>
      <c r="AB270">
        <v>1.333</v>
      </c>
      <c r="AC270">
        <v>1.2999999999999999E-2</v>
      </c>
      <c r="AD270">
        <v>1.5880000000000001</v>
      </c>
    </row>
    <row r="271" spans="1:30">
      <c r="A271">
        <v>1628365</v>
      </c>
      <c r="B271" t="s">
        <v>627</v>
      </c>
      <c r="C271" t="s">
        <v>27</v>
      </c>
      <c r="D271" t="s">
        <v>626</v>
      </c>
      <c r="E271">
        <v>-0.98</v>
      </c>
      <c r="F271">
        <v>-0.16</v>
      </c>
      <c r="G271">
        <v>-0.7</v>
      </c>
      <c r="H271">
        <v>-0.28000000000000003</v>
      </c>
      <c r="I271">
        <v>-0.19</v>
      </c>
      <c r="J271">
        <v>-0.19</v>
      </c>
      <c r="K271">
        <v>0</v>
      </c>
      <c r="L271">
        <v>19.038</v>
      </c>
      <c r="M271">
        <v>0.53400000000000003</v>
      </c>
      <c r="N271">
        <v>3.4380000000000002</v>
      </c>
      <c r="O271">
        <v>0.311</v>
      </c>
      <c r="P271">
        <v>0.193</v>
      </c>
      <c r="Q271">
        <v>5.5590000000000002</v>
      </c>
      <c r="R271">
        <v>0.67500000000000004</v>
      </c>
      <c r="S271">
        <v>4.16</v>
      </c>
      <c r="T271">
        <v>0.75800000000000001</v>
      </c>
      <c r="U271">
        <v>0.22700000000000001</v>
      </c>
      <c r="V271">
        <v>0.21099999999999999</v>
      </c>
      <c r="W271">
        <v>6.2009999999999996</v>
      </c>
      <c r="X271">
        <v>8.27</v>
      </c>
      <c r="Y271">
        <v>0.28199999999999997</v>
      </c>
      <c r="Z271">
        <v>0.72799999999999998</v>
      </c>
      <c r="AA271">
        <v>7.0000000000000001E-3</v>
      </c>
      <c r="AB271">
        <v>2.2730000000000001</v>
      </c>
      <c r="AC271">
        <v>2.3E-2</v>
      </c>
      <c r="AD271">
        <v>3.613</v>
      </c>
    </row>
    <row r="272" spans="1:30">
      <c r="A272">
        <v>1629004</v>
      </c>
      <c r="B272" t="s">
        <v>627</v>
      </c>
      <c r="C272" t="s">
        <v>218</v>
      </c>
      <c r="D272" t="s">
        <v>626</v>
      </c>
      <c r="E272">
        <v>-0.98</v>
      </c>
      <c r="F272">
        <v>0.56000000000000005</v>
      </c>
      <c r="G272">
        <v>-0.8</v>
      </c>
      <c r="H272">
        <v>-0.18</v>
      </c>
      <c r="I272">
        <v>-1.77</v>
      </c>
      <c r="J272">
        <v>-0.98</v>
      </c>
      <c r="K272">
        <v>-0.79</v>
      </c>
      <c r="L272">
        <v>18.832999999999998</v>
      </c>
      <c r="M272">
        <v>0.48099999999999998</v>
      </c>
      <c r="N272">
        <v>10.372999999999999</v>
      </c>
      <c r="O272">
        <v>0.35899999999999999</v>
      </c>
      <c r="P272">
        <v>0.56599999999999995</v>
      </c>
      <c r="Q272">
        <v>3.2189999999999999</v>
      </c>
      <c r="R272">
        <v>0.64700000000000002</v>
      </c>
      <c r="S272">
        <v>3.6349999999999998</v>
      </c>
      <c r="T272">
        <v>0.74099999999999999</v>
      </c>
      <c r="U272">
        <v>0.20799999999999999</v>
      </c>
      <c r="V272">
        <v>0.20399999999999999</v>
      </c>
      <c r="W272">
        <v>5.7329999999999997</v>
      </c>
      <c r="X272">
        <v>4.9710000000000001</v>
      </c>
      <c r="Y272">
        <v>0.182</v>
      </c>
      <c r="Z272">
        <v>0.45800000000000002</v>
      </c>
      <c r="AA272">
        <v>5.0000000000000001E-3</v>
      </c>
      <c r="AB272">
        <v>1.5620000000000001</v>
      </c>
      <c r="AC272">
        <v>1.6E-2</v>
      </c>
      <c r="AD272">
        <v>2.7050000000000001</v>
      </c>
    </row>
    <row r="273" spans="1:30">
      <c r="A273">
        <v>1631100</v>
      </c>
      <c r="B273" t="s">
        <v>627</v>
      </c>
      <c r="C273" t="s">
        <v>330</v>
      </c>
      <c r="D273" t="s">
        <v>630</v>
      </c>
      <c r="E273">
        <v>-0.99</v>
      </c>
      <c r="F273">
        <v>1.1499999999999999</v>
      </c>
      <c r="G273">
        <v>-0.26</v>
      </c>
      <c r="H273">
        <v>-0.73</v>
      </c>
      <c r="I273">
        <v>-1</v>
      </c>
      <c r="J273">
        <v>-0.3</v>
      </c>
      <c r="K273">
        <v>-0.7</v>
      </c>
      <c r="L273">
        <v>17.423999999999999</v>
      </c>
      <c r="M273">
        <v>0.505</v>
      </c>
      <c r="N273">
        <v>9.09</v>
      </c>
      <c r="O273">
        <v>0.34799999999999998</v>
      </c>
      <c r="P273">
        <v>0.51500000000000001</v>
      </c>
      <c r="Q273">
        <v>2.1040000000000001</v>
      </c>
      <c r="R273">
        <v>0.64600000000000002</v>
      </c>
      <c r="S273">
        <v>2.6259999999999999</v>
      </c>
      <c r="T273">
        <v>0.80200000000000005</v>
      </c>
      <c r="U273">
        <v>0.16</v>
      </c>
      <c r="V273">
        <v>0.184</v>
      </c>
      <c r="W273">
        <v>6.101</v>
      </c>
      <c r="X273">
        <v>2.6890000000000001</v>
      </c>
      <c r="Y273">
        <v>8.5000000000000006E-2</v>
      </c>
      <c r="Z273">
        <v>0.59</v>
      </c>
      <c r="AA273">
        <v>6.0000000000000001E-3</v>
      </c>
      <c r="AB273">
        <v>1.2</v>
      </c>
      <c r="AC273">
        <v>1.4E-2</v>
      </c>
      <c r="AD273">
        <v>1.7</v>
      </c>
    </row>
    <row r="274" spans="1:30">
      <c r="A274">
        <v>203933</v>
      </c>
      <c r="B274" t="s">
        <v>627</v>
      </c>
      <c r="C274" t="s">
        <v>660</v>
      </c>
      <c r="D274" t="s">
        <v>626</v>
      </c>
      <c r="E274">
        <v>-1.02</v>
      </c>
      <c r="F274">
        <v>-0.87</v>
      </c>
      <c r="G274">
        <v>-1.22</v>
      </c>
      <c r="H274">
        <v>0.2</v>
      </c>
      <c r="I274">
        <v>-1.63</v>
      </c>
      <c r="J274">
        <v>-1.74</v>
      </c>
      <c r="K274">
        <v>0.11</v>
      </c>
      <c r="L274">
        <v>14.693</v>
      </c>
      <c r="M274">
        <v>0.51300000000000001</v>
      </c>
      <c r="N274">
        <v>4.9509999999999996</v>
      </c>
      <c r="O274">
        <v>0.34100000000000003</v>
      </c>
      <c r="P274">
        <v>0.33600000000000002</v>
      </c>
      <c r="Q274">
        <v>2.3780000000000001</v>
      </c>
      <c r="R274">
        <v>0.68600000000000005</v>
      </c>
      <c r="S274">
        <v>2.2879999999999998</v>
      </c>
      <c r="T274">
        <v>0.78</v>
      </c>
      <c r="U274">
        <v>0.13900000000000001</v>
      </c>
      <c r="V274">
        <v>0.152</v>
      </c>
      <c r="W274">
        <v>8.093</v>
      </c>
      <c r="X274">
        <v>2.444</v>
      </c>
      <c r="Y274">
        <v>6.9000000000000006E-2</v>
      </c>
      <c r="Z274">
        <v>0.91900000000000004</v>
      </c>
      <c r="AA274">
        <v>0.01</v>
      </c>
      <c r="AB274">
        <v>1.4179999999999999</v>
      </c>
      <c r="AC274">
        <v>1.4999999999999999E-2</v>
      </c>
      <c r="AD274">
        <v>1.379</v>
      </c>
    </row>
    <row r="275" spans="1:30">
      <c r="A275">
        <v>1629052</v>
      </c>
      <c r="B275" t="s">
        <v>627</v>
      </c>
      <c r="C275" t="s">
        <v>131</v>
      </c>
      <c r="D275" t="s">
        <v>626</v>
      </c>
      <c r="E275">
        <v>-1.03</v>
      </c>
      <c r="F275">
        <v>-7.0000000000000007E-2</v>
      </c>
      <c r="G275">
        <v>-1</v>
      </c>
      <c r="H275">
        <v>-0.03</v>
      </c>
      <c r="I275">
        <v>-1.83</v>
      </c>
      <c r="J275">
        <v>-1.75</v>
      </c>
      <c r="K275">
        <v>-0.08</v>
      </c>
      <c r="L275">
        <v>15.427</v>
      </c>
      <c r="M275">
        <v>0.47499999999999998</v>
      </c>
      <c r="N275">
        <v>6.2</v>
      </c>
      <c r="O275">
        <v>0.33900000000000002</v>
      </c>
      <c r="P275">
        <v>0.39300000000000002</v>
      </c>
      <c r="Q275">
        <v>5.87</v>
      </c>
      <c r="R275">
        <v>0.60899999999999999</v>
      </c>
      <c r="S275">
        <v>6.5730000000000004</v>
      </c>
      <c r="T275">
        <v>0.68700000000000006</v>
      </c>
      <c r="U275">
        <v>0.42699999999999999</v>
      </c>
      <c r="V275">
        <v>0.19400000000000001</v>
      </c>
      <c r="W275">
        <v>9.9390000000000001</v>
      </c>
      <c r="X275">
        <v>2.5270000000000001</v>
      </c>
      <c r="Y275">
        <v>7.1999999999999995E-2</v>
      </c>
      <c r="Z275">
        <v>0.754</v>
      </c>
      <c r="AA275">
        <v>8.0000000000000002E-3</v>
      </c>
      <c r="AB275">
        <v>1.329</v>
      </c>
      <c r="AC275">
        <v>1.4E-2</v>
      </c>
      <c r="AD275">
        <v>1.9550000000000001</v>
      </c>
    </row>
    <row r="276" spans="1:30">
      <c r="A276">
        <v>1630192</v>
      </c>
      <c r="B276" t="s">
        <v>625</v>
      </c>
      <c r="C276" t="s">
        <v>166</v>
      </c>
      <c r="D276" t="s">
        <v>626</v>
      </c>
      <c r="E276">
        <v>-1.04</v>
      </c>
      <c r="F276">
        <v>0.83</v>
      </c>
      <c r="G276">
        <v>-1.51</v>
      </c>
      <c r="H276">
        <v>0.47</v>
      </c>
      <c r="I276">
        <v>-0.12</v>
      </c>
      <c r="J276">
        <v>-0.89</v>
      </c>
      <c r="K276">
        <v>0.77</v>
      </c>
      <c r="L276">
        <v>15.488</v>
      </c>
      <c r="M276">
        <v>0.61</v>
      </c>
      <c r="N276">
        <v>7.5819999999999999</v>
      </c>
      <c r="O276">
        <v>0.32700000000000001</v>
      </c>
      <c r="P276">
        <v>0.46400000000000002</v>
      </c>
      <c r="Q276">
        <v>6.3559999999999999</v>
      </c>
      <c r="R276">
        <v>0.73399999999999999</v>
      </c>
      <c r="S276">
        <v>5.1470000000000002</v>
      </c>
      <c r="T276">
        <v>0.61399999999999999</v>
      </c>
      <c r="U276">
        <v>0.28399999999999997</v>
      </c>
      <c r="V276">
        <v>0.186</v>
      </c>
      <c r="W276">
        <v>10.398999999999999</v>
      </c>
      <c r="X276">
        <v>1.7470000000000001</v>
      </c>
      <c r="Y276">
        <v>5.6000000000000001E-2</v>
      </c>
      <c r="Z276">
        <v>1.504</v>
      </c>
      <c r="AA276">
        <v>1.7000000000000001E-2</v>
      </c>
      <c r="AB276">
        <v>1.2649999999999999</v>
      </c>
      <c r="AC276">
        <v>1.2999999999999999E-2</v>
      </c>
      <c r="AD276">
        <v>2.21</v>
      </c>
    </row>
    <row r="277" spans="1:30">
      <c r="A277">
        <v>1630700</v>
      </c>
      <c r="B277" t="s">
        <v>627</v>
      </c>
      <c r="C277" t="s">
        <v>445</v>
      </c>
      <c r="D277" t="s">
        <v>630</v>
      </c>
      <c r="E277">
        <v>-1.04</v>
      </c>
      <c r="F277">
        <v>0.99</v>
      </c>
      <c r="G277">
        <v>-1.9</v>
      </c>
      <c r="H277">
        <v>0.86</v>
      </c>
      <c r="I277">
        <v>-0.91</v>
      </c>
      <c r="J277">
        <v>-1.8</v>
      </c>
      <c r="K277">
        <v>0.89</v>
      </c>
      <c r="L277">
        <v>10.848000000000001</v>
      </c>
      <c r="M277">
        <v>0.49099999999999999</v>
      </c>
      <c r="N277">
        <v>5.2450000000000001</v>
      </c>
      <c r="O277">
        <v>0.29799999999999999</v>
      </c>
      <c r="P277">
        <v>0.46300000000000002</v>
      </c>
      <c r="Q277">
        <v>3.0139999999999998</v>
      </c>
      <c r="R277">
        <v>0.65600000000000003</v>
      </c>
      <c r="S277">
        <v>2.4950000000000001</v>
      </c>
      <c r="T277">
        <v>0.66100000000000003</v>
      </c>
      <c r="U277">
        <v>0.215</v>
      </c>
      <c r="V277">
        <v>0.13100000000000001</v>
      </c>
      <c r="W277">
        <v>8.8260000000000005</v>
      </c>
      <c r="X277">
        <v>5.9450000000000003</v>
      </c>
      <c r="Y277">
        <v>0.17899999999999999</v>
      </c>
      <c r="Z277">
        <v>0.55400000000000005</v>
      </c>
      <c r="AA277">
        <v>6.0000000000000001E-3</v>
      </c>
      <c r="AB277">
        <v>1.927</v>
      </c>
      <c r="AC277">
        <v>1.9E-2</v>
      </c>
      <c r="AD277">
        <v>2.875</v>
      </c>
    </row>
    <row r="278" spans="1:30">
      <c r="A278">
        <v>2738</v>
      </c>
      <c r="B278" t="s">
        <v>627</v>
      </c>
      <c r="C278" t="s">
        <v>681</v>
      </c>
      <c r="D278" t="s">
        <v>626</v>
      </c>
      <c r="E278">
        <v>-1.06</v>
      </c>
      <c r="F278">
        <v>-0.16</v>
      </c>
      <c r="G278">
        <v>-3.06</v>
      </c>
      <c r="H278">
        <v>2</v>
      </c>
      <c r="I278">
        <v>-0.52</v>
      </c>
      <c r="J278">
        <v>-1.92</v>
      </c>
      <c r="K278">
        <v>1.4</v>
      </c>
      <c r="L278">
        <v>8.9559999999999995</v>
      </c>
      <c r="M278">
        <v>0.47799999999999998</v>
      </c>
      <c r="N278">
        <v>5.0389999999999997</v>
      </c>
      <c r="O278">
        <v>0.309</v>
      </c>
      <c r="P278">
        <v>0.56100000000000005</v>
      </c>
      <c r="Q278">
        <v>1.298</v>
      </c>
      <c r="R278">
        <v>0.70699999999999996</v>
      </c>
      <c r="S278">
        <v>1.679</v>
      </c>
      <c r="T278">
        <v>0.59799999999999998</v>
      </c>
      <c r="U278">
        <v>0.17899999999999999</v>
      </c>
      <c r="V278">
        <v>0.108</v>
      </c>
      <c r="W278">
        <v>7.1139999999999999</v>
      </c>
      <c r="X278">
        <v>6.6589999999999998</v>
      </c>
      <c r="Y278">
        <v>0.182</v>
      </c>
      <c r="Z278">
        <v>1.252</v>
      </c>
      <c r="AA278">
        <v>1.4E-2</v>
      </c>
      <c r="AB278">
        <v>1.7589999999999999</v>
      </c>
      <c r="AC278">
        <v>1.7999999999999999E-2</v>
      </c>
      <c r="AD278">
        <v>2.117</v>
      </c>
    </row>
    <row r="279" spans="1:30">
      <c r="A279">
        <v>1630184</v>
      </c>
      <c r="B279" t="s">
        <v>627</v>
      </c>
      <c r="C279" t="s">
        <v>682</v>
      </c>
      <c r="D279" t="s">
        <v>626</v>
      </c>
      <c r="E279">
        <v>-1.07</v>
      </c>
      <c r="F279">
        <v>1.1599999999999999</v>
      </c>
      <c r="G279">
        <v>-0.81</v>
      </c>
      <c r="H279">
        <v>-0.26</v>
      </c>
      <c r="I279">
        <v>-1.39</v>
      </c>
      <c r="J279">
        <v>-1.0900000000000001</v>
      </c>
      <c r="K279">
        <v>-0.3</v>
      </c>
      <c r="L279">
        <v>17.129000000000001</v>
      </c>
      <c r="M279">
        <v>0.502</v>
      </c>
      <c r="N279">
        <v>8.1449999999999996</v>
      </c>
      <c r="O279">
        <v>0.32200000000000001</v>
      </c>
      <c r="P279">
        <v>0.45700000000000002</v>
      </c>
      <c r="Q279">
        <v>4.4169999999999998</v>
      </c>
      <c r="R279">
        <v>0.63700000000000001</v>
      </c>
      <c r="S279">
        <v>3.851</v>
      </c>
      <c r="T279">
        <v>0.82299999999999995</v>
      </c>
      <c r="U279">
        <v>0.217</v>
      </c>
      <c r="V279">
        <v>0.18</v>
      </c>
      <c r="W279">
        <v>6.2359999999999998</v>
      </c>
      <c r="X279">
        <v>5.2240000000000002</v>
      </c>
      <c r="Y279">
        <v>0.16</v>
      </c>
      <c r="Z279">
        <v>0.61599999999999999</v>
      </c>
      <c r="AA279">
        <v>6.0000000000000001E-3</v>
      </c>
      <c r="AB279">
        <v>1.734</v>
      </c>
      <c r="AC279">
        <v>1.7999999999999999E-2</v>
      </c>
      <c r="AD279">
        <v>2.3719999999999999</v>
      </c>
    </row>
    <row r="280" spans="1:30">
      <c r="A280">
        <v>1629638</v>
      </c>
      <c r="B280" t="s">
        <v>627</v>
      </c>
      <c r="C280" t="s">
        <v>52</v>
      </c>
      <c r="D280" t="s">
        <v>626</v>
      </c>
      <c r="E280">
        <v>-1.07</v>
      </c>
      <c r="F280">
        <v>0.55000000000000004</v>
      </c>
      <c r="G280">
        <v>-1.1399999999999999</v>
      </c>
      <c r="H280">
        <v>0.06</v>
      </c>
      <c r="I280">
        <v>-1.1299999999999999</v>
      </c>
      <c r="J280">
        <v>-1.39</v>
      </c>
      <c r="K280">
        <v>0.26</v>
      </c>
      <c r="L280">
        <v>14.278</v>
      </c>
      <c r="M280">
        <v>0.50600000000000001</v>
      </c>
      <c r="N280">
        <v>9.1080000000000005</v>
      </c>
      <c r="O280">
        <v>0.35499999999999998</v>
      </c>
      <c r="P280">
        <v>0.65100000000000002</v>
      </c>
      <c r="Q280">
        <v>2.0459999999999998</v>
      </c>
      <c r="R280">
        <v>0.60799999999999998</v>
      </c>
      <c r="S280">
        <v>2.355</v>
      </c>
      <c r="T280">
        <v>0.69699999999999995</v>
      </c>
      <c r="U280">
        <v>0.20300000000000001</v>
      </c>
      <c r="V280">
        <v>0.14699999999999999</v>
      </c>
      <c r="W280">
        <v>5.4020000000000001</v>
      </c>
      <c r="X280">
        <v>4.1390000000000002</v>
      </c>
      <c r="Y280">
        <v>0.11600000000000001</v>
      </c>
      <c r="Z280">
        <v>0.82299999999999995</v>
      </c>
      <c r="AA280">
        <v>0.01</v>
      </c>
      <c r="AB280">
        <v>1.5640000000000001</v>
      </c>
      <c r="AC280">
        <v>1.6E-2</v>
      </c>
      <c r="AD280">
        <v>1.9730000000000001</v>
      </c>
    </row>
    <row r="281" spans="1:30">
      <c r="A281">
        <v>1626149</v>
      </c>
      <c r="B281" t="s">
        <v>627</v>
      </c>
      <c r="C281" t="s">
        <v>65</v>
      </c>
      <c r="D281" t="s">
        <v>626</v>
      </c>
      <c r="E281">
        <v>-1.07</v>
      </c>
      <c r="F281">
        <v>-1.85</v>
      </c>
      <c r="G281">
        <v>-0.71</v>
      </c>
      <c r="H281">
        <v>-0.37</v>
      </c>
      <c r="I281">
        <v>-1.44</v>
      </c>
      <c r="J281">
        <v>-0.56000000000000005</v>
      </c>
      <c r="K281">
        <v>-0.88</v>
      </c>
      <c r="L281">
        <v>16.210999999999999</v>
      </c>
      <c r="M281">
        <v>0.60599999999999998</v>
      </c>
      <c r="N281">
        <v>2.7240000000000002</v>
      </c>
      <c r="O281">
        <v>0.20200000000000001</v>
      </c>
      <c r="P281">
        <v>0.13100000000000001</v>
      </c>
      <c r="Q281">
        <v>8.3930000000000007</v>
      </c>
      <c r="R281">
        <v>0.72799999999999998</v>
      </c>
      <c r="S281">
        <v>7.5469999999999997</v>
      </c>
      <c r="T281">
        <v>0.60299999999999998</v>
      </c>
      <c r="U281">
        <v>0.48899999999999999</v>
      </c>
      <c r="V281">
        <v>0.19500000000000001</v>
      </c>
      <c r="W281">
        <v>12.135999999999999</v>
      </c>
      <c r="X281">
        <v>2.5609999999999999</v>
      </c>
      <c r="Y281">
        <v>7.5999999999999998E-2</v>
      </c>
      <c r="Z281">
        <v>1.506</v>
      </c>
      <c r="AA281">
        <v>1.7999999999999999E-2</v>
      </c>
      <c r="AB281">
        <v>1.103</v>
      </c>
      <c r="AC281">
        <v>1.0999999999999999E-2</v>
      </c>
      <c r="AD281">
        <v>2.7789999999999999</v>
      </c>
    </row>
    <row r="282" spans="1:30">
      <c r="A282">
        <v>1630583</v>
      </c>
      <c r="B282" t="s">
        <v>627</v>
      </c>
      <c r="C282" t="s">
        <v>230</v>
      </c>
      <c r="D282" t="s">
        <v>629</v>
      </c>
      <c r="E282">
        <v>-1.08</v>
      </c>
      <c r="F282">
        <v>0.86</v>
      </c>
      <c r="G282">
        <v>-0.49</v>
      </c>
      <c r="H282">
        <v>-0.59</v>
      </c>
      <c r="I282">
        <v>-1.06</v>
      </c>
      <c r="J282">
        <v>-0.28000000000000003</v>
      </c>
      <c r="K282">
        <v>-0.78</v>
      </c>
      <c r="L282">
        <v>14.692</v>
      </c>
      <c r="M282">
        <v>0.55100000000000005</v>
      </c>
      <c r="N282">
        <v>7.1989999999999998</v>
      </c>
      <c r="O282">
        <v>0.33100000000000002</v>
      </c>
      <c r="P282">
        <v>0.47699999999999998</v>
      </c>
      <c r="Q282">
        <v>4.383</v>
      </c>
      <c r="R282">
        <v>0.69599999999999995</v>
      </c>
      <c r="S282">
        <v>4.1449999999999996</v>
      </c>
      <c r="T282">
        <v>0.71399999999999997</v>
      </c>
      <c r="U282">
        <v>0.28499999999999998</v>
      </c>
      <c r="V282">
        <v>0.161</v>
      </c>
      <c r="W282">
        <v>11.275</v>
      </c>
      <c r="X282">
        <v>2.7589999999999999</v>
      </c>
      <c r="Y282">
        <v>8.3000000000000004E-2</v>
      </c>
      <c r="Z282">
        <v>1.008</v>
      </c>
      <c r="AA282">
        <v>1.2E-2</v>
      </c>
      <c r="AB282">
        <v>1.2230000000000001</v>
      </c>
      <c r="AC282">
        <v>1.2E-2</v>
      </c>
      <c r="AD282">
        <v>1.89</v>
      </c>
    </row>
    <row r="283" spans="1:30">
      <c r="A283">
        <v>1627747</v>
      </c>
      <c r="B283" t="s">
        <v>627</v>
      </c>
      <c r="C283" t="s">
        <v>338</v>
      </c>
      <c r="D283" t="s">
        <v>626</v>
      </c>
      <c r="E283">
        <v>-1.08</v>
      </c>
      <c r="F283">
        <v>0.22</v>
      </c>
      <c r="G283">
        <v>-0.85</v>
      </c>
      <c r="H283">
        <v>-0.23</v>
      </c>
      <c r="I283">
        <v>-0.98</v>
      </c>
      <c r="J283">
        <v>-0.95</v>
      </c>
      <c r="K283">
        <v>-0.03</v>
      </c>
      <c r="L283">
        <v>16.167000000000002</v>
      </c>
      <c r="M283">
        <v>0.48</v>
      </c>
      <c r="N283">
        <v>9.1080000000000005</v>
      </c>
      <c r="O283">
        <v>0.34699999999999998</v>
      </c>
      <c r="P283">
        <v>0.53600000000000003</v>
      </c>
      <c r="Q283">
        <v>3.0219999999999998</v>
      </c>
      <c r="R283">
        <v>0.64100000000000001</v>
      </c>
      <c r="S283">
        <v>3.851</v>
      </c>
      <c r="T283">
        <v>0.71099999999999997</v>
      </c>
      <c r="U283">
        <v>0.23</v>
      </c>
      <c r="V283">
        <v>0.17899999999999999</v>
      </c>
      <c r="W283">
        <v>6.37</v>
      </c>
      <c r="X283">
        <v>5.2060000000000004</v>
      </c>
      <c r="Y283">
        <v>0.151</v>
      </c>
      <c r="Z283">
        <v>0.59099999999999997</v>
      </c>
      <c r="AA283">
        <v>6.0000000000000001E-3</v>
      </c>
      <c r="AB283">
        <v>1.6</v>
      </c>
      <c r="AC283">
        <v>1.6E-2</v>
      </c>
      <c r="AD283">
        <v>2.343</v>
      </c>
    </row>
    <row r="284" spans="1:30">
      <c r="A284">
        <v>1630595</v>
      </c>
      <c r="B284" t="s">
        <v>627</v>
      </c>
      <c r="C284" t="s">
        <v>345</v>
      </c>
      <c r="D284" t="s">
        <v>629</v>
      </c>
      <c r="E284">
        <v>-1.1000000000000001</v>
      </c>
      <c r="F284">
        <v>-0.17</v>
      </c>
      <c r="G284">
        <v>-0.53</v>
      </c>
      <c r="H284">
        <v>-0.56999999999999995</v>
      </c>
      <c r="I284">
        <v>-1.52</v>
      </c>
      <c r="J284">
        <v>-1.1200000000000001</v>
      </c>
      <c r="K284">
        <v>-0.4</v>
      </c>
      <c r="L284">
        <v>21.577000000000002</v>
      </c>
      <c r="M284">
        <v>0.51100000000000001</v>
      </c>
      <c r="N284">
        <v>7.3390000000000004</v>
      </c>
      <c r="O284">
        <v>0.32500000000000001</v>
      </c>
      <c r="P284">
        <v>0.35099999999999998</v>
      </c>
      <c r="Q284">
        <v>5.056</v>
      </c>
      <c r="R284">
        <v>0.624</v>
      </c>
      <c r="S284">
        <v>4.8940000000000001</v>
      </c>
      <c r="T284">
        <v>0.82299999999999995</v>
      </c>
      <c r="U284">
        <v>0.224</v>
      </c>
      <c r="V284">
        <v>0.26900000000000002</v>
      </c>
      <c r="W284">
        <v>8.1660000000000004</v>
      </c>
      <c r="X284">
        <v>7.1189999999999998</v>
      </c>
      <c r="Y284">
        <v>0.24</v>
      </c>
      <c r="Z284">
        <v>0.91800000000000004</v>
      </c>
      <c r="AA284">
        <v>8.9999999999999993E-3</v>
      </c>
      <c r="AB284">
        <v>1.571</v>
      </c>
      <c r="AC284">
        <v>1.6E-2</v>
      </c>
      <c r="AD284">
        <v>3.8559999999999999</v>
      </c>
    </row>
    <row r="285" spans="1:30">
      <c r="A285">
        <v>1630560</v>
      </c>
      <c r="B285" t="s">
        <v>627</v>
      </c>
      <c r="C285" t="s">
        <v>341</v>
      </c>
      <c r="D285" t="s">
        <v>629</v>
      </c>
      <c r="E285">
        <v>-1.1200000000000001</v>
      </c>
      <c r="F285">
        <v>0.71</v>
      </c>
      <c r="G285">
        <v>0.6</v>
      </c>
      <c r="H285">
        <v>-1.72</v>
      </c>
      <c r="I285">
        <v>-1.02</v>
      </c>
      <c r="J285">
        <v>0.89</v>
      </c>
      <c r="K285">
        <v>-1.91</v>
      </c>
      <c r="L285">
        <v>24.135000000000002</v>
      </c>
      <c r="M285">
        <v>0.50900000000000001</v>
      </c>
      <c r="N285">
        <v>8.2379999999999995</v>
      </c>
      <c r="O285">
        <v>0.32400000000000001</v>
      </c>
      <c r="P285">
        <v>0.35599999999999998</v>
      </c>
      <c r="Q285">
        <v>3.0529999999999999</v>
      </c>
      <c r="R285">
        <v>0.63400000000000001</v>
      </c>
      <c r="S285">
        <v>7.3650000000000002</v>
      </c>
      <c r="T285">
        <v>0.81</v>
      </c>
      <c r="U285">
        <v>0.33200000000000002</v>
      </c>
      <c r="V285">
        <v>0.25900000000000001</v>
      </c>
      <c r="W285">
        <v>5.327</v>
      </c>
      <c r="X285">
        <v>3.4910000000000001</v>
      </c>
      <c r="Y285">
        <v>0.11700000000000001</v>
      </c>
      <c r="Z285">
        <v>0.51</v>
      </c>
      <c r="AA285">
        <v>5.0000000000000001E-3</v>
      </c>
      <c r="AB285">
        <v>1.194</v>
      </c>
      <c r="AC285">
        <v>1.2E-2</v>
      </c>
      <c r="AD285">
        <v>3.048</v>
      </c>
    </row>
    <row r="286" spans="1:30">
      <c r="A286">
        <v>1630191</v>
      </c>
      <c r="B286" t="s">
        <v>627</v>
      </c>
      <c r="C286" t="s">
        <v>470</v>
      </c>
      <c r="D286" t="s">
        <v>626</v>
      </c>
      <c r="E286">
        <v>-1.1200000000000001</v>
      </c>
      <c r="F286">
        <v>0.85</v>
      </c>
      <c r="G286">
        <v>-0.99</v>
      </c>
      <c r="H286">
        <v>-0.13</v>
      </c>
      <c r="I286">
        <v>-1.45</v>
      </c>
      <c r="J286">
        <v>-1.2</v>
      </c>
      <c r="K286">
        <v>-0.25</v>
      </c>
      <c r="L286">
        <v>15.173</v>
      </c>
      <c r="M286">
        <v>0.54300000000000004</v>
      </c>
      <c r="N286">
        <v>7.7519999999999998</v>
      </c>
      <c r="O286">
        <v>0.33700000000000002</v>
      </c>
      <c r="P286">
        <v>0.48399999999999999</v>
      </c>
      <c r="Q286">
        <v>4.8410000000000002</v>
      </c>
      <c r="R286">
        <v>0.622</v>
      </c>
      <c r="S286">
        <v>4.585</v>
      </c>
      <c r="T286">
        <v>0.7</v>
      </c>
      <c r="U286">
        <v>0.28100000000000003</v>
      </c>
      <c r="V286">
        <v>0.17299999999999999</v>
      </c>
      <c r="W286">
        <v>14.32</v>
      </c>
      <c r="X286">
        <v>2.7730000000000001</v>
      </c>
      <c r="Y286">
        <v>8.5000000000000006E-2</v>
      </c>
      <c r="Z286">
        <v>1.3340000000000001</v>
      </c>
      <c r="AA286">
        <v>1.4999999999999999E-2</v>
      </c>
      <c r="AB286">
        <v>0.78500000000000003</v>
      </c>
      <c r="AC286">
        <v>8.0000000000000002E-3</v>
      </c>
      <c r="AD286">
        <v>2.3679999999999999</v>
      </c>
    </row>
    <row r="287" spans="1:30">
      <c r="A287">
        <v>1629216</v>
      </c>
      <c r="B287" t="s">
        <v>628</v>
      </c>
      <c r="C287" t="s">
        <v>432</v>
      </c>
      <c r="D287" t="s">
        <v>626</v>
      </c>
      <c r="E287">
        <v>-1.1299999999999999</v>
      </c>
      <c r="F287">
        <v>0.11</v>
      </c>
      <c r="G287">
        <v>-0.79</v>
      </c>
      <c r="H287">
        <v>-0.34</v>
      </c>
      <c r="I287">
        <v>-1.88</v>
      </c>
      <c r="J287">
        <v>-1.02</v>
      </c>
      <c r="K287">
        <v>-0.86</v>
      </c>
      <c r="L287">
        <v>17.074000000000002</v>
      </c>
      <c r="M287">
        <v>0.48699999999999999</v>
      </c>
      <c r="N287">
        <v>9.8140000000000001</v>
      </c>
      <c r="O287">
        <v>0.36399999999999999</v>
      </c>
      <c r="P287">
        <v>0.56200000000000006</v>
      </c>
      <c r="Q287">
        <v>2.11</v>
      </c>
      <c r="R287">
        <v>0.59599999999999997</v>
      </c>
      <c r="S287">
        <v>2.8279999999999998</v>
      </c>
      <c r="T287">
        <v>0.85899999999999999</v>
      </c>
      <c r="U287">
        <v>0.17399999999999999</v>
      </c>
      <c r="V287">
        <v>0.17499999999999999</v>
      </c>
      <c r="W287">
        <v>3.7770000000000001</v>
      </c>
      <c r="X287">
        <v>5.1509999999999998</v>
      </c>
      <c r="Y287">
        <v>0.14699999999999999</v>
      </c>
      <c r="Z287">
        <v>0.254</v>
      </c>
      <c r="AA287">
        <v>2E-3</v>
      </c>
      <c r="AB287">
        <v>1.6579999999999999</v>
      </c>
      <c r="AC287">
        <v>1.7000000000000001E-2</v>
      </c>
      <c r="AD287">
        <v>2.444</v>
      </c>
    </row>
    <row r="288" spans="1:30">
      <c r="A288">
        <v>1630531</v>
      </c>
      <c r="B288" t="s">
        <v>627</v>
      </c>
      <c r="C288" t="s">
        <v>452</v>
      </c>
      <c r="D288" t="s">
        <v>629</v>
      </c>
      <c r="E288">
        <v>-1.1399999999999999</v>
      </c>
      <c r="F288">
        <v>-0.16</v>
      </c>
      <c r="G288">
        <v>-1.22</v>
      </c>
      <c r="H288">
        <v>0.09</v>
      </c>
      <c r="I288">
        <v>-1.1100000000000001</v>
      </c>
      <c r="J288">
        <v>-1.22</v>
      </c>
      <c r="K288">
        <v>0.11</v>
      </c>
      <c r="L288">
        <v>16.379000000000001</v>
      </c>
      <c r="M288">
        <v>0.53800000000000003</v>
      </c>
      <c r="N288">
        <v>3.2349999999999999</v>
      </c>
      <c r="O288">
        <v>0.25700000000000001</v>
      </c>
      <c r="P288">
        <v>0.22700000000000001</v>
      </c>
      <c r="Q288">
        <v>5.1180000000000003</v>
      </c>
      <c r="R288">
        <v>0.67700000000000005</v>
      </c>
      <c r="S288">
        <v>3.8969999999999998</v>
      </c>
      <c r="T288">
        <v>0.73399999999999999</v>
      </c>
      <c r="U288">
        <v>0.27800000000000002</v>
      </c>
      <c r="V288">
        <v>0.17499999999999999</v>
      </c>
      <c r="W288">
        <v>7.2930000000000001</v>
      </c>
      <c r="X288">
        <v>3.569</v>
      </c>
      <c r="Y288">
        <v>0.11</v>
      </c>
      <c r="Z288">
        <v>0.98899999999999999</v>
      </c>
      <c r="AA288">
        <v>8.9999999999999993E-3</v>
      </c>
      <c r="AB288">
        <v>2.052</v>
      </c>
      <c r="AC288">
        <v>2.1000000000000001E-2</v>
      </c>
      <c r="AD288">
        <v>2.331</v>
      </c>
    </row>
    <row r="289" spans="1:30">
      <c r="A289">
        <v>1629675</v>
      </c>
      <c r="B289" t="s">
        <v>627</v>
      </c>
      <c r="C289" t="s">
        <v>41</v>
      </c>
      <c r="D289" t="s">
        <v>626</v>
      </c>
      <c r="E289">
        <v>-1.1399999999999999</v>
      </c>
      <c r="F289">
        <v>-1.23</v>
      </c>
      <c r="G289">
        <v>-0.8</v>
      </c>
      <c r="H289">
        <v>-0.33</v>
      </c>
      <c r="I289">
        <v>-0.4</v>
      </c>
      <c r="J289">
        <v>-0.22</v>
      </c>
      <c r="K289">
        <v>-0.18</v>
      </c>
      <c r="L289">
        <v>22.126999999999999</v>
      </c>
      <c r="M289">
        <v>0.57499999999999996</v>
      </c>
      <c r="N289">
        <v>8.9250000000000007</v>
      </c>
      <c r="O289">
        <v>0.34</v>
      </c>
      <c r="P289">
        <v>0.36299999999999999</v>
      </c>
      <c r="Q289">
        <v>6.9930000000000003</v>
      </c>
      <c r="R289">
        <v>0.72499999999999998</v>
      </c>
      <c r="S289">
        <v>5.194</v>
      </c>
      <c r="T289">
        <v>0.67600000000000005</v>
      </c>
      <c r="U289">
        <v>0.252</v>
      </c>
      <c r="V289">
        <v>0.248</v>
      </c>
      <c r="W289">
        <v>12.654999999999999</v>
      </c>
      <c r="X289">
        <v>3.1579999999999999</v>
      </c>
      <c r="Y289">
        <v>0.10100000000000001</v>
      </c>
      <c r="Z289">
        <v>1.835</v>
      </c>
      <c r="AA289">
        <v>2.1999999999999999E-2</v>
      </c>
      <c r="AB289">
        <v>1.4610000000000001</v>
      </c>
      <c r="AC289">
        <v>1.4999999999999999E-2</v>
      </c>
      <c r="AD289">
        <v>3.427</v>
      </c>
    </row>
    <row r="290" spans="1:30">
      <c r="A290">
        <v>1627739</v>
      </c>
      <c r="B290" t="s">
        <v>627</v>
      </c>
      <c r="C290" t="s">
        <v>634</v>
      </c>
      <c r="D290" t="s">
        <v>626</v>
      </c>
      <c r="E290">
        <v>-1.1399999999999999</v>
      </c>
      <c r="F290">
        <v>-0.03</v>
      </c>
      <c r="G290">
        <v>-1.55</v>
      </c>
      <c r="H290">
        <v>0.41</v>
      </c>
      <c r="I290">
        <v>-0.97</v>
      </c>
      <c r="J290">
        <v>-1.58</v>
      </c>
      <c r="K290">
        <v>0.61</v>
      </c>
      <c r="L290">
        <v>16.859000000000002</v>
      </c>
      <c r="M290">
        <v>0.50900000000000001</v>
      </c>
      <c r="N290">
        <v>3.6749999999999998</v>
      </c>
      <c r="O290">
        <v>0.32800000000000001</v>
      </c>
      <c r="P290">
        <v>0.17299999999999999</v>
      </c>
      <c r="Q290">
        <v>3.7149999999999999</v>
      </c>
      <c r="R290">
        <v>0.64400000000000002</v>
      </c>
      <c r="S290">
        <v>3.8460000000000001</v>
      </c>
      <c r="T290">
        <v>0.78300000000000003</v>
      </c>
      <c r="U290">
        <v>0.27700000000000002</v>
      </c>
      <c r="V290">
        <v>0.19600000000000001</v>
      </c>
      <c r="W290">
        <v>7.7789999999999999</v>
      </c>
      <c r="X290">
        <v>8.7769999999999992</v>
      </c>
      <c r="Y290">
        <v>0.28299999999999997</v>
      </c>
      <c r="Z290">
        <v>0.65300000000000002</v>
      </c>
      <c r="AA290">
        <v>7.0000000000000001E-3</v>
      </c>
      <c r="AB290">
        <v>2.468</v>
      </c>
      <c r="AC290">
        <v>2.5000000000000001E-2</v>
      </c>
      <c r="AD290">
        <v>3.5459999999999998</v>
      </c>
    </row>
    <row r="291" spans="1:30">
      <c r="A291">
        <v>1629012</v>
      </c>
      <c r="B291" t="s">
        <v>627</v>
      </c>
      <c r="C291" t="s">
        <v>257</v>
      </c>
      <c r="D291" t="s">
        <v>626</v>
      </c>
      <c r="E291">
        <v>-1.1399999999999999</v>
      </c>
      <c r="F291">
        <v>0.62</v>
      </c>
      <c r="G291">
        <v>0.39</v>
      </c>
      <c r="H291">
        <v>-1.54</v>
      </c>
      <c r="I291">
        <v>-1.03</v>
      </c>
      <c r="J291">
        <v>0.51</v>
      </c>
      <c r="K291">
        <v>-1.54</v>
      </c>
      <c r="L291">
        <v>19.54</v>
      </c>
      <c r="M291">
        <v>0.51100000000000001</v>
      </c>
      <c r="N291">
        <v>6.6429999999999998</v>
      </c>
      <c r="O291">
        <v>0.35599999999999998</v>
      </c>
      <c r="P291">
        <v>0.315</v>
      </c>
      <c r="Q291">
        <v>4.93</v>
      </c>
      <c r="R291">
        <v>0.65</v>
      </c>
      <c r="S291">
        <v>7.1980000000000004</v>
      </c>
      <c r="T291">
        <v>0.78300000000000003</v>
      </c>
      <c r="U291">
        <v>0.38500000000000001</v>
      </c>
      <c r="V291">
        <v>0.22</v>
      </c>
      <c r="W291">
        <v>4.6710000000000003</v>
      </c>
      <c r="X291">
        <v>5.4720000000000004</v>
      </c>
      <c r="Y291">
        <v>0.19600000000000001</v>
      </c>
      <c r="Z291">
        <v>0.38400000000000001</v>
      </c>
      <c r="AA291">
        <v>4.0000000000000001E-3</v>
      </c>
      <c r="AB291">
        <v>1.2549999999999999</v>
      </c>
      <c r="AC291">
        <v>1.2999999999999999E-2</v>
      </c>
      <c r="AD291">
        <v>3.448</v>
      </c>
    </row>
    <row r="292" spans="1:30">
      <c r="A292">
        <v>1628373</v>
      </c>
      <c r="B292" t="s">
        <v>627</v>
      </c>
      <c r="C292" t="s">
        <v>436</v>
      </c>
      <c r="D292" t="s">
        <v>626</v>
      </c>
      <c r="E292">
        <v>-1.1499999999999999</v>
      </c>
      <c r="F292">
        <v>-0.66</v>
      </c>
      <c r="G292">
        <v>-1.56</v>
      </c>
      <c r="H292">
        <v>0.4</v>
      </c>
      <c r="I292">
        <v>-2.09</v>
      </c>
      <c r="J292">
        <v>-2.39</v>
      </c>
      <c r="K292">
        <v>0.3</v>
      </c>
      <c r="L292">
        <v>11.615</v>
      </c>
      <c r="M292">
        <v>0.47299999999999998</v>
      </c>
      <c r="N292">
        <v>5.6580000000000004</v>
      </c>
      <c r="O292">
        <v>0.33700000000000002</v>
      </c>
      <c r="P292">
        <v>0.47599999999999998</v>
      </c>
      <c r="Q292">
        <v>1.7949999999999999</v>
      </c>
      <c r="R292">
        <v>0.59599999999999997</v>
      </c>
      <c r="S292">
        <v>2.8159999999999998</v>
      </c>
      <c r="T292">
        <v>0.68799999999999994</v>
      </c>
      <c r="U292">
        <v>0.214</v>
      </c>
      <c r="V292">
        <v>0.14099999999999999</v>
      </c>
      <c r="W292">
        <v>5.1210000000000004</v>
      </c>
      <c r="X292">
        <v>4.0289999999999999</v>
      </c>
      <c r="Y292">
        <v>0.121</v>
      </c>
      <c r="Z292">
        <v>0.56999999999999995</v>
      </c>
      <c r="AA292">
        <v>6.0000000000000001E-3</v>
      </c>
      <c r="AB292">
        <v>1.583</v>
      </c>
      <c r="AC292">
        <v>1.6E-2</v>
      </c>
      <c r="AD292">
        <v>2.17</v>
      </c>
    </row>
    <row r="293" spans="1:30">
      <c r="A293">
        <v>1629731</v>
      </c>
      <c r="B293" t="s">
        <v>627</v>
      </c>
      <c r="C293" t="s">
        <v>291</v>
      </c>
      <c r="D293" t="s">
        <v>626</v>
      </c>
      <c r="E293">
        <v>-1.1499999999999999</v>
      </c>
      <c r="F293">
        <v>-0.45</v>
      </c>
      <c r="G293">
        <v>-1.57</v>
      </c>
      <c r="H293">
        <v>0.41</v>
      </c>
      <c r="I293">
        <v>-1.97</v>
      </c>
      <c r="J293">
        <v>-1.67</v>
      </c>
      <c r="K293">
        <v>-0.3</v>
      </c>
      <c r="L293">
        <v>10.744999999999999</v>
      </c>
      <c r="M293">
        <v>0.498</v>
      </c>
      <c r="N293">
        <v>7.5090000000000003</v>
      </c>
      <c r="O293">
        <v>0.32900000000000001</v>
      </c>
      <c r="P293">
        <v>0.71499999999999997</v>
      </c>
      <c r="Q293">
        <v>1.482</v>
      </c>
      <c r="R293">
        <v>0.70299999999999996</v>
      </c>
      <c r="S293">
        <v>2.0790000000000002</v>
      </c>
      <c r="T293">
        <v>0.66100000000000003</v>
      </c>
      <c r="U293">
        <v>0.17100000000000001</v>
      </c>
      <c r="V293">
        <v>0.123</v>
      </c>
      <c r="W293">
        <v>8.8070000000000004</v>
      </c>
      <c r="X293">
        <v>2.2770000000000001</v>
      </c>
      <c r="Y293">
        <v>6.8000000000000005E-2</v>
      </c>
      <c r="Z293">
        <v>0.92300000000000004</v>
      </c>
      <c r="AA293">
        <v>1.0999999999999999E-2</v>
      </c>
      <c r="AB293">
        <v>1.494</v>
      </c>
      <c r="AC293">
        <v>1.4999999999999999E-2</v>
      </c>
      <c r="AD293">
        <v>1.2310000000000001</v>
      </c>
    </row>
    <row r="294" spans="1:30">
      <c r="A294">
        <v>1627814</v>
      </c>
      <c r="B294" t="s">
        <v>627</v>
      </c>
      <c r="C294" t="s">
        <v>248</v>
      </c>
      <c r="D294" t="s">
        <v>626</v>
      </c>
      <c r="E294">
        <v>-1.1599999999999999</v>
      </c>
      <c r="F294">
        <v>-0.54</v>
      </c>
      <c r="G294">
        <v>-0.99</v>
      </c>
      <c r="H294">
        <v>-0.17</v>
      </c>
      <c r="I294">
        <v>-2.04</v>
      </c>
      <c r="J294">
        <v>-1.35</v>
      </c>
      <c r="K294">
        <v>-0.69</v>
      </c>
      <c r="L294">
        <v>14.718</v>
      </c>
      <c r="M294">
        <v>0.46700000000000003</v>
      </c>
      <c r="N294">
        <v>8.1140000000000008</v>
      </c>
      <c r="O294">
        <v>0.36199999999999999</v>
      </c>
      <c r="P294">
        <v>0.54900000000000004</v>
      </c>
      <c r="Q294">
        <v>1.575</v>
      </c>
      <c r="R294">
        <v>0.66400000000000003</v>
      </c>
      <c r="S294">
        <v>3.09</v>
      </c>
      <c r="T294">
        <v>0.84399999999999997</v>
      </c>
      <c r="U294">
        <v>0.20899999999999999</v>
      </c>
      <c r="V294">
        <v>0.151</v>
      </c>
      <c r="W294">
        <v>7.0140000000000002</v>
      </c>
      <c r="X294">
        <v>2.9910000000000001</v>
      </c>
      <c r="Y294">
        <v>9.4E-2</v>
      </c>
      <c r="Z294">
        <v>0.34300000000000003</v>
      </c>
      <c r="AA294">
        <v>4.0000000000000001E-3</v>
      </c>
      <c r="AB294">
        <v>1.1739999999999999</v>
      </c>
      <c r="AC294">
        <v>1.2E-2</v>
      </c>
      <c r="AD294">
        <v>1.877</v>
      </c>
    </row>
    <row r="295" spans="1:30">
      <c r="A295">
        <v>1629013</v>
      </c>
      <c r="B295" t="s">
        <v>627</v>
      </c>
      <c r="C295" t="s">
        <v>112</v>
      </c>
      <c r="D295" t="s">
        <v>626</v>
      </c>
      <c r="E295">
        <v>-1.17</v>
      </c>
      <c r="F295">
        <v>0.59</v>
      </c>
      <c r="G295">
        <v>-0.93</v>
      </c>
      <c r="H295">
        <v>-0.24</v>
      </c>
      <c r="I295">
        <v>-2.0699999999999998</v>
      </c>
      <c r="J295">
        <v>-1.34</v>
      </c>
      <c r="K295">
        <v>-0.73</v>
      </c>
      <c r="L295">
        <v>14.369</v>
      </c>
      <c r="M295">
        <v>0.47399999999999998</v>
      </c>
      <c r="N295">
        <v>9.8640000000000008</v>
      </c>
      <c r="O295">
        <v>0.377</v>
      </c>
      <c r="P295">
        <v>0.67700000000000005</v>
      </c>
      <c r="Q295">
        <v>1.792</v>
      </c>
      <c r="R295">
        <v>0.6</v>
      </c>
      <c r="S295">
        <v>2.2999999999999998</v>
      </c>
      <c r="T295">
        <v>0.82</v>
      </c>
      <c r="U295">
        <v>0.16400000000000001</v>
      </c>
      <c r="V295">
        <v>0.152</v>
      </c>
      <c r="W295">
        <v>4.5739999999999998</v>
      </c>
      <c r="X295">
        <v>4.3470000000000004</v>
      </c>
      <c r="Y295">
        <v>0.124</v>
      </c>
      <c r="Z295">
        <v>0.32200000000000001</v>
      </c>
      <c r="AA295">
        <v>4.0000000000000001E-3</v>
      </c>
      <c r="AB295">
        <v>1.1439999999999999</v>
      </c>
      <c r="AC295">
        <v>1.0999999999999999E-2</v>
      </c>
      <c r="AD295">
        <v>1.5980000000000001</v>
      </c>
    </row>
    <row r="296" spans="1:30">
      <c r="A296">
        <v>1628410</v>
      </c>
      <c r="B296" t="s">
        <v>627</v>
      </c>
      <c r="C296" t="s">
        <v>444</v>
      </c>
      <c r="D296" t="s">
        <v>626</v>
      </c>
      <c r="E296">
        <v>-1.18</v>
      </c>
      <c r="F296">
        <v>0.21</v>
      </c>
      <c r="G296">
        <v>-1.02</v>
      </c>
      <c r="H296">
        <v>-0.16</v>
      </c>
      <c r="I296">
        <v>-1.35</v>
      </c>
      <c r="J296">
        <v>-1.0900000000000001</v>
      </c>
      <c r="K296">
        <v>-0.26</v>
      </c>
      <c r="L296">
        <v>16.292999999999999</v>
      </c>
      <c r="M296">
        <v>0.52400000000000002</v>
      </c>
      <c r="N296">
        <v>5.6609999999999996</v>
      </c>
      <c r="O296">
        <v>0.33700000000000002</v>
      </c>
      <c r="P296">
        <v>0.33500000000000002</v>
      </c>
      <c r="Q296">
        <v>5.5810000000000004</v>
      </c>
      <c r="R296">
        <v>0.65100000000000002</v>
      </c>
      <c r="S296">
        <v>6.2809999999999997</v>
      </c>
      <c r="T296">
        <v>0.80600000000000005</v>
      </c>
      <c r="U296">
        <v>0.378</v>
      </c>
      <c r="V296">
        <v>0.19700000000000001</v>
      </c>
      <c r="W296">
        <v>5.6589999999999998</v>
      </c>
      <c r="X296">
        <v>3.774</v>
      </c>
      <c r="Y296">
        <v>0.11700000000000001</v>
      </c>
      <c r="Z296">
        <v>0.66100000000000003</v>
      </c>
      <c r="AA296">
        <v>7.0000000000000001E-3</v>
      </c>
      <c r="AB296">
        <v>1.7030000000000001</v>
      </c>
      <c r="AC296">
        <v>1.7000000000000001E-2</v>
      </c>
      <c r="AD296">
        <v>2.8959999999999999</v>
      </c>
    </row>
    <row r="297" spans="1:30">
      <c r="A297">
        <v>1630549</v>
      </c>
      <c r="B297" t="s">
        <v>627</v>
      </c>
      <c r="C297" t="s">
        <v>297</v>
      </c>
      <c r="D297" t="s">
        <v>629</v>
      </c>
      <c r="E297">
        <v>-1.18</v>
      </c>
      <c r="F297">
        <v>0.22</v>
      </c>
      <c r="G297">
        <v>-1.28</v>
      </c>
      <c r="H297">
        <v>0.1</v>
      </c>
      <c r="I297">
        <v>-1.1599999999999999</v>
      </c>
      <c r="J297">
        <v>-1.35</v>
      </c>
      <c r="K297">
        <v>0.19</v>
      </c>
      <c r="L297">
        <v>14.499000000000001</v>
      </c>
      <c r="M297">
        <v>0.56799999999999995</v>
      </c>
      <c r="N297">
        <v>1.5880000000000001</v>
      </c>
      <c r="O297">
        <v>0.27600000000000002</v>
      </c>
      <c r="P297">
        <v>7.0999999999999994E-2</v>
      </c>
      <c r="Q297">
        <v>9.0990000000000002</v>
      </c>
      <c r="R297">
        <v>0.67</v>
      </c>
      <c r="S297">
        <v>4.8209999999999997</v>
      </c>
      <c r="T297">
        <v>0.61199999999999999</v>
      </c>
      <c r="U297">
        <v>0.35499999999999998</v>
      </c>
      <c r="V297">
        <v>0.18</v>
      </c>
      <c r="W297">
        <v>15.714</v>
      </c>
      <c r="X297">
        <v>3.278</v>
      </c>
      <c r="Y297">
        <v>0.10199999999999999</v>
      </c>
      <c r="Z297">
        <v>2.6469999999999998</v>
      </c>
      <c r="AA297">
        <v>3.1E-2</v>
      </c>
      <c r="AB297">
        <v>1.4770000000000001</v>
      </c>
      <c r="AC297">
        <v>1.2999999999999999E-2</v>
      </c>
      <c r="AD297">
        <v>3.4540000000000002</v>
      </c>
    </row>
    <row r="298" spans="1:30">
      <c r="A298">
        <v>1630644</v>
      </c>
      <c r="B298" t="s">
        <v>627</v>
      </c>
      <c r="C298" t="s">
        <v>683</v>
      </c>
      <c r="D298" t="s">
        <v>629</v>
      </c>
      <c r="E298">
        <v>-1.18</v>
      </c>
      <c r="F298">
        <v>0.93</v>
      </c>
      <c r="G298">
        <v>-1.0900000000000001</v>
      </c>
      <c r="H298">
        <v>-0.09</v>
      </c>
      <c r="I298">
        <v>-1.17</v>
      </c>
      <c r="J298">
        <v>-1.1000000000000001</v>
      </c>
      <c r="K298">
        <v>-7.0000000000000007E-2</v>
      </c>
      <c r="L298">
        <v>16.404</v>
      </c>
      <c r="M298">
        <v>0.49399999999999999</v>
      </c>
      <c r="N298">
        <v>10.15</v>
      </c>
      <c r="O298">
        <v>0.33</v>
      </c>
      <c r="P298">
        <v>0.53900000000000003</v>
      </c>
      <c r="Q298">
        <v>4.2690000000000001</v>
      </c>
      <c r="R298">
        <v>0.63400000000000001</v>
      </c>
      <c r="S298">
        <v>4.0759999999999996</v>
      </c>
      <c r="T298">
        <v>0.71299999999999997</v>
      </c>
      <c r="U298">
        <v>0.26200000000000001</v>
      </c>
      <c r="V298">
        <v>0.17499999999999999</v>
      </c>
      <c r="W298">
        <v>7.2949999999999999</v>
      </c>
      <c r="X298">
        <v>6.0259999999999998</v>
      </c>
      <c r="Y298">
        <v>0.184</v>
      </c>
      <c r="Z298">
        <v>0.61599999999999999</v>
      </c>
      <c r="AA298">
        <v>7.0000000000000001E-3</v>
      </c>
      <c r="AB298">
        <v>1.53</v>
      </c>
      <c r="AC298">
        <v>1.7000000000000001E-2</v>
      </c>
      <c r="AD298">
        <v>3.2</v>
      </c>
    </row>
    <row r="299" spans="1:30">
      <c r="A299">
        <v>1626181</v>
      </c>
      <c r="B299" t="s">
        <v>627</v>
      </c>
      <c r="C299" t="s">
        <v>46</v>
      </c>
      <c r="D299" t="s">
        <v>626</v>
      </c>
      <c r="E299">
        <v>-1.19</v>
      </c>
      <c r="F299">
        <v>-1.1200000000000001</v>
      </c>
      <c r="G299">
        <v>-0.15</v>
      </c>
      <c r="H299">
        <v>-1.04</v>
      </c>
      <c r="I299">
        <v>-0.09</v>
      </c>
      <c r="J299">
        <v>0.91</v>
      </c>
      <c r="K299">
        <v>-1</v>
      </c>
      <c r="L299">
        <v>21.091000000000001</v>
      </c>
      <c r="M299">
        <v>0.50800000000000001</v>
      </c>
      <c r="N299">
        <v>8.9730000000000008</v>
      </c>
      <c r="O299">
        <v>0.375</v>
      </c>
      <c r="P299">
        <v>0.41699999999999998</v>
      </c>
      <c r="Q299">
        <v>5.2640000000000002</v>
      </c>
      <c r="R299">
        <v>0.64900000000000002</v>
      </c>
      <c r="S299">
        <v>7.8040000000000003</v>
      </c>
      <c r="T299">
        <v>0.79700000000000004</v>
      </c>
      <c r="U299">
        <v>0.38300000000000001</v>
      </c>
      <c r="V299">
        <v>0.24199999999999999</v>
      </c>
      <c r="W299">
        <v>5.327</v>
      </c>
      <c r="X299">
        <v>3.5289999999999999</v>
      </c>
      <c r="Y299">
        <v>0.11799999999999999</v>
      </c>
      <c r="Z299">
        <v>0.56399999999999995</v>
      </c>
      <c r="AA299">
        <v>6.0000000000000001E-3</v>
      </c>
      <c r="AB299">
        <v>1.4630000000000001</v>
      </c>
      <c r="AC299">
        <v>1.4999999999999999E-2</v>
      </c>
      <c r="AD299">
        <v>2.84</v>
      </c>
    </row>
    <row r="300" spans="1:30">
      <c r="A300">
        <v>1629139</v>
      </c>
      <c r="B300" t="s">
        <v>627</v>
      </c>
      <c r="C300" t="s">
        <v>169</v>
      </c>
      <c r="D300" t="s">
        <v>626</v>
      </c>
      <c r="E300">
        <v>-1.19</v>
      </c>
      <c r="F300">
        <v>0.59</v>
      </c>
      <c r="G300">
        <v>-1.26</v>
      </c>
      <c r="H300">
        <v>0.06</v>
      </c>
      <c r="I300">
        <v>-0.89</v>
      </c>
      <c r="J300">
        <v>-1.31</v>
      </c>
      <c r="K300">
        <v>0.42</v>
      </c>
      <c r="L300">
        <v>12.522</v>
      </c>
      <c r="M300">
        <v>0.48299999999999998</v>
      </c>
      <c r="N300">
        <v>8.4589999999999996</v>
      </c>
      <c r="O300">
        <v>0.35699999999999998</v>
      </c>
      <c r="P300">
        <v>0.65200000000000002</v>
      </c>
      <c r="Q300">
        <v>2.2999999999999998</v>
      </c>
      <c r="R300">
        <v>0.67200000000000004</v>
      </c>
      <c r="S300">
        <v>2.819</v>
      </c>
      <c r="T300">
        <v>0.65400000000000003</v>
      </c>
      <c r="U300">
        <v>0.23599999999999999</v>
      </c>
      <c r="V300">
        <v>0.14599999999999999</v>
      </c>
      <c r="W300">
        <v>7.8310000000000004</v>
      </c>
      <c r="X300">
        <v>2.7450000000000001</v>
      </c>
      <c r="Y300">
        <v>8.5000000000000006E-2</v>
      </c>
      <c r="Z300">
        <v>0.95699999999999996</v>
      </c>
      <c r="AA300">
        <v>1.0999999999999999E-2</v>
      </c>
      <c r="AB300">
        <v>1.3280000000000001</v>
      </c>
      <c r="AC300">
        <v>1.4E-2</v>
      </c>
      <c r="AD300">
        <v>1.6679999999999999</v>
      </c>
    </row>
    <row r="301" spans="1:30">
      <c r="A301">
        <v>1630188</v>
      </c>
      <c r="B301" t="s">
        <v>627</v>
      </c>
      <c r="C301" t="s">
        <v>385</v>
      </c>
      <c r="D301" t="s">
        <v>626</v>
      </c>
      <c r="E301">
        <v>-1.21</v>
      </c>
      <c r="F301">
        <v>-0.32</v>
      </c>
      <c r="G301">
        <v>-0.65</v>
      </c>
      <c r="H301">
        <v>-0.56000000000000005</v>
      </c>
      <c r="I301">
        <v>-0.95</v>
      </c>
      <c r="J301">
        <v>-0.59</v>
      </c>
      <c r="K301">
        <v>-0.36</v>
      </c>
      <c r="L301">
        <v>17.622</v>
      </c>
      <c r="M301">
        <v>0.57999999999999996</v>
      </c>
      <c r="N301">
        <v>6.149</v>
      </c>
      <c r="O301">
        <v>0.32600000000000001</v>
      </c>
      <c r="P301">
        <v>0.33400000000000002</v>
      </c>
      <c r="Q301">
        <v>6.3970000000000002</v>
      </c>
      <c r="R301">
        <v>0.73599999999999999</v>
      </c>
      <c r="S301">
        <v>5.4969999999999999</v>
      </c>
      <c r="T301">
        <v>0.74399999999999999</v>
      </c>
      <c r="U301">
        <v>0.29899999999999999</v>
      </c>
      <c r="V301">
        <v>0.19600000000000001</v>
      </c>
      <c r="W301">
        <v>14.331</v>
      </c>
      <c r="X301">
        <v>2.5049999999999999</v>
      </c>
      <c r="Y301">
        <v>7.5999999999999998E-2</v>
      </c>
      <c r="Z301">
        <v>2.339</v>
      </c>
      <c r="AA301">
        <v>2.5999999999999999E-2</v>
      </c>
      <c r="AB301">
        <v>0.874</v>
      </c>
      <c r="AC301">
        <v>8.0000000000000002E-3</v>
      </c>
      <c r="AD301">
        <v>2.3660000000000001</v>
      </c>
    </row>
    <row r="302" spans="1:30">
      <c r="A302">
        <v>1631169</v>
      </c>
      <c r="B302" t="s">
        <v>627</v>
      </c>
      <c r="C302" t="s">
        <v>164</v>
      </c>
      <c r="D302" t="s">
        <v>630</v>
      </c>
      <c r="E302">
        <v>-1.21</v>
      </c>
      <c r="F302">
        <v>1.0900000000000001</v>
      </c>
      <c r="G302">
        <v>-1.38</v>
      </c>
      <c r="H302">
        <v>0.17</v>
      </c>
      <c r="I302">
        <v>-1.2</v>
      </c>
      <c r="J302">
        <v>-1.39</v>
      </c>
      <c r="K302">
        <v>0.19</v>
      </c>
      <c r="L302">
        <v>14.384</v>
      </c>
      <c r="M302">
        <v>0.54900000000000004</v>
      </c>
      <c r="N302">
        <v>5.117</v>
      </c>
      <c r="O302">
        <v>0.29799999999999999</v>
      </c>
      <c r="P302">
        <v>0.32900000000000001</v>
      </c>
      <c r="Q302">
        <v>6.4779999999999998</v>
      </c>
      <c r="R302">
        <v>0.67500000000000004</v>
      </c>
      <c r="S302">
        <v>4.4569999999999999</v>
      </c>
      <c r="T302">
        <v>0.755</v>
      </c>
      <c r="U302">
        <v>0.28000000000000003</v>
      </c>
      <c r="V302">
        <v>0.16700000000000001</v>
      </c>
      <c r="W302">
        <v>10.397</v>
      </c>
      <c r="X302">
        <v>2.621</v>
      </c>
      <c r="Y302">
        <v>8.2000000000000003E-2</v>
      </c>
      <c r="Z302">
        <v>1.954</v>
      </c>
      <c r="AA302">
        <v>2.1000000000000001E-2</v>
      </c>
      <c r="AB302">
        <v>1.575</v>
      </c>
      <c r="AC302">
        <v>1.7000000000000001E-2</v>
      </c>
      <c r="AD302">
        <v>2.4910000000000001</v>
      </c>
    </row>
    <row r="303" spans="1:30">
      <c r="A303">
        <v>1631105</v>
      </c>
      <c r="B303" t="s">
        <v>627</v>
      </c>
      <c r="C303" t="s">
        <v>389</v>
      </c>
      <c r="D303" t="s">
        <v>630</v>
      </c>
      <c r="E303">
        <v>-1.22</v>
      </c>
      <c r="F303">
        <v>1.42</v>
      </c>
      <c r="G303">
        <v>-0.78</v>
      </c>
      <c r="H303">
        <v>-0.45</v>
      </c>
      <c r="I303">
        <v>-0.66</v>
      </c>
      <c r="J303">
        <v>-0.54</v>
      </c>
      <c r="K303">
        <v>-0.12</v>
      </c>
      <c r="L303">
        <v>13.257</v>
      </c>
      <c r="M303">
        <v>0.61299999999999999</v>
      </c>
      <c r="N303">
        <v>0.89500000000000002</v>
      </c>
      <c r="O303">
        <v>0.20599999999999999</v>
      </c>
      <c r="P303">
        <v>4.8000000000000001E-2</v>
      </c>
      <c r="Q303">
        <v>7.4980000000000002</v>
      </c>
      <c r="R303">
        <v>0.72199999999999998</v>
      </c>
      <c r="S303">
        <v>4.8659999999999997</v>
      </c>
      <c r="T303">
        <v>0.61</v>
      </c>
      <c r="U303">
        <v>0.39800000000000002</v>
      </c>
      <c r="V303">
        <v>0.16900000000000001</v>
      </c>
      <c r="W303">
        <v>17.952000000000002</v>
      </c>
      <c r="X303">
        <v>2.4950000000000001</v>
      </c>
      <c r="Y303">
        <v>7.1999999999999995E-2</v>
      </c>
      <c r="Z303">
        <v>1.716</v>
      </c>
      <c r="AA303">
        <v>2.4E-2</v>
      </c>
      <c r="AB303">
        <v>1.276</v>
      </c>
      <c r="AC303">
        <v>1.2999999999999999E-2</v>
      </c>
      <c r="AD303">
        <v>2.9209999999999998</v>
      </c>
    </row>
    <row r="304" spans="1:30">
      <c r="A304">
        <v>1631109</v>
      </c>
      <c r="B304" t="s">
        <v>627</v>
      </c>
      <c r="C304" t="s">
        <v>28</v>
      </c>
      <c r="D304" t="s">
        <v>630</v>
      </c>
      <c r="E304">
        <v>-1.24</v>
      </c>
      <c r="F304">
        <v>0.88</v>
      </c>
      <c r="G304">
        <v>-1.01</v>
      </c>
      <c r="H304">
        <v>-0.22</v>
      </c>
      <c r="I304">
        <v>-1.1200000000000001</v>
      </c>
      <c r="J304">
        <v>-0.87</v>
      </c>
      <c r="K304">
        <v>-0.25</v>
      </c>
      <c r="L304">
        <v>14.832000000000001</v>
      </c>
      <c r="M304">
        <v>0.60499999999999998</v>
      </c>
      <c r="N304">
        <v>0.96499999999999997</v>
      </c>
      <c r="O304">
        <v>0.222</v>
      </c>
      <c r="P304">
        <v>4.8000000000000001E-2</v>
      </c>
      <c r="Q304">
        <v>8.66</v>
      </c>
      <c r="R304">
        <v>0.71499999999999997</v>
      </c>
      <c r="S304">
        <v>5.19</v>
      </c>
      <c r="T304">
        <v>0.67800000000000005</v>
      </c>
      <c r="U304">
        <v>0.376</v>
      </c>
      <c r="V304">
        <v>0.17599999999999999</v>
      </c>
      <c r="W304">
        <v>16.706</v>
      </c>
      <c r="X304">
        <v>1.5089999999999999</v>
      </c>
      <c r="Y304">
        <v>0.04</v>
      </c>
      <c r="Z304">
        <v>2.556</v>
      </c>
      <c r="AA304">
        <v>2.5999999999999999E-2</v>
      </c>
      <c r="AB304">
        <v>1.4119999999999999</v>
      </c>
      <c r="AC304">
        <v>1.4E-2</v>
      </c>
      <c r="AD304">
        <v>2.2999999999999998</v>
      </c>
    </row>
    <row r="305" spans="1:30">
      <c r="A305">
        <v>1630174</v>
      </c>
      <c r="B305" t="s">
        <v>627</v>
      </c>
      <c r="C305" t="s">
        <v>327</v>
      </c>
      <c r="D305" t="s">
        <v>626</v>
      </c>
      <c r="E305">
        <v>-1.25</v>
      </c>
      <c r="F305">
        <v>0.18</v>
      </c>
      <c r="G305">
        <v>-0.83</v>
      </c>
      <c r="H305">
        <v>-0.42</v>
      </c>
      <c r="I305">
        <v>-1.58</v>
      </c>
      <c r="J305">
        <v>-1.25</v>
      </c>
      <c r="K305">
        <v>-0.33</v>
      </c>
      <c r="L305">
        <v>15.105</v>
      </c>
      <c r="M305">
        <v>0.499</v>
      </c>
      <c r="N305">
        <v>8.4220000000000006</v>
      </c>
      <c r="O305">
        <v>0.35599999999999998</v>
      </c>
      <c r="P305">
        <v>0.55100000000000005</v>
      </c>
      <c r="Q305">
        <v>3.5129999999999999</v>
      </c>
      <c r="R305">
        <v>0.64800000000000002</v>
      </c>
      <c r="S305">
        <v>4.0060000000000002</v>
      </c>
      <c r="T305">
        <v>0.81200000000000006</v>
      </c>
      <c r="U305">
        <v>0.26700000000000002</v>
      </c>
      <c r="V305">
        <v>0.16500000000000001</v>
      </c>
      <c r="W305">
        <v>7.47</v>
      </c>
      <c r="X305">
        <v>2.6869999999999998</v>
      </c>
      <c r="Y305">
        <v>8.1000000000000003E-2</v>
      </c>
      <c r="Z305">
        <v>0.81299999999999994</v>
      </c>
      <c r="AA305">
        <v>8.9999999999999993E-3</v>
      </c>
      <c r="AB305">
        <v>1.409</v>
      </c>
      <c r="AC305">
        <v>1.4999999999999999E-2</v>
      </c>
      <c r="AD305">
        <v>2.161</v>
      </c>
    </row>
    <row r="306" spans="1:30">
      <c r="A306">
        <v>1630579</v>
      </c>
      <c r="B306" t="s">
        <v>627</v>
      </c>
      <c r="C306" t="s">
        <v>416</v>
      </c>
      <c r="D306" t="s">
        <v>629</v>
      </c>
      <c r="E306">
        <v>-1.25</v>
      </c>
      <c r="F306">
        <v>0.26</v>
      </c>
      <c r="G306">
        <v>-1.93</v>
      </c>
      <c r="H306">
        <v>0.68</v>
      </c>
      <c r="I306">
        <v>-0.64</v>
      </c>
      <c r="J306">
        <v>-1.8</v>
      </c>
      <c r="K306">
        <v>1.1599999999999999</v>
      </c>
      <c r="L306">
        <v>8.2409999999999997</v>
      </c>
      <c r="M306">
        <v>0.623</v>
      </c>
      <c r="N306">
        <v>2.0289999999999999</v>
      </c>
      <c r="O306">
        <v>0.16200000000000001</v>
      </c>
      <c r="P306">
        <v>5.2999999999999999E-2</v>
      </c>
      <c r="Q306">
        <v>4.5910000000000002</v>
      </c>
      <c r="R306">
        <v>0.74299999999999999</v>
      </c>
      <c r="S306">
        <v>2.1850000000000001</v>
      </c>
      <c r="T306">
        <v>0.629</v>
      </c>
      <c r="U306">
        <v>0.24</v>
      </c>
      <c r="V306">
        <v>0.10199999999999999</v>
      </c>
      <c r="W306">
        <v>14.811999999999999</v>
      </c>
      <c r="X306">
        <v>2.0720000000000001</v>
      </c>
      <c r="Y306">
        <v>6.4000000000000001E-2</v>
      </c>
      <c r="Z306">
        <v>1.494</v>
      </c>
      <c r="AA306">
        <v>1.7999999999999999E-2</v>
      </c>
      <c r="AB306">
        <v>1.0760000000000001</v>
      </c>
      <c r="AC306">
        <v>1.0999999999999999E-2</v>
      </c>
      <c r="AD306">
        <v>1.988</v>
      </c>
    </row>
    <row r="307" spans="1:30">
      <c r="A307">
        <v>1628464</v>
      </c>
      <c r="B307" t="s">
        <v>627</v>
      </c>
      <c r="C307" t="s">
        <v>664</v>
      </c>
      <c r="D307" t="s">
        <v>626</v>
      </c>
      <c r="E307">
        <v>-1.25</v>
      </c>
      <c r="F307">
        <v>-0.39</v>
      </c>
      <c r="G307">
        <v>-1.72</v>
      </c>
      <c r="H307">
        <v>0.47</v>
      </c>
      <c r="I307">
        <v>-0.85</v>
      </c>
      <c r="J307">
        <v>-1.69</v>
      </c>
      <c r="K307">
        <v>0.84</v>
      </c>
      <c r="L307">
        <v>15.388999999999999</v>
      </c>
      <c r="M307">
        <v>0.59399999999999997</v>
      </c>
      <c r="N307">
        <v>5.298</v>
      </c>
      <c r="O307">
        <v>0.29199999999999998</v>
      </c>
      <c r="P307">
        <v>0.314</v>
      </c>
      <c r="Q307">
        <v>5.2939999999999996</v>
      </c>
      <c r="R307">
        <v>0.73099999999999998</v>
      </c>
      <c r="S307">
        <v>3.673</v>
      </c>
      <c r="T307">
        <v>0.628</v>
      </c>
      <c r="U307">
        <v>0.23899999999999999</v>
      </c>
      <c r="V307">
        <v>0.17499999999999999</v>
      </c>
      <c r="W307">
        <v>11.694000000000001</v>
      </c>
      <c r="X307">
        <v>3.1339999999999999</v>
      </c>
      <c r="Y307">
        <v>9.6000000000000002E-2</v>
      </c>
      <c r="Z307">
        <v>1.869</v>
      </c>
      <c r="AA307">
        <v>2.3E-2</v>
      </c>
      <c r="AB307">
        <v>1.214</v>
      </c>
      <c r="AC307">
        <v>1.0999999999999999E-2</v>
      </c>
      <c r="AD307">
        <v>2.1150000000000002</v>
      </c>
    </row>
    <row r="308" spans="1:30">
      <c r="A308">
        <v>203458</v>
      </c>
      <c r="B308" t="s">
        <v>627</v>
      </c>
      <c r="C308" t="s">
        <v>320</v>
      </c>
      <c r="D308" t="s">
        <v>626</v>
      </c>
      <c r="E308">
        <v>-1.25</v>
      </c>
      <c r="F308">
        <v>0.21</v>
      </c>
      <c r="G308">
        <v>-2.58</v>
      </c>
      <c r="H308">
        <v>1.33</v>
      </c>
      <c r="I308">
        <v>-2.2599999999999998</v>
      </c>
      <c r="J308">
        <v>-2.94</v>
      </c>
      <c r="K308">
        <v>0.68</v>
      </c>
      <c r="L308">
        <v>10.781000000000001</v>
      </c>
      <c r="M308">
        <v>0.59199999999999997</v>
      </c>
      <c r="N308">
        <v>1.6240000000000001</v>
      </c>
      <c r="O308">
        <v>0.28599999999999998</v>
      </c>
      <c r="P308">
        <v>7.3999999999999996E-2</v>
      </c>
      <c r="Q308">
        <v>6.39</v>
      </c>
      <c r="R308">
        <v>0.70799999999999996</v>
      </c>
      <c r="S308">
        <v>4.6440000000000001</v>
      </c>
      <c r="T308">
        <v>0.65600000000000003</v>
      </c>
      <c r="U308">
        <v>0.40600000000000003</v>
      </c>
      <c r="V308">
        <v>0.14599999999999999</v>
      </c>
      <c r="W308">
        <v>15.746</v>
      </c>
      <c r="X308">
        <v>2.621</v>
      </c>
      <c r="Y308">
        <v>8.5000000000000006E-2</v>
      </c>
      <c r="Z308">
        <v>2.681</v>
      </c>
      <c r="AA308">
        <v>3.1E-2</v>
      </c>
      <c r="AB308">
        <v>1.028</v>
      </c>
      <c r="AC308">
        <v>0.01</v>
      </c>
      <c r="AD308">
        <v>3.169</v>
      </c>
    </row>
    <row r="309" spans="1:30">
      <c r="A309">
        <v>1631111</v>
      </c>
      <c r="B309" t="s">
        <v>627</v>
      </c>
      <c r="C309" t="s">
        <v>175</v>
      </c>
      <c r="D309" t="s">
        <v>630</v>
      </c>
      <c r="E309">
        <v>-1.26</v>
      </c>
      <c r="F309">
        <v>1.17</v>
      </c>
      <c r="G309">
        <v>-1.96</v>
      </c>
      <c r="H309">
        <v>0.7</v>
      </c>
      <c r="I309">
        <v>-1.17</v>
      </c>
      <c r="J309">
        <v>-1.96</v>
      </c>
      <c r="K309">
        <v>0.79</v>
      </c>
      <c r="L309">
        <v>13.504</v>
      </c>
      <c r="M309">
        <v>0.52700000000000002</v>
      </c>
      <c r="N309">
        <v>5.0350000000000001</v>
      </c>
      <c r="O309">
        <v>0.30399999999999999</v>
      </c>
      <c r="P309">
        <v>0.36399999999999999</v>
      </c>
      <c r="Q309">
        <v>4.7869999999999999</v>
      </c>
      <c r="R309">
        <v>0.66200000000000003</v>
      </c>
      <c r="S309">
        <v>3.427</v>
      </c>
      <c r="T309">
        <v>0.73299999999999998</v>
      </c>
      <c r="U309">
        <v>0.246</v>
      </c>
      <c r="V309">
        <v>0.158</v>
      </c>
      <c r="W309">
        <v>6.4980000000000002</v>
      </c>
      <c r="X309">
        <v>4.5140000000000002</v>
      </c>
      <c r="Y309">
        <v>0.125</v>
      </c>
      <c r="Z309">
        <v>1.0229999999999999</v>
      </c>
      <c r="AA309">
        <v>1.0999999999999999E-2</v>
      </c>
      <c r="AB309">
        <v>1.7869999999999999</v>
      </c>
      <c r="AC309">
        <v>1.7999999999999999E-2</v>
      </c>
      <c r="AD309">
        <v>2.5169999999999999</v>
      </c>
    </row>
    <row r="310" spans="1:30">
      <c r="A310">
        <v>1630284</v>
      </c>
      <c r="B310" t="s">
        <v>627</v>
      </c>
      <c r="C310" t="s">
        <v>124</v>
      </c>
      <c r="D310" t="s">
        <v>630</v>
      </c>
      <c r="E310">
        <v>-1.26</v>
      </c>
      <c r="F310">
        <v>0.67</v>
      </c>
      <c r="G310">
        <v>-1.19</v>
      </c>
      <c r="H310">
        <v>-7.0000000000000007E-2</v>
      </c>
      <c r="I310">
        <v>-1.34</v>
      </c>
      <c r="J310">
        <v>-1.21</v>
      </c>
      <c r="K310">
        <v>-0.13</v>
      </c>
      <c r="L310">
        <v>13.487</v>
      </c>
      <c r="M310">
        <v>0.48399999999999999</v>
      </c>
      <c r="N310">
        <v>6.9560000000000004</v>
      </c>
      <c r="O310">
        <v>0.32100000000000001</v>
      </c>
      <c r="P310">
        <v>0.498</v>
      </c>
      <c r="Q310">
        <v>3.9</v>
      </c>
      <c r="R310">
        <v>0.63500000000000001</v>
      </c>
      <c r="S310">
        <v>4.5129999999999999</v>
      </c>
      <c r="T310">
        <v>0.73099999999999998</v>
      </c>
      <c r="U310">
        <v>0.32400000000000001</v>
      </c>
      <c r="V310">
        <v>0.161</v>
      </c>
      <c r="W310">
        <v>7.1550000000000002</v>
      </c>
      <c r="X310">
        <v>2.6080000000000001</v>
      </c>
      <c r="Y310">
        <v>7.9000000000000001E-2</v>
      </c>
      <c r="Z310">
        <v>0.70499999999999996</v>
      </c>
      <c r="AA310">
        <v>7.0000000000000001E-3</v>
      </c>
      <c r="AB310">
        <v>1.6020000000000001</v>
      </c>
      <c r="AC310">
        <v>1.6E-2</v>
      </c>
      <c r="AD310">
        <v>2.4500000000000002</v>
      </c>
    </row>
    <row r="311" spans="1:30">
      <c r="A311">
        <v>203095</v>
      </c>
      <c r="B311" t="s">
        <v>627</v>
      </c>
      <c r="C311" t="s">
        <v>441</v>
      </c>
      <c r="D311" t="s">
        <v>626</v>
      </c>
      <c r="E311">
        <v>-1.27</v>
      </c>
      <c r="F311">
        <v>-0.27</v>
      </c>
      <c r="G311">
        <v>-1.01</v>
      </c>
      <c r="H311">
        <v>-0.26</v>
      </c>
      <c r="I311">
        <v>-1.95</v>
      </c>
      <c r="J311">
        <v>-1.22</v>
      </c>
      <c r="K311">
        <v>-0.73</v>
      </c>
      <c r="L311">
        <v>16.664000000000001</v>
      </c>
      <c r="M311">
        <v>0.439</v>
      </c>
      <c r="N311">
        <v>12.01</v>
      </c>
      <c r="O311">
        <v>0.35699999999999998</v>
      </c>
      <c r="P311">
        <v>0.70899999999999996</v>
      </c>
      <c r="Q311">
        <v>0.57499999999999996</v>
      </c>
      <c r="R311">
        <v>0.64400000000000002</v>
      </c>
      <c r="S311">
        <v>2.5529999999999999</v>
      </c>
      <c r="T311">
        <v>0.76</v>
      </c>
      <c r="U311">
        <v>0.153</v>
      </c>
      <c r="V311">
        <v>0.16800000000000001</v>
      </c>
      <c r="W311">
        <v>4.8339999999999996</v>
      </c>
      <c r="X311">
        <v>3.484</v>
      </c>
      <c r="Y311">
        <v>0.106</v>
      </c>
      <c r="Z311">
        <v>0.42199999999999999</v>
      </c>
      <c r="AA311">
        <v>4.0000000000000001E-3</v>
      </c>
      <c r="AB311">
        <v>1.5609999999999999</v>
      </c>
      <c r="AC311">
        <v>1.6E-2</v>
      </c>
      <c r="AD311">
        <v>2.0230000000000001</v>
      </c>
    </row>
    <row r="312" spans="1:30">
      <c r="A312">
        <v>1628984</v>
      </c>
      <c r="B312" t="s">
        <v>627</v>
      </c>
      <c r="C312" t="s">
        <v>277</v>
      </c>
      <c r="D312" t="s">
        <v>626</v>
      </c>
      <c r="E312">
        <v>-1.28</v>
      </c>
      <c r="F312">
        <v>-0.7</v>
      </c>
      <c r="G312">
        <v>-0.74</v>
      </c>
      <c r="H312">
        <v>-0.54</v>
      </c>
      <c r="I312">
        <v>-0.74</v>
      </c>
      <c r="J312">
        <v>-0.66</v>
      </c>
      <c r="K312">
        <v>-0.08</v>
      </c>
      <c r="L312">
        <v>16.315000000000001</v>
      </c>
      <c r="M312">
        <v>0.45800000000000002</v>
      </c>
      <c r="N312">
        <v>12.212</v>
      </c>
      <c r="O312">
        <v>0.34799999999999998</v>
      </c>
      <c r="P312">
        <v>0.747</v>
      </c>
      <c r="Q312">
        <v>1.03</v>
      </c>
      <c r="R312">
        <v>0.6</v>
      </c>
      <c r="S312">
        <v>4.9409999999999998</v>
      </c>
      <c r="T312">
        <v>0.76400000000000001</v>
      </c>
      <c r="U312">
        <v>0.25900000000000001</v>
      </c>
      <c r="V312">
        <v>0.17499999999999999</v>
      </c>
      <c r="W312">
        <v>4.6449999999999996</v>
      </c>
      <c r="X312">
        <v>6.5019999999999998</v>
      </c>
      <c r="Y312">
        <v>0.20300000000000001</v>
      </c>
      <c r="Z312">
        <v>0.49299999999999999</v>
      </c>
      <c r="AA312">
        <v>5.0000000000000001E-3</v>
      </c>
      <c r="AB312">
        <v>1.508</v>
      </c>
      <c r="AC312">
        <v>1.4999999999999999E-2</v>
      </c>
      <c r="AD312">
        <v>2.1680000000000001</v>
      </c>
    </row>
    <row r="313" spans="1:30">
      <c r="A313">
        <v>1630558</v>
      </c>
      <c r="B313" t="s">
        <v>627</v>
      </c>
      <c r="C313" t="s">
        <v>300</v>
      </c>
      <c r="D313" t="s">
        <v>629</v>
      </c>
      <c r="E313">
        <v>-1.28</v>
      </c>
      <c r="F313">
        <v>1.06</v>
      </c>
      <c r="G313">
        <v>-0.66</v>
      </c>
      <c r="H313">
        <v>-0.62</v>
      </c>
      <c r="I313">
        <v>-1.34</v>
      </c>
      <c r="J313">
        <v>-0.73</v>
      </c>
      <c r="K313">
        <v>-0.61</v>
      </c>
      <c r="L313">
        <v>14.202999999999999</v>
      </c>
      <c r="M313">
        <v>0.502</v>
      </c>
      <c r="N313">
        <v>8.2200000000000006</v>
      </c>
      <c r="O313">
        <v>0.33800000000000002</v>
      </c>
      <c r="P313">
        <v>0.55700000000000005</v>
      </c>
      <c r="Q313">
        <v>2.3559999999999999</v>
      </c>
      <c r="R313">
        <v>0.65400000000000003</v>
      </c>
      <c r="S313">
        <v>1.7789999999999999</v>
      </c>
      <c r="T313">
        <v>0.748</v>
      </c>
      <c r="U313">
        <v>0.13500000000000001</v>
      </c>
      <c r="V313">
        <v>0.14599999999999999</v>
      </c>
      <c r="W313">
        <v>3.895</v>
      </c>
      <c r="X313">
        <v>5.5430000000000001</v>
      </c>
      <c r="Y313">
        <v>0.17100000000000001</v>
      </c>
      <c r="Z313">
        <v>0.51200000000000001</v>
      </c>
      <c r="AA313">
        <v>6.0000000000000001E-3</v>
      </c>
      <c r="AB313">
        <v>1.413</v>
      </c>
      <c r="AC313">
        <v>1.4999999999999999E-2</v>
      </c>
      <c r="AD313">
        <v>2.0630000000000002</v>
      </c>
    </row>
    <row r="314" spans="1:30">
      <c r="A314">
        <v>1630230</v>
      </c>
      <c r="B314" t="s">
        <v>627</v>
      </c>
      <c r="C314" t="s">
        <v>59</v>
      </c>
      <c r="D314" t="s">
        <v>626</v>
      </c>
      <c r="E314">
        <v>-1.28</v>
      </c>
      <c r="F314">
        <v>-0.56999999999999995</v>
      </c>
      <c r="G314">
        <v>-1.29</v>
      </c>
      <c r="H314">
        <v>0.01</v>
      </c>
      <c r="I314">
        <v>-1.75</v>
      </c>
      <c r="J314">
        <v>-1.63</v>
      </c>
      <c r="K314">
        <v>-0.12</v>
      </c>
      <c r="L314">
        <v>15.747</v>
      </c>
      <c r="M314">
        <v>0.502</v>
      </c>
      <c r="N314">
        <v>5.6840000000000002</v>
      </c>
      <c r="O314">
        <v>0.312</v>
      </c>
      <c r="P314">
        <v>0.34599999999999997</v>
      </c>
      <c r="Q314">
        <v>3.831</v>
      </c>
      <c r="R314">
        <v>0.63500000000000001</v>
      </c>
      <c r="S314">
        <v>4.8760000000000003</v>
      </c>
      <c r="T314">
        <v>0.73799999999999999</v>
      </c>
      <c r="U314">
        <v>0.32200000000000001</v>
      </c>
      <c r="V314">
        <v>0.17399999999999999</v>
      </c>
      <c r="W314">
        <v>8.3550000000000004</v>
      </c>
      <c r="X314">
        <v>4.8559999999999999</v>
      </c>
      <c r="Y314">
        <v>0.14499999999999999</v>
      </c>
      <c r="Z314">
        <v>0.47099999999999997</v>
      </c>
      <c r="AA314">
        <v>6.0000000000000001E-3</v>
      </c>
      <c r="AB314">
        <v>1.5049999999999999</v>
      </c>
      <c r="AC314">
        <v>1.4999999999999999E-2</v>
      </c>
      <c r="AD314">
        <v>2.8149999999999999</v>
      </c>
    </row>
    <row r="315" spans="1:30">
      <c r="A315">
        <v>1629134</v>
      </c>
      <c r="B315" t="s">
        <v>627</v>
      </c>
      <c r="C315" t="s">
        <v>78</v>
      </c>
      <c r="D315" t="s">
        <v>626</v>
      </c>
      <c r="E315">
        <v>-1.29</v>
      </c>
      <c r="F315">
        <v>-0.68</v>
      </c>
      <c r="G315">
        <v>-0.26</v>
      </c>
      <c r="H315">
        <v>-1.03</v>
      </c>
      <c r="I315">
        <v>-1.17</v>
      </c>
      <c r="J315">
        <v>-0.11</v>
      </c>
      <c r="K315">
        <v>-1.06</v>
      </c>
      <c r="L315">
        <v>20.518000000000001</v>
      </c>
      <c r="M315">
        <v>0.48399999999999999</v>
      </c>
      <c r="N315">
        <v>11.082000000000001</v>
      </c>
      <c r="O315">
        <v>0.36</v>
      </c>
      <c r="P315">
        <v>0.52</v>
      </c>
      <c r="Q315">
        <v>2.6640000000000001</v>
      </c>
      <c r="R315">
        <v>0.66700000000000004</v>
      </c>
      <c r="S315">
        <v>2.4969999999999999</v>
      </c>
      <c r="T315">
        <v>0.82899999999999996</v>
      </c>
      <c r="U315">
        <v>0.128</v>
      </c>
      <c r="V315">
        <v>0.216</v>
      </c>
      <c r="W315">
        <v>5.7270000000000003</v>
      </c>
      <c r="X315">
        <v>4.7249999999999996</v>
      </c>
      <c r="Y315">
        <v>0.16800000000000001</v>
      </c>
      <c r="Z315">
        <v>0.53500000000000003</v>
      </c>
      <c r="AA315">
        <v>5.0000000000000001E-3</v>
      </c>
      <c r="AB315">
        <v>1.413</v>
      </c>
      <c r="AC315">
        <v>1.4E-2</v>
      </c>
      <c r="AD315">
        <v>3.3290000000000002</v>
      </c>
    </row>
    <row r="316" spans="1:30">
      <c r="A316">
        <v>1630647</v>
      </c>
      <c r="B316" t="s">
        <v>627</v>
      </c>
      <c r="C316" t="s">
        <v>442</v>
      </c>
      <c r="D316" t="s">
        <v>629</v>
      </c>
      <c r="E316">
        <v>-1.29</v>
      </c>
      <c r="F316">
        <v>0.94</v>
      </c>
      <c r="G316">
        <v>-1.19</v>
      </c>
      <c r="H316">
        <v>-0.1</v>
      </c>
      <c r="I316">
        <v>-1.33</v>
      </c>
      <c r="J316">
        <v>-1.27</v>
      </c>
      <c r="K316">
        <v>-0.06</v>
      </c>
      <c r="L316">
        <v>16.626000000000001</v>
      </c>
      <c r="M316">
        <v>0.50900000000000001</v>
      </c>
      <c r="N316">
        <v>8.0540000000000003</v>
      </c>
      <c r="O316">
        <v>0.32800000000000001</v>
      </c>
      <c r="P316">
        <v>0.46700000000000003</v>
      </c>
      <c r="Q316">
        <v>5.7210000000000001</v>
      </c>
      <c r="R316">
        <v>0.66300000000000003</v>
      </c>
      <c r="S316">
        <v>5.0359999999999996</v>
      </c>
      <c r="T316">
        <v>0.66800000000000004</v>
      </c>
      <c r="U316">
        <v>0.26400000000000001</v>
      </c>
      <c r="V316">
        <v>0.193</v>
      </c>
      <c r="W316">
        <v>8.2460000000000004</v>
      </c>
      <c r="X316">
        <v>2.629</v>
      </c>
      <c r="Y316">
        <v>7.6999999999999999E-2</v>
      </c>
      <c r="Z316">
        <v>0.46100000000000002</v>
      </c>
      <c r="AA316">
        <v>5.0000000000000001E-3</v>
      </c>
      <c r="AB316">
        <v>1.8360000000000001</v>
      </c>
      <c r="AC316">
        <v>1.7999999999999999E-2</v>
      </c>
      <c r="AD316">
        <v>2.5009999999999999</v>
      </c>
    </row>
    <row r="317" spans="1:30">
      <c r="A317">
        <v>1630172</v>
      </c>
      <c r="B317" t="s">
        <v>627</v>
      </c>
      <c r="C317" t="s">
        <v>203</v>
      </c>
      <c r="D317" t="s">
        <v>626</v>
      </c>
      <c r="E317">
        <v>-1.29</v>
      </c>
      <c r="F317">
        <v>0.53</v>
      </c>
      <c r="G317">
        <v>-1.58</v>
      </c>
      <c r="H317">
        <v>0.28999999999999998</v>
      </c>
      <c r="I317">
        <v>-1.2</v>
      </c>
      <c r="J317">
        <v>-1.35</v>
      </c>
      <c r="K317">
        <v>0.15</v>
      </c>
      <c r="L317">
        <v>15.47</v>
      </c>
      <c r="M317">
        <v>0.497</v>
      </c>
      <c r="N317">
        <v>7.2</v>
      </c>
      <c r="O317">
        <v>0.377</v>
      </c>
      <c r="P317">
        <v>0.42699999999999999</v>
      </c>
      <c r="Q317">
        <v>3.3519999999999999</v>
      </c>
      <c r="R317">
        <v>0.67100000000000004</v>
      </c>
      <c r="S317">
        <v>2.7890000000000001</v>
      </c>
      <c r="T317">
        <v>0.79300000000000004</v>
      </c>
      <c r="U317">
        <v>0.193</v>
      </c>
      <c r="V317">
        <v>0.16500000000000001</v>
      </c>
      <c r="W317">
        <v>6.8529999999999998</v>
      </c>
      <c r="X317">
        <v>2.1040000000000001</v>
      </c>
      <c r="Y317">
        <v>6.5000000000000002E-2</v>
      </c>
      <c r="Z317">
        <v>1.542</v>
      </c>
      <c r="AA317">
        <v>1.7000000000000001E-2</v>
      </c>
      <c r="AB317">
        <v>1.615</v>
      </c>
      <c r="AC317">
        <v>1.6E-2</v>
      </c>
      <c r="AD317">
        <v>1.976</v>
      </c>
    </row>
    <row r="318" spans="1:30">
      <c r="A318">
        <v>1631112</v>
      </c>
      <c r="B318" t="s">
        <v>627</v>
      </c>
      <c r="C318" t="s">
        <v>79</v>
      </c>
      <c r="D318" t="s">
        <v>630</v>
      </c>
      <c r="E318">
        <v>-1.29</v>
      </c>
      <c r="F318">
        <v>1.03</v>
      </c>
      <c r="G318">
        <v>-1.85</v>
      </c>
      <c r="H318">
        <v>0.56000000000000005</v>
      </c>
      <c r="I318">
        <v>-1.28</v>
      </c>
      <c r="J318">
        <v>-1.85</v>
      </c>
      <c r="K318">
        <v>0.56999999999999995</v>
      </c>
      <c r="L318">
        <v>12.74</v>
      </c>
      <c r="M318">
        <v>0.52500000000000002</v>
      </c>
      <c r="N318">
        <v>4.3559999999999999</v>
      </c>
      <c r="O318">
        <v>0.26800000000000002</v>
      </c>
      <c r="P318">
        <v>0.32</v>
      </c>
      <c r="Q318">
        <v>4.67</v>
      </c>
      <c r="R318">
        <v>0.66800000000000004</v>
      </c>
      <c r="S318">
        <v>3.7389999999999999</v>
      </c>
      <c r="T318">
        <v>0.68400000000000005</v>
      </c>
      <c r="U318">
        <v>0.27700000000000002</v>
      </c>
      <c r="V318">
        <v>0.156</v>
      </c>
      <c r="W318">
        <v>8.3689999999999998</v>
      </c>
      <c r="X318">
        <v>3.1419999999999999</v>
      </c>
      <c r="Y318">
        <v>9.9000000000000005E-2</v>
      </c>
      <c r="Z318">
        <v>0.94099999999999995</v>
      </c>
      <c r="AA318">
        <v>0.01</v>
      </c>
      <c r="AB318">
        <v>1.587</v>
      </c>
      <c r="AC318">
        <v>1.7000000000000001E-2</v>
      </c>
      <c r="AD318">
        <v>2.3519999999999999</v>
      </c>
    </row>
    <row r="319" spans="1:30">
      <c r="A319">
        <v>201568</v>
      </c>
      <c r="B319" t="s">
        <v>627</v>
      </c>
      <c r="C319" t="s">
        <v>639</v>
      </c>
      <c r="D319" t="s">
        <v>626</v>
      </c>
      <c r="E319">
        <v>-1.3</v>
      </c>
      <c r="F319">
        <v>-0.87</v>
      </c>
      <c r="G319">
        <v>-1.1000000000000001</v>
      </c>
      <c r="H319">
        <v>-0.2</v>
      </c>
      <c r="I319">
        <v>-2.48</v>
      </c>
      <c r="J319">
        <v>-1.44</v>
      </c>
      <c r="K319">
        <v>-1.04</v>
      </c>
      <c r="L319">
        <v>16.873999999999999</v>
      </c>
      <c r="M319">
        <v>0.46700000000000003</v>
      </c>
      <c r="N319">
        <v>7.7859999999999996</v>
      </c>
      <c r="O319">
        <v>0.36399999999999999</v>
      </c>
      <c r="P319">
        <v>0.46300000000000002</v>
      </c>
      <c r="Q319">
        <v>1.9119999999999999</v>
      </c>
      <c r="R319">
        <v>0.65</v>
      </c>
      <c r="S319">
        <v>3.23</v>
      </c>
      <c r="T319">
        <v>0.87</v>
      </c>
      <c r="U319">
        <v>0.24399999999999999</v>
      </c>
      <c r="V319">
        <v>0.16800000000000001</v>
      </c>
      <c r="W319">
        <v>8.5860000000000003</v>
      </c>
      <c r="X319">
        <v>2.8540000000000001</v>
      </c>
      <c r="Y319">
        <v>9.2999999999999999E-2</v>
      </c>
      <c r="Z319">
        <v>0.51100000000000001</v>
      </c>
      <c r="AA319">
        <v>5.0000000000000001E-3</v>
      </c>
      <c r="AB319">
        <v>0.91400000000000003</v>
      </c>
      <c r="AC319">
        <v>8.9999999999999993E-3</v>
      </c>
      <c r="AD319">
        <v>1.4950000000000001</v>
      </c>
    </row>
    <row r="320" spans="1:30">
      <c r="A320">
        <v>1627752</v>
      </c>
      <c r="B320" t="s">
        <v>627</v>
      </c>
      <c r="C320" t="s">
        <v>159</v>
      </c>
      <c r="D320" t="s">
        <v>626</v>
      </c>
      <c r="E320">
        <v>-1.3</v>
      </c>
      <c r="F320">
        <v>-0.55000000000000004</v>
      </c>
      <c r="G320">
        <v>-0.97</v>
      </c>
      <c r="H320">
        <v>-0.33</v>
      </c>
      <c r="I320">
        <v>-1.41</v>
      </c>
      <c r="J320">
        <v>-0.88</v>
      </c>
      <c r="K320">
        <v>-0.53</v>
      </c>
      <c r="L320">
        <v>16.111999999999998</v>
      </c>
      <c r="M320">
        <v>0.495</v>
      </c>
      <c r="N320">
        <v>9.3940000000000001</v>
      </c>
      <c r="O320">
        <v>0.35799999999999998</v>
      </c>
      <c r="P320">
        <v>0.58599999999999997</v>
      </c>
      <c r="Q320">
        <v>3.05</v>
      </c>
      <c r="R320">
        <v>0.622</v>
      </c>
      <c r="S320">
        <v>3.3380000000000001</v>
      </c>
      <c r="T320">
        <v>0.80200000000000005</v>
      </c>
      <c r="U320">
        <v>0.217</v>
      </c>
      <c r="V320">
        <v>0.18099999999999999</v>
      </c>
      <c r="W320">
        <v>5.3609999999999998</v>
      </c>
      <c r="X320">
        <v>2.8650000000000002</v>
      </c>
      <c r="Y320">
        <v>8.3000000000000004E-2</v>
      </c>
      <c r="Z320">
        <v>0.59599999999999997</v>
      </c>
      <c r="AA320">
        <v>7.0000000000000001E-3</v>
      </c>
      <c r="AB320">
        <v>1.377</v>
      </c>
      <c r="AC320">
        <v>1.4E-2</v>
      </c>
      <c r="AD320">
        <v>2.444</v>
      </c>
    </row>
    <row r="321" spans="1:30">
      <c r="A321">
        <v>1631298</v>
      </c>
      <c r="B321" t="s">
        <v>625</v>
      </c>
      <c r="C321" t="s">
        <v>457</v>
      </c>
      <c r="D321" t="s">
        <v>630</v>
      </c>
      <c r="E321">
        <v>-1.31</v>
      </c>
      <c r="F321">
        <v>0.37</v>
      </c>
      <c r="G321">
        <v>-1.42</v>
      </c>
      <c r="H321">
        <v>0.11</v>
      </c>
      <c r="I321">
        <v>-1.28</v>
      </c>
      <c r="J321">
        <v>-1.41</v>
      </c>
      <c r="K321">
        <v>0.13</v>
      </c>
      <c r="L321">
        <v>14.226000000000001</v>
      </c>
      <c r="M321">
        <v>0.50800000000000001</v>
      </c>
      <c r="N321">
        <v>7.0579999999999998</v>
      </c>
      <c r="O321">
        <v>0.32</v>
      </c>
      <c r="P321">
        <v>0.46899999999999997</v>
      </c>
      <c r="Q321">
        <v>3.8610000000000002</v>
      </c>
      <c r="R321">
        <v>0.64900000000000002</v>
      </c>
      <c r="S321">
        <v>3.758</v>
      </c>
      <c r="T321">
        <v>0.69399999999999995</v>
      </c>
      <c r="U321">
        <v>0.23599999999999999</v>
      </c>
      <c r="V321">
        <v>0.16200000000000001</v>
      </c>
      <c r="W321">
        <v>10.888999999999999</v>
      </c>
      <c r="X321">
        <v>3.194</v>
      </c>
      <c r="Y321">
        <v>9.5000000000000001E-2</v>
      </c>
      <c r="Z321">
        <v>1.02</v>
      </c>
      <c r="AA321">
        <v>1.0999999999999999E-2</v>
      </c>
      <c r="AB321">
        <v>1.488</v>
      </c>
      <c r="AC321">
        <v>1.4999999999999999E-2</v>
      </c>
      <c r="AD321">
        <v>2.2410000000000001</v>
      </c>
    </row>
    <row r="322" spans="1:30">
      <c r="A322">
        <v>1631128</v>
      </c>
      <c r="B322" t="s">
        <v>625</v>
      </c>
      <c r="C322" t="s">
        <v>266</v>
      </c>
      <c r="D322" t="s">
        <v>630</v>
      </c>
      <c r="E322">
        <v>-1.32</v>
      </c>
      <c r="F322">
        <v>0.76</v>
      </c>
      <c r="G322">
        <v>-1.64</v>
      </c>
      <c r="H322">
        <v>0.32</v>
      </c>
      <c r="I322">
        <v>-0.62</v>
      </c>
      <c r="J322">
        <v>-1.22</v>
      </c>
      <c r="K322">
        <v>0.6</v>
      </c>
      <c r="L322">
        <v>12.561</v>
      </c>
      <c r="M322">
        <v>0.56599999999999995</v>
      </c>
      <c r="N322">
        <v>3.4609999999999999</v>
      </c>
      <c r="O322">
        <v>0.309</v>
      </c>
      <c r="P322">
        <v>0.26800000000000002</v>
      </c>
      <c r="Q322">
        <v>5.6920000000000002</v>
      </c>
      <c r="R322">
        <v>0.68700000000000006</v>
      </c>
      <c r="S322">
        <v>3.5070000000000001</v>
      </c>
      <c r="T322">
        <v>0.65900000000000003</v>
      </c>
      <c r="U322">
        <v>0.28699999999999998</v>
      </c>
      <c r="V322">
        <v>0.14000000000000001</v>
      </c>
      <c r="W322">
        <v>8.2070000000000007</v>
      </c>
      <c r="X322">
        <v>2.609</v>
      </c>
      <c r="Y322">
        <v>7.3999999999999996E-2</v>
      </c>
      <c r="Z322">
        <v>0.71099999999999997</v>
      </c>
      <c r="AA322">
        <v>8.0000000000000002E-3</v>
      </c>
      <c r="AB322">
        <v>1.907</v>
      </c>
      <c r="AC322">
        <v>1.9E-2</v>
      </c>
      <c r="AD322">
        <v>1.8</v>
      </c>
    </row>
    <row r="323" spans="1:30">
      <c r="A323">
        <v>1631199</v>
      </c>
      <c r="B323" t="s">
        <v>627</v>
      </c>
      <c r="C323" t="s">
        <v>226</v>
      </c>
      <c r="D323" t="s">
        <v>630</v>
      </c>
      <c r="E323">
        <v>-1.34</v>
      </c>
      <c r="F323">
        <v>0.79</v>
      </c>
      <c r="G323">
        <v>-1.31</v>
      </c>
      <c r="H323">
        <v>-0.03</v>
      </c>
      <c r="I323">
        <v>-1.33</v>
      </c>
      <c r="J323">
        <v>-1.31</v>
      </c>
      <c r="K323">
        <v>-0.02</v>
      </c>
      <c r="L323">
        <v>13.754</v>
      </c>
      <c r="M323">
        <v>0.53200000000000003</v>
      </c>
      <c r="N323">
        <v>7.65</v>
      </c>
      <c r="O323">
        <v>0.31900000000000001</v>
      </c>
      <c r="P323">
        <v>0.55100000000000005</v>
      </c>
      <c r="Q323">
        <v>4.2460000000000004</v>
      </c>
      <c r="R323">
        <v>0.65300000000000002</v>
      </c>
      <c r="S323">
        <v>3.4420000000000002</v>
      </c>
      <c r="T323">
        <v>0.73699999999999999</v>
      </c>
      <c r="U323">
        <v>0.248</v>
      </c>
      <c r="V323">
        <v>0.152</v>
      </c>
      <c r="W323">
        <v>8.0690000000000008</v>
      </c>
      <c r="X323">
        <v>3.8450000000000002</v>
      </c>
      <c r="Y323">
        <v>0.11</v>
      </c>
      <c r="Z323">
        <v>0.96099999999999997</v>
      </c>
      <c r="AA323">
        <v>8.9999999999999993E-3</v>
      </c>
      <c r="AB323">
        <v>1.3740000000000001</v>
      </c>
      <c r="AC323">
        <v>1.4E-2</v>
      </c>
      <c r="AD323">
        <v>2.08</v>
      </c>
    </row>
    <row r="324" spans="1:30">
      <c r="A324">
        <v>1630598</v>
      </c>
      <c r="B324" t="s">
        <v>627</v>
      </c>
      <c r="C324" t="s">
        <v>326</v>
      </c>
      <c r="D324" t="s">
        <v>629</v>
      </c>
      <c r="E324">
        <v>-1.35</v>
      </c>
      <c r="F324">
        <v>0.66</v>
      </c>
      <c r="G324">
        <v>-0.95</v>
      </c>
      <c r="H324">
        <v>-0.4</v>
      </c>
      <c r="I324">
        <v>-1.58</v>
      </c>
      <c r="J324">
        <v>-0.86</v>
      </c>
      <c r="K324">
        <v>-0.72</v>
      </c>
      <c r="L324">
        <v>13.625999999999999</v>
      </c>
      <c r="M324">
        <v>0.55100000000000005</v>
      </c>
      <c r="N324">
        <v>5.0860000000000003</v>
      </c>
      <c r="O324">
        <v>0.33200000000000002</v>
      </c>
      <c r="P324">
        <v>0.34699999999999998</v>
      </c>
      <c r="Q324">
        <v>5.1680000000000001</v>
      </c>
      <c r="R324">
        <v>0.68600000000000005</v>
      </c>
      <c r="S324">
        <v>2.9929999999999999</v>
      </c>
      <c r="T324">
        <v>0.78100000000000003</v>
      </c>
      <c r="U324">
        <v>0.22900000000000001</v>
      </c>
      <c r="V324">
        <v>0.15</v>
      </c>
      <c r="W324">
        <v>7.234</v>
      </c>
      <c r="X324">
        <v>2.391</v>
      </c>
      <c r="Y324">
        <v>7.4999999999999997E-2</v>
      </c>
      <c r="Z324">
        <v>0.56999999999999995</v>
      </c>
      <c r="AA324">
        <v>6.0000000000000001E-3</v>
      </c>
      <c r="AB324">
        <v>1.3680000000000001</v>
      </c>
      <c r="AC324">
        <v>1.4E-2</v>
      </c>
      <c r="AD324">
        <v>2.004</v>
      </c>
    </row>
    <row r="325" spans="1:30">
      <c r="A325">
        <v>1629628</v>
      </c>
      <c r="B325" t="s">
        <v>627</v>
      </c>
      <c r="C325" t="s">
        <v>194</v>
      </c>
      <c r="D325" t="s">
        <v>626</v>
      </c>
      <c r="E325">
        <v>-1.35</v>
      </c>
      <c r="F325">
        <v>-0.42</v>
      </c>
      <c r="G325">
        <v>0.08</v>
      </c>
      <c r="H325">
        <v>-1.43</v>
      </c>
      <c r="I325">
        <v>-1.22</v>
      </c>
      <c r="J325">
        <v>0.05</v>
      </c>
      <c r="K325">
        <v>-1.27</v>
      </c>
      <c r="L325">
        <v>22.443999999999999</v>
      </c>
      <c r="M325">
        <v>0.49399999999999999</v>
      </c>
      <c r="N325">
        <v>8.3450000000000006</v>
      </c>
      <c r="O325">
        <v>0.33400000000000002</v>
      </c>
      <c r="P325">
        <v>0.35399999999999998</v>
      </c>
      <c r="Q325">
        <v>7.4749999999999996</v>
      </c>
      <c r="R325">
        <v>0.61599999999999999</v>
      </c>
      <c r="S325">
        <v>8.4329999999999998</v>
      </c>
      <c r="T325">
        <v>0.69799999999999995</v>
      </c>
      <c r="U325">
        <v>0.38500000000000001</v>
      </c>
      <c r="V325">
        <v>0.249</v>
      </c>
      <c r="W325">
        <v>7.0419999999999998</v>
      </c>
      <c r="X325">
        <v>4.0179999999999998</v>
      </c>
      <c r="Y325">
        <v>0.126</v>
      </c>
      <c r="Z325">
        <v>0.42899999999999999</v>
      </c>
      <c r="AA325">
        <v>5.0000000000000001E-3</v>
      </c>
      <c r="AB325">
        <v>0.83799999999999997</v>
      </c>
      <c r="AC325">
        <v>8.9999999999999993E-3</v>
      </c>
      <c r="AD325">
        <v>3.0990000000000002</v>
      </c>
    </row>
    <row r="326" spans="1:30">
      <c r="A326">
        <v>1630587</v>
      </c>
      <c r="B326" t="s">
        <v>627</v>
      </c>
      <c r="C326" t="s">
        <v>472</v>
      </c>
      <c r="D326" t="s">
        <v>629</v>
      </c>
      <c r="E326">
        <v>-1.35</v>
      </c>
      <c r="F326">
        <v>-0.04</v>
      </c>
      <c r="G326">
        <v>-1.1299999999999999</v>
      </c>
      <c r="H326">
        <v>-0.22</v>
      </c>
      <c r="I326">
        <v>-1.56</v>
      </c>
      <c r="J326">
        <v>-1.27</v>
      </c>
      <c r="K326">
        <v>-0.28999999999999998</v>
      </c>
      <c r="L326">
        <v>13.227</v>
      </c>
      <c r="M326">
        <v>0.51500000000000001</v>
      </c>
      <c r="N326">
        <v>8.7110000000000003</v>
      </c>
      <c r="O326">
        <v>0.36</v>
      </c>
      <c r="P326">
        <v>0.63900000000000001</v>
      </c>
      <c r="Q326">
        <v>1.2110000000000001</v>
      </c>
      <c r="R326">
        <v>0.69399999999999995</v>
      </c>
      <c r="S326">
        <v>2.444</v>
      </c>
      <c r="T326">
        <v>0.79300000000000004</v>
      </c>
      <c r="U326">
        <v>0.187</v>
      </c>
      <c r="V326">
        <v>0.13900000000000001</v>
      </c>
      <c r="W326">
        <v>6.327</v>
      </c>
      <c r="X326">
        <v>2.08</v>
      </c>
      <c r="Y326">
        <v>6.4000000000000001E-2</v>
      </c>
      <c r="Z326">
        <v>0.95099999999999996</v>
      </c>
      <c r="AA326">
        <v>0.01</v>
      </c>
      <c r="AB326">
        <v>1.304</v>
      </c>
      <c r="AC326">
        <v>1.2999999999999999E-2</v>
      </c>
      <c r="AD326">
        <v>1.6240000000000001</v>
      </c>
    </row>
    <row r="327" spans="1:30">
      <c r="A327">
        <v>203552</v>
      </c>
      <c r="B327" t="s">
        <v>627</v>
      </c>
      <c r="C327" t="s">
        <v>227</v>
      </c>
      <c r="D327" t="s">
        <v>626</v>
      </c>
      <c r="E327">
        <v>-1.36</v>
      </c>
      <c r="F327">
        <v>-1.85</v>
      </c>
      <c r="G327">
        <v>-0.42</v>
      </c>
      <c r="H327">
        <v>-0.95</v>
      </c>
      <c r="I327">
        <v>-0.28000000000000003</v>
      </c>
      <c r="J327">
        <v>0.71</v>
      </c>
      <c r="K327">
        <v>-0.99</v>
      </c>
      <c r="L327">
        <v>17.048999999999999</v>
      </c>
      <c r="M327">
        <v>0.51900000000000002</v>
      </c>
      <c r="N327">
        <v>9.6910000000000007</v>
      </c>
      <c r="O327">
        <v>0.377</v>
      </c>
      <c r="P327">
        <v>0.50800000000000001</v>
      </c>
      <c r="Q327">
        <v>1.0780000000000001</v>
      </c>
      <c r="R327">
        <v>0.61599999999999999</v>
      </c>
      <c r="S327">
        <v>2.4649999999999999</v>
      </c>
      <c r="T327">
        <v>0.84299999999999997</v>
      </c>
      <c r="U327">
        <v>0.154</v>
      </c>
      <c r="V327">
        <v>0.17599999999999999</v>
      </c>
      <c r="W327">
        <v>4.2119999999999997</v>
      </c>
      <c r="X327">
        <v>3.7349999999999999</v>
      </c>
      <c r="Y327">
        <v>0.11700000000000001</v>
      </c>
      <c r="Z327">
        <v>0.317</v>
      </c>
      <c r="AA327">
        <v>4.0000000000000001E-3</v>
      </c>
      <c r="AB327">
        <v>1.3</v>
      </c>
      <c r="AC327">
        <v>1.2999999999999999E-2</v>
      </c>
      <c r="AD327">
        <v>1.8839999999999999</v>
      </c>
    </row>
    <row r="328" spans="1:30">
      <c r="A328">
        <v>1630590</v>
      </c>
      <c r="B328" t="s">
        <v>627</v>
      </c>
      <c r="C328" t="s">
        <v>228</v>
      </c>
      <c r="D328" t="s">
        <v>630</v>
      </c>
      <c r="E328">
        <v>-1.37</v>
      </c>
      <c r="F328">
        <v>1.24</v>
      </c>
      <c r="G328">
        <v>-1.79</v>
      </c>
      <c r="H328">
        <v>0.42</v>
      </c>
      <c r="I328">
        <v>-1.36</v>
      </c>
      <c r="J328">
        <v>-1.79</v>
      </c>
      <c r="K328">
        <v>0.43</v>
      </c>
      <c r="L328">
        <v>15.076000000000001</v>
      </c>
      <c r="M328">
        <v>0.501</v>
      </c>
      <c r="N328">
        <v>7.0810000000000004</v>
      </c>
      <c r="O328">
        <v>0.28100000000000003</v>
      </c>
      <c r="P328">
        <v>0.39500000000000002</v>
      </c>
      <c r="Q328">
        <v>4.1710000000000003</v>
      </c>
      <c r="R328">
        <v>0.624</v>
      </c>
      <c r="S328">
        <v>4.133</v>
      </c>
      <c r="T328">
        <v>0.70399999999999996</v>
      </c>
      <c r="U328">
        <v>0.30199999999999999</v>
      </c>
      <c r="V328">
        <v>0.17100000000000001</v>
      </c>
      <c r="W328">
        <v>6.5039999999999996</v>
      </c>
      <c r="X328">
        <v>4.6760000000000002</v>
      </c>
      <c r="Y328">
        <v>0.14799999999999999</v>
      </c>
      <c r="Z328">
        <v>0.83499999999999996</v>
      </c>
      <c r="AA328">
        <v>8.0000000000000002E-3</v>
      </c>
      <c r="AB328">
        <v>1.7050000000000001</v>
      </c>
      <c r="AC328">
        <v>1.7999999999999999E-2</v>
      </c>
      <c r="AD328">
        <v>2.4710000000000001</v>
      </c>
    </row>
    <row r="329" spans="1:30">
      <c r="A329">
        <v>1630233</v>
      </c>
      <c r="B329" t="s">
        <v>627</v>
      </c>
      <c r="C329" t="s">
        <v>57</v>
      </c>
      <c r="D329" t="s">
        <v>626</v>
      </c>
      <c r="E329">
        <v>-1.38</v>
      </c>
      <c r="F329">
        <v>-0.91</v>
      </c>
      <c r="G329">
        <v>-1.1000000000000001</v>
      </c>
      <c r="H329">
        <v>-0.28000000000000003</v>
      </c>
      <c r="I329">
        <v>-1.18</v>
      </c>
      <c r="J329">
        <v>-0.96</v>
      </c>
      <c r="K329">
        <v>-0.22</v>
      </c>
      <c r="L329">
        <v>14.853999999999999</v>
      </c>
      <c r="M329">
        <v>0.54300000000000004</v>
      </c>
      <c r="N329">
        <v>5.1790000000000003</v>
      </c>
      <c r="O329">
        <v>0.29099999999999998</v>
      </c>
      <c r="P329">
        <v>0.34799999999999998</v>
      </c>
      <c r="Q329">
        <v>5.6619999999999999</v>
      </c>
      <c r="R329">
        <v>0.67700000000000005</v>
      </c>
      <c r="S329">
        <v>7.6369999999999996</v>
      </c>
      <c r="T329">
        <v>0.63800000000000001</v>
      </c>
      <c r="U329">
        <v>0.435</v>
      </c>
      <c r="V329">
        <v>0.185</v>
      </c>
      <c r="W329">
        <v>11.670999999999999</v>
      </c>
      <c r="X329">
        <v>2.532</v>
      </c>
      <c r="Y329">
        <v>8.3000000000000004E-2</v>
      </c>
      <c r="Z329">
        <v>1.298</v>
      </c>
      <c r="AA329">
        <v>1.6E-2</v>
      </c>
      <c r="AB329">
        <v>1.381</v>
      </c>
      <c r="AC329">
        <v>1.4E-2</v>
      </c>
      <c r="AD329">
        <v>3.2570000000000001</v>
      </c>
    </row>
    <row r="330" spans="1:30">
      <c r="A330">
        <v>1629117</v>
      </c>
      <c r="B330" t="s">
        <v>627</v>
      </c>
      <c r="C330" t="s">
        <v>174</v>
      </c>
      <c r="D330" t="s">
        <v>626</v>
      </c>
      <c r="E330">
        <v>-1.39</v>
      </c>
      <c r="F330">
        <v>0.62</v>
      </c>
      <c r="G330">
        <v>-1.47</v>
      </c>
      <c r="H330">
        <v>0.08</v>
      </c>
      <c r="I330">
        <v>-2.0299999999999998</v>
      </c>
      <c r="J330">
        <v>-1.89</v>
      </c>
      <c r="K330">
        <v>-0.14000000000000001</v>
      </c>
      <c r="L330">
        <v>11.131</v>
      </c>
      <c r="M330">
        <v>0.57099999999999995</v>
      </c>
      <c r="N330">
        <v>1.6459999999999999</v>
      </c>
      <c r="O330">
        <v>0.307</v>
      </c>
      <c r="P330">
        <v>9.6000000000000002E-2</v>
      </c>
      <c r="Q330">
        <v>6.3049999999999997</v>
      </c>
      <c r="R330">
        <v>0.69099999999999995</v>
      </c>
      <c r="S330">
        <v>4.3479999999999999</v>
      </c>
      <c r="T330">
        <v>0.56999999999999995</v>
      </c>
      <c r="U330">
        <v>0.35099999999999998</v>
      </c>
      <c r="V330">
        <v>0.13800000000000001</v>
      </c>
      <c r="W330">
        <v>13.726000000000001</v>
      </c>
      <c r="X330">
        <v>1.99</v>
      </c>
      <c r="Y330">
        <v>5.8000000000000003E-2</v>
      </c>
      <c r="Z330">
        <v>1.7529999999999999</v>
      </c>
      <c r="AA330">
        <v>0.02</v>
      </c>
      <c r="AB330">
        <v>1.2949999999999999</v>
      </c>
      <c r="AC330">
        <v>1.2999999999999999E-2</v>
      </c>
      <c r="AD330">
        <v>2.4990000000000001</v>
      </c>
    </row>
    <row r="331" spans="1:30">
      <c r="A331">
        <v>1631120</v>
      </c>
      <c r="B331" t="s">
        <v>627</v>
      </c>
      <c r="C331" t="s">
        <v>464</v>
      </c>
      <c r="D331" t="s">
        <v>630</v>
      </c>
      <c r="E331">
        <v>-1.4</v>
      </c>
      <c r="F331">
        <v>1.55</v>
      </c>
      <c r="G331">
        <v>-2.4500000000000002</v>
      </c>
      <c r="H331">
        <v>1.05</v>
      </c>
      <c r="I331">
        <v>-1.36</v>
      </c>
      <c r="J331">
        <v>-2.46</v>
      </c>
      <c r="K331">
        <v>1.1000000000000001</v>
      </c>
      <c r="L331">
        <v>12.769</v>
      </c>
      <c r="M331">
        <v>0.48</v>
      </c>
      <c r="N331">
        <v>6.1849999999999996</v>
      </c>
      <c r="O331">
        <v>0.28999999999999998</v>
      </c>
      <c r="P331">
        <v>0.46100000000000002</v>
      </c>
      <c r="Q331">
        <v>2.3149999999999999</v>
      </c>
      <c r="R331">
        <v>0.628</v>
      </c>
      <c r="S331">
        <v>3.0219999999999998</v>
      </c>
      <c r="T331">
        <v>0.71499999999999997</v>
      </c>
      <c r="U331">
        <v>0.223</v>
      </c>
      <c r="V331">
        <v>0.152</v>
      </c>
      <c r="W331">
        <v>6.3440000000000003</v>
      </c>
      <c r="X331">
        <v>5.9569999999999999</v>
      </c>
      <c r="Y331">
        <v>0.19</v>
      </c>
      <c r="Z331">
        <v>0.89500000000000002</v>
      </c>
      <c r="AA331">
        <v>8.0000000000000002E-3</v>
      </c>
      <c r="AB331">
        <v>1.5840000000000001</v>
      </c>
      <c r="AC331">
        <v>1.7000000000000001E-2</v>
      </c>
      <c r="AD331">
        <v>2.3069999999999999</v>
      </c>
    </row>
    <row r="332" spans="1:30">
      <c r="A332">
        <v>203469</v>
      </c>
      <c r="B332" t="s">
        <v>628</v>
      </c>
      <c r="C332" t="s">
        <v>641</v>
      </c>
      <c r="D332" t="s">
        <v>626</v>
      </c>
      <c r="E332">
        <v>-1.41</v>
      </c>
      <c r="F332">
        <v>-1.3</v>
      </c>
      <c r="G332">
        <v>-1.74</v>
      </c>
      <c r="H332">
        <v>0.33</v>
      </c>
      <c r="I332">
        <v>-1.45</v>
      </c>
      <c r="J332">
        <v>-2.08</v>
      </c>
      <c r="K332">
        <v>0.63</v>
      </c>
      <c r="L332">
        <v>12.377000000000001</v>
      </c>
      <c r="M332">
        <v>0.61099999999999999</v>
      </c>
      <c r="N332">
        <v>0.54800000000000004</v>
      </c>
      <c r="O332">
        <v>0.26</v>
      </c>
      <c r="P332">
        <v>3.1E-2</v>
      </c>
      <c r="Q332">
        <v>7.4589999999999996</v>
      </c>
      <c r="R332">
        <v>0.68600000000000005</v>
      </c>
      <c r="S332">
        <v>5.7939999999999996</v>
      </c>
      <c r="T332">
        <v>0.64400000000000002</v>
      </c>
      <c r="U332">
        <v>0.42</v>
      </c>
      <c r="V332">
        <v>0.153</v>
      </c>
      <c r="W332">
        <v>15.173999999999999</v>
      </c>
      <c r="X332">
        <v>2.1760000000000002</v>
      </c>
      <c r="Y332">
        <v>6.7000000000000004E-2</v>
      </c>
      <c r="Z332">
        <v>1.0740000000000001</v>
      </c>
      <c r="AA332">
        <v>1.0999999999999999E-2</v>
      </c>
      <c r="AB332">
        <v>1.1870000000000001</v>
      </c>
      <c r="AC332">
        <v>1.2E-2</v>
      </c>
      <c r="AD332">
        <v>2.6379999999999999</v>
      </c>
    </row>
    <row r="333" spans="1:30">
      <c r="A333">
        <v>1630182</v>
      </c>
      <c r="B333" t="s">
        <v>627</v>
      </c>
      <c r="C333" t="s">
        <v>423</v>
      </c>
      <c r="D333" t="s">
        <v>626</v>
      </c>
      <c r="E333">
        <v>-1.42</v>
      </c>
      <c r="F333">
        <v>-1.33</v>
      </c>
      <c r="G333">
        <v>-1.06</v>
      </c>
      <c r="H333">
        <v>-0.36</v>
      </c>
      <c r="I333">
        <v>-1.95</v>
      </c>
      <c r="J333">
        <v>-1.46</v>
      </c>
      <c r="K333">
        <v>-0.49</v>
      </c>
      <c r="L333">
        <v>12.510999999999999</v>
      </c>
      <c r="M333">
        <v>0.56799999999999995</v>
      </c>
      <c r="N333">
        <v>5.766</v>
      </c>
      <c r="O333">
        <v>0.35199999999999998</v>
      </c>
      <c r="P333">
        <v>0.44400000000000001</v>
      </c>
      <c r="Q333">
        <v>3.4740000000000002</v>
      </c>
      <c r="R333">
        <v>0.71799999999999997</v>
      </c>
      <c r="S333">
        <v>2.9529999999999998</v>
      </c>
      <c r="T333">
        <v>0.69099999999999995</v>
      </c>
      <c r="U333">
        <v>0.22500000000000001</v>
      </c>
      <c r="V333">
        <v>0.14299999999999999</v>
      </c>
      <c r="W333">
        <v>6.6219999999999999</v>
      </c>
      <c r="X333">
        <v>3.343</v>
      </c>
      <c r="Y333">
        <v>0.10199999999999999</v>
      </c>
      <c r="Z333">
        <v>0.29299999999999998</v>
      </c>
      <c r="AA333">
        <v>3.0000000000000001E-3</v>
      </c>
      <c r="AB333">
        <v>1.448</v>
      </c>
      <c r="AC333">
        <v>1.4E-2</v>
      </c>
      <c r="AD333">
        <v>2.2509999999999999</v>
      </c>
    </row>
    <row r="334" spans="1:30">
      <c r="A334">
        <v>1630581</v>
      </c>
      <c r="B334" t="s">
        <v>627</v>
      </c>
      <c r="C334" t="s">
        <v>244</v>
      </c>
      <c r="D334" t="s">
        <v>629</v>
      </c>
      <c r="E334">
        <v>-1.43</v>
      </c>
      <c r="F334">
        <v>0.15</v>
      </c>
      <c r="G334">
        <v>-0.28000000000000003</v>
      </c>
      <c r="H334">
        <v>-1.1499999999999999</v>
      </c>
      <c r="I334">
        <v>-0.82</v>
      </c>
      <c r="J334">
        <v>0.4</v>
      </c>
      <c r="K334">
        <v>-1.22</v>
      </c>
      <c r="L334">
        <v>22.311</v>
      </c>
      <c r="M334">
        <v>0.50600000000000001</v>
      </c>
      <c r="N334">
        <v>6.1310000000000002</v>
      </c>
      <c r="O334">
        <v>0.314</v>
      </c>
      <c r="P334">
        <v>0.28599999999999998</v>
      </c>
      <c r="Q334">
        <v>6.5759999999999996</v>
      </c>
      <c r="R334">
        <v>0.64600000000000002</v>
      </c>
      <c r="S334">
        <v>3.8069999999999999</v>
      </c>
      <c r="T334">
        <v>0.68300000000000005</v>
      </c>
      <c r="U334">
        <v>0.17899999999999999</v>
      </c>
      <c r="V334">
        <v>0.22600000000000001</v>
      </c>
      <c r="W334">
        <v>11.56</v>
      </c>
      <c r="X334">
        <v>8.5359999999999996</v>
      </c>
      <c r="Y334">
        <v>0.27100000000000002</v>
      </c>
      <c r="Z334">
        <v>0.58799999999999997</v>
      </c>
      <c r="AA334">
        <v>7.0000000000000001E-3</v>
      </c>
      <c r="AB334">
        <v>1.181</v>
      </c>
      <c r="AC334">
        <v>1.2E-2</v>
      </c>
      <c r="AD334">
        <v>3.8069999999999999</v>
      </c>
    </row>
    <row r="335" spans="1:30">
      <c r="A335">
        <v>1629631</v>
      </c>
      <c r="B335" t="s">
        <v>627</v>
      </c>
      <c r="C335" t="s">
        <v>295</v>
      </c>
      <c r="D335" t="s">
        <v>626</v>
      </c>
      <c r="E335">
        <v>-1.43</v>
      </c>
      <c r="F335">
        <v>-0.23</v>
      </c>
      <c r="G335">
        <v>-0.49</v>
      </c>
      <c r="H335">
        <v>-0.94</v>
      </c>
      <c r="I335">
        <v>-2.48</v>
      </c>
      <c r="J335">
        <v>-1.1299999999999999</v>
      </c>
      <c r="K335">
        <v>-1.35</v>
      </c>
      <c r="L335">
        <v>17.603000000000002</v>
      </c>
      <c r="M335">
        <v>0.50700000000000001</v>
      </c>
      <c r="N335">
        <v>7.6859999999999999</v>
      </c>
      <c r="O335">
        <v>0.36499999999999999</v>
      </c>
      <c r="P335">
        <v>0.40100000000000002</v>
      </c>
      <c r="Q335">
        <v>3.0419999999999998</v>
      </c>
      <c r="R335">
        <v>0.64700000000000002</v>
      </c>
      <c r="S335">
        <v>4.1470000000000002</v>
      </c>
      <c r="T335">
        <v>0.78300000000000003</v>
      </c>
      <c r="U335">
        <v>0.249</v>
      </c>
      <c r="V335">
        <v>0.189</v>
      </c>
      <c r="W335">
        <v>6.766</v>
      </c>
      <c r="X335">
        <v>2.2549999999999999</v>
      </c>
      <c r="Y335">
        <v>6.6000000000000003E-2</v>
      </c>
      <c r="Z335">
        <v>0.51300000000000001</v>
      </c>
      <c r="AA335">
        <v>5.0000000000000001E-3</v>
      </c>
      <c r="AB335">
        <v>0.90400000000000003</v>
      </c>
      <c r="AC335">
        <v>8.9999999999999993E-3</v>
      </c>
      <c r="AD335">
        <v>1.7889999999999999</v>
      </c>
    </row>
    <row r="336" spans="1:30">
      <c r="A336">
        <v>1631094</v>
      </c>
      <c r="B336" t="s">
        <v>627</v>
      </c>
      <c r="C336" t="s">
        <v>208</v>
      </c>
      <c r="D336" t="s">
        <v>630</v>
      </c>
      <c r="E336">
        <v>-1.45</v>
      </c>
      <c r="F336">
        <v>-0.15</v>
      </c>
      <c r="G336">
        <v>0</v>
      </c>
      <c r="H336">
        <v>-1.45</v>
      </c>
      <c r="I336">
        <v>-1.85</v>
      </c>
      <c r="J336">
        <v>-0.23</v>
      </c>
      <c r="K336">
        <v>-1.62</v>
      </c>
      <c r="L336">
        <v>21.268999999999998</v>
      </c>
      <c r="M336">
        <v>0.47099999999999997</v>
      </c>
      <c r="N336">
        <v>5.9930000000000003</v>
      </c>
      <c r="O336">
        <v>0.316</v>
      </c>
      <c r="P336">
        <v>0.29299999999999998</v>
      </c>
      <c r="Q336">
        <v>5.88</v>
      </c>
      <c r="R336">
        <v>0.65700000000000003</v>
      </c>
      <c r="S336">
        <v>9.8049999999999997</v>
      </c>
      <c r="T336">
        <v>0.69599999999999995</v>
      </c>
      <c r="U336">
        <v>0.47799999999999998</v>
      </c>
      <c r="V336">
        <v>0.251</v>
      </c>
      <c r="W336">
        <v>10.759</v>
      </c>
      <c r="X336">
        <v>4.9320000000000004</v>
      </c>
      <c r="Y336">
        <v>0.157</v>
      </c>
      <c r="Z336">
        <v>0.877</v>
      </c>
      <c r="AA336">
        <v>0.01</v>
      </c>
      <c r="AB336">
        <v>1.1839999999999999</v>
      </c>
      <c r="AC336">
        <v>1.2E-2</v>
      </c>
      <c r="AD336">
        <v>3.8359999999999999</v>
      </c>
    </row>
    <row r="337" spans="1:30">
      <c r="A337">
        <v>1629676</v>
      </c>
      <c r="B337" t="s">
        <v>627</v>
      </c>
      <c r="C337" t="s">
        <v>485</v>
      </c>
      <c r="D337" t="s">
        <v>626</v>
      </c>
      <c r="E337">
        <v>-1.47</v>
      </c>
      <c r="F337">
        <v>-0.86</v>
      </c>
      <c r="G337">
        <v>-1.53</v>
      </c>
      <c r="H337">
        <v>0.06</v>
      </c>
      <c r="I337">
        <v>-1.97</v>
      </c>
      <c r="J337">
        <v>-1.84</v>
      </c>
      <c r="K337">
        <v>-0.13</v>
      </c>
      <c r="L337">
        <v>14.877000000000001</v>
      </c>
      <c r="M337">
        <v>0.502</v>
      </c>
      <c r="N337">
        <v>6.327</v>
      </c>
      <c r="O337">
        <v>0.32300000000000001</v>
      </c>
      <c r="P337">
        <v>0.38800000000000001</v>
      </c>
      <c r="Q337">
        <v>4.1820000000000004</v>
      </c>
      <c r="R337">
        <v>0.66900000000000004</v>
      </c>
      <c r="S337">
        <v>4.3280000000000003</v>
      </c>
      <c r="T337">
        <v>0.60099999999999998</v>
      </c>
      <c r="U337">
        <v>0.30299999999999999</v>
      </c>
      <c r="V337">
        <v>0.16900000000000001</v>
      </c>
      <c r="W337">
        <v>11.134</v>
      </c>
      <c r="X337">
        <v>3.395</v>
      </c>
      <c r="Y337">
        <v>0.106</v>
      </c>
      <c r="Z337">
        <v>1.123</v>
      </c>
      <c r="AA337">
        <v>1.2999999999999999E-2</v>
      </c>
      <c r="AB337">
        <v>1.6759999999999999</v>
      </c>
      <c r="AC337">
        <v>1.7000000000000001E-2</v>
      </c>
      <c r="AD337">
        <v>2.573</v>
      </c>
    </row>
    <row r="338" spans="1:30">
      <c r="A338">
        <v>1631101</v>
      </c>
      <c r="B338" t="s">
        <v>627</v>
      </c>
      <c r="C338" t="s">
        <v>225</v>
      </c>
      <c r="D338" t="s">
        <v>630</v>
      </c>
      <c r="E338">
        <v>-1.48</v>
      </c>
      <c r="F338">
        <v>0.55000000000000004</v>
      </c>
      <c r="G338">
        <v>0.21</v>
      </c>
      <c r="H338">
        <v>-1.7</v>
      </c>
      <c r="I338">
        <v>-1.1000000000000001</v>
      </c>
      <c r="J338">
        <v>0.63</v>
      </c>
      <c r="K338">
        <v>-1.73</v>
      </c>
      <c r="L338">
        <v>21.295999999999999</v>
      </c>
      <c r="M338">
        <v>0.51500000000000001</v>
      </c>
      <c r="N338">
        <v>9.7460000000000004</v>
      </c>
      <c r="O338">
        <v>0.34399999999999997</v>
      </c>
      <c r="P338">
        <v>0.46700000000000003</v>
      </c>
      <c r="Q338">
        <v>5.25</v>
      </c>
      <c r="R338">
        <v>0.68500000000000005</v>
      </c>
      <c r="S338">
        <v>4.0449999999999999</v>
      </c>
      <c r="T338">
        <v>0.73799999999999999</v>
      </c>
      <c r="U338">
        <v>0.216</v>
      </c>
      <c r="V338">
        <v>0.24</v>
      </c>
      <c r="W338">
        <v>6.8940000000000001</v>
      </c>
      <c r="X338">
        <v>4.1870000000000003</v>
      </c>
      <c r="Y338">
        <v>0.155</v>
      </c>
      <c r="Z338">
        <v>0.67600000000000005</v>
      </c>
      <c r="AA338">
        <v>8.0000000000000002E-3</v>
      </c>
      <c r="AB338">
        <v>1.1950000000000001</v>
      </c>
      <c r="AC338">
        <v>1.2E-2</v>
      </c>
      <c r="AD338">
        <v>3.1720000000000002</v>
      </c>
    </row>
    <row r="339" spans="1:30">
      <c r="A339">
        <v>1630231</v>
      </c>
      <c r="B339" t="s">
        <v>627</v>
      </c>
      <c r="C339" t="s">
        <v>87</v>
      </c>
      <c r="D339" t="s">
        <v>626</v>
      </c>
      <c r="E339">
        <v>-1.48</v>
      </c>
      <c r="F339">
        <v>-0.28000000000000003</v>
      </c>
      <c r="G339">
        <v>-0.62</v>
      </c>
      <c r="H339">
        <v>-0.86</v>
      </c>
      <c r="I339">
        <v>-2.0099999999999998</v>
      </c>
      <c r="J339">
        <v>-0.81</v>
      </c>
      <c r="K339">
        <v>-1.2</v>
      </c>
      <c r="L339">
        <v>14.752000000000001</v>
      </c>
      <c r="M339">
        <v>0.61899999999999999</v>
      </c>
      <c r="N339">
        <v>4.274</v>
      </c>
      <c r="O339">
        <v>0.32200000000000001</v>
      </c>
      <c r="P339">
        <v>0.26500000000000001</v>
      </c>
      <c r="Q339">
        <v>7.0010000000000003</v>
      </c>
      <c r="R339">
        <v>0.747</v>
      </c>
      <c r="S339">
        <v>4.9340000000000002</v>
      </c>
      <c r="T339">
        <v>0.65900000000000003</v>
      </c>
      <c r="U339">
        <v>0.32200000000000001</v>
      </c>
      <c r="V339">
        <v>0.17</v>
      </c>
      <c r="W339">
        <v>9.0350000000000001</v>
      </c>
      <c r="X339">
        <v>2.4980000000000002</v>
      </c>
      <c r="Y339">
        <v>7.3999999999999996E-2</v>
      </c>
      <c r="Z339">
        <v>0.71399999999999997</v>
      </c>
      <c r="AA339">
        <v>8.0000000000000002E-3</v>
      </c>
      <c r="AB339">
        <v>0.95099999999999996</v>
      </c>
      <c r="AC339">
        <v>0.01</v>
      </c>
      <c r="AD339">
        <v>1.8740000000000001</v>
      </c>
    </row>
    <row r="340" spans="1:30">
      <c r="A340">
        <v>202711</v>
      </c>
      <c r="B340" t="s">
        <v>627</v>
      </c>
      <c r="C340" t="s">
        <v>360</v>
      </c>
      <c r="D340" t="s">
        <v>626</v>
      </c>
      <c r="E340">
        <v>-1.49</v>
      </c>
      <c r="F340">
        <v>-1.42</v>
      </c>
      <c r="G340">
        <v>0.09</v>
      </c>
      <c r="H340">
        <v>-1.58</v>
      </c>
      <c r="I340">
        <v>-1.23</v>
      </c>
      <c r="J340">
        <v>0.72</v>
      </c>
      <c r="K340">
        <v>-1.95</v>
      </c>
      <c r="L340">
        <v>21.43</v>
      </c>
      <c r="M340">
        <v>0.48699999999999999</v>
      </c>
      <c r="N340">
        <v>9.5269999999999992</v>
      </c>
      <c r="O340">
        <v>0.36899999999999999</v>
      </c>
      <c r="P340">
        <v>0.45</v>
      </c>
      <c r="Q340">
        <v>2.9569999999999999</v>
      </c>
      <c r="R340">
        <v>0.65600000000000003</v>
      </c>
      <c r="S340">
        <v>6.601</v>
      </c>
      <c r="T340">
        <v>0.84</v>
      </c>
      <c r="U340">
        <v>0.32300000000000001</v>
      </c>
      <c r="V340">
        <v>0.23799999999999999</v>
      </c>
      <c r="W340">
        <v>6.056</v>
      </c>
      <c r="X340">
        <v>3.6720000000000002</v>
      </c>
      <c r="Y340">
        <v>0.11600000000000001</v>
      </c>
      <c r="Z340">
        <v>0.308</v>
      </c>
      <c r="AA340">
        <v>3.0000000000000001E-3</v>
      </c>
      <c r="AB340">
        <v>0.91700000000000004</v>
      </c>
      <c r="AC340">
        <v>8.9999999999999993E-3</v>
      </c>
      <c r="AD340">
        <v>2.94</v>
      </c>
    </row>
    <row r="341" spans="1:30">
      <c r="A341">
        <v>200752</v>
      </c>
      <c r="B341" t="s">
        <v>627</v>
      </c>
      <c r="C341" t="s">
        <v>240</v>
      </c>
      <c r="D341" t="s">
        <v>626</v>
      </c>
      <c r="E341">
        <v>-1.5</v>
      </c>
      <c r="F341">
        <v>-0.63</v>
      </c>
      <c r="G341">
        <v>-1.82</v>
      </c>
      <c r="H341">
        <v>0.32</v>
      </c>
      <c r="I341">
        <v>-3.37</v>
      </c>
      <c r="J341">
        <v>-2.33</v>
      </c>
      <c r="K341">
        <v>-1.04</v>
      </c>
      <c r="L341">
        <v>17.295999999999999</v>
      </c>
      <c r="M341">
        <v>0.45</v>
      </c>
      <c r="N341">
        <v>8.3699999999999992</v>
      </c>
      <c r="O341">
        <v>0.34100000000000003</v>
      </c>
      <c r="P341">
        <v>0.44600000000000001</v>
      </c>
      <c r="Q341">
        <v>1.681</v>
      </c>
      <c r="R341">
        <v>0.66500000000000004</v>
      </c>
      <c r="S341">
        <v>3.0750000000000002</v>
      </c>
      <c r="T341">
        <v>0.79900000000000004</v>
      </c>
      <c r="U341">
        <v>0.17100000000000001</v>
      </c>
      <c r="V341">
        <v>0.17899999999999999</v>
      </c>
      <c r="W341">
        <v>9.7690000000000001</v>
      </c>
      <c r="X341">
        <v>3.2970000000000002</v>
      </c>
      <c r="Y341">
        <v>0.106</v>
      </c>
      <c r="Z341">
        <v>1.109</v>
      </c>
      <c r="AA341">
        <v>1.2E-2</v>
      </c>
      <c r="AB341">
        <v>1.206</v>
      </c>
      <c r="AC341">
        <v>1.2E-2</v>
      </c>
      <c r="AD341">
        <v>2.4380000000000002</v>
      </c>
    </row>
    <row r="342" spans="1:30">
      <c r="A342">
        <v>1629014</v>
      </c>
      <c r="B342" t="s">
        <v>627</v>
      </c>
      <c r="C342" t="s">
        <v>313</v>
      </c>
      <c r="D342" t="s">
        <v>626</v>
      </c>
      <c r="E342">
        <v>-1.51</v>
      </c>
      <c r="F342">
        <v>-0.45</v>
      </c>
      <c r="G342">
        <v>0.64</v>
      </c>
      <c r="H342">
        <v>-2.15</v>
      </c>
      <c r="I342">
        <v>-2.2200000000000002</v>
      </c>
      <c r="J342">
        <v>0.78</v>
      </c>
      <c r="K342">
        <v>-3</v>
      </c>
      <c r="L342">
        <v>22.236000000000001</v>
      </c>
      <c r="M342">
        <v>0.49199999999999999</v>
      </c>
      <c r="N342">
        <v>11.565</v>
      </c>
      <c r="O342">
        <v>0.372</v>
      </c>
      <c r="P342">
        <v>0.51400000000000001</v>
      </c>
      <c r="Q342">
        <v>3.8380000000000001</v>
      </c>
      <c r="R342">
        <v>0.63500000000000001</v>
      </c>
      <c r="S342">
        <v>4.258</v>
      </c>
      <c r="T342">
        <v>0.85</v>
      </c>
      <c r="U342">
        <v>0.19500000000000001</v>
      </c>
      <c r="V342">
        <v>0.22800000000000001</v>
      </c>
      <c r="W342">
        <v>3.8460000000000001</v>
      </c>
      <c r="X342">
        <v>5.6669999999999998</v>
      </c>
      <c r="Y342">
        <v>0.19</v>
      </c>
      <c r="Z342">
        <v>0.35</v>
      </c>
      <c r="AA342">
        <v>4.0000000000000001E-3</v>
      </c>
      <c r="AB342">
        <v>0.97</v>
      </c>
      <c r="AC342">
        <v>0.01</v>
      </c>
      <c r="AD342">
        <v>2.89</v>
      </c>
    </row>
    <row r="343" spans="1:30">
      <c r="A343">
        <v>1631212</v>
      </c>
      <c r="B343" t="s">
        <v>625</v>
      </c>
      <c r="C343" t="s">
        <v>199</v>
      </c>
      <c r="D343" t="s">
        <v>630</v>
      </c>
      <c r="E343">
        <v>-1.54</v>
      </c>
      <c r="F343">
        <v>0.74</v>
      </c>
      <c r="G343">
        <v>-1.72</v>
      </c>
      <c r="H343">
        <v>0.17</v>
      </c>
      <c r="I343">
        <v>-1.44</v>
      </c>
      <c r="J343">
        <v>-1.68</v>
      </c>
      <c r="K343">
        <v>0.24</v>
      </c>
      <c r="L343">
        <v>17.097000000000001</v>
      </c>
      <c r="M343">
        <v>0.499</v>
      </c>
      <c r="N343">
        <v>4.1859999999999999</v>
      </c>
      <c r="O343">
        <v>0.29899999999999999</v>
      </c>
      <c r="P343">
        <v>0.29899999999999999</v>
      </c>
      <c r="Q343">
        <v>5.9169999999999998</v>
      </c>
      <c r="R343">
        <v>0.67200000000000004</v>
      </c>
      <c r="S343">
        <v>5.66</v>
      </c>
      <c r="T343">
        <v>0.61299999999999999</v>
      </c>
      <c r="U343">
        <v>0.34799999999999998</v>
      </c>
      <c r="V343">
        <v>0.19700000000000001</v>
      </c>
      <c r="W343">
        <v>10.039999999999999</v>
      </c>
      <c r="X343">
        <v>2.8439999999999999</v>
      </c>
      <c r="Y343">
        <v>8.5000000000000006E-2</v>
      </c>
      <c r="Z343">
        <v>2.214</v>
      </c>
      <c r="AA343">
        <v>2.3E-2</v>
      </c>
      <c r="AB343">
        <v>1.2270000000000001</v>
      </c>
      <c r="AC343">
        <v>1.2E-2</v>
      </c>
      <c r="AD343">
        <v>2.5169999999999999</v>
      </c>
    </row>
    <row r="344" spans="1:30">
      <c r="A344">
        <v>1629677</v>
      </c>
      <c r="B344" t="s">
        <v>627</v>
      </c>
      <c r="C344" t="s">
        <v>643</v>
      </c>
      <c r="D344" t="s">
        <v>626</v>
      </c>
      <c r="E344">
        <v>-1.55</v>
      </c>
      <c r="F344">
        <v>0.25</v>
      </c>
      <c r="G344">
        <v>-1.45</v>
      </c>
      <c r="H344">
        <v>-0.1</v>
      </c>
      <c r="I344">
        <v>-1.6</v>
      </c>
      <c r="J344">
        <v>-1.49</v>
      </c>
      <c r="K344">
        <v>-0.11</v>
      </c>
      <c r="L344">
        <v>15.784000000000001</v>
      </c>
      <c r="M344">
        <v>0.56499999999999995</v>
      </c>
      <c r="N344">
        <v>8.6110000000000007</v>
      </c>
      <c r="O344">
        <v>0.32200000000000001</v>
      </c>
      <c r="P344">
        <v>0.50800000000000001</v>
      </c>
      <c r="Q344">
        <v>4.0140000000000002</v>
      </c>
      <c r="R344">
        <v>0.70699999999999996</v>
      </c>
      <c r="S344">
        <v>3.677</v>
      </c>
      <c r="T344">
        <v>0.69499999999999995</v>
      </c>
      <c r="U344">
        <v>0.26200000000000001</v>
      </c>
      <c r="V344">
        <v>0.188</v>
      </c>
      <c r="W344">
        <v>9.3710000000000004</v>
      </c>
      <c r="X344">
        <v>3.302</v>
      </c>
      <c r="Y344">
        <v>0.10199999999999999</v>
      </c>
      <c r="Z344">
        <v>0.97299999999999998</v>
      </c>
      <c r="AA344">
        <v>0.01</v>
      </c>
      <c r="AB344">
        <v>1.3240000000000001</v>
      </c>
      <c r="AC344">
        <v>1.4E-2</v>
      </c>
      <c r="AD344">
        <v>2.407</v>
      </c>
    </row>
    <row r="345" spans="1:30">
      <c r="A345">
        <v>200782</v>
      </c>
      <c r="B345" t="s">
        <v>627</v>
      </c>
      <c r="C345" t="s">
        <v>210</v>
      </c>
      <c r="D345" t="s">
        <v>626</v>
      </c>
      <c r="E345">
        <v>-1.57</v>
      </c>
      <c r="F345">
        <v>-1.04</v>
      </c>
      <c r="G345">
        <v>-2.58</v>
      </c>
      <c r="H345">
        <v>1</v>
      </c>
      <c r="I345">
        <v>-1.94</v>
      </c>
      <c r="J345">
        <v>-2.2799999999999998</v>
      </c>
      <c r="K345">
        <v>0.34</v>
      </c>
      <c r="L345">
        <v>8.5990000000000002</v>
      </c>
      <c r="M345">
        <v>0.48</v>
      </c>
      <c r="N345">
        <v>5.8609999999999998</v>
      </c>
      <c r="O345">
        <v>0.34399999999999997</v>
      </c>
      <c r="P345">
        <v>0.74399999999999999</v>
      </c>
      <c r="Q345">
        <v>1.0609999999999999</v>
      </c>
      <c r="R345">
        <v>0.6</v>
      </c>
      <c r="S345">
        <v>1.218</v>
      </c>
      <c r="T345">
        <v>0.748</v>
      </c>
      <c r="U345">
        <v>0.13500000000000001</v>
      </c>
      <c r="V345">
        <v>9.2999999999999999E-2</v>
      </c>
      <c r="W345">
        <v>8.2870000000000008</v>
      </c>
      <c r="X345">
        <v>2.234</v>
      </c>
      <c r="Y345">
        <v>6.5000000000000002E-2</v>
      </c>
      <c r="Z345">
        <v>0.55400000000000005</v>
      </c>
      <c r="AA345">
        <v>6.0000000000000001E-3</v>
      </c>
      <c r="AB345">
        <v>1.353</v>
      </c>
      <c r="AC345">
        <v>1.4E-2</v>
      </c>
      <c r="AD345">
        <v>1.357</v>
      </c>
    </row>
    <row r="346" spans="1:30">
      <c r="A346">
        <v>203476</v>
      </c>
      <c r="B346" t="s">
        <v>627</v>
      </c>
      <c r="C346" t="s">
        <v>454</v>
      </c>
      <c r="D346" t="s">
        <v>626</v>
      </c>
      <c r="E346">
        <v>-1.57</v>
      </c>
      <c r="F346">
        <v>-0.54</v>
      </c>
      <c r="G346">
        <v>-1.88</v>
      </c>
      <c r="H346">
        <v>0.31</v>
      </c>
      <c r="I346">
        <v>-1.1100000000000001</v>
      </c>
      <c r="J346">
        <v>-1.3</v>
      </c>
      <c r="K346">
        <v>0.19</v>
      </c>
      <c r="L346">
        <v>14.795999999999999</v>
      </c>
      <c r="M346">
        <v>0.503</v>
      </c>
      <c r="N346">
        <v>9.61</v>
      </c>
      <c r="O346">
        <v>0.32700000000000001</v>
      </c>
      <c r="P346">
        <v>0.60599999999999998</v>
      </c>
      <c r="Q346">
        <v>2.0579999999999998</v>
      </c>
      <c r="R346">
        <v>0.67400000000000004</v>
      </c>
      <c r="S346">
        <v>2.5139999999999998</v>
      </c>
      <c r="T346">
        <v>0.77600000000000002</v>
      </c>
      <c r="U346">
        <v>0.17499999999999999</v>
      </c>
      <c r="V346">
        <v>0.17699999999999999</v>
      </c>
      <c r="W346">
        <v>14.249000000000001</v>
      </c>
      <c r="X346">
        <v>5.7640000000000002</v>
      </c>
      <c r="Y346">
        <v>0.185</v>
      </c>
      <c r="Z346">
        <v>1.839</v>
      </c>
      <c r="AA346">
        <v>2.1999999999999999E-2</v>
      </c>
      <c r="AB346">
        <v>1.3420000000000001</v>
      </c>
      <c r="AC346">
        <v>1.2999999999999999E-2</v>
      </c>
      <c r="AD346">
        <v>3.4350000000000001</v>
      </c>
    </row>
    <row r="347" spans="1:30">
      <c r="A347">
        <v>203086</v>
      </c>
      <c r="B347" t="s">
        <v>627</v>
      </c>
      <c r="C347" t="s">
        <v>665</v>
      </c>
      <c r="D347" t="s">
        <v>626</v>
      </c>
      <c r="E347">
        <v>-1.58</v>
      </c>
      <c r="F347">
        <v>-0.38</v>
      </c>
      <c r="G347">
        <v>-1.48</v>
      </c>
      <c r="H347">
        <v>-0.1</v>
      </c>
      <c r="I347">
        <v>-2.0099999999999998</v>
      </c>
      <c r="J347">
        <v>-1.24</v>
      </c>
      <c r="K347">
        <v>-0.77</v>
      </c>
      <c r="L347">
        <v>11.821999999999999</v>
      </c>
      <c r="M347">
        <v>0.52100000000000002</v>
      </c>
      <c r="N347">
        <v>7.8070000000000004</v>
      </c>
      <c r="O347">
        <v>0.32600000000000001</v>
      </c>
      <c r="P347">
        <v>0.55800000000000005</v>
      </c>
      <c r="Q347">
        <v>2.629</v>
      </c>
      <c r="R347">
        <v>0.68700000000000006</v>
      </c>
      <c r="S347">
        <v>3.258</v>
      </c>
      <c r="T347">
        <v>0.74199999999999999</v>
      </c>
      <c r="U347">
        <v>0.27200000000000002</v>
      </c>
      <c r="V347">
        <v>0.14399999999999999</v>
      </c>
      <c r="W347">
        <v>12.817</v>
      </c>
      <c r="X347">
        <v>2.0030000000000001</v>
      </c>
      <c r="Y347">
        <v>5.8999999999999997E-2</v>
      </c>
      <c r="Z347">
        <v>0.63700000000000001</v>
      </c>
      <c r="AA347">
        <v>7.0000000000000001E-3</v>
      </c>
      <c r="AB347">
        <v>0.80500000000000005</v>
      </c>
      <c r="AC347">
        <v>8.0000000000000002E-3</v>
      </c>
      <c r="AD347">
        <v>2.2559999999999998</v>
      </c>
    </row>
    <row r="348" spans="1:30">
      <c r="A348">
        <v>1630241</v>
      </c>
      <c r="B348" t="s">
        <v>627</v>
      </c>
      <c r="C348" t="s">
        <v>668</v>
      </c>
      <c r="D348" t="s">
        <v>626</v>
      </c>
      <c r="E348">
        <v>-1.59</v>
      </c>
      <c r="F348">
        <v>0.4</v>
      </c>
      <c r="G348">
        <v>-1.07</v>
      </c>
      <c r="H348">
        <v>-0.52</v>
      </c>
      <c r="I348">
        <v>-1.57</v>
      </c>
      <c r="J348">
        <v>-1.08</v>
      </c>
      <c r="K348">
        <v>-0.49</v>
      </c>
      <c r="L348">
        <v>16.117999999999999</v>
      </c>
      <c r="M348">
        <v>0.496</v>
      </c>
      <c r="N348">
        <v>11.888</v>
      </c>
      <c r="O348">
        <v>0.316</v>
      </c>
      <c r="P348">
        <v>0.74</v>
      </c>
      <c r="Q348">
        <v>1.8260000000000001</v>
      </c>
      <c r="R348">
        <v>0.63600000000000001</v>
      </c>
      <c r="S348">
        <v>3.0779999999999998</v>
      </c>
      <c r="T348">
        <v>0.75</v>
      </c>
      <c r="U348">
        <v>0.19800000000000001</v>
      </c>
      <c r="V348">
        <v>0.17</v>
      </c>
      <c r="W348">
        <v>7.1210000000000004</v>
      </c>
      <c r="X348">
        <v>3.677</v>
      </c>
      <c r="Y348">
        <v>0.11799999999999999</v>
      </c>
      <c r="Z348">
        <v>0.43</v>
      </c>
      <c r="AA348">
        <v>5.0000000000000001E-3</v>
      </c>
      <c r="AB348">
        <v>1.7769999999999999</v>
      </c>
      <c r="AC348">
        <v>1.9E-2</v>
      </c>
      <c r="AD348">
        <v>1.901</v>
      </c>
    </row>
    <row r="349" spans="1:30">
      <c r="A349">
        <v>1630177</v>
      </c>
      <c r="B349" t="s">
        <v>627</v>
      </c>
      <c r="C349" t="s">
        <v>152</v>
      </c>
      <c r="D349" t="s">
        <v>626</v>
      </c>
      <c r="E349">
        <v>-1.61</v>
      </c>
      <c r="F349">
        <v>1.2</v>
      </c>
      <c r="G349">
        <v>-1.33</v>
      </c>
      <c r="H349">
        <v>-0.28000000000000003</v>
      </c>
      <c r="I349">
        <v>-1.66</v>
      </c>
      <c r="J349">
        <v>-1.72</v>
      </c>
      <c r="K349">
        <v>0.06</v>
      </c>
      <c r="L349">
        <v>15.971</v>
      </c>
      <c r="M349">
        <v>0.46700000000000003</v>
      </c>
      <c r="N349">
        <v>5.7679999999999998</v>
      </c>
      <c r="O349">
        <v>0.32300000000000001</v>
      </c>
      <c r="P349">
        <v>0.35099999999999998</v>
      </c>
      <c r="Q349">
        <v>3.3969999999999998</v>
      </c>
      <c r="R349">
        <v>0.58599999999999997</v>
      </c>
      <c r="S349">
        <v>4.415</v>
      </c>
      <c r="T349">
        <v>0.78600000000000003</v>
      </c>
      <c r="U349">
        <v>0.28699999999999998</v>
      </c>
      <c r="V349">
        <v>0.187</v>
      </c>
      <c r="W349">
        <v>7.1020000000000003</v>
      </c>
      <c r="X349">
        <v>7.98</v>
      </c>
      <c r="Y349">
        <v>0.25700000000000001</v>
      </c>
      <c r="Z349">
        <v>0.65100000000000002</v>
      </c>
      <c r="AA349">
        <v>7.0000000000000001E-3</v>
      </c>
      <c r="AB349">
        <v>1.81</v>
      </c>
      <c r="AC349">
        <v>1.7999999999999999E-2</v>
      </c>
      <c r="AD349">
        <v>3.883</v>
      </c>
    </row>
    <row r="350" spans="1:30">
      <c r="A350">
        <v>201588</v>
      </c>
      <c r="B350" t="s">
        <v>627</v>
      </c>
      <c r="C350" t="s">
        <v>427</v>
      </c>
      <c r="D350" t="s">
        <v>626</v>
      </c>
      <c r="E350">
        <v>-1.62</v>
      </c>
      <c r="F350">
        <v>-1.4</v>
      </c>
      <c r="G350">
        <v>-1.51</v>
      </c>
      <c r="H350">
        <v>-0.11</v>
      </c>
      <c r="I350">
        <v>-0.31</v>
      </c>
      <c r="J350">
        <v>-0.33</v>
      </c>
      <c r="K350">
        <v>0.02</v>
      </c>
      <c r="L350">
        <v>11.180999999999999</v>
      </c>
      <c r="M350">
        <v>0.51100000000000001</v>
      </c>
      <c r="N350">
        <v>6.9420000000000002</v>
      </c>
      <c r="O350">
        <v>0.33900000000000002</v>
      </c>
      <c r="P350">
        <v>0.67100000000000004</v>
      </c>
      <c r="Q350">
        <v>1.5549999999999999</v>
      </c>
      <c r="R350">
        <v>0.67100000000000004</v>
      </c>
      <c r="S350">
        <v>2.56</v>
      </c>
      <c r="T350">
        <v>0.79700000000000004</v>
      </c>
      <c r="U350">
        <v>0.23499999999999999</v>
      </c>
      <c r="V350">
        <v>0.128</v>
      </c>
      <c r="W350">
        <v>5.2240000000000002</v>
      </c>
      <c r="X350">
        <v>5.5090000000000003</v>
      </c>
      <c r="Y350">
        <v>0.16900000000000001</v>
      </c>
      <c r="Z350">
        <v>0.40300000000000002</v>
      </c>
      <c r="AA350">
        <v>4.0000000000000001E-3</v>
      </c>
      <c r="AB350">
        <v>1.5620000000000001</v>
      </c>
      <c r="AC350">
        <v>1.4999999999999999E-2</v>
      </c>
      <c r="AD350">
        <v>1.806</v>
      </c>
    </row>
    <row r="351" spans="1:30">
      <c r="A351">
        <v>1631165</v>
      </c>
      <c r="B351" t="s">
        <v>627</v>
      </c>
      <c r="C351" t="s">
        <v>72</v>
      </c>
      <c r="D351" t="s">
        <v>630</v>
      </c>
      <c r="E351">
        <v>-1.63</v>
      </c>
      <c r="F351">
        <v>0.91</v>
      </c>
      <c r="G351">
        <v>-1.6</v>
      </c>
      <c r="H351">
        <v>-0.03</v>
      </c>
      <c r="I351">
        <v>-1.61</v>
      </c>
      <c r="J351">
        <v>-1.6</v>
      </c>
      <c r="K351">
        <v>-0.01</v>
      </c>
      <c r="L351">
        <v>13.63</v>
      </c>
      <c r="M351">
        <v>0.48399999999999999</v>
      </c>
      <c r="N351">
        <v>8.0180000000000007</v>
      </c>
      <c r="O351">
        <v>0.312</v>
      </c>
      <c r="P351">
        <v>0.57699999999999996</v>
      </c>
      <c r="Q351">
        <v>2.8260000000000001</v>
      </c>
      <c r="R351">
        <v>0.624</v>
      </c>
      <c r="S351">
        <v>3.8260000000000001</v>
      </c>
      <c r="T351">
        <v>0.69199999999999995</v>
      </c>
      <c r="U351">
        <v>0.26200000000000001</v>
      </c>
      <c r="V351">
        <v>0.157</v>
      </c>
      <c r="W351">
        <v>5.9089999999999998</v>
      </c>
      <c r="X351">
        <v>4.6660000000000004</v>
      </c>
      <c r="Y351">
        <v>0.157</v>
      </c>
      <c r="Z351">
        <v>0.67900000000000005</v>
      </c>
      <c r="AA351">
        <v>7.0000000000000001E-3</v>
      </c>
      <c r="AB351">
        <v>1.9510000000000001</v>
      </c>
      <c r="AC351">
        <v>0.02</v>
      </c>
      <c r="AD351">
        <v>2.2269999999999999</v>
      </c>
    </row>
    <row r="352" spans="1:30">
      <c r="A352">
        <v>1631107</v>
      </c>
      <c r="B352" t="s">
        <v>628</v>
      </c>
      <c r="C352" t="s">
        <v>49</v>
      </c>
      <c r="D352" t="s">
        <v>630</v>
      </c>
      <c r="E352">
        <v>-1.63</v>
      </c>
      <c r="F352">
        <v>1.32</v>
      </c>
      <c r="G352">
        <v>-1.2</v>
      </c>
      <c r="H352">
        <v>-0.43</v>
      </c>
      <c r="I352">
        <v>-1.62</v>
      </c>
      <c r="J352">
        <v>-1.19</v>
      </c>
      <c r="K352">
        <v>-0.43</v>
      </c>
      <c r="L352">
        <v>17.425000000000001</v>
      </c>
      <c r="M352">
        <v>0.53</v>
      </c>
      <c r="N352">
        <v>7.4669999999999996</v>
      </c>
      <c r="O352">
        <v>0.31</v>
      </c>
      <c r="P352">
        <v>0.44</v>
      </c>
      <c r="Q352">
        <v>4.8849999999999998</v>
      </c>
      <c r="R352">
        <v>0.69</v>
      </c>
      <c r="S352">
        <v>5.3330000000000002</v>
      </c>
      <c r="T352">
        <v>0.74199999999999999</v>
      </c>
      <c r="U352">
        <v>0.30499999999999999</v>
      </c>
      <c r="V352">
        <v>0.183</v>
      </c>
      <c r="W352">
        <v>10.84</v>
      </c>
      <c r="X352">
        <v>2.1059999999999999</v>
      </c>
      <c r="Y352">
        <v>6.6000000000000003E-2</v>
      </c>
      <c r="Z352">
        <v>0.97899999999999998</v>
      </c>
      <c r="AA352">
        <v>1.0999999999999999E-2</v>
      </c>
      <c r="AB352">
        <v>1.391</v>
      </c>
      <c r="AC352">
        <v>1.4E-2</v>
      </c>
      <c r="AD352">
        <v>2.371</v>
      </c>
    </row>
    <row r="353" spans="1:30">
      <c r="A353">
        <v>1629060</v>
      </c>
      <c r="B353" t="s">
        <v>627</v>
      </c>
      <c r="C353" t="s">
        <v>238</v>
      </c>
      <c r="D353" t="s">
        <v>626</v>
      </c>
      <c r="E353">
        <v>-1.64</v>
      </c>
      <c r="F353">
        <v>0.66</v>
      </c>
      <c r="G353">
        <v>-0.84</v>
      </c>
      <c r="H353">
        <v>-0.8</v>
      </c>
      <c r="I353">
        <v>-2.41</v>
      </c>
      <c r="J353">
        <v>-0.89</v>
      </c>
      <c r="K353">
        <v>-1.52</v>
      </c>
      <c r="L353">
        <v>16.591999999999999</v>
      </c>
      <c r="M353">
        <v>0.55600000000000005</v>
      </c>
      <c r="N353">
        <v>5.125</v>
      </c>
      <c r="O353">
        <v>0.35099999999999998</v>
      </c>
      <c r="P353">
        <v>0.29399999999999998</v>
      </c>
      <c r="Q353">
        <v>5.1079999999999997</v>
      </c>
      <c r="R353">
        <v>0.71199999999999997</v>
      </c>
      <c r="S353">
        <v>3.7749999999999999</v>
      </c>
      <c r="T353">
        <v>0.75900000000000001</v>
      </c>
      <c r="U353">
        <v>0.25</v>
      </c>
      <c r="V353">
        <v>0.17299999999999999</v>
      </c>
      <c r="W353">
        <v>8.6620000000000008</v>
      </c>
      <c r="X353">
        <v>1.8089999999999999</v>
      </c>
      <c r="Y353">
        <v>5.1999999999999998E-2</v>
      </c>
      <c r="Z353">
        <v>0.66800000000000004</v>
      </c>
      <c r="AA353">
        <v>8.0000000000000002E-3</v>
      </c>
      <c r="AB353">
        <v>0.90400000000000003</v>
      </c>
      <c r="AC353">
        <v>8.9999999999999993E-3</v>
      </c>
      <c r="AD353">
        <v>1.4910000000000001</v>
      </c>
    </row>
    <row r="354" spans="1:30">
      <c r="A354">
        <v>1628963</v>
      </c>
      <c r="B354" t="s">
        <v>627</v>
      </c>
      <c r="C354" t="s">
        <v>14</v>
      </c>
      <c r="D354" t="s">
        <v>626</v>
      </c>
      <c r="E354">
        <v>-1.64</v>
      </c>
      <c r="F354">
        <v>0.65</v>
      </c>
      <c r="G354">
        <v>-1.1100000000000001</v>
      </c>
      <c r="H354">
        <v>-0.53</v>
      </c>
      <c r="I354">
        <v>-0.96</v>
      </c>
      <c r="J354">
        <v>-0.79</v>
      </c>
      <c r="K354">
        <v>-0.17</v>
      </c>
      <c r="L354">
        <v>19.067</v>
      </c>
      <c r="M354">
        <v>0.55200000000000005</v>
      </c>
      <c r="N354">
        <v>4.4000000000000004</v>
      </c>
      <c r="O354">
        <v>0.30599999999999999</v>
      </c>
      <c r="P354">
        <v>0.23100000000000001</v>
      </c>
      <c r="Q354">
        <v>5.891</v>
      </c>
      <c r="R354">
        <v>0.73799999999999999</v>
      </c>
      <c r="S354">
        <v>5.67</v>
      </c>
      <c r="T354">
        <v>0.67500000000000004</v>
      </c>
      <c r="U354">
        <v>0.30199999999999999</v>
      </c>
      <c r="V354">
        <v>0.216</v>
      </c>
      <c r="W354">
        <v>13.334</v>
      </c>
      <c r="X354">
        <v>2.1520000000000001</v>
      </c>
      <c r="Y354">
        <v>6.5000000000000002E-2</v>
      </c>
      <c r="Z354">
        <v>1.2110000000000001</v>
      </c>
      <c r="AA354">
        <v>1.4E-2</v>
      </c>
      <c r="AB354">
        <v>0.94899999999999995</v>
      </c>
      <c r="AC354">
        <v>0.01</v>
      </c>
      <c r="AD354">
        <v>2.27</v>
      </c>
    </row>
    <row r="355" spans="1:30">
      <c r="A355">
        <v>201988</v>
      </c>
      <c r="B355" t="s">
        <v>627</v>
      </c>
      <c r="C355" t="s">
        <v>202</v>
      </c>
      <c r="D355" t="s">
        <v>626</v>
      </c>
      <c r="E355">
        <v>-1.64</v>
      </c>
      <c r="F355">
        <v>-1.1299999999999999</v>
      </c>
      <c r="G355">
        <v>-0.63</v>
      </c>
      <c r="H355">
        <v>-1.01</v>
      </c>
      <c r="I355">
        <v>-1.81</v>
      </c>
      <c r="J355">
        <v>-1.04</v>
      </c>
      <c r="K355">
        <v>-0.77</v>
      </c>
      <c r="L355">
        <v>16.611999999999998</v>
      </c>
      <c r="M355">
        <v>0.46</v>
      </c>
      <c r="N355">
        <v>11.218999999999999</v>
      </c>
      <c r="O355">
        <v>0.36</v>
      </c>
      <c r="P355">
        <v>0.68600000000000005</v>
      </c>
      <c r="Q355">
        <v>0.72199999999999998</v>
      </c>
      <c r="R355">
        <v>0.65100000000000002</v>
      </c>
      <c r="S355">
        <v>2.06</v>
      </c>
      <c r="T355">
        <v>0.78800000000000003</v>
      </c>
      <c r="U355">
        <v>0.124</v>
      </c>
      <c r="V355">
        <v>0.17</v>
      </c>
      <c r="W355">
        <v>4.0720000000000001</v>
      </c>
      <c r="X355">
        <v>4.21</v>
      </c>
      <c r="Y355">
        <v>0.127</v>
      </c>
      <c r="Z355">
        <v>0.35599999999999998</v>
      </c>
      <c r="AA355">
        <v>4.0000000000000001E-3</v>
      </c>
      <c r="AB355">
        <v>1.0580000000000001</v>
      </c>
      <c r="AC355">
        <v>1.0999999999999999E-2</v>
      </c>
      <c r="AD355">
        <v>1.8340000000000001</v>
      </c>
    </row>
    <row r="356" spans="1:30">
      <c r="A356">
        <v>201565</v>
      </c>
      <c r="B356" t="s">
        <v>627</v>
      </c>
      <c r="C356" t="s">
        <v>283</v>
      </c>
      <c r="D356" t="s">
        <v>626</v>
      </c>
      <c r="E356">
        <v>-1.65</v>
      </c>
      <c r="F356">
        <v>-1.69</v>
      </c>
      <c r="G356">
        <v>-1.1499999999999999</v>
      </c>
      <c r="H356">
        <v>-0.5</v>
      </c>
      <c r="I356">
        <v>-2.48</v>
      </c>
      <c r="J356">
        <v>-1.58</v>
      </c>
      <c r="K356">
        <v>-0.9</v>
      </c>
      <c r="L356">
        <v>20.298999999999999</v>
      </c>
      <c r="M356">
        <v>0.44600000000000001</v>
      </c>
      <c r="N356">
        <v>8.891</v>
      </c>
      <c r="O356">
        <v>0.32800000000000001</v>
      </c>
      <c r="P356">
        <v>0.436</v>
      </c>
      <c r="Q356">
        <v>3.41</v>
      </c>
      <c r="R356">
        <v>0.59299999999999997</v>
      </c>
      <c r="S356">
        <v>2.5329999999999999</v>
      </c>
      <c r="T356">
        <v>0.83399999999999996</v>
      </c>
      <c r="U356">
        <v>0.13900000000000001</v>
      </c>
      <c r="V356">
        <v>0.19400000000000001</v>
      </c>
      <c r="W356">
        <v>5.7560000000000002</v>
      </c>
      <c r="X356">
        <v>6.4660000000000002</v>
      </c>
      <c r="Y356">
        <v>0.16700000000000001</v>
      </c>
      <c r="Z356">
        <v>0.71299999999999997</v>
      </c>
      <c r="AA356">
        <v>7.0000000000000001E-3</v>
      </c>
      <c r="AB356">
        <v>1.552</v>
      </c>
      <c r="AC356">
        <v>1.2999999999999999E-2</v>
      </c>
      <c r="AD356">
        <v>2.79</v>
      </c>
    </row>
    <row r="357" spans="1:30">
      <c r="A357">
        <v>1629003</v>
      </c>
      <c r="B357" t="s">
        <v>627</v>
      </c>
      <c r="C357" t="s">
        <v>223</v>
      </c>
      <c r="D357" t="s">
        <v>626</v>
      </c>
      <c r="E357">
        <v>-1.65</v>
      </c>
      <c r="F357">
        <v>-0.21</v>
      </c>
      <c r="G357">
        <v>-0.91</v>
      </c>
      <c r="H357">
        <v>-0.74</v>
      </c>
      <c r="I357">
        <v>-2.44</v>
      </c>
      <c r="J357">
        <v>-1.46</v>
      </c>
      <c r="K357">
        <v>-0.98</v>
      </c>
      <c r="L357">
        <v>15.186</v>
      </c>
      <c r="M357">
        <v>0.48899999999999999</v>
      </c>
      <c r="N357">
        <v>5.1680000000000001</v>
      </c>
      <c r="O357">
        <v>0.33800000000000002</v>
      </c>
      <c r="P357">
        <v>0.32700000000000001</v>
      </c>
      <c r="Q357">
        <v>3.7080000000000002</v>
      </c>
      <c r="R357">
        <v>0.64300000000000002</v>
      </c>
      <c r="S357">
        <v>3.496</v>
      </c>
      <c r="T357">
        <v>0.79100000000000004</v>
      </c>
      <c r="U357">
        <v>0.24199999999999999</v>
      </c>
      <c r="V357">
        <v>0.17100000000000001</v>
      </c>
      <c r="W357">
        <v>5.8789999999999996</v>
      </c>
      <c r="X357">
        <v>7.1509999999999998</v>
      </c>
      <c r="Y357">
        <v>0.20499999999999999</v>
      </c>
      <c r="Z357">
        <v>0.51400000000000001</v>
      </c>
      <c r="AA357">
        <v>6.0000000000000001E-3</v>
      </c>
      <c r="AB357">
        <v>1.2330000000000001</v>
      </c>
      <c r="AC357">
        <v>1.0999999999999999E-2</v>
      </c>
      <c r="AD357">
        <v>2.8010000000000002</v>
      </c>
    </row>
    <row r="358" spans="1:30">
      <c r="A358">
        <v>1630249</v>
      </c>
      <c r="B358" t="s">
        <v>627</v>
      </c>
      <c r="C358" t="s">
        <v>179</v>
      </c>
      <c r="D358" t="s">
        <v>629</v>
      </c>
      <c r="E358">
        <v>-1.66</v>
      </c>
      <c r="F358">
        <v>0.23</v>
      </c>
      <c r="G358">
        <v>-1.5</v>
      </c>
      <c r="H358">
        <v>-0.16</v>
      </c>
      <c r="I358">
        <v>-1.74</v>
      </c>
      <c r="J358">
        <v>-1.59</v>
      </c>
      <c r="K358">
        <v>-0.15</v>
      </c>
      <c r="L358">
        <v>11.257999999999999</v>
      </c>
      <c r="M358">
        <v>0.52700000000000002</v>
      </c>
      <c r="N358">
        <v>5.548</v>
      </c>
      <c r="O358">
        <v>0.316</v>
      </c>
      <c r="P358">
        <v>0.503</v>
      </c>
      <c r="Q358">
        <v>3.38</v>
      </c>
      <c r="R358">
        <v>0.68200000000000005</v>
      </c>
      <c r="S358">
        <v>2.6909999999999998</v>
      </c>
      <c r="T358">
        <v>0.74299999999999999</v>
      </c>
      <c r="U358">
        <v>0.22900000000000001</v>
      </c>
      <c r="V358">
        <v>0.14699999999999999</v>
      </c>
      <c r="W358">
        <v>8.2379999999999995</v>
      </c>
      <c r="X358">
        <v>4.0350000000000001</v>
      </c>
      <c r="Y358">
        <v>0.126</v>
      </c>
      <c r="Z358">
        <v>0.70899999999999996</v>
      </c>
      <c r="AA358">
        <v>7.0000000000000001E-3</v>
      </c>
      <c r="AB358">
        <v>1.4650000000000001</v>
      </c>
      <c r="AC358">
        <v>1.4E-2</v>
      </c>
      <c r="AD358">
        <v>2.3679999999999999</v>
      </c>
    </row>
    <row r="359" spans="1:30">
      <c r="A359">
        <v>1631211</v>
      </c>
      <c r="B359" t="s">
        <v>627</v>
      </c>
      <c r="C359" t="s">
        <v>139</v>
      </c>
      <c r="D359" t="s">
        <v>630</v>
      </c>
      <c r="E359">
        <v>-1.66</v>
      </c>
      <c r="F359">
        <v>0.7</v>
      </c>
      <c r="G359">
        <v>-1.9</v>
      </c>
      <c r="H359">
        <v>0.24</v>
      </c>
      <c r="I359">
        <v>-1.66</v>
      </c>
      <c r="J359">
        <v>-1.9</v>
      </c>
      <c r="K359">
        <v>0.24</v>
      </c>
      <c r="L359">
        <v>14.77</v>
      </c>
      <c r="M359">
        <v>0.50600000000000001</v>
      </c>
      <c r="N359">
        <v>8.1829999999999998</v>
      </c>
      <c r="O359">
        <v>0.29399999999999998</v>
      </c>
      <c r="P359">
        <v>0.57799999999999996</v>
      </c>
      <c r="Q359">
        <v>3.9889999999999999</v>
      </c>
      <c r="R359">
        <v>0.63400000000000001</v>
      </c>
      <c r="S359">
        <v>3.7810000000000001</v>
      </c>
      <c r="T359">
        <v>0.72499999999999998</v>
      </c>
      <c r="U359">
        <v>0.27200000000000002</v>
      </c>
      <c r="V359">
        <v>0.17299999999999999</v>
      </c>
      <c r="W359">
        <v>7.4550000000000001</v>
      </c>
      <c r="X359">
        <v>3.7879999999999998</v>
      </c>
      <c r="Y359">
        <v>0.11799999999999999</v>
      </c>
      <c r="Z359">
        <v>0.84599999999999997</v>
      </c>
      <c r="AA359">
        <v>8.0000000000000002E-3</v>
      </c>
      <c r="AB359">
        <v>1.5569999999999999</v>
      </c>
      <c r="AC359">
        <v>1.7000000000000001E-2</v>
      </c>
      <c r="AD359">
        <v>2.3839999999999999</v>
      </c>
    </row>
    <row r="360" spans="1:30">
      <c r="A360">
        <v>1630678</v>
      </c>
      <c r="B360" t="s">
        <v>627</v>
      </c>
      <c r="C360" t="s">
        <v>155</v>
      </c>
      <c r="D360" t="s">
        <v>629</v>
      </c>
      <c r="E360">
        <v>-1.67</v>
      </c>
      <c r="F360">
        <v>-0.48</v>
      </c>
      <c r="G360">
        <v>-0.85</v>
      </c>
      <c r="H360">
        <v>-0.82</v>
      </c>
      <c r="I360">
        <v>-1.69</v>
      </c>
      <c r="J360">
        <v>-0.86</v>
      </c>
      <c r="K360">
        <v>-0.83</v>
      </c>
      <c r="L360">
        <v>13.917</v>
      </c>
      <c r="M360">
        <v>0.58399999999999996</v>
      </c>
      <c r="N360">
        <v>3.9359999999999999</v>
      </c>
      <c r="O360">
        <v>0.30599999999999999</v>
      </c>
      <c r="P360">
        <v>0.22700000000000001</v>
      </c>
      <c r="Q360">
        <v>6.024</v>
      </c>
      <c r="R360">
        <v>0.71099999999999997</v>
      </c>
      <c r="S360">
        <v>3.048</v>
      </c>
      <c r="T360">
        <v>0.67300000000000004</v>
      </c>
      <c r="U360">
        <v>0.26200000000000001</v>
      </c>
      <c r="V360">
        <v>0.16200000000000001</v>
      </c>
      <c r="W360">
        <v>9.2650000000000006</v>
      </c>
      <c r="X360">
        <v>2.3490000000000002</v>
      </c>
      <c r="Y360">
        <v>6.8000000000000005E-2</v>
      </c>
      <c r="Z360">
        <v>0.84699999999999998</v>
      </c>
      <c r="AA360">
        <v>8.9999999999999993E-3</v>
      </c>
      <c r="AB360">
        <v>1.107</v>
      </c>
      <c r="AC360">
        <v>1.0999999999999999E-2</v>
      </c>
      <c r="AD360">
        <v>2.13</v>
      </c>
    </row>
    <row r="361" spans="1:30">
      <c r="A361">
        <v>203526</v>
      </c>
      <c r="B361" t="s">
        <v>627</v>
      </c>
      <c r="C361" t="s">
        <v>193</v>
      </c>
      <c r="D361" t="s">
        <v>626</v>
      </c>
      <c r="E361">
        <v>-1.67</v>
      </c>
      <c r="F361">
        <v>-0.99</v>
      </c>
      <c r="G361">
        <v>-1.35</v>
      </c>
      <c r="H361">
        <v>-0.32</v>
      </c>
      <c r="I361">
        <v>-1.73</v>
      </c>
      <c r="J361">
        <v>-1.34</v>
      </c>
      <c r="K361">
        <v>-0.39</v>
      </c>
      <c r="L361">
        <v>12.348000000000001</v>
      </c>
      <c r="M361">
        <v>0.51200000000000001</v>
      </c>
      <c r="N361">
        <v>4.8140000000000001</v>
      </c>
      <c r="O361">
        <v>0.32100000000000001</v>
      </c>
      <c r="P361">
        <v>0.377</v>
      </c>
      <c r="Q361">
        <v>3.2930000000000001</v>
      </c>
      <c r="R361">
        <v>0.65900000000000003</v>
      </c>
      <c r="S361">
        <v>3.8530000000000002</v>
      </c>
      <c r="T361">
        <v>0.78100000000000003</v>
      </c>
      <c r="U361">
        <v>0.26600000000000001</v>
      </c>
      <c r="V361">
        <v>0.16200000000000001</v>
      </c>
      <c r="W361">
        <v>5.0730000000000004</v>
      </c>
      <c r="X361">
        <v>7.5209999999999999</v>
      </c>
      <c r="Y361">
        <v>0.221</v>
      </c>
      <c r="Z361">
        <v>0.35199999999999998</v>
      </c>
      <c r="AA361">
        <v>4.0000000000000001E-3</v>
      </c>
      <c r="AB361">
        <v>1.867</v>
      </c>
      <c r="AC361">
        <v>1.9E-2</v>
      </c>
      <c r="AD361">
        <v>3.03</v>
      </c>
    </row>
    <row r="362" spans="1:30">
      <c r="A362">
        <v>1630604</v>
      </c>
      <c r="B362" t="s">
        <v>627</v>
      </c>
      <c r="C362" t="s">
        <v>684</v>
      </c>
      <c r="D362" t="s">
        <v>627</v>
      </c>
      <c r="E362">
        <v>-1.67</v>
      </c>
      <c r="F362">
        <v>0.31</v>
      </c>
      <c r="G362">
        <v>-1.75</v>
      </c>
      <c r="H362">
        <v>7.0000000000000007E-2</v>
      </c>
      <c r="I362">
        <v>-1.68</v>
      </c>
      <c r="J362">
        <v>-1.75</v>
      </c>
      <c r="K362">
        <v>7.0000000000000007E-2</v>
      </c>
      <c r="L362">
        <v>15.025</v>
      </c>
      <c r="M362">
        <v>0.51600000000000001</v>
      </c>
      <c r="N362">
        <v>6.33</v>
      </c>
      <c r="O362">
        <v>0.27200000000000002</v>
      </c>
      <c r="P362">
        <v>0.4</v>
      </c>
      <c r="Q362">
        <v>4.1879999999999997</v>
      </c>
      <c r="R362">
        <v>0.64900000000000002</v>
      </c>
      <c r="S362">
        <v>3.7109999999999999</v>
      </c>
      <c r="T362">
        <v>0.72099999999999997</v>
      </c>
      <c r="U362">
        <v>0.27200000000000002</v>
      </c>
      <c r="V362">
        <v>0.16700000000000001</v>
      </c>
      <c r="W362">
        <v>8.7110000000000003</v>
      </c>
      <c r="X362">
        <v>3.4239999999999999</v>
      </c>
      <c r="Y362">
        <v>0.112</v>
      </c>
      <c r="Z362">
        <v>0.83</v>
      </c>
      <c r="AA362">
        <v>8.9999999999999993E-3</v>
      </c>
      <c r="AB362">
        <v>1.413</v>
      </c>
      <c r="AC362">
        <v>1.4999999999999999E-2</v>
      </c>
      <c r="AD362">
        <v>2.1440000000000001</v>
      </c>
    </row>
    <row r="363" spans="1:30">
      <c r="A363">
        <v>1630620</v>
      </c>
      <c r="B363" t="s">
        <v>627</v>
      </c>
      <c r="C363" t="s">
        <v>658</v>
      </c>
      <c r="D363" t="s">
        <v>630</v>
      </c>
      <c r="E363">
        <v>-1.67</v>
      </c>
      <c r="F363">
        <v>0.68</v>
      </c>
      <c r="G363">
        <v>-1.64</v>
      </c>
      <c r="H363">
        <v>-0.03</v>
      </c>
      <c r="I363">
        <v>-1.67</v>
      </c>
      <c r="J363">
        <v>-1.64</v>
      </c>
      <c r="K363">
        <v>-0.03</v>
      </c>
      <c r="L363">
        <v>15.331</v>
      </c>
      <c r="M363">
        <v>0.496</v>
      </c>
      <c r="N363">
        <v>9.4990000000000006</v>
      </c>
      <c r="O363">
        <v>0.316</v>
      </c>
      <c r="P363">
        <v>0.56499999999999995</v>
      </c>
      <c r="Q363">
        <v>3.762</v>
      </c>
      <c r="R363">
        <v>0.66800000000000004</v>
      </c>
      <c r="S363">
        <v>3.9409999999999998</v>
      </c>
      <c r="T363">
        <v>0.70799999999999996</v>
      </c>
      <c r="U363">
        <v>0.25800000000000001</v>
      </c>
      <c r="V363">
        <v>0.16900000000000001</v>
      </c>
      <c r="W363">
        <v>10.378</v>
      </c>
      <c r="X363">
        <v>2.944</v>
      </c>
      <c r="Y363">
        <v>8.7999999999999995E-2</v>
      </c>
      <c r="Z363">
        <v>1.216</v>
      </c>
      <c r="AA363">
        <v>1.2999999999999999E-2</v>
      </c>
      <c r="AB363">
        <v>1.353</v>
      </c>
      <c r="AC363">
        <v>1.4E-2</v>
      </c>
      <c r="AD363">
        <v>2.3180000000000001</v>
      </c>
    </row>
    <row r="364" spans="1:30">
      <c r="A364">
        <v>202694</v>
      </c>
      <c r="B364" t="s">
        <v>627</v>
      </c>
      <c r="C364" t="s">
        <v>30</v>
      </c>
      <c r="D364" t="s">
        <v>626</v>
      </c>
      <c r="E364">
        <v>-1.68</v>
      </c>
      <c r="F364">
        <v>-0.17</v>
      </c>
      <c r="G364">
        <v>-1.37</v>
      </c>
      <c r="H364">
        <v>-0.31</v>
      </c>
      <c r="I364">
        <v>-1.87</v>
      </c>
      <c r="J364">
        <v>-1.07</v>
      </c>
      <c r="K364">
        <v>-0.8</v>
      </c>
      <c r="L364">
        <v>15.595000000000001</v>
      </c>
      <c r="M364">
        <v>0.45800000000000002</v>
      </c>
      <c r="N364">
        <v>7.3010000000000002</v>
      </c>
      <c r="O364">
        <v>0.36199999999999999</v>
      </c>
      <c r="P364">
        <v>0.45300000000000001</v>
      </c>
      <c r="Q364">
        <v>0.997</v>
      </c>
      <c r="R364">
        <v>0.628</v>
      </c>
      <c r="S364">
        <v>2.714</v>
      </c>
      <c r="T364">
        <v>0.79700000000000004</v>
      </c>
      <c r="U364">
        <v>0.161</v>
      </c>
      <c r="V364">
        <v>0.16200000000000001</v>
      </c>
      <c r="W364">
        <v>6.7619999999999996</v>
      </c>
      <c r="X364">
        <v>2.637</v>
      </c>
      <c r="Y364">
        <v>8.1000000000000003E-2</v>
      </c>
      <c r="Z364">
        <v>0.56599999999999995</v>
      </c>
      <c r="AA364">
        <v>6.0000000000000001E-3</v>
      </c>
      <c r="AB364">
        <v>1.0189999999999999</v>
      </c>
      <c r="AC364">
        <v>0.01</v>
      </c>
      <c r="AD364">
        <v>1.256</v>
      </c>
    </row>
    <row r="365" spans="1:30">
      <c r="A365">
        <v>203926</v>
      </c>
      <c r="B365" t="s">
        <v>627</v>
      </c>
      <c r="C365" t="s">
        <v>368</v>
      </c>
      <c r="D365" t="s">
        <v>626</v>
      </c>
      <c r="E365">
        <v>-1.68</v>
      </c>
      <c r="F365">
        <v>-0.92</v>
      </c>
      <c r="G365">
        <v>-0.59</v>
      </c>
      <c r="H365">
        <v>-1.0900000000000001</v>
      </c>
      <c r="I365">
        <v>-0.31</v>
      </c>
      <c r="J365">
        <v>0.43</v>
      </c>
      <c r="K365">
        <v>-0.74</v>
      </c>
      <c r="L365">
        <v>18.684999999999999</v>
      </c>
      <c r="M365">
        <v>0.499</v>
      </c>
      <c r="N365">
        <v>12.135</v>
      </c>
      <c r="O365">
        <v>0.36799999999999999</v>
      </c>
      <c r="P365">
        <v>0.61199999999999999</v>
      </c>
      <c r="Q365">
        <v>3.2269999999999999</v>
      </c>
      <c r="R365">
        <v>0.68400000000000005</v>
      </c>
      <c r="S365">
        <v>2.5720000000000001</v>
      </c>
      <c r="T365">
        <v>0.77400000000000002</v>
      </c>
      <c r="U365">
        <v>0.161</v>
      </c>
      <c r="V365">
        <v>0.19800000000000001</v>
      </c>
      <c r="W365">
        <v>5.4409999999999998</v>
      </c>
      <c r="X365">
        <v>3.0510000000000002</v>
      </c>
      <c r="Y365">
        <v>0.1</v>
      </c>
      <c r="Z365">
        <v>0.30499999999999999</v>
      </c>
      <c r="AA365">
        <v>3.0000000000000001E-3</v>
      </c>
      <c r="AB365">
        <v>0.74399999999999999</v>
      </c>
      <c r="AC365">
        <v>6.0000000000000001E-3</v>
      </c>
      <c r="AD365">
        <v>1.869</v>
      </c>
    </row>
    <row r="366" spans="1:30">
      <c r="A366">
        <v>1629663</v>
      </c>
      <c r="B366" t="s">
        <v>627</v>
      </c>
      <c r="C366" t="s">
        <v>674</v>
      </c>
      <c r="D366" t="s">
        <v>626</v>
      </c>
      <c r="E366">
        <v>-1.69</v>
      </c>
      <c r="F366">
        <v>0.13</v>
      </c>
      <c r="G366">
        <v>-1.2</v>
      </c>
      <c r="H366">
        <v>-0.49</v>
      </c>
      <c r="I366">
        <v>-1.68</v>
      </c>
      <c r="J366">
        <v>-1.2</v>
      </c>
      <c r="K366">
        <v>-0.48</v>
      </c>
      <c r="L366">
        <v>15.555</v>
      </c>
      <c r="M366">
        <v>0.54400000000000004</v>
      </c>
      <c r="N366">
        <v>10.313000000000001</v>
      </c>
      <c r="O366">
        <v>0.318</v>
      </c>
      <c r="P366">
        <v>0.57599999999999996</v>
      </c>
      <c r="Q366">
        <v>2.9430000000000001</v>
      </c>
      <c r="R366">
        <v>0.67800000000000005</v>
      </c>
      <c r="S366">
        <v>3.641</v>
      </c>
      <c r="T366">
        <v>0.68899999999999995</v>
      </c>
      <c r="U366">
        <v>0.24399999999999999</v>
      </c>
      <c r="V366">
        <v>0.185</v>
      </c>
      <c r="W366">
        <v>7.5659999999999998</v>
      </c>
      <c r="X366">
        <v>3.391</v>
      </c>
      <c r="Y366">
        <v>0.12</v>
      </c>
      <c r="Z366">
        <v>0.85299999999999998</v>
      </c>
      <c r="AA366">
        <v>8.0000000000000002E-3</v>
      </c>
      <c r="AB366">
        <v>1.421</v>
      </c>
      <c r="AC366">
        <v>1.4999999999999999E-2</v>
      </c>
      <c r="AD366">
        <v>2.0430000000000001</v>
      </c>
    </row>
    <row r="367" spans="1:30">
      <c r="A367">
        <v>1631132</v>
      </c>
      <c r="B367" t="s">
        <v>627</v>
      </c>
      <c r="C367" t="s">
        <v>265</v>
      </c>
      <c r="D367" t="s">
        <v>630</v>
      </c>
      <c r="E367">
        <v>-1.69</v>
      </c>
      <c r="F367">
        <v>0.91</v>
      </c>
      <c r="G367">
        <v>-2.82</v>
      </c>
      <c r="H367">
        <v>1.1299999999999999</v>
      </c>
      <c r="I367">
        <v>-2.12</v>
      </c>
      <c r="J367">
        <v>-3.12</v>
      </c>
      <c r="K367">
        <v>1</v>
      </c>
      <c r="L367">
        <v>10.311999999999999</v>
      </c>
      <c r="M367">
        <v>0.51700000000000002</v>
      </c>
      <c r="N367">
        <v>2.4700000000000002</v>
      </c>
      <c r="O367">
        <v>0.24299999999999999</v>
      </c>
      <c r="P367">
        <v>0.11600000000000001</v>
      </c>
      <c r="Q367">
        <v>4.9109999999999996</v>
      </c>
      <c r="R367">
        <v>0.66400000000000003</v>
      </c>
      <c r="S367">
        <v>3.3479999999999999</v>
      </c>
      <c r="T367">
        <v>0.59499999999999997</v>
      </c>
      <c r="U367">
        <v>0.30199999999999999</v>
      </c>
      <c r="V367">
        <v>0.123</v>
      </c>
      <c r="W367">
        <v>11.115</v>
      </c>
      <c r="X367">
        <v>2.3879999999999999</v>
      </c>
      <c r="Y367">
        <v>6.9000000000000006E-2</v>
      </c>
      <c r="Z367">
        <v>3.4820000000000002</v>
      </c>
      <c r="AA367">
        <v>3.5999999999999997E-2</v>
      </c>
      <c r="AB367">
        <v>1.319</v>
      </c>
      <c r="AC367">
        <v>1.2999999999999999E-2</v>
      </c>
      <c r="AD367">
        <v>1.694</v>
      </c>
    </row>
    <row r="368" spans="1:30">
      <c r="A368">
        <v>1629678</v>
      </c>
      <c r="B368" t="s">
        <v>627</v>
      </c>
      <c r="C368" t="s">
        <v>325</v>
      </c>
      <c r="D368" t="s">
        <v>626</v>
      </c>
      <c r="E368">
        <v>-1.69</v>
      </c>
      <c r="F368">
        <v>1.44</v>
      </c>
      <c r="G368">
        <v>-0.95</v>
      </c>
      <c r="H368">
        <v>-0.74</v>
      </c>
      <c r="I368">
        <v>-1.85</v>
      </c>
      <c r="J368">
        <v>-0.93</v>
      </c>
      <c r="K368">
        <v>-0.92</v>
      </c>
      <c r="L368">
        <v>14.108000000000001</v>
      </c>
      <c r="M368">
        <v>0.51200000000000001</v>
      </c>
      <c r="N368">
        <v>8.52</v>
      </c>
      <c r="O368">
        <v>0.34399999999999997</v>
      </c>
      <c r="P368">
        <v>0.57899999999999996</v>
      </c>
      <c r="Q368">
        <v>2.7639999999999998</v>
      </c>
      <c r="R368">
        <v>0.67800000000000005</v>
      </c>
      <c r="S368">
        <v>3.0790000000000002</v>
      </c>
      <c r="T368">
        <v>0.81</v>
      </c>
      <c r="U368">
        <v>0.221</v>
      </c>
      <c r="V368">
        <v>0.16600000000000001</v>
      </c>
      <c r="W368">
        <v>6.9450000000000003</v>
      </c>
      <c r="X368">
        <v>3.2770000000000001</v>
      </c>
      <c r="Y368">
        <v>0.10199999999999999</v>
      </c>
      <c r="Z368">
        <v>0.68600000000000005</v>
      </c>
      <c r="AA368">
        <v>7.0000000000000001E-3</v>
      </c>
      <c r="AB368">
        <v>0.98099999999999998</v>
      </c>
      <c r="AC368">
        <v>0.01</v>
      </c>
      <c r="AD368">
        <v>2.2290000000000001</v>
      </c>
    </row>
    <row r="369" spans="1:30">
      <c r="A369">
        <v>1628418</v>
      </c>
      <c r="B369" t="s">
        <v>625</v>
      </c>
      <c r="C369" t="s">
        <v>150</v>
      </c>
      <c r="D369" t="s">
        <v>626</v>
      </c>
      <c r="E369">
        <v>-1.69</v>
      </c>
      <c r="F369">
        <v>-1.1000000000000001</v>
      </c>
      <c r="G369">
        <v>-1.37</v>
      </c>
      <c r="H369">
        <v>-0.32</v>
      </c>
      <c r="I369">
        <v>-0.46</v>
      </c>
      <c r="J369">
        <v>-0.7</v>
      </c>
      <c r="K369">
        <v>0.24</v>
      </c>
      <c r="L369">
        <v>17.936</v>
      </c>
      <c r="M369">
        <v>0.60599999999999998</v>
      </c>
      <c r="N369">
        <v>3.746</v>
      </c>
      <c r="O369">
        <v>0.32500000000000001</v>
      </c>
      <c r="P369">
        <v>0.16600000000000001</v>
      </c>
      <c r="Q369">
        <v>7.1349999999999998</v>
      </c>
      <c r="R369">
        <v>0.77300000000000002</v>
      </c>
      <c r="S369">
        <v>6.1929999999999996</v>
      </c>
      <c r="T369">
        <v>0.71899999999999997</v>
      </c>
      <c r="U369">
        <v>0.33300000000000002</v>
      </c>
      <c r="V369">
        <v>0.19400000000000001</v>
      </c>
      <c r="W369">
        <v>14.987</v>
      </c>
      <c r="X369">
        <v>1.599</v>
      </c>
      <c r="Y369">
        <v>0.05</v>
      </c>
      <c r="Z369">
        <v>1.5469999999999999</v>
      </c>
      <c r="AA369">
        <v>1.7999999999999999E-2</v>
      </c>
      <c r="AB369">
        <v>0.79700000000000004</v>
      </c>
      <c r="AC369">
        <v>8.0000000000000002E-3</v>
      </c>
      <c r="AD369">
        <v>1.869</v>
      </c>
    </row>
    <row r="370" spans="1:30">
      <c r="A370">
        <v>201937</v>
      </c>
      <c r="B370" t="s">
        <v>627</v>
      </c>
      <c r="C370" t="s">
        <v>661</v>
      </c>
      <c r="D370" t="s">
        <v>626</v>
      </c>
      <c r="E370">
        <v>-1.7</v>
      </c>
      <c r="F370">
        <v>-2.14</v>
      </c>
      <c r="G370">
        <v>-2.36</v>
      </c>
      <c r="H370">
        <v>0.66</v>
      </c>
      <c r="I370">
        <v>-0.82</v>
      </c>
      <c r="J370">
        <v>-1.8</v>
      </c>
      <c r="K370">
        <v>0.98</v>
      </c>
      <c r="L370">
        <v>14.71</v>
      </c>
      <c r="M370">
        <v>0.46400000000000002</v>
      </c>
      <c r="N370">
        <v>6.2510000000000003</v>
      </c>
      <c r="O370">
        <v>0.33200000000000002</v>
      </c>
      <c r="P370">
        <v>0.40699999999999997</v>
      </c>
      <c r="Q370">
        <v>2.0230000000000001</v>
      </c>
      <c r="R370">
        <v>0.55800000000000005</v>
      </c>
      <c r="S370">
        <v>3.6219999999999999</v>
      </c>
      <c r="T370">
        <v>0.79300000000000004</v>
      </c>
      <c r="U370">
        <v>0.221</v>
      </c>
      <c r="V370">
        <v>0.16800000000000001</v>
      </c>
      <c r="W370">
        <v>6.6379999999999999</v>
      </c>
      <c r="X370">
        <v>9.0489999999999995</v>
      </c>
      <c r="Y370">
        <v>0.26200000000000001</v>
      </c>
      <c r="Z370">
        <v>0.46800000000000003</v>
      </c>
      <c r="AA370">
        <v>5.0000000000000001E-3</v>
      </c>
      <c r="AB370">
        <v>2.3730000000000002</v>
      </c>
      <c r="AC370">
        <v>2.4E-2</v>
      </c>
      <c r="AD370">
        <v>3.375</v>
      </c>
    </row>
    <row r="371" spans="1:30">
      <c r="A371">
        <v>1630556</v>
      </c>
      <c r="B371" t="s">
        <v>627</v>
      </c>
      <c r="C371" t="s">
        <v>117</v>
      </c>
      <c r="D371" t="s">
        <v>629</v>
      </c>
      <c r="E371">
        <v>-1.71</v>
      </c>
      <c r="F371">
        <v>0.95</v>
      </c>
      <c r="G371">
        <v>-1.45</v>
      </c>
      <c r="H371">
        <v>-0.26</v>
      </c>
      <c r="I371">
        <v>-1.96</v>
      </c>
      <c r="J371">
        <v>-1.64</v>
      </c>
      <c r="K371">
        <v>-0.32</v>
      </c>
      <c r="L371">
        <v>11.769</v>
      </c>
      <c r="M371">
        <v>0.503</v>
      </c>
      <c r="N371">
        <v>6.9660000000000002</v>
      </c>
      <c r="O371">
        <v>0.32800000000000001</v>
      </c>
      <c r="P371">
        <v>0.61199999999999999</v>
      </c>
      <c r="Q371">
        <v>2.5419999999999998</v>
      </c>
      <c r="R371">
        <v>0.63600000000000001</v>
      </c>
      <c r="S371">
        <v>2.5259999999999998</v>
      </c>
      <c r="T371">
        <v>0.751</v>
      </c>
      <c r="U371">
        <v>0.224</v>
      </c>
      <c r="V371">
        <v>0.13200000000000001</v>
      </c>
      <c r="W371">
        <v>8.2539999999999996</v>
      </c>
      <c r="X371">
        <v>2.85</v>
      </c>
      <c r="Y371">
        <v>8.5000000000000006E-2</v>
      </c>
      <c r="Z371">
        <v>0.92500000000000004</v>
      </c>
      <c r="AA371">
        <v>0.01</v>
      </c>
      <c r="AB371">
        <v>1.4</v>
      </c>
      <c r="AC371">
        <v>1.4999999999999999E-2</v>
      </c>
      <c r="AD371">
        <v>2.0270000000000001</v>
      </c>
    </row>
    <row r="372" spans="1:30">
      <c r="A372">
        <v>1630245</v>
      </c>
      <c r="B372" t="s">
        <v>627</v>
      </c>
      <c r="C372" t="s">
        <v>306</v>
      </c>
      <c r="D372" t="s">
        <v>629</v>
      </c>
      <c r="E372">
        <v>-1.72</v>
      </c>
      <c r="F372">
        <v>0.05</v>
      </c>
      <c r="G372">
        <v>-1.48</v>
      </c>
      <c r="H372">
        <v>-0.24</v>
      </c>
      <c r="I372">
        <v>-1.34</v>
      </c>
      <c r="J372">
        <v>-0.88</v>
      </c>
      <c r="K372">
        <v>-0.46</v>
      </c>
      <c r="L372">
        <v>13.256</v>
      </c>
      <c r="M372">
        <v>0.55300000000000005</v>
      </c>
      <c r="N372">
        <v>5.1189999999999998</v>
      </c>
      <c r="O372">
        <v>0.33</v>
      </c>
      <c r="P372">
        <v>0.35899999999999999</v>
      </c>
      <c r="Q372">
        <v>4.5519999999999996</v>
      </c>
      <c r="R372">
        <v>0.68300000000000005</v>
      </c>
      <c r="S372">
        <v>2.415</v>
      </c>
      <c r="T372">
        <v>0.75800000000000001</v>
      </c>
      <c r="U372">
        <v>0.18</v>
      </c>
      <c r="V372">
        <v>0.14699999999999999</v>
      </c>
      <c r="W372">
        <v>5.2460000000000004</v>
      </c>
      <c r="X372">
        <v>4.3860000000000001</v>
      </c>
      <c r="Y372">
        <v>0.13</v>
      </c>
      <c r="Z372">
        <v>0.61399999999999999</v>
      </c>
      <c r="AA372">
        <v>7.0000000000000001E-3</v>
      </c>
      <c r="AB372">
        <v>1.4359999999999999</v>
      </c>
      <c r="AC372">
        <v>1.4999999999999999E-2</v>
      </c>
      <c r="AD372">
        <v>2.335</v>
      </c>
    </row>
    <row r="373" spans="1:30">
      <c r="A373">
        <v>1630551</v>
      </c>
      <c r="B373" t="s">
        <v>627</v>
      </c>
      <c r="C373" t="s">
        <v>93</v>
      </c>
      <c r="D373" t="s">
        <v>629</v>
      </c>
      <c r="E373">
        <v>-1.72</v>
      </c>
      <c r="F373">
        <v>-1.3</v>
      </c>
      <c r="G373">
        <v>-1.36</v>
      </c>
      <c r="H373">
        <v>-0.36</v>
      </c>
      <c r="I373">
        <v>-1.64</v>
      </c>
      <c r="J373">
        <v>-1.36</v>
      </c>
      <c r="K373">
        <v>-0.28000000000000003</v>
      </c>
      <c r="L373">
        <v>14.443</v>
      </c>
      <c r="M373">
        <v>0.48099999999999998</v>
      </c>
      <c r="N373">
        <v>9.1159999999999997</v>
      </c>
      <c r="O373">
        <v>0.32400000000000001</v>
      </c>
      <c r="P373">
        <v>0.53500000000000003</v>
      </c>
      <c r="Q373">
        <v>3.343</v>
      </c>
      <c r="R373">
        <v>0.65400000000000003</v>
      </c>
      <c r="S373">
        <v>3.5059999999999998</v>
      </c>
      <c r="T373">
        <v>0.753</v>
      </c>
      <c r="U373">
        <v>0.20599999999999999</v>
      </c>
      <c r="V373">
        <v>0.158</v>
      </c>
      <c r="W373">
        <v>9.3170000000000002</v>
      </c>
      <c r="X373">
        <v>3.1120000000000001</v>
      </c>
      <c r="Y373">
        <v>8.5999999999999993E-2</v>
      </c>
      <c r="Z373">
        <v>0.80500000000000005</v>
      </c>
      <c r="AA373">
        <v>8.9999999999999993E-3</v>
      </c>
      <c r="AB373">
        <v>1.377</v>
      </c>
      <c r="AC373">
        <v>1.4999999999999999E-2</v>
      </c>
      <c r="AD373">
        <v>2.1059999999999999</v>
      </c>
    </row>
    <row r="374" spans="1:30">
      <c r="A374">
        <v>1630564</v>
      </c>
      <c r="B374" t="s">
        <v>627</v>
      </c>
      <c r="C374" t="s">
        <v>666</v>
      </c>
      <c r="D374" t="s">
        <v>630</v>
      </c>
      <c r="E374">
        <v>-1.74</v>
      </c>
      <c r="F374">
        <v>0.41</v>
      </c>
      <c r="G374">
        <v>-1.85</v>
      </c>
      <c r="H374">
        <v>0.11</v>
      </c>
      <c r="I374">
        <v>-1.73</v>
      </c>
      <c r="J374">
        <v>-1.85</v>
      </c>
      <c r="K374">
        <v>0.12</v>
      </c>
      <c r="L374">
        <v>14.093999999999999</v>
      </c>
      <c r="M374">
        <v>0.50900000000000001</v>
      </c>
      <c r="N374">
        <v>6.851</v>
      </c>
      <c r="O374">
        <v>0.318</v>
      </c>
      <c r="P374">
        <v>0.42599999999999999</v>
      </c>
      <c r="Q374">
        <v>4.4329999999999998</v>
      </c>
      <c r="R374">
        <v>0.65100000000000002</v>
      </c>
      <c r="S374">
        <v>3.806</v>
      </c>
      <c r="T374">
        <v>0.71899999999999997</v>
      </c>
      <c r="U374">
        <v>0.27</v>
      </c>
      <c r="V374">
        <v>0.16900000000000001</v>
      </c>
      <c r="W374">
        <v>9.6229999999999993</v>
      </c>
      <c r="X374">
        <v>4.5439999999999996</v>
      </c>
      <c r="Y374">
        <v>0.13500000000000001</v>
      </c>
      <c r="Z374">
        <v>0.94199999999999995</v>
      </c>
      <c r="AA374">
        <v>0.01</v>
      </c>
      <c r="AB374">
        <v>1.3740000000000001</v>
      </c>
      <c r="AC374">
        <v>1.4E-2</v>
      </c>
      <c r="AD374">
        <v>2.8959999999999999</v>
      </c>
    </row>
    <row r="375" spans="1:30">
      <c r="A375">
        <v>1631119</v>
      </c>
      <c r="B375" t="s">
        <v>627</v>
      </c>
      <c r="C375" t="s">
        <v>395</v>
      </c>
      <c r="D375" t="s">
        <v>630</v>
      </c>
      <c r="E375">
        <v>-1.74</v>
      </c>
      <c r="F375">
        <v>0.84</v>
      </c>
      <c r="G375">
        <v>-2.12</v>
      </c>
      <c r="H375">
        <v>0.38</v>
      </c>
      <c r="I375">
        <v>-1.55</v>
      </c>
      <c r="J375">
        <v>-2.19</v>
      </c>
      <c r="K375">
        <v>0.64</v>
      </c>
      <c r="L375">
        <v>11.974</v>
      </c>
      <c r="M375">
        <v>0.5</v>
      </c>
      <c r="N375">
        <v>7.8769999999999998</v>
      </c>
      <c r="O375">
        <v>0.34200000000000003</v>
      </c>
      <c r="P375">
        <v>0.63700000000000001</v>
      </c>
      <c r="Q375">
        <v>1.6040000000000001</v>
      </c>
      <c r="R375">
        <v>0.66600000000000004</v>
      </c>
      <c r="S375">
        <v>2.8450000000000002</v>
      </c>
      <c r="T375">
        <v>0.68700000000000006</v>
      </c>
      <c r="U375">
        <v>0.218</v>
      </c>
      <c r="V375">
        <v>0.13900000000000001</v>
      </c>
      <c r="W375">
        <v>12.071</v>
      </c>
      <c r="X375">
        <v>3.7170000000000001</v>
      </c>
      <c r="Y375">
        <v>0.107</v>
      </c>
      <c r="Z375">
        <v>0.86799999999999999</v>
      </c>
      <c r="AA375">
        <v>8.9999999999999993E-3</v>
      </c>
      <c r="AB375">
        <v>1.4079999999999999</v>
      </c>
      <c r="AC375">
        <v>1.4E-2</v>
      </c>
      <c r="AD375">
        <v>1.782</v>
      </c>
    </row>
    <row r="376" spans="1:30">
      <c r="A376">
        <v>201959</v>
      </c>
      <c r="B376" t="s">
        <v>627</v>
      </c>
      <c r="C376" t="s">
        <v>187</v>
      </c>
      <c r="D376" t="s">
        <v>626</v>
      </c>
      <c r="E376">
        <v>-1.77</v>
      </c>
      <c r="F376">
        <v>-1.4</v>
      </c>
      <c r="G376">
        <v>-3</v>
      </c>
      <c r="H376">
        <v>1.23</v>
      </c>
      <c r="I376">
        <v>-0.95</v>
      </c>
      <c r="J376">
        <v>-1.7</v>
      </c>
      <c r="K376">
        <v>0.75</v>
      </c>
      <c r="L376">
        <v>12.788</v>
      </c>
      <c r="M376">
        <v>0.51200000000000001</v>
      </c>
      <c r="N376">
        <v>3.4790000000000001</v>
      </c>
      <c r="O376">
        <v>0.28599999999999998</v>
      </c>
      <c r="P376">
        <v>0.22800000000000001</v>
      </c>
      <c r="Q376">
        <v>3.0059999999999998</v>
      </c>
      <c r="R376">
        <v>0.70499999999999996</v>
      </c>
      <c r="S376">
        <v>2.9169999999999998</v>
      </c>
      <c r="T376">
        <v>0.70099999999999996</v>
      </c>
      <c r="U376">
        <v>0.24399999999999999</v>
      </c>
      <c r="V376">
        <v>0.15</v>
      </c>
      <c r="W376">
        <v>10.816000000000001</v>
      </c>
      <c r="X376">
        <v>2.9169999999999998</v>
      </c>
      <c r="Y376">
        <v>8.7999999999999995E-2</v>
      </c>
      <c r="Z376">
        <v>1.6850000000000001</v>
      </c>
      <c r="AA376">
        <v>1.9E-2</v>
      </c>
      <c r="AB376">
        <v>1.5029999999999999</v>
      </c>
      <c r="AC376">
        <v>1.4E-2</v>
      </c>
      <c r="AD376">
        <v>1.9570000000000001</v>
      </c>
    </row>
    <row r="377" spans="1:30">
      <c r="A377">
        <v>1628427</v>
      </c>
      <c r="B377" t="s">
        <v>625</v>
      </c>
      <c r="C377" t="s">
        <v>178</v>
      </c>
      <c r="D377" t="s">
        <v>626</v>
      </c>
      <c r="E377">
        <v>-1.79</v>
      </c>
      <c r="F377">
        <v>-0.17</v>
      </c>
      <c r="G377">
        <v>-1.21</v>
      </c>
      <c r="H377">
        <v>-0.56999999999999995</v>
      </c>
      <c r="I377">
        <v>-1.19</v>
      </c>
      <c r="J377">
        <v>-0.78</v>
      </c>
      <c r="K377">
        <v>-0.41</v>
      </c>
      <c r="L377">
        <v>13.875</v>
      </c>
      <c r="M377">
        <v>0.53600000000000003</v>
      </c>
      <c r="N377">
        <v>6.7850000000000001</v>
      </c>
      <c r="O377">
        <v>0.33300000000000002</v>
      </c>
      <c r="P377">
        <v>0.52100000000000002</v>
      </c>
      <c r="Q377">
        <v>3.282</v>
      </c>
      <c r="R377">
        <v>0.68600000000000005</v>
      </c>
      <c r="S377">
        <v>3.3</v>
      </c>
      <c r="T377">
        <v>0.80400000000000005</v>
      </c>
      <c r="U377">
        <v>0.26</v>
      </c>
      <c r="V377">
        <v>0.152</v>
      </c>
      <c r="W377">
        <v>8.3680000000000003</v>
      </c>
      <c r="X377">
        <v>3.831</v>
      </c>
      <c r="Y377">
        <v>0.11600000000000001</v>
      </c>
      <c r="Z377">
        <v>0.746</v>
      </c>
      <c r="AA377">
        <v>8.9999999999999993E-3</v>
      </c>
      <c r="AB377">
        <v>1.262</v>
      </c>
      <c r="AC377">
        <v>1.2E-2</v>
      </c>
      <c r="AD377">
        <v>2.1680000000000001</v>
      </c>
    </row>
    <row r="378" spans="1:30">
      <c r="A378">
        <v>1629629</v>
      </c>
      <c r="B378" t="s">
        <v>627</v>
      </c>
      <c r="C378" t="s">
        <v>342</v>
      </c>
      <c r="D378" t="s">
        <v>626</v>
      </c>
      <c r="E378">
        <v>-1.79</v>
      </c>
      <c r="F378">
        <v>-0.64</v>
      </c>
      <c r="G378">
        <v>-1.27</v>
      </c>
      <c r="H378">
        <v>-0.52</v>
      </c>
      <c r="I378">
        <v>-1.01</v>
      </c>
      <c r="J378">
        <v>-0.83</v>
      </c>
      <c r="K378">
        <v>-0.18</v>
      </c>
      <c r="L378">
        <v>14.691000000000001</v>
      </c>
      <c r="M378">
        <v>0.51100000000000001</v>
      </c>
      <c r="N378">
        <v>6.9</v>
      </c>
      <c r="O378">
        <v>0.33500000000000002</v>
      </c>
      <c r="P378">
        <v>0.46800000000000003</v>
      </c>
      <c r="Q378">
        <v>3.6320000000000001</v>
      </c>
      <c r="R378">
        <v>0.63600000000000001</v>
      </c>
      <c r="S378">
        <v>3.88</v>
      </c>
      <c r="T378">
        <v>0.82199999999999995</v>
      </c>
      <c r="U378">
        <v>0.26</v>
      </c>
      <c r="V378">
        <v>0.17</v>
      </c>
      <c r="W378">
        <v>5.306</v>
      </c>
      <c r="X378">
        <v>2.9470000000000001</v>
      </c>
      <c r="Y378">
        <v>9.4E-2</v>
      </c>
      <c r="Z378">
        <v>0.65200000000000002</v>
      </c>
      <c r="AA378">
        <v>7.0000000000000001E-3</v>
      </c>
      <c r="AB378">
        <v>1.9319999999999999</v>
      </c>
      <c r="AC378">
        <v>1.9E-2</v>
      </c>
      <c r="AD378">
        <v>2.2999999999999998</v>
      </c>
    </row>
    <row r="379" spans="1:30">
      <c r="A379">
        <v>1628981</v>
      </c>
      <c r="B379" t="s">
        <v>627</v>
      </c>
      <c r="C379" t="s">
        <v>352</v>
      </c>
      <c r="D379" t="s">
        <v>626</v>
      </c>
      <c r="E379">
        <v>-1.8</v>
      </c>
      <c r="F379">
        <v>-0.04</v>
      </c>
      <c r="G379">
        <v>-1.78</v>
      </c>
      <c r="H379">
        <v>-0.02</v>
      </c>
      <c r="I379">
        <v>-1.79</v>
      </c>
      <c r="J379">
        <v>-1.83</v>
      </c>
      <c r="K379">
        <v>0.04</v>
      </c>
      <c r="L379">
        <v>15.569000000000001</v>
      </c>
      <c r="M379">
        <v>0.54800000000000004</v>
      </c>
      <c r="N379">
        <v>3.1760000000000002</v>
      </c>
      <c r="O379">
        <v>0.25900000000000001</v>
      </c>
      <c r="P379">
        <v>0.17100000000000001</v>
      </c>
      <c r="Q379">
        <v>6.6790000000000003</v>
      </c>
      <c r="R379">
        <v>0.67500000000000004</v>
      </c>
      <c r="S379">
        <v>5.4669999999999996</v>
      </c>
      <c r="T379">
        <v>0.66800000000000004</v>
      </c>
      <c r="U379">
        <v>0.374</v>
      </c>
      <c r="V379">
        <v>0.192</v>
      </c>
      <c r="W379">
        <v>15.388</v>
      </c>
      <c r="X379">
        <v>2.8239999999999998</v>
      </c>
      <c r="Y379">
        <v>8.7999999999999995E-2</v>
      </c>
      <c r="Z379">
        <v>3.3290000000000002</v>
      </c>
      <c r="AA379">
        <v>3.7999999999999999E-2</v>
      </c>
      <c r="AB379">
        <v>0.997</v>
      </c>
      <c r="AC379">
        <v>0.01</v>
      </c>
      <c r="AD379">
        <v>2.9140000000000001</v>
      </c>
    </row>
    <row r="380" spans="1:30">
      <c r="A380">
        <v>1630537</v>
      </c>
      <c r="B380" t="s">
        <v>627</v>
      </c>
      <c r="C380" t="s">
        <v>268</v>
      </c>
      <c r="D380" t="s">
        <v>629</v>
      </c>
      <c r="E380">
        <v>-1.81</v>
      </c>
      <c r="F380">
        <v>-0.34</v>
      </c>
      <c r="G380">
        <v>-1.06</v>
      </c>
      <c r="H380">
        <v>-0.75</v>
      </c>
      <c r="I380">
        <v>-1.71</v>
      </c>
      <c r="J380">
        <v>-1.17</v>
      </c>
      <c r="K380">
        <v>-0.54</v>
      </c>
      <c r="L380">
        <v>16.405000000000001</v>
      </c>
      <c r="M380">
        <v>0.47</v>
      </c>
      <c r="N380">
        <v>9.1110000000000007</v>
      </c>
      <c r="O380">
        <v>0.34499999999999997</v>
      </c>
      <c r="P380">
        <v>0.53100000000000003</v>
      </c>
      <c r="Q380">
        <v>3.3519999999999999</v>
      </c>
      <c r="R380">
        <v>0.621</v>
      </c>
      <c r="S380">
        <v>3.6789999999999998</v>
      </c>
      <c r="T380">
        <v>0.79800000000000004</v>
      </c>
      <c r="U380">
        <v>0.216</v>
      </c>
      <c r="V380">
        <v>0.17</v>
      </c>
      <c r="W380">
        <v>6.4080000000000004</v>
      </c>
      <c r="X380">
        <v>3.153</v>
      </c>
      <c r="Y380">
        <v>9.7000000000000003E-2</v>
      </c>
      <c r="Z380">
        <v>0.44</v>
      </c>
      <c r="AA380">
        <v>5.0000000000000001E-3</v>
      </c>
      <c r="AB380">
        <v>1.508</v>
      </c>
      <c r="AC380">
        <v>1.6E-2</v>
      </c>
      <c r="AD380">
        <v>2.2010000000000001</v>
      </c>
    </row>
    <row r="381" spans="1:30">
      <c r="A381">
        <v>1630544</v>
      </c>
      <c r="B381" t="s">
        <v>627</v>
      </c>
      <c r="C381" t="s">
        <v>143</v>
      </c>
      <c r="D381" t="s">
        <v>629</v>
      </c>
      <c r="E381">
        <v>-1.81</v>
      </c>
      <c r="F381">
        <v>0.2</v>
      </c>
      <c r="G381">
        <v>-1.34</v>
      </c>
      <c r="H381">
        <v>-0.47</v>
      </c>
      <c r="I381">
        <v>-1.89</v>
      </c>
      <c r="J381">
        <v>-1.47</v>
      </c>
      <c r="K381">
        <v>-0.42</v>
      </c>
      <c r="L381">
        <v>17.863</v>
      </c>
      <c r="M381">
        <v>0.48</v>
      </c>
      <c r="N381">
        <v>8.7829999999999995</v>
      </c>
      <c r="O381">
        <v>0.317</v>
      </c>
      <c r="P381">
        <v>0.48199999999999998</v>
      </c>
      <c r="Q381">
        <v>2.7029999999999998</v>
      </c>
      <c r="R381">
        <v>0.60399999999999998</v>
      </c>
      <c r="S381">
        <v>2.7669999999999999</v>
      </c>
      <c r="T381">
        <v>0.77200000000000002</v>
      </c>
      <c r="U381">
        <v>0.161</v>
      </c>
      <c r="V381">
        <v>0.20200000000000001</v>
      </c>
      <c r="W381">
        <v>6.4950000000000001</v>
      </c>
      <c r="X381">
        <v>5.2069999999999999</v>
      </c>
      <c r="Y381">
        <v>0.156</v>
      </c>
      <c r="Z381">
        <v>0.51300000000000001</v>
      </c>
      <c r="AA381">
        <v>5.0000000000000001E-3</v>
      </c>
      <c r="AB381">
        <v>1.5980000000000001</v>
      </c>
      <c r="AC381">
        <v>1.6E-2</v>
      </c>
      <c r="AD381">
        <v>2.9430000000000001</v>
      </c>
    </row>
    <row r="382" spans="1:30">
      <c r="A382">
        <v>1631254</v>
      </c>
      <c r="B382" t="s">
        <v>627</v>
      </c>
      <c r="C382" t="s">
        <v>76</v>
      </c>
      <c r="D382" t="s">
        <v>630</v>
      </c>
      <c r="E382">
        <v>-1.81</v>
      </c>
      <c r="F382">
        <v>0.46</v>
      </c>
      <c r="G382">
        <v>-0.7</v>
      </c>
      <c r="H382">
        <v>-1.1100000000000001</v>
      </c>
      <c r="I382">
        <v>-1.74</v>
      </c>
      <c r="J382">
        <v>-0.67</v>
      </c>
      <c r="K382">
        <v>-1.07</v>
      </c>
      <c r="L382">
        <v>21.134</v>
      </c>
      <c r="M382">
        <v>0.54400000000000004</v>
      </c>
      <c r="N382">
        <v>4.9409999999999998</v>
      </c>
      <c r="O382">
        <v>0.308</v>
      </c>
      <c r="P382">
        <v>0.20300000000000001</v>
      </c>
      <c r="Q382">
        <v>8.6929999999999996</v>
      </c>
      <c r="R382">
        <v>0.68100000000000005</v>
      </c>
      <c r="S382">
        <v>6.1449999999999996</v>
      </c>
      <c r="T382">
        <v>0.628</v>
      </c>
      <c r="U382">
        <v>0.318</v>
      </c>
      <c r="V382">
        <v>0.217</v>
      </c>
      <c r="W382">
        <v>12.875999999999999</v>
      </c>
      <c r="X382">
        <v>4.3010000000000002</v>
      </c>
      <c r="Y382">
        <v>0.122</v>
      </c>
      <c r="Z382">
        <v>0.80300000000000005</v>
      </c>
      <c r="AA382">
        <v>0.01</v>
      </c>
      <c r="AB382">
        <v>1.39</v>
      </c>
      <c r="AC382">
        <v>1.4999999999999999E-2</v>
      </c>
      <c r="AD382">
        <v>2.7509999999999999</v>
      </c>
    </row>
    <row r="383" spans="1:30">
      <c r="A383">
        <v>1630215</v>
      </c>
      <c r="B383" t="s">
        <v>627</v>
      </c>
      <c r="C383" t="s">
        <v>685</v>
      </c>
      <c r="D383" t="s">
        <v>629</v>
      </c>
      <c r="E383">
        <v>-1.81</v>
      </c>
      <c r="F383">
        <v>-0.31</v>
      </c>
      <c r="G383">
        <v>-1.37</v>
      </c>
      <c r="H383">
        <v>-0.44</v>
      </c>
      <c r="I383">
        <v>-1.74</v>
      </c>
      <c r="J383">
        <v>-1.37</v>
      </c>
      <c r="K383">
        <v>-0.37</v>
      </c>
      <c r="L383">
        <v>17.207999999999998</v>
      </c>
      <c r="M383">
        <v>0.499</v>
      </c>
      <c r="N383">
        <v>9.4169999999999998</v>
      </c>
      <c r="O383">
        <v>0.32200000000000001</v>
      </c>
      <c r="P383">
        <v>0.495</v>
      </c>
      <c r="Q383">
        <v>3.319</v>
      </c>
      <c r="R383">
        <v>0.629</v>
      </c>
      <c r="S383">
        <v>3.1360000000000001</v>
      </c>
      <c r="T383">
        <v>0.74</v>
      </c>
      <c r="U383">
        <v>0.17399999999999999</v>
      </c>
      <c r="V383">
        <v>0.17899999999999999</v>
      </c>
      <c r="W383">
        <v>5.194</v>
      </c>
      <c r="X383">
        <v>5.7610000000000001</v>
      </c>
      <c r="Y383">
        <v>0.188</v>
      </c>
      <c r="Z383">
        <v>0.51200000000000001</v>
      </c>
      <c r="AA383">
        <v>5.0000000000000001E-3</v>
      </c>
      <c r="AB383">
        <v>2.028</v>
      </c>
      <c r="AC383">
        <v>2.1000000000000001E-2</v>
      </c>
      <c r="AD383">
        <v>3.0710000000000002</v>
      </c>
    </row>
    <row r="384" spans="1:30">
      <c r="A384">
        <v>1631108</v>
      </c>
      <c r="B384" t="s">
        <v>627</v>
      </c>
      <c r="C384" t="s">
        <v>19</v>
      </c>
      <c r="D384" t="s">
        <v>630</v>
      </c>
      <c r="E384">
        <v>-1.82</v>
      </c>
      <c r="F384">
        <v>0.38</v>
      </c>
      <c r="G384">
        <v>-1.62</v>
      </c>
      <c r="H384">
        <v>-0.21</v>
      </c>
      <c r="I384">
        <v>-1.71</v>
      </c>
      <c r="J384">
        <v>-1.58</v>
      </c>
      <c r="K384">
        <v>-0.13</v>
      </c>
      <c r="L384">
        <v>13.115</v>
      </c>
      <c r="M384">
        <v>0.499</v>
      </c>
      <c r="N384">
        <v>5.492</v>
      </c>
      <c r="O384">
        <v>0.32400000000000001</v>
      </c>
      <c r="P384">
        <v>0.48599999999999999</v>
      </c>
      <c r="Q384">
        <v>2.367</v>
      </c>
      <c r="R384">
        <v>0.63800000000000001</v>
      </c>
      <c r="S384">
        <v>3.3849999999999998</v>
      </c>
      <c r="T384">
        <v>0.72099999999999997</v>
      </c>
      <c r="U384">
        <v>0.20699999999999999</v>
      </c>
      <c r="V384">
        <v>0.14899999999999999</v>
      </c>
      <c r="W384">
        <v>7.0369999999999999</v>
      </c>
      <c r="X384">
        <v>2.7469999999999999</v>
      </c>
      <c r="Y384">
        <v>8.1000000000000003E-2</v>
      </c>
      <c r="Z384">
        <v>0.77500000000000002</v>
      </c>
      <c r="AA384">
        <v>8.9999999999999993E-3</v>
      </c>
      <c r="AB384">
        <v>1.143</v>
      </c>
      <c r="AC384">
        <v>1.2E-2</v>
      </c>
      <c r="AD384">
        <v>1.915</v>
      </c>
    </row>
    <row r="385" spans="1:30">
      <c r="A385">
        <v>1630554</v>
      </c>
      <c r="B385" t="s">
        <v>627</v>
      </c>
      <c r="C385" t="s">
        <v>372</v>
      </c>
      <c r="D385" t="s">
        <v>629</v>
      </c>
      <c r="E385">
        <v>-1.83</v>
      </c>
      <c r="F385">
        <v>-0.16</v>
      </c>
      <c r="G385">
        <v>-1.1599999999999999</v>
      </c>
      <c r="H385">
        <v>-0.67</v>
      </c>
      <c r="I385">
        <v>-1.86</v>
      </c>
      <c r="J385">
        <v>-1.18</v>
      </c>
      <c r="K385">
        <v>-0.68</v>
      </c>
      <c r="L385">
        <v>14.8</v>
      </c>
      <c r="M385">
        <v>0.54100000000000004</v>
      </c>
      <c r="N385">
        <v>6.6539999999999999</v>
      </c>
      <c r="O385">
        <v>0.27600000000000002</v>
      </c>
      <c r="P385">
        <v>0.46300000000000002</v>
      </c>
      <c r="Q385">
        <v>3.2530000000000001</v>
      </c>
      <c r="R385">
        <v>0.63700000000000001</v>
      </c>
      <c r="S385">
        <v>2.8330000000000002</v>
      </c>
      <c r="T385">
        <v>0.70099999999999996</v>
      </c>
      <c r="U385">
        <v>0.20399999999999999</v>
      </c>
      <c r="V385">
        <v>0.17100000000000001</v>
      </c>
      <c r="W385">
        <v>7.4329999999999998</v>
      </c>
      <c r="X385">
        <v>6.8380000000000001</v>
      </c>
      <c r="Y385">
        <v>0.188</v>
      </c>
      <c r="Z385">
        <v>0.55000000000000004</v>
      </c>
      <c r="AA385">
        <v>6.0000000000000001E-3</v>
      </c>
      <c r="AB385">
        <v>1.4550000000000001</v>
      </c>
      <c r="AC385">
        <v>1.4999999999999999E-2</v>
      </c>
      <c r="AD385">
        <v>2.9079999999999999</v>
      </c>
    </row>
    <row r="386" spans="1:30">
      <c r="A386">
        <v>1631220</v>
      </c>
      <c r="B386" t="s">
        <v>627</v>
      </c>
      <c r="C386" t="s">
        <v>285</v>
      </c>
      <c r="D386" t="s">
        <v>630</v>
      </c>
      <c r="E386">
        <v>-1.83</v>
      </c>
      <c r="F386">
        <v>0.28999999999999998</v>
      </c>
      <c r="G386">
        <v>-1.91</v>
      </c>
      <c r="H386">
        <v>0.08</v>
      </c>
      <c r="I386">
        <v>-1.83</v>
      </c>
      <c r="J386">
        <v>-1.91</v>
      </c>
      <c r="K386">
        <v>0.08</v>
      </c>
      <c r="L386">
        <v>14.382999999999999</v>
      </c>
      <c r="M386">
        <v>0.50600000000000001</v>
      </c>
      <c r="N386">
        <v>5.7610000000000001</v>
      </c>
      <c r="O386">
        <v>0.27</v>
      </c>
      <c r="P386">
        <v>0.34799999999999998</v>
      </c>
      <c r="Q386">
        <v>4.2290000000000001</v>
      </c>
      <c r="R386">
        <v>0.64500000000000002</v>
      </c>
      <c r="S386">
        <v>3.6760000000000002</v>
      </c>
      <c r="T386">
        <v>0.72799999999999998</v>
      </c>
      <c r="U386">
        <v>0.26</v>
      </c>
      <c r="V386">
        <v>0.158</v>
      </c>
      <c r="W386">
        <v>7.53</v>
      </c>
      <c r="X386">
        <v>3.5840000000000001</v>
      </c>
      <c r="Y386">
        <v>0.107</v>
      </c>
      <c r="Z386">
        <v>0.83</v>
      </c>
      <c r="AA386">
        <v>8.0000000000000002E-3</v>
      </c>
      <c r="AB386">
        <v>1.419</v>
      </c>
      <c r="AC386">
        <v>1.6E-2</v>
      </c>
      <c r="AD386">
        <v>2.2789999999999999</v>
      </c>
    </row>
    <row r="387" spans="1:30">
      <c r="A387">
        <v>1630237</v>
      </c>
      <c r="B387" t="s">
        <v>627</v>
      </c>
      <c r="C387" t="s">
        <v>309</v>
      </c>
      <c r="D387" t="s">
        <v>626</v>
      </c>
      <c r="E387">
        <v>-1.83</v>
      </c>
      <c r="F387">
        <v>0.15</v>
      </c>
      <c r="G387">
        <v>-1.25</v>
      </c>
      <c r="H387">
        <v>-0.57999999999999996</v>
      </c>
      <c r="I387">
        <v>-2.21</v>
      </c>
      <c r="J387">
        <v>-1.35</v>
      </c>
      <c r="K387">
        <v>-0.86</v>
      </c>
      <c r="L387">
        <v>12.225</v>
      </c>
      <c r="M387">
        <v>0.54500000000000004</v>
      </c>
      <c r="N387">
        <v>7.6150000000000002</v>
      </c>
      <c r="O387">
        <v>0.33600000000000002</v>
      </c>
      <c r="P387">
        <v>0.59399999999999997</v>
      </c>
      <c r="Q387">
        <v>2.2650000000000001</v>
      </c>
      <c r="R387">
        <v>0.70799999999999996</v>
      </c>
      <c r="S387">
        <v>2.891</v>
      </c>
      <c r="T387">
        <v>0.75800000000000001</v>
      </c>
      <c r="U387">
        <v>0.23300000000000001</v>
      </c>
      <c r="V387">
        <v>0.14000000000000001</v>
      </c>
      <c r="W387">
        <v>9.5419999999999998</v>
      </c>
      <c r="X387">
        <v>3.07</v>
      </c>
      <c r="Y387">
        <v>9.1999999999999998E-2</v>
      </c>
      <c r="Z387">
        <v>0.82299999999999995</v>
      </c>
      <c r="AA387">
        <v>8.9999999999999993E-3</v>
      </c>
      <c r="AB387">
        <v>1.0960000000000001</v>
      </c>
      <c r="AC387">
        <v>1.0999999999999999E-2</v>
      </c>
      <c r="AD387">
        <v>1.86</v>
      </c>
    </row>
    <row r="388" spans="1:30">
      <c r="A388">
        <v>201152</v>
      </c>
      <c r="B388" t="s">
        <v>627</v>
      </c>
      <c r="C388" t="s">
        <v>154</v>
      </c>
      <c r="D388" t="s">
        <v>626</v>
      </c>
      <c r="E388">
        <v>-1.84</v>
      </c>
      <c r="F388">
        <v>-1.46</v>
      </c>
      <c r="G388">
        <v>-2.7</v>
      </c>
      <c r="H388">
        <v>0.87</v>
      </c>
      <c r="I388">
        <v>-1.05</v>
      </c>
      <c r="J388">
        <v>-1.76</v>
      </c>
      <c r="K388">
        <v>0.71</v>
      </c>
      <c r="L388">
        <v>12.759</v>
      </c>
      <c r="M388">
        <v>0.54900000000000004</v>
      </c>
      <c r="N388">
        <v>3.1190000000000002</v>
      </c>
      <c r="O388">
        <v>0.30199999999999999</v>
      </c>
      <c r="P388">
        <v>0.20699999999999999</v>
      </c>
      <c r="Q388">
        <v>4.266</v>
      </c>
      <c r="R388">
        <v>0.68100000000000005</v>
      </c>
      <c r="S388">
        <v>2.1019999999999999</v>
      </c>
      <c r="T388">
        <v>0.57499999999999996</v>
      </c>
      <c r="U388">
        <v>0.16800000000000001</v>
      </c>
      <c r="V388">
        <v>0.155</v>
      </c>
      <c r="W388">
        <v>10.957000000000001</v>
      </c>
      <c r="X388">
        <v>4.2190000000000003</v>
      </c>
      <c r="Y388">
        <v>0.122</v>
      </c>
      <c r="Z388">
        <v>0.69899999999999995</v>
      </c>
      <c r="AA388">
        <v>8.0000000000000002E-3</v>
      </c>
      <c r="AB388">
        <v>2.7109999999999999</v>
      </c>
      <c r="AC388">
        <v>0.03</v>
      </c>
      <c r="AD388">
        <v>2.6659999999999999</v>
      </c>
    </row>
    <row r="389" spans="1:30">
      <c r="A389">
        <v>1629669</v>
      </c>
      <c r="B389" t="s">
        <v>627</v>
      </c>
      <c r="C389" t="s">
        <v>378</v>
      </c>
      <c r="D389" t="s">
        <v>626</v>
      </c>
      <c r="E389">
        <v>-1.84</v>
      </c>
      <c r="F389">
        <v>-0.87</v>
      </c>
      <c r="G389">
        <v>-0.77</v>
      </c>
      <c r="H389">
        <v>-1.08</v>
      </c>
      <c r="I389">
        <v>-2.14</v>
      </c>
      <c r="J389">
        <v>-0.96</v>
      </c>
      <c r="K389">
        <v>-1.18</v>
      </c>
      <c r="L389">
        <v>19.923999999999999</v>
      </c>
      <c r="M389">
        <v>0.52100000000000002</v>
      </c>
      <c r="N389">
        <v>7.8739999999999997</v>
      </c>
      <c r="O389">
        <v>0.31900000000000001</v>
      </c>
      <c r="P389">
        <v>0.40100000000000002</v>
      </c>
      <c r="Q389">
        <v>5.194</v>
      </c>
      <c r="R389">
        <v>0.64</v>
      </c>
      <c r="S389">
        <v>3.577</v>
      </c>
      <c r="T389">
        <v>0.75700000000000001</v>
      </c>
      <c r="U389">
        <v>0.19600000000000001</v>
      </c>
      <c r="V389">
        <v>0.20499999999999999</v>
      </c>
      <c r="W389">
        <v>6.0019999999999998</v>
      </c>
      <c r="X389">
        <v>4.3079999999999998</v>
      </c>
      <c r="Y389">
        <v>0.13200000000000001</v>
      </c>
      <c r="Z389">
        <v>0.308</v>
      </c>
      <c r="AA389">
        <v>4.0000000000000001E-3</v>
      </c>
      <c r="AB389">
        <v>1.546</v>
      </c>
      <c r="AC389">
        <v>1.4E-2</v>
      </c>
      <c r="AD389">
        <v>2.2810000000000001</v>
      </c>
    </row>
    <row r="390" spans="1:30">
      <c r="A390">
        <v>1631230</v>
      </c>
      <c r="B390" t="s">
        <v>627</v>
      </c>
      <c r="C390" t="s">
        <v>273</v>
      </c>
      <c r="D390" t="s">
        <v>630</v>
      </c>
      <c r="E390">
        <v>-1.9</v>
      </c>
      <c r="F390">
        <v>1.02</v>
      </c>
      <c r="G390">
        <v>-2.41</v>
      </c>
      <c r="H390">
        <v>0.52</v>
      </c>
      <c r="I390">
        <v>-1.78</v>
      </c>
      <c r="J390">
        <v>-2.44</v>
      </c>
      <c r="K390">
        <v>0.66</v>
      </c>
      <c r="L390">
        <v>10.797000000000001</v>
      </c>
      <c r="M390">
        <v>0.54500000000000004</v>
      </c>
      <c r="N390">
        <v>0.97899999999999998</v>
      </c>
      <c r="O390">
        <v>0.23100000000000001</v>
      </c>
      <c r="P390">
        <v>5.3999999999999999E-2</v>
      </c>
      <c r="Q390">
        <v>6.2469999999999999</v>
      </c>
      <c r="R390">
        <v>0.67700000000000005</v>
      </c>
      <c r="S390">
        <v>3.649</v>
      </c>
      <c r="T390">
        <v>0.69</v>
      </c>
      <c r="U390">
        <v>0.33700000000000002</v>
      </c>
      <c r="V390">
        <v>0.128</v>
      </c>
      <c r="W390">
        <v>12.073</v>
      </c>
      <c r="X390">
        <v>2.5779999999999998</v>
      </c>
      <c r="Y390">
        <v>7.8E-2</v>
      </c>
      <c r="Z390">
        <v>2.173</v>
      </c>
      <c r="AA390">
        <v>2.5000000000000001E-2</v>
      </c>
      <c r="AB390">
        <v>1.212</v>
      </c>
      <c r="AC390">
        <v>1.2999999999999999E-2</v>
      </c>
      <c r="AD390">
        <v>1.9410000000000001</v>
      </c>
    </row>
    <row r="391" spans="1:30">
      <c r="A391">
        <v>1631221</v>
      </c>
      <c r="B391" t="s">
        <v>625</v>
      </c>
      <c r="C391" t="s">
        <v>686</v>
      </c>
      <c r="D391" t="s">
        <v>627</v>
      </c>
      <c r="E391">
        <v>-1.9</v>
      </c>
      <c r="F391">
        <v>0.39</v>
      </c>
      <c r="G391">
        <v>-1.28</v>
      </c>
      <c r="H391">
        <v>-0.62</v>
      </c>
      <c r="I391">
        <v>-1.9</v>
      </c>
      <c r="J391">
        <v>-1.28</v>
      </c>
      <c r="K391">
        <v>-0.62</v>
      </c>
      <c r="L391">
        <v>15.887</v>
      </c>
      <c r="M391">
        <v>0.495</v>
      </c>
      <c r="N391">
        <v>7.423</v>
      </c>
      <c r="O391">
        <v>0.29299999999999998</v>
      </c>
      <c r="P391">
        <v>0.42399999999999999</v>
      </c>
      <c r="Q391">
        <v>4.1150000000000002</v>
      </c>
      <c r="R391">
        <v>0.60899999999999999</v>
      </c>
      <c r="S391">
        <v>3.7930000000000001</v>
      </c>
      <c r="T391">
        <v>0.755</v>
      </c>
      <c r="U391">
        <v>0.23699999999999999</v>
      </c>
      <c r="V391">
        <v>0.17699999999999999</v>
      </c>
      <c r="W391">
        <v>4.9829999999999997</v>
      </c>
      <c r="X391">
        <v>5.8170000000000002</v>
      </c>
      <c r="Y391">
        <v>0.17199999999999999</v>
      </c>
      <c r="Z391">
        <v>0.28599999999999998</v>
      </c>
      <c r="AA391">
        <v>4.0000000000000001E-3</v>
      </c>
      <c r="AB391">
        <v>1.782</v>
      </c>
      <c r="AC391">
        <v>1.7999999999999999E-2</v>
      </c>
      <c r="AD391">
        <v>2.4620000000000002</v>
      </c>
    </row>
    <row r="392" spans="1:30">
      <c r="A392">
        <v>1627736</v>
      </c>
      <c r="B392" t="s">
        <v>627</v>
      </c>
      <c r="C392" t="s">
        <v>33</v>
      </c>
      <c r="D392" t="s">
        <v>626</v>
      </c>
      <c r="E392">
        <v>-1.91</v>
      </c>
      <c r="F392">
        <v>-1.82</v>
      </c>
      <c r="G392">
        <v>-0.97</v>
      </c>
      <c r="H392">
        <v>-0.94</v>
      </c>
      <c r="I392">
        <v>-2.02</v>
      </c>
      <c r="J392">
        <v>-0.72</v>
      </c>
      <c r="K392">
        <v>-1.3</v>
      </c>
      <c r="L392">
        <v>20.251999999999999</v>
      </c>
      <c r="M392">
        <v>0.45700000000000002</v>
      </c>
      <c r="N392">
        <v>14.877000000000001</v>
      </c>
      <c r="O392">
        <v>0.34599999999999997</v>
      </c>
      <c r="P392">
        <v>0.73599999999999999</v>
      </c>
      <c r="Q392">
        <v>0.84599999999999997</v>
      </c>
      <c r="R392">
        <v>0.65600000000000003</v>
      </c>
      <c r="S392">
        <v>2.06</v>
      </c>
      <c r="T392">
        <v>0.76800000000000002</v>
      </c>
      <c r="U392">
        <v>0.112</v>
      </c>
      <c r="V392">
        <v>0.183</v>
      </c>
      <c r="W392">
        <v>6.1820000000000004</v>
      </c>
      <c r="X392">
        <v>2.5150000000000001</v>
      </c>
      <c r="Y392">
        <v>7.0999999999999994E-2</v>
      </c>
      <c r="Z392">
        <v>0.28599999999999998</v>
      </c>
      <c r="AA392">
        <v>4.0000000000000001E-3</v>
      </c>
      <c r="AB392">
        <v>1.3009999999999999</v>
      </c>
      <c r="AC392">
        <v>1.2999999999999999E-2</v>
      </c>
      <c r="AD392">
        <v>1.8029999999999999</v>
      </c>
    </row>
    <row r="393" spans="1:30">
      <c r="A393">
        <v>1629641</v>
      </c>
      <c r="B393" t="s">
        <v>627</v>
      </c>
      <c r="C393" t="s">
        <v>215</v>
      </c>
      <c r="D393" t="s">
        <v>626</v>
      </c>
      <c r="E393">
        <v>-1.91</v>
      </c>
      <c r="F393">
        <v>-0.53</v>
      </c>
      <c r="G393">
        <v>-1.49</v>
      </c>
      <c r="H393">
        <v>-0.42</v>
      </c>
      <c r="I393">
        <v>-1.87</v>
      </c>
      <c r="J393">
        <v>-1.42</v>
      </c>
      <c r="K393">
        <v>-0.45</v>
      </c>
      <c r="L393">
        <v>13.278</v>
      </c>
      <c r="M393">
        <v>0.503</v>
      </c>
      <c r="N393">
        <v>4.0069999999999997</v>
      </c>
      <c r="O393">
        <v>0.32700000000000001</v>
      </c>
      <c r="P393">
        <v>0.28100000000000003</v>
      </c>
      <c r="Q393">
        <v>3.8919999999999999</v>
      </c>
      <c r="R393">
        <v>0.67100000000000004</v>
      </c>
      <c r="S393">
        <v>3.5209999999999999</v>
      </c>
      <c r="T393">
        <v>0.66800000000000004</v>
      </c>
      <c r="U393">
        <v>0.28000000000000003</v>
      </c>
      <c r="V393">
        <v>0.155</v>
      </c>
      <c r="W393">
        <v>6.4379999999999997</v>
      </c>
      <c r="X393">
        <v>2.4929999999999999</v>
      </c>
      <c r="Y393">
        <v>7.3999999999999996E-2</v>
      </c>
      <c r="Z393">
        <v>0.71</v>
      </c>
      <c r="AA393">
        <v>8.0000000000000002E-3</v>
      </c>
      <c r="AB393">
        <v>1.329</v>
      </c>
      <c r="AC393">
        <v>1.2999999999999999E-2</v>
      </c>
      <c r="AD393">
        <v>1.623</v>
      </c>
    </row>
    <row r="394" spans="1:30">
      <c r="A394">
        <v>1629610</v>
      </c>
      <c r="B394" t="s">
        <v>627</v>
      </c>
      <c r="C394" t="s">
        <v>687</v>
      </c>
      <c r="D394" t="s">
        <v>626</v>
      </c>
      <c r="E394">
        <v>-1.91</v>
      </c>
      <c r="F394">
        <v>-0.44</v>
      </c>
      <c r="G394">
        <v>-1.43</v>
      </c>
      <c r="H394">
        <v>-0.48</v>
      </c>
      <c r="I394">
        <v>-1.96</v>
      </c>
      <c r="J394">
        <v>-1.45</v>
      </c>
      <c r="K394">
        <v>-0.51</v>
      </c>
      <c r="L394">
        <v>11.303000000000001</v>
      </c>
      <c r="M394">
        <v>0.50600000000000001</v>
      </c>
      <c r="N394">
        <v>5.359</v>
      </c>
      <c r="O394">
        <v>0.32800000000000001</v>
      </c>
      <c r="P394">
        <v>0.47099999999999997</v>
      </c>
      <c r="Q394">
        <v>3.194</v>
      </c>
      <c r="R394">
        <v>0.66100000000000003</v>
      </c>
      <c r="S394">
        <v>3.395</v>
      </c>
      <c r="T394">
        <v>0.752</v>
      </c>
      <c r="U394">
        <v>0.24399999999999999</v>
      </c>
      <c r="V394">
        <v>0.158</v>
      </c>
      <c r="W394">
        <v>7.907</v>
      </c>
      <c r="X394">
        <v>3.09</v>
      </c>
      <c r="Y394">
        <v>9.7000000000000003E-2</v>
      </c>
      <c r="Z394">
        <v>0.78700000000000003</v>
      </c>
      <c r="AA394">
        <v>8.0000000000000002E-3</v>
      </c>
      <c r="AB394">
        <v>1.345</v>
      </c>
      <c r="AC394">
        <v>1.4999999999999999E-2</v>
      </c>
      <c r="AD394">
        <v>2.097</v>
      </c>
    </row>
    <row r="395" spans="1:30">
      <c r="A395">
        <v>1627863</v>
      </c>
      <c r="B395" t="s">
        <v>627</v>
      </c>
      <c r="C395" t="s">
        <v>246</v>
      </c>
      <c r="D395" t="s">
        <v>626</v>
      </c>
      <c r="E395">
        <v>-1.92</v>
      </c>
      <c r="F395">
        <v>-1.36</v>
      </c>
      <c r="G395">
        <v>-1.01</v>
      </c>
      <c r="H395">
        <v>-0.91</v>
      </c>
      <c r="I395">
        <v>-2.09</v>
      </c>
      <c r="J395">
        <v>-0.87</v>
      </c>
      <c r="K395">
        <v>-1.22</v>
      </c>
      <c r="L395">
        <v>15.922000000000001</v>
      </c>
      <c r="M395">
        <v>0.52100000000000002</v>
      </c>
      <c r="N395">
        <v>8.1180000000000003</v>
      </c>
      <c r="O395">
        <v>0.32600000000000001</v>
      </c>
      <c r="P395">
        <v>0.49199999999999999</v>
      </c>
      <c r="Q395">
        <v>4.0979999999999999</v>
      </c>
      <c r="R395">
        <v>0.67900000000000005</v>
      </c>
      <c r="S395">
        <v>4.0970000000000004</v>
      </c>
      <c r="T395">
        <v>0.70899999999999996</v>
      </c>
      <c r="U395">
        <v>0.27100000000000002</v>
      </c>
      <c r="V395">
        <v>0.17899999999999999</v>
      </c>
      <c r="W395">
        <v>6.9080000000000004</v>
      </c>
      <c r="X395">
        <v>2.629</v>
      </c>
      <c r="Y395">
        <v>8.1000000000000003E-2</v>
      </c>
      <c r="Z395">
        <v>0.61599999999999999</v>
      </c>
      <c r="AA395">
        <v>7.0000000000000001E-3</v>
      </c>
      <c r="AB395">
        <v>1.091</v>
      </c>
      <c r="AC395">
        <v>1.0999999999999999E-2</v>
      </c>
      <c r="AD395">
        <v>1.8939999999999999</v>
      </c>
    </row>
    <row r="396" spans="1:30">
      <c r="A396">
        <v>1630570</v>
      </c>
      <c r="B396" t="s">
        <v>627</v>
      </c>
      <c r="C396" t="s">
        <v>142</v>
      </c>
      <c r="D396" t="s">
        <v>629</v>
      </c>
      <c r="E396">
        <v>-1.93</v>
      </c>
      <c r="F396">
        <v>-0.92</v>
      </c>
      <c r="G396">
        <v>-1.24</v>
      </c>
      <c r="H396">
        <v>-0.69</v>
      </c>
      <c r="I396">
        <v>-1.55</v>
      </c>
      <c r="J396">
        <v>-1.02</v>
      </c>
      <c r="K396">
        <v>-0.53</v>
      </c>
      <c r="L396">
        <v>16.248999999999999</v>
      </c>
      <c r="M396">
        <v>0.56100000000000005</v>
      </c>
      <c r="N396">
        <v>4.1210000000000004</v>
      </c>
      <c r="O396">
        <v>0.31900000000000001</v>
      </c>
      <c r="P396">
        <v>0.20899999999999999</v>
      </c>
      <c r="Q396">
        <v>5.6509999999999998</v>
      </c>
      <c r="R396">
        <v>0.69</v>
      </c>
      <c r="S396">
        <v>4.7320000000000002</v>
      </c>
      <c r="T396">
        <v>0.71099999999999997</v>
      </c>
      <c r="U396">
        <v>0.313</v>
      </c>
      <c r="V396">
        <v>0.20100000000000001</v>
      </c>
      <c r="W396">
        <v>10.128</v>
      </c>
      <c r="X396">
        <v>4.875</v>
      </c>
      <c r="Y396">
        <v>0.16300000000000001</v>
      </c>
      <c r="Z396">
        <v>0.81399999999999995</v>
      </c>
      <c r="AA396">
        <v>8.9999999999999993E-3</v>
      </c>
      <c r="AB396">
        <v>1.321</v>
      </c>
      <c r="AC396">
        <v>1.2999999999999999E-2</v>
      </c>
      <c r="AD396">
        <v>3.1379999999999999</v>
      </c>
    </row>
    <row r="397" spans="1:30">
      <c r="A397">
        <v>1627788</v>
      </c>
      <c r="B397" t="s">
        <v>627</v>
      </c>
      <c r="C397" t="s">
        <v>433</v>
      </c>
      <c r="D397" t="s">
        <v>626</v>
      </c>
      <c r="E397">
        <v>-1.94</v>
      </c>
      <c r="F397">
        <v>-0.96</v>
      </c>
      <c r="G397">
        <v>-1.49</v>
      </c>
      <c r="H397">
        <v>-0.45</v>
      </c>
      <c r="I397">
        <v>-2.95</v>
      </c>
      <c r="J397">
        <v>-2.14</v>
      </c>
      <c r="K397">
        <v>-0.81</v>
      </c>
      <c r="L397">
        <v>15.356</v>
      </c>
      <c r="M397">
        <v>0.47599999999999998</v>
      </c>
      <c r="N397">
        <v>6.2759999999999998</v>
      </c>
      <c r="O397">
        <v>0.34399999999999997</v>
      </c>
      <c r="P397">
        <v>0.44700000000000001</v>
      </c>
      <c r="Q397">
        <v>2.9239999999999999</v>
      </c>
      <c r="R397">
        <v>0.69099999999999995</v>
      </c>
      <c r="S397">
        <v>3.794</v>
      </c>
      <c r="T397">
        <v>0.74099999999999999</v>
      </c>
      <c r="U397">
        <v>0.255</v>
      </c>
      <c r="V397">
        <v>0.17100000000000001</v>
      </c>
      <c r="W397">
        <v>6.4020000000000001</v>
      </c>
      <c r="X397">
        <v>2.9390000000000001</v>
      </c>
      <c r="Y397">
        <v>9.8000000000000004E-2</v>
      </c>
      <c r="Z397">
        <v>0.47099999999999997</v>
      </c>
      <c r="AA397">
        <v>5.0000000000000001E-3</v>
      </c>
      <c r="AB397">
        <v>1.333</v>
      </c>
      <c r="AC397">
        <v>1.2999999999999999E-2</v>
      </c>
      <c r="AD397">
        <v>2.3279999999999998</v>
      </c>
    </row>
    <row r="398" spans="1:30">
      <c r="A398">
        <v>1631311</v>
      </c>
      <c r="B398" t="s">
        <v>627</v>
      </c>
      <c r="C398" t="s">
        <v>688</v>
      </c>
      <c r="D398" t="s">
        <v>630</v>
      </c>
      <c r="E398">
        <v>-1.95</v>
      </c>
      <c r="F398">
        <v>0.68</v>
      </c>
      <c r="G398">
        <v>-1.66</v>
      </c>
      <c r="H398">
        <v>-0.28999999999999998</v>
      </c>
      <c r="I398">
        <v>-1.95</v>
      </c>
      <c r="J398">
        <v>-1.66</v>
      </c>
      <c r="K398">
        <v>-0.28999999999999998</v>
      </c>
      <c r="L398">
        <v>13.76</v>
      </c>
      <c r="M398">
        <v>0.49099999999999999</v>
      </c>
      <c r="N398">
        <v>8.2050000000000001</v>
      </c>
      <c r="O398">
        <v>0.307</v>
      </c>
      <c r="P398">
        <v>0.57799999999999996</v>
      </c>
      <c r="Q398">
        <v>2.9329999999999998</v>
      </c>
      <c r="R398">
        <v>0.628</v>
      </c>
      <c r="S398">
        <v>3.7909999999999999</v>
      </c>
      <c r="T398">
        <v>0.69099999999999995</v>
      </c>
      <c r="U398">
        <v>0.245</v>
      </c>
      <c r="V398">
        <v>0.17</v>
      </c>
      <c r="W398">
        <v>6.2679999999999998</v>
      </c>
      <c r="X398">
        <v>4.4569999999999999</v>
      </c>
      <c r="Y398">
        <v>0.14000000000000001</v>
      </c>
      <c r="Z398">
        <v>0.496</v>
      </c>
      <c r="AA398">
        <v>5.0000000000000001E-3</v>
      </c>
      <c r="AB398">
        <v>1.69</v>
      </c>
      <c r="AC398">
        <v>1.7999999999999999E-2</v>
      </c>
      <c r="AD398">
        <v>2.8980000000000001</v>
      </c>
    </row>
    <row r="399" spans="1:30">
      <c r="A399">
        <v>203085</v>
      </c>
      <c r="B399" t="s">
        <v>627</v>
      </c>
      <c r="C399" t="s">
        <v>307</v>
      </c>
      <c r="D399" t="s">
        <v>626</v>
      </c>
      <c r="E399">
        <v>-1.95</v>
      </c>
      <c r="F399">
        <v>-0.43</v>
      </c>
      <c r="G399">
        <v>-1.27</v>
      </c>
      <c r="H399">
        <v>-0.69</v>
      </c>
      <c r="I399">
        <v>-0.63</v>
      </c>
      <c r="J399">
        <v>-0.7</v>
      </c>
      <c r="K399">
        <v>7.0000000000000007E-2</v>
      </c>
      <c r="L399">
        <v>10.377000000000001</v>
      </c>
      <c r="M399">
        <v>0.503</v>
      </c>
      <c r="N399">
        <v>6.6319999999999997</v>
      </c>
      <c r="O399">
        <v>0.34100000000000003</v>
      </c>
      <c r="P399">
        <v>0.625</v>
      </c>
      <c r="Q399">
        <v>1.732</v>
      </c>
      <c r="R399">
        <v>0.67400000000000004</v>
      </c>
      <c r="S399">
        <v>1.8520000000000001</v>
      </c>
      <c r="T399">
        <v>0.70299999999999996</v>
      </c>
      <c r="U399">
        <v>0.155</v>
      </c>
      <c r="V399">
        <v>0.115</v>
      </c>
      <c r="W399">
        <v>4.3109999999999999</v>
      </c>
      <c r="X399">
        <v>3.028</v>
      </c>
      <c r="Y399">
        <v>9.4E-2</v>
      </c>
      <c r="Z399">
        <v>0.30599999999999999</v>
      </c>
      <c r="AA399">
        <v>3.0000000000000001E-3</v>
      </c>
      <c r="AB399">
        <v>1.365</v>
      </c>
      <c r="AC399">
        <v>1.4999999999999999E-2</v>
      </c>
      <c r="AD399">
        <v>1.278</v>
      </c>
    </row>
    <row r="400" spans="1:30">
      <c r="A400">
        <v>1629660</v>
      </c>
      <c r="B400" t="s">
        <v>627</v>
      </c>
      <c r="C400" t="s">
        <v>135</v>
      </c>
      <c r="D400" t="s">
        <v>626</v>
      </c>
      <c r="E400">
        <v>-1.97</v>
      </c>
      <c r="F400">
        <v>-0.62</v>
      </c>
      <c r="G400">
        <v>-1.22</v>
      </c>
      <c r="H400">
        <v>-0.74</v>
      </c>
      <c r="I400">
        <v>-2.2599999999999998</v>
      </c>
      <c r="J400">
        <v>-1.41</v>
      </c>
      <c r="K400">
        <v>-0.85</v>
      </c>
      <c r="L400">
        <v>14.455</v>
      </c>
      <c r="M400">
        <v>0.49299999999999999</v>
      </c>
      <c r="N400">
        <v>5.9809999999999999</v>
      </c>
      <c r="O400">
        <v>0.33300000000000002</v>
      </c>
      <c r="P400">
        <v>0.39400000000000002</v>
      </c>
      <c r="Q400">
        <v>2.0659999999999998</v>
      </c>
      <c r="R400">
        <v>0.67100000000000004</v>
      </c>
      <c r="S400">
        <v>2.5059999999999998</v>
      </c>
      <c r="T400">
        <v>0.81299999999999994</v>
      </c>
      <c r="U400">
        <v>0.17399999999999999</v>
      </c>
      <c r="V400">
        <v>0.155</v>
      </c>
      <c r="W400">
        <v>5.12</v>
      </c>
      <c r="X400">
        <v>7.2869999999999999</v>
      </c>
      <c r="Y400">
        <v>0.21099999999999999</v>
      </c>
      <c r="Z400">
        <v>0.38400000000000001</v>
      </c>
      <c r="AA400">
        <v>4.0000000000000001E-3</v>
      </c>
      <c r="AB400">
        <v>1.4690000000000001</v>
      </c>
      <c r="AC400">
        <v>1.4999999999999999E-2</v>
      </c>
      <c r="AD400">
        <v>2.1190000000000002</v>
      </c>
    </row>
    <row r="401" spans="1:30">
      <c r="A401">
        <v>1630173</v>
      </c>
      <c r="B401" t="s">
        <v>627</v>
      </c>
      <c r="C401" t="s">
        <v>197</v>
      </c>
      <c r="D401" t="s">
        <v>626</v>
      </c>
      <c r="E401">
        <v>-1.97</v>
      </c>
      <c r="F401">
        <v>0.02</v>
      </c>
      <c r="G401">
        <v>-1.33</v>
      </c>
      <c r="H401">
        <v>-0.65</v>
      </c>
      <c r="I401">
        <v>-2.1800000000000002</v>
      </c>
      <c r="J401">
        <v>-1.6</v>
      </c>
      <c r="K401">
        <v>-0.57999999999999996</v>
      </c>
      <c r="L401">
        <v>17.731999999999999</v>
      </c>
      <c r="M401">
        <v>0.54300000000000004</v>
      </c>
      <c r="N401">
        <v>5.6529999999999996</v>
      </c>
      <c r="O401">
        <v>0.309</v>
      </c>
      <c r="P401">
        <v>0.317</v>
      </c>
      <c r="Q401">
        <v>6.8310000000000004</v>
      </c>
      <c r="R401">
        <v>0.68700000000000006</v>
      </c>
      <c r="S401">
        <v>5.25</v>
      </c>
      <c r="T401">
        <v>0.622</v>
      </c>
      <c r="U401">
        <v>0.31900000000000001</v>
      </c>
      <c r="V401">
        <v>0.19700000000000001</v>
      </c>
      <c r="W401">
        <v>13.724</v>
      </c>
      <c r="X401">
        <v>2.234</v>
      </c>
      <c r="Y401">
        <v>6.8000000000000005E-2</v>
      </c>
      <c r="Z401">
        <v>1.2889999999999999</v>
      </c>
      <c r="AA401">
        <v>1.4E-2</v>
      </c>
      <c r="AB401">
        <v>1.2410000000000001</v>
      </c>
      <c r="AC401">
        <v>1.2999999999999999E-2</v>
      </c>
      <c r="AD401">
        <v>2.5619999999999998</v>
      </c>
    </row>
    <row r="402" spans="1:30">
      <c r="A402">
        <v>1628221</v>
      </c>
      <c r="B402" t="s">
        <v>627</v>
      </c>
      <c r="C402" t="s">
        <v>672</v>
      </c>
      <c r="D402" t="s">
        <v>629</v>
      </c>
      <c r="E402">
        <v>-1.97</v>
      </c>
      <c r="F402">
        <v>-0.73</v>
      </c>
      <c r="G402">
        <v>-1.34</v>
      </c>
      <c r="H402">
        <v>-0.64</v>
      </c>
      <c r="I402">
        <v>-2</v>
      </c>
      <c r="J402">
        <v>-1.35</v>
      </c>
      <c r="K402">
        <v>-0.65</v>
      </c>
      <c r="L402">
        <v>15.667999999999999</v>
      </c>
      <c r="M402">
        <v>0.505</v>
      </c>
      <c r="N402">
        <v>12.505000000000001</v>
      </c>
      <c r="O402">
        <v>0.35</v>
      </c>
      <c r="P402">
        <v>0.71099999999999997</v>
      </c>
      <c r="Q402">
        <v>1.681</v>
      </c>
      <c r="R402">
        <v>0.63500000000000001</v>
      </c>
      <c r="S402">
        <v>3.0369999999999999</v>
      </c>
      <c r="T402">
        <v>0.76200000000000001</v>
      </c>
      <c r="U402">
        <v>0.217</v>
      </c>
      <c r="V402">
        <v>0.16700000000000001</v>
      </c>
      <c r="W402">
        <v>5.4720000000000004</v>
      </c>
      <c r="X402">
        <v>4.7229999999999999</v>
      </c>
      <c r="Y402">
        <v>0.14599999999999999</v>
      </c>
      <c r="Z402">
        <v>0.40300000000000002</v>
      </c>
      <c r="AA402">
        <v>4.0000000000000001E-3</v>
      </c>
      <c r="AB402">
        <v>1.8220000000000001</v>
      </c>
      <c r="AC402">
        <v>1.9E-2</v>
      </c>
      <c r="AD402">
        <v>1.7589999999999999</v>
      </c>
    </row>
    <row r="403" spans="1:30">
      <c r="A403">
        <v>202083</v>
      </c>
      <c r="B403" t="s">
        <v>627</v>
      </c>
      <c r="C403" t="s">
        <v>173</v>
      </c>
      <c r="D403" t="s">
        <v>626</v>
      </c>
      <c r="E403">
        <v>-1.98</v>
      </c>
      <c r="F403">
        <v>-0.43</v>
      </c>
      <c r="G403">
        <v>-2.16</v>
      </c>
      <c r="H403">
        <v>0.18</v>
      </c>
      <c r="I403">
        <v>-3.23</v>
      </c>
      <c r="J403">
        <v>-2.56</v>
      </c>
      <c r="K403">
        <v>-0.67</v>
      </c>
      <c r="L403">
        <v>9.7059999999999995</v>
      </c>
      <c r="M403">
        <v>0.44</v>
      </c>
      <c r="N403">
        <v>7.2930000000000001</v>
      </c>
      <c r="O403">
        <v>0.34499999999999997</v>
      </c>
      <c r="P403">
        <v>0.73699999999999999</v>
      </c>
      <c r="Q403">
        <v>0.81200000000000006</v>
      </c>
      <c r="R403">
        <v>0.63300000000000001</v>
      </c>
      <c r="S403">
        <v>1.7070000000000001</v>
      </c>
      <c r="T403">
        <v>0.76900000000000002</v>
      </c>
      <c r="U403">
        <v>0.14299999999999999</v>
      </c>
      <c r="V403">
        <v>0.109</v>
      </c>
      <c r="W403">
        <v>5.9359999999999999</v>
      </c>
      <c r="X403">
        <v>2.11</v>
      </c>
      <c r="Y403">
        <v>6.2E-2</v>
      </c>
      <c r="Z403">
        <v>0.627</v>
      </c>
      <c r="AA403">
        <v>7.0000000000000001E-3</v>
      </c>
      <c r="AB403">
        <v>1.171</v>
      </c>
      <c r="AC403">
        <v>1.2E-2</v>
      </c>
      <c r="AD403">
        <v>0.97299999999999998</v>
      </c>
    </row>
    <row r="404" spans="1:30">
      <c r="A404">
        <v>1631171</v>
      </c>
      <c r="B404" t="s">
        <v>627</v>
      </c>
      <c r="C404" t="s">
        <v>673</v>
      </c>
      <c r="D404" t="s">
        <v>627</v>
      </c>
      <c r="E404">
        <v>-1.98</v>
      </c>
      <c r="F404">
        <v>0.35</v>
      </c>
      <c r="G404">
        <v>-2.1</v>
      </c>
      <c r="H404">
        <v>0.12</v>
      </c>
      <c r="I404">
        <v>-1.98</v>
      </c>
      <c r="J404">
        <v>-2.1</v>
      </c>
      <c r="K404">
        <v>0.12</v>
      </c>
      <c r="L404">
        <v>14.238</v>
      </c>
      <c r="M404">
        <v>0.48899999999999999</v>
      </c>
      <c r="N404">
        <v>6.41</v>
      </c>
      <c r="O404">
        <v>0.28399999999999997</v>
      </c>
      <c r="P404">
        <v>0.41299999999999998</v>
      </c>
      <c r="Q404">
        <v>4.4169999999999998</v>
      </c>
      <c r="R404">
        <v>0.65200000000000002</v>
      </c>
      <c r="S404">
        <v>3.6779999999999999</v>
      </c>
      <c r="T404">
        <v>0.69599999999999995</v>
      </c>
      <c r="U404">
        <v>0.27800000000000002</v>
      </c>
      <c r="V404">
        <v>0.159</v>
      </c>
      <c r="W404">
        <v>9.3160000000000007</v>
      </c>
      <c r="X404">
        <v>3.125</v>
      </c>
      <c r="Y404">
        <v>9.6000000000000002E-2</v>
      </c>
      <c r="Z404">
        <v>1.0289999999999999</v>
      </c>
      <c r="AA404">
        <v>1.0999999999999999E-2</v>
      </c>
      <c r="AB404">
        <v>1.3680000000000001</v>
      </c>
      <c r="AC404">
        <v>1.4E-2</v>
      </c>
      <c r="AD404">
        <v>2.5289999999999999</v>
      </c>
    </row>
    <row r="405" spans="1:30">
      <c r="A405">
        <v>1630205</v>
      </c>
      <c r="B405" t="s">
        <v>627</v>
      </c>
      <c r="C405" t="s">
        <v>113</v>
      </c>
      <c r="D405" t="s">
        <v>626</v>
      </c>
      <c r="E405">
        <v>-1.99</v>
      </c>
      <c r="F405">
        <v>0.16</v>
      </c>
      <c r="G405">
        <v>-1.78</v>
      </c>
      <c r="H405">
        <v>-0.21</v>
      </c>
      <c r="I405">
        <v>-1.97</v>
      </c>
      <c r="J405">
        <v>-1.73</v>
      </c>
      <c r="K405">
        <v>-0.24</v>
      </c>
      <c r="L405">
        <v>13.458</v>
      </c>
      <c r="M405">
        <v>0.505</v>
      </c>
      <c r="N405">
        <v>4.843</v>
      </c>
      <c r="O405">
        <v>0.33200000000000002</v>
      </c>
      <c r="P405">
        <v>0.372</v>
      </c>
      <c r="Q405">
        <v>4.056</v>
      </c>
      <c r="R405">
        <v>0.66200000000000003</v>
      </c>
      <c r="S405">
        <v>3.105</v>
      </c>
      <c r="T405">
        <v>0.69299999999999995</v>
      </c>
      <c r="U405">
        <v>0.23599999999999999</v>
      </c>
      <c r="V405">
        <v>0.14399999999999999</v>
      </c>
      <c r="W405">
        <v>9.9139999999999997</v>
      </c>
      <c r="X405">
        <v>1.88</v>
      </c>
      <c r="Y405">
        <v>5.1999999999999998E-2</v>
      </c>
      <c r="Z405">
        <v>0.89900000000000002</v>
      </c>
      <c r="AA405">
        <v>0.01</v>
      </c>
      <c r="AB405">
        <v>1.296</v>
      </c>
      <c r="AC405">
        <v>1.2999999999999999E-2</v>
      </c>
      <c r="AD405">
        <v>1.4970000000000001</v>
      </c>
    </row>
    <row r="406" spans="1:30">
      <c r="A406">
        <v>1628424</v>
      </c>
      <c r="B406" t="s">
        <v>627</v>
      </c>
      <c r="C406" t="s">
        <v>662</v>
      </c>
      <c r="D406" t="s">
        <v>626</v>
      </c>
      <c r="E406">
        <v>-1.99</v>
      </c>
      <c r="F406">
        <v>0.33</v>
      </c>
      <c r="G406">
        <v>-1.79</v>
      </c>
      <c r="H406">
        <v>-0.2</v>
      </c>
      <c r="I406">
        <v>-1.98</v>
      </c>
      <c r="J406">
        <v>-1.84</v>
      </c>
      <c r="K406">
        <v>-0.14000000000000001</v>
      </c>
      <c r="L406">
        <v>13.23</v>
      </c>
      <c r="M406">
        <v>0.48599999999999999</v>
      </c>
      <c r="N406">
        <v>6.9</v>
      </c>
      <c r="O406">
        <v>0.28699999999999998</v>
      </c>
      <c r="P406">
        <v>0.60699999999999998</v>
      </c>
      <c r="Q406">
        <v>2.5499999999999998</v>
      </c>
      <c r="R406">
        <v>0.66900000000000004</v>
      </c>
      <c r="S406">
        <v>3.0379999999999998</v>
      </c>
      <c r="T406">
        <v>0.82599999999999996</v>
      </c>
      <c r="U406">
        <v>0.22</v>
      </c>
      <c r="V406">
        <v>0.151</v>
      </c>
      <c r="W406">
        <v>5.9370000000000003</v>
      </c>
      <c r="X406">
        <v>5.617</v>
      </c>
      <c r="Y406">
        <v>0.17699999999999999</v>
      </c>
      <c r="Z406">
        <v>0.84699999999999998</v>
      </c>
      <c r="AA406">
        <v>0.01</v>
      </c>
      <c r="AB406">
        <v>1.371</v>
      </c>
      <c r="AC406">
        <v>1.2999999999999999E-2</v>
      </c>
      <c r="AD406">
        <v>2.7290000000000001</v>
      </c>
    </row>
    <row r="407" spans="1:30">
      <c r="A407">
        <v>1630572</v>
      </c>
      <c r="B407" t="s">
        <v>627</v>
      </c>
      <c r="C407" t="s">
        <v>231</v>
      </c>
      <c r="D407" t="s">
        <v>629</v>
      </c>
      <c r="E407">
        <v>-1.99</v>
      </c>
      <c r="F407">
        <v>-1.1599999999999999</v>
      </c>
      <c r="G407">
        <v>-1</v>
      </c>
      <c r="H407">
        <v>-1</v>
      </c>
      <c r="I407">
        <v>-1.86</v>
      </c>
      <c r="J407">
        <v>-0.87</v>
      </c>
      <c r="K407">
        <v>-0.99</v>
      </c>
      <c r="L407">
        <v>17.567</v>
      </c>
      <c r="M407">
        <v>0.52</v>
      </c>
      <c r="N407">
        <v>7.5359999999999996</v>
      </c>
      <c r="O407">
        <v>0.32</v>
      </c>
      <c r="P407">
        <v>0.40699999999999997</v>
      </c>
      <c r="Q407">
        <v>5.9740000000000002</v>
      </c>
      <c r="R407">
        <v>0.65500000000000003</v>
      </c>
      <c r="S407">
        <v>4.5110000000000001</v>
      </c>
      <c r="T407">
        <v>0.72199999999999998</v>
      </c>
      <c r="U407">
        <v>0.26</v>
      </c>
      <c r="V407">
        <v>0.20699999999999999</v>
      </c>
      <c r="W407">
        <v>12.933999999999999</v>
      </c>
      <c r="X407">
        <v>4.0659999999999998</v>
      </c>
      <c r="Y407">
        <v>0.13500000000000001</v>
      </c>
      <c r="Z407">
        <v>0.94299999999999995</v>
      </c>
      <c r="AA407">
        <v>0.01</v>
      </c>
      <c r="AB407">
        <v>1.145</v>
      </c>
      <c r="AC407">
        <v>1.0999999999999999E-2</v>
      </c>
      <c r="AD407">
        <v>2.9039999999999999</v>
      </c>
    </row>
    <row r="408" spans="1:30">
      <c r="A408">
        <v>203210</v>
      </c>
      <c r="B408" t="s">
        <v>627</v>
      </c>
      <c r="C408" t="s">
        <v>461</v>
      </c>
      <c r="D408" t="s">
        <v>626</v>
      </c>
      <c r="E408">
        <v>-2.0099999999999998</v>
      </c>
      <c r="F408">
        <v>-0.51</v>
      </c>
      <c r="G408">
        <v>-1.56</v>
      </c>
      <c r="H408">
        <v>-0.45</v>
      </c>
      <c r="I408">
        <v>0.93</v>
      </c>
      <c r="J408">
        <v>0.49</v>
      </c>
      <c r="K408">
        <v>0.44</v>
      </c>
      <c r="L408">
        <v>16.187000000000001</v>
      </c>
      <c r="M408">
        <v>0.56299999999999994</v>
      </c>
      <c r="N408">
        <v>9.3919999999999995</v>
      </c>
      <c r="O408">
        <v>0.34200000000000003</v>
      </c>
      <c r="P408">
        <v>0.58099999999999996</v>
      </c>
      <c r="Q408">
        <v>4.3959999999999999</v>
      </c>
      <c r="R408">
        <v>0.68400000000000005</v>
      </c>
      <c r="S408">
        <v>3.5150000000000001</v>
      </c>
      <c r="T408">
        <v>0.76800000000000002</v>
      </c>
      <c r="U408">
        <v>0.248</v>
      </c>
      <c r="V408">
        <v>0.18099999999999999</v>
      </c>
      <c r="W408">
        <v>11.4</v>
      </c>
      <c r="X408">
        <v>3.0720000000000001</v>
      </c>
      <c r="Y408">
        <v>9.5000000000000001E-2</v>
      </c>
      <c r="Z408">
        <v>1.2350000000000001</v>
      </c>
      <c r="AA408">
        <v>1.4E-2</v>
      </c>
      <c r="AB408">
        <v>1.4690000000000001</v>
      </c>
      <c r="AC408">
        <v>1.2999999999999999E-2</v>
      </c>
      <c r="AD408">
        <v>2.4039999999999999</v>
      </c>
    </row>
    <row r="409" spans="1:30">
      <c r="A409">
        <v>1629875</v>
      </c>
      <c r="B409" t="s">
        <v>627</v>
      </c>
      <c r="C409" t="s">
        <v>651</v>
      </c>
      <c r="D409" t="s">
        <v>629</v>
      </c>
      <c r="E409">
        <v>-2.0099999999999998</v>
      </c>
      <c r="F409">
        <v>0.16</v>
      </c>
      <c r="G409">
        <v>-1.59</v>
      </c>
      <c r="H409">
        <v>-0.42</v>
      </c>
      <c r="I409">
        <v>-2.02</v>
      </c>
      <c r="J409">
        <v>-1.6</v>
      </c>
      <c r="K409">
        <v>-0.42</v>
      </c>
      <c r="L409">
        <v>17.109000000000002</v>
      </c>
      <c r="M409">
        <v>0.48199999999999998</v>
      </c>
      <c r="N409">
        <v>7.306</v>
      </c>
      <c r="O409">
        <v>0.313</v>
      </c>
      <c r="P409">
        <v>0.374</v>
      </c>
      <c r="Q409">
        <v>2.218</v>
      </c>
      <c r="R409">
        <v>0.60699999999999998</v>
      </c>
      <c r="S409">
        <v>2.7879999999999998</v>
      </c>
      <c r="T409">
        <v>0.72399999999999998</v>
      </c>
      <c r="U409">
        <v>0.17499999999999999</v>
      </c>
      <c r="V409">
        <v>0.17499999999999999</v>
      </c>
      <c r="W409">
        <v>5.7089999999999996</v>
      </c>
      <c r="X409">
        <v>7.1180000000000003</v>
      </c>
      <c r="Y409">
        <v>0.22</v>
      </c>
      <c r="Z409">
        <v>0.54600000000000004</v>
      </c>
      <c r="AA409">
        <v>6.0000000000000001E-3</v>
      </c>
      <c r="AB409">
        <v>1.752</v>
      </c>
      <c r="AC409">
        <v>1.9E-2</v>
      </c>
      <c r="AD409">
        <v>2.4129999999999998</v>
      </c>
    </row>
    <row r="410" spans="1:30">
      <c r="A410">
        <v>1631222</v>
      </c>
      <c r="B410" t="s">
        <v>627</v>
      </c>
      <c r="C410" t="s">
        <v>392</v>
      </c>
      <c r="D410" t="s">
        <v>630</v>
      </c>
      <c r="E410">
        <v>-2.04</v>
      </c>
      <c r="F410">
        <v>-0.13</v>
      </c>
      <c r="G410">
        <v>-1.67</v>
      </c>
      <c r="H410">
        <v>-0.37</v>
      </c>
      <c r="I410">
        <v>-1.84</v>
      </c>
      <c r="J410">
        <v>-1.59</v>
      </c>
      <c r="K410">
        <v>-0.25</v>
      </c>
      <c r="L410">
        <v>12.516</v>
      </c>
      <c r="M410">
        <v>0.48699999999999999</v>
      </c>
      <c r="N410">
        <v>8.6059999999999999</v>
      </c>
      <c r="O410">
        <v>0.316</v>
      </c>
      <c r="P410">
        <v>0.72499999999999998</v>
      </c>
      <c r="Q410">
        <v>2.39</v>
      </c>
      <c r="R410">
        <v>0.65100000000000002</v>
      </c>
      <c r="S410">
        <v>3.0230000000000001</v>
      </c>
      <c r="T410">
        <v>0.73299999999999998</v>
      </c>
      <c r="U410">
        <v>0.25700000000000001</v>
      </c>
      <c r="V410">
        <v>0.14299999999999999</v>
      </c>
      <c r="W410">
        <v>7.758</v>
      </c>
      <c r="X410">
        <v>2.6280000000000001</v>
      </c>
      <c r="Y410">
        <v>8.4000000000000005E-2</v>
      </c>
      <c r="Z410">
        <v>0.70399999999999996</v>
      </c>
      <c r="AA410">
        <v>8.0000000000000002E-3</v>
      </c>
      <c r="AB410">
        <v>1.3109999999999999</v>
      </c>
      <c r="AC410">
        <v>1.4E-2</v>
      </c>
      <c r="AD410">
        <v>2.2869999999999999</v>
      </c>
    </row>
    <row r="411" spans="1:30">
      <c r="A411">
        <v>1631217</v>
      </c>
      <c r="B411" t="s">
        <v>627</v>
      </c>
      <c r="C411" t="s">
        <v>61</v>
      </c>
      <c r="D411" t="s">
        <v>630</v>
      </c>
      <c r="E411">
        <v>-2.04</v>
      </c>
      <c r="F411">
        <v>0.98</v>
      </c>
      <c r="G411">
        <v>-2.12</v>
      </c>
      <c r="H411">
        <v>7.0000000000000007E-2</v>
      </c>
      <c r="I411">
        <v>-2.0499999999999998</v>
      </c>
      <c r="J411">
        <v>-2.17</v>
      </c>
      <c r="K411">
        <v>0.12</v>
      </c>
      <c r="L411">
        <v>13.222</v>
      </c>
      <c r="M411">
        <v>0.503</v>
      </c>
      <c r="N411">
        <v>2.1030000000000002</v>
      </c>
      <c r="O411">
        <v>0.22600000000000001</v>
      </c>
      <c r="P411">
        <v>0.13300000000000001</v>
      </c>
      <c r="Q411">
        <v>5.9379999999999997</v>
      </c>
      <c r="R411">
        <v>0.67100000000000004</v>
      </c>
      <c r="S411">
        <v>4.0140000000000002</v>
      </c>
      <c r="T411">
        <v>0.63400000000000001</v>
      </c>
      <c r="U411">
        <v>0.29799999999999999</v>
      </c>
      <c r="V411">
        <v>0.155</v>
      </c>
      <c r="W411">
        <v>11.364000000000001</v>
      </c>
      <c r="X411">
        <v>2.411</v>
      </c>
      <c r="Y411">
        <v>7.0999999999999994E-2</v>
      </c>
      <c r="Z411">
        <v>2.1669999999999998</v>
      </c>
      <c r="AA411">
        <v>2.5000000000000001E-2</v>
      </c>
      <c r="AB411">
        <v>1.4630000000000001</v>
      </c>
      <c r="AC411">
        <v>1.4999999999999999E-2</v>
      </c>
      <c r="AD411">
        <v>2.6480000000000001</v>
      </c>
    </row>
    <row r="412" spans="1:30">
      <c r="A412">
        <v>1631157</v>
      </c>
      <c r="B412" t="s">
        <v>627</v>
      </c>
      <c r="C412" t="s">
        <v>235</v>
      </c>
      <c r="D412" t="s">
        <v>630</v>
      </c>
      <c r="E412">
        <v>-2.0699999999999998</v>
      </c>
      <c r="F412">
        <v>0.54</v>
      </c>
      <c r="G412">
        <v>-1.88</v>
      </c>
      <c r="H412">
        <v>-0.19</v>
      </c>
      <c r="I412">
        <v>-2.06</v>
      </c>
      <c r="J412">
        <v>-1.88</v>
      </c>
      <c r="K412">
        <v>-0.18</v>
      </c>
      <c r="L412">
        <v>14.391</v>
      </c>
      <c r="M412">
        <v>0.49299999999999999</v>
      </c>
      <c r="N412">
        <v>7.1520000000000001</v>
      </c>
      <c r="O412">
        <v>0.31</v>
      </c>
      <c r="P412">
        <v>0.44</v>
      </c>
      <c r="Q412">
        <v>4.51</v>
      </c>
      <c r="R412">
        <v>0.628</v>
      </c>
      <c r="S412">
        <v>4.0659999999999998</v>
      </c>
      <c r="T412">
        <v>0.76800000000000002</v>
      </c>
      <c r="U412">
        <v>0.28399999999999997</v>
      </c>
      <c r="V412">
        <v>0.17899999999999999</v>
      </c>
      <c r="W412">
        <v>7.4539999999999997</v>
      </c>
      <c r="X412">
        <v>4.4530000000000003</v>
      </c>
      <c r="Y412">
        <v>0.13100000000000001</v>
      </c>
      <c r="Z412">
        <v>0.76500000000000001</v>
      </c>
      <c r="AA412">
        <v>8.0000000000000002E-3</v>
      </c>
      <c r="AB412">
        <v>1.484</v>
      </c>
      <c r="AC412">
        <v>1.6E-2</v>
      </c>
      <c r="AD412">
        <v>3.2389999999999999</v>
      </c>
    </row>
    <row r="413" spans="1:30">
      <c r="A413">
        <v>1630197</v>
      </c>
      <c r="B413" t="s">
        <v>627</v>
      </c>
      <c r="C413" t="s">
        <v>322</v>
      </c>
      <c r="D413" t="s">
        <v>626</v>
      </c>
      <c r="E413">
        <v>-2.09</v>
      </c>
      <c r="F413">
        <v>-0.69</v>
      </c>
      <c r="G413">
        <v>-2.0499999999999998</v>
      </c>
      <c r="H413">
        <v>-0.04</v>
      </c>
      <c r="I413">
        <v>-2.19</v>
      </c>
      <c r="J413">
        <v>-2.3199999999999998</v>
      </c>
      <c r="K413">
        <v>0.13</v>
      </c>
      <c r="L413">
        <v>15.201000000000001</v>
      </c>
      <c r="M413">
        <v>0.48899999999999999</v>
      </c>
      <c r="N413">
        <v>7.3780000000000001</v>
      </c>
      <c r="O413">
        <v>0.311</v>
      </c>
      <c r="P413">
        <v>0.45300000000000001</v>
      </c>
      <c r="Q413">
        <v>4.6900000000000004</v>
      </c>
      <c r="R413">
        <v>0.67200000000000004</v>
      </c>
      <c r="S413">
        <v>2.7890000000000001</v>
      </c>
      <c r="T413">
        <v>0.68</v>
      </c>
      <c r="U413">
        <v>0.189</v>
      </c>
      <c r="V413">
        <v>0.17299999999999999</v>
      </c>
      <c r="W413">
        <v>11.131</v>
      </c>
      <c r="X413">
        <v>4.3419999999999996</v>
      </c>
      <c r="Y413">
        <v>0.13</v>
      </c>
      <c r="Z413">
        <v>2.1890000000000001</v>
      </c>
      <c r="AA413">
        <v>2.5000000000000001E-2</v>
      </c>
      <c r="AB413">
        <v>1.47</v>
      </c>
      <c r="AC413">
        <v>1.2999999999999999E-2</v>
      </c>
      <c r="AD413">
        <v>2.9409999999999998</v>
      </c>
    </row>
    <row r="414" spans="1:30">
      <c r="A414">
        <v>1630528</v>
      </c>
      <c r="B414" t="s">
        <v>627</v>
      </c>
      <c r="C414" t="s">
        <v>396</v>
      </c>
      <c r="D414" t="s">
        <v>629</v>
      </c>
      <c r="E414">
        <v>-2.11</v>
      </c>
      <c r="F414">
        <v>-0.63</v>
      </c>
      <c r="G414">
        <v>-1.07</v>
      </c>
      <c r="H414">
        <v>-1.04</v>
      </c>
      <c r="I414">
        <v>-1.69</v>
      </c>
      <c r="J414">
        <v>-0.97</v>
      </c>
      <c r="K414">
        <v>-0.72</v>
      </c>
      <c r="L414">
        <v>18.951000000000001</v>
      </c>
      <c r="M414">
        <v>0.53200000000000003</v>
      </c>
      <c r="N414">
        <v>5.4690000000000003</v>
      </c>
      <c r="O414">
        <v>0.309</v>
      </c>
      <c r="P414">
        <v>0.27200000000000002</v>
      </c>
      <c r="Q414">
        <v>4.6040000000000001</v>
      </c>
      <c r="R414">
        <v>0.67500000000000004</v>
      </c>
      <c r="S414">
        <v>3.7679999999999998</v>
      </c>
      <c r="T414">
        <v>0.73799999999999999</v>
      </c>
      <c r="U414">
        <v>0.21199999999999999</v>
      </c>
      <c r="V414">
        <v>0.20799999999999999</v>
      </c>
      <c r="W414">
        <v>5.0119999999999996</v>
      </c>
      <c r="X414">
        <v>4.665</v>
      </c>
      <c r="Y414">
        <v>0.14699999999999999</v>
      </c>
      <c r="Z414">
        <v>0.75900000000000001</v>
      </c>
      <c r="AA414">
        <v>8.0000000000000002E-3</v>
      </c>
      <c r="AB414">
        <v>2.0939999999999999</v>
      </c>
      <c r="AC414">
        <v>2.1000000000000001E-2</v>
      </c>
      <c r="AD414">
        <v>3.2989999999999999</v>
      </c>
    </row>
    <row r="415" spans="1:30">
      <c r="A415">
        <v>1631495</v>
      </c>
      <c r="B415" t="s">
        <v>627</v>
      </c>
      <c r="C415" t="s">
        <v>689</v>
      </c>
      <c r="D415" t="s">
        <v>630</v>
      </c>
      <c r="E415">
        <v>-2.11</v>
      </c>
      <c r="F415">
        <v>-0.09</v>
      </c>
      <c r="G415">
        <v>-2.0699999999999998</v>
      </c>
      <c r="H415">
        <v>-0.04</v>
      </c>
      <c r="I415">
        <v>-2.11</v>
      </c>
      <c r="J415">
        <v>-2.0699999999999998</v>
      </c>
      <c r="K415">
        <v>-0.04</v>
      </c>
      <c r="L415">
        <v>15.760999999999999</v>
      </c>
      <c r="M415">
        <v>0.49399999999999999</v>
      </c>
      <c r="N415">
        <v>7.8109999999999999</v>
      </c>
      <c r="O415">
        <v>0.30299999999999999</v>
      </c>
      <c r="P415">
        <v>0.438</v>
      </c>
      <c r="Q415">
        <v>4.8390000000000004</v>
      </c>
      <c r="R415">
        <v>0.65</v>
      </c>
      <c r="S415">
        <v>4.024</v>
      </c>
      <c r="T415">
        <v>0.69499999999999995</v>
      </c>
      <c r="U415">
        <v>0.26600000000000001</v>
      </c>
      <c r="V415">
        <v>0.161</v>
      </c>
      <c r="W415">
        <v>7.7430000000000003</v>
      </c>
      <c r="X415">
        <v>3.4159999999999999</v>
      </c>
      <c r="Y415">
        <v>0.105</v>
      </c>
      <c r="Z415">
        <v>0.83199999999999996</v>
      </c>
      <c r="AA415">
        <v>8.9999999999999993E-3</v>
      </c>
      <c r="AB415">
        <v>1.4179999999999999</v>
      </c>
      <c r="AC415">
        <v>1.6E-2</v>
      </c>
      <c r="AD415">
        <v>2.5219999999999998</v>
      </c>
    </row>
    <row r="416" spans="1:30">
      <c r="A416">
        <v>1630270</v>
      </c>
      <c r="B416" t="s">
        <v>627</v>
      </c>
      <c r="C416" t="s">
        <v>690</v>
      </c>
      <c r="D416" t="s">
        <v>629</v>
      </c>
      <c r="E416">
        <v>-2.11</v>
      </c>
      <c r="F416">
        <v>0.21</v>
      </c>
      <c r="G416">
        <v>-1.81</v>
      </c>
      <c r="H416">
        <v>-0.3</v>
      </c>
      <c r="I416">
        <v>-2.09</v>
      </c>
      <c r="J416">
        <v>-1.81</v>
      </c>
      <c r="K416">
        <v>-0.28000000000000003</v>
      </c>
      <c r="L416">
        <v>12.420999999999999</v>
      </c>
      <c r="M416">
        <v>0.47599999999999998</v>
      </c>
      <c r="N416">
        <v>7.6050000000000004</v>
      </c>
      <c r="O416">
        <v>0.318</v>
      </c>
      <c r="P416">
        <v>0.55000000000000004</v>
      </c>
      <c r="Q416">
        <v>2.794</v>
      </c>
      <c r="R416">
        <v>0.64800000000000002</v>
      </c>
      <c r="S416">
        <v>3.254</v>
      </c>
      <c r="T416">
        <v>0.76400000000000001</v>
      </c>
      <c r="U416">
        <v>0.249</v>
      </c>
      <c r="V416">
        <v>0.15</v>
      </c>
      <c r="W416">
        <v>6.9240000000000004</v>
      </c>
      <c r="X416">
        <v>3.71</v>
      </c>
      <c r="Y416">
        <v>0.122</v>
      </c>
      <c r="Z416">
        <v>0.76700000000000002</v>
      </c>
      <c r="AA416">
        <v>7.0000000000000001E-3</v>
      </c>
      <c r="AB416">
        <v>1.3480000000000001</v>
      </c>
      <c r="AC416">
        <v>1.2999999999999999E-2</v>
      </c>
      <c r="AD416">
        <v>2.415</v>
      </c>
    </row>
    <row r="417" spans="1:30">
      <c r="A417">
        <v>1631216</v>
      </c>
      <c r="B417" t="s">
        <v>627</v>
      </c>
      <c r="C417" t="s">
        <v>344</v>
      </c>
      <c r="D417" t="s">
        <v>630</v>
      </c>
      <c r="E417">
        <v>-2.11</v>
      </c>
      <c r="F417">
        <v>-0.06</v>
      </c>
      <c r="G417">
        <v>-1.34</v>
      </c>
      <c r="H417">
        <v>-0.77</v>
      </c>
      <c r="I417">
        <v>-2.2400000000000002</v>
      </c>
      <c r="J417">
        <v>-1.39</v>
      </c>
      <c r="K417">
        <v>-0.85</v>
      </c>
      <c r="L417">
        <v>12.803000000000001</v>
      </c>
      <c r="M417">
        <v>0.47799999999999998</v>
      </c>
      <c r="N417">
        <v>9.6240000000000006</v>
      </c>
      <c r="O417">
        <v>0.32600000000000001</v>
      </c>
      <c r="P417">
        <v>0.76900000000000002</v>
      </c>
      <c r="Q417">
        <v>1.7</v>
      </c>
      <c r="R417">
        <v>0.63700000000000001</v>
      </c>
      <c r="S417">
        <v>1.9319999999999999</v>
      </c>
      <c r="T417">
        <v>0.749</v>
      </c>
      <c r="U417">
        <v>0.19900000000000001</v>
      </c>
      <c r="V417">
        <v>0.127</v>
      </c>
      <c r="W417">
        <v>5.84</v>
      </c>
      <c r="X417">
        <v>2.2850000000000001</v>
      </c>
      <c r="Y417">
        <v>6.7000000000000004E-2</v>
      </c>
      <c r="Z417">
        <v>0.63600000000000001</v>
      </c>
      <c r="AA417">
        <v>7.0000000000000001E-3</v>
      </c>
      <c r="AB417">
        <v>1.03</v>
      </c>
      <c r="AC417">
        <v>0.01</v>
      </c>
      <c r="AD417">
        <v>1.585</v>
      </c>
    </row>
    <row r="418" spans="1:30">
      <c r="A418">
        <v>1629022</v>
      </c>
      <c r="B418" t="s">
        <v>627</v>
      </c>
      <c r="C418" t="s">
        <v>106</v>
      </c>
      <c r="D418" t="s">
        <v>626</v>
      </c>
      <c r="E418">
        <v>-2.12</v>
      </c>
      <c r="F418">
        <v>-0.21</v>
      </c>
      <c r="G418">
        <v>-0.62</v>
      </c>
      <c r="H418">
        <v>-1.5</v>
      </c>
      <c r="I418">
        <v>-0.88</v>
      </c>
      <c r="J418">
        <v>7.0000000000000007E-2</v>
      </c>
      <c r="K418">
        <v>-0.95</v>
      </c>
      <c r="L418">
        <v>17.091999999999999</v>
      </c>
      <c r="M418">
        <v>0.505</v>
      </c>
      <c r="N418">
        <v>10.045</v>
      </c>
      <c r="O418">
        <v>0.36</v>
      </c>
      <c r="P418">
        <v>0.57299999999999995</v>
      </c>
      <c r="Q418">
        <v>2.7250000000000001</v>
      </c>
      <c r="R418">
        <v>0.67100000000000004</v>
      </c>
      <c r="S418">
        <v>3.2930000000000001</v>
      </c>
      <c r="T418">
        <v>0.79400000000000004</v>
      </c>
      <c r="U418">
        <v>0.193</v>
      </c>
      <c r="V418">
        <v>0.191</v>
      </c>
      <c r="W418">
        <v>4.45</v>
      </c>
      <c r="X418">
        <v>2.7610000000000001</v>
      </c>
      <c r="Y418">
        <v>7.9000000000000001E-2</v>
      </c>
      <c r="Z418">
        <v>0.54800000000000004</v>
      </c>
      <c r="AA418">
        <v>6.0000000000000001E-3</v>
      </c>
      <c r="AB418">
        <v>1.214</v>
      </c>
      <c r="AC418">
        <v>1.2E-2</v>
      </c>
      <c r="AD418">
        <v>1.5620000000000001</v>
      </c>
    </row>
    <row r="419" spans="1:30">
      <c r="A419">
        <v>1631093</v>
      </c>
      <c r="B419" t="s">
        <v>627</v>
      </c>
      <c r="C419" t="s">
        <v>455</v>
      </c>
      <c r="D419" t="s">
        <v>630</v>
      </c>
      <c r="E419">
        <v>-2.12</v>
      </c>
      <c r="F419">
        <v>-0.56999999999999995</v>
      </c>
      <c r="G419">
        <v>-0.57999999999999996</v>
      </c>
      <c r="H419">
        <v>-1.55</v>
      </c>
      <c r="I419">
        <v>-1.44</v>
      </c>
      <c r="J419">
        <v>-0.06</v>
      </c>
      <c r="K419">
        <v>-1.38</v>
      </c>
      <c r="L419">
        <v>22.629000000000001</v>
      </c>
      <c r="M419">
        <v>0.45900000000000002</v>
      </c>
      <c r="N419">
        <v>9.0090000000000003</v>
      </c>
      <c r="O419">
        <v>0.32700000000000001</v>
      </c>
      <c r="P419">
        <v>0.39</v>
      </c>
      <c r="Q419">
        <v>4.3899999999999997</v>
      </c>
      <c r="R419">
        <v>0.60099999999999998</v>
      </c>
      <c r="S419">
        <v>7.1790000000000003</v>
      </c>
      <c r="T419">
        <v>0.73399999999999999</v>
      </c>
      <c r="U419">
        <v>0.35399999999999998</v>
      </c>
      <c r="V419">
        <v>0.26300000000000001</v>
      </c>
      <c r="W419">
        <v>5.75</v>
      </c>
      <c r="X419">
        <v>8.4290000000000003</v>
      </c>
      <c r="Y419">
        <v>0.29199999999999998</v>
      </c>
      <c r="Z419">
        <v>0.35099999999999998</v>
      </c>
      <c r="AA419">
        <v>4.0000000000000001E-3</v>
      </c>
      <c r="AB419">
        <v>1.2350000000000001</v>
      </c>
      <c r="AC419">
        <v>1.2999999999999999E-2</v>
      </c>
      <c r="AD419">
        <v>5.1639999999999997</v>
      </c>
    </row>
    <row r="420" spans="1:30">
      <c r="A420">
        <v>1630264</v>
      </c>
      <c r="B420" t="s">
        <v>627</v>
      </c>
      <c r="C420" t="s">
        <v>310</v>
      </c>
      <c r="D420" t="s">
        <v>626</v>
      </c>
      <c r="E420">
        <v>-2.13</v>
      </c>
      <c r="F420">
        <v>-0.5</v>
      </c>
      <c r="G420">
        <v>-1.69</v>
      </c>
      <c r="H420">
        <v>-0.44</v>
      </c>
      <c r="I420">
        <v>-2.84</v>
      </c>
      <c r="J420">
        <v>-1.97</v>
      </c>
      <c r="K420">
        <v>-0.87</v>
      </c>
      <c r="L420">
        <v>12.051</v>
      </c>
      <c r="M420">
        <v>0.54300000000000004</v>
      </c>
      <c r="N420">
        <v>3.206</v>
      </c>
      <c r="O420">
        <v>0.308</v>
      </c>
      <c r="P420">
        <v>0.20699999999999999</v>
      </c>
      <c r="Q420">
        <v>3.81</v>
      </c>
      <c r="R420">
        <v>0.69</v>
      </c>
      <c r="S420">
        <v>5.319</v>
      </c>
      <c r="T420">
        <v>0.70099999999999996</v>
      </c>
      <c r="U420">
        <v>0.39200000000000002</v>
      </c>
      <c r="V420">
        <v>0.14799999999999999</v>
      </c>
      <c r="W420">
        <v>8.6010000000000009</v>
      </c>
      <c r="X420">
        <v>2.835</v>
      </c>
      <c r="Y420">
        <v>8.5999999999999993E-2</v>
      </c>
      <c r="Z420">
        <v>0.9</v>
      </c>
      <c r="AA420">
        <v>0.01</v>
      </c>
      <c r="AB420">
        <v>0.85299999999999998</v>
      </c>
      <c r="AC420">
        <v>8.9999999999999993E-3</v>
      </c>
      <c r="AD420">
        <v>2.0150000000000001</v>
      </c>
    </row>
    <row r="421" spans="1:30">
      <c r="A421">
        <v>1631466</v>
      </c>
      <c r="B421" t="s">
        <v>627</v>
      </c>
      <c r="C421" t="s">
        <v>644</v>
      </c>
      <c r="D421" t="s">
        <v>630</v>
      </c>
      <c r="E421">
        <v>-2.13</v>
      </c>
      <c r="F421">
        <v>0.06</v>
      </c>
      <c r="G421">
        <v>-1.74</v>
      </c>
      <c r="H421">
        <v>-0.4</v>
      </c>
      <c r="I421">
        <v>-2.11</v>
      </c>
      <c r="J421">
        <v>-1.74</v>
      </c>
      <c r="K421">
        <v>-0.37</v>
      </c>
      <c r="L421">
        <v>13.692</v>
      </c>
      <c r="M421">
        <v>0.56000000000000005</v>
      </c>
      <c r="N421">
        <v>4.5519999999999996</v>
      </c>
      <c r="O421">
        <v>0.32200000000000001</v>
      </c>
      <c r="P421">
        <v>0.29799999999999999</v>
      </c>
      <c r="Q421">
        <v>5.6580000000000004</v>
      </c>
      <c r="R421">
        <v>0.66500000000000004</v>
      </c>
      <c r="S421">
        <v>3.1030000000000002</v>
      </c>
      <c r="T421">
        <v>0.752</v>
      </c>
      <c r="U421">
        <v>0.246</v>
      </c>
      <c r="V421">
        <v>0.157</v>
      </c>
      <c r="W421">
        <v>6.7809999999999997</v>
      </c>
      <c r="X421">
        <v>3.45</v>
      </c>
      <c r="Y421">
        <v>0.105</v>
      </c>
      <c r="Z421">
        <v>0.77900000000000003</v>
      </c>
      <c r="AA421">
        <v>7.0000000000000001E-3</v>
      </c>
      <c r="AB421">
        <v>1.393</v>
      </c>
      <c r="AC421">
        <v>1.4E-2</v>
      </c>
      <c r="AD421">
        <v>2.1509999999999998</v>
      </c>
    </row>
    <row r="422" spans="1:30">
      <c r="A422">
        <v>1628995</v>
      </c>
      <c r="B422" t="s">
        <v>627</v>
      </c>
      <c r="C422" t="s">
        <v>640</v>
      </c>
      <c r="D422" t="s">
        <v>626</v>
      </c>
      <c r="E422">
        <v>-2.14</v>
      </c>
      <c r="F422">
        <v>-0.08</v>
      </c>
      <c r="G422">
        <v>-1.34</v>
      </c>
      <c r="H422">
        <v>-0.8</v>
      </c>
      <c r="I422">
        <v>-2.2400000000000002</v>
      </c>
      <c r="J422">
        <v>-1.21</v>
      </c>
      <c r="K422">
        <v>-1.03</v>
      </c>
      <c r="L422">
        <v>18.074000000000002</v>
      </c>
      <c r="M422">
        <v>0.51800000000000002</v>
      </c>
      <c r="N422">
        <v>9.407</v>
      </c>
      <c r="O422">
        <v>0.35499999999999998</v>
      </c>
      <c r="P422">
        <v>0.48799999999999999</v>
      </c>
      <c r="Q422">
        <v>4.6680000000000001</v>
      </c>
      <c r="R422">
        <v>0.66100000000000003</v>
      </c>
      <c r="S422">
        <v>4.0529999999999999</v>
      </c>
      <c r="T422">
        <v>0.76400000000000001</v>
      </c>
      <c r="U422">
        <v>0.21299999999999999</v>
      </c>
      <c r="V422">
        <v>0.20200000000000001</v>
      </c>
      <c r="W422">
        <v>8.9429999999999996</v>
      </c>
      <c r="X422">
        <v>2.323</v>
      </c>
      <c r="Y422">
        <v>7.5999999999999998E-2</v>
      </c>
      <c r="Z422">
        <v>0.48599999999999999</v>
      </c>
      <c r="AA422">
        <v>6.0000000000000001E-3</v>
      </c>
      <c r="AB422">
        <v>1.1890000000000001</v>
      </c>
      <c r="AC422">
        <v>1.2E-2</v>
      </c>
      <c r="AD422">
        <v>2.5880000000000001</v>
      </c>
    </row>
    <row r="423" spans="1:30">
      <c r="A423">
        <v>1630695</v>
      </c>
      <c r="B423" t="s">
        <v>627</v>
      </c>
      <c r="C423" t="s">
        <v>23</v>
      </c>
      <c r="D423" t="s">
        <v>629</v>
      </c>
      <c r="E423">
        <v>-2.15</v>
      </c>
      <c r="F423">
        <v>1.37</v>
      </c>
      <c r="G423">
        <v>-1.67</v>
      </c>
      <c r="H423">
        <v>-0.48</v>
      </c>
      <c r="I423">
        <v>-2.14</v>
      </c>
      <c r="J423">
        <v>-1.66</v>
      </c>
      <c r="K423">
        <v>-0.48</v>
      </c>
      <c r="L423">
        <v>13.943</v>
      </c>
      <c r="M423">
        <v>0.51100000000000001</v>
      </c>
      <c r="N423">
        <v>7.16</v>
      </c>
      <c r="O423">
        <v>0.27900000000000003</v>
      </c>
      <c r="P423">
        <v>0.48399999999999999</v>
      </c>
      <c r="Q423">
        <v>3.0859999999999999</v>
      </c>
      <c r="R423">
        <v>0.67900000000000005</v>
      </c>
      <c r="S423">
        <v>2.907</v>
      </c>
      <c r="T423">
        <v>0.66200000000000003</v>
      </c>
      <c r="U423">
        <v>0.23599999999999999</v>
      </c>
      <c r="V423">
        <v>0.16400000000000001</v>
      </c>
      <c r="W423">
        <v>12.641</v>
      </c>
      <c r="X423">
        <v>2.758</v>
      </c>
      <c r="Y423">
        <v>8.2000000000000003E-2</v>
      </c>
      <c r="Z423">
        <v>1.2370000000000001</v>
      </c>
      <c r="AA423">
        <v>1.4999999999999999E-2</v>
      </c>
      <c r="AB423">
        <v>1.2549999999999999</v>
      </c>
      <c r="AC423">
        <v>1.2E-2</v>
      </c>
      <c r="AD423">
        <v>2.0030000000000001</v>
      </c>
    </row>
    <row r="424" spans="1:30">
      <c r="A424">
        <v>1631116</v>
      </c>
      <c r="B424" t="s">
        <v>627</v>
      </c>
      <c r="C424" t="s">
        <v>205</v>
      </c>
      <c r="D424" t="s">
        <v>630</v>
      </c>
      <c r="E424">
        <v>-2.15</v>
      </c>
      <c r="F424">
        <v>0.5</v>
      </c>
      <c r="G424">
        <v>-1.78</v>
      </c>
      <c r="H424">
        <v>-0.38</v>
      </c>
      <c r="I424">
        <v>-2.12</v>
      </c>
      <c r="J424">
        <v>-1.79</v>
      </c>
      <c r="K424">
        <v>-0.33</v>
      </c>
      <c r="L424">
        <v>17.327000000000002</v>
      </c>
      <c r="M424">
        <v>0.501</v>
      </c>
      <c r="N424">
        <v>14.532</v>
      </c>
      <c r="O424">
        <v>0.32</v>
      </c>
      <c r="P424">
        <v>0.746</v>
      </c>
      <c r="Q424">
        <v>2.4350000000000001</v>
      </c>
      <c r="R424">
        <v>0.67400000000000004</v>
      </c>
      <c r="S424">
        <v>2.802</v>
      </c>
      <c r="T424">
        <v>0.68799999999999994</v>
      </c>
      <c r="U424">
        <v>0.217</v>
      </c>
      <c r="V424">
        <v>0.17299999999999999</v>
      </c>
      <c r="W424">
        <v>9.6310000000000002</v>
      </c>
      <c r="X424">
        <v>2.8580000000000001</v>
      </c>
      <c r="Y424">
        <v>8.5999999999999993E-2</v>
      </c>
      <c r="Z424">
        <v>1.0509999999999999</v>
      </c>
      <c r="AA424">
        <v>1.2E-2</v>
      </c>
      <c r="AB424">
        <v>1.296</v>
      </c>
      <c r="AC424">
        <v>1.2999999999999999E-2</v>
      </c>
      <c r="AD424">
        <v>2.4460000000000002</v>
      </c>
    </row>
    <row r="425" spans="1:30">
      <c r="A425">
        <v>1631246</v>
      </c>
      <c r="B425" t="s">
        <v>627</v>
      </c>
      <c r="C425" t="s">
        <v>180</v>
      </c>
      <c r="D425" t="s">
        <v>630</v>
      </c>
      <c r="E425">
        <v>-2.16</v>
      </c>
      <c r="F425">
        <v>0.42</v>
      </c>
      <c r="G425">
        <v>-2.06</v>
      </c>
      <c r="H425">
        <v>-0.1</v>
      </c>
      <c r="I425">
        <v>-2.15</v>
      </c>
      <c r="J425">
        <v>-2.0699999999999998</v>
      </c>
      <c r="K425">
        <v>-0.08</v>
      </c>
      <c r="L425">
        <v>16.329999999999998</v>
      </c>
      <c r="M425">
        <v>0.50800000000000001</v>
      </c>
      <c r="N425">
        <v>11.670999999999999</v>
      </c>
      <c r="O425">
        <v>0.316</v>
      </c>
      <c r="P425">
        <v>0.60199999999999998</v>
      </c>
      <c r="Q425">
        <v>3.851</v>
      </c>
      <c r="R425">
        <v>0.64700000000000002</v>
      </c>
      <c r="S425">
        <v>3.3849999999999998</v>
      </c>
      <c r="T425">
        <v>0.77100000000000002</v>
      </c>
      <c r="U425">
        <v>0.22900000000000001</v>
      </c>
      <c r="V425">
        <v>0.188</v>
      </c>
      <c r="W425">
        <v>6.6219999999999999</v>
      </c>
      <c r="X425">
        <v>2.7839999999999998</v>
      </c>
      <c r="Y425">
        <v>8.5999999999999993E-2</v>
      </c>
      <c r="Z425">
        <v>0.73099999999999998</v>
      </c>
      <c r="AA425">
        <v>7.0000000000000001E-3</v>
      </c>
      <c r="AB425">
        <v>1.8080000000000001</v>
      </c>
      <c r="AC425">
        <v>1.7999999999999999E-2</v>
      </c>
      <c r="AD425">
        <v>2.1640000000000001</v>
      </c>
    </row>
    <row r="426" spans="1:30">
      <c r="A426">
        <v>1629033</v>
      </c>
      <c r="B426" t="s">
        <v>627</v>
      </c>
      <c r="C426" t="s">
        <v>151</v>
      </c>
      <c r="D426" t="s">
        <v>626</v>
      </c>
      <c r="E426">
        <v>-2.16</v>
      </c>
      <c r="F426">
        <v>-0.7</v>
      </c>
      <c r="G426">
        <v>-1.6</v>
      </c>
      <c r="H426">
        <v>-0.56000000000000005</v>
      </c>
      <c r="I426">
        <v>-1.74</v>
      </c>
      <c r="J426">
        <v>-1.39</v>
      </c>
      <c r="K426">
        <v>-0.35</v>
      </c>
      <c r="L426">
        <v>13.67</v>
      </c>
      <c r="M426">
        <v>0.46300000000000002</v>
      </c>
      <c r="N426">
        <v>10.077</v>
      </c>
      <c r="O426">
        <v>0.33</v>
      </c>
      <c r="P426">
        <v>0.69199999999999995</v>
      </c>
      <c r="Q426">
        <v>1.885</v>
      </c>
      <c r="R426">
        <v>0.61</v>
      </c>
      <c r="S426">
        <v>2.48</v>
      </c>
      <c r="T426">
        <v>0.82699999999999996</v>
      </c>
      <c r="U426">
        <v>0.2</v>
      </c>
      <c r="V426">
        <v>0.14599999999999999</v>
      </c>
      <c r="W426">
        <v>8.6859999999999999</v>
      </c>
      <c r="X426">
        <v>6.7119999999999997</v>
      </c>
      <c r="Y426">
        <v>0.224</v>
      </c>
      <c r="Z426">
        <v>0.42499999999999999</v>
      </c>
      <c r="AA426">
        <v>4.0000000000000001E-3</v>
      </c>
      <c r="AB426">
        <v>1.2689999999999999</v>
      </c>
      <c r="AC426">
        <v>1.2999999999999999E-2</v>
      </c>
      <c r="AD426">
        <v>2.5710000000000002</v>
      </c>
    </row>
    <row r="427" spans="1:30">
      <c r="A427">
        <v>1631260</v>
      </c>
      <c r="B427" t="s">
        <v>627</v>
      </c>
      <c r="C427" t="s">
        <v>332</v>
      </c>
      <c r="D427" t="s">
        <v>630</v>
      </c>
      <c r="E427">
        <v>-2.16</v>
      </c>
      <c r="F427">
        <v>0.42</v>
      </c>
      <c r="G427">
        <v>-1.02</v>
      </c>
      <c r="H427">
        <v>-1.1399999999999999</v>
      </c>
      <c r="I427">
        <v>-2.12</v>
      </c>
      <c r="J427">
        <v>-0.98</v>
      </c>
      <c r="K427">
        <v>-1.1399999999999999</v>
      </c>
      <c r="L427">
        <v>15.582000000000001</v>
      </c>
      <c r="M427">
        <v>0.49</v>
      </c>
      <c r="N427">
        <v>13.031000000000001</v>
      </c>
      <c r="O427">
        <v>0.35199999999999998</v>
      </c>
      <c r="P427">
        <v>0.81</v>
      </c>
      <c r="Q427">
        <v>1.4950000000000001</v>
      </c>
      <c r="R427">
        <v>0.622</v>
      </c>
      <c r="S427">
        <v>2.1539999999999999</v>
      </c>
      <c r="T427">
        <v>0.755</v>
      </c>
      <c r="U427">
        <v>0.19800000000000001</v>
      </c>
      <c r="V427">
        <v>0.161</v>
      </c>
      <c r="W427">
        <v>6.2160000000000002</v>
      </c>
      <c r="X427">
        <v>3.2069999999999999</v>
      </c>
      <c r="Y427">
        <v>9.5000000000000001E-2</v>
      </c>
      <c r="Z427">
        <v>0.28000000000000003</v>
      </c>
      <c r="AA427">
        <v>3.0000000000000001E-3</v>
      </c>
      <c r="AB427">
        <v>1.2270000000000001</v>
      </c>
      <c r="AC427">
        <v>1.2999999999999999E-2</v>
      </c>
      <c r="AD427">
        <v>1.897</v>
      </c>
    </row>
    <row r="428" spans="1:30">
      <c r="A428">
        <v>1630637</v>
      </c>
      <c r="B428" t="s">
        <v>627</v>
      </c>
      <c r="C428" t="s">
        <v>675</v>
      </c>
      <c r="D428" t="s">
        <v>629</v>
      </c>
      <c r="E428">
        <v>-2.16</v>
      </c>
      <c r="F428">
        <v>1.44</v>
      </c>
      <c r="G428">
        <v>-1.64</v>
      </c>
      <c r="H428">
        <v>-0.52</v>
      </c>
      <c r="I428">
        <v>-2.1800000000000002</v>
      </c>
      <c r="J428">
        <v>-1.65</v>
      </c>
      <c r="K428">
        <v>-0.53</v>
      </c>
      <c r="L428">
        <v>15.404999999999999</v>
      </c>
      <c r="M428">
        <v>0.45700000000000002</v>
      </c>
      <c r="N428">
        <v>7.34</v>
      </c>
      <c r="O428">
        <v>0.316</v>
      </c>
      <c r="P428">
        <v>0.49</v>
      </c>
      <c r="Q428">
        <v>2.9740000000000002</v>
      </c>
      <c r="R428">
        <v>0.60099999999999998</v>
      </c>
      <c r="S428">
        <v>3.827</v>
      </c>
      <c r="T428">
        <v>0.73499999999999999</v>
      </c>
      <c r="U428">
        <v>0.249</v>
      </c>
      <c r="V428">
        <v>0.17</v>
      </c>
      <c r="W428">
        <v>5.1319999999999997</v>
      </c>
      <c r="X428">
        <v>6.2759999999999998</v>
      </c>
      <c r="Y428">
        <v>0.20399999999999999</v>
      </c>
      <c r="Z428">
        <v>0.29699999999999999</v>
      </c>
      <c r="AA428">
        <v>3.0000000000000001E-3</v>
      </c>
      <c r="AB428">
        <v>1.841</v>
      </c>
      <c r="AC428">
        <v>1.9E-2</v>
      </c>
      <c r="AD428">
        <v>2.4500000000000002</v>
      </c>
    </row>
    <row r="429" spans="1:30">
      <c r="A429">
        <v>1631172</v>
      </c>
      <c r="B429" t="s">
        <v>627</v>
      </c>
      <c r="C429" t="s">
        <v>211</v>
      </c>
      <c r="D429" t="s">
        <v>630</v>
      </c>
      <c r="E429">
        <v>-2.1800000000000002</v>
      </c>
      <c r="F429">
        <v>-0.21</v>
      </c>
      <c r="G429">
        <v>-1.41</v>
      </c>
      <c r="H429">
        <v>-0.76</v>
      </c>
      <c r="I429">
        <v>-2.36</v>
      </c>
      <c r="J429">
        <v>-1.45</v>
      </c>
      <c r="K429">
        <v>-0.91</v>
      </c>
      <c r="L429">
        <v>16.541</v>
      </c>
      <c r="M429">
        <v>0.52100000000000002</v>
      </c>
      <c r="N429">
        <v>8.4329999999999998</v>
      </c>
      <c r="O429">
        <v>0.308</v>
      </c>
      <c r="P429">
        <v>0.497</v>
      </c>
      <c r="Q429">
        <v>4.226</v>
      </c>
      <c r="R429">
        <v>0.69599999999999995</v>
      </c>
      <c r="S429">
        <v>3.1909999999999998</v>
      </c>
      <c r="T429">
        <v>0.67900000000000005</v>
      </c>
      <c r="U429">
        <v>0.19800000000000001</v>
      </c>
      <c r="V429">
        <v>0.186</v>
      </c>
      <c r="W429">
        <v>9.3179999999999996</v>
      </c>
      <c r="X429">
        <v>3.3319999999999999</v>
      </c>
      <c r="Y429">
        <v>0.104</v>
      </c>
      <c r="Z429">
        <v>0.65200000000000002</v>
      </c>
      <c r="AA429">
        <v>7.0000000000000001E-3</v>
      </c>
      <c r="AB429">
        <v>1.266</v>
      </c>
      <c r="AC429">
        <v>1.2999999999999999E-2</v>
      </c>
      <c r="AD429">
        <v>2.6</v>
      </c>
    </row>
    <row r="430" spans="1:30">
      <c r="A430">
        <v>203473</v>
      </c>
      <c r="B430" t="s">
        <v>627</v>
      </c>
      <c r="C430" t="s">
        <v>276</v>
      </c>
      <c r="D430" t="s">
        <v>626</v>
      </c>
      <c r="E430">
        <v>-2.1800000000000002</v>
      </c>
      <c r="F430">
        <v>-1.18</v>
      </c>
      <c r="G430">
        <v>-2.7</v>
      </c>
      <c r="H430">
        <v>0.52</v>
      </c>
      <c r="I430">
        <v>-1.18</v>
      </c>
      <c r="J430">
        <v>-1.82</v>
      </c>
      <c r="K430">
        <v>0.64</v>
      </c>
      <c r="L430">
        <v>14.558999999999999</v>
      </c>
      <c r="M430">
        <v>0.52800000000000002</v>
      </c>
      <c r="N430">
        <v>3.8839999999999999</v>
      </c>
      <c r="O430">
        <v>0.29099999999999998</v>
      </c>
      <c r="P430">
        <v>0.24299999999999999</v>
      </c>
      <c r="Q430">
        <v>4.6340000000000003</v>
      </c>
      <c r="R430">
        <v>0.69099999999999995</v>
      </c>
      <c r="S430">
        <v>4.2450000000000001</v>
      </c>
      <c r="T430">
        <v>0.65700000000000003</v>
      </c>
      <c r="U430">
        <v>0.28699999999999998</v>
      </c>
      <c r="V430">
        <v>0.17899999999999999</v>
      </c>
      <c r="W430">
        <v>15.863</v>
      </c>
      <c r="X430">
        <v>3.45</v>
      </c>
      <c r="Y430">
        <v>0.112</v>
      </c>
      <c r="Z430">
        <v>2.0859999999999999</v>
      </c>
      <c r="AA430">
        <v>2.4E-2</v>
      </c>
      <c r="AB430">
        <v>1.45</v>
      </c>
      <c r="AC430">
        <v>1.2999999999999999E-2</v>
      </c>
      <c r="AD430">
        <v>3.0859999999999999</v>
      </c>
    </row>
    <row r="431" spans="1:30">
      <c r="A431">
        <v>1631309</v>
      </c>
      <c r="B431" t="s">
        <v>627</v>
      </c>
      <c r="C431" t="s">
        <v>140</v>
      </c>
      <c r="D431" t="s">
        <v>630</v>
      </c>
      <c r="E431">
        <v>-2.19</v>
      </c>
      <c r="F431">
        <v>0.26</v>
      </c>
      <c r="G431">
        <v>-1.32</v>
      </c>
      <c r="H431">
        <v>-0.87</v>
      </c>
      <c r="I431">
        <v>-2.19</v>
      </c>
      <c r="J431">
        <v>-1.32</v>
      </c>
      <c r="K431">
        <v>-0.87</v>
      </c>
      <c r="L431">
        <v>15.920999999999999</v>
      </c>
      <c r="M431">
        <v>0.47599999999999998</v>
      </c>
      <c r="N431">
        <v>10.138</v>
      </c>
      <c r="O431">
        <v>0.30499999999999999</v>
      </c>
      <c r="P431">
        <v>0.57799999999999996</v>
      </c>
      <c r="Q431">
        <v>3.0009999999999999</v>
      </c>
      <c r="R431">
        <v>0.59599999999999997</v>
      </c>
      <c r="S431">
        <v>3.9319999999999999</v>
      </c>
      <c r="T431">
        <v>0.78400000000000003</v>
      </c>
      <c r="U431">
        <v>0.23300000000000001</v>
      </c>
      <c r="V431">
        <v>0.17199999999999999</v>
      </c>
      <c r="W431">
        <v>4.7690000000000001</v>
      </c>
      <c r="X431">
        <v>6.1609999999999996</v>
      </c>
      <c r="Y431">
        <v>0.185</v>
      </c>
      <c r="Z431">
        <v>0.33200000000000002</v>
      </c>
      <c r="AA431">
        <v>4.0000000000000001E-3</v>
      </c>
      <c r="AB431">
        <v>1.7090000000000001</v>
      </c>
      <c r="AC431">
        <v>1.7999999999999999E-2</v>
      </c>
      <c r="AD431">
        <v>2.5209999999999999</v>
      </c>
    </row>
    <row r="432" spans="1:30">
      <c r="A432">
        <v>1630165</v>
      </c>
      <c r="B432" t="s">
        <v>627</v>
      </c>
      <c r="C432" t="s">
        <v>121</v>
      </c>
      <c r="D432" t="s">
        <v>626</v>
      </c>
      <c r="E432">
        <v>-2.2000000000000002</v>
      </c>
      <c r="F432">
        <v>0.02</v>
      </c>
      <c r="G432">
        <v>-1.58</v>
      </c>
      <c r="H432">
        <v>-0.62</v>
      </c>
      <c r="I432">
        <v>-1.54</v>
      </c>
      <c r="J432">
        <v>-1.41</v>
      </c>
      <c r="K432">
        <v>-0.13</v>
      </c>
      <c r="L432">
        <v>17.922000000000001</v>
      </c>
      <c r="M432">
        <v>0.46</v>
      </c>
      <c r="N432">
        <v>6.367</v>
      </c>
      <c r="O432">
        <v>0.32200000000000001</v>
      </c>
      <c r="P432">
        <v>0.35499999999999998</v>
      </c>
      <c r="Q432">
        <v>2.073</v>
      </c>
      <c r="R432">
        <v>0.64700000000000002</v>
      </c>
      <c r="S432">
        <v>4.0519999999999996</v>
      </c>
      <c r="T432">
        <v>0.79200000000000004</v>
      </c>
      <c r="U432">
        <v>0.20399999999999999</v>
      </c>
      <c r="V432">
        <v>0.20699999999999999</v>
      </c>
      <c r="W432">
        <v>5.3979999999999997</v>
      </c>
      <c r="X432">
        <v>9.2650000000000006</v>
      </c>
      <c r="Y432">
        <v>0.30599999999999999</v>
      </c>
      <c r="Z432">
        <v>0.65400000000000003</v>
      </c>
      <c r="AA432">
        <v>7.0000000000000001E-3</v>
      </c>
      <c r="AB432">
        <v>2.2599999999999998</v>
      </c>
      <c r="AC432">
        <v>2.1999999999999999E-2</v>
      </c>
      <c r="AD432">
        <v>3.9</v>
      </c>
    </row>
    <row r="433" spans="1:30">
      <c r="A433">
        <v>1630641</v>
      </c>
      <c r="B433" t="s">
        <v>627</v>
      </c>
      <c r="C433" t="s">
        <v>691</v>
      </c>
      <c r="D433" t="s">
        <v>627</v>
      </c>
      <c r="E433">
        <v>-2.2000000000000002</v>
      </c>
      <c r="F433">
        <v>0.8</v>
      </c>
      <c r="G433">
        <v>-2.08</v>
      </c>
      <c r="H433">
        <v>-0.13</v>
      </c>
      <c r="I433">
        <v>-2.21</v>
      </c>
      <c r="J433">
        <v>-2.08</v>
      </c>
      <c r="K433">
        <v>-0.13</v>
      </c>
      <c r="L433">
        <v>13.393000000000001</v>
      </c>
      <c r="M433">
        <v>0.54500000000000004</v>
      </c>
      <c r="N433">
        <v>4.7990000000000004</v>
      </c>
      <c r="O433">
        <v>0.252</v>
      </c>
      <c r="P433">
        <v>0.29799999999999999</v>
      </c>
      <c r="Q433">
        <v>4.8789999999999996</v>
      </c>
      <c r="R433">
        <v>0.69199999999999995</v>
      </c>
      <c r="S433">
        <v>3.9649999999999999</v>
      </c>
      <c r="T433">
        <v>0.57799999999999996</v>
      </c>
      <c r="U433">
        <v>0.307</v>
      </c>
      <c r="V433">
        <v>0.16700000000000001</v>
      </c>
      <c r="W433">
        <v>12.891999999999999</v>
      </c>
      <c r="X433">
        <v>2.1859999999999999</v>
      </c>
      <c r="Y433">
        <v>5.8999999999999997E-2</v>
      </c>
      <c r="Z433">
        <v>2.21</v>
      </c>
      <c r="AA433">
        <v>0.03</v>
      </c>
      <c r="AB433">
        <v>1.0740000000000001</v>
      </c>
      <c r="AC433">
        <v>0.01</v>
      </c>
      <c r="AD433">
        <v>2.7149999999999999</v>
      </c>
    </row>
    <row r="434" spans="1:30">
      <c r="A434">
        <v>1631245</v>
      </c>
      <c r="B434" t="s">
        <v>627</v>
      </c>
      <c r="C434" t="s">
        <v>647</v>
      </c>
      <c r="D434" t="s">
        <v>630</v>
      </c>
      <c r="E434">
        <v>-2.2000000000000002</v>
      </c>
      <c r="F434">
        <v>-0.03</v>
      </c>
      <c r="G434">
        <v>-1.51</v>
      </c>
      <c r="H434">
        <v>-0.7</v>
      </c>
      <c r="I434">
        <v>-2.21</v>
      </c>
      <c r="J434">
        <v>-1.51</v>
      </c>
      <c r="K434">
        <v>-0.7</v>
      </c>
      <c r="L434">
        <v>14.597</v>
      </c>
      <c r="M434">
        <v>0.503</v>
      </c>
      <c r="N434">
        <v>4.1319999999999997</v>
      </c>
      <c r="O434">
        <v>0.312</v>
      </c>
      <c r="P434">
        <v>0.27700000000000002</v>
      </c>
      <c r="Q434">
        <v>4.9649999999999999</v>
      </c>
      <c r="R434">
        <v>0.63300000000000001</v>
      </c>
      <c r="S434">
        <v>5.4249999999999998</v>
      </c>
      <c r="T434">
        <v>0.74299999999999999</v>
      </c>
      <c r="U434">
        <v>0.36899999999999999</v>
      </c>
      <c r="V434">
        <v>0.16900000000000001</v>
      </c>
      <c r="W434">
        <v>5.4379999999999997</v>
      </c>
      <c r="X434">
        <v>4.3719999999999999</v>
      </c>
      <c r="Y434">
        <v>0.155</v>
      </c>
      <c r="Z434">
        <v>0.43099999999999999</v>
      </c>
      <c r="AA434">
        <v>5.0000000000000001E-3</v>
      </c>
      <c r="AB434">
        <v>1.4370000000000001</v>
      </c>
      <c r="AC434">
        <v>1.4999999999999999E-2</v>
      </c>
      <c r="AD434">
        <v>2.891</v>
      </c>
    </row>
    <row r="435" spans="1:30">
      <c r="A435">
        <v>1631103</v>
      </c>
      <c r="B435" t="s">
        <v>627</v>
      </c>
      <c r="C435" t="s">
        <v>36</v>
      </c>
      <c r="D435" t="s">
        <v>630</v>
      </c>
      <c r="E435">
        <v>-2.2000000000000002</v>
      </c>
      <c r="F435">
        <v>7.0000000000000007E-2</v>
      </c>
      <c r="G435">
        <v>-0.96</v>
      </c>
      <c r="H435">
        <v>-1.25</v>
      </c>
      <c r="I435">
        <v>-2.0499999999999998</v>
      </c>
      <c r="J435">
        <v>-0.98</v>
      </c>
      <c r="K435">
        <v>-1.07</v>
      </c>
      <c r="L435">
        <v>19.946000000000002</v>
      </c>
      <c r="M435">
        <v>0.51200000000000001</v>
      </c>
      <c r="N435">
        <v>8.6219999999999999</v>
      </c>
      <c r="O435">
        <v>0.33300000000000002</v>
      </c>
      <c r="P435">
        <v>0.41399999999999998</v>
      </c>
      <c r="Q435">
        <v>3.3370000000000002</v>
      </c>
      <c r="R435">
        <v>0.65</v>
      </c>
      <c r="S435">
        <v>3.085</v>
      </c>
      <c r="T435">
        <v>0.81699999999999995</v>
      </c>
      <c r="U435">
        <v>0.14899999999999999</v>
      </c>
      <c r="V435">
        <v>0.20499999999999999</v>
      </c>
      <c r="W435">
        <v>6.05</v>
      </c>
      <c r="X435">
        <v>3.2559999999999998</v>
      </c>
      <c r="Y435">
        <v>9.8000000000000004E-2</v>
      </c>
      <c r="Z435">
        <v>0.28000000000000003</v>
      </c>
      <c r="AA435">
        <v>3.0000000000000001E-3</v>
      </c>
      <c r="AB435">
        <v>1.0920000000000001</v>
      </c>
      <c r="AC435">
        <v>1.0999999999999999E-2</v>
      </c>
      <c r="AD435">
        <v>2.2490000000000001</v>
      </c>
    </row>
    <row r="436" spans="1:30">
      <c r="A436">
        <v>1628408</v>
      </c>
      <c r="B436" t="s">
        <v>627</v>
      </c>
      <c r="C436" t="s">
        <v>692</v>
      </c>
      <c r="D436" t="s">
        <v>626</v>
      </c>
      <c r="E436">
        <v>-2.23</v>
      </c>
      <c r="F436">
        <v>-0.16</v>
      </c>
      <c r="G436">
        <v>-1.77</v>
      </c>
      <c r="H436">
        <v>-0.46</v>
      </c>
      <c r="I436">
        <v>-2.17</v>
      </c>
      <c r="J436">
        <v>-1.89</v>
      </c>
      <c r="K436">
        <v>-0.28000000000000003</v>
      </c>
      <c r="L436">
        <v>17.978000000000002</v>
      </c>
      <c r="M436">
        <v>0.48299999999999998</v>
      </c>
      <c r="N436">
        <v>10.414</v>
      </c>
      <c r="O436">
        <v>0.32100000000000001</v>
      </c>
      <c r="P436">
        <v>0.52100000000000002</v>
      </c>
      <c r="Q436">
        <v>3.2879999999999998</v>
      </c>
      <c r="R436">
        <v>0.66600000000000004</v>
      </c>
      <c r="S436">
        <v>3.1720000000000002</v>
      </c>
      <c r="T436">
        <v>0.66700000000000004</v>
      </c>
      <c r="U436">
        <v>0.19400000000000001</v>
      </c>
      <c r="V436">
        <v>0.17899999999999999</v>
      </c>
      <c r="W436">
        <v>8.3279999999999994</v>
      </c>
      <c r="X436">
        <v>4.5910000000000002</v>
      </c>
      <c r="Y436">
        <v>0.14499999999999999</v>
      </c>
      <c r="Z436">
        <v>0.83399999999999996</v>
      </c>
      <c r="AA436">
        <v>8.9999999999999993E-3</v>
      </c>
      <c r="AB436">
        <v>1.5489999999999999</v>
      </c>
      <c r="AC436">
        <v>1.6E-2</v>
      </c>
      <c r="AD436">
        <v>3.028</v>
      </c>
    </row>
    <row r="437" spans="1:30">
      <c r="A437">
        <v>1629642</v>
      </c>
      <c r="B437" t="s">
        <v>627</v>
      </c>
      <c r="C437" t="s">
        <v>58</v>
      </c>
      <c r="D437" t="s">
        <v>626</v>
      </c>
      <c r="E437">
        <v>-2.23</v>
      </c>
      <c r="F437">
        <v>-1.96</v>
      </c>
      <c r="G437">
        <v>-1.22</v>
      </c>
      <c r="H437">
        <v>-1.01</v>
      </c>
      <c r="I437">
        <v>-2.79</v>
      </c>
      <c r="J437">
        <v>-1.58</v>
      </c>
      <c r="K437">
        <v>-1.21</v>
      </c>
      <c r="L437">
        <v>16.347000000000001</v>
      </c>
      <c r="M437">
        <v>0.499</v>
      </c>
      <c r="N437">
        <v>8.7439999999999998</v>
      </c>
      <c r="O437">
        <v>0.33600000000000002</v>
      </c>
      <c r="P437">
        <v>0.504</v>
      </c>
      <c r="Q437">
        <v>3.3109999999999999</v>
      </c>
      <c r="R437">
        <v>0.68400000000000005</v>
      </c>
      <c r="S437">
        <v>3.0739999999999998</v>
      </c>
      <c r="T437">
        <v>0.73199999999999998</v>
      </c>
      <c r="U437">
        <v>0.188</v>
      </c>
      <c r="V437">
        <v>0.17199999999999999</v>
      </c>
      <c r="W437">
        <v>7.76</v>
      </c>
      <c r="X437">
        <v>2.5150000000000001</v>
      </c>
      <c r="Y437">
        <v>7.6999999999999999E-2</v>
      </c>
      <c r="Z437">
        <v>1.0780000000000001</v>
      </c>
      <c r="AA437">
        <v>1.2E-2</v>
      </c>
      <c r="AB437">
        <v>1.0029999999999999</v>
      </c>
      <c r="AC437">
        <v>0.01</v>
      </c>
      <c r="AD437">
        <v>1.8859999999999999</v>
      </c>
    </row>
    <row r="438" spans="1:30">
      <c r="A438">
        <v>1630696</v>
      </c>
      <c r="B438" t="s">
        <v>627</v>
      </c>
      <c r="C438" t="s">
        <v>449</v>
      </c>
      <c r="D438" t="s">
        <v>630</v>
      </c>
      <c r="E438">
        <v>-2.23</v>
      </c>
      <c r="F438">
        <v>0.22</v>
      </c>
      <c r="G438">
        <v>-2.2599999999999998</v>
      </c>
      <c r="H438">
        <v>0.03</v>
      </c>
      <c r="I438">
        <v>-2.21</v>
      </c>
      <c r="J438">
        <v>-2.2799999999999998</v>
      </c>
      <c r="K438">
        <v>7.0000000000000007E-2</v>
      </c>
      <c r="L438">
        <v>13.819000000000001</v>
      </c>
      <c r="M438">
        <v>0.47499999999999998</v>
      </c>
      <c r="N438">
        <v>6.2240000000000002</v>
      </c>
      <c r="O438">
        <v>0.32100000000000001</v>
      </c>
      <c r="P438">
        <v>0.436</v>
      </c>
      <c r="Q438">
        <v>3.4870000000000001</v>
      </c>
      <c r="R438">
        <v>0.626</v>
      </c>
      <c r="S438">
        <v>2.6619999999999999</v>
      </c>
      <c r="T438">
        <v>0.76</v>
      </c>
      <c r="U438">
        <v>0.219</v>
      </c>
      <c r="V438">
        <v>0.154</v>
      </c>
      <c r="W438">
        <v>6.5869999999999997</v>
      </c>
      <c r="X438">
        <v>6.5430000000000001</v>
      </c>
      <c r="Y438">
        <v>0.20699999999999999</v>
      </c>
      <c r="Z438">
        <v>0.80900000000000005</v>
      </c>
      <c r="AA438">
        <v>8.0000000000000002E-3</v>
      </c>
      <c r="AB438">
        <v>2.0230000000000001</v>
      </c>
      <c r="AC438">
        <v>2.1000000000000001E-2</v>
      </c>
      <c r="AD438">
        <v>2.2789999999999999</v>
      </c>
    </row>
    <row r="439" spans="1:30">
      <c r="A439">
        <v>1630346</v>
      </c>
      <c r="B439" t="s">
        <v>627</v>
      </c>
      <c r="C439" t="s">
        <v>17</v>
      </c>
      <c r="D439" t="s">
        <v>629</v>
      </c>
      <c r="E439">
        <v>-2.25</v>
      </c>
      <c r="F439">
        <v>-0.27</v>
      </c>
      <c r="G439">
        <v>-1.3</v>
      </c>
      <c r="H439">
        <v>-0.96</v>
      </c>
      <c r="I439">
        <v>-2.37</v>
      </c>
      <c r="J439">
        <v>-1.36</v>
      </c>
      <c r="K439">
        <v>-1.01</v>
      </c>
      <c r="L439">
        <v>15.013</v>
      </c>
      <c r="M439">
        <v>0.47599999999999998</v>
      </c>
      <c r="N439">
        <v>10.893000000000001</v>
      </c>
      <c r="O439">
        <v>0.33800000000000002</v>
      </c>
      <c r="P439">
        <v>0.71899999999999997</v>
      </c>
      <c r="Q439">
        <v>1.982</v>
      </c>
      <c r="R439">
        <v>0.66100000000000003</v>
      </c>
      <c r="S439">
        <v>3.0990000000000002</v>
      </c>
      <c r="T439">
        <v>0.74299999999999999</v>
      </c>
      <c r="U439">
        <v>0.251</v>
      </c>
      <c r="V439">
        <v>0.158</v>
      </c>
      <c r="W439">
        <v>5.8150000000000004</v>
      </c>
      <c r="X439">
        <v>2.927</v>
      </c>
      <c r="Y439">
        <v>9.0999999999999998E-2</v>
      </c>
      <c r="Z439">
        <v>0.55300000000000005</v>
      </c>
      <c r="AA439">
        <v>5.0000000000000001E-3</v>
      </c>
      <c r="AB439">
        <v>1.2490000000000001</v>
      </c>
      <c r="AC439">
        <v>1.2E-2</v>
      </c>
      <c r="AD439">
        <v>1.9970000000000001</v>
      </c>
    </row>
    <row r="440" spans="1:30">
      <c r="A440">
        <v>1631213</v>
      </c>
      <c r="B440" t="s">
        <v>627</v>
      </c>
      <c r="C440" t="s">
        <v>161</v>
      </c>
      <c r="D440" t="s">
        <v>630</v>
      </c>
      <c r="E440">
        <v>-2.2599999999999998</v>
      </c>
      <c r="F440">
        <v>-0.3</v>
      </c>
      <c r="G440">
        <v>-1.68</v>
      </c>
      <c r="H440">
        <v>-0.57999999999999996</v>
      </c>
      <c r="I440">
        <v>-2.27</v>
      </c>
      <c r="J440">
        <v>-1.69</v>
      </c>
      <c r="K440">
        <v>-0.57999999999999996</v>
      </c>
      <c r="L440">
        <v>14.945</v>
      </c>
      <c r="M440">
        <v>0.51600000000000001</v>
      </c>
      <c r="N440">
        <v>5.867</v>
      </c>
      <c r="O440">
        <v>0.30199999999999999</v>
      </c>
      <c r="P440">
        <v>0.376</v>
      </c>
      <c r="Q440">
        <v>4.2990000000000004</v>
      </c>
      <c r="R440">
        <v>0.64600000000000002</v>
      </c>
      <c r="S440">
        <v>3.7240000000000002</v>
      </c>
      <c r="T440">
        <v>0.72499999999999998</v>
      </c>
      <c r="U440">
        <v>0.252</v>
      </c>
      <c r="V440">
        <v>0.17399999999999999</v>
      </c>
      <c r="W440">
        <v>8.6509999999999998</v>
      </c>
      <c r="X440">
        <v>3.2490000000000001</v>
      </c>
      <c r="Y440">
        <v>9.4E-2</v>
      </c>
      <c r="Z440">
        <v>0.72499999999999998</v>
      </c>
      <c r="AA440">
        <v>7.0000000000000001E-3</v>
      </c>
      <c r="AB440">
        <v>1.337</v>
      </c>
      <c r="AC440">
        <v>1.4E-2</v>
      </c>
      <c r="AD440">
        <v>2.5390000000000001</v>
      </c>
    </row>
    <row r="441" spans="1:30">
      <c r="A441">
        <v>1630533</v>
      </c>
      <c r="B441" t="s">
        <v>627</v>
      </c>
      <c r="C441" t="s">
        <v>693</v>
      </c>
      <c r="D441" t="s">
        <v>629</v>
      </c>
      <c r="E441">
        <v>-2.2599999999999998</v>
      </c>
      <c r="F441">
        <v>-1.89</v>
      </c>
      <c r="G441">
        <v>-1.3</v>
      </c>
      <c r="H441">
        <v>-0.96</v>
      </c>
      <c r="I441">
        <v>-2.04</v>
      </c>
      <c r="J441">
        <v>-1.08</v>
      </c>
      <c r="K441">
        <v>-0.96</v>
      </c>
      <c r="L441">
        <v>18.327000000000002</v>
      </c>
      <c r="M441">
        <v>0.53600000000000003</v>
      </c>
      <c r="N441">
        <v>9.4589999999999996</v>
      </c>
      <c r="O441">
        <v>0.33800000000000002</v>
      </c>
      <c r="P441">
        <v>0.47699999999999998</v>
      </c>
      <c r="Q441">
        <v>4.266</v>
      </c>
      <c r="R441">
        <v>0.73</v>
      </c>
      <c r="S441">
        <v>3.4289999999999998</v>
      </c>
      <c r="T441">
        <v>0.76700000000000002</v>
      </c>
      <c r="U441">
        <v>0.19900000000000001</v>
      </c>
      <c r="V441">
        <v>0.20699999999999999</v>
      </c>
      <c r="W441">
        <v>6.2590000000000003</v>
      </c>
      <c r="X441">
        <v>3.4020000000000001</v>
      </c>
      <c r="Y441">
        <v>0.121</v>
      </c>
      <c r="Z441">
        <v>0.56299999999999994</v>
      </c>
      <c r="AA441">
        <v>6.0000000000000001E-3</v>
      </c>
      <c r="AB441">
        <v>1.403</v>
      </c>
      <c r="AC441">
        <v>1.2999999999999999E-2</v>
      </c>
      <c r="AD441">
        <v>2.8319999999999999</v>
      </c>
    </row>
    <row r="442" spans="1:30">
      <c r="A442">
        <v>1630613</v>
      </c>
      <c r="B442" t="s">
        <v>627</v>
      </c>
      <c r="C442" t="s">
        <v>448</v>
      </c>
      <c r="D442" t="s">
        <v>629</v>
      </c>
      <c r="E442">
        <v>-2.2599999999999998</v>
      </c>
      <c r="F442">
        <v>0.08</v>
      </c>
      <c r="G442">
        <v>-1.04</v>
      </c>
      <c r="H442">
        <v>-1.22</v>
      </c>
      <c r="I442">
        <v>-2.2599999999999998</v>
      </c>
      <c r="J442">
        <v>-1.17</v>
      </c>
      <c r="K442">
        <v>-1.0900000000000001</v>
      </c>
      <c r="L442">
        <v>22.547000000000001</v>
      </c>
      <c r="M442">
        <v>0.46899999999999997</v>
      </c>
      <c r="N442">
        <v>10.617000000000001</v>
      </c>
      <c r="O442">
        <v>0.33200000000000002</v>
      </c>
      <c r="P442">
        <v>0.45400000000000001</v>
      </c>
      <c r="Q442">
        <v>3.911</v>
      </c>
      <c r="R442">
        <v>0.59699999999999998</v>
      </c>
      <c r="S442">
        <v>3.4049999999999998</v>
      </c>
      <c r="T442">
        <v>0.71299999999999997</v>
      </c>
      <c r="U442">
        <v>0.17599999999999999</v>
      </c>
      <c r="V442">
        <v>0.22500000000000001</v>
      </c>
      <c r="W442">
        <v>4.8819999999999997</v>
      </c>
      <c r="X442">
        <v>6.0650000000000004</v>
      </c>
      <c r="Y442">
        <v>0.19800000000000001</v>
      </c>
      <c r="Z442">
        <v>0.45500000000000002</v>
      </c>
      <c r="AA442">
        <v>5.0000000000000001E-3</v>
      </c>
      <c r="AB442">
        <v>1.2889999999999999</v>
      </c>
      <c r="AC442">
        <v>1.2E-2</v>
      </c>
      <c r="AD442">
        <v>2.8780000000000001</v>
      </c>
    </row>
    <row r="443" spans="1:30">
      <c r="A443">
        <v>1629674</v>
      </c>
      <c r="B443" t="s">
        <v>627</v>
      </c>
      <c r="C443" t="s">
        <v>694</v>
      </c>
      <c r="D443" t="s">
        <v>629</v>
      </c>
      <c r="E443">
        <v>-2.27</v>
      </c>
      <c r="F443">
        <v>-0.44</v>
      </c>
      <c r="G443">
        <v>-2.37</v>
      </c>
      <c r="H443">
        <v>0.09</v>
      </c>
      <c r="I443">
        <v>-2.27</v>
      </c>
      <c r="J443">
        <v>-2.39</v>
      </c>
      <c r="K443">
        <v>0.12</v>
      </c>
      <c r="L443">
        <v>13.817</v>
      </c>
      <c r="M443">
        <v>0.53300000000000003</v>
      </c>
      <c r="N443">
        <v>3.7719999999999998</v>
      </c>
      <c r="O443">
        <v>0.21199999999999999</v>
      </c>
      <c r="P443">
        <v>0.216</v>
      </c>
      <c r="Q443">
        <v>5.2590000000000003</v>
      </c>
      <c r="R443">
        <v>0.68300000000000005</v>
      </c>
      <c r="S443">
        <v>4.3170000000000002</v>
      </c>
      <c r="T443">
        <v>0.60699999999999998</v>
      </c>
      <c r="U443">
        <v>0.311</v>
      </c>
      <c r="V443">
        <v>0.16300000000000001</v>
      </c>
      <c r="W443">
        <v>13.154999999999999</v>
      </c>
      <c r="X443">
        <v>2.46</v>
      </c>
      <c r="Y443">
        <v>7.3999999999999996E-2</v>
      </c>
      <c r="Z443">
        <v>2.7480000000000002</v>
      </c>
      <c r="AA443">
        <v>3.5000000000000003E-2</v>
      </c>
      <c r="AB443">
        <v>0.997</v>
      </c>
      <c r="AC443">
        <v>8.9999999999999993E-3</v>
      </c>
      <c r="AD443">
        <v>2.3519999999999999</v>
      </c>
    </row>
    <row r="444" spans="1:30">
      <c r="A444">
        <v>203082</v>
      </c>
      <c r="B444" t="s">
        <v>627</v>
      </c>
      <c r="C444" t="s">
        <v>156</v>
      </c>
      <c r="D444" t="s">
        <v>626</v>
      </c>
      <c r="E444">
        <v>-2.27</v>
      </c>
      <c r="F444">
        <v>1.24</v>
      </c>
      <c r="G444">
        <v>-1.2</v>
      </c>
      <c r="H444">
        <v>-1.07</v>
      </c>
      <c r="I444">
        <v>-2.09</v>
      </c>
      <c r="J444">
        <v>-1.37</v>
      </c>
      <c r="K444">
        <v>-0.72</v>
      </c>
      <c r="L444">
        <v>17.721</v>
      </c>
      <c r="M444">
        <v>0.47299999999999998</v>
      </c>
      <c r="N444">
        <v>11.734999999999999</v>
      </c>
      <c r="O444">
        <v>0.34899999999999998</v>
      </c>
      <c r="P444">
        <v>0.66600000000000004</v>
      </c>
      <c r="Q444">
        <v>0.29399999999999998</v>
      </c>
      <c r="R444">
        <v>0.68799999999999994</v>
      </c>
      <c r="S444">
        <v>1.823</v>
      </c>
      <c r="T444">
        <v>0.82</v>
      </c>
      <c r="U444">
        <v>0.13400000000000001</v>
      </c>
      <c r="V444">
        <v>0.16700000000000001</v>
      </c>
      <c r="W444">
        <v>6.1609999999999996</v>
      </c>
      <c r="X444">
        <v>3.3719999999999999</v>
      </c>
      <c r="Y444">
        <v>9.6000000000000002E-2</v>
      </c>
      <c r="Z444">
        <v>0.48299999999999998</v>
      </c>
      <c r="AA444">
        <v>5.0000000000000001E-3</v>
      </c>
      <c r="AB444">
        <v>1.2190000000000001</v>
      </c>
      <c r="AC444">
        <v>1.2999999999999999E-2</v>
      </c>
      <c r="AD444">
        <v>1.41</v>
      </c>
    </row>
    <row r="445" spans="1:30">
      <c r="A445">
        <v>1630527</v>
      </c>
      <c r="B445" t="s">
        <v>627</v>
      </c>
      <c r="C445" t="s">
        <v>649</v>
      </c>
      <c r="D445" t="s">
        <v>629</v>
      </c>
      <c r="E445">
        <v>-2.29</v>
      </c>
      <c r="F445">
        <v>-0.37</v>
      </c>
      <c r="G445">
        <v>-1.49</v>
      </c>
      <c r="H445">
        <v>-0.8</v>
      </c>
      <c r="I445">
        <v>-2.4500000000000002</v>
      </c>
      <c r="J445">
        <v>-1.56</v>
      </c>
      <c r="K445">
        <v>-0.89</v>
      </c>
      <c r="L445">
        <v>19.998000000000001</v>
      </c>
      <c r="M445">
        <v>0.48399999999999999</v>
      </c>
      <c r="N445">
        <v>5.4409999999999998</v>
      </c>
      <c r="O445">
        <v>0.30599999999999999</v>
      </c>
      <c r="P445">
        <v>0.26300000000000001</v>
      </c>
      <c r="Q445">
        <v>5.4930000000000003</v>
      </c>
      <c r="R445">
        <v>0.65600000000000003</v>
      </c>
      <c r="S445">
        <v>6.0250000000000004</v>
      </c>
      <c r="T445">
        <v>0.76300000000000001</v>
      </c>
      <c r="U445">
        <v>0.30399999999999999</v>
      </c>
      <c r="V445">
        <v>0.21099999999999999</v>
      </c>
      <c r="W445">
        <v>6.72</v>
      </c>
      <c r="X445">
        <v>3.6789999999999998</v>
      </c>
      <c r="Y445">
        <v>0.107</v>
      </c>
      <c r="Z445">
        <v>0.57199999999999995</v>
      </c>
      <c r="AA445">
        <v>6.0000000000000001E-3</v>
      </c>
      <c r="AB445">
        <v>1.5549999999999999</v>
      </c>
      <c r="AC445">
        <v>1.6E-2</v>
      </c>
      <c r="AD445">
        <v>2.363</v>
      </c>
    </row>
    <row r="446" spans="1:30">
      <c r="A446">
        <v>1630227</v>
      </c>
      <c r="B446" t="s">
        <v>627</v>
      </c>
      <c r="C446" t="s">
        <v>253</v>
      </c>
      <c r="D446" t="s">
        <v>629</v>
      </c>
      <c r="E446">
        <v>-2.2999999999999998</v>
      </c>
      <c r="F446">
        <v>-0.54</v>
      </c>
      <c r="G446">
        <v>-1.98</v>
      </c>
      <c r="H446">
        <v>-0.31</v>
      </c>
      <c r="I446">
        <v>-2.5299999999999998</v>
      </c>
      <c r="J446">
        <v>-2.06</v>
      </c>
      <c r="K446">
        <v>-0.47</v>
      </c>
      <c r="L446">
        <v>13.034000000000001</v>
      </c>
      <c r="M446">
        <v>0.48299999999999998</v>
      </c>
      <c r="N446">
        <v>7.524</v>
      </c>
      <c r="O446">
        <v>0.30299999999999999</v>
      </c>
      <c r="P446">
        <v>0.53900000000000003</v>
      </c>
      <c r="Q446">
        <v>2.927</v>
      </c>
      <c r="R446">
        <v>0.60399999999999998</v>
      </c>
      <c r="S446">
        <v>2.64</v>
      </c>
      <c r="T446">
        <v>0.63600000000000001</v>
      </c>
      <c r="U446">
        <v>0.19900000000000001</v>
      </c>
      <c r="V446">
        <v>0.151</v>
      </c>
      <c r="W446">
        <v>5.72</v>
      </c>
      <c r="X446">
        <v>5.3559999999999999</v>
      </c>
      <c r="Y446">
        <v>0.155</v>
      </c>
      <c r="Z446">
        <v>0.436</v>
      </c>
      <c r="AA446">
        <v>5.0000000000000001E-3</v>
      </c>
      <c r="AB446">
        <v>1.573</v>
      </c>
      <c r="AC446">
        <v>1.6E-2</v>
      </c>
      <c r="AD446">
        <v>3.585</v>
      </c>
    </row>
    <row r="447" spans="1:30">
      <c r="A447">
        <v>203115</v>
      </c>
      <c r="B447" t="s">
        <v>627</v>
      </c>
      <c r="C447" t="s">
        <v>172</v>
      </c>
      <c r="D447" t="s">
        <v>626</v>
      </c>
      <c r="E447">
        <v>-2.2999999999999998</v>
      </c>
      <c r="F447">
        <v>-2.0699999999999998</v>
      </c>
      <c r="G447">
        <v>-1.73</v>
      </c>
      <c r="H447">
        <v>-0.56999999999999995</v>
      </c>
      <c r="I447">
        <v>-2.57</v>
      </c>
      <c r="J447">
        <v>-1.84</v>
      </c>
      <c r="K447">
        <v>-0.73</v>
      </c>
      <c r="L447">
        <v>17.690000000000001</v>
      </c>
      <c r="M447">
        <v>0.44800000000000001</v>
      </c>
      <c r="N447">
        <v>10.532999999999999</v>
      </c>
      <c r="O447">
        <v>0.34599999999999997</v>
      </c>
      <c r="P447">
        <v>0.56000000000000005</v>
      </c>
      <c r="Q447">
        <v>1.843</v>
      </c>
      <c r="R447">
        <v>0.64500000000000002</v>
      </c>
      <c r="S447">
        <v>2.4470000000000001</v>
      </c>
      <c r="T447">
        <v>0.76800000000000002</v>
      </c>
      <c r="U447">
        <v>0.14199999999999999</v>
      </c>
      <c r="V447">
        <v>0.17799999999999999</v>
      </c>
      <c r="W447">
        <v>6.6520000000000001</v>
      </c>
      <c r="X447">
        <v>4.6520000000000001</v>
      </c>
      <c r="Y447">
        <v>0.14299999999999999</v>
      </c>
      <c r="Z447">
        <v>0.59</v>
      </c>
      <c r="AA447">
        <v>6.0000000000000001E-3</v>
      </c>
      <c r="AB447">
        <v>1.3380000000000001</v>
      </c>
      <c r="AC447">
        <v>1.2999999999999999E-2</v>
      </c>
      <c r="AD447">
        <v>2.0219999999999998</v>
      </c>
    </row>
    <row r="448" spans="1:30">
      <c r="A448">
        <v>1629623</v>
      </c>
      <c r="B448" t="s">
        <v>627</v>
      </c>
      <c r="C448" t="s">
        <v>652</v>
      </c>
      <c r="D448" t="s">
        <v>629</v>
      </c>
      <c r="E448">
        <v>-2.2999999999999998</v>
      </c>
      <c r="F448">
        <v>0.16</v>
      </c>
      <c r="G448">
        <v>-1.38</v>
      </c>
      <c r="H448">
        <v>-0.93</v>
      </c>
      <c r="I448">
        <v>-2.2799999999999998</v>
      </c>
      <c r="J448">
        <v>-1.38</v>
      </c>
      <c r="K448">
        <v>-0.9</v>
      </c>
      <c r="L448">
        <v>16.341000000000001</v>
      </c>
      <c r="M448">
        <v>0.47099999999999997</v>
      </c>
      <c r="N448">
        <v>8.6419999999999995</v>
      </c>
      <c r="O448">
        <v>0.32900000000000001</v>
      </c>
      <c r="P448">
        <v>0.50900000000000001</v>
      </c>
      <c r="Q448">
        <v>3.4910000000000001</v>
      </c>
      <c r="R448">
        <v>0.63200000000000001</v>
      </c>
      <c r="S448">
        <v>5.2190000000000003</v>
      </c>
      <c r="T448">
        <v>0.71399999999999997</v>
      </c>
      <c r="U448">
        <v>0.318</v>
      </c>
      <c r="V448">
        <v>0.20200000000000001</v>
      </c>
      <c r="W448">
        <v>4.9619999999999997</v>
      </c>
      <c r="X448">
        <v>6.1870000000000003</v>
      </c>
      <c r="Y448">
        <v>0.21</v>
      </c>
      <c r="Z448">
        <v>0.443</v>
      </c>
      <c r="AA448">
        <v>5.0000000000000001E-3</v>
      </c>
      <c r="AB448">
        <v>1.44</v>
      </c>
      <c r="AC448">
        <v>1.4E-2</v>
      </c>
      <c r="AD448">
        <v>3.4510000000000001</v>
      </c>
    </row>
    <row r="449" spans="1:30">
      <c r="A449">
        <v>1630561</v>
      </c>
      <c r="B449" t="s">
        <v>627</v>
      </c>
      <c r="C449" t="s">
        <v>272</v>
      </c>
      <c r="D449" t="s">
        <v>629</v>
      </c>
      <c r="E449">
        <v>-2.3199999999999998</v>
      </c>
      <c r="F449">
        <v>-0.67</v>
      </c>
      <c r="G449">
        <v>-2.0499999999999998</v>
      </c>
      <c r="H449">
        <v>-0.27</v>
      </c>
      <c r="I449">
        <v>-2.4300000000000002</v>
      </c>
      <c r="J449">
        <v>-2.16</v>
      </c>
      <c r="K449">
        <v>-0.27</v>
      </c>
      <c r="L449">
        <v>15.103</v>
      </c>
      <c r="M449">
        <v>0.5</v>
      </c>
      <c r="N449">
        <v>4.3049999999999997</v>
      </c>
      <c r="O449">
        <v>0.309</v>
      </c>
      <c r="P449">
        <v>0.26400000000000001</v>
      </c>
      <c r="Q449">
        <v>6.4969999999999999</v>
      </c>
      <c r="R449">
        <v>0.625</v>
      </c>
      <c r="S449">
        <v>3.6150000000000002</v>
      </c>
      <c r="T449">
        <v>0.73599999999999999</v>
      </c>
      <c r="U449">
        <v>0.251</v>
      </c>
      <c r="V449">
        <v>0.17299999999999999</v>
      </c>
      <c r="W449">
        <v>7.4169999999999998</v>
      </c>
      <c r="X449">
        <v>3.73</v>
      </c>
      <c r="Y449">
        <v>0.111</v>
      </c>
      <c r="Z449">
        <v>0.49</v>
      </c>
      <c r="AA449">
        <v>5.0000000000000001E-3</v>
      </c>
      <c r="AB449">
        <v>1.821</v>
      </c>
      <c r="AC449">
        <v>1.9E-2</v>
      </c>
      <c r="AD449">
        <v>2.6139999999999999</v>
      </c>
    </row>
    <row r="450" spans="1:30">
      <c r="A450">
        <v>1631095</v>
      </c>
      <c r="B450" t="s">
        <v>627</v>
      </c>
      <c r="C450" t="s">
        <v>459</v>
      </c>
      <c r="D450" t="s">
        <v>630</v>
      </c>
      <c r="E450">
        <v>-2.3199999999999998</v>
      </c>
      <c r="F450">
        <v>0.11</v>
      </c>
      <c r="G450">
        <v>-1.28</v>
      </c>
      <c r="H450">
        <v>-1.04</v>
      </c>
      <c r="I450">
        <v>-1.91</v>
      </c>
      <c r="J450">
        <v>-1.32</v>
      </c>
      <c r="K450">
        <v>-0.59</v>
      </c>
      <c r="L450">
        <v>16.526</v>
      </c>
      <c r="M450">
        <v>0.49199999999999999</v>
      </c>
      <c r="N450">
        <v>6.492</v>
      </c>
      <c r="O450">
        <v>0.31900000000000001</v>
      </c>
      <c r="P450">
        <v>0.36499999999999999</v>
      </c>
      <c r="Q450">
        <v>3.2869999999999999</v>
      </c>
      <c r="R450">
        <v>0.69799999999999995</v>
      </c>
      <c r="S450">
        <v>4.6589999999999998</v>
      </c>
      <c r="T450">
        <v>0.76500000000000001</v>
      </c>
      <c r="U450">
        <v>0.27400000000000002</v>
      </c>
      <c r="V450">
        <v>0.184</v>
      </c>
      <c r="W450">
        <v>11.173999999999999</v>
      </c>
      <c r="X450">
        <v>2.242</v>
      </c>
      <c r="Y450">
        <v>6.6000000000000003E-2</v>
      </c>
      <c r="Z450">
        <v>1.421</v>
      </c>
      <c r="AA450">
        <v>1.4999999999999999E-2</v>
      </c>
      <c r="AB450">
        <v>0.95499999999999996</v>
      </c>
      <c r="AC450">
        <v>0.01</v>
      </c>
      <c r="AD450">
        <v>2.0209999999999999</v>
      </c>
    </row>
    <row r="451" spans="1:30">
      <c r="A451">
        <v>1631306</v>
      </c>
      <c r="B451" t="s">
        <v>627</v>
      </c>
      <c r="C451" t="s">
        <v>258</v>
      </c>
      <c r="D451" t="s">
        <v>630</v>
      </c>
      <c r="E451">
        <v>-2.33</v>
      </c>
      <c r="F451">
        <v>0.5</v>
      </c>
      <c r="G451">
        <v>-1.83</v>
      </c>
      <c r="H451">
        <v>-0.5</v>
      </c>
      <c r="I451">
        <v>-2.33</v>
      </c>
      <c r="J451">
        <v>-1.83</v>
      </c>
      <c r="K451">
        <v>-0.5</v>
      </c>
      <c r="L451">
        <v>13.122</v>
      </c>
      <c r="M451">
        <v>0.51200000000000001</v>
      </c>
      <c r="N451">
        <v>6.8550000000000004</v>
      </c>
      <c r="O451">
        <v>0.29299999999999998</v>
      </c>
      <c r="P451">
        <v>0.47699999999999998</v>
      </c>
      <c r="Q451">
        <v>3.5990000000000002</v>
      </c>
      <c r="R451">
        <v>0.67600000000000005</v>
      </c>
      <c r="S451">
        <v>3.77</v>
      </c>
      <c r="T451">
        <v>0.68899999999999995</v>
      </c>
      <c r="U451">
        <v>0.28799999999999998</v>
      </c>
      <c r="V451">
        <v>0.152</v>
      </c>
      <c r="W451">
        <v>10.513</v>
      </c>
      <c r="X451">
        <v>2.9609999999999999</v>
      </c>
      <c r="Y451">
        <v>8.5000000000000006E-2</v>
      </c>
      <c r="Z451">
        <v>1.1499999999999999</v>
      </c>
      <c r="AA451">
        <v>1.2E-2</v>
      </c>
      <c r="AB451">
        <v>1.2430000000000001</v>
      </c>
      <c r="AC451">
        <v>1.2E-2</v>
      </c>
      <c r="AD451">
        <v>2.3580000000000001</v>
      </c>
    </row>
    <row r="452" spans="1:30">
      <c r="A452">
        <v>201949</v>
      </c>
      <c r="B452" t="s">
        <v>627</v>
      </c>
      <c r="C452" t="s">
        <v>379</v>
      </c>
      <c r="D452" t="s">
        <v>626</v>
      </c>
      <c r="E452">
        <v>-2.33</v>
      </c>
      <c r="F452">
        <v>-0.12</v>
      </c>
      <c r="G452">
        <v>-3.3</v>
      </c>
      <c r="H452">
        <v>0.97</v>
      </c>
      <c r="I452">
        <v>-2.59</v>
      </c>
      <c r="J452">
        <v>-2.97</v>
      </c>
      <c r="K452">
        <v>0.38</v>
      </c>
      <c r="L452">
        <v>13.64</v>
      </c>
      <c r="M452">
        <v>0.51700000000000002</v>
      </c>
      <c r="N452">
        <v>4.0679999999999996</v>
      </c>
      <c r="O452">
        <v>0.29199999999999998</v>
      </c>
      <c r="P452">
        <v>0.26100000000000001</v>
      </c>
      <c r="Q452">
        <v>4.827</v>
      </c>
      <c r="R452">
        <v>0.65200000000000002</v>
      </c>
      <c r="S452">
        <v>2.6190000000000002</v>
      </c>
      <c r="T452">
        <v>0.55200000000000005</v>
      </c>
      <c r="U452">
        <v>0.17899999999999999</v>
      </c>
      <c r="V452">
        <v>0.159</v>
      </c>
      <c r="W452">
        <v>9.0549999999999997</v>
      </c>
      <c r="X452">
        <v>4.9240000000000004</v>
      </c>
      <c r="Y452">
        <v>0.158</v>
      </c>
      <c r="Z452">
        <v>1.526</v>
      </c>
      <c r="AA452">
        <v>1.7000000000000001E-2</v>
      </c>
      <c r="AB452">
        <v>1.53</v>
      </c>
      <c r="AC452">
        <v>1.6E-2</v>
      </c>
      <c r="AD452">
        <v>2.7480000000000002</v>
      </c>
    </row>
    <row r="453" spans="1:30">
      <c r="A453">
        <v>1630534</v>
      </c>
      <c r="B453" t="s">
        <v>627</v>
      </c>
      <c r="C453" t="s">
        <v>43</v>
      </c>
      <c r="D453" t="s">
        <v>630</v>
      </c>
      <c r="E453">
        <v>-2.33</v>
      </c>
      <c r="F453">
        <v>-0.21</v>
      </c>
      <c r="G453">
        <v>-1.1499999999999999</v>
      </c>
      <c r="H453">
        <v>-1.18</v>
      </c>
      <c r="I453">
        <v>-2.72</v>
      </c>
      <c r="J453">
        <v>-1.3</v>
      </c>
      <c r="K453">
        <v>-1.42</v>
      </c>
      <c r="L453">
        <v>17.507000000000001</v>
      </c>
      <c r="M453">
        <v>0.48699999999999999</v>
      </c>
      <c r="N453">
        <v>9.7289999999999992</v>
      </c>
      <c r="O453">
        <v>0.34699999999999998</v>
      </c>
      <c r="P453">
        <v>0.52900000000000003</v>
      </c>
      <c r="Q453">
        <v>2.883</v>
      </c>
      <c r="R453">
        <v>0.63100000000000001</v>
      </c>
      <c r="S453">
        <v>3.3610000000000002</v>
      </c>
      <c r="T453">
        <v>0.79</v>
      </c>
      <c r="U453">
        <v>0.20200000000000001</v>
      </c>
      <c r="V453">
        <v>0.19500000000000001</v>
      </c>
      <c r="W453">
        <v>4.7610000000000001</v>
      </c>
      <c r="X453">
        <v>3.33</v>
      </c>
      <c r="Y453">
        <v>0.11</v>
      </c>
      <c r="Z453">
        <v>0.57999999999999996</v>
      </c>
      <c r="AA453">
        <v>7.0000000000000001E-3</v>
      </c>
      <c r="AB453">
        <v>0.90900000000000003</v>
      </c>
      <c r="AC453">
        <v>8.9999999999999993E-3</v>
      </c>
      <c r="AD453">
        <v>2.2839999999999998</v>
      </c>
    </row>
    <row r="454" spans="1:30">
      <c r="A454">
        <v>1631102</v>
      </c>
      <c r="B454" t="s">
        <v>627</v>
      </c>
      <c r="C454" t="s">
        <v>134</v>
      </c>
      <c r="D454" t="s">
        <v>630</v>
      </c>
      <c r="E454">
        <v>-2.34</v>
      </c>
      <c r="F454">
        <v>0.03</v>
      </c>
      <c r="G454">
        <v>-2.0099999999999998</v>
      </c>
      <c r="H454">
        <v>-0.33</v>
      </c>
      <c r="I454">
        <v>-2.4700000000000002</v>
      </c>
      <c r="J454">
        <v>-2.11</v>
      </c>
      <c r="K454">
        <v>-0.36</v>
      </c>
      <c r="L454">
        <v>15.477</v>
      </c>
      <c r="M454">
        <v>0.46800000000000003</v>
      </c>
      <c r="N454">
        <v>8.9649999999999999</v>
      </c>
      <c r="O454">
        <v>0.316</v>
      </c>
      <c r="P454">
        <v>0.55900000000000005</v>
      </c>
      <c r="Q454">
        <v>1.873</v>
      </c>
      <c r="R454">
        <v>0.62</v>
      </c>
      <c r="S454">
        <v>2.778</v>
      </c>
      <c r="T454">
        <v>0.68200000000000005</v>
      </c>
      <c r="U454">
        <v>0.184</v>
      </c>
      <c r="V454">
        <v>0.16400000000000001</v>
      </c>
      <c r="W454">
        <v>5.2990000000000004</v>
      </c>
      <c r="X454">
        <v>4.7759999999999998</v>
      </c>
      <c r="Y454">
        <v>0.13200000000000001</v>
      </c>
      <c r="Z454">
        <v>0.45100000000000001</v>
      </c>
      <c r="AA454">
        <v>4.0000000000000001E-3</v>
      </c>
      <c r="AB454">
        <v>1.647</v>
      </c>
      <c r="AC454">
        <v>1.7999999999999999E-2</v>
      </c>
      <c r="AD454">
        <v>1.8120000000000001</v>
      </c>
    </row>
    <row r="455" spans="1:30">
      <c r="A455">
        <v>1630639</v>
      </c>
      <c r="B455" t="s">
        <v>627</v>
      </c>
      <c r="C455" t="s">
        <v>671</v>
      </c>
      <c r="D455" t="s">
        <v>630</v>
      </c>
      <c r="E455">
        <v>-2.37</v>
      </c>
      <c r="F455">
        <v>-0.42</v>
      </c>
      <c r="G455">
        <v>-1.67</v>
      </c>
      <c r="H455">
        <v>-0.69</v>
      </c>
      <c r="I455">
        <v>-2.34</v>
      </c>
      <c r="J455">
        <v>-1.67</v>
      </c>
      <c r="K455">
        <v>-0.67</v>
      </c>
      <c r="L455">
        <v>15.36</v>
      </c>
      <c r="M455">
        <v>0.51300000000000001</v>
      </c>
      <c r="N455">
        <v>8.9090000000000007</v>
      </c>
      <c r="O455">
        <v>0.317</v>
      </c>
      <c r="P455">
        <v>0.51800000000000002</v>
      </c>
      <c r="Q455">
        <v>5.3319999999999999</v>
      </c>
      <c r="R455">
        <v>0.65300000000000002</v>
      </c>
      <c r="S455">
        <v>4.0170000000000003</v>
      </c>
      <c r="T455">
        <v>0.628</v>
      </c>
      <c r="U455">
        <v>0.30199999999999999</v>
      </c>
      <c r="V455">
        <v>0.17199999999999999</v>
      </c>
      <c r="W455">
        <v>8.3759999999999994</v>
      </c>
      <c r="X455">
        <v>2.4790000000000001</v>
      </c>
      <c r="Y455">
        <v>7.9000000000000001E-2</v>
      </c>
      <c r="Z455">
        <v>0.55800000000000005</v>
      </c>
      <c r="AA455">
        <v>6.0000000000000001E-3</v>
      </c>
      <c r="AB455">
        <v>1.3819999999999999</v>
      </c>
      <c r="AC455">
        <v>1.4E-2</v>
      </c>
      <c r="AD455">
        <v>2.246</v>
      </c>
    </row>
    <row r="456" spans="1:30">
      <c r="A456">
        <v>1629614</v>
      </c>
      <c r="B456" t="s">
        <v>627</v>
      </c>
      <c r="C456" t="s">
        <v>315</v>
      </c>
      <c r="D456" t="s">
        <v>630</v>
      </c>
      <c r="E456">
        <v>-2.37</v>
      </c>
      <c r="F456">
        <v>-0.13</v>
      </c>
      <c r="G456">
        <v>-1.24</v>
      </c>
      <c r="H456">
        <v>-1.1299999999999999</v>
      </c>
      <c r="I456">
        <v>-2.6</v>
      </c>
      <c r="J456">
        <v>-1.46</v>
      </c>
      <c r="K456">
        <v>-1.1399999999999999</v>
      </c>
      <c r="L456">
        <v>16.600000000000001</v>
      </c>
      <c r="M456">
        <v>0.49399999999999999</v>
      </c>
      <c r="N456">
        <v>5.431</v>
      </c>
      <c r="O456">
        <v>0.33600000000000002</v>
      </c>
      <c r="P456">
        <v>0.32100000000000001</v>
      </c>
      <c r="Q456">
        <v>3.5680000000000001</v>
      </c>
      <c r="R456">
        <v>0.65600000000000003</v>
      </c>
      <c r="S456">
        <v>3.004</v>
      </c>
      <c r="T456">
        <v>0.77500000000000002</v>
      </c>
      <c r="U456">
        <v>0.17799999999999999</v>
      </c>
      <c r="V456">
        <v>0.189</v>
      </c>
      <c r="W456">
        <v>4.5979999999999999</v>
      </c>
      <c r="X456">
        <v>8.2029999999999994</v>
      </c>
      <c r="Y456">
        <v>0.25600000000000001</v>
      </c>
      <c r="Z456">
        <v>0.27100000000000002</v>
      </c>
      <c r="AA456">
        <v>3.0000000000000001E-3</v>
      </c>
      <c r="AB456">
        <v>1.5640000000000001</v>
      </c>
      <c r="AC456">
        <v>1.4999999999999999E-2</v>
      </c>
      <c r="AD456">
        <v>3.6259999999999999</v>
      </c>
    </row>
    <row r="457" spans="1:30">
      <c r="A457">
        <v>1630593</v>
      </c>
      <c r="B457" t="s">
        <v>627</v>
      </c>
      <c r="C457" t="s">
        <v>21</v>
      </c>
      <c r="D457" t="s">
        <v>629</v>
      </c>
      <c r="E457">
        <v>-2.4300000000000002</v>
      </c>
      <c r="F457">
        <v>0.99</v>
      </c>
      <c r="G457">
        <v>-1.54</v>
      </c>
      <c r="H457">
        <v>-0.89</v>
      </c>
      <c r="I457">
        <v>-2.31</v>
      </c>
      <c r="J457">
        <v>-1.47</v>
      </c>
      <c r="K457">
        <v>-0.84</v>
      </c>
      <c r="L457">
        <v>15.196999999999999</v>
      </c>
      <c r="M457">
        <v>0.48799999999999999</v>
      </c>
      <c r="N457">
        <v>5.6120000000000001</v>
      </c>
      <c r="O457">
        <v>0.315</v>
      </c>
      <c r="P457">
        <v>0.33700000000000002</v>
      </c>
      <c r="Q457">
        <v>3.4009999999999998</v>
      </c>
      <c r="R457">
        <v>0.622</v>
      </c>
      <c r="S457">
        <v>3.6869999999999998</v>
      </c>
      <c r="T457">
        <v>0.74299999999999999</v>
      </c>
      <c r="U457">
        <v>0.22800000000000001</v>
      </c>
      <c r="V457">
        <v>0.17</v>
      </c>
      <c r="W457">
        <v>5.9850000000000003</v>
      </c>
      <c r="X457">
        <v>7.4690000000000003</v>
      </c>
      <c r="Y457">
        <v>0.22800000000000001</v>
      </c>
      <c r="Z457">
        <v>0.55200000000000005</v>
      </c>
      <c r="AA457">
        <v>6.0000000000000001E-3</v>
      </c>
      <c r="AB457">
        <v>1.403</v>
      </c>
      <c r="AC457">
        <v>1.4E-2</v>
      </c>
      <c r="AD457">
        <v>2.8519999999999999</v>
      </c>
    </row>
    <row r="458" spans="1:30">
      <c r="A458">
        <v>1630600</v>
      </c>
      <c r="B458" t="s">
        <v>627</v>
      </c>
      <c r="C458" t="s">
        <v>471</v>
      </c>
      <c r="D458" t="s">
        <v>630</v>
      </c>
      <c r="E458">
        <v>-2.4300000000000002</v>
      </c>
      <c r="F458">
        <v>-0.43</v>
      </c>
      <c r="G458">
        <v>-2.25</v>
      </c>
      <c r="H458">
        <v>-0.18</v>
      </c>
      <c r="I458">
        <v>-2.4500000000000002</v>
      </c>
      <c r="J458">
        <v>-2.27</v>
      </c>
      <c r="K458">
        <v>-0.18</v>
      </c>
      <c r="L458">
        <v>14.278</v>
      </c>
      <c r="M458">
        <v>0.497</v>
      </c>
      <c r="N458">
        <v>5.8289999999999997</v>
      </c>
      <c r="O458">
        <v>0.29899999999999999</v>
      </c>
      <c r="P458">
        <v>0.314</v>
      </c>
      <c r="Q458">
        <v>4.4080000000000004</v>
      </c>
      <c r="R458">
        <v>0.65200000000000002</v>
      </c>
      <c r="S458">
        <v>3.5590000000000002</v>
      </c>
      <c r="T458">
        <v>0.746</v>
      </c>
      <c r="U458">
        <v>0.26100000000000001</v>
      </c>
      <c r="V458">
        <v>0.154</v>
      </c>
      <c r="W458">
        <v>10.266</v>
      </c>
      <c r="X458">
        <v>2.8559999999999999</v>
      </c>
      <c r="Y458">
        <v>8.5000000000000006E-2</v>
      </c>
      <c r="Z458">
        <v>1.4950000000000001</v>
      </c>
      <c r="AA458">
        <v>1.7000000000000001E-2</v>
      </c>
      <c r="AB458">
        <v>1.524</v>
      </c>
      <c r="AC458">
        <v>1.6E-2</v>
      </c>
      <c r="AD458">
        <v>2.2530000000000001</v>
      </c>
    </row>
    <row r="459" spans="1:30">
      <c r="A459">
        <v>1630288</v>
      </c>
      <c r="B459" t="s">
        <v>627</v>
      </c>
      <c r="C459" t="s">
        <v>421</v>
      </c>
      <c r="D459" t="s">
        <v>629</v>
      </c>
      <c r="E459">
        <v>-2.44</v>
      </c>
      <c r="F459">
        <v>0.52</v>
      </c>
      <c r="G459">
        <v>-2.16</v>
      </c>
      <c r="H459">
        <v>-0.28000000000000003</v>
      </c>
      <c r="I459">
        <v>-2.4500000000000002</v>
      </c>
      <c r="J459">
        <v>-2.2000000000000002</v>
      </c>
      <c r="K459">
        <v>-0.25</v>
      </c>
      <c r="L459">
        <v>11.691000000000001</v>
      </c>
      <c r="M459">
        <v>0.48299999999999998</v>
      </c>
      <c r="N459">
        <v>3.99</v>
      </c>
      <c r="O459">
        <v>0.29799999999999999</v>
      </c>
      <c r="P459">
        <v>0.38</v>
      </c>
      <c r="Q459">
        <v>2.1909999999999998</v>
      </c>
      <c r="R459">
        <v>0.63600000000000001</v>
      </c>
      <c r="S459">
        <v>2.2639999999999998</v>
      </c>
      <c r="T459">
        <v>0.7</v>
      </c>
      <c r="U459">
        <v>0.216</v>
      </c>
      <c r="V459">
        <v>0.128</v>
      </c>
      <c r="W459">
        <v>5.2709999999999999</v>
      </c>
      <c r="X459">
        <v>5.3319999999999999</v>
      </c>
      <c r="Y459">
        <v>0.14799999999999999</v>
      </c>
      <c r="Z459">
        <v>0.66600000000000004</v>
      </c>
      <c r="AA459">
        <v>6.0000000000000001E-3</v>
      </c>
      <c r="AB459">
        <v>1.744</v>
      </c>
      <c r="AC459">
        <v>1.7999999999999999E-2</v>
      </c>
      <c r="AD459">
        <v>1.7250000000000001</v>
      </c>
    </row>
    <row r="460" spans="1:30">
      <c r="A460">
        <v>1629662</v>
      </c>
      <c r="B460" t="s">
        <v>627</v>
      </c>
      <c r="C460" t="s">
        <v>22</v>
      </c>
      <c r="D460" t="s">
        <v>626</v>
      </c>
      <c r="E460">
        <v>-2.4500000000000002</v>
      </c>
      <c r="F460">
        <v>-1.1100000000000001</v>
      </c>
      <c r="G460">
        <v>-2.13</v>
      </c>
      <c r="H460">
        <v>-0.32</v>
      </c>
      <c r="I460">
        <v>-2.5299999999999998</v>
      </c>
      <c r="J460">
        <v>-2.19</v>
      </c>
      <c r="K460">
        <v>-0.34</v>
      </c>
      <c r="L460">
        <v>12.558999999999999</v>
      </c>
      <c r="M460">
        <v>0.499</v>
      </c>
      <c r="N460">
        <v>6.867</v>
      </c>
      <c r="O460">
        <v>0.32100000000000001</v>
      </c>
      <c r="P460">
        <v>0.47799999999999998</v>
      </c>
      <c r="Q460">
        <v>3.9209999999999998</v>
      </c>
      <c r="R460">
        <v>0.67</v>
      </c>
      <c r="S460">
        <v>3.9180000000000001</v>
      </c>
      <c r="T460">
        <v>0.76400000000000001</v>
      </c>
      <c r="U460">
        <v>0.26800000000000002</v>
      </c>
      <c r="V460">
        <v>0.158</v>
      </c>
      <c r="W460">
        <v>11.225</v>
      </c>
      <c r="X460">
        <v>2.3260000000000001</v>
      </c>
      <c r="Y460">
        <v>7.2999999999999995E-2</v>
      </c>
      <c r="Z460">
        <v>1.524</v>
      </c>
      <c r="AA460">
        <v>1.6E-2</v>
      </c>
      <c r="AB460">
        <v>1.335</v>
      </c>
      <c r="AC460">
        <v>1.4999999999999999E-2</v>
      </c>
      <c r="AD460">
        <v>2.0910000000000002</v>
      </c>
    </row>
    <row r="461" spans="1:30">
      <c r="A461">
        <v>1630250</v>
      </c>
      <c r="B461" t="s">
        <v>627</v>
      </c>
      <c r="C461" t="s">
        <v>13</v>
      </c>
      <c r="D461" t="s">
        <v>629</v>
      </c>
      <c r="E461">
        <v>-2.5</v>
      </c>
      <c r="F461">
        <v>-0.37</v>
      </c>
      <c r="G461">
        <v>-1.92</v>
      </c>
      <c r="H461">
        <v>-0.57999999999999996</v>
      </c>
      <c r="I461">
        <v>-2.52</v>
      </c>
      <c r="J461">
        <v>-1.93</v>
      </c>
      <c r="K461">
        <v>-0.59</v>
      </c>
      <c r="L461">
        <v>14.845000000000001</v>
      </c>
      <c r="M461">
        <v>0.505</v>
      </c>
      <c r="N461">
        <v>6.84</v>
      </c>
      <c r="O461">
        <v>0.26600000000000001</v>
      </c>
      <c r="P461">
        <v>0.41199999999999998</v>
      </c>
      <c r="Q461">
        <v>3.8170000000000002</v>
      </c>
      <c r="R461">
        <v>0.68300000000000005</v>
      </c>
      <c r="S461">
        <v>4.101</v>
      </c>
      <c r="T461">
        <v>0.67200000000000004</v>
      </c>
      <c r="U461">
        <v>0.28399999999999997</v>
      </c>
      <c r="V461">
        <v>0.17</v>
      </c>
      <c r="W461">
        <v>10.547000000000001</v>
      </c>
      <c r="X461">
        <v>2.327</v>
      </c>
      <c r="Y461">
        <v>6.0999999999999999E-2</v>
      </c>
      <c r="Z461">
        <v>1.5029999999999999</v>
      </c>
      <c r="AA461">
        <v>1.7000000000000001E-2</v>
      </c>
      <c r="AB461">
        <v>1.147</v>
      </c>
      <c r="AC461">
        <v>1.2E-2</v>
      </c>
      <c r="AD461">
        <v>2.1709999999999998</v>
      </c>
    </row>
    <row r="462" spans="1:30">
      <c r="A462">
        <v>203648</v>
      </c>
      <c r="B462" t="s">
        <v>627</v>
      </c>
      <c r="C462" t="s">
        <v>153</v>
      </c>
      <c r="D462" t="s">
        <v>626</v>
      </c>
      <c r="E462">
        <v>-2.5</v>
      </c>
      <c r="F462">
        <v>-0.9</v>
      </c>
      <c r="G462">
        <v>-2.4300000000000002</v>
      </c>
      <c r="H462">
        <v>-0.08</v>
      </c>
      <c r="I462">
        <v>-1.88</v>
      </c>
      <c r="J462">
        <v>-2.2400000000000002</v>
      </c>
      <c r="K462">
        <v>0.36</v>
      </c>
      <c r="L462">
        <v>11.954000000000001</v>
      </c>
      <c r="M462">
        <v>0.52600000000000002</v>
      </c>
      <c r="N462">
        <v>2.802</v>
      </c>
      <c r="O462">
        <v>0.20899999999999999</v>
      </c>
      <c r="P462">
        <v>0.16200000000000001</v>
      </c>
      <c r="Q462">
        <v>6.181</v>
      </c>
      <c r="R462">
        <v>0.65200000000000002</v>
      </c>
      <c r="S462">
        <v>4.5019999999999998</v>
      </c>
      <c r="T462">
        <v>0.54</v>
      </c>
      <c r="U462">
        <v>0.32800000000000001</v>
      </c>
      <c r="V462">
        <v>0.152</v>
      </c>
      <c r="W462">
        <v>10.115</v>
      </c>
      <c r="X462">
        <v>3.1930000000000001</v>
      </c>
      <c r="Y462">
        <v>9.8000000000000004E-2</v>
      </c>
      <c r="Z462">
        <v>0.88400000000000001</v>
      </c>
      <c r="AA462">
        <v>8.9999999999999993E-3</v>
      </c>
      <c r="AB462">
        <v>1.373</v>
      </c>
      <c r="AC462">
        <v>1.4E-2</v>
      </c>
      <c r="AD462">
        <v>2.9260000000000002</v>
      </c>
    </row>
    <row r="463" spans="1:30">
      <c r="A463">
        <v>1630577</v>
      </c>
      <c r="B463" t="s">
        <v>627</v>
      </c>
      <c r="C463" t="s">
        <v>95</v>
      </c>
      <c r="D463" t="s">
        <v>630</v>
      </c>
      <c r="E463">
        <v>-2.5</v>
      </c>
      <c r="F463">
        <v>-0.13</v>
      </c>
      <c r="G463">
        <v>-1.31</v>
      </c>
      <c r="H463">
        <v>-1.2</v>
      </c>
      <c r="I463">
        <v>-2.4900000000000002</v>
      </c>
      <c r="J463">
        <v>-1.28</v>
      </c>
      <c r="K463">
        <v>-1.21</v>
      </c>
      <c r="L463">
        <v>17.853000000000002</v>
      </c>
      <c r="M463">
        <v>0.504</v>
      </c>
      <c r="N463">
        <v>12.253</v>
      </c>
      <c r="O463">
        <v>0.34599999999999997</v>
      </c>
      <c r="P463">
        <v>0.63400000000000001</v>
      </c>
      <c r="Q463">
        <v>3.4239999999999999</v>
      </c>
      <c r="R463">
        <v>0.65100000000000002</v>
      </c>
      <c r="S463">
        <v>2.988</v>
      </c>
      <c r="T463">
        <v>0.78</v>
      </c>
      <c r="U463">
        <v>0.21</v>
      </c>
      <c r="V463">
        <v>0.18099999999999999</v>
      </c>
      <c r="W463">
        <v>8.8339999999999996</v>
      </c>
      <c r="X463">
        <v>2.157</v>
      </c>
      <c r="Y463">
        <v>6.6000000000000003E-2</v>
      </c>
      <c r="Z463">
        <v>0.72699999999999998</v>
      </c>
      <c r="AA463">
        <v>8.9999999999999993E-3</v>
      </c>
      <c r="AB463">
        <v>1.19</v>
      </c>
      <c r="AC463">
        <v>1.2E-2</v>
      </c>
      <c r="AD463">
        <v>1.831</v>
      </c>
    </row>
    <row r="464" spans="1:30">
      <c r="A464">
        <v>1631367</v>
      </c>
      <c r="B464" t="s">
        <v>627</v>
      </c>
      <c r="C464" t="s">
        <v>648</v>
      </c>
      <c r="D464" t="s">
        <v>630</v>
      </c>
      <c r="E464">
        <v>-2.52</v>
      </c>
      <c r="F464">
        <v>-0.95</v>
      </c>
      <c r="G464">
        <v>-2.0499999999999998</v>
      </c>
      <c r="H464">
        <v>-0.47</v>
      </c>
      <c r="I464">
        <v>-2.52</v>
      </c>
      <c r="J464">
        <v>-2.06</v>
      </c>
      <c r="K464">
        <v>-0.46</v>
      </c>
      <c r="L464">
        <v>11.504</v>
      </c>
      <c r="M464">
        <v>0.45800000000000002</v>
      </c>
      <c r="N464">
        <v>7.4349999999999996</v>
      </c>
      <c r="O464">
        <v>0.34599999999999997</v>
      </c>
      <c r="P464">
        <v>0.67300000000000004</v>
      </c>
      <c r="Q464">
        <v>1.2549999999999999</v>
      </c>
      <c r="R464">
        <v>0.57199999999999995</v>
      </c>
      <c r="S464">
        <v>2.2160000000000002</v>
      </c>
      <c r="T464">
        <v>0.79600000000000004</v>
      </c>
      <c r="U464">
        <v>0.16800000000000001</v>
      </c>
      <c r="V464">
        <v>0.13200000000000001</v>
      </c>
      <c r="W464">
        <v>3.774</v>
      </c>
      <c r="X464">
        <v>7.359</v>
      </c>
      <c r="Y464">
        <v>0.29399999999999998</v>
      </c>
      <c r="Z464">
        <v>9.9000000000000005E-2</v>
      </c>
      <c r="AA464">
        <v>0</v>
      </c>
      <c r="AB464">
        <v>2.3039999999999998</v>
      </c>
      <c r="AC464">
        <v>2.4E-2</v>
      </c>
      <c r="AD464">
        <v>2.6829999999999998</v>
      </c>
    </row>
    <row r="465" spans="1:30">
      <c r="A465">
        <v>1630580</v>
      </c>
      <c r="B465" t="s">
        <v>627</v>
      </c>
      <c r="C465" t="s">
        <v>695</v>
      </c>
      <c r="D465" t="s">
        <v>629</v>
      </c>
      <c r="E465">
        <v>-2.52</v>
      </c>
      <c r="F465">
        <v>-0.31</v>
      </c>
      <c r="G465">
        <v>-1.82</v>
      </c>
      <c r="H465">
        <v>-0.7</v>
      </c>
      <c r="I465">
        <v>-2.59</v>
      </c>
      <c r="J465">
        <v>-1.85</v>
      </c>
      <c r="K465">
        <v>-0.74</v>
      </c>
      <c r="L465">
        <v>13.641</v>
      </c>
      <c r="M465">
        <v>0.47699999999999998</v>
      </c>
      <c r="N465">
        <v>8.9559999999999995</v>
      </c>
      <c r="O465">
        <v>0.32</v>
      </c>
      <c r="P465">
        <v>0.68500000000000005</v>
      </c>
      <c r="Q465">
        <v>3.343</v>
      </c>
      <c r="R465">
        <v>0.64600000000000002</v>
      </c>
      <c r="S465">
        <v>3.45</v>
      </c>
      <c r="T465">
        <v>0.65700000000000003</v>
      </c>
      <c r="U465">
        <v>0.251</v>
      </c>
      <c r="V465">
        <v>0.154</v>
      </c>
      <c r="W465">
        <v>6.0469999999999997</v>
      </c>
      <c r="X465">
        <v>3.05</v>
      </c>
      <c r="Y465">
        <v>9.1999999999999998E-2</v>
      </c>
      <c r="Z465">
        <v>0.70299999999999996</v>
      </c>
      <c r="AA465">
        <v>7.0000000000000001E-3</v>
      </c>
      <c r="AB465">
        <v>1.29</v>
      </c>
      <c r="AC465">
        <v>1.2999999999999999E-2</v>
      </c>
      <c r="AD465">
        <v>2.13</v>
      </c>
    </row>
    <row r="466" spans="1:30">
      <c r="A466">
        <v>1630699</v>
      </c>
      <c r="B466" t="s">
        <v>627</v>
      </c>
      <c r="C466" t="s">
        <v>31</v>
      </c>
      <c r="D466" t="s">
        <v>630</v>
      </c>
      <c r="E466">
        <v>-2.5299999999999998</v>
      </c>
      <c r="F466">
        <v>-0.41</v>
      </c>
      <c r="G466">
        <v>-1.78</v>
      </c>
      <c r="H466">
        <v>-0.75</v>
      </c>
      <c r="I466">
        <v>-2.48</v>
      </c>
      <c r="J466">
        <v>-1.77</v>
      </c>
      <c r="K466">
        <v>-0.71</v>
      </c>
      <c r="L466">
        <v>16.082000000000001</v>
      </c>
      <c r="M466">
        <v>0.48699999999999999</v>
      </c>
      <c r="N466">
        <v>9.2539999999999996</v>
      </c>
      <c r="O466">
        <v>0.32</v>
      </c>
      <c r="P466">
        <v>0.57999999999999996</v>
      </c>
      <c r="Q466">
        <v>3.13</v>
      </c>
      <c r="R466">
        <v>0.64500000000000002</v>
      </c>
      <c r="S466">
        <v>3.048</v>
      </c>
      <c r="T466">
        <v>0.71499999999999997</v>
      </c>
      <c r="U466">
        <v>0.18</v>
      </c>
      <c r="V466">
        <v>0.17799999999999999</v>
      </c>
      <c r="W466">
        <v>7.9029999999999996</v>
      </c>
      <c r="X466">
        <v>2.92</v>
      </c>
      <c r="Y466">
        <v>9.1999999999999998E-2</v>
      </c>
      <c r="Z466">
        <v>0.67500000000000004</v>
      </c>
      <c r="AA466">
        <v>7.0000000000000001E-3</v>
      </c>
      <c r="AB466">
        <v>1.3919999999999999</v>
      </c>
      <c r="AC466">
        <v>1.4999999999999999E-2</v>
      </c>
      <c r="AD466">
        <v>2.8860000000000001</v>
      </c>
    </row>
    <row r="467" spans="1:30">
      <c r="A467">
        <v>203521</v>
      </c>
      <c r="B467" t="s">
        <v>627</v>
      </c>
      <c r="C467" t="s">
        <v>24</v>
      </c>
      <c r="D467" t="s">
        <v>626</v>
      </c>
      <c r="E467">
        <v>-2.58</v>
      </c>
      <c r="F467">
        <v>-1.53</v>
      </c>
      <c r="G467">
        <v>-2.0299999999999998</v>
      </c>
      <c r="H467">
        <v>-0.55000000000000004</v>
      </c>
      <c r="I467">
        <v>-1.44</v>
      </c>
      <c r="J467">
        <v>-1.1200000000000001</v>
      </c>
      <c r="K467">
        <v>-0.32</v>
      </c>
      <c r="L467">
        <v>11.917</v>
      </c>
      <c r="M467">
        <v>0.44700000000000001</v>
      </c>
      <c r="N467">
        <v>6.6959999999999997</v>
      </c>
      <c r="O467">
        <v>0.31</v>
      </c>
      <c r="P467">
        <v>0.55900000000000005</v>
      </c>
      <c r="Q467">
        <v>1.1080000000000001</v>
      </c>
      <c r="R467">
        <v>0.56200000000000006</v>
      </c>
      <c r="S467">
        <v>1.885</v>
      </c>
      <c r="T467">
        <v>0.73699999999999999</v>
      </c>
      <c r="U467">
        <v>0.16500000000000001</v>
      </c>
      <c r="V467">
        <v>0.125</v>
      </c>
      <c r="W467">
        <v>4.4740000000000002</v>
      </c>
      <c r="X467">
        <v>7.96</v>
      </c>
      <c r="Y467">
        <v>0.21299999999999999</v>
      </c>
      <c r="Z467">
        <v>0.24399999999999999</v>
      </c>
      <c r="AA467">
        <v>2E-3</v>
      </c>
      <c r="AB467">
        <v>1.0509999999999999</v>
      </c>
      <c r="AC467">
        <v>1.0999999999999999E-2</v>
      </c>
      <c r="AD467">
        <v>2.246</v>
      </c>
    </row>
    <row r="468" spans="1:30">
      <c r="A468">
        <v>1630553</v>
      </c>
      <c r="B468" t="s">
        <v>627</v>
      </c>
      <c r="C468" t="s">
        <v>104</v>
      </c>
      <c r="D468" t="s">
        <v>629</v>
      </c>
      <c r="E468">
        <v>-2.59</v>
      </c>
      <c r="F468">
        <v>0.37</v>
      </c>
      <c r="G468">
        <v>-1.89</v>
      </c>
      <c r="H468">
        <v>-0.7</v>
      </c>
      <c r="I468">
        <v>-2.33</v>
      </c>
      <c r="J468">
        <v>-1.92</v>
      </c>
      <c r="K468">
        <v>-0.41</v>
      </c>
      <c r="L468">
        <v>18.277999999999999</v>
      </c>
      <c r="M468">
        <v>0.44700000000000001</v>
      </c>
      <c r="N468">
        <v>8.6159999999999997</v>
      </c>
      <c r="O468">
        <v>0.32700000000000001</v>
      </c>
      <c r="P468">
        <v>0.436</v>
      </c>
      <c r="Q468">
        <v>4.5869999999999997</v>
      </c>
      <c r="R468">
        <v>0.61399999999999999</v>
      </c>
      <c r="S468">
        <v>4.3490000000000002</v>
      </c>
      <c r="T468">
        <v>0.72599999999999998</v>
      </c>
      <c r="U468">
        <v>0.26300000000000001</v>
      </c>
      <c r="V468">
        <v>0.20799999999999999</v>
      </c>
      <c r="W468">
        <v>5.4130000000000003</v>
      </c>
      <c r="X468">
        <v>7.3</v>
      </c>
      <c r="Y468">
        <v>0.22500000000000001</v>
      </c>
      <c r="Z468">
        <v>0.74299999999999999</v>
      </c>
      <c r="AA468">
        <v>8.0000000000000002E-3</v>
      </c>
      <c r="AB468">
        <v>1.899</v>
      </c>
      <c r="AC468">
        <v>1.9E-2</v>
      </c>
      <c r="AD468">
        <v>4.0960000000000001</v>
      </c>
    </row>
    <row r="469" spans="1:30">
      <c r="A469">
        <v>1641645</v>
      </c>
      <c r="B469" t="s">
        <v>627</v>
      </c>
      <c r="C469" t="s">
        <v>646</v>
      </c>
      <c r="D469" t="s">
        <v>630</v>
      </c>
      <c r="E469">
        <v>-2.59</v>
      </c>
      <c r="F469">
        <v>-1.04</v>
      </c>
      <c r="G469">
        <v>-2.2400000000000002</v>
      </c>
      <c r="H469">
        <v>-0.35</v>
      </c>
      <c r="I469">
        <v>-2.61</v>
      </c>
      <c r="J469">
        <v>-2.2599999999999998</v>
      </c>
      <c r="K469">
        <v>-0.35</v>
      </c>
      <c r="L469">
        <v>12.335000000000001</v>
      </c>
      <c r="M469">
        <v>0.53700000000000003</v>
      </c>
      <c r="N469">
        <v>1.837</v>
      </c>
      <c r="O469">
        <v>0.20100000000000001</v>
      </c>
      <c r="P469">
        <v>0.13700000000000001</v>
      </c>
      <c r="Q469">
        <v>4.9989999999999997</v>
      </c>
      <c r="R469">
        <v>0.66500000000000004</v>
      </c>
      <c r="S469">
        <v>4.2830000000000004</v>
      </c>
      <c r="T469">
        <v>0.65700000000000003</v>
      </c>
      <c r="U469">
        <v>0.32600000000000001</v>
      </c>
      <c r="V469">
        <v>0.14899999999999999</v>
      </c>
      <c r="W469">
        <v>11.395</v>
      </c>
      <c r="X469">
        <v>2.222</v>
      </c>
      <c r="Y469">
        <v>7.6999999999999999E-2</v>
      </c>
      <c r="Z469">
        <v>1.0820000000000001</v>
      </c>
      <c r="AA469">
        <v>1.2E-2</v>
      </c>
      <c r="AB469">
        <v>1.5329999999999999</v>
      </c>
      <c r="AC469">
        <v>1.6E-2</v>
      </c>
      <c r="AD469">
        <v>2.3860000000000001</v>
      </c>
    </row>
    <row r="470" spans="1:30">
      <c r="A470">
        <v>1629599</v>
      </c>
      <c r="B470" t="s">
        <v>627</v>
      </c>
      <c r="C470" t="s">
        <v>317</v>
      </c>
      <c r="D470" t="s">
        <v>626</v>
      </c>
      <c r="E470">
        <v>-2.6</v>
      </c>
      <c r="F470">
        <v>-1.34</v>
      </c>
      <c r="G470">
        <v>-2.0499999999999998</v>
      </c>
      <c r="H470">
        <v>-0.54</v>
      </c>
      <c r="I470">
        <v>-2.82</v>
      </c>
      <c r="J470">
        <v>-2.1800000000000002</v>
      </c>
      <c r="K470">
        <v>-0.64</v>
      </c>
      <c r="L470">
        <v>12.862</v>
      </c>
      <c r="M470">
        <v>0.496</v>
      </c>
      <c r="N470">
        <v>4.407</v>
      </c>
      <c r="O470">
        <v>0.33100000000000002</v>
      </c>
      <c r="P470">
        <v>0.35099999999999998</v>
      </c>
      <c r="Q470">
        <v>2.6549999999999998</v>
      </c>
      <c r="R470">
        <v>0.66300000000000003</v>
      </c>
      <c r="S470">
        <v>4.0380000000000003</v>
      </c>
      <c r="T470">
        <v>0.75900000000000001</v>
      </c>
      <c r="U470">
        <v>0.313</v>
      </c>
      <c r="V470">
        <v>0.156</v>
      </c>
      <c r="W470">
        <v>5.2949999999999999</v>
      </c>
      <c r="X470">
        <v>3.5840000000000001</v>
      </c>
      <c r="Y470">
        <v>0.115</v>
      </c>
      <c r="Z470">
        <v>0.54800000000000004</v>
      </c>
      <c r="AA470">
        <v>6.0000000000000001E-3</v>
      </c>
      <c r="AB470">
        <v>0.997</v>
      </c>
      <c r="AC470">
        <v>0.01</v>
      </c>
      <c r="AD470">
        <v>1.821</v>
      </c>
    </row>
    <row r="471" spans="1:30">
      <c r="A471">
        <v>1631098</v>
      </c>
      <c r="B471" t="s">
        <v>627</v>
      </c>
      <c r="C471" t="s">
        <v>407</v>
      </c>
      <c r="D471" t="s">
        <v>630</v>
      </c>
      <c r="E471">
        <v>-2.61</v>
      </c>
      <c r="F471">
        <v>-0.63</v>
      </c>
      <c r="G471">
        <v>-2.3199999999999998</v>
      </c>
      <c r="H471">
        <v>-0.28999999999999998</v>
      </c>
      <c r="I471">
        <v>-2.58</v>
      </c>
      <c r="J471">
        <v>-2.37</v>
      </c>
      <c r="K471">
        <v>-0.21</v>
      </c>
      <c r="L471">
        <v>19.003</v>
      </c>
      <c r="M471">
        <v>0.47399999999999998</v>
      </c>
      <c r="N471">
        <v>8.9009999999999998</v>
      </c>
      <c r="O471">
        <v>0.316</v>
      </c>
      <c r="P471">
        <v>0.44800000000000001</v>
      </c>
      <c r="Q471">
        <v>3.2669999999999999</v>
      </c>
      <c r="R471">
        <v>0.65</v>
      </c>
      <c r="S471">
        <v>3.32</v>
      </c>
      <c r="T471">
        <v>0.63800000000000001</v>
      </c>
      <c r="U471">
        <v>0.187</v>
      </c>
      <c r="V471">
        <v>0.193</v>
      </c>
      <c r="W471">
        <v>6.5179999999999998</v>
      </c>
      <c r="X471">
        <v>3.7069999999999999</v>
      </c>
      <c r="Y471">
        <v>0.11899999999999999</v>
      </c>
      <c r="Z471">
        <v>0.68600000000000005</v>
      </c>
      <c r="AA471">
        <v>8.0000000000000002E-3</v>
      </c>
      <c r="AB471">
        <v>1.369</v>
      </c>
      <c r="AC471">
        <v>1.4E-2</v>
      </c>
      <c r="AD471">
        <v>2.472</v>
      </c>
    </row>
    <row r="472" spans="1:30">
      <c r="A472">
        <v>201580</v>
      </c>
      <c r="B472" t="s">
        <v>627</v>
      </c>
      <c r="C472" t="s">
        <v>460</v>
      </c>
      <c r="D472" t="s">
        <v>626</v>
      </c>
      <c r="E472">
        <v>-2.62</v>
      </c>
      <c r="F472">
        <v>-1.81</v>
      </c>
      <c r="G472">
        <v>-2.92</v>
      </c>
      <c r="H472">
        <v>0.3</v>
      </c>
      <c r="I472">
        <v>-0.91</v>
      </c>
      <c r="J472">
        <v>-1.96</v>
      </c>
      <c r="K472">
        <v>1.05</v>
      </c>
      <c r="L472">
        <v>15.404999999999999</v>
      </c>
      <c r="M472">
        <v>0.61099999999999999</v>
      </c>
      <c r="N472">
        <v>2.157</v>
      </c>
      <c r="O472">
        <v>0.251</v>
      </c>
      <c r="P472">
        <v>0.109</v>
      </c>
      <c r="Q472">
        <v>7.7140000000000004</v>
      </c>
      <c r="R472">
        <v>0.71899999999999997</v>
      </c>
      <c r="S472">
        <v>4.7030000000000003</v>
      </c>
      <c r="T472">
        <v>0.624</v>
      </c>
      <c r="U472">
        <v>0.309</v>
      </c>
      <c r="V472">
        <v>0.19900000000000001</v>
      </c>
      <c r="W472">
        <v>16.318000000000001</v>
      </c>
      <c r="X472">
        <v>1.97</v>
      </c>
      <c r="Y472">
        <v>6.6000000000000003E-2</v>
      </c>
      <c r="Z472">
        <v>3.5750000000000002</v>
      </c>
      <c r="AA472">
        <v>3.5999999999999997E-2</v>
      </c>
      <c r="AB472">
        <v>0.99</v>
      </c>
      <c r="AC472">
        <v>0.01</v>
      </c>
      <c r="AD472">
        <v>3.4140000000000001</v>
      </c>
    </row>
    <row r="473" spans="1:30">
      <c r="A473">
        <v>203200</v>
      </c>
      <c r="B473" t="s">
        <v>627</v>
      </c>
      <c r="C473" t="s">
        <v>92</v>
      </c>
      <c r="D473" t="s">
        <v>626</v>
      </c>
      <c r="E473">
        <v>-2.62</v>
      </c>
      <c r="F473">
        <v>-2.16</v>
      </c>
      <c r="G473">
        <v>-2.74</v>
      </c>
      <c r="H473">
        <v>0.12</v>
      </c>
      <c r="I473">
        <v>-1.84</v>
      </c>
      <c r="J473">
        <v>-1.99</v>
      </c>
      <c r="K473">
        <v>0.15</v>
      </c>
      <c r="L473">
        <v>13.202999999999999</v>
      </c>
      <c r="M473">
        <v>0.46300000000000002</v>
      </c>
      <c r="N473">
        <v>9.1739999999999995</v>
      </c>
      <c r="O473">
        <v>0.35499999999999998</v>
      </c>
      <c r="P473">
        <v>0.68200000000000005</v>
      </c>
      <c r="Q473">
        <v>1.6559999999999999</v>
      </c>
      <c r="R473">
        <v>0.621</v>
      </c>
      <c r="S473">
        <v>1.861</v>
      </c>
      <c r="T473">
        <v>0.72899999999999998</v>
      </c>
      <c r="U473">
        <v>0.14199999999999999</v>
      </c>
      <c r="V473">
        <v>0.14000000000000001</v>
      </c>
      <c r="W473">
        <v>4.6970000000000001</v>
      </c>
      <c r="X473">
        <v>2.5779999999999998</v>
      </c>
      <c r="Y473">
        <v>8.3000000000000004E-2</v>
      </c>
      <c r="Z473">
        <v>1.0069999999999999</v>
      </c>
      <c r="AA473">
        <v>1.0999999999999999E-2</v>
      </c>
      <c r="AB473">
        <v>1.4510000000000001</v>
      </c>
      <c r="AC473">
        <v>1.4999999999999999E-2</v>
      </c>
      <c r="AD473">
        <v>1.569</v>
      </c>
    </row>
    <row r="474" spans="1:30">
      <c r="A474">
        <v>1631110</v>
      </c>
      <c r="B474" t="s">
        <v>627</v>
      </c>
      <c r="C474" t="s">
        <v>417</v>
      </c>
      <c r="D474" t="s">
        <v>630</v>
      </c>
      <c r="E474">
        <v>-2.63</v>
      </c>
      <c r="F474">
        <v>-0.57999999999999996</v>
      </c>
      <c r="G474">
        <v>-1.57</v>
      </c>
      <c r="H474">
        <v>-1.05</v>
      </c>
      <c r="I474">
        <v>-2.97</v>
      </c>
      <c r="J474">
        <v>-1.82</v>
      </c>
      <c r="K474">
        <v>-1.1499999999999999</v>
      </c>
      <c r="L474">
        <v>20.472999999999999</v>
      </c>
      <c r="M474">
        <v>0.49399999999999999</v>
      </c>
      <c r="N474">
        <v>5.9790000000000001</v>
      </c>
      <c r="O474">
        <v>0.29799999999999999</v>
      </c>
      <c r="P474">
        <v>0.29199999999999998</v>
      </c>
      <c r="Q474">
        <v>6.7370000000000001</v>
      </c>
      <c r="R474">
        <v>0.66800000000000004</v>
      </c>
      <c r="S474">
        <v>4.7530000000000001</v>
      </c>
      <c r="T474">
        <v>0.69</v>
      </c>
      <c r="U474">
        <v>0.25800000000000001</v>
      </c>
      <c r="V474">
        <v>0.217</v>
      </c>
      <c r="W474">
        <v>10.18</v>
      </c>
      <c r="X474">
        <v>4.49</v>
      </c>
      <c r="Y474">
        <v>0.13600000000000001</v>
      </c>
      <c r="Z474">
        <v>0.71399999999999997</v>
      </c>
      <c r="AA474">
        <v>8.0000000000000002E-3</v>
      </c>
      <c r="AB474">
        <v>1.425</v>
      </c>
      <c r="AC474">
        <v>1.4E-2</v>
      </c>
      <c r="AD474">
        <v>3.3540000000000001</v>
      </c>
    </row>
    <row r="475" spans="1:30">
      <c r="A475">
        <v>1628470</v>
      </c>
      <c r="B475" t="s">
        <v>627</v>
      </c>
      <c r="C475" t="s">
        <v>146</v>
      </c>
      <c r="D475" t="s">
        <v>626</v>
      </c>
      <c r="E475">
        <v>-2.63</v>
      </c>
      <c r="F475">
        <v>0.13</v>
      </c>
      <c r="G475">
        <v>-2</v>
      </c>
      <c r="H475">
        <v>-0.63</v>
      </c>
      <c r="I475">
        <v>-2.0299999999999998</v>
      </c>
      <c r="J475">
        <v>-1.33</v>
      </c>
      <c r="K475">
        <v>-0.7</v>
      </c>
      <c r="L475">
        <v>12.416</v>
      </c>
      <c r="M475">
        <v>0.51500000000000001</v>
      </c>
      <c r="N475">
        <v>7.133</v>
      </c>
      <c r="O475">
        <v>0.33900000000000002</v>
      </c>
      <c r="P475">
        <v>0.55200000000000005</v>
      </c>
      <c r="Q475">
        <v>2.31</v>
      </c>
      <c r="R475">
        <v>0.69099999999999995</v>
      </c>
      <c r="S475">
        <v>1.579</v>
      </c>
      <c r="T475">
        <v>0.70799999999999996</v>
      </c>
      <c r="U475">
        <v>0.122</v>
      </c>
      <c r="V475">
        <v>0.13200000000000001</v>
      </c>
      <c r="W475">
        <v>9.7119999999999997</v>
      </c>
      <c r="X475">
        <v>2.403</v>
      </c>
      <c r="Y475">
        <v>7.2999999999999995E-2</v>
      </c>
      <c r="Z475">
        <v>1.47</v>
      </c>
      <c r="AA475">
        <v>1.7000000000000001E-2</v>
      </c>
      <c r="AB475">
        <v>1.2849999999999999</v>
      </c>
      <c r="AC475">
        <v>1.2999999999999999E-2</v>
      </c>
      <c r="AD475">
        <v>1.673</v>
      </c>
    </row>
    <row r="476" spans="1:30">
      <c r="A476">
        <v>1631097</v>
      </c>
      <c r="B476" t="s">
        <v>627</v>
      </c>
      <c r="C476" t="s">
        <v>351</v>
      </c>
      <c r="D476" t="s">
        <v>630</v>
      </c>
      <c r="E476">
        <v>-2.63</v>
      </c>
      <c r="F476">
        <v>-0.83</v>
      </c>
      <c r="G476">
        <v>-1.02</v>
      </c>
      <c r="H476">
        <v>-1.62</v>
      </c>
      <c r="I476">
        <v>-3.09</v>
      </c>
      <c r="J476">
        <v>-1.36</v>
      </c>
      <c r="K476">
        <v>-1.73</v>
      </c>
      <c r="L476">
        <v>18.100000000000001</v>
      </c>
      <c r="M476">
        <v>0.50600000000000001</v>
      </c>
      <c r="N476">
        <v>5.202</v>
      </c>
      <c r="O476">
        <v>0.32300000000000001</v>
      </c>
      <c r="P476">
        <v>0.28100000000000003</v>
      </c>
      <c r="Q476">
        <v>5.9329999999999998</v>
      </c>
      <c r="R476">
        <v>0.63700000000000001</v>
      </c>
      <c r="S476">
        <v>8.3550000000000004</v>
      </c>
      <c r="T476">
        <v>0.80400000000000005</v>
      </c>
      <c r="U476">
        <v>0.47199999999999998</v>
      </c>
      <c r="V476">
        <v>0.214</v>
      </c>
      <c r="W476">
        <v>6.82</v>
      </c>
      <c r="X476">
        <v>2.9260000000000002</v>
      </c>
      <c r="Y476">
        <v>9.5000000000000001E-2</v>
      </c>
      <c r="Z476">
        <v>0.47799999999999998</v>
      </c>
      <c r="AA476">
        <v>5.0000000000000001E-3</v>
      </c>
      <c r="AB476">
        <v>1.117</v>
      </c>
      <c r="AC476">
        <v>1.2E-2</v>
      </c>
      <c r="AD476">
        <v>3.1190000000000002</v>
      </c>
    </row>
    <row r="477" spans="1:30">
      <c r="A477">
        <v>202704</v>
      </c>
      <c r="B477" t="s">
        <v>625</v>
      </c>
      <c r="C477" t="s">
        <v>191</v>
      </c>
      <c r="D477" t="s">
        <v>626</v>
      </c>
      <c r="E477">
        <v>-2.64</v>
      </c>
      <c r="F477">
        <v>-2.3199999999999998</v>
      </c>
      <c r="G477">
        <v>-1.65</v>
      </c>
      <c r="H477">
        <v>-0.99</v>
      </c>
      <c r="I477">
        <v>-2.78</v>
      </c>
      <c r="J477">
        <v>-1.61</v>
      </c>
      <c r="K477">
        <v>-1.17</v>
      </c>
      <c r="L477">
        <v>19.073</v>
      </c>
      <c r="M477">
        <v>0.42699999999999999</v>
      </c>
      <c r="N477">
        <v>10.323</v>
      </c>
      <c r="O477">
        <v>0.35899999999999999</v>
      </c>
      <c r="P477">
        <v>0.55700000000000005</v>
      </c>
      <c r="Q477">
        <v>1.9510000000000001</v>
      </c>
      <c r="R477">
        <v>0.60899999999999999</v>
      </c>
      <c r="S477">
        <v>2.625</v>
      </c>
      <c r="T477">
        <v>0.78500000000000003</v>
      </c>
      <c r="U477">
        <v>0.129</v>
      </c>
      <c r="V477">
        <v>0.19800000000000001</v>
      </c>
      <c r="W477">
        <v>5.05</v>
      </c>
      <c r="X477">
        <v>7.09</v>
      </c>
      <c r="Y477">
        <v>0.187</v>
      </c>
      <c r="Z477">
        <v>0.315</v>
      </c>
      <c r="AA477">
        <v>3.0000000000000001E-3</v>
      </c>
      <c r="AB477">
        <v>1.351</v>
      </c>
      <c r="AC477">
        <v>1.2999999999999999E-2</v>
      </c>
      <c r="AD477">
        <v>3.319</v>
      </c>
    </row>
    <row r="478" spans="1:30">
      <c r="A478">
        <v>201609</v>
      </c>
      <c r="B478" t="s">
        <v>627</v>
      </c>
      <c r="C478" t="s">
        <v>453</v>
      </c>
      <c r="D478" t="s">
        <v>626</v>
      </c>
      <c r="E478">
        <v>-2.64</v>
      </c>
      <c r="F478">
        <v>-0.78</v>
      </c>
      <c r="G478">
        <v>-1.55</v>
      </c>
      <c r="H478">
        <v>-1.0900000000000001</v>
      </c>
      <c r="I478">
        <v>-2.88</v>
      </c>
      <c r="J478">
        <v>-1.82</v>
      </c>
      <c r="K478">
        <v>-1.06</v>
      </c>
      <c r="L478">
        <v>16.632000000000001</v>
      </c>
      <c r="M478">
        <v>0.44800000000000001</v>
      </c>
      <c r="N478">
        <v>8.5139999999999993</v>
      </c>
      <c r="O478">
        <v>0.32600000000000001</v>
      </c>
      <c r="P478">
        <v>0.48499999999999999</v>
      </c>
      <c r="Q478">
        <v>2.46</v>
      </c>
      <c r="R478">
        <v>0.60299999999999998</v>
      </c>
      <c r="S478">
        <v>2.835</v>
      </c>
      <c r="T478">
        <v>0.748</v>
      </c>
      <c r="U478">
        <v>0.14399999999999999</v>
      </c>
      <c r="V478">
        <v>0.184</v>
      </c>
      <c r="W478">
        <v>5.3079999999999998</v>
      </c>
      <c r="X478">
        <v>7.1710000000000003</v>
      </c>
      <c r="Y478">
        <v>0.19500000000000001</v>
      </c>
      <c r="Z478">
        <v>0.28999999999999998</v>
      </c>
      <c r="AA478">
        <v>3.0000000000000001E-3</v>
      </c>
      <c r="AB478">
        <v>1.35</v>
      </c>
      <c r="AC478">
        <v>1.2E-2</v>
      </c>
      <c r="AD478">
        <v>3.0430000000000001</v>
      </c>
    </row>
    <row r="479" spans="1:30">
      <c r="A479">
        <v>1630176</v>
      </c>
      <c r="B479" t="s">
        <v>627</v>
      </c>
      <c r="C479" t="s">
        <v>181</v>
      </c>
      <c r="D479" t="s">
        <v>626</v>
      </c>
      <c r="E479">
        <v>-2.64</v>
      </c>
      <c r="F479">
        <v>-0.13</v>
      </c>
      <c r="G479">
        <v>-2.46</v>
      </c>
      <c r="H479">
        <v>-0.19</v>
      </c>
      <c r="I479">
        <v>-2.64</v>
      </c>
      <c r="J479">
        <v>-2.48</v>
      </c>
      <c r="K479">
        <v>-0.16</v>
      </c>
      <c r="L479">
        <v>14.433</v>
      </c>
      <c r="M479">
        <v>0.52900000000000003</v>
      </c>
      <c r="N479">
        <v>4.0350000000000001</v>
      </c>
      <c r="O479">
        <v>0.23799999999999999</v>
      </c>
      <c r="P479">
        <v>0.22700000000000001</v>
      </c>
      <c r="Q479">
        <v>4.726</v>
      </c>
      <c r="R479">
        <v>0.68200000000000005</v>
      </c>
      <c r="S479">
        <v>4.1260000000000003</v>
      </c>
      <c r="T479">
        <v>0.68400000000000005</v>
      </c>
      <c r="U479">
        <v>0.318</v>
      </c>
      <c r="V479">
        <v>0.16300000000000001</v>
      </c>
      <c r="W479">
        <v>13.053000000000001</v>
      </c>
      <c r="X479">
        <v>2.806</v>
      </c>
      <c r="Y479">
        <v>8.2000000000000003E-2</v>
      </c>
      <c r="Z479">
        <v>2.1190000000000002</v>
      </c>
      <c r="AA479">
        <v>2.5999999999999999E-2</v>
      </c>
      <c r="AB479">
        <v>1.446</v>
      </c>
      <c r="AC479">
        <v>1.4999999999999999E-2</v>
      </c>
      <c r="AD479">
        <v>2.3559999999999999</v>
      </c>
    </row>
    <row r="480" spans="1:30">
      <c r="A480">
        <v>1631205</v>
      </c>
      <c r="B480" t="s">
        <v>627</v>
      </c>
      <c r="C480" t="s">
        <v>348</v>
      </c>
      <c r="D480" t="s">
        <v>630</v>
      </c>
      <c r="E480">
        <v>-2.65</v>
      </c>
      <c r="F480">
        <v>-0.71</v>
      </c>
      <c r="G480">
        <v>-2.23</v>
      </c>
      <c r="H480">
        <v>-0.42</v>
      </c>
      <c r="I480">
        <v>-2.66</v>
      </c>
      <c r="J480">
        <v>-2.2400000000000002</v>
      </c>
      <c r="K480">
        <v>-0.42</v>
      </c>
      <c r="L480">
        <v>13.845000000000001</v>
      </c>
      <c r="M480">
        <v>0.501</v>
      </c>
      <c r="N480">
        <v>10.833</v>
      </c>
      <c r="O480">
        <v>0.314</v>
      </c>
      <c r="P480">
        <v>0.74</v>
      </c>
      <c r="Q480">
        <v>1.6970000000000001</v>
      </c>
      <c r="R480">
        <v>0.64500000000000002</v>
      </c>
      <c r="S480">
        <v>2.5790000000000002</v>
      </c>
      <c r="T480">
        <v>0.73199999999999998</v>
      </c>
      <c r="U480">
        <v>0.23799999999999999</v>
      </c>
      <c r="V480">
        <v>0.14599999999999999</v>
      </c>
      <c r="W480">
        <v>6.33</v>
      </c>
      <c r="X480">
        <v>2.9630000000000001</v>
      </c>
      <c r="Y480">
        <v>8.5999999999999993E-2</v>
      </c>
      <c r="Z480">
        <v>0.56399999999999995</v>
      </c>
      <c r="AA480">
        <v>6.0000000000000001E-3</v>
      </c>
      <c r="AB480">
        <v>1.34</v>
      </c>
      <c r="AC480">
        <v>1.4E-2</v>
      </c>
      <c r="AD480">
        <v>1.649</v>
      </c>
    </row>
    <row r="481" spans="1:30">
      <c r="A481">
        <v>1631219</v>
      </c>
      <c r="B481" t="s">
        <v>627</v>
      </c>
      <c r="C481" t="s">
        <v>669</v>
      </c>
      <c r="D481" t="s">
        <v>630</v>
      </c>
      <c r="E481">
        <v>-2.65</v>
      </c>
      <c r="F481">
        <v>0.61</v>
      </c>
      <c r="G481">
        <v>-2.1</v>
      </c>
      <c r="H481">
        <v>-0.55000000000000004</v>
      </c>
      <c r="I481">
        <v>-2.65</v>
      </c>
      <c r="J481">
        <v>-2.11</v>
      </c>
      <c r="K481">
        <v>-0.54</v>
      </c>
      <c r="L481">
        <v>11.538</v>
      </c>
      <c r="M481">
        <v>0.498</v>
      </c>
      <c r="N481">
        <v>7.6459999999999999</v>
      </c>
      <c r="O481">
        <v>0.28799999999999998</v>
      </c>
      <c r="P481">
        <v>0.627</v>
      </c>
      <c r="Q481">
        <v>2.0760000000000001</v>
      </c>
      <c r="R481">
        <v>0.68500000000000005</v>
      </c>
      <c r="S481">
        <v>2.3839999999999999</v>
      </c>
      <c r="T481">
        <v>0.64400000000000002</v>
      </c>
      <c r="U481">
        <v>0.223</v>
      </c>
      <c r="V481">
        <v>0.13</v>
      </c>
      <c r="W481">
        <v>6.9139999999999997</v>
      </c>
      <c r="X481">
        <v>2.1120000000000001</v>
      </c>
      <c r="Y481">
        <v>5.8999999999999997E-2</v>
      </c>
      <c r="Z481">
        <v>1.831</v>
      </c>
      <c r="AA481">
        <v>2.1999999999999999E-2</v>
      </c>
      <c r="AB481">
        <v>1.21</v>
      </c>
      <c r="AC481">
        <v>1.2E-2</v>
      </c>
      <c r="AD481">
        <v>1.286</v>
      </c>
    </row>
    <row r="482" spans="1:30">
      <c r="A482">
        <v>1631104</v>
      </c>
      <c r="B482" t="s">
        <v>627</v>
      </c>
      <c r="C482" t="s">
        <v>363</v>
      </c>
      <c r="D482" t="s">
        <v>630</v>
      </c>
      <c r="E482">
        <v>-2.68</v>
      </c>
      <c r="F482">
        <v>-0.41</v>
      </c>
      <c r="G482">
        <v>-2.41</v>
      </c>
      <c r="H482">
        <v>-0.27</v>
      </c>
      <c r="I482">
        <v>-2.65</v>
      </c>
      <c r="J482">
        <v>-2.4300000000000002</v>
      </c>
      <c r="K482">
        <v>-0.22</v>
      </c>
      <c r="L482">
        <v>14.44</v>
      </c>
      <c r="M482">
        <v>0.46400000000000002</v>
      </c>
      <c r="N482">
        <v>4.2350000000000003</v>
      </c>
      <c r="O482">
        <v>0.29199999999999998</v>
      </c>
      <c r="P482">
        <v>0.25800000000000001</v>
      </c>
      <c r="Q482">
        <v>3.9590000000000001</v>
      </c>
      <c r="R482">
        <v>0.60099999999999998</v>
      </c>
      <c r="S482">
        <v>3.137</v>
      </c>
      <c r="T482">
        <v>0.625</v>
      </c>
      <c r="U482">
        <v>0.221</v>
      </c>
      <c r="V482">
        <v>0.16700000000000001</v>
      </c>
      <c r="W482">
        <v>6.0179999999999998</v>
      </c>
      <c r="X482">
        <v>7.1379999999999999</v>
      </c>
      <c r="Y482">
        <v>0.23300000000000001</v>
      </c>
      <c r="Z482">
        <v>0.46700000000000003</v>
      </c>
      <c r="AA482">
        <v>5.0000000000000001E-3</v>
      </c>
      <c r="AB482">
        <v>1.7370000000000001</v>
      </c>
      <c r="AC482">
        <v>1.7000000000000001E-2</v>
      </c>
      <c r="AD482">
        <v>4.21</v>
      </c>
    </row>
    <row r="483" spans="1:30">
      <c r="A483">
        <v>1630181</v>
      </c>
      <c r="B483" t="s">
        <v>627</v>
      </c>
      <c r="C483" t="s">
        <v>195</v>
      </c>
      <c r="D483" t="s">
        <v>626</v>
      </c>
      <c r="E483">
        <v>-2.68</v>
      </c>
      <c r="F483">
        <v>0.68</v>
      </c>
      <c r="G483">
        <v>-1.7</v>
      </c>
      <c r="H483">
        <v>-0.98</v>
      </c>
      <c r="I483">
        <v>-2.61</v>
      </c>
      <c r="J483">
        <v>-1.82</v>
      </c>
      <c r="K483">
        <v>-0.79</v>
      </c>
      <c r="L483">
        <v>15.741</v>
      </c>
      <c r="M483">
        <v>0.48399999999999999</v>
      </c>
      <c r="N483">
        <v>8.4909999999999997</v>
      </c>
      <c r="O483">
        <v>0.32700000000000001</v>
      </c>
      <c r="P483">
        <v>0.52400000000000002</v>
      </c>
      <c r="Q483">
        <v>2.2320000000000002</v>
      </c>
      <c r="R483">
        <v>0.624</v>
      </c>
      <c r="S483">
        <v>4.1630000000000003</v>
      </c>
      <c r="T483">
        <v>0.68</v>
      </c>
      <c r="U483">
        <v>0.26200000000000001</v>
      </c>
      <c r="V483">
        <v>0.17</v>
      </c>
      <c r="W483">
        <v>6.1230000000000002</v>
      </c>
      <c r="X483">
        <v>2.92</v>
      </c>
      <c r="Y483">
        <v>9.8000000000000004E-2</v>
      </c>
      <c r="Z483">
        <v>0.55700000000000005</v>
      </c>
      <c r="AA483">
        <v>6.0000000000000001E-3</v>
      </c>
      <c r="AB483">
        <v>1.42</v>
      </c>
      <c r="AC483">
        <v>1.4999999999999999E-2</v>
      </c>
      <c r="AD483">
        <v>2.2040000000000002</v>
      </c>
    </row>
    <row r="484" spans="1:30">
      <c r="A484">
        <v>1630201</v>
      </c>
      <c r="B484" t="s">
        <v>627</v>
      </c>
      <c r="C484" t="s">
        <v>37</v>
      </c>
      <c r="D484" t="s">
        <v>626</v>
      </c>
      <c r="E484">
        <v>-2.69</v>
      </c>
      <c r="F484">
        <v>-0.89</v>
      </c>
      <c r="G484">
        <v>-2.0099999999999998</v>
      </c>
      <c r="H484">
        <v>-0.68</v>
      </c>
      <c r="I484">
        <v>-2.86</v>
      </c>
      <c r="J484">
        <v>-2.2799999999999998</v>
      </c>
      <c r="K484">
        <v>-0.57999999999999996</v>
      </c>
      <c r="L484">
        <v>16.126000000000001</v>
      </c>
      <c r="M484">
        <v>0.47399999999999998</v>
      </c>
      <c r="N484">
        <v>9.19</v>
      </c>
      <c r="O484">
        <v>0.314</v>
      </c>
      <c r="P484">
        <v>0.54</v>
      </c>
      <c r="Q484">
        <v>2.52</v>
      </c>
      <c r="R484">
        <v>0.61299999999999999</v>
      </c>
      <c r="S484">
        <v>3.1459999999999999</v>
      </c>
      <c r="T484">
        <v>0.72599999999999998</v>
      </c>
      <c r="U484">
        <v>0.20100000000000001</v>
      </c>
      <c r="V484">
        <v>0.17100000000000001</v>
      </c>
      <c r="W484">
        <v>5.6840000000000002</v>
      </c>
      <c r="X484">
        <v>4.806</v>
      </c>
      <c r="Y484">
        <v>0.159</v>
      </c>
      <c r="Z484">
        <v>0.371</v>
      </c>
      <c r="AA484">
        <v>4.0000000000000001E-3</v>
      </c>
      <c r="AB484">
        <v>1.6339999999999999</v>
      </c>
      <c r="AC484">
        <v>1.7000000000000001E-2</v>
      </c>
      <c r="AD484">
        <v>2.0409999999999999</v>
      </c>
    </row>
    <row r="485" spans="1:30">
      <c r="A485">
        <v>1629308</v>
      </c>
      <c r="B485" t="s">
        <v>627</v>
      </c>
      <c r="C485" t="s">
        <v>97</v>
      </c>
      <c r="D485" t="s">
        <v>626</v>
      </c>
      <c r="E485">
        <v>-2.7</v>
      </c>
      <c r="F485">
        <v>-1.58</v>
      </c>
      <c r="G485">
        <v>-2.65</v>
      </c>
      <c r="H485">
        <v>-0.06</v>
      </c>
      <c r="I485">
        <v>-2.7</v>
      </c>
      <c r="J485">
        <v>-2.59</v>
      </c>
      <c r="K485">
        <v>-0.11</v>
      </c>
      <c r="L485">
        <v>10.864000000000001</v>
      </c>
      <c r="M485">
        <v>0.51100000000000001</v>
      </c>
      <c r="N485">
        <v>3.88</v>
      </c>
      <c r="O485">
        <v>0.32</v>
      </c>
      <c r="P485">
        <v>0.33</v>
      </c>
      <c r="Q485">
        <v>2.7189999999999999</v>
      </c>
      <c r="R485">
        <v>0.68600000000000005</v>
      </c>
      <c r="S485">
        <v>2.1859999999999999</v>
      </c>
      <c r="T485">
        <v>0.67100000000000004</v>
      </c>
      <c r="U485">
        <v>0.20899999999999999</v>
      </c>
      <c r="V485">
        <v>0.127</v>
      </c>
      <c r="W485">
        <v>8.3409999999999993</v>
      </c>
      <c r="X485">
        <v>4.7750000000000004</v>
      </c>
      <c r="Y485">
        <v>0.14399999999999999</v>
      </c>
      <c r="Z485">
        <v>0.70499999999999996</v>
      </c>
      <c r="AA485">
        <v>8.0000000000000002E-3</v>
      </c>
      <c r="AB485">
        <v>1.5249999999999999</v>
      </c>
      <c r="AC485">
        <v>1.4999999999999999E-2</v>
      </c>
      <c r="AD485">
        <v>2.9470000000000001</v>
      </c>
    </row>
    <row r="486" spans="1:30">
      <c r="A486">
        <v>1630550</v>
      </c>
      <c r="B486" t="s">
        <v>627</v>
      </c>
      <c r="C486" t="s">
        <v>463</v>
      </c>
      <c r="D486" t="s">
        <v>629</v>
      </c>
      <c r="E486">
        <v>-2.72</v>
      </c>
      <c r="F486">
        <v>-0.94</v>
      </c>
      <c r="G486">
        <v>-2.15</v>
      </c>
      <c r="H486">
        <v>-0.56000000000000005</v>
      </c>
      <c r="I486">
        <v>-2.96</v>
      </c>
      <c r="J486">
        <v>-2.15</v>
      </c>
      <c r="K486">
        <v>-0.81</v>
      </c>
      <c r="L486">
        <v>13.218</v>
      </c>
      <c r="M486">
        <v>0.496</v>
      </c>
      <c r="N486">
        <v>7.2460000000000004</v>
      </c>
      <c r="O486">
        <v>0.32400000000000001</v>
      </c>
      <c r="P486">
        <v>0.53800000000000003</v>
      </c>
      <c r="Q486">
        <v>2.0009999999999999</v>
      </c>
      <c r="R486">
        <v>0.64700000000000002</v>
      </c>
      <c r="S486">
        <v>2.61</v>
      </c>
      <c r="T486">
        <v>0.69599999999999995</v>
      </c>
      <c r="U486">
        <v>0.182</v>
      </c>
      <c r="V486">
        <v>0.153</v>
      </c>
      <c r="W486">
        <v>7.6669999999999998</v>
      </c>
      <c r="X486">
        <v>2.2749999999999999</v>
      </c>
      <c r="Y486">
        <v>6.6000000000000003E-2</v>
      </c>
      <c r="Z486">
        <v>1.056</v>
      </c>
      <c r="AA486">
        <v>1.2999999999999999E-2</v>
      </c>
      <c r="AB486">
        <v>1.167</v>
      </c>
      <c r="AC486">
        <v>1.2E-2</v>
      </c>
      <c r="AD486">
        <v>2.0339999999999998</v>
      </c>
    </row>
    <row r="487" spans="1:30">
      <c r="A487">
        <v>1630846</v>
      </c>
      <c r="B487" t="s">
        <v>627</v>
      </c>
      <c r="C487" t="s">
        <v>696</v>
      </c>
      <c r="D487" t="s">
        <v>629</v>
      </c>
      <c r="E487">
        <v>-2.74</v>
      </c>
      <c r="F487">
        <v>-0.12</v>
      </c>
      <c r="G487">
        <v>-2.62</v>
      </c>
      <c r="H487">
        <v>-0.12</v>
      </c>
      <c r="I487">
        <v>-2.83</v>
      </c>
      <c r="J487">
        <v>-2.71</v>
      </c>
      <c r="K487">
        <v>-0.12</v>
      </c>
      <c r="L487">
        <v>13.167</v>
      </c>
      <c r="M487">
        <v>0.56799999999999995</v>
      </c>
      <c r="N487">
        <v>4.1210000000000004</v>
      </c>
      <c r="O487">
        <v>0.30599999999999999</v>
      </c>
      <c r="P487">
        <v>0.25700000000000001</v>
      </c>
      <c r="Q487">
        <v>5.17</v>
      </c>
      <c r="R487">
        <v>0.67900000000000005</v>
      </c>
      <c r="S487">
        <v>4.1859999999999999</v>
      </c>
      <c r="T487">
        <v>0.70799999999999996</v>
      </c>
      <c r="U487">
        <v>0.33100000000000002</v>
      </c>
      <c r="V487">
        <v>0.154</v>
      </c>
      <c r="W487">
        <v>12.558</v>
      </c>
      <c r="X487">
        <v>2.2370000000000001</v>
      </c>
      <c r="Y487">
        <v>6.4000000000000001E-2</v>
      </c>
      <c r="Z487">
        <v>1.899</v>
      </c>
      <c r="AA487">
        <v>2.1999999999999999E-2</v>
      </c>
      <c r="AB487">
        <v>0.85899999999999999</v>
      </c>
      <c r="AC487">
        <v>8.9999999999999993E-3</v>
      </c>
      <c r="AD487">
        <v>2.3199999999999998</v>
      </c>
    </row>
    <row r="488" spans="1:30">
      <c r="A488">
        <v>1630547</v>
      </c>
      <c r="B488" t="s">
        <v>627</v>
      </c>
      <c r="C488" t="s">
        <v>380</v>
      </c>
      <c r="D488" t="s">
        <v>629</v>
      </c>
      <c r="E488">
        <v>-2.75</v>
      </c>
      <c r="F488">
        <v>-0.1</v>
      </c>
      <c r="G488">
        <v>-1.89</v>
      </c>
      <c r="H488">
        <v>-0.85</v>
      </c>
      <c r="I488">
        <v>-3.04</v>
      </c>
      <c r="J488">
        <v>-2.06</v>
      </c>
      <c r="K488">
        <v>-0.98</v>
      </c>
      <c r="L488">
        <v>17.827999999999999</v>
      </c>
      <c r="M488">
        <v>0.46400000000000002</v>
      </c>
      <c r="N488">
        <v>12.009</v>
      </c>
      <c r="O488">
        <v>0.32</v>
      </c>
      <c r="P488">
        <v>0.61699999999999999</v>
      </c>
      <c r="Q488">
        <v>2.6619999999999999</v>
      </c>
      <c r="R488">
        <v>0.61499999999999999</v>
      </c>
      <c r="S488">
        <v>3.2080000000000002</v>
      </c>
      <c r="T488">
        <v>0.75</v>
      </c>
      <c r="U488">
        <v>0.16600000000000001</v>
      </c>
      <c r="V488">
        <v>0.19</v>
      </c>
      <c r="W488">
        <v>6.4320000000000004</v>
      </c>
      <c r="X488">
        <v>3.508</v>
      </c>
      <c r="Y488">
        <v>0.114</v>
      </c>
      <c r="Z488">
        <v>0.42699999999999999</v>
      </c>
      <c r="AA488">
        <v>5.0000000000000001E-3</v>
      </c>
      <c r="AB488">
        <v>1.278</v>
      </c>
      <c r="AC488">
        <v>1.2999999999999999E-2</v>
      </c>
      <c r="AD488">
        <v>2.3940000000000001</v>
      </c>
    </row>
    <row r="489" spans="1:30">
      <c r="A489">
        <v>201571</v>
      </c>
      <c r="B489" t="s">
        <v>627</v>
      </c>
      <c r="C489" t="s">
        <v>656</v>
      </c>
      <c r="D489" t="s">
        <v>626</v>
      </c>
      <c r="E489">
        <v>-2.75</v>
      </c>
      <c r="F489">
        <v>0.13</v>
      </c>
      <c r="G489">
        <v>-1.4</v>
      </c>
      <c r="H489">
        <v>-1.35</v>
      </c>
      <c r="I489">
        <v>-1.24</v>
      </c>
      <c r="J489">
        <v>-0.73</v>
      </c>
      <c r="K489">
        <v>-0.51</v>
      </c>
      <c r="L489">
        <v>11.438000000000001</v>
      </c>
      <c r="M489">
        <v>0.45600000000000002</v>
      </c>
      <c r="N489">
        <v>10.266999999999999</v>
      </c>
      <c r="O489">
        <v>0.36599999999999999</v>
      </c>
      <c r="P489">
        <v>0.80800000000000005</v>
      </c>
      <c r="Q489">
        <v>0.81</v>
      </c>
      <c r="R489">
        <v>0.57999999999999996</v>
      </c>
      <c r="S489">
        <v>2.9430000000000001</v>
      </c>
      <c r="T489">
        <v>0.82199999999999995</v>
      </c>
      <c r="U489">
        <v>0.23400000000000001</v>
      </c>
      <c r="V489">
        <v>0.14000000000000001</v>
      </c>
      <c r="W489">
        <v>4.0410000000000004</v>
      </c>
      <c r="X489">
        <v>6.5030000000000001</v>
      </c>
      <c r="Y489">
        <v>0.18</v>
      </c>
      <c r="Z489">
        <v>0.20499999999999999</v>
      </c>
      <c r="AA489">
        <v>2E-3</v>
      </c>
      <c r="AB489">
        <v>1.113</v>
      </c>
      <c r="AC489">
        <v>1.0999999999999999E-2</v>
      </c>
      <c r="AD489">
        <v>2.226</v>
      </c>
    </row>
    <row r="490" spans="1:30">
      <c r="A490">
        <v>1629670</v>
      </c>
      <c r="B490" t="s">
        <v>627</v>
      </c>
      <c r="C490" t="s">
        <v>400</v>
      </c>
      <c r="D490" t="s">
        <v>626</v>
      </c>
      <c r="E490">
        <v>-2.76</v>
      </c>
      <c r="F490">
        <v>7.0000000000000007E-2</v>
      </c>
      <c r="G490">
        <v>-1.18</v>
      </c>
      <c r="H490">
        <v>-1.58</v>
      </c>
      <c r="I490">
        <v>-2.09</v>
      </c>
      <c r="J490">
        <v>-0.68</v>
      </c>
      <c r="K490">
        <v>-1.41</v>
      </c>
      <c r="L490">
        <v>18.361000000000001</v>
      </c>
      <c r="M490">
        <v>0.48799999999999999</v>
      </c>
      <c r="N490">
        <v>9.1940000000000008</v>
      </c>
      <c r="O490">
        <v>0.36099999999999999</v>
      </c>
      <c r="P490">
        <v>0.49099999999999999</v>
      </c>
      <c r="Q490">
        <v>3.9929999999999999</v>
      </c>
      <c r="R490">
        <v>0.63600000000000001</v>
      </c>
      <c r="S490">
        <v>3.3740000000000001</v>
      </c>
      <c r="T490">
        <v>0.77800000000000002</v>
      </c>
      <c r="U490">
        <v>0.19900000000000001</v>
      </c>
      <c r="V490">
        <v>0.19600000000000001</v>
      </c>
      <c r="W490">
        <v>9.0299999999999994</v>
      </c>
      <c r="X490">
        <v>3.4430000000000001</v>
      </c>
      <c r="Y490">
        <v>0.107</v>
      </c>
      <c r="Z490">
        <v>0.61599999999999999</v>
      </c>
      <c r="AA490">
        <v>7.0000000000000001E-3</v>
      </c>
      <c r="AB490">
        <v>1.032</v>
      </c>
      <c r="AC490">
        <v>0.01</v>
      </c>
      <c r="AD490">
        <v>2.427</v>
      </c>
    </row>
    <row r="491" spans="1:30">
      <c r="A491">
        <v>1629647</v>
      </c>
      <c r="B491" t="s">
        <v>627</v>
      </c>
      <c r="C491" t="s">
        <v>270</v>
      </c>
      <c r="D491" t="s">
        <v>626</v>
      </c>
      <c r="E491">
        <v>-2.78</v>
      </c>
      <c r="F491">
        <v>-0.36</v>
      </c>
      <c r="G491">
        <v>-2.5099999999999998</v>
      </c>
      <c r="H491">
        <v>-0.27</v>
      </c>
      <c r="I491">
        <v>-2.02</v>
      </c>
      <c r="J491">
        <v>-2.17</v>
      </c>
      <c r="K491">
        <v>0.15</v>
      </c>
      <c r="L491">
        <v>15.445</v>
      </c>
      <c r="M491">
        <v>0.49299999999999999</v>
      </c>
      <c r="N491">
        <v>5.3609999999999998</v>
      </c>
      <c r="O491">
        <v>0.32200000000000001</v>
      </c>
      <c r="P491">
        <v>0.33500000000000002</v>
      </c>
      <c r="Q491">
        <v>5.68</v>
      </c>
      <c r="R491">
        <v>0.627</v>
      </c>
      <c r="S491">
        <v>5.5149999999999997</v>
      </c>
      <c r="T491">
        <v>0.60499999999999998</v>
      </c>
      <c r="U491">
        <v>0.33</v>
      </c>
      <c r="V491">
        <v>0.17799999999999999</v>
      </c>
      <c r="W491">
        <v>10.509</v>
      </c>
      <c r="X491">
        <v>3.089</v>
      </c>
      <c r="Y491">
        <v>9.8000000000000004E-2</v>
      </c>
      <c r="Z491">
        <v>1.998</v>
      </c>
      <c r="AA491">
        <v>2.1999999999999999E-2</v>
      </c>
      <c r="AB491">
        <v>1.3680000000000001</v>
      </c>
      <c r="AC491">
        <v>1.4E-2</v>
      </c>
      <c r="AD491">
        <v>2.5390000000000001</v>
      </c>
    </row>
    <row r="492" spans="1:30">
      <c r="A492">
        <v>1631197</v>
      </c>
      <c r="B492" t="s">
        <v>627</v>
      </c>
      <c r="C492" t="s">
        <v>657</v>
      </c>
      <c r="D492" t="s">
        <v>630</v>
      </c>
      <c r="E492">
        <v>-2.78</v>
      </c>
      <c r="F492">
        <v>-0.66</v>
      </c>
      <c r="G492">
        <v>-2.23</v>
      </c>
      <c r="H492">
        <v>-0.55000000000000004</v>
      </c>
      <c r="I492">
        <v>-2.85</v>
      </c>
      <c r="J492">
        <v>-2.2799999999999998</v>
      </c>
      <c r="K492">
        <v>-0.56999999999999995</v>
      </c>
      <c r="L492">
        <v>12.006</v>
      </c>
      <c r="M492">
        <v>0.48099999999999998</v>
      </c>
      <c r="N492">
        <v>5.5449999999999999</v>
      </c>
      <c r="O492">
        <v>0.32100000000000001</v>
      </c>
      <c r="P492">
        <v>0.46700000000000003</v>
      </c>
      <c r="Q492">
        <v>2.508</v>
      </c>
      <c r="R492">
        <v>0.64900000000000002</v>
      </c>
      <c r="S492">
        <v>2.484</v>
      </c>
      <c r="T492">
        <v>0.76200000000000001</v>
      </c>
      <c r="U492">
        <v>0.19900000000000001</v>
      </c>
      <c r="V492">
        <v>0.129</v>
      </c>
      <c r="W492">
        <v>8.33</v>
      </c>
      <c r="X492">
        <v>2.1440000000000001</v>
      </c>
      <c r="Y492">
        <v>6.2E-2</v>
      </c>
      <c r="Z492">
        <v>0.51100000000000001</v>
      </c>
      <c r="AA492">
        <v>5.0000000000000001E-3</v>
      </c>
      <c r="AB492">
        <v>1.3340000000000001</v>
      </c>
      <c r="AC492">
        <v>1.2999999999999999E-2</v>
      </c>
      <c r="AD492">
        <v>1.502</v>
      </c>
    </row>
    <row r="493" spans="1:30">
      <c r="A493">
        <v>1630235</v>
      </c>
      <c r="B493" t="s">
        <v>627</v>
      </c>
      <c r="C493" t="s">
        <v>141</v>
      </c>
      <c r="D493" t="s">
        <v>626</v>
      </c>
      <c r="E493">
        <v>-2.78</v>
      </c>
      <c r="F493">
        <v>-1.49</v>
      </c>
      <c r="G493">
        <v>-2.2799999999999998</v>
      </c>
      <c r="H493">
        <v>-0.5</v>
      </c>
      <c r="I493">
        <v>-2.74</v>
      </c>
      <c r="J493">
        <v>-2.35</v>
      </c>
      <c r="K493">
        <v>-0.39</v>
      </c>
      <c r="L493">
        <v>11.97</v>
      </c>
      <c r="M493">
        <v>0.48499999999999999</v>
      </c>
      <c r="N493">
        <v>1.9219999999999999</v>
      </c>
      <c r="O493">
        <v>0.27</v>
      </c>
      <c r="P493">
        <v>0.122</v>
      </c>
      <c r="Q493">
        <v>3.2290000000000001</v>
      </c>
      <c r="R493">
        <v>0.61099999999999999</v>
      </c>
      <c r="S493">
        <v>2.4569999999999999</v>
      </c>
      <c r="T493">
        <v>0.754</v>
      </c>
      <c r="U493">
        <v>0.217</v>
      </c>
      <c r="V493">
        <v>0.14299999999999999</v>
      </c>
      <c r="W493">
        <v>6.9489999999999998</v>
      </c>
      <c r="X493">
        <v>6.4320000000000004</v>
      </c>
      <c r="Y493">
        <v>0.19500000000000001</v>
      </c>
      <c r="Z493">
        <v>0.54700000000000004</v>
      </c>
      <c r="AA493">
        <v>6.0000000000000001E-3</v>
      </c>
      <c r="AB493">
        <v>1.6120000000000001</v>
      </c>
      <c r="AC493">
        <v>1.6E-2</v>
      </c>
      <c r="AD493">
        <v>2.7570000000000001</v>
      </c>
    </row>
    <row r="494" spans="1:30">
      <c r="A494">
        <v>1631223</v>
      </c>
      <c r="B494" t="s">
        <v>627</v>
      </c>
      <c r="C494" t="s">
        <v>301</v>
      </c>
      <c r="D494" t="s">
        <v>630</v>
      </c>
      <c r="E494">
        <v>-2.8</v>
      </c>
      <c r="F494">
        <v>-0.61</v>
      </c>
      <c r="G494">
        <v>-1.83</v>
      </c>
      <c r="H494">
        <v>-0.97</v>
      </c>
      <c r="I494">
        <v>-2.6</v>
      </c>
      <c r="J494">
        <v>-1.74</v>
      </c>
      <c r="K494">
        <v>-0.86</v>
      </c>
      <c r="L494">
        <v>16.166</v>
      </c>
      <c r="M494">
        <v>0.51</v>
      </c>
      <c r="N494">
        <v>9.4410000000000007</v>
      </c>
      <c r="O494">
        <v>0.32700000000000001</v>
      </c>
      <c r="P494">
        <v>0.55100000000000005</v>
      </c>
      <c r="Q494">
        <v>4.0759999999999996</v>
      </c>
      <c r="R494">
        <v>0.66400000000000003</v>
      </c>
      <c r="S494">
        <v>2.6379999999999999</v>
      </c>
      <c r="T494">
        <v>0.66900000000000004</v>
      </c>
      <c r="U494">
        <v>0.16900000000000001</v>
      </c>
      <c r="V494">
        <v>0.17100000000000001</v>
      </c>
      <c r="W494">
        <v>8.3940000000000001</v>
      </c>
      <c r="X494">
        <v>2.7559999999999998</v>
      </c>
      <c r="Y494">
        <v>8.2000000000000003E-2</v>
      </c>
      <c r="Z494">
        <v>0.78600000000000003</v>
      </c>
      <c r="AA494">
        <v>8.9999999999999993E-3</v>
      </c>
      <c r="AB494">
        <v>1.196</v>
      </c>
      <c r="AC494">
        <v>1.2E-2</v>
      </c>
      <c r="AD494">
        <v>2.1589999999999998</v>
      </c>
    </row>
    <row r="495" spans="1:30">
      <c r="A495">
        <v>202693</v>
      </c>
      <c r="B495" t="s">
        <v>627</v>
      </c>
      <c r="C495" t="s">
        <v>39</v>
      </c>
      <c r="D495" t="s">
        <v>626</v>
      </c>
      <c r="E495">
        <v>-2.87</v>
      </c>
      <c r="F495">
        <v>-0.62</v>
      </c>
      <c r="G495">
        <v>-2.5</v>
      </c>
      <c r="H495">
        <v>-0.37</v>
      </c>
      <c r="I495">
        <v>-3.45</v>
      </c>
      <c r="J495">
        <v>-2.48</v>
      </c>
      <c r="K495">
        <v>-0.97</v>
      </c>
      <c r="L495">
        <v>17.039000000000001</v>
      </c>
      <c r="M495">
        <v>0.46800000000000003</v>
      </c>
      <c r="N495">
        <v>10.627000000000001</v>
      </c>
      <c r="O495">
        <v>0.33800000000000002</v>
      </c>
      <c r="P495">
        <v>0.61099999999999999</v>
      </c>
      <c r="Q495">
        <v>0.86199999999999999</v>
      </c>
      <c r="R495">
        <v>0.64100000000000001</v>
      </c>
      <c r="S495">
        <v>1.9670000000000001</v>
      </c>
      <c r="T495">
        <v>0.77500000000000002</v>
      </c>
      <c r="U495">
        <v>0.13700000000000001</v>
      </c>
      <c r="V495">
        <v>0.182</v>
      </c>
      <c r="W495">
        <v>8.9779999999999998</v>
      </c>
      <c r="X495">
        <v>3.3959999999999999</v>
      </c>
      <c r="Y495">
        <v>0.108</v>
      </c>
      <c r="Z495">
        <v>0.65400000000000003</v>
      </c>
      <c r="AA495">
        <v>7.0000000000000001E-3</v>
      </c>
      <c r="AB495">
        <v>1.0389999999999999</v>
      </c>
      <c r="AC495">
        <v>0.01</v>
      </c>
      <c r="AD495">
        <v>2.0790000000000002</v>
      </c>
    </row>
    <row r="496" spans="1:30">
      <c r="A496">
        <v>1631121</v>
      </c>
      <c r="B496" t="s">
        <v>627</v>
      </c>
      <c r="C496" t="s">
        <v>350</v>
      </c>
      <c r="D496" t="s">
        <v>630</v>
      </c>
      <c r="E496">
        <v>-2.94</v>
      </c>
      <c r="F496">
        <v>-0.89</v>
      </c>
      <c r="G496">
        <v>-2.1</v>
      </c>
      <c r="H496">
        <v>-0.84</v>
      </c>
      <c r="I496">
        <v>-3.11</v>
      </c>
      <c r="J496">
        <v>-2.09</v>
      </c>
      <c r="K496">
        <v>-1.02</v>
      </c>
      <c r="L496">
        <v>14.07</v>
      </c>
      <c r="M496">
        <v>0.48199999999999998</v>
      </c>
      <c r="N496">
        <v>6.1539999999999999</v>
      </c>
      <c r="O496">
        <v>0.32</v>
      </c>
      <c r="P496">
        <v>0.42299999999999999</v>
      </c>
      <c r="Q496">
        <v>4.0359999999999996</v>
      </c>
      <c r="R496">
        <v>0.624</v>
      </c>
      <c r="S496">
        <v>5.2519999999999998</v>
      </c>
      <c r="T496">
        <v>0.74</v>
      </c>
      <c r="U496">
        <v>0.36</v>
      </c>
      <c r="V496">
        <v>0.18</v>
      </c>
      <c r="W496">
        <v>6.0259999999999998</v>
      </c>
      <c r="X496">
        <v>3.6190000000000002</v>
      </c>
      <c r="Y496">
        <v>0.112</v>
      </c>
      <c r="Z496">
        <v>0.44</v>
      </c>
      <c r="AA496">
        <v>4.0000000000000001E-3</v>
      </c>
      <c r="AB496">
        <v>1.151</v>
      </c>
      <c r="AC496">
        <v>1.2E-2</v>
      </c>
      <c r="AD496">
        <v>3.1520000000000001</v>
      </c>
    </row>
    <row r="497" spans="1:30">
      <c r="A497">
        <v>1631323</v>
      </c>
      <c r="B497" t="s">
        <v>627</v>
      </c>
      <c r="C497" t="s">
        <v>222</v>
      </c>
      <c r="D497" t="s">
        <v>630</v>
      </c>
      <c r="E497">
        <v>-2.96</v>
      </c>
      <c r="F497">
        <v>-1.53</v>
      </c>
      <c r="G497">
        <v>-1.63</v>
      </c>
      <c r="H497">
        <v>-1.33</v>
      </c>
      <c r="I497">
        <v>-2.77</v>
      </c>
      <c r="J497">
        <v>-1.55</v>
      </c>
      <c r="K497">
        <v>-1.22</v>
      </c>
      <c r="L497">
        <v>18.864999999999998</v>
      </c>
      <c r="M497">
        <v>0.46500000000000002</v>
      </c>
      <c r="N497">
        <v>11.468999999999999</v>
      </c>
      <c r="O497">
        <v>0.33400000000000002</v>
      </c>
      <c r="P497">
        <v>0.56999999999999995</v>
      </c>
      <c r="Q497">
        <v>2.4249999999999998</v>
      </c>
      <c r="R497">
        <v>0.623</v>
      </c>
      <c r="S497">
        <v>3.298</v>
      </c>
      <c r="T497">
        <v>0.78400000000000003</v>
      </c>
      <c r="U497">
        <v>0.20200000000000001</v>
      </c>
      <c r="V497">
        <v>0.19400000000000001</v>
      </c>
      <c r="W497">
        <v>6.2690000000000001</v>
      </c>
      <c r="X497">
        <v>2.6880000000000002</v>
      </c>
      <c r="Y497">
        <v>8.4000000000000005E-2</v>
      </c>
      <c r="Z497">
        <v>0.47</v>
      </c>
      <c r="AA497">
        <v>5.0000000000000001E-3</v>
      </c>
      <c r="AB497">
        <v>1.1160000000000001</v>
      </c>
      <c r="AC497">
        <v>1.0999999999999999E-2</v>
      </c>
      <c r="AD497">
        <v>2.238</v>
      </c>
    </row>
    <row r="498" spans="1:30">
      <c r="A498">
        <v>1628962</v>
      </c>
      <c r="B498" t="s">
        <v>627</v>
      </c>
      <c r="C498" t="s">
        <v>184</v>
      </c>
      <c r="D498" t="s">
        <v>626</v>
      </c>
      <c r="E498">
        <v>-2.98</v>
      </c>
      <c r="F498">
        <v>-0.74</v>
      </c>
      <c r="G498">
        <v>-2.5099999999999998</v>
      </c>
      <c r="H498">
        <v>-0.47</v>
      </c>
      <c r="I498">
        <v>-3</v>
      </c>
      <c r="J498">
        <v>-2.54</v>
      </c>
      <c r="K498">
        <v>-0.46</v>
      </c>
      <c r="L498">
        <v>10.347</v>
      </c>
      <c r="M498">
        <v>0.66500000000000004</v>
      </c>
      <c r="N498">
        <v>0.873</v>
      </c>
      <c r="O498">
        <v>0.17399999999999999</v>
      </c>
      <c r="P498">
        <v>4.4999999999999998E-2</v>
      </c>
      <c r="Q498">
        <v>5.5350000000000001</v>
      </c>
      <c r="R498">
        <v>0.77100000000000002</v>
      </c>
      <c r="S498">
        <v>3.0590000000000002</v>
      </c>
      <c r="T498">
        <v>0.54100000000000004</v>
      </c>
      <c r="U498">
        <v>0.28000000000000003</v>
      </c>
      <c r="V498">
        <v>0.129</v>
      </c>
      <c r="W498">
        <v>14.808</v>
      </c>
      <c r="X498">
        <v>1.6870000000000001</v>
      </c>
      <c r="Y498">
        <v>4.7E-2</v>
      </c>
      <c r="Z498">
        <v>2.0680000000000001</v>
      </c>
      <c r="AA498">
        <v>2.1999999999999999E-2</v>
      </c>
      <c r="AB498">
        <v>0.89500000000000002</v>
      </c>
      <c r="AC498">
        <v>8.9999999999999993E-3</v>
      </c>
      <c r="AD498">
        <v>2.1080000000000001</v>
      </c>
    </row>
    <row r="499" spans="1:30">
      <c r="A499">
        <v>201599</v>
      </c>
      <c r="B499" t="s">
        <v>625</v>
      </c>
      <c r="C499" t="s">
        <v>293</v>
      </c>
      <c r="D499" t="s">
        <v>626</v>
      </c>
      <c r="E499">
        <v>-3.05</v>
      </c>
      <c r="F499">
        <v>-0.91</v>
      </c>
      <c r="G499">
        <v>-3.32</v>
      </c>
      <c r="H499">
        <v>0.27</v>
      </c>
      <c r="I499">
        <v>-0.72</v>
      </c>
      <c r="J499">
        <v>-2.56</v>
      </c>
      <c r="K499">
        <v>1.84</v>
      </c>
      <c r="L499">
        <v>11.755000000000001</v>
      </c>
      <c r="M499">
        <v>0.67700000000000005</v>
      </c>
      <c r="N499">
        <v>0.54400000000000004</v>
      </c>
      <c r="O499">
        <v>0.14799999999999999</v>
      </c>
      <c r="P499">
        <v>2.8000000000000001E-2</v>
      </c>
      <c r="Q499">
        <v>7.2220000000000004</v>
      </c>
      <c r="R499">
        <v>0.76400000000000001</v>
      </c>
      <c r="S499">
        <v>4.7809999999999997</v>
      </c>
      <c r="T499">
        <v>0.46200000000000002</v>
      </c>
      <c r="U499">
        <v>0.32900000000000001</v>
      </c>
      <c r="V499">
        <v>0.16200000000000001</v>
      </c>
      <c r="W499">
        <v>17.649000000000001</v>
      </c>
      <c r="X499">
        <v>2.6379999999999999</v>
      </c>
      <c r="Y499">
        <v>8.1000000000000003E-2</v>
      </c>
      <c r="Z499">
        <v>2.09</v>
      </c>
      <c r="AA499">
        <v>2.1999999999999999E-2</v>
      </c>
      <c r="AB499">
        <v>0.90900000000000003</v>
      </c>
      <c r="AC499">
        <v>8.9999999999999993E-3</v>
      </c>
      <c r="AD499">
        <v>3.1179999999999999</v>
      </c>
    </row>
    <row r="500" spans="1:30">
      <c r="A500">
        <v>1629603</v>
      </c>
      <c r="B500" t="s">
        <v>627</v>
      </c>
      <c r="C500" t="s">
        <v>26</v>
      </c>
      <c r="D500" t="s">
        <v>626</v>
      </c>
      <c r="E500">
        <v>-3.07</v>
      </c>
      <c r="F500">
        <v>1.2</v>
      </c>
      <c r="G500">
        <v>-2.54</v>
      </c>
      <c r="H500">
        <v>-0.54</v>
      </c>
      <c r="I500">
        <v>-3.13</v>
      </c>
      <c r="J500">
        <v>-2.57</v>
      </c>
      <c r="K500">
        <v>-0.56000000000000005</v>
      </c>
      <c r="L500">
        <v>14.177</v>
      </c>
      <c r="M500">
        <v>0.52200000000000002</v>
      </c>
      <c r="N500">
        <v>5.0739999999999998</v>
      </c>
      <c r="O500">
        <v>0.313</v>
      </c>
      <c r="P500">
        <v>0.33400000000000002</v>
      </c>
      <c r="Q500">
        <v>3.9470000000000001</v>
      </c>
      <c r="R500">
        <v>0.66600000000000004</v>
      </c>
      <c r="S500">
        <v>2.706</v>
      </c>
      <c r="T500">
        <v>0.72699999999999998</v>
      </c>
      <c r="U500">
        <v>0.20699999999999999</v>
      </c>
      <c r="V500">
        <v>0.16200000000000001</v>
      </c>
      <c r="W500">
        <v>11.505000000000001</v>
      </c>
      <c r="X500">
        <v>2.84</v>
      </c>
      <c r="Y500">
        <v>7.9000000000000001E-2</v>
      </c>
      <c r="Z500">
        <v>2.0920000000000001</v>
      </c>
      <c r="AA500">
        <v>2.4E-2</v>
      </c>
      <c r="AB500">
        <v>1.4490000000000001</v>
      </c>
      <c r="AC500">
        <v>1.4E-2</v>
      </c>
      <c r="AD500">
        <v>2.5840000000000001</v>
      </c>
    </row>
    <row r="501" spans="1:30">
      <c r="A501">
        <v>1630225</v>
      </c>
      <c r="B501" t="s">
        <v>627</v>
      </c>
      <c r="C501" t="s">
        <v>468</v>
      </c>
      <c r="D501" t="s">
        <v>629</v>
      </c>
      <c r="E501">
        <v>-3.12</v>
      </c>
      <c r="F501">
        <v>-0.22</v>
      </c>
      <c r="G501">
        <v>-2.48</v>
      </c>
      <c r="H501">
        <v>-0.63</v>
      </c>
      <c r="I501">
        <v>-3.16</v>
      </c>
      <c r="J501">
        <v>-2.5099999999999998</v>
      </c>
      <c r="K501">
        <v>-0.65</v>
      </c>
      <c r="L501">
        <v>12.811</v>
      </c>
      <c r="M501">
        <v>0.46200000000000002</v>
      </c>
      <c r="N501">
        <v>6.89</v>
      </c>
      <c r="O501">
        <v>0.309</v>
      </c>
      <c r="P501">
        <v>0.47</v>
      </c>
      <c r="Q501">
        <v>2.508</v>
      </c>
      <c r="R501">
        <v>0.66300000000000003</v>
      </c>
      <c r="S501">
        <v>3.077</v>
      </c>
      <c r="T501">
        <v>0.71899999999999997</v>
      </c>
      <c r="U501">
        <v>0.222</v>
      </c>
      <c r="V501">
        <v>0.153</v>
      </c>
      <c r="W501">
        <v>10.388</v>
      </c>
      <c r="X501">
        <v>2.847</v>
      </c>
      <c r="Y501">
        <v>8.4000000000000005E-2</v>
      </c>
      <c r="Z501">
        <v>0.76200000000000001</v>
      </c>
      <c r="AA501">
        <v>8.9999999999999993E-3</v>
      </c>
      <c r="AB501">
        <v>1.2849999999999999</v>
      </c>
      <c r="AC501">
        <v>1.4E-2</v>
      </c>
      <c r="AD501">
        <v>2.1080000000000001</v>
      </c>
    </row>
    <row r="502" spans="1:30">
      <c r="A502">
        <v>201577</v>
      </c>
      <c r="B502" t="s">
        <v>627</v>
      </c>
      <c r="C502" t="s">
        <v>188</v>
      </c>
      <c r="D502" t="s">
        <v>626</v>
      </c>
      <c r="E502">
        <v>-3.17</v>
      </c>
      <c r="F502">
        <v>-2.4</v>
      </c>
      <c r="G502">
        <v>-3.54</v>
      </c>
      <c r="H502">
        <v>0.38</v>
      </c>
      <c r="I502">
        <v>-2.0099999999999998</v>
      </c>
      <c r="J502">
        <v>-2.2999999999999998</v>
      </c>
      <c r="K502">
        <v>0.28999999999999998</v>
      </c>
      <c r="L502">
        <v>14.561999999999999</v>
      </c>
      <c r="M502">
        <v>0.56100000000000005</v>
      </c>
      <c r="N502">
        <v>2.6589999999999998</v>
      </c>
      <c r="O502">
        <v>0.24199999999999999</v>
      </c>
      <c r="P502">
        <v>0.115</v>
      </c>
      <c r="Q502">
        <v>3.5529999999999999</v>
      </c>
      <c r="R502">
        <v>0.70599999999999996</v>
      </c>
      <c r="S502">
        <v>3.3519999999999999</v>
      </c>
      <c r="T502">
        <v>0.65600000000000003</v>
      </c>
      <c r="U502">
        <v>0.23499999999999999</v>
      </c>
      <c r="V502">
        <v>0.17</v>
      </c>
      <c r="W502">
        <v>8.8640000000000008</v>
      </c>
      <c r="X502">
        <v>3.3140000000000001</v>
      </c>
      <c r="Y502">
        <v>0.108</v>
      </c>
      <c r="Z502">
        <v>1.6619999999999999</v>
      </c>
      <c r="AA502">
        <v>1.7999999999999999E-2</v>
      </c>
      <c r="AB502">
        <v>0.752</v>
      </c>
      <c r="AC502">
        <v>5.0000000000000001E-3</v>
      </c>
      <c r="AD502">
        <v>3.1859999999999999</v>
      </c>
    </row>
    <row r="503" spans="1:30">
      <c r="A503">
        <v>202397</v>
      </c>
      <c r="B503" t="s">
        <v>625</v>
      </c>
      <c r="C503" t="s">
        <v>467</v>
      </c>
      <c r="D503" t="s">
        <v>626</v>
      </c>
      <c r="E503">
        <v>-3.2</v>
      </c>
      <c r="F503">
        <v>-1.48</v>
      </c>
      <c r="G503">
        <v>-2.69</v>
      </c>
      <c r="H503">
        <v>-0.51</v>
      </c>
      <c r="I503">
        <v>-1.81</v>
      </c>
      <c r="J503">
        <v>-1.37</v>
      </c>
      <c r="K503">
        <v>-0.44</v>
      </c>
      <c r="L503">
        <v>17.614000000000001</v>
      </c>
      <c r="M503">
        <v>0.41499999999999998</v>
      </c>
      <c r="N503">
        <v>2.5139999999999998</v>
      </c>
      <c r="O503">
        <v>0.28299999999999997</v>
      </c>
      <c r="P503">
        <v>0.159</v>
      </c>
      <c r="Q503">
        <v>2.06</v>
      </c>
      <c r="R503">
        <v>0.58299999999999996</v>
      </c>
      <c r="S503">
        <v>1.3839999999999999</v>
      </c>
      <c r="T503">
        <v>0.54600000000000004</v>
      </c>
      <c r="U503">
        <v>9.1999999999999998E-2</v>
      </c>
      <c r="V503">
        <v>0.18099999999999999</v>
      </c>
      <c r="W503">
        <v>6.8840000000000003</v>
      </c>
      <c r="X503">
        <v>10.861000000000001</v>
      </c>
      <c r="Y503">
        <v>0.308</v>
      </c>
      <c r="Z503">
        <v>0.71099999999999997</v>
      </c>
      <c r="AA503">
        <v>8.0000000000000002E-3</v>
      </c>
      <c r="AB503">
        <v>1.5589999999999999</v>
      </c>
      <c r="AC503">
        <v>1.6E-2</v>
      </c>
      <c r="AD503">
        <v>3.9689999999999999</v>
      </c>
    </row>
    <row r="504" spans="1:30">
      <c r="A504">
        <v>1630548</v>
      </c>
      <c r="B504" t="s">
        <v>627</v>
      </c>
      <c r="C504" t="s">
        <v>659</v>
      </c>
      <c r="D504" t="s">
        <v>630</v>
      </c>
      <c r="E504">
        <v>-3.31</v>
      </c>
      <c r="F504">
        <v>-1.29</v>
      </c>
      <c r="G504">
        <v>-2.0099999999999998</v>
      </c>
      <c r="H504">
        <v>-1.3</v>
      </c>
      <c r="I504">
        <v>-3.33</v>
      </c>
      <c r="J504">
        <v>-2.0099999999999998</v>
      </c>
      <c r="K504">
        <v>-1.32</v>
      </c>
      <c r="L504">
        <v>17.393000000000001</v>
      </c>
      <c r="M504">
        <v>0.45700000000000002</v>
      </c>
      <c r="N504">
        <v>10.445</v>
      </c>
      <c r="O504">
        <v>0.313</v>
      </c>
      <c r="P504">
        <v>0.53200000000000003</v>
      </c>
      <c r="Q504">
        <v>2.2519999999999998</v>
      </c>
      <c r="R504">
        <v>0.65900000000000003</v>
      </c>
      <c r="S504">
        <v>2.532</v>
      </c>
      <c r="T504">
        <v>0.69099999999999995</v>
      </c>
      <c r="U504">
        <v>0.13800000000000001</v>
      </c>
      <c r="V504">
        <v>0.18099999999999999</v>
      </c>
      <c r="W504">
        <v>7.4340000000000002</v>
      </c>
      <c r="X504">
        <v>2.36</v>
      </c>
      <c r="Y504">
        <v>7.3999999999999996E-2</v>
      </c>
      <c r="Z504">
        <v>0.59199999999999997</v>
      </c>
      <c r="AA504">
        <v>7.0000000000000001E-3</v>
      </c>
      <c r="AB504">
        <v>1.21</v>
      </c>
      <c r="AC504">
        <v>1.2999999999999999E-2</v>
      </c>
      <c r="AD504">
        <v>1.52</v>
      </c>
    </row>
    <row r="505" spans="1:30">
      <c r="A505">
        <v>1631133</v>
      </c>
      <c r="B505" t="s">
        <v>627</v>
      </c>
      <c r="C505" t="s">
        <v>458</v>
      </c>
      <c r="D505" t="s">
        <v>630</v>
      </c>
      <c r="E505">
        <v>-3.31</v>
      </c>
      <c r="F505">
        <v>-0.99</v>
      </c>
      <c r="G505">
        <v>-2.4300000000000002</v>
      </c>
      <c r="H505">
        <v>-0.89</v>
      </c>
      <c r="I505">
        <v>-3.37</v>
      </c>
      <c r="J505">
        <v>-2.52</v>
      </c>
      <c r="K505">
        <v>-0.85</v>
      </c>
      <c r="L505">
        <v>16.198</v>
      </c>
      <c r="M505">
        <v>0.48899999999999999</v>
      </c>
      <c r="N505">
        <v>5.9370000000000003</v>
      </c>
      <c r="O505">
        <v>0.312</v>
      </c>
      <c r="P505">
        <v>0.32700000000000001</v>
      </c>
      <c r="Q505">
        <v>5.8490000000000002</v>
      </c>
      <c r="R505">
        <v>0.63700000000000001</v>
      </c>
      <c r="S505">
        <v>4.1070000000000002</v>
      </c>
      <c r="T505">
        <v>0.73499999999999999</v>
      </c>
      <c r="U505">
        <v>0.23699999999999999</v>
      </c>
      <c r="V505">
        <v>0.187</v>
      </c>
      <c r="W505">
        <v>9.48</v>
      </c>
      <c r="X505">
        <v>2.6240000000000001</v>
      </c>
      <c r="Y505">
        <v>8.1000000000000003E-2</v>
      </c>
      <c r="Z505">
        <v>1.016</v>
      </c>
      <c r="AA505">
        <v>1.0999999999999999E-2</v>
      </c>
      <c r="AB505">
        <v>1.0740000000000001</v>
      </c>
      <c r="AC505">
        <v>1.0999999999999999E-2</v>
      </c>
      <c r="AD505">
        <v>2.3759999999999999</v>
      </c>
    </row>
    <row r="506" spans="1:30">
      <c r="A506">
        <v>202066</v>
      </c>
      <c r="B506" t="s">
        <v>627</v>
      </c>
      <c r="C506" t="s">
        <v>431</v>
      </c>
      <c r="D506" t="s">
        <v>626</v>
      </c>
      <c r="E506">
        <v>-3.57</v>
      </c>
      <c r="F506">
        <v>0.34</v>
      </c>
      <c r="G506">
        <v>-3.4</v>
      </c>
      <c r="H506">
        <v>-0.16</v>
      </c>
      <c r="I506">
        <v>-1.1499999999999999</v>
      </c>
      <c r="J506">
        <v>-2.2799999999999998</v>
      </c>
      <c r="K506">
        <v>1.1299999999999999</v>
      </c>
      <c r="L506">
        <v>11.555999999999999</v>
      </c>
      <c r="M506">
        <v>0.42299999999999999</v>
      </c>
      <c r="N506">
        <v>7.7590000000000003</v>
      </c>
      <c r="O506">
        <v>0.316</v>
      </c>
      <c r="P506">
        <v>0.60799999999999998</v>
      </c>
      <c r="Q506">
        <v>2.06</v>
      </c>
      <c r="R506">
        <v>0.60399999999999998</v>
      </c>
      <c r="S506">
        <v>1.5389999999999999</v>
      </c>
      <c r="T506">
        <v>0.69199999999999995</v>
      </c>
      <c r="U506">
        <v>0.13600000000000001</v>
      </c>
      <c r="V506">
        <v>0.13300000000000001</v>
      </c>
      <c r="W506">
        <v>5.8079999999999998</v>
      </c>
      <c r="X506">
        <v>3.3090000000000002</v>
      </c>
      <c r="Y506">
        <v>9.9000000000000005E-2</v>
      </c>
      <c r="Z506">
        <v>0.80500000000000005</v>
      </c>
      <c r="AA506">
        <v>8.9999999999999993E-3</v>
      </c>
      <c r="AB506">
        <v>1.5269999999999999</v>
      </c>
      <c r="AC506">
        <v>1.6E-2</v>
      </c>
      <c r="AD506">
        <v>1.7170000000000001</v>
      </c>
    </row>
    <row r="507" spans="1:30">
      <c r="A507">
        <v>1630164</v>
      </c>
      <c r="B507" t="s">
        <v>627</v>
      </c>
      <c r="C507" t="s">
        <v>377</v>
      </c>
      <c r="D507" t="s">
        <v>626</v>
      </c>
      <c r="E507">
        <v>-3.8</v>
      </c>
      <c r="F507">
        <v>-2.13</v>
      </c>
      <c r="G507">
        <v>-2.69</v>
      </c>
      <c r="H507">
        <v>-1.1000000000000001</v>
      </c>
      <c r="I507">
        <v>-3.97</v>
      </c>
      <c r="J507">
        <v>-3.06</v>
      </c>
      <c r="K507">
        <v>-0.91</v>
      </c>
      <c r="L507">
        <v>19.103999999999999</v>
      </c>
      <c r="M507">
        <v>0.54800000000000004</v>
      </c>
      <c r="N507">
        <v>1.9219999999999999</v>
      </c>
      <c r="O507">
        <v>0.28599999999999998</v>
      </c>
      <c r="P507">
        <v>8.5999999999999993E-2</v>
      </c>
      <c r="Q507">
        <v>7.375</v>
      </c>
      <c r="R507">
        <v>0.747</v>
      </c>
      <c r="S507">
        <v>5.4470000000000001</v>
      </c>
      <c r="T507">
        <v>0.69799999999999995</v>
      </c>
      <c r="U507">
        <v>0.28599999999999998</v>
      </c>
      <c r="V507">
        <v>0.22</v>
      </c>
      <c r="W507">
        <v>15.276</v>
      </c>
      <c r="X507">
        <v>1.883</v>
      </c>
      <c r="Y507">
        <v>5.7000000000000002E-2</v>
      </c>
      <c r="Z507">
        <v>1.49</v>
      </c>
      <c r="AA507">
        <v>1.7999999999999999E-2</v>
      </c>
      <c r="AB507">
        <v>0.61799999999999999</v>
      </c>
      <c r="AC507">
        <v>7.0000000000000001E-3</v>
      </c>
      <c r="AD507">
        <v>3.03</v>
      </c>
    </row>
    <row r="508" spans="1:30">
      <c r="A508">
        <v>201145</v>
      </c>
      <c r="B508" t="s">
        <v>625</v>
      </c>
      <c r="C508" t="s">
        <v>420</v>
      </c>
      <c r="D508" t="s">
        <v>626</v>
      </c>
      <c r="E508">
        <v>-4.1399999999999997</v>
      </c>
      <c r="F508">
        <v>-2.75</v>
      </c>
      <c r="G508">
        <v>-2.92</v>
      </c>
      <c r="H508">
        <v>-1.22</v>
      </c>
      <c r="I508">
        <v>-2.29</v>
      </c>
      <c r="J508">
        <v>-2.37</v>
      </c>
      <c r="K508">
        <v>0.08</v>
      </c>
      <c r="L508">
        <v>11.08</v>
      </c>
      <c r="M508">
        <v>0.57399999999999995</v>
      </c>
      <c r="N508">
        <v>4.4260000000000002</v>
      </c>
      <c r="O508">
        <v>0.31900000000000001</v>
      </c>
      <c r="P508">
        <v>0.42</v>
      </c>
      <c r="Q508">
        <v>3.6070000000000002</v>
      </c>
      <c r="R508">
        <v>0.70799999999999996</v>
      </c>
      <c r="S508">
        <v>3.9710000000000001</v>
      </c>
      <c r="T508">
        <v>0.76300000000000001</v>
      </c>
      <c r="U508">
        <v>0.31900000000000001</v>
      </c>
      <c r="V508">
        <v>0.127</v>
      </c>
      <c r="W508">
        <v>6.5220000000000002</v>
      </c>
      <c r="X508">
        <v>2.5880000000000001</v>
      </c>
      <c r="Y508">
        <v>6.7000000000000004E-2</v>
      </c>
      <c r="Z508">
        <v>0.85499999999999998</v>
      </c>
      <c r="AA508">
        <v>0.01</v>
      </c>
      <c r="AB508">
        <v>0.82899999999999996</v>
      </c>
      <c r="AC508">
        <v>8.9999999999999993E-3</v>
      </c>
      <c r="AD508">
        <v>1.4910000000000001</v>
      </c>
    </row>
    <row r="509" spans="1:30">
      <c r="A509">
        <v>2617</v>
      </c>
      <c r="B509" t="s">
        <v>628</v>
      </c>
      <c r="C509" t="s">
        <v>183</v>
      </c>
      <c r="D509" t="s">
        <v>626</v>
      </c>
      <c r="E509">
        <v>-4.9400000000000004</v>
      </c>
      <c r="F509">
        <v>-0.1</v>
      </c>
      <c r="G509">
        <v>-4.38</v>
      </c>
      <c r="H509">
        <v>-0.56000000000000005</v>
      </c>
      <c r="I509">
        <v>-3.58</v>
      </c>
      <c r="J509">
        <v>-3.13</v>
      </c>
      <c r="K509">
        <v>-0.45</v>
      </c>
      <c r="L509">
        <v>18.280999999999999</v>
      </c>
      <c r="M509">
        <v>0.42699999999999999</v>
      </c>
      <c r="N509">
        <v>8.15</v>
      </c>
      <c r="O509">
        <v>0.253</v>
      </c>
      <c r="P509">
        <v>0.33500000000000002</v>
      </c>
      <c r="Q509">
        <v>1.4350000000000001</v>
      </c>
      <c r="R509">
        <v>0.56799999999999995</v>
      </c>
      <c r="S509">
        <v>4.8869999999999996</v>
      </c>
      <c r="T509">
        <v>0.59599999999999997</v>
      </c>
      <c r="U509">
        <v>8.5000000000000006E-2</v>
      </c>
      <c r="V509">
        <v>0.159</v>
      </c>
      <c r="W509">
        <v>10.433</v>
      </c>
      <c r="X509">
        <v>1.4079999999999999</v>
      </c>
      <c r="Y509">
        <v>4.2000000000000003E-2</v>
      </c>
      <c r="Z509">
        <v>0.871</v>
      </c>
      <c r="AA509">
        <v>1.0999999999999999E-2</v>
      </c>
      <c r="AB509">
        <v>1.0409999999999999</v>
      </c>
      <c r="AC509">
        <v>0.01</v>
      </c>
      <c r="AD509">
        <v>1.319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4"/>
  <sheetViews>
    <sheetView tabSelected="1" workbookViewId="0">
      <selection activeCell="E4" sqref="E4"/>
    </sheetView>
  </sheetViews>
  <sheetFormatPr defaultRowHeight="14.5"/>
  <cols>
    <col min="2" max="2" width="13.90625" bestFit="1" customWidth="1"/>
    <col min="3" max="3" width="11.81640625" bestFit="1" customWidth="1"/>
    <col min="4" max="4" width="11.36328125" bestFit="1" customWidth="1"/>
  </cols>
  <sheetData>
    <row r="1" spans="1:13">
      <c r="A1" s="2"/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9</v>
      </c>
      <c r="J1" s="2" t="s">
        <v>11</v>
      </c>
      <c r="L1" s="2" t="s">
        <v>8</v>
      </c>
      <c r="M1" s="2" t="s">
        <v>10</v>
      </c>
    </row>
    <row r="2" spans="1:13">
      <c r="A2" s="2" t="s">
        <v>486</v>
      </c>
      <c r="B2" s="3">
        <v>44.630256000000003</v>
      </c>
      <c r="C2" s="3">
        <v>15.883077</v>
      </c>
      <c r="D2" s="3">
        <v>10.012051</v>
      </c>
      <c r="E2" s="3">
        <v>2.5915379999999999</v>
      </c>
      <c r="F2" s="3">
        <v>1.774103</v>
      </c>
      <c r="G2" s="3">
        <v>4.4223080000000001</v>
      </c>
      <c r="H2" s="3">
        <v>5.0287179999999996</v>
      </c>
      <c r="I2" s="3">
        <v>0.80083199999999999</v>
      </c>
      <c r="J2" s="3">
        <v>0.49018</v>
      </c>
      <c r="L2" s="3">
        <v>9.5487179999999992</v>
      </c>
      <c r="M2" s="3">
        <v>33.213332999999999</v>
      </c>
    </row>
    <row r="3" spans="1:13">
      <c r="A3" s="2" t="s">
        <v>487</v>
      </c>
      <c r="B3" s="3">
        <v>285.85646200000002</v>
      </c>
      <c r="C3" s="3">
        <v>50.227148999999997</v>
      </c>
      <c r="D3" s="3">
        <v>33.562393</v>
      </c>
      <c r="E3" s="3">
        <v>0.87095800000000001</v>
      </c>
      <c r="F3" s="3">
        <v>2.0234079999999999</v>
      </c>
      <c r="G3" s="3">
        <v>7.759881</v>
      </c>
      <c r="H3" s="3">
        <v>4.3799489999999999</v>
      </c>
      <c r="I3" s="3">
        <v>9.3240000000000007E-3</v>
      </c>
      <c r="J3" s="3">
        <v>3.215E-3</v>
      </c>
    </row>
    <row r="4" spans="1:13">
      <c r="A4" s="2" t="s">
        <v>488</v>
      </c>
      <c r="B4" s="3">
        <v>569.57613200000003</v>
      </c>
      <c r="C4" s="3">
        <v>69.375128000000004</v>
      </c>
      <c r="D4" s="3">
        <v>37.488824999999999</v>
      </c>
      <c r="E4" s="3">
        <v>4.2402139999999999</v>
      </c>
      <c r="F4" s="3">
        <v>2.8625210000000001</v>
      </c>
      <c r="G4" s="3">
        <v>10.421987</v>
      </c>
      <c r="H4" s="3">
        <v>10.359102999999999</v>
      </c>
      <c r="I4" s="3">
        <v>2.6242000000000001E-2</v>
      </c>
      <c r="J4" s="3">
        <v>8.5719999999999998E-3</v>
      </c>
    </row>
    <row r="5" spans="1:13">
      <c r="A5" s="2"/>
      <c r="B5" s="3"/>
      <c r="C5" s="3"/>
      <c r="D5" s="3"/>
    </row>
    <row r="6" spans="1:13">
      <c r="A6" s="2" t="s">
        <v>490</v>
      </c>
      <c r="B6" s="3"/>
      <c r="C6" s="3"/>
      <c r="D6" s="3"/>
    </row>
    <row r="7" spans="1:13">
      <c r="A7" s="2" t="s">
        <v>491</v>
      </c>
      <c r="B7" s="3">
        <f>SQRT(B3 + B4)</f>
        <v>29.247779300316122</v>
      </c>
      <c r="C7" s="3">
        <f t="shared" ref="C7:J7" si="0">SQRT(C3 + C4)</f>
        <v>10.936282595105158</v>
      </c>
      <c r="D7" s="3">
        <f t="shared" si="0"/>
        <v>8.4291884544124418</v>
      </c>
      <c r="E7" s="3">
        <f t="shared" si="0"/>
        <v>2.2607901273669788</v>
      </c>
      <c r="F7" s="3">
        <f t="shared" si="0"/>
        <v>2.2104137621721414</v>
      </c>
      <c r="G7" s="3">
        <f t="shared" si="0"/>
        <v>4.2640201688078356</v>
      </c>
      <c r="H7" s="3">
        <f t="shared" si="0"/>
        <v>3.8391473011594646</v>
      </c>
      <c r="I7" s="3">
        <f t="shared" si="0"/>
        <v>0.18858950129845511</v>
      </c>
      <c r="J7" s="3">
        <f t="shared" si="0"/>
        <v>0.10856795107212809</v>
      </c>
    </row>
    <row r="8" spans="1:13">
      <c r="A8" s="2" t="s">
        <v>492</v>
      </c>
      <c r="B8" s="3">
        <f>SQRT(B3)</f>
        <v>16.90729020274982</v>
      </c>
      <c r="C8" s="3">
        <f t="shared" ref="C8:J8" si="1">SQRT(C3)</f>
        <v>7.087111470832105</v>
      </c>
      <c r="D8" s="3">
        <f t="shared" si="1"/>
        <v>5.7933058783392406</v>
      </c>
      <c r="E8" s="3">
        <f t="shared" si="1"/>
        <v>0.93325130591925776</v>
      </c>
      <c r="F8" s="3">
        <f t="shared" si="1"/>
        <v>1.4224654653101423</v>
      </c>
      <c r="G8" s="3">
        <f t="shared" si="1"/>
        <v>2.785656296099718</v>
      </c>
      <c r="H8" s="3">
        <f t="shared" si="1"/>
        <v>2.0928327692388611</v>
      </c>
      <c r="I8" s="3">
        <f t="shared" si="1"/>
        <v>9.656086163658649E-2</v>
      </c>
      <c r="J8" s="3">
        <f t="shared" si="1"/>
        <v>5.6700970009339345E-2</v>
      </c>
    </row>
    <row r="9" spans="1:13">
      <c r="A9" s="2" t="s">
        <v>493</v>
      </c>
      <c r="B9" s="3">
        <f>SQRT(B4)</f>
        <v>23.865794183307624</v>
      </c>
      <c r="C9" s="3">
        <f t="shared" ref="C9:J9" si="2">SQRT(C4)</f>
        <v>8.3291733083181789</v>
      </c>
      <c r="D9" s="3">
        <f t="shared" si="2"/>
        <v>6.1228118540422258</v>
      </c>
      <c r="E9" s="3">
        <f t="shared" si="2"/>
        <v>2.0591779913353774</v>
      </c>
      <c r="F9" s="3">
        <f t="shared" si="2"/>
        <v>1.6918986376257887</v>
      </c>
      <c r="G9" s="3">
        <f t="shared" si="2"/>
        <v>3.2283102391189109</v>
      </c>
      <c r="H9" s="3">
        <f t="shared" si="2"/>
        <v>3.2185560426998938</v>
      </c>
      <c r="I9" s="3">
        <f t="shared" si="2"/>
        <v>0.16199382704288456</v>
      </c>
      <c r="J9" s="3">
        <f t="shared" si="2"/>
        <v>9.258509599282165E-2</v>
      </c>
    </row>
    <row r="10" spans="1:13">
      <c r="A10" s="2"/>
      <c r="B10" s="3"/>
      <c r="C10" s="3"/>
      <c r="D10" s="3"/>
    </row>
    <row r="11" spans="1:13">
      <c r="A11" s="2" t="s">
        <v>509</v>
      </c>
      <c r="B11" s="2"/>
      <c r="C11" s="2"/>
      <c r="D11" s="2"/>
    </row>
    <row r="12" spans="1:13">
      <c r="B12">
        <f>AVERAGE(_raw_predictions_!B:B)</f>
        <v>28.429885085569882</v>
      </c>
      <c r="C12">
        <f>AVERAGE(_raw_predictions_!C:C)</f>
        <v>10.832969558104219</v>
      </c>
      <c r="D12">
        <f>AVERAGE(_raw_predictions_!D:D)</f>
        <v>6.2429151689306766</v>
      </c>
      <c r="E12">
        <f>AVERAGE(_raw_predictions_!E:E)</f>
        <v>1.8370164689910971</v>
      </c>
      <c r="F12">
        <f>AVERAGE(_raw_predictions_!F:F)</f>
        <v>1.1374542111452779</v>
      </c>
      <c r="G12">
        <f>AVERAGE(_raw_predictions_!G:G)</f>
        <v>3.072549710188603</v>
      </c>
      <c r="H12">
        <f>AVERAGE(_raw_predictions_!H:H)</f>
        <v>3.3499244272537592</v>
      </c>
      <c r="I12">
        <f>AVERAGE(_raw_predictions_!I:I)</f>
        <v>5.0452812973605088</v>
      </c>
      <c r="J12">
        <f>AVERAGE(_raw_predictions_!J:J)</f>
        <v>0.76080468634851872</v>
      </c>
    </row>
    <row r="13" spans="1:13">
      <c r="C13" s="2"/>
      <c r="D13" s="2"/>
    </row>
    <row r="14" spans="1:13">
      <c r="A14" t="s">
        <v>727</v>
      </c>
      <c r="L14" t="s">
        <v>728</v>
      </c>
    </row>
    <row r="15" spans="1:13">
      <c r="B15">
        <f>B$8/B7</f>
        <v>0.57807090340588962</v>
      </c>
      <c r="C15">
        <f>C$8/C7</f>
        <v>0.64803660743040248</v>
      </c>
      <c r="D15">
        <f t="shared" ref="D15:J15" si="3">D$8/D7</f>
        <v>0.68729106125354322</v>
      </c>
      <c r="E15">
        <f t="shared" si="3"/>
        <v>0.41279873554922392</v>
      </c>
      <c r="F15">
        <f t="shared" si="3"/>
        <v>0.64352904856704574</v>
      </c>
      <c r="G15">
        <f t="shared" si="3"/>
        <v>0.65329341462250901</v>
      </c>
      <c r="H15">
        <f t="shared" si="3"/>
        <v>0.54512958349027207</v>
      </c>
      <c r="I15">
        <f t="shared" si="3"/>
        <v>0.51201610360999184</v>
      </c>
      <c r="J15">
        <f t="shared" si="3"/>
        <v>0.52226250426030008</v>
      </c>
      <c r="L15">
        <f>SUM(B15:J15)</f>
        <v>5.2024279621891774</v>
      </c>
    </row>
    <row r="16" spans="1:13">
      <c r="B16">
        <f t="shared" ref="B16:J16" si="4">B$8/B8</f>
        <v>1</v>
      </c>
      <c r="C16">
        <f t="shared" si="4"/>
        <v>1</v>
      </c>
      <c r="D16">
        <f t="shared" si="4"/>
        <v>1</v>
      </c>
      <c r="E16">
        <f t="shared" si="4"/>
        <v>1</v>
      </c>
      <c r="F16">
        <f t="shared" si="4"/>
        <v>1</v>
      </c>
      <c r="G16">
        <f t="shared" si="4"/>
        <v>1</v>
      </c>
      <c r="H16">
        <f t="shared" si="4"/>
        <v>1</v>
      </c>
      <c r="I16">
        <f t="shared" si="4"/>
        <v>1</v>
      </c>
      <c r="J16">
        <f t="shared" si="4"/>
        <v>1</v>
      </c>
      <c r="L16">
        <f t="shared" ref="L16:L17" si="5">SUM(B16:J16)</f>
        <v>9</v>
      </c>
    </row>
    <row r="17" spans="1:12">
      <c r="B17">
        <f t="shared" ref="B17:J17" si="6">B$8/B9</f>
        <v>0.70843191191916133</v>
      </c>
      <c r="C17">
        <f t="shared" si="6"/>
        <v>0.85087813742023455</v>
      </c>
      <c r="D17">
        <f t="shared" si="6"/>
        <v>0.94618388028933986</v>
      </c>
      <c r="E17">
        <f t="shared" si="6"/>
        <v>0.45321546260022139</v>
      </c>
      <c r="F17">
        <f t="shared" si="6"/>
        <v>0.84075099635180439</v>
      </c>
      <c r="G17">
        <f t="shared" si="6"/>
        <v>0.86288370378554302</v>
      </c>
      <c r="H17">
        <f t="shared" si="6"/>
        <v>0.65023965451391774</v>
      </c>
      <c r="I17">
        <f t="shared" si="6"/>
        <v>0.59607741479571297</v>
      </c>
      <c r="J17">
        <f t="shared" si="6"/>
        <v>0.61242005963611579</v>
      </c>
      <c r="L17">
        <f t="shared" si="5"/>
        <v>6.521081221312051</v>
      </c>
    </row>
    <row r="21" spans="1:12">
      <c r="A21" t="s">
        <v>726</v>
      </c>
    </row>
    <row r="22" spans="1:12">
      <c r="A22" t="s">
        <v>491</v>
      </c>
      <c r="B22" s="54">
        <f>B15/$L15</f>
        <v>0.11111559979441558</v>
      </c>
      <c r="C22" s="54">
        <f t="shared" ref="C22:J22" si="7">C15/$L15</f>
        <v>0.1245642634824124</v>
      </c>
      <c r="D22" s="54">
        <f t="shared" si="7"/>
        <v>0.13210967383858435</v>
      </c>
      <c r="E22" s="54">
        <f t="shared" si="7"/>
        <v>7.9347323701435463E-2</v>
      </c>
      <c r="F22" s="54">
        <f t="shared" si="7"/>
        <v>0.12369782979104418</v>
      </c>
      <c r="G22" s="54">
        <f t="shared" si="7"/>
        <v>0.12557471614611337</v>
      </c>
      <c r="H22" s="54">
        <f t="shared" si="7"/>
        <v>0.10478368705001385</v>
      </c>
      <c r="I22" s="54">
        <f t="shared" si="7"/>
        <v>9.8418682071387278E-2</v>
      </c>
      <c r="J22" s="54">
        <f t="shared" si="7"/>
        <v>0.10038822412459364</v>
      </c>
    </row>
    <row r="23" spans="1:12">
      <c r="A23" t="s">
        <v>492</v>
      </c>
      <c r="B23" s="54">
        <f t="shared" ref="B23:J23" si="8">B16/$L16</f>
        <v>0.1111111111111111</v>
      </c>
      <c r="C23" s="54">
        <f t="shared" si="8"/>
        <v>0.1111111111111111</v>
      </c>
      <c r="D23" s="54">
        <f t="shared" si="8"/>
        <v>0.1111111111111111</v>
      </c>
      <c r="E23" s="54">
        <f t="shared" si="8"/>
        <v>0.1111111111111111</v>
      </c>
      <c r="F23" s="54">
        <f t="shared" si="8"/>
        <v>0.1111111111111111</v>
      </c>
      <c r="G23" s="54">
        <f t="shared" si="8"/>
        <v>0.1111111111111111</v>
      </c>
      <c r="H23" s="54">
        <f t="shared" si="8"/>
        <v>0.1111111111111111</v>
      </c>
      <c r="I23" s="54">
        <f t="shared" si="8"/>
        <v>0.1111111111111111</v>
      </c>
      <c r="J23" s="54">
        <f t="shared" si="8"/>
        <v>0.1111111111111111</v>
      </c>
    </row>
    <row r="24" spans="1:12">
      <c r="A24" t="s">
        <v>493</v>
      </c>
      <c r="B24" s="54">
        <f t="shared" ref="B24:J24" si="9">B17/$L17</f>
        <v>0.10863718574825906</v>
      </c>
      <c r="C24" s="54">
        <f t="shared" si="9"/>
        <v>0.13048114393045954</v>
      </c>
      <c r="D24" s="54">
        <f t="shared" si="9"/>
        <v>0.1450961655249812</v>
      </c>
      <c r="E24" s="54">
        <f t="shared" si="9"/>
        <v>6.9500048721833546E-2</v>
      </c>
      <c r="F24" s="54">
        <f t="shared" si="9"/>
        <v>0.12892815896911097</v>
      </c>
      <c r="G24" s="54">
        <f t="shared" si="9"/>
        <v>0.13232218316273778</v>
      </c>
      <c r="H24" s="54">
        <f t="shared" si="9"/>
        <v>9.9713472727316926E-2</v>
      </c>
      <c r="I24" s="54">
        <f t="shared" si="9"/>
        <v>9.1407758095026659E-2</v>
      </c>
      <c r="J24" s="54">
        <f t="shared" si="9"/>
        <v>9.3913883120274336E-2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Score Dashboard</vt:lpstr>
      <vt:lpstr>Draft Sim</vt:lpstr>
      <vt:lpstr>Auction Sim</vt:lpstr>
      <vt:lpstr>_hidden_info_draft_</vt:lpstr>
      <vt:lpstr>_hidden_info_auction</vt:lpstr>
      <vt:lpstr>_z_scores_</vt:lpstr>
      <vt:lpstr>_x_scores_</vt:lpstr>
      <vt:lpstr>_g_scores_</vt:lpstr>
      <vt:lpstr>_raw_predictions_</vt:lpstr>
      <vt:lpstr>_darko_proj_</vt:lpstr>
      <vt:lpstr>_scores_for_dashboard_</vt:lpstr>
      <vt:lpstr>_darko_1_</vt:lpstr>
      <vt:lpstr>_darko_2_</vt:lpstr>
      <vt:lpstr>_coefficients_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Zach Rosenof</cp:lastModifiedBy>
  <dcterms:created xsi:type="dcterms:W3CDTF">2023-06-23T20:10:30Z</dcterms:created>
  <dcterms:modified xsi:type="dcterms:W3CDTF">2023-08-22T20:20:36Z</dcterms:modified>
</cp:coreProperties>
</file>